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timeframe mapping\"/>
    </mc:Choice>
  </mc:AlternateContent>
  <xr:revisionPtr revIDLastSave="0" documentId="13_ncr:1_{D8A9AE37-CE5D-444E-BF3F-29D59B62125A}" xr6:coauthVersionLast="47" xr6:coauthVersionMax="47" xr10:uidLastSave="{00000000-0000-0000-0000-000000000000}"/>
  <bookViews>
    <workbookView xWindow="-96" yWindow="-96" windowWidth="23232" windowHeight="12552" activeTab="2" xr2:uid="{00000000-000D-0000-FFFF-FFFF00000000}"/>
  </bookViews>
  <sheets>
    <sheet name="ALGLIB_SSA_XAUUSD" sheetId="1" r:id="rId1"/>
    <sheet name="Chart_Plot" sheetId="4" r:id="rId2"/>
    <sheet name="Mapped_H1_M5_Interporate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D662" i="5" l="1"/>
  <c r="BB695" i="5"/>
  <c r="BC801" i="5"/>
  <c r="BB879" i="5"/>
  <c r="BB911" i="5"/>
  <c r="BB935" i="5"/>
  <c r="BB955" i="5"/>
  <c r="BC1" i="5"/>
  <c r="BD1" i="5"/>
  <c r="BB1" i="5"/>
  <c r="BJ1" i="5"/>
  <c r="BI1" i="5"/>
  <c r="BH1" i="5"/>
  <c r="BG1" i="5"/>
  <c r="BF1" i="5"/>
  <c r="BE1" i="5"/>
  <c r="AJ1001" i="5"/>
  <c r="AK1001" i="5"/>
  <c r="AJ1002" i="5"/>
  <c r="AK1002" i="5"/>
  <c r="AJ1003" i="5"/>
  <c r="AK1003" i="5"/>
  <c r="AJ1004" i="5"/>
  <c r="AK1004" i="5"/>
  <c r="AJ1005" i="5"/>
  <c r="AK1005" i="5"/>
  <c r="AJ1006" i="5"/>
  <c r="AL1006" i="5" s="1"/>
  <c r="AM1006" i="5" s="1"/>
  <c r="AK1006" i="5"/>
  <c r="AJ1007" i="5"/>
  <c r="AK1007" i="5"/>
  <c r="AJ1008" i="5"/>
  <c r="AK1008" i="5"/>
  <c r="AJ1009" i="5"/>
  <c r="AK1009" i="5"/>
  <c r="AI1002" i="5"/>
  <c r="AI1003" i="5"/>
  <c r="AI1004" i="5"/>
  <c r="AI1005" i="5"/>
  <c r="AI1006" i="5"/>
  <c r="AI1007" i="5"/>
  <c r="AI1008" i="5"/>
  <c r="AI1009" i="5"/>
  <c r="AK1" i="5"/>
  <c r="AJ1" i="5"/>
  <c r="AP1002" i="5"/>
  <c r="AP1003" i="5"/>
  <c r="AP1004" i="5"/>
  <c r="AP1005" i="5"/>
  <c r="AP1006" i="5"/>
  <c r="AP1007" i="5"/>
  <c r="AP1008" i="5"/>
  <c r="AP1009" i="5"/>
  <c r="AO1002" i="5"/>
  <c r="AO1003" i="5"/>
  <c r="AO1004" i="5"/>
  <c r="AO1005" i="5"/>
  <c r="AO1006" i="5"/>
  <c r="AO1007" i="5"/>
  <c r="AO1008" i="5"/>
  <c r="AO1009" i="5"/>
  <c r="AE3" i="4"/>
  <c r="AF3" i="4"/>
  <c r="AG3" i="4"/>
  <c r="AE4" i="4"/>
  <c r="AF4" i="4"/>
  <c r="AG4" i="4"/>
  <c r="AE5" i="4"/>
  <c r="AF5" i="4"/>
  <c r="AG5" i="4"/>
  <c r="AE6" i="4"/>
  <c r="AF6" i="4"/>
  <c r="AG6" i="4"/>
  <c r="AE7" i="4"/>
  <c r="AF7" i="4"/>
  <c r="AG7" i="4"/>
  <c r="AE8" i="4"/>
  <c r="AF8" i="4"/>
  <c r="AG8" i="4"/>
  <c r="AE9" i="4"/>
  <c r="AF9" i="4"/>
  <c r="AG9" i="4"/>
  <c r="AE10" i="4"/>
  <c r="AF10" i="4"/>
  <c r="AG10" i="4"/>
  <c r="AE11" i="4"/>
  <c r="AF11" i="4"/>
  <c r="AG11" i="4"/>
  <c r="AE12" i="4"/>
  <c r="AF12" i="4"/>
  <c r="AG12" i="4"/>
  <c r="AE13" i="4"/>
  <c r="AF13" i="4"/>
  <c r="AG13" i="4"/>
  <c r="AE14" i="4"/>
  <c r="AF14" i="4"/>
  <c r="AG14" i="4"/>
  <c r="AE15" i="4"/>
  <c r="AF15" i="4"/>
  <c r="AG15" i="4"/>
  <c r="AE16" i="4"/>
  <c r="AF16" i="4"/>
  <c r="AG16" i="4"/>
  <c r="AE17" i="4"/>
  <c r="AF17" i="4"/>
  <c r="AG17" i="4"/>
  <c r="AE18" i="4"/>
  <c r="AF18" i="4"/>
  <c r="AG18" i="4"/>
  <c r="AE19" i="4"/>
  <c r="AF19" i="4"/>
  <c r="AG19" i="4"/>
  <c r="AE20" i="4"/>
  <c r="AF20" i="4"/>
  <c r="AG20" i="4"/>
  <c r="AE21" i="4"/>
  <c r="AF21" i="4"/>
  <c r="AG21" i="4"/>
  <c r="AE22" i="4"/>
  <c r="AF22" i="4"/>
  <c r="AG22" i="4"/>
  <c r="AE23" i="4"/>
  <c r="AF23" i="4"/>
  <c r="AG23" i="4"/>
  <c r="AE24" i="4"/>
  <c r="AF24" i="4"/>
  <c r="AG24" i="4"/>
  <c r="AE25" i="4"/>
  <c r="AF25" i="4"/>
  <c r="AG25" i="4"/>
  <c r="AE26" i="4"/>
  <c r="AF26" i="4"/>
  <c r="AG26" i="4"/>
  <c r="AE27" i="4"/>
  <c r="AF27" i="4"/>
  <c r="AG27" i="4"/>
  <c r="AE28" i="4"/>
  <c r="AF28" i="4"/>
  <c r="AG28" i="4"/>
  <c r="AE29" i="4"/>
  <c r="AF29" i="4"/>
  <c r="AG29" i="4"/>
  <c r="AE30" i="4"/>
  <c r="AF30" i="4"/>
  <c r="AG30" i="4"/>
  <c r="AE31" i="4"/>
  <c r="AF31" i="4"/>
  <c r="AG31" i="4"/>
  <c r="AE32" i="4"/>
  <c r="AF32" i="4"/>
  <c r="AG32" i="4"/>
  <c r="AE33" i="4"/>
  <c r="AF33" i="4"/>
  <c r="AG33" i="4"/>
  <c r="AE34" i="4"/>
  <c r="AF34" i="4"/>
  <c r="AG34" i="4"/>
  <c r="AE35" i="4"/>
  <c r="AF35" i="4"/>
  <c r="AG35" i="4"/>
  <c r="AE36" i="4"/>
  <c r="AF36" i="4"/>
  <c r="AG36" i="4"/>
  <c r="AE37" i="4"/>
  <c r="AF37" i="4"/>
  <c r="AG37" i="4"/>
  <c r="AE38" i="4"/>
  <c r="AF38" i="4"/>
  <c r="AG38" i="4"/>
  <c r="AE39" i="4"/>
  <c r="AF39" i="4"/>
  <c r="AG39" i="4"/>
  <c r="AE40" i="4"/>
  <c r="AF40" i="4"/>
  <c r="AG40" i="4"/>
  <c r="AE41" i="4"/>
  <c r="AF41" i="4"/>
  <c r="AG41" i="4"/>
  <c r="AE42" i="4"/>
  <c r="AF42" i="4"/>
  <c r="AG42" i="4"/>
  <c r="AE43" i="4"/>
  <c r="AF43" i="4"/>
  <c r="AG43" i="4"/>
  <c r="AE44" i="4"/>
  <c r="AF44" i="4"/>
  <c r="AG44" i="4"/>
  <c r="AE45" i="4"/>
  <c r="AF45" i="4"/>
  <c r="AG45" i="4"/>
  <c r="AE46" i="4"/>
  <c r="AF46" i="4"/>
  <c r="AG46" i="4"/>
  <c r="AE47" i="4"/>
  <c r="AF47" i="4"/>
  <c r="AG47" i="4"/>
  <c r="AE48" i="4"/>
  <c r="AF48" i="4"/>
  <c r="AG48" i="4"/>
  <c r="AE49" i="4"/>
  <c r="AF49" i="4"/>
  <c r="AG49" i="4"/>
  <c r="AE50" i="4"/>
  <c r="AF50" i="4"/>
  <c r="AG50" i="4"/>
  <c r="AE51" i="4"/>
  <c r="AF51" i="4"/>
  <c r="AG51" i="4"/>
  <c r="AE52" i="4"/>
  <c r="AF52" i="4"/>
  <c r="AG52" i="4"/>
  <c r="AE53" i="4"/>
  <c r="AF53" i="4"/>
  <c r="AG53" i="4"/>
  <c r="AE54" i="4"/>
  <c r="AF54" i="4"/>
  <c r="AG54" i="4"/>
  <c r="AE55" i="4"/>
  <c r="AF55" i="4"/>
  <c r="AG55" i="4"/>
  <c r="AE56" i="4"/>
  <c r="AF56" i="4"/>
  <c r="AG56" i="4"/>
  <c r="AE57" i="4"/>
  <c r="AF57" i="4"/>
  <c r="AG57" i="4"/>
  <c r="AE58" i="4"/>
  <c r="AF58" i="4"/>
  <c r="AG58" i="4"/>
  <c r="AE59" i="4"/>
  <c r="AF59" i="4"/>
  <c r="AG59" i="4"/>
  <c r="AE60" i="4"/>
  <c r="AF60" i="4"/>
  <c r="AG60" i="4"/>
  <c r="AE61" i="4"/>
  <c r="AF61" i="4"/>
  <c r="AG61" i="4"/>
  <c r="AE62" i="4"/>
  <c r="AF62" i="4"/>
  <c r="AG62" i="4"/>
  <c r="AE63" i="4"/>
  <c r="AF63" i="4"/>
  <c r="AG63" i="4"/>
  <c r="AE64" i="4"/>
  <c r="AF64" i="4"/>
  <c r="AG64" i="4"/>
  <c r="AE65" i="4"/>
  <c r="AF65" i="4"/>
  <c r="AG65" i="4"/>
  <c r="AE66" i="4"/>
  <c r="AF66" i="4"/>
  <c r="AG66" i="4"/>
  <c r="AE67" i="4"/>
  <c r="AF67" i="4"/>
  <c r="AG67" i="4"/>
  <c r="AE68" i="4"/>
  <c r="AF68" i="4"/>
  <c r="AG68" i="4"/>
  <c r="AE69" i="4"/>
  <c r="AF69" i="4"/>
  <c r="AG69" i="4"/>
  <c r="AE70" i="4"/>
  <c r="AF70" i="4"/>
  <c r="AG70" i="4"/>
  <c r="AE71" i="4"/>
  <c r="AF71" i="4"/>
  <c r="AG71" i="4"/>
  <c r="AE72" i="4"/>
  <c r="AF72" i="4"/>
  <c r="AG72" i="4"/>
  <c r="AE73" i="4"/>
  <c r="AF73" i="4"/>
  <c r="AG73" i="4"/>
  <c r="AE74" i="4"/>
  <c r="AF74" i="4"/>
  <c r="AG74" i="4"/>
  <c r="AE75" i="4"/>
  <c r="AF75" i="4"/>
  <c r="AG75" i="4"/>
  <c r="AE76" i="4"/>
  <c r="AF76" i="4"/>
  <c r="AG76" i="4"/>
  <c r="AE77" i="4"/>
  <c r="AF77" i="4"/>
  <c r="AG77" i="4"/>
  <c r="AE78" i="4"/>
  <c r="AF78" i="4"/>
  <c r="AG78" i="4"/>
  <c r="AE79" i="4"/>
  <c r="AF79" i="4"/>
  <c r="AG79" i="4"/>
  <c r="AE80" i="4"/>
  <c r="AF80" i="4"/>
  <c r="AG80" i="4"/>
  <c r="AE81" i="4"/>
  <c r="AF81" i="4"/>
  <c r="AG81" i="4"/>
  <c r="AE82" i="4"/>
  <c r="AF82" i="4"/>
  <c r="AG82" i="4"/>
  <c r="AE83" i="4"/>
  <c r="AF83" i="4"/>
  <c r="AG83" i="4"/>
  <c r="AE84" i="4"/>
  <c r="AF84" i="4"/>
  <c r="AG84" i="4"/>
  <c r="AE85" i="4"/>
  <c r="AF85" i="4"/>
  <c r="AG85" i="4"/>
  <c r="AE86" i="4"/>
  <c r="AF86" i="4"/>
  <c r="AG86" i="4"/>
  <c r="AE87" i="4"/>
  <c r="AF87" i="4"/>
  <c r="AG87" i="4"/>
  <c r="AE88" i="4"/>
  <c r="AF88" i="4"/>
  <c r="AG88" i="4"/>
  <c r="AE89" i="4"/>
  <c r="AF89" i="4"/>
  <c r="AG89" i="4"/>
  <c r="AE90" i="4"/>
  <c r="AF90" i="4"/>
  <c r="AG90" i="4"/>
  <c r="AE91" i="4"/>
  <c r="AF91" i="4"/>
  <c r="AG91" i="4"/>
  <c r="AE92" i="4"/>
  <c r="AF92" i="4"/>
  <c r="AG92" i="4"/>
  <c r="AE93" i="4"/>
  <c r="AF93" i="4"/>
  <c r="AG93" i="4"/>
  <c r="AE94" i="4"/>
  <c r="AF94" i="4"/>
  <c r="AG94" i="4"/>
  <c r="AE95" i="4"/>
  <c r="AF95" i="4"/>
  <c r="AG95" i="4"/>
  <c r="AE96" i="4"/>
  <c r="AF96" i="4"/>
  <c r="AG96" i="4"/>
  <c r="AE97" i="4"/>
  <c r="AF97" i="4"/>
  <c r="AG97" i="4"/>
  <c r="AE98" i="4"/>
  <c r="AF98" i="4"/>
  <c r="AG98" i="4"/>
  <c r="AE99" i="4"/>
  <c r="AF99" i="4"/>
  <c r="AG99" i="4"/>
  <c r="AE100" i="4"/>
  <c r="AF100" i="4"/>
  <c r="AG100" i="4"/>
  <c r="AE101" i="4"/>
  <c r="AF101" i="4"/>
  <c r="AG101" i="4"/>
  <c r="AE102" i="4"/>
  <c r="AF102" i="4"/>
  <c r="AG102" i="4"/>
  <c r="AE103" i="4"/>
  <c r="AF103" i="4"/>
  <c r="AG103" i="4"/>
  <c r="AE104" i="4"/>
  <c r="AF104" i="4"/>
  <c r="AG104" i="4"/>
  <c r="AE105" i="4"/>
  <c r="AF105" i="4"/>
  <c r="AG105" i="4"/>
  <c r="AE106" i="4"/>
  <c r="AF106" i="4"/>
  <c r="AG106" i="4"/>
  <c r="AE107" i="4"/>
  <c r="AF107" i="4"/>
  <c r="AG107" i="4"/>
  <c r="AE108" i="4"/>
  <c r="AF108" i="4"/>
  <c r="AG108" i="4"/>
  <c r="AE109" i="4"/>
  <c r="AF109" i="4"/>
  <c r="AG109" i="4"/>
  <c r="AE110" i="4"/>
  <c r="AF110" i="4"/>
  <c r="AG110" i="4"/>
  <c r="AE111" i="4"/>
  <c r="AF111" i="4"/>
  <c r="AG111" i="4"/>
  <c r="AE112" i="4"/>
  <c r="AF112" i="4"/>
  <c r="AG112" i="4"/>
  <c r="AE113" i="4"/>
  <c r="AF113" i="4"/>
  <c r="AG113" i="4"/>
  <c r="AE114" i="4"/>
  <c r="AF114" i="4"/>
  <c r="AG114" i="4"/>
  <c r="AE115" i="4"/>
  <c r="AF115" i="4"/>
  <c r="AG115" i="4"/>
  <c r="AE116" i="4"/>
  <c r="AF116" i="4"/>
  <c r="AG116" i="4"/>
  <c r="AE117" i="4"/>
  <c r="AF117" i="4"/>
  <c r="AG117" i="4"/>
  <c r="AE118" i="4"/>
  <c r="AF118" i="4"/>
  <c r="AG118" i="4"/>
  <c r="AE119" i="4"/>
  <c r="AF119" i="4"/>
  <c r="AG119" i="4"/>
  <c r="AE120" i="4"/>
  <c r="AF120" i="4"/>
  <c r="AG120" i="4"/>
  <c r="AE121" i="4"/>
  <c r="AF121" i="4"/>
  <c r="AG121" i="4"/>
  <c r="AE122" i="4"/>
  <c r="AF122" i="4"/>
  <c r="AG122" i="4"/>
  <c r="AE123" i="4"/>
  <c r="AF123" i="4"/>
  <c r="AG123" i="4"/>
  <c r="AE124" i="4"/>
  <c r="AF124" i="4"/>
  <c r="AG124" i="4"/>
  <c r="AE125" i="4"/>
  <c r="AF125" i="4"/>
  <c r="AG125" i="4"/>
  <c r="AE126" i="4"/>
  <c r="AF126" i="4"/>
  <c r="AG126" i="4"/>
  <c r="AE127" i="4"/>
  <c r="AF127" i="4"/>
  <c r="AG127" i="4"/>
  <c r="AE128" i="4"/>
  <c r="AF128" i="4"/>
  <c r="AG128" i="4"/>
  <c r="AE129" i="4"/>
  <c r="AF129" i="4"/>
  <c r="AG129" i="4"/>
  <c r="AE130" i="4"/>
  <c r="AF130" i="4"/>
  <c r="AG130" i="4"/>
  <c r="AE131" i="4"/>
  <c r="AF131" i="4"/>
  <c r="AG131" i="4"/>
  <c r="AE132" i="4"/>
  <c r="AF132" i="4"/>
  <c r="AG132" i="4"/>
  <c r="AE133" i="4"/>
  <c r="AF133" i="4"/>
  <c r="AG133" i="4"/>
  <c r="AE134" i="4"/>
  <c r="AF134" i="4"/>
  <c r="AG134" i="4"/>
  <c r="AE135" i="4"/>
  <c r="AF135" i="4"/>
  <c r="AG135" i="4"/>
  <c r="AE136" i="4"/>
  <c r="AF136" i="4"/>
  <c r="AG136" i="4"/>
  <c r="AE137" i="4"/>
  <c r="AF137" i="4"/>
  <c r="AG137" i="4"/>
  <c r="AE138" i="4"/>
  <c r="AF138" i="4"/>
  <c r="AG138" i="4"/>
  <c r="AE139" i="4"/>
  <c r="AF139" i="4"/>
  <c r="AG139" i="4"/>
  <c r="AE140" i="4"/>
  <c r="AF140" i="4"/>
  <c r="AG140" i="4"/>
  <c r="AE141" i="4"/>
  <c r="AF141" i="4"/>
  <c r="AG141" i="4"/>
  <c r="AE142" i="4"/>
  <c r="AF142" i="4"/>
  <c r="AG142" i="4"/>
  <c r="AE143" i="4"/>
  <c r="AF143" i="4"/>
  <c r="AG143" i="4"/>
  <c r="AE144" i="4"/>
  <c r="AF144" i="4"/>
  <c r="AG144" i="4"/>
  <c r="AE145" i="4"/>
  <c r="AF145" i="4"/>
  <c r="AG145" i="4"/>
  <c r="AE146" i="4"/>
  <c r="AF146" i="4"/>
  <c r="AG146" i="4"/>
  <c r="AE147" i="4"/>
  <c r="AF147" i="4"/>
  <c r="AG147" i="4"/>
  <c r="AE148" i="4"/>
  <c r="AF148" i="4"/>
  <c r="AG148" i="4"/>
  <c r="AE149" i="4"/>
  <c r="AF149" i="4"/>
  <c r="AG149" i="4"/>
  <c r="AE150" i="4"/>
  <c r="AF150" i="4"/>
  <c r="AG150" i="4"/>
  <c r="AE151" i="4"/>
  <c r="AF151" i="4"/>
  <c r="AG151" i="4"/>
  <c r="AE152" i="4"/>
  <c r="AF152" i="4"/>
  <c r="AG152" i="4"/>
  <c r="AE153" i="4"/>
  <c r="AF153" i="4"/>
  <c r="AG153" i="4"/>
  <c r="AE154" i="4"/>
  <c r="AF154" i="4"/>
  <c r="AG154" i="4"/>
  <c r="AE155" i="4"/>
  <c r="AF155" i="4"/>
  <c r="AG155" i="4"/>
  <c r="AE156" i="4"/>
  <c r="AF156" i="4"/>
  <c r="AG156" i="4"/>
  <c r="AE157" i="4"/>
  <c r="AF157" i="4"/>
  <c r="AG157" i="4"/>
  <c r="AE158" i="4"/>
  <c r="AF158" i="4"/>
  <c r="AG158" i="4"/>
  <c r="AE159" i="4"/>
  <c r="AF159" i="4"/>
  <c r="AG159" i="4"/>
  <c r="AE160" i="4"/>
  <c r="AF160" i="4"/>
  <c r="AG160" i="4"/>
  <c r="AE161" i="4"/>
  <c r="AF161" i="4"/>
  <c r="AG161" i="4"/>
  <c r="AE162" i="4"/>
  <c r="AF162" i="4"/>
  <c r="AG162" i="4"/>
  <c r="AE163" i="4"/>
  <c r="AF163" i="4"/>
  <c r="AG163" i="4"/>
  <c r="AE164" i="4"/>
  <c r="AF164" i="4"/>
  <c r="AG164" i="4"/>
  <c r="AE165" i="4"/>
  <c r="AF165" i="4"/>
  <c r="AG165" i="4"/>
  <c r="AE166" i="4"/>
  <c r="AF166" i="4"/>
  <c r="AG166" i="4"/>
  <c r="AE167" i="4"/>
  <c r="AF167" i="4"/>
  <c r="AG167" i="4"/>
  <c r="AE168" i="4"/>
  <c r="AF168" i="4"/>
  <c r="AG168" i="4"/>
  <c r="AE169" i="4"/>
  <c r="AF169" i="4"/>
  <c r="AG169" i="4"/>
  <c r="AE170" i="4"/>
  <c r="AF170" i="4"/>
  <c r="AG170" i="4"/>
  <c r="AE171" i="4"/>
  <c r="AF171" i="4"/>
  <c r="AG171" i="4"/>
  <c r="AE172" i="4"/>
  <c r="AF172" i="4"/>
  <c r="AG172" i="4"/>
  <c r="AE173" i="4"/>
  <c r="AF173" i="4"/>
  <c r="AG173" i="4"/>
  <c r="AE174" i="4"/>
  <c r="AF174" i="4"/>
  <c r="AG174" i="4"/>
  <c r="AE175" i="4"/>
  <c r="AF175" i="4"/>
  <c r="AG175" i="4"/>
  <c r="AE176" i="4"/>
  <c r="AF176" i="4"/>
  <c r="AG176" i="4"/>
  <c r="AE177" i="4"/>
  <c r="AF177" i="4"/>
  <c r="AG177" i="4"/>
  <c r="AE178" i="4"/>
  <c r="AF178" i="4"/>
  <c r="AG178" i="4"/>
  <c r="AE179" i="4"/>
  <c r="AF179" i="4"/>
  <c r="AG179" i="4"/>
  <c r="AE180" i="4"/>
  <c r="AF180" i="4"/>
  <c r="AG180" i="4"/>
  <c r="AE181" i="4"/>
  <c r="AF181" i="4"/>
  <c r="AG181" i="4"/>
  <c r="AE182" i="4"/>
  <c r="AF182" i="4"/>
  <c r="AG182" i="4"/>
  <c r="AE183" i="4"/>
  <c r="AF183" i="4"/>
  <c r="AG183" i="4"/>
  <c r="AE184" i="4"/>
  <c r="AF184" i="4"/>
  <c r="AG184" i="4"/>
  <c r="AE185" i="4"/>
  <c r="AF185" i="4"/>
  <c r="AG185" i="4"/>
  <c r="AE186" i="4"/>
  <c r="AF186" i="4"/>
  <c r="AG186" i="4"/>
  <c r="AE187" i="4"/>
  <c r="AF187" i="4"/>
  <c r="AG187" i="4"/>
  <c r="AE188" i="4"/>
  <c r="AF188" i="4"/>
  <c r="AG188" i="4"/>
  <c r="AE189" i="4"/>
  <c r="AF189" i="4"/>
  <c r="AG189" i="4"/>
  <c r="AE190" i="4"/>
  <c r="AF190" i="4"/>
  <c r="AG190" i="4"/>
  <c r="AE191" i="4"/>
  <c r="AF191" i="4"/>
  <c r="AG191" i="4"/>
  <c r="AE192" i="4"/>
  <c r="AF192" i="4"/>
  <c r="AG192" i="4"/>
  <c r="AE193" i="4"/>
  <c r="AF193" i="4"/>
  <c r="AG193" i="4"/>
  <c r="AE194" i="4"/>
  <c r="AF194" i="4"/>
  <c r="AG194" i="4"/>
  <c r="AE195" i="4"/>
  <c r="AF195" i="4"/>
  <c r="AG195" i="4"/>
  <c r="AE196" i="4"/>
  <c r="AF196" i="4"/>
  <c r="AG196" i="4"/>
  <c r="AE197" i="4"/>
  <c r="AF197" i="4"/>
  <c r="AG197" i="4"/>
  <c r="AE198" i="4"/>
  <c r="AF198" i="4"/>
  <c r="AG198" i="4"/>
  <c r="AE199" i="4"/>
  <c r="AF199" i="4"/>
  <c r="AG199" i="4"/>
  <c r="AE200" i="4"/>
  <c r="AF200" i="4"/>
  <c r="AG200" i="4"/>
  <c r="AE201" i="4"/>
  <c r="AF201" i="4"/>
  <c r="AG201" i="4"/>
  <c r="AE202" i="4"/>
  <c r="AF202" i="4"/>
  <c r="AG202" i="4"/>
  <c r="AE203" i="4"/>
  <c r="AF203" i="4"/>
  <c r="AG203" i="4"/>
  <c r="AE204" i="4"/>
  <c r="AF204" i="4"/>
  <c r="AG204" i="4"/>
  <c r="AE205" i="4"/>
  <c r="AF205" i="4"/>
  <c r="AG205" i="4"/>
  <c r="AE206" i="4"/>
  <c r="AF206" i="4"/>
  <c r="AG206" i="4"/>
  <c r="AE207" i="4"/>
  <c r="AF207" i="4"/>
  <c r="AG207" i="4"/>
  <c r="AE208" i="4"/>
  <c r="AF208" i="4"/>
  <c r="AG208" i="4"/>
  <c r="AE209" i="4"/>
  <c r="AF209" i="4"/>
  <c r="AG209" i="4"/>
  <c r="AE210" i="4"/>
  <c r="AF210" i="4"/>
  <c r="AG210" i="4"/>
  <c r="AE211" i="4"/>
  <c r="AF211" i="4"/>
  <c r="AG211" i="4"/>
  <c r="AE212" i="4"/>
  <c r="AF212" i="4"/>
  <c r="AG212" i="4"/>
  <c r="AE213" i="4"/>
  <c r="AF213" i="4"/>
  <c r="AG213" i="4"/>
  <c r="AE214" i="4"/>
  <c r="AF214" i="4"/>
  <c r="AG214" i="4"/>
  <c r="AE215" i="4"/>
  <c r="AF215" i="4"/>
  <c r="AG215" i="4"/>
  <c r="AE216" i="4"/>
  <c r="AF216" i="4"/>
  <c r="AG216" i="4"/>
  <c r="AE217" i="4"/>
  <c r="AF217" i="4"/>
  <c r="AG217" i="4"/>
  <c r="AE218" i="4"/>
  <c r="AF218" i="4"/>
  <c r="AG218" i="4"/>
  <c r="AE219" i="4"/>
  <c r="AF219" i="4"/>
  <c r="AG219" i="4"/>
  <c r="AE220" i="4"/>
  <c r="AF220" i="4"/>
  <c r="AG220" i="4"/>
  <c r="AE221" i="4"/>
  <c r="AF221" i="4"/>
  <c r="AG221" i="4"/>
  <c r="AE222" i="4"/>
  <c r="AF222" i="4"/>
  <c r="AG222" i="4"/>
  <c r="AE223" i="4"/>
  <c r="AF223" i="4"/>
  <c r="AG223" i="4"/>
  <c r="AE224" i="4"/>
  <c r="AF224" i="4"/>
  <c r="AG224" i="4"/>
  <c r="AE225" i="4"/>
  <c r="AF225" i="4"/>
  <c r="AG225" i="4"/>
  <c r="AE226" i="4"/>
  <c r="AF226" i="4"/>
  <c r="AG226" i="4"/>
  <c r="AE227" i="4"/>
  <c r="AF227" i="4"/>
  <c r="AG227" i="4"/>
  <c r="AE228" i="4"/>
  <c r="AF228" i="4"/>
  <c r="AG228" i="4"/>
  <c r="AE229" i="4"/>
  <c r="AF229" i="4"/>
  <c r="AG229" i="4"/>
  <c r="AE230" i="4"/>
  <c r="AF230" i="4"/>
  <c r="AG230" i="4"/>
  <c r="AE231" i="4"/>
  <c r="AF231" i="4"/>
  <c r="AG231" i="4"/>
  <c r="AE232" i="4"/>
  <c r="AF232" i="4"/>
  <c r="AG232" i="4"/>
  <c r="AE233" i="4"/>
  <c r="AF233" i="4"/>
  <c r="AG233" i="4"/>
  <c r="AE234" i="4"/>
  <c r="AF234" i="4"/>
  <c r="AG234" i="4"/>
  <c r="AE235" i="4"/>
  <c r="AF235" i="4"/>
  <c r="AG235" i="4"/>
  <c r="AE236" i="4"/>
  <c r="AF236" i="4"/>
  <c r="AG236" i="4"/>
  <c r="AE237" i="4"/>
  <c r="AF237" i="4"/>
  <c r="AG237" i="4"/>
  <c r="AE238" i="4"/>
  <c r="AF238" i="4"/>
  <c r="AG238" i="4"/>
  <c r="AE239" i="4"/>
  <c r="AF239" i="4"/>
  <c r="AG239" i="4"/>
  <c r="AE240" i="4"/>
  <c r="AF240" i="4"/>
  <c r="AG240" i="4"/>
  <c r="AE241" i="4"/>
  <c r="AF241" i="4"/>
  <c r="AG241" i="4"/>
  <c r="AE242" i="4"/>
  <c r="AF242" i="4"/>
  <c r="AG242" i="4"/>
  <c r="AE243" i="4"/>
  <c r="AF243" i="4"/>
  <c r="AG243" i="4"/>
  <c r="AE244" i="4"/>
  <c r="AF244" i="4"/>
  <c r="AG244" i="4"/>
  <c r="AE245" i="4"/>
  <c r="AF245" i="4"/>
  <c r="AG245" i="4"/>
  <c r="AE246" i="4"/>
  <c r="AF246" i="4"/>
  <c r="AG246" i="4"/>
  <c r="AE247" i="4"/>
  <c r="AF247" i="4"/>
  <c r="AG247" i="4"/>
  <c r="AE248" i="4"/>
  <c r="AF248" i="4"/>
  <c r="AG248" i="4"/>
  <c r="AE249" i="4"/>
  <c r="AF249" i="4"/>
  <c r="AG249" i="4"/>
  <c r="AE250" i="4"/>
  <c r="AF250" i="4"/>
  <c r="AG250" i="4"/>
  <c r="AE251" i="4"/>
  <c r="AF251" i="4"/>
  <c r="AG251" i="4"/>
  <c r="AE252" i="4"/>
  <c r="AF252" i="4"/>
  <c r="AG252" i="4"/>
  <c r="AE253" i="4"/>
  <c r="AF253" i="4"/>
  <c r="AG253" i="4"/>
  <c r="AE254" i="4"/>
  <c r="AF254" i="4"/>
  <c r="AG254" i="4"/>
  <c r="AE255" i="4"/>
  <c r="AF255" i="4"/>
  <c r="AG255" i="4"/>
  <c r="AE256" i="4"/>
  <c r="AF256" i="4"/>
  <c r="AG256" i="4"/>
  <c r="AE257" i="4"/>
  <c r="AF257" i="4"/>
  <c r="AG257" i="4"/>
  <c r="AE258" i="4"/>
  <c r="AF258" i="4"/>
  <c r="AG258" i="4"/>
  <c r="AE259" i="4"/>
  <c r="AF259" i="4"/>
  <c r="AG259" i="4"/>
  <c r="AE260" i="4"/>
  <c r="AF260" i="4"/>
  <c r="AG260" i="4"/>
  <c r="AE261" i="4"/>
  <c r="AF261" i="4"/>
  <c r="AG261" i="4"/>
  <c r="AE262" i="4"/>
  <c r="AF262" i="4"/>
  <c r="AG262" i="4"/>
  <c r="AE263" i="4"/>
  <c r="AF263" i="4"/>
  <c r="AG263" i="4"/>
  <c r="AE264" i="4"/>
  <c r="AF264" i="4"/>
  <c r="AG264" i="4"/>
  <c r="AE265" i="4"/>
  <c r="AF265" i="4"/>
  <c r="AG265" i="4"/>
  <c r="AE266" i="4"/>
  <c r="AF266" i="4"/>
  <c r="AG266" i="4"/>
  <c r="AE267" i="4"/>
  <c r="AF267" i="4"/>
  <c r="AG267" i="4"/>
  <c r="AE268" i="4"/>
  <c r="AF268" i="4"/>
  <c r="AG268" i="4"/>
  <c r="AE269" i="4"/>
  <c r="AF269" i="4"/>
  <c r="AG269" i="4"/>
  <c r="AE270" i="4"/>
  <c r="AF270" i="4"/>
  <c r="AG270" i="4"/>
  <c r="AE271" i="4"/>
  <c r="AF271" i="4"/>
  <c r="AG271" i="4"/>
  <c r="AE272" i="4"/>
  <c r="AF272" i="4"/>
  <c r="AG272" i="4"/>
  <c r="AE273" i="4"/>
  <c r="AF273" i="4"/>
  <c r="AG273" i="4"/>
  <c r="AE274" i="4"/>
  <c r="AF274" i="4"/>
  <c r="AG274" i="4"/>
  <c r="AE275" i="4"/>
  <c r="AF275" i="4"/>
  <c r="AG275" i="4"/>
  <c r="AE276" i="4"/>
  <c r="AF276" i="4"/>
  <c r="AG276" i="4"/>
  <c r="AE277" i="4"/>
  <c r="AF277" i="4"/>
  <c r="AG277" i="4"/>
  <c r="AE278" i="4"/>
  <c r="AF278" i="4"/>
  <c r="AG278" i="4"/>
  <c r="AE279" i="4"/>
  <c r="AF279" i="4"/>
  <c r="AG279" i="4"/>
  <c r="AE280" i="4"/>
  <c r="AF280" i="4"/>
  <c r="AG280" i="4"/>
  <c r="AE281" i="4"/>
  <c r="AF281" i="4"/>
  <c r="AG281" i="4"/>
  <c r="AE282" i="4"/>
  <c r="AF282" i="4"/>
  <c r="AG282" i="4"/>
  <c r="AE283" i="4"/>
  <c r="AF283" i="4"/>
  <c r="AG283" i="4"/>
  <c r="AE284" i="4"/>
  <c r="AF284" i="4"/>
  <c r="AG284" i="4"/>
  <c r="AE285" i="4"/>
  <c r="AF285" i="4"/>
  <c r="AG285" i="4"/>
  <c r="AE286" i="4"/>
  <c r="AF286" i="4"/>
  <c r="AG286" i="4"/>
  <c r="AE287" i="4"/>
  <c r="AF287" i="4"/>
  <c r="AG287" i="4"/>
  <c r="AE288" i="4"/>
  <c r="AF288" i="4"/>
  <c r="AG288" i="4"/>
  <c r="AE289" i="4"/>
  <c r="AF289" i="4"/>
  <c r="AG289" i="4"/>
  <c r="AE290" i="4"/>
  <c r="AF290" i="4"/>
  <c r="AG290" i="4"/>
  <c r="AE291" i="4"/>
  <c r="AF291" i="4"/>
  <c r="AG291" i="4"/>
  <c r="AE292" i="4"/>
  <c r="AF292" i="4"/>
  <c r="AG292" i="4"/>
  <c r="AE293" i="4"/>
  <c r="AF293" i="4"/>
  <c r="AG293" i="4"/>
  <c r="AE294" i="4"/>
  <c r="AF294" i="4"/>
  <c r="AG294" i="4"/>
  <c r="AE295" i="4"/>
  <c r="AF295" i="4"/>
  <c r="AG295" i="4"/>
  <c r="AE296" i="4"/>
  <c r="AF296" i="4"/>
  <c r="AG296" i="4"/>
  <c r="AE297" i="4"/>
  <c r="AF297" i="4"/>
  <c r="AG297" i="4"/>
  <c r="AE298" i="4"/>
  <c r="AF298" i="4"/>
  <c r="AG298" i="4"/>
  <c r="AE299" i="4"/>
  <c r="AF299" i="4"/>
  <c r="AG299" i="4"/>
  <c r="AE300" i="4"/>
  <c r="AF300" i="4"/>
  <c r="AG300" i="4"/>
  <c r="AE301" i="4"/>
  <c r="AF301" i="4"/>
  <c r="AG301" i="4"/>
  <c r="AE302" i="4"/>
  <c r="AF302" i="4"/>
  <c r="AG302" i="4"/>
  <c r="AE303" i="4"/>
  <c r="AF303" i="4"/>
  <c r="AG303" i="4"/>
  <c r="AE304" i="4"/>
  <c r="AF304" i="4"/>
  <c r="AG304" i="4"/>
  <c r="AE305" i="4"/>
  <c r="AF305" i="4"/>
  <c r="AG305" i="4"/>
  <c r="AE306" i="4"/>
  <c r="AF306" i="4"/>
  <c r="AG306" i="4"/>
  <c r="AE307" i="4"/>
  <c r="AF307" i="4"/>
  <c r="AG307" i="4"/>
  <c r="AE308" i="4"/>
  <c r="AF308" i="4"/>
  <c r="AG308" i="4"/>
  <c r="AE309" i="4"/>
  <c r="AF309" i="4"/>
  <c r="AG309" i="4"/>
  <c r="AE310" i="4"/>
  <c r="AF310" i="4"/>
  <c r="AG310" i="4"/>
  <c r="AE311" i="4"/>
  <c r="AF311" i="4"/>
  <c r="AG311" i="4"/>
  <c r="AE312" i="4"/>
  <c r="AF312" i="4"/>
  <c r="AG312" i="4"/>
  <c r="AE313" i="4"/>
  <c r="AF313" i="4"/>
  <c r="AG313" i="4"/>
  <c r="AE314" i="4"/>
  <c r="AF314" i="4"/>
  <c r="AG314" i="4"/>
  <c r="AE315" i="4"/>
  <c r="AF315" i="4"/>
  <c r="AG315" i="4"/>
  <c r="AE316" i="4"/>
  <c r="AF316" i="4"/>
  <c r="AG316" i="4"/>
  <c r="AE317" i="4"/>
  <c r="AF317" i="4"/>
  <c r="AG317" i="4"/>
  <c r="AE318" i="4"/>
  <c r="AF318" i="4"/>
  <c r="AG318" i="4"/>
  <c r="AE319" i="4"/>
  <c r="AF319" i="4"/>
  <c r="AG319" i="4"/>
  <c r="AE320" i="4"/>
  <c r="AF320" i="4"/>
  <c r="AG320" i="4"/>
  <c r="AE321" i="4"/>
  <c r="AF321" i="4"/>
  <c r="AG321" i="4"/>
  <c r="AE322" i="4"/>
  <c r="AF322" i="4"/>
  <c r="AG322" i="4"/>
  <c r="AE323" i="4"/>
  <c r="AF323" i="4"/>
  <c r="AG323" i="4"/>
  <c r="AE324" i="4"/>
  <c r="AF324" i="4"/>
  <c r="AG324" i="4"/>
  <c r="AE325" i="4"/>
  <c r="AF325" i="4"/>
  <c r="AG325" i="4"/>
  <c r="AE326" i="4"/>
  <c r="AF326" i="4"/>
  <c r="AG326" i="4"/>
  <c r="AE327" i="4"/>
  <c r="AF327" i="4"/>
  <c r="AG327" i="4"/>
  <c r="AE328" i="4"/>
  <c r="AF328" i="4"/>
  <c r="AG328" i="4"/>
  <c r="AE329" i="4"/>
  <c r="AF329" i="4"/>
  <c r="AG329" i="4"/>
  <c r="AE330" i="4"/>
  <c r="AF330" i="4"/>
  <c r="AG330" i="4"/>
  <c r="AE331" i="4"/>
  <c r="AF331" i="4"/>
  <c r="AG331" i="4"/>
  <c r="AE332" i="4"/>
  <c r="AF332" i="4"/>
  <c r="AG332" i="4"/>
  <c r="AE333" i="4"/>
  <c r="AF333" i="4"/>
  <c r="AG333" i="4"/>
  <c r="AE334" i="4"/>
  <c r="AF334" i="4"/>
  <c r="AG334" i="4"/>
  <c r="AE335" i="4"/>
  <c r="AF335" i="4"/>
  <c r="AG335" i="4"/>
  <c r="AE336" i="4"/>
  <c r="AF336" i="4"/>
  <c r="AG336" i="4"/>
  <c r="AE337" i="4"/>
  <c r="AF337" i="4"/>
  <c r="AG337" i="4"/>
  <c r="AE338" i="4"/>
  <c r="AF338" i="4"/>
  <c r="AG338" i="4"/>
  <c r="AE339" i="4"/>
  <c r="AF339" i="4"/>
  <c r="AG339" i="4"/>
  <c r="AE340" i="4"/>
  <c r="AF340" i="4"/>
  <c r="AG340" i="4"/>
  <c r="AE341" i="4"/>
  <c r="AF341" i="4"/>
  <c r="AG341" i="4"/>
  <c r="AE342" i="4"/>
  <c r="AF342" i="4"/>
  <c r="AG342" i="4"/>
  <c r="AE343" i="4"/>
  <c r="AF343" i="4"/>
  <c r="AG343" i="4"/>
  <c r="AE344" i="4"/>
  <c r="AF344" i="4"/>
  <c r="AG344" i="4"/>
  <c r="AE345" i="4"/>
  <c r="AF345" i="4"/>
  <c r="AG345" i="4"/>
  <c r="AE346" i="4"/>
  <c r="AF346" i="4"/>
  <c r="AG346" i="4"/>
  <c r="AE347" i="4"/>
  <c r="AF347" i="4"/>
  <c r="AG347" i="4"/>
  <c r="AE348" i="4"/>
  <c r="AF348" i="4"/>
  <c r="AG348" i="4"/>
  <c r="AE349" i="4"/>
  <c r="AF349" i="4"/>
  <c r="AG349" i="4"/>
  <c r="AE350" i="4"/>
  <c r="AF350" i="4"/>
  <c r="AG350" i="4"/>
  <c r="AE351" i="4"/>
  <c r="AF351" i="4"/>
  <c r="AG351" i="4"/>
  <c r="AE352" i="4"/>
  <c r="AF352" i="4"/>
  <c r="AG352" i="4"/>
  <c r="AE353" i="4"/>
  <c r="AF353" i="4"/>
  <c r="AG353" i="4"/>
  <c r="AE354" i="4"/>
  <c r="AF354" i="4"/>
  <c r="AG354" i="4"/>
  <c r="AE355" i="4"/>
  <c r="AF355" i="4"/>
  <c r="AG355" i="4"/>
  <c r="AE356" i="4"/>
  <c r="AF356" i="4"/>
  <c r="AG356" i="4"/>
  <c r="AE357" i="4"/>
  <c r="AF357" i="4"/>
  <c r="AG357" i="4"/>
  <c r="AE358" i="4"/>
  <c r="AF358" i="4"/>
  <c r="AG358" i="4"/>
  <c r="AE359" i="4"/>
  <c r="AF359" i="4"/>
  <c r="AG359" i="4"/>
  <c r="AE360" i="4"/>
  <c r="AF360" i="4"/>
  <c r="AG360" i="4"/>
  <c r="AE361" i="4"/>
  <c r="AF361" i="4"/>
  <c r="AG361" i="4"/>
  <c r="AE362" i="4"/>
  <c r="AF362" i="4"/>
  <c r="AG362" i="4"/>
  <c r="AE363" i="4"/>
  <c r="AF363" i="4"/>
  <c r="AG363" i="4"/>
  <c r="AE364" i="4"/>
  <c r="AF364" i="4"/>
  <c r="AG364" i="4"/>
  <c r="AE365" i="4"/>
  <c r="AF365" i="4"/>
  <c r="AG365" i="4"/>
  <c r="AE366" i="4"/>
  <c r="AF366" i="4"/>
  <c r="AG366" i="4"/>
  <c r="AE367" i="4"/>
  <c r="AF367" i="4"/>
  <c r="AG367" i="4"/>
  <c r="AE368" i="4"/>
  <c r="AF368" i="4"/>
  <c r="AG368" i="4"/>
  <c r="AE369" i="4"/>
  <c r="AF369" i="4"/>
  <c r="AG369" i="4"/>
  <c r="AE370" i="4"/>
  <c r="AF370" i="4"/>
  <c r="AG370" i="4"/>
  <c r="AE371" i="4"/>
  <c r="AF371" i="4"/>
  <c r="AG371" i="4"/>
  <c r="AE372" i="4"/>
  <c r="AF372" i="4"/>
  <c r="AG372" i="4"/>
  <c r="AE373" i="4"/>
  <c r="AF373" i="4"/>
  <c r="AG373" i="4"/>
  <c r="AE374" i="4"/>
  <c r="AF374" i="4"/>
  <c r="AG374" i="4"/>
  <c r="AE375" i="4"/>
  <c r="AF375" i="4"/>
  <c r="AG375" i="4"/>
  <c r="AE376" i="4"/>
  <c r="AF376" i="4"/>
  <c r="AG376" i="4"/>
  <c r="AE377" i="4"/>
  <c r="AF377" i="4"/>
  <c r="AG377" i="4"/>
  <c r="AE378" i="4"/>
  <c r="AF378" i="4"/>
  <c r="AG378" i="4"/>
  <c r="AE379" i="4"/>
  <c r="AF379" i="4"/>
  <c r="AG379" i="4"/>
  <c r="AE380" i="4"/>
  <c r="AF380" i="4"/>
  <c r="AG380" i="4"/>
  <c r="AE381" i="4"/>
  <c r="AF381" i="4"/>
  <c r="AG381" i="4"/>
  <c r="AE382" i="4"/>
  <c r="AF382" i="4"/>
  <c r="AG382" i="4"/>
  <c r="AE383" i="4"/>
  <c r="AF383" i="4"/>
  <c r="AG383" i="4"/>
  <c r="AE384" i="4"/>
  <c r="AF384" i="4"/>
  <c r="AG384" i="4"/>
  <c r="AE385" i="4"/>
  <c r="AF385" i="4"/>
  <c r="AG385" i="4"/>
  <c r="AE386" i="4"/>
  <c r="AF386" i="4"/>
  <c r="AG386" i="4"/>
  <c r="AE387" i="4"/>
  <c r="AF387" i="4"/>
  <c r="AG387" i="4"/>
  <c r="AE388" i="4"/>
  <c r="AF388" i="4"/>
  <c r="AG388" i="4"/>
  <c r="AE389" i="4"/>
  <c r="AF389" i="4"/>
  <c r="AG389" i="4"/>
  <c r="AE390" i="4"/>
  <c r="AF390" i="4"/>
  <c r="AG390" i="4"/>
  <c r="AE391" i="4"/>
  <c r="AF391" i="4"/>
  <c r="AG391" i="4"/>
  <c r="AE392" i="4"/>
  <c r="AF392" i="4"/>
  <c r="AG392" i="4"/>
  <c r="AE393" i="4"/>
  <c r="AF393" i="4"/>
  <c r="AG393" i="4"/>
  <c r="AE394" i="4"/>
  <c r="AF394" i="4"/>
  <c r="AG394" i="4"/>
  <c r="AE395" i="4"/>
  <c r="AF395" i="4"/>
  <c r="AG395" i="4"/>
  <c r="AE396" i="4"/>
  <c r="AF396" i="4"/>
  <c r="AG396" i="4"/>
  <c r="AE397" i="4"/>
  <c r="AF397" i="4"/>
  <c r="AG397" i="4"/>
  <c r="AE398" i="4"/>
  <c r="AF398" i="4"/>
  <c r="AG398" i="4"/>
  <c r="AE399" i="4"/>
  <c r="AF399" i="4"/>
  <c r="AG399" i="4"/>
  <c r="AE400" i="4"/>
  <c r="AF400" i="4"/>
  <c r="AG400" i="4"/>
  <c r="AE401" i="4"/>
  <c r="AF401" i="4"/>
  <c r="AG401" i="4"/>
  <c r="AE402" i="4"/>
  <c r="AF402" i="4"/>
  <c r="AG402" i="4"/>
  <c r="AE403" i="4"/>
  <c r="AF403" i="4"/>
  <c r="AG403" i="4"/>
  <c r="AE404" i="4"/>
  <c r="AF404" i="4"/>
  <c r="AG404" i="4"/>
  <c r="AE405" i="4"/>
  <c r="AF405" i="4"/>
  <c r="AG405" i="4"/>
  <c r="AE406" i="4"/>
  <c r="AF406" i="4"/>
  <c r="AG406" i="4"/>
  <c r="AE407" i="4"/>
  <c r="AF407" i="4"/>
  <c r="AG407" i="4"/>
  <c r="AE408" i="4"/>
  <c r="AF408" i="4"/>
  <c r="AG408" i="4"/>
  <c r="AE409" i="4"/>
  <c r="AF409" i="4"/>
  <c r="AG409" i="4"/>
  <c r="AE410" i="4"/>
  <c r="AF410" i="4"/>
  <c r="AG410" i="4"/>
  <c r="AE411" i="4"/>
  <c r="AF411" i="4"/>
  <c r="AG411" i="4"/>
  <c r="AE412" i="4"/>
  <c r="AF412" i="4"/>
  <c r="AG412" i="4"/>
  <c r="AE413" i="4"/>
  <c r="AF413" i="4"/>
  <c r="AG413" i="4"/>
  <c r="AE414" i="4"/>
  <c r="AF414" i="4"/>
  <c r="AG414" i="4"/>
  <c r="AE415" i="4"/>
  <c r="AF415" i="4"/>
  <c r="AG415" i="4"/>
  <c r="AE416" i="4"/>
  <c r="AF416" i="4"/>
  <c r="AG416" i="4"/>
  <c r="AE417" i="4"/>
  <c r="AF417" i="4"/>
  <c r="AG417" i="4"/>
  <c r="AE418" i="4"/>
  <c r="AF418" i="4"/>
  <c r="AG418" i="4"/>
  <c r="AE419" i="4"/>
  <c r="AF419" i="4"/>
  <c r="AG419" i="4"/>
  <c r="AE420" i="4"/>
  <c r="AF420" i="4"/>
  <c r="AG420" i="4"/>
  <c r="AE421" i="4"/>
  <c r="AF421" i="4"/>
  <c r="AG421" i="4"/>
  <c r="AE422" i="4"/>
  <c r="AF422" i="4"/>
  <c r="AG422" i="4"/>
  <c r="AE423" i="4"/>
  <c r="AF423" i="4"/>
  <c r="AG423" i="4"/>
  <c r="AE424" i="4"/>
  <c r="AF424" i="4"/>
  <c r="AG424" i="4"/>
  <c r="AE425" i="4"/>
  <c r="AF425" i="4"/>
  <c r="AG425" i="4"/>
  <c r="AE426" i="4"/>
  <c r="AF426" i="4"/>
  <c r="AG426" i="4"/>
  <c r="AE427" i="4"/>
  <c r="AF427" i="4"/>
  <c r="AG427" i="4"/>
  <c r="AE428" i="4"/>
  <c r="AF428" i="4"/>
  <c r="AG428" i="4"/>
  <c r="AE429" i="4"/>
  <c r="AF429" i="4"/>
  <c r="AG429" i="4"/>
  <c r="AE430" i="4"/>
  <c r="AF430" i="4"/>
  <c r="AG430" i="4"/>
  <c r="AE431" i="4"/>
  <c r="AF431" i="4"/>
  <c r="AG431" i="4"/>
  <c r="AE432" i="4"/>
  <c r="AF432" i="4"/>
  <c r="AG432" i="4"/>
  <c r="AE433" i="4"/>
  <c r="AF433" i="4"/>
  <c r="AG433" i="4"/>
  <c r="AE434" i="4"/>
  <c r="AF434" i="4"/>
  <c r="AG434" i="4"/>
  <c r="AE435" i="4"/>
  <c r="AF435" i="4"/>
  <c r="AG435" i="4"/>
  <c r="AE436" i="4"/>
  <c r="AF436" i="4"/>
  <c r="AG436" i="4"/>
  <c r="AE437" i="4"/>
  <c r="AF437" i="4"/>
  <c r="AG437" i="4"/>
  <c r="AE438" i="4"/>
  <c r="AF438" i="4"/>
  <c r="AG438" i="4"/>
  <c r="AE439" i="4"/>
  <c r="AF439" i="4"/>
  <c r="AG439" i="4"/>
  <c r="AE440" i="4"/>
  <c r="AF440" i="4"/>
  <c r="AG440" i="4"/>
  <c r="AE441" i="4"/>
  <c r="AF441" i="4"/>
  <c r="AG441" i="4"/>
  <c r="AE442" i="4"/>
  <c r="AF442" i="4"/>
  <c r="AG442" i="4"/>
  <c r="AE443" i="4"/>
  <c r="AF443" i="4"/>
  <c r="AG443" i="4"/>
  <c r="AE444" i="4"/>
  <c r="AF444" i="4"/>
  <c r="AG444" i="4"/>
  <c r="AE445" i="4"/>
  <c r="AF445" i="4"/>
  <c r="AG445" i="4"/>
  <c r="AE446" i="4"/>
  <c r="AF446" i="4"/>
  <c r="AG446" i="4"/>
  <c r="AE447" i="4"/>
  <c r="AF447" i="4"/>
  <c r="AG447" i="4"/>
  <c r="AE448" i="4"/>
  <c r="AF448" i="4"/>
  <c r="AG448" i="4"/>
  <c r="AE449" i="4"/>
  <c r="AF449" i="4"/>
  <c r="AG449" i="4"/>
  <c r="AE450" i="4"/>
  <c r="AF450" i="4"/>
  <c r="AG450" i="4"/>
  <c r="AE451" i="4"/>
  <c r="AF451" i="4"/>
  <c r="AG451" i="4"/>
  <c r="AE452" i="4"/>
  <c r="AF452" i="4"/>
  <c r="AG452" i="4"/>
  <c r="AE453" i="4"/>
  <c r="AF453" i="4"/>
  <c r="AG453" i="4"/>
  <c r="AE454" i="4"/>
  <c r="AF454" i="4"/>
  <c r="AG454" i="4"/>
  <c r="AE455" i="4"/>
  <c r="AF455" i="4"/>
  <c r="AG455" i="4"/>
  <c r="AE456" i="4"/>
  <c r="AF456" i="4"/>
  <c r="AG456" i="4"/>
  <c r="AE457" i="4"/>
  <c r="AF457" i="4"/>
  <c r="AG457" i="4"/>
  <c r="AE458" i="4"/>
  <c r="AF458" i="4"/>
  <c r="AG458" i="4"/>
  <c r="AE459" i="4"/>
  <c r="AF459" i="4"/>
  <c r="AG459" i="4"/>
  <c r="AE460" i="4"/>
  <c r="AF460" i="4"/>
  <c r="AG460" i="4"/>
  <c r="AE461" i="4"/>
  <c r="AF461" i="4"/>
  <c r="AG461" i="4"/>
  <c r="AE462" i="4"/>
  <c r="AF462" i="4"/>
  <c r="AG462" i="4"/>
  <c r="AE463" i="4"/>
  <c r="AF463" i="4"/>
  <c r="AG463" i="4"/>
  <c r="AE464" i="4"/>
  <c r="AF464" i="4"/>
  <c r="AG464" i="4"/>
  <c r="AE465" i="4"/>
  <c r="AF465" i="4"/>
  <c r="AG465" i="4"/>
  <c r="AE466" i="4"/>
  <c r="AF466" i="4"/>
  <c r="AG466" i="4"/>
  <c r="AE467" i="4"/>
  <c r="AF467" i="4"/>
  <c r="AG467" i="4"/>
  <c r="AE468" i="4"/>
  <c r="AF468" i="4"/>
  <c r="AG468" i="4"/>
  <c r="AE469" i="4"/>
  <c r="AF469" i="4"/>
  <c r="AG469" i="4"/>
  <c r="AE470" i="4"/>
  <c r="AF470" i="4"/>
  <c r="AG470" i="4"/>
  <c r="AE471" i="4"/>
  <c r="AF471" i="4"/>
  <c r="AG471" i="4"/>
  <c r="AE472" i="4"/>
  <c r="AF472" i="4"/>
  <c r="AG472" i="4"/>
  <c r="AE473" i="4"/>
  <c r="AF473" i="4"/>
  <c r="AG473" i="4"/>
  <c r="AE474" i="4"/>
  <c r="AF474" i="4"/>
  <c r="AG474" i="4"/>
  <c r="AE475" i="4"/>
  <c r="AF475" i="4"/>
  <c r="AG475" i="4"/>
  <c r="AE476" i="4"/>
  <c r="AF476" i="4"/>
  <c r="AG476" i="4"/>
  <c r="AE477" i="4"/>
  <c r="AF477" i="4"/>
  <c r="AG477" i="4"/>
  <c r="AE478" i="4"/>
  <c r="AF478" i="4"/>
  <c r="AG478" i="4"/>
  <c r="AE479" i="4"/>
  <c r="AF479" i="4"/>
  <c r="AG479" i="4"/>
  <c r="AE480" i="4"/>
  <c r="AF480" i="4"/>
  <c r="AG480" i="4"/>
  <c r="AE481" i="4"/>
  <c r="AF481" i="4"/>
  <c r="AG481" i="4"/>
  <c r="AE482" i="4"/>
  <c r="AF482" i="4"/>
  <c r="AG482" i="4"/>
  <c r="AE483" i="4"/>
  <c r="AF483" i="4"/>
  <c r="AG483" i="4"/>
  <c r="AE484" i="4"/>
  <c r="AF484" i="4"/>
  <c r="AG484" i="4"/>
  <c r="AE485" i="4"/>
  <c r="AF485" i="4"/>
  <c r="AG485" i="4"/>
  <c r="AE486" i="4"/>
  <c r="AF486" i="4"/>
  <c r="AG486" i="4"/>
  <c r="AE487" i="4"/>
  <c r="AF487" i="4"/>
  <c r="AG487" i="4"/>
  <c r="AE488" i="4"/>
  <c r="AF488" i="4"/>
  <c r="AG488" i="4"/>
  <c r="AE489" i="4"/>
  <c r="AF489" i="4"/>
  <c r="AG489" i="4"/>
  <c r="AE490" i="4"/>
  <c r="AF490" i="4"/>
  <c r="AG490" i="4"/>
  <c r="AE491" i="4"/>
  <c r="AF491" i="4"/>
  <c r="AG491" i="4"/>
  <c r="AE492" i="4"/>
  <c r="AF492" i="4"/>
  <c r="AG492" i="4"/>
  <c r="AE493" i="4"/>
  <c r="AF493" i="4"/>
  <c r="AG493" i="4"/>
  <c r="AE494" i="4"/>
  <c r="AF494" i="4"/>
  <c r="AG494" i="4"/>
  <c r="AE495" i="4"/>
  <c r="AF495" i="4"/>
  <c r="AG495" i="4"/>
  <c r="AE496" i="4"/>
  <c r="AF496" i="4"/>
  <c r="AG496" i="4"/>
  <c r="AE497" i="4"/>
  <c r="AF497" i="4"/>
  <c r="AG497" i="4"/>
  <c r="AE498" i="4"/>
  <c r="AF498" i="4"/>
  <c r="AG498" i="4"/>
  <c r="AE499" i="4"/>
  <c r="AF499" i="4"/>
  <c r="AG499" i="4"/>
  <c r="AE500" i="4"/>
  <c r="AF500" i="4"/>
  <c r="AG500" i="4"/>
  <c r="AE501" i="4"/>
  <c r="AF501" i="4"/>
  <c r="AG501" i="4"/>
  <c r="AE502" i="4"/>
  <c r="AF502" i="4"/>
  <c r="AG502" i="4"/>
  <c r="AE503" i="4"/>
  <c r="AF503" i="4"/>
  <c r="AG503" i="4"/>
  <c r="AE504" i="4"/>
  <c r="AF504" i="4"/>
  <c r="AG504" i="4"/>
  <c r="AE505" i="4"/>
  <c r="AF505" i="4"/>
  <c r="AG505" i="4"/>
  <c r="AE506" i="4"/>
  <c r="AF506" i="4"/>
  <c r="AG506" i="4"/>
  <c r="AE507" i="4"/>
  <c r="AF507" i="4"/>
  <c r="AG507" i="4"/>
  <c r="AE508" i="4"/>
  <c r="AF508" i="4"/>
  <c r="AG508" i="4"/>
  <c r="AE509" i="4"/>
  <c r="AF509" i="4"/>
  <c r="AG509" i="4"/>
  <c r="AE510" i="4"/>
  <c r="AF510" i="4"/>
  <c r="AG510" i="4"/>
  <c r="AE511" i="4"/>
  <c r="AF511" i="4"/>
  <c r="AG511" i="4"/>
  <c r="AE512" i="4"/>
  <c r="AF512" i="4"/>
  <c r="AG512" i="4"/>
  <c r="AE513" i="4"/>
  <c r="AF513" i="4"/>
  <c r="AG513" i="4"/>
  <c r="AE514" i="4"/>
  <c r="AF514" i="4"/>
  <c r="AG514" i="4"/>
  <c r="AE515" i="4"/>
  <c r="AF515" i="4"/>
  <c r="AG515" i="4"/>
  <c r="AE516" i="4"/>
  <c r="AF516" i="4"/>
  <c r="AG516" i="4"/>
  <c r="AE517" i="4"/>
  <c r="AF517" i="4"/>
  <c r="AG517" i="4"/>
  <c r="AE518" i="4"/>
  <c r="AF518" i="4"/>
  <c r="AG518" i="4"/>
  <c r="AE519" i="4"/>
  <c r="AF519" i="4"/>
  <c r="AG519" i="4"/>
  <c r="AE520" i="4"/>
  <c r="AF520" i="4"/>
  <c r="AG520" i="4"/>
  <c r="AE521" i="4"/>
  <c r="AF521" i="4"/>
  <c r="AG521" i="4"/>
  <c r="AE522" i="4"/>
  <c r="AF522" i="4"/>
  <c r="AG522" i="4"/>
  <c r="AE523" i="4"/>
  <c r="AF523" i="4"/>
  <c r="AG523" i="4"/>
  <c r="AE524" i="4"/>
  <c r="AF524" i="4"/>
  <c r="AG524" i="4"/>
  <c r="AE525" i="4"/>
  <c r="AF525" i="4"/>
  <c r="AG525" i="4"/>
  <c r="AE526" i="4"/>
  <c r="AF526" i="4"/>
  <c r="AG526" i="4"/>
  <c r="AE527" i="4"/>
  <c r="AF527" i="4"/>
  <c r="AG527" i="4"/>
  <c r="AE528" i="4"/>
  <c r="AF528" i="4"/>
  <c r="AG528" i="4"/>
  <c r="AE529" i="4"/>
  <c r="AF529" i="4"/>
  <c r="AG529" i="4"/>
  <c r="AE530" i="4"/>
  <c r="AF530" i="4"/>
  <c r="AG530" i="4"/>
  <c r="AE531" i="4"/>
  <c r="AF531" i="4"/>
  <c r="AG531" i="4"/>
  <c r="AE532" i="4"/>
  <c r="AF532" i="4"/>
  <c r="AG532" i="4"/>
  <c r="AE533" i="4"/>
  <c r="AF533" i="4"/>
  <c r="AG533" i="4"/>
  <c r="AE534" i="4"/>
  <c r="AF534" i="4"/>
  <c r="AG534" i="4"/>
  <c r="AE535" i="4"/>
  <c r="AF535" i="4"/>
  <c r="AG535" i="4"/>
  <c r="AE536" i="4"/>
  <c r="AF536" i="4"/>
  <c r="AG536" i="4"/>
  <c r="AE537" i="4"/>
  <c r="AF537" i="4"/>
  <c r="AG537" i="4"/>
  <c r="AE538" i="4"/>
  <c r="AF538" i="4"/>
  <c r="AG538" i="4"/>
  <c r="AE539" i="4"/>
  <c r="AF539" i="4"/>
  <c r="AG539" i="4"/>
  <c r="AE540" i="4"/>
  <c r="AF540" i="4"/>
  <c r="AG540" i="4"/>
  <c r="AE541" i="4"/>
  <c r="AF541" i="4"/>
  <c r="AG541" i="4"/>
  <c r="AE542" i="4"/>
  <c r="AF542" i="4"/>
  <c r="AG542" i="4"/>
  <c r="AE543" i="4"/>
  <c r="AF543" i="4"/>
  <c r="AG543" i="4"/>
  <c r="AE544" i="4"/>
  <c r="AF544" i="4"/>
  <c r="AG544" i="4"/>
  <c r="AE545" i="4"/>
  <c r="AF545" i="4"/>
  <c r="AG545" i="4"/>
  <c r="AE546" i="4"/>
  <c r="AF546" i="4"/>
  <c r="AG546" i="4"/>
  <c r="AE547" i="4"/>
  <c r="AF547" i="4"/>
  <c r="AG547" i="4"/>
  <c r="AE548" i="4"/>
  <c r="AF548" i="4"/>
  <c r="AG548" i="4"/>
  <c r="AE549" i="4"/>
  <c r="AF549" i="4"/>
  <c r="AG549" i="4"/>
  <c r="AE550" i="4"/>
  <c r="AF550" i="4"/>
  <c r="AG550" i="4"/>
  <c r="AE551" i="4"/>
  <c r="AF551" i="4"/>
  <c r="AG551" i="4"/>
  <c r="AE552" i="4"/>
  <c r="AF552" i="4"/>
  <c r="AG552" i="4"/>
  <c r="AE553" i="4"/>
  <c r="AF553" i="4"/>
  <c r="AG553" i="4"/>
  <c r="AE554" i="4"/>
  <c r="AF554" i="4"/>
  <c r="AG554" i="4"/>
  <c r="AE555" i="4"/>
  <c r="AF555" i="4"/>
  <c r="AG555" i="4"/>
  <c r="AE556" i="4"/>
  <c r="AF556" i="4"/>
  <c r="AG556" i="4"/>
  <c r="AE557" i="4"/>
  <c r="AF557" i="4"/>
  <c r="AG557" i="4"/>
  <c r="AE558" i="4"/>
  <c r="AF558" i="4"/>
  <c r="AG558" i="4"/>
  <c r="AE559" i="4"/>
  <c r="AF559" i="4"/>
  <c r="AG559" i="4"/>
  <c r="AE560" i="4"/>
  <c r="AF560" i="4"/>
  <c r="AG560" i="4"/>
  <c r="AE561" i="4"/>
  <c r="AF561" i="4"/>
  <c r="AG561" i="4"/>
  <c r="AE562" i="4"/>
  <c r="AF562" i="4"/>
  <c r="AG562" i="4"/>
  <c r="AE563" i="4"/>
  <c r="AF563" i="4"/>
  <c r="AG563" i="4"/>
  <c r="AE564" i="4"/>
  <c r="AF564" i="4"/>
  <c r="AG564" i="4"/>
  <c r="AE565" i="4"/>
  <c r="AF565" i="4"/>
  <c r="AG565" i="4"/>
  <c r="AE566" i="4"/>
  <c r="AF566" i="4"/>
  <c r="AG566" i="4"/>
  <c r="AE567" i="4"/>
  <c r="AF567" i="4"/>
  <c r="AG567" i="4"/>
  <c r="AE568" i="4"/>
  <c r="AF568" i="4"/>
  <c r="AG568" i="4"/>
  <c r="AE569" i="4"/>
  <c r="AF569" i="4"/>
  <c r="AG569" i="4"/>
  <c r="AE570" i="4"/>
  <c r="AF570" i="4"/>
  <c r="AG570" i="4"/>
  <c r="AE571" i="4"/>
  <c r="AF571" i="4"/>
  <c r="AG571" i="4"/>
  <c r="AE572" i="4"/>
  <c r="AF572" i="4"/>
  <c r="AG572" i="4"/>
  <c r="AE573" i="4"/>
  <c r="AF573" i="4"/>
  <c r="AG573" i="4"/>
  <c r="AE574" i="4"/>
  <c r="AF574" i="4"/>
  <c r="AG574" i="4"/>
  <c r="AE575" i="4"/>
  <c r="AF575" i="4"/>
  <c r="AG575" i="4"/>
  <c r="AE576" i="4"/>
  <c r="AF576" i="4"/>
  <c r="AG576" i="4"/>
  <c r="AE577" i="4"/>
  <c r="AF577" i="4"/>
  <c r="AG577" i="4"/>
  <c r="AE578" i="4"/>
  <c r="AF578" i="4"/>
  <c r="AG578" i="4"/>
  <c r="AE579" i="4"/>
  <c r="AF579" i="4"/>
  <c r="AG579" i="4"/>
  <c r="AE580" i="4"/>
  <c r="AF580" i="4"/>
  <c r="AG580" i="4"/>
  <c r="AE581" i="4"/>
  <c r="AF581" i="4"/>
  <c r="AG581" i="4"/>
  <c r="AE582" i="4"/>
  <c r="AF582" i="4"/>
  <c r="AG582" i="4"/>
  <c r="AE583" i="4"/>
  <c r="AF583" i="4"/>
  <c r="AG583" i="4"/>
  <c r="AE584" i="4"/>
  <c r="AF584" i="4"/>
  <c r="AG584" i="4"/>
  <c r="AE585" i="4"/>
  <c r="AF585" i="4"/>
  <c r="AG585" i="4"/>
  <c r="AE586" i="4"/>
  <c r="AF586" i="4"/>
  <c r="AG586" i="4"/>
  <c r="AE587" i="4"/>
  <c r="AF587" i="4"/>
  <c r="AG587" i="4"/>
  <c r="AE588" i="4"/>
  <c r="AF588" i="4"/>
  <c r="AG588" i="4"/>
  <c r="AE589" i="4"/>
  <c r="AF589" i="4"/>
  <c r="AG589" i="4"/>
  <c r="AE590" i="4"/>
  <c r="AF590" i="4"/>
  <c r="AG590" i="4"/>
  <c r="AE591" i="4"/>
  <c r="AF591" i="4"/>
  <c r="AG591" i="4"/>
  <c r="AE592" i="4"/>
  <c r="AF592" i="4"/>
  <c r="AG592" i="4"/>
  <c r="AE593" i="4"/>
  <c r="AF593" i="4"/>
  <c r="AG593" i="4"/>
  <c r="AE594" i="4"/>
  <c r="AF594" i="4"/>
  <c r="AG594" i="4"/>
  <c r="AE595" i="4"/>
  <c r="AF595" i="4"/>
  <c r="AG595" i="4"/>
  <c r="AE596" i="4"/>
  <c r="AF596" i="4"/>
  <c r="AG596" i="4"/>
  <c r="AE597" i="4"/>
  <c r="AF597" i="4"/>
  <c r="AG597" i="4"/>
  <c r="AE598" i="4"/>
  <c r="AF598" i="4"/>
  <c r="AG598" i="4"/>
  <c r="AE599" i="4"/>
  <c r="AF599" i="4"/>
  <c r="AG599" i="4"/>
  <c r="AE600" i="4"/>
  <c r="AF600" i="4"/>
  <c r="AG600" i="4"/>
  <c r="AE601" i="4"/>
  <c r="AF601" i="4"/>
  <c r="AG601" i="4"/>
  <c r="AE602" i="4"/>
  <c r="AF602" i="4"/>
  <c r="AG602" i="4"/>
  <c r="AE603" i="4"/>
  <c r="AF603" i="4"/>
  <c r="AG603" i="4"/>
  <c r="AE604" i="4"/>
  <c r="AF604" i="4"/>
  <c r="AG604" i="4"/>
  <c r="AE605" i="4"/>
  <c r="AF605" i="4"/>
  <c r="AG605" i="4"/>
  <c r="AE606" i="4"/>
  <c r="AF606" i="4"/>
  <c r="AG606" i="4"/>
  <c r="AE607" i="4"/>
  <c r="AF607" i="4"/>
  <c r="AG607" i="4"/>
  <c r="AE608" i="4"/>
  <c r="AF608" i="4"/>
  <c r="AG608" i="4"/>
  <c r="AE609" i="4"/>
  <c r="AF609" i="4"/>
  <c r="AG609" i="4"/>
  <c r="AE610" i="4"/>
  <c r="AF610" i="4"/>
  <c r="AG610" i="4"/>
  <c r="AE611" i="4"/>
  <c r="AF611" i="4"/>
  <c r="AG611" i="4"/>
  <c r="AE612" i="4"/>
  <c r="AF612" i="4"/>
  <c r="AG612" i="4"/>
  <c r="AE613" i="4"/>
  <c r="AF613" i="4"/>
  <c r="AG613" i="4"/>
  <c r="AE614" i="4"/>
  <c r="AF614" i="4"/>
  <c r="AG614" i="4"/>
  <c r="AE615" i="4"/>
  <c r="AF615" i="4"/>
  <c r="AG615" i="4"/>
  <c r="AE616" i="4"/>
  <c r="AF616" i="4"/>
  <c r="AG616" i="4"/>
  <c r="AE617" i="4"/>
  <c r="AF617" i="4"/>
  <c r="AG617" i="4"/>
  <c r="AE618" i="4"/>
  <c r="AF618" i="4"/>
  <c r="AG618" i="4"/>
  <c r="AE619" i="4"/>
  <c r="AF619" i="4"/>
  <c r="AG619" i="4"/>
  <c r="AE620" i="4"/>
  <c r="AF620" i="4"/>
  <c r="AG620" i="4"/>
  <c r="AE621" i="4"/>
  <c r="AF621" i="4"/>
  <c r="AG621" i="4"/>
  <c r="AE622" i="4"/>
  <c r="AF622" i="4"/>
  <c r="AG622" i="4"/>
  <c r="AE623" i="4"/>
  <c r="AF623" i="4"/>
  <c r="AG623" i="4"/>
  <c r="AE624" i="4"/>
  <c r="AF624" i="4"/>
  <c r="AG624" i="4"/>
  <c r="AE625" i="4"/>
  <c r="AF625" i="4"/>
  <c r="AG625" i="4"/>
  <c r="AE626" i="4"/>
  <c r="AF626" i="4"/>
  <c r="AG626" i="4"/>
  <c r="AE627" i="4"/>
  <c r="AF627" i="4"/>
  <c r="AG627" i="4"/>
  <c r="AE628" i="4"/>
  <c r="AF628" i="4"/>
  <c r="AG628" i="4"/>
  <c r="AE629" i="4"/>
  <c r="AF629" i="4"/>
  <c r="AG629" i="4"/>
  <c r="AE630" i="4"/>
  <c r="AF630" i="4"/>
  <c r="AG630" i="4"/>
  <c r="AE631" i="4"/>
  <c r="AF631" i="4"/>
  <c r="AG631" i="4"/>
  <c r="AE632" i="4"/>
  <c r="AF632" i="4"/>
  <c r="AG632" i="4"/>
  <c r="AE633" i="4"/>
  <c r="AF633" i="4"/>
  <c r="AG633" i="4"/>
  <c r="AE634" i="4"/>
  <c r="AF634" i="4"/>
  <c r="AG634" i="4"/>
  <c r="AE635" i="4"/>
  <c r="AF635" i="4"/>
  <c r="AG635" i="4"/>
  <c r="AE636" i="4"/>
  <c r="AF636" i="4"/>
  <c r="AG636" i="4"/>
  <c r="AE637" i="4"/>
  <c r="AF637" i="4"/>
  <c r="AG637" i="4"/>
  <c r="AE638" i="4"/>
  <c r="AF638" i="4"/>
  <c r="AG638" i="4"/>
  <c r="AE639" i="4"/>
  <c r="AF639" i="4"/>
  <c r="AG639" i="4"/>
  <c r="AE640" i="4"/>
  <c r="AF640" i="4"/>
  <c r="AG640" i="4"/>
  <c r="AE641" i="4"/>
  <c r="AF641" i="4"/>
  <c r="AG641" i="4"/>
  <c r="AE642" i="4"/>
  <c r="AF642" i="4"/>
  <c r="AG642" i="4"/>
  <c r="AE643" i="4"/>
  <c r="AF643" i="4"/>
  <c r="AG643" i="4"/>
  <c r="AE644" i="4"/>
  <c r="AF644" i="4"/>
  <c r="AG644" i="4"/>
  <c r="AE645" i="4"/>
  <c r="AF645" i="4"/>
  <c r="AG645" i="4"/>
  <c r="AE646" i="4"/>
  <c r="AF646" i="4"/>
  <c r="AG646" i="4"/>
  <c r="AE647" i="4"/>
  <c r="AF647" i="4"/>
  <c r="AG647" i="4"/>
  <c r="AE648" i="4"/>
  <c r="AF648" i="4"/>
  <c r="AG648" i="4"/>
  <c r="AE649" i="4"/>
  <c r="AF649" i="4"/>
  <c r="AG649" i="4"/>
  <c r="AE650" i="4"/>
  <c r="AF650" i="4"/>
  <c r="AG650" i="4"/>
  <c r="AE651" i="4"/>
  <c r="AF651" i="4"/>
  <c r="AG651" i="4"/>
  <c r="AE652" i="4"/>
  <c r="AF652" i="4"/>
  <c r="AG652" i="4"/>
  <c r="AE653" i="4"/>
  <c r="AF653" i="4"/>
  <c r="AG653" i="4"/>
  <c r="AE654" i="4"/>
  <c r="AF654" i="4"/>
  <c r="AG654" i="4"/>
  <c r="AE655" i="4"/>
  <c r="AF655" i="4"/>
  <c r="AG655" i="4"/>
  <c r="AE656" i="4"/>
  <c r="AF656" i="4"/>
  <c r="AG656" i="4"/>
  <c r="AE657" i="4"/>
  <c r="AF657" i="4"/>
  <c r="AG657" i="4"/>
  <c r="AE658" i="4"/>
  <c r="AF658" i="4"/>
  <c r="AG658" i="4"/>
  <c r="AE659" i="4"/>
  <c r="AF659" i="4"/>
  <c r="AG659" i="4"/>
  <c r="AE660" i="4"/>
  <c r="AF660" i="4"/>
  <c r="AG660" i="4"/>
  <c r="AE661" i="4"/>
  <c r="AF661" i="4"/>
  <c r="AG661" i="4"/>
  <c r="AE662" i="4"/>
  <c r="AF662" i="4"/>
  <c r="AG662" i="4"/>
  <c r="AE663" i="4"/>
  <c r="AF663" i="4"/>
  <c r="AG663" i="4"/>
  <c r="AE664" i="4"/>
  <c r="AF664" i="4"/>
  <c r="AG664" i="4"/>
  <c r="AE665" i="4"/>
  <c r="AF665" i="4"/>
  <c r="AG665" i="4"/>
  <c r="AE666" i="4"/>
  <c r="AF666" i="4"/>
  <c r="AG666" i="4"/>
  <c r="AE667" i="4"/>
  <c r="AF667" i="4"/>
  <c r="AG667" i="4"/>
  <c r="AE668" i="4"/>
  <c r="AF668" i="4"/>
  <c r="AG668" i="4"/>
  <c r="AE669" i="4"/>
  <c r="AF669" i="4"/>
  <c r="AG669" i="4"/>
  <c r="AE670" i="4"/>
  <c r="AF670" i="4"/>
  <c r="AG670" i="4"/>
  <c r="AE671" i="4"/>
  <c r="AF671" i="4"/>
  <c r="AG671" i="4"/>
  <c r="AE672" i="4"/>
  <c r="AF672" i="4"/>
  <c r="AG672" i="4"/>
  <c r="AE673" i="4"/>
  <c r="AF673" i="4"/>
  <c r="AG673" i="4"/>
  <c r="AE674" i="4"/>
  <c r="AF674" i="4"/>
  <c r="AG674" i="4"/>
  <c r="AE675" i="4"/>
  <c r="AF675" i="4"/>
  <c r="AG675" i="4"/>
  <c r="AE676" i="4"/>
  <c r="AF676" i="4"/>
  <c r="AG676" i="4"/>
  <c r="AE677" i="4"/>
  <c r="AF677" i="4"/>
  <c r="AG677" i="4"/>
  <c r="AE678" i="4"/>
  <c r="AF678" i="4"/>
  <c r="AG678" i="4"/>
  <c r="AE679" i="4"/>
  <c r="AF679" i="4"/>
  <c r="AG679" i="4"/>
  <c r="AE680" i="4"/>
  <c r="AF680" i="4"/>
  <c r="AG680" i="4"/>
  <c r="AE681" i="4"/>
  <c r="AF681" i="4"/>
  <c r="AG681" i="4"/>
  <c r="AE682" i="4"/>
  <c r="AF682" i="4"/>
  <c r="AG682" i="4"/>
  <c r="AE683" i="4"/>
  <c r="AF683" i="4"/>
  <c r="AG683" i="4"/>
  <c r="AE684" i="4"/>
  <c r="AF684" i="4"/>
  <c r="AG684" i="4"/>
  <c r="AE685" i="4"/>
  <c r="AF685" i="4"/>
  <c r="AG685" i="4"/>
  <c r="AE686" i="4"/>
  <c r="AF686" i="4"/>
  <c r="AG686" i="4"/>
  <c r="AE687" i="4"/>
  <c r="AF687" i="4"/>
  <c r="AG687" i="4"/>
  <c r="AE688" i="4"/>
  <c r="AF688" i="4"/>
  <c r="AG688" i="4"/>
  <c r="AE689" i="4"/>
  <c r="AF689" i="4"/>
  <c r="AG689" i="4"/>
  <c r="AE690" i="4"/>
  <c r="AF690" i="4"/>
  <c r="AG690" i="4"/>
  <c r="AE691" i="4"/>
  <c r="AF691" i="4"/>
  <c r="AG691" i="4"/>
  <c r="AE692" i="4"/>
  <c r="AF692" i="4"/>
  <c r="AG692" i="4"/>
  <c r="AE693" i="4"/>
  <c r="AF693" i="4"/>
  <c r="AG693" i="4"/>
  <c r="AE694" i="4"/>
  <c r="AF694" i="4"/>
  <c r="AG694" i="4"/>
  <c r="AE695" i="4"/>
  <c r="AF695" i="4"/>
  <c r="AG695" i="4"/>
  <c r="AE696" i="4"/>
  <c r="AF696" i="4"/>
  <c r="AG696" i="4"/>
  <c r="AE697" i="4"/>
  <c r="AF697" i="4"/>
  <c r="AG697" i="4"/>
  <c r="AE698" i="4"/>
  <c r="AF698" i="4"/>
  <c r="AG698" i="4"/>
  <c r="AE699" i="4"/>
  <c r="AF699" i="4"/>
  <c r="AG699" i="4"/>
  <c r="AE700" i="4"/>
  <c r="AF700" i="4"/>
  <c r="AG700" i="4"/>
  <c r="AE701" i="4"/>
  <c r="AF701" i="4"/>
  <c r="AG701" i="4"/>
  <c r="AE702" i="4"/>
  <c r="AF702" i="4"/>
  <c r="AG702" i="4"/>
  <c r="AE703" i="4"/>
  <c r="AF703" i="4"/>
  <c r="AG703" i="4"/>
  <c r="AE704" i="4"/>
  <c r="AF704" i="4"/>
  <c r="AG704" i="4"/>
  <c r="AE705" i="4"/>
  <c r="AF705" i="4"/>
  <c r="AG705" i="4"/>
  <c r="AE706" i="4"/>
  <c r="AF706" i="4"/>
  <c r="AG706" i="4"/>
  <c r="AE707" i="4"/>
  <c r="AF707" i="4"/>
  <c r="AG707" i="4"/>
  <c r="AE708" i="4"/>
  <c r="AF708" i="4"/>
  <c r="AG708" i="4"/>
  <c r="AE709" i="4"/>
  <c r="AF709" i="4"/>
  <c r="AG709" i="4"/>
  <c r="AE710" i="4"/>
  <c r="AF710" i="4"/>
  <c r="AG710" i="4"/>
  <c r="AE711" i="4"/>
  <c r="AF711" i="4"/>
  <c r="AG711" i="4"/>
  <c r="AE712" i="4"/>
  <c r="AF712" i="4"/>
  <c r="AG712" i="4"/>
  <c r="AE713" i="4"/>
  <c r="AF713" i="4"/>
  <c r="AG713" i="4"/>
  <c r="AE714" i="4"/>
  <c r="AF714" i="4"/>
  <c r="AG714" i="4"/>
  <c r="AE715" i="4"/>
  <c r="AF715" i="4"/>
  <c r="AG715" i="4"/>
  <c r="AE716" i="4"/>
  <c r="AF716" i="4"/>
  <c r="AG716" i="4"/>
  <c r="AE717" i="4"/>
  <c r="AF717" i="4"/>
  <c r="AG717" i="4"/>
  <c r="AE718" i="4"/>
  <c r="AF718" i="4"/>
  <c r="AG718" i="4"/>
  <c r="AE719" i="4"/>
  <c r="AF719" i="4"/>
  <c r="AG719" i="4"/>
  <c r="AE720" i="4"/>
  <c r="AF720" i="4"/>
  <c r="AG720" i="4"/>
  <c r="AE721" i="4"/>
  <c r="AF721" i="4"/>
  <c r="AG721" i="4"/>
  <c r="AE722" i="4"/>
  <c r="AF722" i="4"/>
  <c r="AG722" i="4"/>
  <c r="AE723" i="4"/>
  <c r="AF723" i="4"/>
  <c r="AG723" i="4"/>
  <c r="AE724" i="4"/>
  <c r="AF724" i="4"/>
  <c r="AG724" i="4"/>
  <c r="AE725" i="4"/>
  <c r="AF725" i="4"/>
  <c r="AG725" i="4"/>
  <c r="AE726" i="4"/>
  <c r="AF726" i="4"/>
  <c r="AG726" i="4"/>
  <c r="AE727" i="4"/>
  <c r="AF727" i="4"/>
  <c r="AG727" i="4"/>
  <c r="AE728" i="4"/>
  <c r="AF728" i="4"/>
  <c r="AG728" i="4"/>
  <c r="AE729" i="4"/>
  <c r="AF729" i="4"/>
  <c r="AG729" i="4"/>
  <c r="AE730" i="4"/>
  <c r="AF730" i="4"/>
  <c r="AG730" i="4"/>
  <c r="AE731" i="4"/>
  <c r="AF731" i="4"/>
  <c r="AG731" i="4"/>
  <c r="AE732" i="4"/>
  <c r="AF732" i="4"/>
  <c r="AG732" i="4"/>
  <c r="AE733" i="4"/>
  <c r="AF733" i="4"/>
  <c r="AG733" i="4"/>
  <c r="AE734" i="4"/>
  <c r="AF734" i="4"/>
  <c r="AG734" i="4"/>
  <c r="AE735" i="4"/>
  <c r="AF735" i="4"/>
  <c r="AG735" i="4"/>
  <c r="AE736" i="4"/>
  <c r="AF736" i="4"/>
  <c r="AG736" i="4"/>
  <c r="AE737" i="4"/>
  <c r="AF737" i="4"/>
  <c r="AG737" i="4"/>
  <c r="AE738" i="4"/>
  <c r="AF738" i="4"/>
  <c r="AG738" i="4"/>
  <c r="AE739" i="4"/>
  <c r="AF739" i="4"/>
  <c r="AG739" i="4"/>
  <c r="AE740" i="4"/>
  <c r="AF740" i="4"/>
  <c r="AG740" i="4"/>
  <c r="AE741" i="4"/>
  <c r="AF741" i="4"/>
  <c r="AG741" i="4"/>
  <c r="AE742" i="4"/>
  <c r="AF742" i="4"/>
  <c r="AG742" i="4"/>
  <c r="AE743" i="4"/>
  <c r="AF743" i="4"/>
  <c r="AG743" i="4"/>
  <c r="AE744" i="4"/>
  <c r="AF744" i="4"/>
  <c r="AG744" i="4"/>
  <c r="AE745" i="4"/>
  <c r="AF745" i="4"/>
  <c r="AG745" i="4"/>
  <c r="AE746" i="4"/>
  <c r="AF746" i="4"/>
  <c r="AG746" i="4"/>
  <c r="AE747" i="4"/>
  <c r="AF747" i="4"/>
  <c r="AG747" i="4"/>
  <c r="AE748" i="4"/>
  <c r="AF748" i="4"/>
  <c r="AG748" i="4"/>
  <c r="AE749" i="4"/>
  <c r="AF749" i="4"/>
  <c r="AG749" i="4"/>
  <c r="AE750" i="4"/>
  <c r="AF750" i="4"/>
  <c r="AG750" i="4"/>
  <c r="AE751" i="4"/>
  <c r="AF751" i="4"/>
  <c r="AG751" i="4"/>
  <c r="AE752" i="4"/>
  <c r="AF752" i="4"/>
  <c r="AG752" i="4"/>
  <c r="AE753" i="4"/>
  <c r="AF753" i="4"/>
  <c r="AG753" i="4"/>
  <c r="AE754" i="4"/>
  <c r="AF754" i="4"/>
  <c r="AG754" i="4"/>
  <c r="AE755" i="4"/>
  <c r="AF755" i="4"/>
  <c r="AG755" i="4"/>
  <c r="AE756" i="4"/>
  <c r="AF756" i="4"/>
  <c r="AG756" i="4"/>
  <c r="AE757" i="4"/>
  <c r="AF757" i="4"/>
  <c r="AG757" i="4"/>
  <c r="AE758" i="4"/>
  <c r="AF758" i="4"/>
  <c r="AG758" i="4"/>
  <c r="AE759" i="4"/>
  <c r="AF759" i="4"/>
  <c r="AG759" i="4"/>
  <c r="AE760" i="4"/>
  <c r="AF760" i="4"/>
  <c r="AG760" i="4"/>
  <c r="AE761" i="4"/>
  <c r="AF761" i="4"/>
  <c r="AG761" i="4"/>
  <c r="AE762" i="4"/>
  <c r="AF762" i="4"/>
  <c r="AG762" i="4"/>
  <c r="AE763" i="4"/>
  <c r="AF763" i="4"/>
  <c r="AG763" i="4"/>
  <c r="AE764" i="4"/>
  <c r="AF764" i="4"/>
  <c r="AG764" i="4"/>
  <c r="AE765" i="4"/>
  <c r="AF765" i="4"/>
  <c r="AG765" i="4"/>
  <c r="AE766" i="4"/>
  <c r="AF766" i="4"/>
  <c r="AG766" i="4"/>
  <c r="AE767" i="4"/>
  <c r="AF767" i="4"/>
  <c r="AG767" i="4"/>
  <c r="AE768" i="4"/>
  <c r="AF768" i="4"/>
  <c r="AG768" i="4"/>
  <c r="AE769" i="4"/>
  <c r="AF769" i="4"/>
  <c r="AG769" i="4"/>
  <c r="AE770" i="4"/>
  <c r="AF770" i="4"/>
  <c r="AG770" i="4"/>
  <c r="AE771" i="4"/>
  <c r="AF771" i="4"/>
  <c r="AG771" i="4"/>
  <c r="AE772" i="4"/>
  <c r="AF772" i="4"/>
  <c r="AG772" i="4"/>
  <c r="AE773" i="4"/>
  <c r="AF773" i="4"/>
  <c r="AG773" i="4"/>
  <c r="AE774" i="4"/>
  <c r="AF774" i="4"/>
  <c r="AG774" i="4"/>
  <c r="AE775" i="4"/>
  <c r="AF775" i="4"/>
  <c r="AG775" i="4"/>
  <c r="AE776" i="4"/>
  <c r="AF776" i="4"/>
  <c r="AG776" i="4"/>
  <c r="AE777" i="4"/>
  <c r="AF777" i="4"/>
  <c r="AG777" i="4"/>
  <c r="AE778" i="4"/>
  <c r="AF778" i="4"/>
  <c r="AG778" i="4"/>
  <c r="AE779" i="4"/>
  <c r="AF779" i="4"/>
  <c r="AG779" i="4"/>
  <c r="AE780" i="4"/>
  <c r="AF780" i="4"/>
  <c r="AG780" i="4"/>
  <c r="AE781" i="4"/>
  <c r="AF781" i="4"/>
  <c r="AG781" i="4"/>
  <c r="AE782" i="4"/>
  <c r="AF782" i="4"/>
  <c r="AG782" i="4"/>
  <c r="AE783" i="4"/>
  <c r="AF783" i="4"/>
  <c r="AG783" i="4"/>
  <c r="AE784" i="4"/>
  <c r="AF784" i="4"/>
  <c r="AG784" i="4"/>
  <c r="AE785" i="4"/>
  <c r="AF785" i="4"/>
  <c r="AG785" i="4"/>
  <c r="AE786" i="4"/>
  <c r="AF786" i="4"/>
  <c r="AG786" i="4"/>
  <c r="AE787" i="4"/>
  <c r="AF787" i="4"/>
  <c r="AG787" i="4"/>
  <c r="AE788" i="4"/>
  <c r="AF788" i="4"/>
  <c r="AG788" i="4"/>
  <c r="AE789" i="4"/>
  <c r="AF789" i="4"/>
  <c r="AG789" i="4"/>
  <c r="AE790" i="4"/>
  <c r="AF790" i="4"/>
  <c r="AG790" i="4"/>
  <c r="AE791" i="4"/>
  <c r="AF791" i="4"/>
  <c r="AG791" i="4"/>
  <c r="AE792" i="4"/>
  <c r="AF792" i="4"/>
  <c r="AG792" i="4"/>
  <c r="AE793" i="4"/>
  <c r="AF793" i="4"/>
  <c r="AG793" i="4"/>
  <c r="AE794" i="4"/>
  <c r="AF794" i="4"/>
  <c r="AG794" i="4"/>
  <c r="AE795" i="4"/>
  <c r="AF795" i="4"/>
  <c r="AG795" i="4"/>
  <c r="AE796" i="4"/>
  <c r="AF796" i="4"/>
  <c r="AG796" i="4"/>
  <c r="AE797" i="4"/>
  <c r="AF797" i="4"/>
  <c r="AG797" i="4"/>
  <c r="AE798" i="4"/>
  <c r="AF798" i="4"/>
  <c r="AG798" i="4"/>
  <c r="AE799" i="4"/>
  <c r="AF799" i="4"/>
  <c r="AG799" i="4"/>
  <c r="AE800" i="4"/>
  <c r="AF800" i="4"/>
  <c r="AG800" i="4"/>
  <c r="AE801" i="4"/>
  <c r="AF801" i="4"/>
  <c r="AG801" i="4"/>
  <c r="AE802" i="4"/>
  <c r="AF802" i="4"/>
  <c r="AG802" i="4"/>
  <c r="AE803" i="4"/>
  <c r="AF803" i="4"/>
  <c r="AG803" i="4"/>
  <c r="AE804" i="4"/>
  <c r="AF804" i="4"/>
  <c r="AG804" i="4"/>
  <c r="AE805" i="4"/>
  <c r="AF805" i="4"/>
  <c r="AG805" i="4"/>
  <c r="AE806" i="4"/>
  <c r="AF806" i="4"/>
  <c r="AG806" i="4"/>
  <c r="AE807" i="4"/>
  <c r="AF807" i="4"/>
  <c r="AG807" i="4"/>
  <c r="AE808" i="4"/>
  <c r="AF808" i="4"/>
  <c r="AG808" i="4"/>
  <c r="AE809" i="4"/>
  <c r="AF809" i="4"/>
  <c r="AG809" i="4"/>
  <c r="AE810" i="4"/>
  <c r="AF810" i="4"/>
  <c r="AG810" i="4"/>
  <c r="AE811" i="4"/>
  <c r="AF811" i="4"/>
  <c r="AG811" i="4"/>
  <c r="AE812" i="4"/>
  <c r="AF812" i="4"/>
  <c r="AG812" i="4"/>
  <c r="AE813" i="4"/>
  <c r="AF813" i="4"/>
  <c r="AG813" i="4"/>
  <c r="AE814" i="4"/>
  <c r="AF814" i="4"/>
  <c r="AG814" i="4"/>
  <c r="AE815" i="4"/>
  <c r="AF815" i="4"/>
  <c r="AG815" i="4"/>
  <c r="AE816" i="4"/>
  <c r="AF816" i="4"/>
  <c r="AG816" i="4"/>
  <c r="AE817" i="4"/>
  <c r="AF817" i="4"/>
  <c r="AG817" i="4"/>
  <c r="AE818" i="4"/>
  <c r="AF818" i="4"/>
  <c r="AG818" i="4"/>
  <c r="AE819" i="4"/>
  <c r="AF819" i="4"/>
  <c r="AG819" i="4"/>
  <c r="AE820" i="4"/>
  <c r="AF820" i="4"/>
  <c r="AG820" i="4"/>
  <c r="AE821" i="4"/>
  <c r="AF821" i="4"/>
  <c r="AG821" i="4"/>
  <c r="AE822" i="4"/>
  <c r="AF822" i="4"/>
  <c r="AG822" i="4"/>
  <c r="AE823" i="4"/>
  <c r="AF823" i="4"/>
  <c r="AG823" i="4"/>
  <c r="AE824" i="4"/>
  <c r="AF824" i="4"/>
  <c r="AG824" i="4"/>
  <c r="AE825" i="4"/>
  <c r="AF825" i="4"/>
  <c r="AG825" i="4"/>
  <c r="AE826" i="4"/>
  <c r="AF826" i="4"/>
  <c r="AG826" i="4"/>
  <c r="AE827" i="4"/>
  <c r="AF827" i="4"/>
  <c r="AG827" i="4"/>
  <c r="AE828" i="4"/>
  <c r="AF828" i="4"/>
  <c r="AG828" i="4"/>
  <c r="AE829" i="4"/>
  <c r="AF829" i="4"/>
  <c r="AG829" i="4"/>
  <c r="AE830" i="4"/>
  <c r="AF830" i="4"/>
  <c r="AG830" i="4"/>
  <c r="AE831" i="4"/>
  <c r="AF831" i="4"/>
  <c r="AG831" i="4"/>
  <c r="AE832" i="4"/>
  <c r="AF832" i="4"/>
  <c r="AG832" i="4"/>
  <c r="AE833" i="4"/>
  <c r="AF833" i="4"/>
  <c r="AG833" i="4"/>
  <c r="AE834" i="4"/>
  <c r="AF834" i="4"/>
  <c r="AG834" i="4"/>
  <c r="AE835" i="4"/>
  <c r="AF835" i="4"/>
  <c r="AG835" i="4"/>
  <c r="AE836" i="4"/>
  <c r="AF836" i="4"/>
  <c r="AG836" i="4"/>
  <c r="AE837" i="4"/>
  <c r="AF837" i="4"/>
  <c r="AG837" i="4"/>
  <c r="AE838" i="4"/>
  <c r="AF838" i="4"/>
  <c r="AG838" i="4"/>
  <c r="AE839" i="4"/>
  <c r="AF839" i="4"/>
  <c r="AG839" i="4"/>
  <c r="AE840" i="4"/>
  <c r="AF840" i="4"/>
  <c r="AG840" i="4"/>
  <c r="AE841" i="4"/>
  <c r="AF841" i="4"/>
  <c r="AG841" i="4"/>
  <c r="AE842" i="4"/>
  <c r="AF842" i="4"/>
  <c r="AG842" i="4"/>
  <c r="AE843" i="4"/>
  <c r="AF843" i="4"/>
  <c r="AG843" i="4"/>
  <c r="AE844" i="4"/>
  <c r="AF844" i="4"/>
  <c r="AG844" i="4"/>
  <c r="AE845" i="4"/>
  <c r="AF845" i="4"/>
  <c r="AG845" i="4"/>
  <c r="AE846" i="4"/>
  <c r="AF846" i="4"/>
  <c r="AG846" i="4"/>
  <c r="AE847" i="4"/>
  <c r="AF847" i="4"/>
  <c r="AG847" i="4"/>
  <c r="AE848" i="4"/>
  <c r="AF848" i="4"/>
  <c r="AG848" i="4"/>
  <c r="AE849" i="4"/>
  <c r="AF849" i="4"/>
  <c r="AG849" i="4"/>
  <c r="AE850" i="4"/>
  <c r="AF850" i="4"/>
  <c r="AG850" i="4"/>
  <c r="AE851" i="4"/>
  <c r="AF851" i="4"/>
  <c r="AG851" i="4"/>
  <c r="AE852" i="4"/>
  <c r="AF852" i="4"/>
  <c r="AG852" i="4"/>
  <c r="AE853" i="4"/>
  <c r="AF853" i="4"/>
  <c r="AG853" i="4"/>
  <c r="AE854" i="4"/>
  <c r="AF854" i="4"/>
  <c r="AG854" i="4"/>
  <c r="AE855" i="4"/>
  <c r="AF855" i="4"/>
  <c r="AG855" i="4"/>
  <c r="AE856" i="4"/>
  <c r="AF856" i="4"/>
  <c r="AG856" i="4"/>
  <c r="AE857" i="4"/>
  <c r="AF857" i="4"/>
  <c r="AG857" i="4"/>
  <c r="AE858" i="4"/>
  <c r="AF858" i="4"/>
  <c r="AG858" i="4"/>
  <c r="AE859" i="4"/>
  <c r="AF859" i="4"/>
  <c r="AG859" i="4"/>
  <c r="AE860" i="4"/>
  <c r="AF860" i="4"/>
  <c r="AG860" i="4"/>
  <c r="AE861" i="4"/>
  <c r="AF861" i="4"/>
  <c r="AG861" i="4"/>
  <c r="AE862" i="4"/>
  <c r="AF862" i="4"/>
  <c r="AG862" i="4"/>
  <c r="AE863" i="4"/>
  <c r="AF863" i="4"/>
  <c r="AG863" i="4"/>
  <c r="AE864" i="4"/>
  <c r="AF864" i="4"/>
  <c r="AG864" i="4"/>
  <c r="AE865" i="4"/>
  <c r="AF865" i="4"/>
  <c r="AG865" i="4"/>
  <c r="AE866" i="4"/>
  <c r="AF866" i="4"/>
  <c r="AG866" i="4"/>
  <c r="AE867" i="4"/>
  <c r="AF867" i="4"/>
  <c r="AG867" i="4"/>
  <c r="AE868" i="4"/>
  <c r="AF868" i="4"/>
  <c r="AG868" i="4"/>
  <c r="AE869" i="4"/>
  <c r="AF869" i="4"/>
  <c r="AG869" i="4"/>
  <c r="AE870" i="4"/>
  <c r="AF870" i="4"/>
  <c r="AG870" i="4"/>
  <c r="AE871" i="4"/>
  <c r="AF871" i="4"/>
  <c r="AG871" i="4"/>
  <c r="AE872" i="4"/>
  <c r="AF872" i="4"/>
  <c r="AG872" i="4"/>
  <c r="AE873" i="4"/>
  <c r="AF873" i="4"/>
  <c r="AG873" i="4"/>
  <c r="AE874" i="4"/>
  <c r="AF874" i="4"/>
  <c r="AG874" i="4"/>
  <c r="AE875" i="4"/>
  <c r="AF875" i="4"/>
  <c r="AG875" i="4"/>
  <c r="AE876" i="4"/>
  <c r="AF876" i="4"/>
  <c r="AG876" i="4"/>
  <c r="AE877" i="4"/>
  <c r="AF877" i="4"/>
  <c r="AG877" i="4"/>
  <c r="AE878" i="4"/>
  <c r="AF878" i="4"/>
  <c r="AG878" i="4"/>
  <c r="AE879" i="4"/>
  <c r="AF879" i="4"/>
  <c r="AG879" i="4"/>
  <c r="AE880" i="4"/>
  <c r="AF880" i="4"/>
  <c r="AG880" i="4"/>
  <c r="AE881" i="4"/>
  <c r="AF881" i="4"/>
  <c r="AG881" i="4"/>
  <c r="AE882" i="4"/>
  <c r="AF882" i="4"/>
  <c r="AG882" i="4"/>
  <c r="AE883" i="4"/>
  <c r="AF883" i="4"/>
  <c r="AG883" i="4"/>
  <c r="AE884" i="4"/>
  <c r="AF884" i="4"/>
  <c r="AG884" i="4"/>
  <c r="AE885" i="4"/>
  <c r="AF885" i="4"/>
  <c r="AG885" i="4"/>
  <c r="AE886" i="4"/>
  <c r="AF886" i="4"/>
  <c r="AG886" i="4"/>
  <c r="AE887" i="4"/>
  <c r="AF887" i="4"/>
  <c r="AG887" i="4"/>
  <c r="AE888" i="4"/>
  <c r="AF888" i="4"/>
  <c r="AG888" i="4"/>
  <c r="AE889" i="4"/>
  <c r="AF889" i="4"/>
  <c r="AG889" i="4"/>
  <c r="AE890" i="4"/>
  <c r="AF890" i="4"/>
  <c r="AG890" i="4"/>
  <c r="AE891" i="4"/>
  <c r="AF891" i="4"/>
  <c r="AG891" i="4"/>
  <c r="AE892" i="4"/>
  <c r="AF892" i="4"/>
  <c r="AG892" i="4"/>
  <c r="AE893" i="4"/>
  <c r="AF893" i="4"/>
  <c r="AG893" i="4"/>
  <c r="AE894" i="4"/>
  <c r="AF894" i="4"/>
  <c r="AG894" i="4"/>
  <c r="AE895" i="4"/>
  <c r="AF895" i="4"/>
  <c r="AG895" i="4"/>
  <c r="AE896" i="4"/>
  <c r="AF896" i="4"/>
  <c r="AG896" i="4"/>
  <c r="AE897" i="4"/>
  <c r="AF897" i="4"/>
  <c r="AG897" i="4"/>
  <c r="AE898" i="4"/>
  <c r="AF898" i="4"/>
  <c r="AG898" i="4"/>
  <c r="AE899" i="4"/>
  <c r="AF899" i="4"/>
  <c r="AG899" i="4"/>
  <c r="AE900" i="4"/>
  <c r="AF900" i="4"/>
  <c r="AG900" i="4"/>
  <c r="AE901" i="4"/>
  <c r="AF901" i="4"/>
  <c r="AG901" i="4"/>
  <c r="AE902" i="4"/>
  <c r="AF902" i="4"/>
  <c r="AG902" i="4"/>
  <c r="AE903" i="4"/>
  <c r="AF903" i="4"/>
  <c r="AG903" i="4"/>
  <c r="AE904" i="4"/>
  <c r="AF904" i="4"/>
  <c r="AG904" i="4"/>
  <c r="AE905" i="4"/>
  <c r="AF905" i="4"/>
  <c r="AG905" i="4"/>
  <c r="AE906" i="4"/>
  <c r="AF906" i="4"/>
  <c r="AG906" i="4"/>
  <c r="AE907" i="4"/>
  <c r="AF907" i="4"/>
  <c r="AG907" i="4"/>
  <c r="AE908" i="4"/>
  <c r="AF908" i="4"/>
  <c r="AG908" i="4"/>
  <c r="AE909" i="4"/>
  <c r="AF909" i="4"/>
  <c r="AG909" i="4"/>
  <c r="AE910" i="4"/>
  <c r="AF910" i="4"/>
  <c r="AG910" i="4"/>
  <c r="AE911" i="4"/>
  <c r="AF911" i="4"/>
  <c r="AG911" i="4"/>
  <c r="AE912" i="4"/>
  <c r="AF912" i="4"/>
  <c r="AG912" i="4"/>
  <c r="AE913" i="4"/>
  <c r="AF913" i="4"/>
  <c r="AG913" i="4"/>
  <c r="AE914" i="4"/>
  <c r="AF914" i="4"/>
  <c r="AG914" i="4"/>
  <c r="AE915" i="4"/>
  <c r="AF915" i="4"/>
  <c r="AG915" i="4"/>
  <c r="AE916" i="4"/>
  <c r="AF916" i="4"/>
  <c r="AG916" i="4"/>
  <c r="AE917" i="4"/>
  <c r="AF917" i="4"/>
  <c r="AG917" i="4"/>
  <c r="AE918" i="4"/>
  <c r="AF918" i="4"/>
  <c r="AG918" i="4"/>
  <c r="AE919" i="4"/>
  <c r="AF919" i="4"/>
  <c r="AG919" i="4"/>
  <c r="AE920" i="4"/>
  <c r="AF920" i="4"/>
  <c r="AG920" i="4"/>
  <c r="AE921" i="4"/>
  <c r="AF921" i="4"/>
  <c r="AG921" i="4"/>
  <c r="AE922" i="4"/>
  <c r="AF922" i="4"/>
  <c r="AG922" i="4"/>
  <c r="AE923" i="4"/>
  <c r="AF923" i="4"/>
  <c r="AG923" i="4"/>
  <c r="AE924" i="4"/>
  <c r="AF924" i="4"/>
  <c r="AG924" i="4"/>
  <c r="AE925" i="4"/>
  <c r="AF925" i="4"/>
  <c r="AG925" i="4"/>
  <c r="AE926" i="4"/>
  <c r="AF926" i="4"/>
  <c r="AG926" i="4"/>
  <c r="AE927" i="4"/>
  <c r="AF927" i="4"/>
  <c r="AG927" i="4"/>
  <c r="AE928" i="4"/>
  <c r="AF928" i="4"/>
  <c r="AG928" i="4"/>
  <c r="AE929" i="4"/>
  <c r="AF929" i="4"/>
  <c r="AG929" i="4"/>
  <c r="AE930" i="4"/>
  <c r="AF930" i="4"/>
  <c r="AG930" i="4"/>
  <c r="AE931" i="4"/>
  <c r="AF931" i="4"/>
  <c r="AG931" i="4"/>
  <c r="AE932" i="4"/>
  <c r="AF932" i="4"/>
  <c r="AG932" i="4"/>
  <c r="AE933" i="4"/>
  <c r="AF933" i="4"/>
  <c r="AG933" i="4"/>
  <c r="AE934" i="4"/>
  <c r="AF934" i="4"/>
  <c r="AG934" i="4"/>
  <c r="AE935" i="4"/>
  <c r="AF935" i="4"/>
  <c r="AG935" i="4"/>
  <c r="AE936" i="4"/>
  <c r="AF936" i="4"/>
  <c r="AG936" i="4"/>
  <c r="AE937" i="4"/>
  <c r="AF937" i="4"/>
  <c r="AG937" i="4"/>
  <c r="AE938" i="4"/>
  <c r="AF938" i="4"/>
  <c r="AG938" i="4"/>
  <c r="AE939" i="4"/>
  <c r="AF939" i="4"/>
  <c r="AG939" i="4"/>
  <c r="AE940" i="4"/>
  <c r="AF940" i="4"/>
  <c r="AG940" i="4"/>
  <c r="AE941" i="4"/>
  <c r="AF941" i="4"/>
  <c r="AG941" i="4"/>
  <c r="AE942" i="4"/>
  <c r="AF942" i="4"/>
  <c r="AG942" i="4"/>
  <c r="AE943" i="4"/>
  <c r="AF943" i="4"/>
  <c r="AG943" i="4"/>
  <c r="AE944" i="4"/>
  <c r="AF944" i="4"/>
  <c r="AG944" i="4"/>
  <c r="AE945" i="4"/>
  <c r="AF945" i="4"/>
  <c r="AG945" i="4"/>
  <c r="AE946" i="4"/>
  <c r="AF946" i="4"/>
  <c r="AG946" i="4"/>
  <c r="AE947" i="4"/>
  <c r="AF947" i="4"/>
  <c r="AG947" i="4"/>
  <c r="AE948" i="4"/>
  <c r="AF948" i="4"/>
  <c r="AG948" i="4"/>
  <c r="AE949" i="4"/>
  <c r="AF949" i="4"/>
  <c r="AG949" i="4"/>
  <c r="AE950" i="4"/>
  <c r="AF950" i="4"/>
  <c r="AG950" i="4"/>
  <c r="AE951" i="4"/>
  <c r="AF951" i="4"/>
  <c r="AG951" i="4"/>
  <c r="AE952" i="4"/>
  <c r="AF952" i="4"/>
  <c r="AG952" i="4"/>
  <c r="AE953" i="4"/>
  <c r="AF953" i="4"/>
  <c r="AG953" i="4"/>
  <c r="AE954" i="4"/>
  <c r="AF954" i="4"/>
  <c r="AG954" i="4"/>
  <c r="AE955" i="4"/>
  <c r="AF955" i="4"/>
  <c r="AG955" i="4"/>
  <c r="AE956" i="4"/>
  <c r="AF956" i="4"/>
  <c r="AG956" i="4"/>
  <c r="AE957" i="4"/>
  <c r="AF957" i="4"/>
  <c r="AG957" i="4"/>
  <c r="AE958" i="4"/>
  <c r="AF958" i="4"/>
  <c r="AG958" i="4"/>
  <c r="AE959" i="4"/>
  <c r="AF959" i="4"/>
  <c r="AG959" i="4"/>
  <c r="AE960" i="4"/>
  <c r="AF960" i="4"/>
  <c r="AG960" i="4"/>
  <c r="AE961" i="4"/>
  <c r="AF961" i="4"/>
  <c r="AG961" i="4"/>
  <c r="AE962" i="4"/>
  <c r="AF962" i="4"/>
  <c r="AG962" i="4"/>
  <c r="AE963" i="4"/>
  <c r="AF963" i="4"/>
  <c r="AG963" i="4"/>
  <c r="AE964" i="4"/>
  <c r="AF964" i="4"/>
  <c r="AG964" i="4"/>
  <c r="AE965" i="4"/>
  <c r="AF965" i="4"/>
  <c r="AG965" i="4"/>
  <c r="AE966" i="4"/>
  <c r="AF966" i="4"/>
  <c r="AG966" i="4"/>
  <c r="AE967" i="4"/>
  <c r="AF967" i="4"/>
  <c r="AG967" i="4"/>
  <c r="AE968" i="4"/>
  <c r="AF968" i="4"/>
  <c r="AG968" i="4"/>
  <c r="AE969" i="4"/>
  <c r="AF969" i="4"/>
  <c r="AG969" i="4"/>
  <c r="AE970" i="4"/>
  <c r="AF970" i="4"/>
  <c r="AG970" i="4"/>
  <c r="AE971" i="4"/>
  <c r="AF971" i="4"/>
  <c r="AG971" i="4"/>
  <c r="AE972" i="4"/>
  <c r="AF972" i="4"/>
  <c r="AG972" i="4"/>
  <c r="AE973" i="4"/>
  <c r="AF973" i="4"/>
  <c r="AG973" i="4"/>
  <c r="AE974" i="4"/>
  <c r="AF974" i="4"/>
  <c r="AG974" i="4"/>
  <c r="AE975" i="4"/>
  <c r="AF975" i="4"/>
  <c r="AG975" i="4"/>
  <c r="AE976" i="4"/>
  <c r="AF976" i="4"/>
  <c r="AG976" i="4"/>
  <c r="AE977" i="4"/>
  <c r="AF977" i="4"/>
  <c r="AG977" i="4"/>
  <c r="AE978" i="4"/>
  <c r="AF978" i="4"/>
  <c r="AG978" i="4"/>
  <c r="AE979" i="4"/>
  <c r="AF979" i="4"/>
  <c r="AG979" i="4"/>
  <c r="AE980" i="4"/>
  <c r="AF980" i="4"/>
  <c r="AG980" i="4"/>
  <c r="AE981" i="4"/>
  <c r="AF981" i="4"/>
  <c r="AG981" i="4"/>
  <c r="AE982" i="4"/>
  <c r="AF982" i="4"/>
  <c r="AG982" i="4"/>
  <c r="AE983" i="4"/>
  <c r="AF983" i="4"/>
  <c r="AG983" i="4"/>
  <c r="AE984" i="4"/>
  <c r="AF984" i="4"/>
  <c r="AG984" i="4"/>
  <c r="AE985" i="4"/>
  <c r="AF985" i="4"/>
  <c r="AG985" i="4"/>
  <c r="AE986" i="4"/>
  <c r="AF986" i="4"/>
  <c r="AG986" i="4"/>
  <c r="AE987" i="4"/>
  <c r="AF987" i="4"/>
  <c r="AG987" i="4"/>
  <c r="AE988" i="4"/>
  <c r="AF988" i="4"/>
  <c r="AG988" i="4"/>
  <c r="AE989" i="4"/>
  <c r="AF989" i="4"/>
  <c r="AG989" i="4"/>
  <c r="AE990" i="4"/>
  <c r="AF990" i="4"/>
  <c r="AG990" i="4"/>
  <c r="AE991" i="4"/>
  <c r="AF991" i="4"/>
  <c r="AG991" i="4"/>
  <c r="AE992" i="4"/>
  <c r="AF992" i="4"/>
  <c r="AG992" i="4"/>
  <c r="AE993" i="4"/>
  <c r="AF993" i="4"/>
  <c r="AG993" i="4"/>
  <c r="AE994" i="4"/>
  <c r="AF994" i="4"/>
  <c r="AG994" i="4"/>
  <c r="AE995" i="4"/>
  <c r="AF995" i="4"/>
  <c r="AG995" i="4"/>
  <c r="AE996" i="4"/>
  <c r="AF996" i="4"/>
  <c r="AG996" i="4"/>
  <c r="AE997" i="4"/>
  <c r="AF997" i="4"/>
  <c r="AG997" i="4"/>
  <c r="AE998" i="4"/>
  <c r="AF998" i="4"/>
  <c r="AG998" i="4"/>
  <c r="AE999" i="4"/>
  <c r="AE1000" i="4"/>
  <c r="AE1001" i="4"/>
  <c r="AE2" i="4"/>
  <c r="AF2" i="4"/>
  <c r="AG2" i="4"/>
  <c r="AG1" i="4"/>
  <c r="AF1" i="4"/>
  <c r="AE1" i="4"/>
  <c r="A1001" i="5"/>
  <c r="A1000" i="5"/>
  <c r="F1000" i="5" s="1"/>
  <c r="W1000" i="5" s="1"/>
  <c r="AK1000" i="5" s="1"/>
  <c r="A999" i="5"/>
  <c r="J999" i="5" s="1"/>
  <c r="T999" i="5" s="1"/>
  <c r="AH999" i="5" s="1"/>
  <c r="BD999" i="5" s="1"/>
  <c r="A998" i="5"/>
  <c r="C998" i="5" s="1"/>
  <c r="A997" i="5"/>
  <c r="N997" i="5" s="1"/>
  <c r="AA997" i="5" s="1"/>
  <c r="A996" i="5"/>
  <c r="N996" i="5" s="1"/>
  <c r="AA996" i="5" s="1"/>
  <c r="A995" i="5"/>
  <c r="A994" i="5"/>
  <c r="A993" i="5"/>
  <c r="A992" i="5"/>
  <c r="O992" i="5" s="1"/>
  <c r="AC992" i="5" s="1"/>
  <c r="A991" i="5"/>
  <c r="O991" i="5" s="1"/>
  <c r="AC991" i="5" s="1"/>
  <c r="A990" i="5"/>
  <c r="R990" i="5" s="1"/>
  <c r="AF990" i="5" s="1"/>
  <c r="BB990" i="5" s="1"/>
  <c r="A989" i="5"/>
  <c r="I989" i="5" s="1"/>
  <c r="S989" i="5" s="1"/>
  <c r="AG989" i="5" s="1"/>
  <c r="BC989" i="5" s="1"/>
  <c r="A988" i="5"/>
  <c r="A987" i="5"/>
  <c r="N987" i="5" s="1"/>
  <c r="AA987" i="5" s="1"/>
  <c r="A986" i="5"/>
  <c r="A985" i="5"/>
  <c r="A984" i="5"/>
  <c r="A983" i="5"/>
  <c r="K983" i="5" s="1"/>
  <c r="U983" i="5" s="1"/>
  <c r="AI983" i="5" s="1"/>
  <c r="A982" i="5"/>
  <c r="A981" i="5"/>
  <c r="C981" i="5" s="1"/>
  <c r="A980" i="5"/>
  <c r="O980" i="5" s="1"/>
  <c r="AC980" i="5" s="1"/>
  <c r="A979" i="5"/>
  <c r="A978" i="5"/>
  <c r="L978" i="5" s="1"/>
  <c r="X978" i="5" s="1"/>
  <c r="A977" i="5"/>
  <c r="R977" i="5" s="1"/>
  <c r="AF977" i="5" s="1"/>
  <c r="BB977" i="5" s="1"/>
  <c r="A976" i="5"/>
  <c r="L976" i="5" s="1"/>
  <c r="X976" i="5" s="1"/>
  <c r="A975" i="5"/>
  <c r="B975" i="5" s="1"/>
  <c r="A974" i="5"/>
  <c r="A973" i="5"/>
  <c r="A972" i="5"/>
  <c r="K972" i="5" s="1"/>
  <c r="U972" i="5" s="1"/>
  <c r="AI972" i="5" s="1"/>
  <c r="A971" i="5"/>
  <c r="L971" i="5" s="1"/>
  <c r="X971" i="5" s="1"/>
  <c r="A970" i="5"/>
  <c r="C970" i="5" s="1"/>
  <c r="A969" i="5"/>
  <c r="R969" i="5" s="1"/>
  <c r="AF969" i="5" s="1"/>
  <c r="BB969" i="5" s="1"/>
  <c r="A968" i="5"/>
  <c r="A967" i="5"/>
  <c r="A966" i="5"/>
  <c r="A965" i="5"/>
  <c r="M965" i="5" s="1"/>
  <c r="Y965" i="5" s="1"/>
  <c r="BH965" i="5" s="1"/>
  <c r="A964" i="5"/>
  <c r="A963" i="5"/>
  <c r="A962" i="5"/>
  <c r="A961" i="5"/>
  <c r="B961" i="5" s="1"/>
  <c r="A960" i="5"/>
  <c r="N960" i="5" s="1"/>
  <c r="AA960" i="5" s="1"/>
  <c r="A959" i="5"/>
  <c r="A958" i="5"/>
  <c r="B958" i="5" s="1"/>
  <c r="A957" i="5"/>
  <c r="A956" i="5"/>
  <c r="A955" i="5"/>
  <c r="R955" i="5" s="1"/>
  <c r="AF955" i="5" s="1"/>
  <c r="A954" i="5"/>
  <c r="A953" i="5"/>
  <c r="K953" i="5" s="1"/>
  <c r="U953" i="5" s="1"/>
  <c r="AI953" i="5" s="1"/>
  <c r="A952" i="5"/>
  <c r="J952" i="5" s="1"/>
  <c r="T952" i="5" s="1"/>
  <c r="AH952" i="5" s="1"/>
  <c r="BD952" i="5" s="1"/>
  <c r="A951" i="5"/>
  <c r="B951" i="5" s="1"/>
  <c r="A950" i="5"/>
  <c r="L950" i="5" s="1"/>
  <c r="X950" i="5" s="1"/>
  <c r="A949" i="5"/>
  <c r="B949" i="5" s="1"/>
  <c r="A948" i="5"/>
  <c r="L948" i="5" s="1"/>
  <c r="X948" i="5" s="1"/>
  <c r="A947" i="5"/>
  <c r="O947" i="5" s="1"/>
  <c r="AC947" i="5" s="1"/>
  <c r="A946" i="5"/>
  <c r="N946" i="5" s="1"/>
  <c r="AA946" i="5" s="1"/>
  <c r="A945" i="5"/>
  <c r="A944" i="5"/>
  <c r="A943" i="5"/>
  <c r="O943" i="5" s="1"/>
  <c r="AC943" i="5" s="1"/>
  <c r="A942" i="5"/>
  <c r="A941" i="5"/>
  <c r="A940" i="5"/>
  <c r="O940" i="5" s="1"/>
  <c r="AC940" i="5" s="1"/>
  <c r="A939" i="5"/>
  <c r="A938" i="5"/>
  <c r="A937" i="5"/>
  <c r="K937" i="5" s="1"/>
  <c r="U937" i="5" s="1"/>
  <c r="AI937" i="5" s="1"/>
  <c r="A936" i="5"/>
  <c r="B936" i="5" s="1"/>
  <c r="A935" i="5"/>
  <c r="R935" i="5" s="1"/>
  <c r="AF935" i="5" s="1"/>
  <c r="A934" i="5"/>
  <c r="A933" i="5"/>
  <c r="A932" i="5"/>
  <c r="A931" i="5"/>
  <c r="A930" i="5"/>
  <c r="M930" i="5" s="1"/>
  <c r="Y930" i="5" s="1"/>
  <c r="BH930" i="5" s="1"/>
  <c r="A929" i="5"/>
  <c r="M929" i="5" s="1"/>
  <c r="Y929" i="5" s="1"/>
  <c r="BH929" i="5" s="1"/>
  <c r="A928" i="5"/>
  <c r="A927" i="5"/>
  <c r="J927" i="5" s="1"/>
  <c r="T927" i="5" s="1"/>
  <c r="AH927" i="5" s="1"/>
  <c r="BD927" i="5" s="1"/>
  <c r="A926" i="5"/>
  <c r="H926" i="5" s="1"/>
  <c r="AB926" i="5" s="1"/>
  <c r="AP926" i="5" s="1"/>
  <c r="A925" i="5"/>
  <c r="A924" i="5"/>
  <c r="A923" i="5"/>
  <c r="B923" i="5" s="1"/>
  <c r="A922" i="5"/>
  <c r="A921" i="5"/>
  <c r="C921" i="5" s="1"/>
  <c r="A920" i="5"/>
  <c r="B920" i="5" s="1"/>
  <c r="A919" i="5"/>
  <c r="C919" i="5" s="1"/>
  <c r="A918" i="5"/>
  <c r="A917" i="5"/>
  <c r="O917" i="5" s="1"/>
  <c r="AC917" i="5" s="1"/>
  <c r="A916" i="5"/>
  <c r="A915" i="5"/>
  <c r="B915" i="5" s="1"/>
  <c r="A914" i="5"/>
  <c r="A913" i="5"/>
  <c r="A912" i="5"/>
  <c r="A911" i="5"/>
  <c r="R911" i="5" s="1"/>
  <c r="AF911" i="5" s="1"/>
  <c r="A910" i="5"/>
  <c r="B910" i="5" s="1"/>
  <c r="A909" i="5"/>
  <c r="A908" i="5"/>
  <c r="O908" i="5" s="1"/>
  <c r="AC908" i="5" s="1"/>
  <c r="A907" i="5"/>
  <c r="O907" i="5" s="1"/>
  <c r="AC907" i="5" s="1"/>
  <c r="A906" i="5"/>
  <c r="N906" i="5" s="1"/>
  <c r="AA906" i="5" s="1"/>
  <c r="A905" i="5"/>
  <c r="R905" i="5" s="1"/>
  <c r="AF905" i="5" s="1"/>
  <c r="BB905" i="5" s="1"/>
  <c r="A904" i="5"/>
  <c r="J904" i="5" s="1"/>
  <c r="T904" i="5" s="1"/>
  <c r="AH904" i="5" s="1"/>
  <c r="BD904" i="5" s="1"/>
  <c r="A903" i="5"/>
  <c r="M903" i="5" s="1"/>
  <c r="Y903" i="5" s="1"/>
  <c r="BH903" i="5" s="1"/>
  <c r="A902" i="5"/>
  <c r="A901" i="5"/>
  <c r="K901" i="5" s="1"/>
  <c r="U901" i="5" s="1"/>
  <c r="AI901" i="5" s="1"/>
  <c r="A900" i="5"/>
  <c r="O900" i="5" s="1"/>
  <c r="AC900" i="5" s="1"/>
  <c r="A899" i="5"/>
  <c r="O899" i="5" s="1"/>
  <c r="AC899" i="5" s="1"/>
  <c r="A898" i="5"/>
  <c r="A897" i="5"/>
  <c r="A896" i="5"/>
  <c r="A895" i="5"/>
  <c r="N895" i="5" s="1"/>
  <c r="AA895" i="5" s="1"/>
  <c r="A894" i="5"/>
  <c r="A893" i="5"/>
  <c r="A892" i="5"/>
  <c r="J892" i="5" s="1"/>
  <c r="T892" i="5" s="1"/>
  <c r="AH892" i="5" s="1"/>
  <c r="BD892" i="5" s="1"/>
  <c r="A891" i="5"/>
  <c r="N891" i="5" s="1"/>
  <c r="AA891" i="5" s="1"/>
  <c r="A890" i="5"/>
  <c r="A889" i="5"/>
  <c r="A888" i="5"/>
  <c r="J888" i="5" s="1"/>
  <c r="T888" i="5" s="1"/>
  <c r="AH888" i="5" s="1"/>
  <c r="BD888" i="5" s="1"/>
  <c r="A887" i="5"/>
  <c r="O887" i="5" s="1"/>
  <c r="AC887" i="5" s="1"/>
  <c r="A886" i="5"/>
  <c r="A885" i="5"/>
  <c r="A884" i="5"/>
  <c r="R884" i="5" s="1"/>
  <c r="AF884" i="5" s="1"/>
  <c r="BB884" i="5" s="1"/>
  <c r="A883" i="5"/>
  <c r="A882" i="5"/>
  <c r="A881" i="5"/>
  <c r="A880" i="5"/>
  <c r="A879" i="5"/>
  <c r="R879" i="5" s="1"/>
  <c r="AF879" i="5" s="1"/>
  <c r="A878" i="5"/>
  <c r="A877" i="5"/>
  <c r="M877" i="5" s="1"/>
  <c r="Y877" i="5" s="1"/>
  <c r="BH877" i="5" s="1"/>
  <c r="A876" i="5"/>
  <c r="A875" i="5"/>
  <c r="A874" i="5"/>
  <c r="L874" i="5" s="1"/>
  <c r="X874" i="5" s="1"/>
  <c r="A873" i="5"/>
  <c r="J873" i="5" s="1"/>
  <c r="T873" i="5" s="1"/>
  <c r="AH873" i="5" s="1"/>
  <c r="BD873" i="5" s="1"/>
  <c r="A872" i="5"/>
  <c r="A871" i="5"/>
  <c r="A870" i="5"/>
  <c r="A869" i="5"/>
  <c r="A868" i="5"/>
  <c r="A867" i="5"/>
  <c r="B867" i="5" s="1"/>
  <c r="A866" i="5"/>
  <c r="A865" i="5"/>
  <c r="O865" i="5" s="1"/>
  <c r="AC865" i="5" s="1"/>
  <c r="A864" i="5"/>
  <c r="R864" i="5" s="1"/>
  <c r="AF864" i="5" s="1"/>
  <c r="BB864" i="5" s="1"/>
  <c r="A863" i="5"/>
  <c r="A862" i="5"/>
  <c r="A861" i="5"/>
  <c r="L861" i="5" s="1"/>
  <c r="X861" i="5" s="1"/>
  <c r="A860" i="5"/>
  <c r="J860" i="5" s="1"/>
  <c r="T860" i="5" s="1"/>
  <c r="AH860" i="5" s="1"/>
  <c r="BD860" i="5" s="1"/>
  <c r="A859" i="5"/>
  <c r="A858" i="5"/>
  <c r="K858" i="5" s="1"/>
  <c r="U858" i="5" s="1"/>
  <c r="AI858" i="5" s="1"/>
  <c r="A857" i="5"/>
  <c r="R857" i="5" s="1"/>
  <c r="AF857" i="5" s="1"/>
  <c r="BB857" i="5" s="1"/>
  <c r="A856" i="5"/>
  <c r="L856" i="5" s="1"/>
  <c r="X856" i="5" s="1"/>
  <c r="A855" i="5"/>
  <c r="B855" i="5" s="1"/>
  <c r="A854" i="5"/>
  <c r="A853" i="5"/>
  <c r="A852" i="5"/>
  <c r="O852" i="5" s="1"/>
  <c r="AC852" i="5" s="1"/>
  <c r="A851" i="5"/>
  <c r="A850" i="5"/>
  <c r="B850" i="5" s="1"/>
  <c r="A849" i="5"/>
  <c r="A848" i="5"/>
  <c r="A847" i="5"/>
  <c r="I847" i="5" s="1"/>
  <c r="S847" i="5" s="1"/>
  <c r="AG847" i="5" s="1"/>
  <c r="BC847" i="5" s="1"/>
  <c r="A846" i="5"/>
  <c r="K846" i="5" s="1"/>
  <c r="U846" i="5" s="1"/>
  <c r="AI846" i="5" s="1"/>
  <c r="A845" i="5"/>
  <c r="A844" i="5"/>
  <c r="R844" i="5" s="1"/>
  <c r="AF844" i="5" s="1"/>
  <c r="BB844" i="5" s="1"/>
  <c r="A843" i="5"/>
  <c r="M843" i="5" s="1"/>
  <c r="Y843" i="5" s="1"/>
  <c r="BH843" i="5" s="1"/>
  <c r="A842" i="5"/>
  <c r="A841" i="5"/>
  <c r="A840" i="5"/>
  <c r="R840" i="5" s="1"/>
  <c r="AF840" i="5" s="1"/>
  <c r="BB840" i="5" s="1"/>
  <c r="A839" i="5"/>
  <c r="A838" i="5"/>
  <c r="A837" i="5"/>
  <c r="N837" i="5" s="1"/>
  <c r="AA837" i="5" s="1"/>
  <c r="A836" i="5"/>
  <c r="N836" i="5" s="1"/>
  <c r="AA836" i="5" s="1"/>
  <c r="A835" i="5"/>
  <c r="L835" i="5" s="1"/>
  <c r="X835" i="5" s="1"/>
  <c r="A834" i="5"/>
  <c r="R834" i="5" s="1"/>
  <c r="AF834" i="5" s="1"/>
  <c r="BB834" i="5" s="1"/>
  <c r="A833" i="5"/>
  <c r="A832" i="5"/>
  <c r="A831" i="5"/>
  <c r="A830" i="5"/>
  <c r="A829" i="5"/>
  <c r="C829" i="5" s="1"/>
  <c r="A828" i="5"/>
  <c r="R828" i="5" s="1"/>
  <c r="AF828" i="5" s="1"/>
  <c r="BB828" i="5" s="1"/>
  <c r="A827" i="5"/>
  <c r="O827" i="5" s="1"/>
  <c r="AC827" i="5" s="1"/>
  <c r="A826" i="5"/>
  <c r="R826" i="5" s="1"/>
  <c r="AF826" i="5" s="1"/>
  <c r="BB826" i="5" s="1"/>
  <c r="A825" i="5"/>
  <c r="A824" i="5"/>
  <c r="A823" i="5"/>
  <c r="A822" i="5"/>
  <c r="A821" i="5"/>
  <c r="A820" i="5"/>
  <c r="K820" i="5" s="1"/>
  <c r="U820" i="5" s="1"/>
  <c r="AI820" i="5" s="1"/>
  <c r="A819" i="5"/>
  <c r="R819" i="5" s="1"/>
  <c r="AF819" i="5" s="1"/>
  <c r="BB819" i="5" s="1"/>
  <c r="A818" i="5"/>
  <c r="A817" i="5"/>
  <c r="A816" i="5"/>
  <c r="C816" i="5" s="1"/>
  <c r="A815" i="5"/>
  <c r="A814" i="5"/>
  <c r="A813" i="5"/>
  <c r="L813" i="5" s="1"/>
  <c r="X813" i="5" s="1"/>
  <c r="A812" i="5"/>
  <c r="N812" i="5" s="1"/>
  <c r="AA812" i="5" s="1"/>
  <c r="A811" i="5"/>
  <c r="K811" i="5" s="1"/>
  <c r="U811" i="5" s="1"/>
  <c r="AI811" i="5" s="1"/>
  <c r="A810" i="5"/>
  <c r="A809" i="5"/>
  <c r="A808" i="5"/>
  <c r="A807" i="5"/>
  <c r="M807" i="5" s="1"/>
  <c r="Y807" i="5" s="1"/>
  <c r="BH807" i="5" s="1"/>
  <c r="A806" i="5"/>
  <c r="O806" i="5" s="1"/>
  <c r="AC806" i="5" s="1"/>
  <c r="A805" i="5"/>
  <c r="A804" i="5"/>
  <c r="A803" i="5"/>
  <c r="A802" i="5"/>
  <c r="A801" i="5"/>
  <c r="I801" i="5" s="1"/>
  <c r="S801" i="5" s="1"/>
  <c r="AG801" i="5" s="1"/>
  <c r="A800" i="5"/>
  <c r="A799" i="5"/>
  <c r="R799" i="5" s="1"/>
  <c r="AF799" i="5" s="1"/>
  <c r="BB799" i="5" s="1"/>
  <c r="A798" i="5"/>
  <c r="I798" i="5" s="1"/>
  <c r="S798" i="5" s="1"/>
  <c r="AG798" i="5" s="1"/>
  <c r="BC798" i="5" s="1"/>
  <c r="A797" i="5"/>
  <c r="I797" i="5" s="1"/>
  <c r="S797" i="5" s="1"/>
  <c r="AG797" i="5" s="1"/>
  <c r="BC797" i="5" s="1"/>
  <c r="A796" i="5"/>
  <c r="K796" i="5" s="1"/>
  <c r="U796" i="5" s="1"/>
  <c r="AI796" i="5" s="1"/>
  <c r="A795" i="5"/>
  <c r="J795" i="5" s="1"/>
  <c r="T795" i="5" s="1"/>
  <c r="AH795" i="5" s="1"/>
  <c r="BD795" i="5" s="1"/>
  <c r="A794" i="5"/>
  <c r="E794" i="5" s="1"/>
  <c r="A793" i="5"/>
  <c r="O793" i="5" s="1"/>
  <c r="AC793" i="5" s="1"/>
  <c r="A792" i="5"/>
  <c r="J792" i="5" s="1"/>
  <c r="T792" i="5" s="1"/>
  <c r="AH792" i="5" s="1"/>
  <c r="BD792" i="5" s="1"/>
  <c r="A791" i="5"/>
  <c r="A790" i="5"/>
  <c r="A789" i="5"/>
  <c r="A788" i="5"/>
  <c r="C788" i="5" s="1"/>
  <c r="A787" i="5"/>
  <c r="R787" i="5" s="1"/>
  <c r="AF787" i="5" s="1"/>
  <c r="BB787" i="5" s="1"/>
  <c r="A786" i="5"/>
  <c r="C786" i="5" s="1"/>
  <c r="A785" i="5"/>
  <c r="A784" i="5"/>
  <c r="I784" i="5" s="1"/>
  <c r="S784" i="5" s="1"/>
  <c r="AG784" i="5" s="1"/>
  <c r="BC784" i="5" s="1"/>
  <c r="A783" i="5"/>
  <c r="A782" i="5"/>
  <c r="A781" i="5"/>
  <c r="M781" i="5" s="1"/>
  <c r="Y781" i="5" s="1"/>
  <c r="BH781" i="5" s="1"/>
  <c r="A780" i="5"/>
  <c r="A779" i="5"/>
  <c r="A778" i="5"/>
  <c r="J778" i="5" s="1"/>
  <c r="T778" i="5" s="1"/>
  <c r="AH778" i="5" s="1"/>
  <c r="BD778" i="5" s="1"/>
  <c r="A777" i="5"/>
  <c r="A776" i="5"/>
  <c r="A775" i="5"/>
  <c r="A774" i="5"/>
  <c r="I774" i="5" s="1"/>
  <c r="S774" i="5" s="1"/>
  <c r="AG774" i="5" s="1"/>
  <c r="BC774" i="5" s="1"/>
  <c r="A773" i="5"/>
  <c r="R773" i="5" s="1"/>
  <c r="AF773" i="5" s="1"/>
  <c r="BB773" i="5" s="1"/>
  <c r="A772" i="5"/>
  <c r="A771" i="5"/>
  <c r="A770" i="5"/>
  <c r="O770" i="5" s="1"/>
  <c r="AC770" i="5" s="1"/>
  <c r="A769" i="5"/>
  <c r="B769" i="5" s="1"/>
  <c r="A768" i="5"/>
  <c r="A767" i="5"/>
  <c r="A766" i="5"/>
  <c r="C766" i="5" s="1"/>
  <c r="A765" i="5"/>
  <c r="B765" i="5" s="1"/>
  <c r="A764" i="5"/>
  <c r="O764" i="5" s="1"/>
  <c r="AC764" i="5" s="1"/>
  <c r="A763" i="5"/>
  <c r="R763" i="5" s="1"/>
  <c r="AF763" i="5" s="1"/>
  <c r="BB763" i="5" s="1"/>
  <c r="A762" i="5"/>
  <c r="A761" i="5"/>
  <c r="A760" i="5"/>
  <c r="A759" i="5"/>
  <c r="N759" i="5" s="1"/>
  <c r="AA759" i="5" s="1"/>
  <c r="A758" i="5"/>
  <c r="A757" i="5"/>
  <c r="B757" i="5" s="1"/>
  <c r="A756" i="5"/>
  <c r="M756" i="5" s="1"/>
  <c r="Y756" i="5" s="1"/>
  <c r="BH756" i="5" s="1"/>
  <c r="A755" i="5"/>
  <c r="A754" i="5"/>
  <c r="A753" i="5"/>
  <c r="A752" i="5"/>
  <c r="A751" i="5"/>
  <c r="M751" i="5" s="1"/>
  <c r="Y751" i="5" s="1"/>
  <c r="BH751" i="5" s="1"/>
  <c r="A750" i="5"/>
  <c r="O750" i="5" s="1"/>
  <c r="AC750" i="5" s="1"/>
  <c r="A749" i="5"/>
  <c r="A748" i="5"/>
  <c r="A747" i="5"/>
  <c r="B747" i="5" s="1"/>
  <c r="A746" i="5"/>
  <c r="A745" i="5"/>
  <c r="A744" i="5"/>
  <c r="A743" i="5"/>
  <c r="A742" i="5"/>
  <c r="A741" i="5"/>
  <c r="A740" i="5"/>
  <c r="A739" i="5"/>
  <c r="N739" i="5" s="1"/>
  <c r="AA739" i="5" s="1"/>
  <c r="A738" i="5"/>
  <c r="K738" i="5" s="1"/>
  <c r="U738" i="5" s="1"/>
  <c r="AI738" i="5" s="1"/>
  <c r="A737" i="5"/>
  <c r="R737" i="5" s="1"/>
  <c r="AF737" i="5" s="1"/>
  <c r="BB737" i="5" s="1"/>
  <c r="A736" i="5"/>
  <c r="A735" i="5"/>
  <c r="A734" i="5"/>
  <c r="G734" i="5" s="1"/>
  <c r="A733" i="5"/>
  <c r="A732" i="5"/>
  <c r="O732" i="5" s="1"/>
  <c r="AC732" i="5" s="1"/>
  <c r="A731" i="5"/>
  <c r="B731" i="5" s="1"/>
  <c r="A730" i="5"/>
  <c r="A729" i="5"/>
  <c r="A728" i="5"/>
  <c r="C728" i="5" s="1"/>
  <c r="A727" i="5"/>
  <c r="B727" i="5" s="1"/>
  <c r="A726" i="5"/>
  <c r="R726" i="5" s="1"/>
  <c r="AF726" i="5" s="1"/>
  <c r="BB726" i="5" s="1"/>
  <c r="A725" i="5"/>
  <c r="A724" i="5"/>
  <c r="R724" i="5" s="1"/>
  <c r="AF724" i="5" s="1"/>
  <c r="BB724" i="5" s="1"/>
  <c r="A723" i="5"/>
  <c r="O723" i="5" s="1"/>
  <c r="AC723" i="5" s="1"/>
  <c r="A722" i="5"/>
  <c r="E722" i="5" s="1"/>
  <c r="V722" i="5" s="1"/>
  <c r="A721" i="5"/>
  <c r="A720" i="5"/>
  <c r="O720" i="5" s="1"/>
  <c r="AC720" i="5" s="1"/>
  <c r="A719" i="5"/>
  <c r="A718" i="5"/>
  <c r="R718" i="5" s="1"/>
  <c r="AF718" i="5" s="1"/>
  <c r="BB718" i="5" s="1"/>
  <c r="A717" i="5"/>
  <c r="A716" i="5"/>
  <c r="O716" i="5" s="1"/>
  <c r="AC716" i="5" s="1"/>
  <c r="A715" i="5"/>
  <c r="A714" i="5"/>
  <c r="A713" i="5"/>
  <c r="N713" i="5" s="1"/>
  <c r="AA713" i="5" s="1"/>
  <c r="A712" i="5"/>
  <c r="A711" i="5"/>
  <c r="A710" i="5"/>
  <c r="R710" i="5" s="1"/>
  <c r="AF710" i="5" s="1"/>
  <c r="BB710" i="5" s="1"/>
  <c r="A709" i="5"/>
  <c r="A708" i="5"/>
  <c r="O708" i="5" s="1"/>
  <c r="AC708" i="5" s="1"/>
  <c r="A707" i="5"/>
  <c r="A706" i="5"/>
  <c r="J706" i="5" s="1"/>
  <c r="T706" i="5" s="1"/>
  <c r="AH706" i="5" s="1"/>
  <c r="BD706" i="5" s="1"/>
  <c r="A705" i="5"/>
  <c r="J705" i="5" s="1"/>
  <c r="T705" i="5" s="1"/>
  <c r="AH705" i="5" s="1"/>
  <c r="BD705" i="5" s="1"/>
  <c r="A704" i="5"/>
  <c r="L704" i="5" s="1"/>
  <c r="X704" i="5" s="1"/>
  <c r="A703" i="5"/>
  <c r="R703" i="5" s="1"/>
  <c r="AF703" i="5" s="1"/>
  <c r="BB703" i="5" s="1"/>
  <c r="A702" i="5"/>
  <c r="A701" i="5"/>
  <c r="A700" i="5"/>
  <c r="A699" i="5"/>
  <c r="A698" i="5"/>
  <c r="A697" i="5"/>
  <c r="C697" i="5" s="1"/>
  <c r="A696" i="5"/>
  <c r="J696" i="5" s="1"/>
  <c r="T696" i="5" s="1"/>
  <c r="AH696" i="5" s="1"/>
  <c r="BD696" i="5" s="1"/>
  <c r="A695" i="5"/>
  <c r="R695" i="5" s="1"/>
  <c r="AF695" i="5" s="1"/>
  <c r="A694" i="5"/>
  <c r="A693" i="5"/>
  <c r="A692" i="5"/>
  <c r="A691" i="5"/>
  <c r="A690" i="5"/>
  <c r="A689" i="5"/>
  <c r="A688" i="5"/>
  <c r="A687" i="5"/>
  <c r="R687" i="5" s="1"/>
  <c r="AF687" i="5" s="1"/>
  <c r="BB687" i="5" s="1"/>
  <c r="A686" i="5"/>
  <c r="B686" i="5" s="1"/>
  <c r="A685" i="5"/>
  <c r="A684" i="5"/>
  <c r="A683" i="5"/>
  <c r="R683" i="5" s="1"/>
  <c r="AF683" i="5" s="1"/>
  <c r="BB683" i="5" s="1"/>
  <c r="A682" i="5"/>
  <c r="A681" i="5"/>
  <c r="L681" i="5" s="1"/>
  <c r="X681" i="5" s="1"/>
  <c r="A680" i="5"/>
  <c r="A679" i="5"/>
  <c r="A678" i="5"/>
  <c r="A677" i="5"/>
  <c r="O677" i="5" s="1"/>
  <c r="AC677" i="5" s="1"/>
  <c r="A676" i="5"/>
  <c r="B676" i="5" s="1"/>
  <c r="A675" i="5"/>
  <c r="A674" i="5"/>
  <c r="A673" i="5"/>
  <c r="A672" i="5"/>
  <c r="K672" i="5" s="1"/>
  <c r="U672" i="5" s="1"/>
  <c r="AI672" i="5" s="1"/>
  <c r="A671" i="5"/>
  <c r="A670" i="5"/>
  <c r="A669" i="5"/>
  <c r="I669" i="5" s="1"/>
  <c r="S669" i="5" s="1"/>
  <c r="AG669" i="5" s="1"/>
  <c r="BC669" i="5" s="1"/>
  <c r="A668" i="5"/>
  <c r="A667" i="5"/>
  <c r="B667" i="5" s="1"/>
  <c r="A666" i="5"/>
  <c r="I666" i="5" s="1"/>
  <c r="S666" i="5" s="1"/>
  <c r="AG666" i="5" s="1"/>
  <c r="BC666" i="5" s="1"/>
  <c r="A665" i="5"/>
  <c r="N665" i="5" s="1"/>
  <c r="AA665" i="5" s="1"/>
  <c r="A664" i="5"/>
  <c r="B664" i="5" s="1"/>
  <c r="A663" i="5"/>
  <c r="C663" i="5" s="1"/>
  <c r="A662" i="5"/>
  <c r="J662" i="5" s="1"/>
  <c r="T662" i="5" s="1"/>
  <c r="AH662" i="5" s="1"/>
  <c r="A661" i="5"/>
  <c r="A660" i="5"/>
  <c r="A659" i="5"/>
  <c r="A658" i="5"/>
  <c r="A657" i="5"/>
  <c r="R657" i="5" s="1"/>
  <c r="AF657" i="5" s="1"/>
  <c r="BB657" i="5" s="1"/>
  <c r="A656" i="5"/>
  <c r="A655" i="5"/>
  <c r="N655" i="5" s="1"/>
  <c r="AA655" i="5" s="1"/>
  <c r="A654" i="5"/>
  <c r="R654" i="5" s="1"/>
  <c r="AF654" i="5" s="1"/>
  <c r="BB654" i="5" s="1"/>
  <c r="A653" i="5"/>
  <c r="A652" i="5"/>
  <c r="A651" i="5"/>
  <c r="R651" i="5" s="1"/>
  <c r="AF651" i="5" s="1"/>
  <c r="BB651" i="5" s="1"/>
  <c r="A650" i="5"/>
  <c r="A649" i="5"/>
  <c r="C649" i="5" s="1"/>
  <c r="A648" i="5"/>
  <c r="I648" i="5" s="1"/>
  <c r="S648" i="5" s="1"/>
  <c r="AG648" i="5" s="1"/>
  <c r="BC648" i="5" s="1"/>
  <c r="A647" i="5"/>
  <c r="A646" i="5"/>
  <c r="O646" i="5" s="1"/>
  <c r="AC646" i="5" s="1"/>
  <c r="A645" i="5"/>
  <c r="A644" i="5"/>
  <c r="B644" i="5" s="1"/>
  <c r="A643" i="5"/>
  <c r="A642" i="5"/>
  <c r="M642" i="5" s="1"/>
  <c r="Y642" i="5" s="1"/>
  <c r="BH642" i="5" s="1"/>
  <c r="A641" i="5"/>
  <c r="R641" i="5" s="1"/>
  <c r="AF641" i="5" s="1"/>
  <c r="BB641" i="5" s="1"/>
  <c r="A640" i="5"/>
  <c r="O640" i="5" s="1"/>
  <c r="AC640" i="5" s="1"/>
  <c r="A639" i="5"/>
  <c r="K639" i="5" s="1"/>
  <c r="U639" i="5" s="1"/>
  <c r="AI639" i="5" s="1"/>
  <c r="A638" i="5"/>
  <c r="A637" i="5"/>
  <c r="A636" i="5"/>
  <c r="A635" i="5"/>
  <c r="I635" i="5" s="1"/>
  <c r="S635" i="5" s="1"/>
  <c r="AG635" i="5" s="1"/>
  <c r="BC635" i="5" s="1"/>
  <c r="A634" i="5"/>
  <c r="A633" i="5"/>
  <c r="L633" i="5" s="1"/>
  <c r="X633" i="5" s="1"/>
  <c r="A632" i="5"/>
  <c r="J632" i="5" s="1"/>
  <c r="T632" i="5" s="1"/>
  <c r="AH632" i="5" s="1"/>
  <c r="BD632" i="5" s="1"/>
  <c r="A631" i="5"/>
  <c r="I631" i="5" s="1"/>
  <c r="S631" i="5" s="1"/>
  <c r="AG631" i="5" s="1"/>
  <c r="BC631" i="5" s="1"/>
  <c r="A630" i="5"/>
  <c r="A629" i="5"/>
  <c r="L629" i="5" s="1"/>
  <c r="X629" i="5" s="1"/>
  <c r="A628" i="5"/>
  <c r="C628" i="5" s="1"/>
  <c r="A627" i="5"/>
  <c r="A626" i="5"/>
  <c r="J626" i="5" s="1"/>
  <c r="T626" i="5" s="1"/>
  <c r="AH626" i="5" s="1"/>
  <c r="BD626" i="5" s="1"/>
  <c r="A625" i="5"/>
  <c r="A624" i="5"/>
  <c r="L624" i="5" s="1"/>
  <c r="X624" i="5" s="1"/>
  <c r="A623" i="5"/>
  <c r="I623" i="5" s="1"/>
  <c r="S623" i="5" s="1"/>
  <c r="AG623" i="5" s="1"/>
  <c r="BC623" i="5" s="1"/>
  <c r="A622" i="5"/>
  <c r="A621" i="5"/>
  <c r="I621" i="5" s="1"/>
  <c r="S621" i="5" s="1"/>
  <c r="AG621" i="5" s="1"/>
  <c r="BC621" i="5" s="1"/>
  <c r="A620" i="5"/>
  <c r="K620" i="5" s="1"/>
  <c r="U620" i="5" s="1"/>
  <c r="AI620" i="5" s="1"/>
  <c r="A619" i="5"/>
  <c r="A618" i="5"/>
  <c r="A617" i="5"/>
  <c r="K617" i="5" s="1"/>
  <c r="U617" i="5" s="1"/>
  <c r="AI617" i="5" s="1"/>
  <c r="A616" i="5"/>
  <c r="O616" i="5" s="1"/>
  <c r="AC616" i="5" s="1"/>
  <c r="A615" i="5"/>
  <c r="C615" i="5" s="1"/>
  <c r="A614" i="5"/>
  <c r="A613" i="5"/>
  <c r="A612" i="5"/>
  <c r="R612" i="5" s="1"/>
  <c r="AF612" i="5" s="1"/>
  <c r="BB612" i="5" s="1"/>
  <c r="A611" i="5"/>
  <c r="J611" i="5" s="1"/>
  <c r="T611" i="5" s="1"/>
  <c r="AH611" i="5" s="1"/>
  <c r="BD611" i="5" s="1"/>
  <c r="A610" i="5"/>
  <c r="R610" i="5" s="1"/>
  <c r="AF610" i="5" s="1"/>
  <c r="BB610" i="5" s="1"/>
  <c r="A609" i="5"/>
  <c r="A608" i="5"/>
  <c r="I608" i="5" s="1"/>
  <c r="S608" i="5" s="1"/>
  <c r="AG608" i="5" s="1"/>
  <c r="BC608" i="5" s="1"/>
  <c r="A607" i="5"/>
  <c r="A606" i="5"/>
  <c r="A605" i="5"/>
  <c r="J605" i="5" s="1"/>
  <c r="T605" i="5" s="1"/>
  <c r="AH605" i="5" s="1"/>
  <c r="BD605" i="5" s="1"/>
  <c r="A604" i="5"/>
  <c r="A603" i="5"/>
  <c r="A602" i="5"/>
  <c r="G602" i="5" s="1"/>
  <c r="A601" i="5"/>
  <c r="A600" i="5"/>
  <c r="A599" i="5"/>
  <c r="A598" i="5"/>
  <c r="A597" i="5"/>
  <c r="R597" i="5" s="1"/>
  <c r="AF597" i="5" s="1"/>
  <c r="BB597" i="5" s="1"/>
  <c r="A596" i="5"/>
  <c r="R596" i="5" s="1"/>
  <c r="AF596" i="5" s="1"/>
  <c r="BB596" i="5" s="1"/>
  <c r="A595" i="5"/>
  <c r="K595" i="5" s="1"/>
  <c r="U595" i="5" s="1"/>
  <c r="AI595" i="5" s="1"/>
  <c r="A594" i="5"/>
  <c r="A593" i="5"/>
  <c r="A592" i="5"/>
  <c r="A591" i="5"/>
  <c r="A590" i="5"/>
  <c r="A589" i="5"/>
  <c r="M589" i="5" s="1"/>
  <c r="Y589" i="5" s="1"/>
  <c r="BH589" i="5" s="1"/>
  <c r="A588" i="5"/>
  <c r="I588" i="5" s="1"/>
  <c r="S588" i="5" s="1"/>
  <c r="AG588" i="5" s="1"/>
  <c r="BC588" i="5" s="1"/>
  <c r="A587" i="5"/>
  <c r="R587" i="5" s="1"/>
  <c r="AF587" i="5" s="1"/>
  <c r="BB587" i="5" s="1"/>
  <c r="A586" i="5"/>
  <c r="A585" i="5"/>
  <c r="R585" i="5" s="1"/>
  <c r="AF585" i="5" s="1"/>
  <c r="BB585" i="5" s="1"/>
  <c r="A584" i="5"/>
  <c r="R584" i="5" s="1"/>
  <c r="AF584" i="5" s="1"/>
  <c r="BB584" i="5" s="1"/>
  <c r="A583" i="5"/>
  <c r="A582" i="5"/>
  <c r="A581" i="5"/>
  <c r="A580" i="5"/>
  <c r="A579" i="5"/>
  <c r="B579" i="5" s="1"/>
  <c r="A578" i="5"/>
  <c r="A577" i="5"/>
  <c r="I577" i="5" s="1"/>
  <c r="S577" i="5" s="1"/>
  <c r="AG577" i="5" s="1"/>
  <c r="BC577" i="5" s="1"/>
  <c r="A576" i="5"/>
  <c r="A575" i="5"/>
  <c r="N575" i="5" s="1"/>
  <c r="AA575" i="5" s="1"/>
  <c r="A574" i="5"/>
  <c r="I574" i="5" s="1"/>
  <c r="S574" i="5" s="1"/>
  <c r="AG574" i="5" s="1"/>
  <c r="BC574" i="5" s="1"/>
  <c r="A573" i="5"/>
  <c r="M573" i="5" s="1"/>
  <c r="Y573" i="5" s="1"/>
  <c r="BH573" i="5" s="1"/>
  <c r="A572" i="5"/>
  <c r="A571" i="5"/>
  <c r="A570" i="5"/>
  <c r="A569" i="5"/>
  <c r="R569" i="5" s="1"/>
  <c r="AF569" i="5" s="1"/>
  <c r="BB569" i="5" s="1"/>
  <c r="A568" i="5"/>
  <c r="A567" i="5"/>
  <c r="R567" i="5" s="1"/>
  <c r="AF567" i="5" s="1"/>
  <c r="BB567" i="5" s="1"/>
  <c r="A566" i="5"/>
  <c r="A565" i="5"/>
  <c r="A564" i="5"/>
  <c r="N564" i="5" s="1"/>
  <c r="AA564" i="5" s="1"/>
  <c r="A563" i="5"/>
  <c r="A562" i="5"/>
  <c r="B562" i="5" s="1"/>
  <c r="A561" i="5"/>
  <c r="A560" i="5"/>
  <c r="A559" i="5"/>
  <c r="M559" i="5" s="1"/>
  <c r="Y559" i="5" s="1"/>
  <c r="BH559" i="5" s="1"/>
  <c r="A558" i="5"/>
  <c r="A557" i="5"/>
  <c r="M557" i="5" s="1"/>
  <c r="Y557" i="5" s="1"/>
  <c r="BH557" i="5" s="1"/>
  <c r="A556" i="5"/>
  <c r="R556" i="5" s="1"/>
  <c r="AF556" i="5" s="1"/>
  <c r="BB556" i="5" s="1"/>
  <c r="A555" i="5"/>
  <c r="A554" i="5"/>
  <c r="A553" i="5"/>
  <c r="A552" i="5"/>
  <c r="L552" i="5" s="1"/>
  <c r="X552" i="5" s="1"/>
  <c r="A551" i="5"/>
  <c r="M551" i="5" s="1"/>
  <c r="Y551" i="5" s="1"/>
  <c r="BH551" i="5" s="1"/>
  <c r="A550" i="5"/>
  <c r="K550" i="5" s="1"/>
  <c r="U550" i="5" s="1"/>
  <c r="AI550" i="5" s="1"/>
  <c r="A549" i="5"/>
  <c r="B549" i="5" s="1"/>
  <c r="A548" i="5"/>
  <c r="L548" i="5" s="1"/>
  <c r="X548" i="5" s="1"/>
  <c r="A547" i="5"/>
  <c r="B547" i="5" s="1"/>
  <c r="A546" i="5"/>
  <c r="C546" i="5" s="1"/>
  <c r="A545" i="5"/>
  <c r="J545" i="5" s="1"/>
  <c r="T545" i="5" s="1"/>
  <c r="AH545" i="5" s="1"/>
  <c r="BD545" i="5" s="1"/>
  <c r="A544" i="5"/>
  <c r="A543" i="5"/>
  <c r="R543" i="5" s="1"/>
  <c r="AF543" i="5" s="1"/>
  <c r="BB543" i="5" s="1"/>
  <c r="A542" i="5"/>
  <c r="A541" i="5"/>
  <c r="L541" i="5" s="1"/>
  <c r="X541" i="5" s="1"/>
  <c r="A540" i="5"/>
  <c r="L540" i="5" s="1"/>
  <c r="X540" i="5" s="1"/>
  <c r="A539" i="5"/>
  <c r="A538" i="5"/>
  <c r="A537" i="5"/>
  <c r="A536" i="5"/>
  <c r="A535" i="5"/>
  <c r="K535" i="5" s="1"/>
  <c r="U535" i="5" s="1"/>
  <c r="AI535" i="5" s="1"/>
  <c r="A534" i="5"/>
  <c r="L534" i="5" s="1"/>
  <c r="X534" i="5" s="1"/>
  <c r="A533" i="5"/>
  <c r="B533" i="5" s="1"/>
  <c r="A532" i="5"/>
  <c r="A531" i="5"/>
  <c r="A530" i="5"/>
  <c r="G530" i="5" s="1"/>
  <c r="A529" i="5"/>
  <c r="M529" i="5" s="1"/>
  <c r="Y529" i="5" s="1"/>
  <c r="BH529" i="5" s="1"/>
  <c r="A528" i="5"/>
  <c r="A527" i="5"/>
  <c r="A526" i="5"/>
  <c r="A525" i="5"/>
  <c r="M525" i="5" s="1"/>
  <c r="Y525" i="5" s="1"/>
  <c r="BH525" i="5" s="1"/>
  <c r="A524" i="5"/>
  <c r="A523" i="5"/>
  <c r="I523" i="5" s="1"/>
  <c r="S523" i="5" s="1"/>
  <c r="AG523" i="5" s="1"/>
  <c r="BC523" i="5" s="1"/>
  <c r="A522" i="5"/>
  <c r="A521" i="5"/>
  <c r="A520" i="5"/>
  <c r="A519" i="5"/>
  <c r="M519" i="5" s="1"/>
  <c r="Y519" i="5" s="1"/>
  <c r="BH519" i="5" s="1"/>
  <c r="A518" i="5"/>
  <c r="O518" i="5" s="1"/>
  <c r="AC518" i="5" s="1"/>
  <c r="A517" i="5"/>
  <c r="A516" i="5"/>
  <c r="M516" i="5" s="1"/>
  <c r="Y516" i="5" s="1"/>
  <c r="BH516" i="5" s="1"/>
  <c r="A515" i="5"/>
  <c r="A514" i="5"/>
  <c r="A513" i="5"/>
  <c r="M513" i="5" s="1"/>
  <c r="Y513" i="5" s="1"/>
  <c r="BH513" i="5" s="1"/>
  <c r="A512" i="5"/>
  <c r="A511" i="5"/>
  <c r="A510" i="5"/>
  <c r="A509" i="5"/>
  <c r="A508" i="5"/>
  <c r="A507" i="5"/>
  <c r="A506" i="5"/>
  <c r="A505" i="5"/>
  <c r="C505" i="5" s="1"/>
  <c r="A504" i="5"/>
  <c r="A503" i="5"/>
  <c r="A502" i="5"/>
  <c r="A501" i="5"/>
  <c r="A500" i="5"/>
  <c r="A499" i="5"/>
  <c r="M499" i="5" s="1"/>
  <c r="Y499" i="5" s="1"/>
  <c r="BH499" i="5" s="1"/>
  <c r="A498" i="5"/>
  <c r="A497" i="5"/>
  <c r="B497" i="5" s="1"/>
  <c r="A496" i="5"/>
  <c r="A495" i="5"/>
  <c r="B495" i="5" s="1"/>
  <c r="A494" i="5"/>
  <c r="A493" i="5"/>
  <c r="A492" i="5"/>
  <c r="A491" i="5"/>
  <c r="A490" i="5"/>
  <c r="A489" i="5"/>
  <c r="A488" i="5"/>
  <c r="L488" i="5" s="1"/>
  <c r="X488" i="5" s="1"/>
  <c r="A487" i="5"/>
  <c r="A486" i="5"/>
  <c r="M486" i="5" s="1"/>
  <c r="Y486" i="5" s="1"/>
  <c r="BH486" i="5" s="1"/>
  <c r="A485" i="5"/>
  <c r="A484" i="5"/>
  <c r="O484" i="5" s="1"/>
  <c r="AC484" i="5" s="1"/>
  <c r="A483" i="5"/>
  <c r="A482" i="5"/>
  <c r="L482" i="5" s="1"/>
  <c r="X482" i="5" s="1"/>
  <c r="A481" i="5"/>
  <c r="R481" i="5" s="1"/>
  <c r="AF481" i="5" s="1"/>
  <c r="BB481" i="5" s="1"/>
  <c r="A480" i="5"/>
  <c r="J480" i="5" s="1"/>
  <c r="T480" i="5" s="1"/>
  <c r="AH480" i="5" s="1"/>
  <c r="BD480" i="5" s="1"/>
  <c r="A479" i="5"/>
  <c r="A478" i="5"/>
  <c r="A477" i="5"/>
  <c r="B477" i="5" s="1"/>
  <c r="A476" i="5"/>
  <c r="A475" i="5"/>
  <c r="A474" i="5"/>
  <c r="A473" i="5"/>
  <c r="A472" i="5"/>
  <c r="A471" i="5"/>
  <c r="A470" i="5"/>
  <c r="A469" i="5"/>
  <c r="A468" i="5"/>
  <c r="A467" i="5"/>
  <c r="A466" i="5"/>
  <c r="A465" i="5"/>
  <c r="K465" i="5" s="1"/>
  <c r="U465" i="5" s="1"/>
  <c r="AI465" i="5" s="1"/>
  <c r="A464" i="5"/>
  <c r="A463" i="5"/>
  <c r="N463" i="5" s="1"/>
  <c r="AA463" i="5" s="1"/>
  <c r="A462" i="5"/>
  <c r="A461" i="5"/>
  <c r="A460" i="5"/>
  <c r="M460" i="5" s="1"/>
  <c r="Y460" i="5" s="1"/>
  <c r="BH460" i="5" s="1"/>
  <c r="A459" i="5"/>
  <c r="R459" i="5" s="1"/>
  <c r="AF459" i="5" s="1"/>
  <c r="BB459" i="5" s="1"/>
  <c r="A458" i="5"/>
  <c r="O458" i="5" s="1"/>
  <c r="AC458" i="5" s="1"/>
  <c r="A457" i="5"/>
  <c r="A456" i="5"/>
  <c r="O456" i="5" s="1"/>
  <c r="AC456" i="5" s="1"/>
  <c r="A455" i="5"/>
  <c r="A454" i="5"/>
  <c r="A453" i="5"/>
  <c r="A452" i="5"/>
  <c r="J452" i="5" s="1"/>
  <c r="T452" i="5" s="1"/>
  <c r="AH452" i="5" s="1"/>
  <c r="BD452" i="5" s="1"/>
  <c r="A451" i="5"/>
  <c r="A450" i="5"/>
  <c r="A449" i="5"/>
  <c r="A448" i="5"/>
  <c r="A447" i="5"/>
  <c r="J447" i="5" s="1"/>
  <c r="T447" i="5" s="1"/>
  <c r="AH447" i="5" s="1"/>
  <c r="BD447" i="5" s="1"/>
  <c r="A446" i="5"/>
  <c r="F446" i="5" s="1"/>
  <c r="A445" i="5"/>
  <c r="N445" i="5" s="1"/>
  <c r="AA445" i="5" s="1"/>
  <c r="A444" i="5"/>
  <c r="A443" i="5"/>
  <c r="A442" i="5"/>
  <c r="A441" i="5"/>
  <c r="A440" i="5"/>
  <c r="A439" i="5"/>
  <c r="M439" i="5" s="1"/>
  <c r="Y439" i="5" s="1"/>
  <c r="BH439" i="5" s="1"/>
  <c r="A438" i="5"/>
  <c r="A437" i="5"/>
  <c r="O437" i="5" s="1"/>
  <c r="AC437" i="5" s="1"/>
  <c r="A436" i="5"/>
  <c r="M436" i="5" s="1"/>
  <c r="Y436" i="5" s="1"/>
  <c r="BH436" i="5" s="1"/>
  <c r="A435" i="5"/>
  <c r="N435" i="5" s="1"/>
  <c r="AA435" i="5" s="1"/>
  <c r="A434" i="5"/>
  <c r="A433" i="5"/>
  <c r="A432" i="5"/>
  <c r="M432" i="5" s="1"/>
  <c r="Y432" i="5" s="1"/>
  <c r="BH432" i="5" s="1"/>
  <c r="A431" i="5"/>
  <c r="M431" i="5" s="1"/>
  <c r="Y431" i="5" s="1"/>
  <c r="BH431" i="5" s="1"/>
  <c r="A430" i="5"/>
  <c r="A429" i="5"/>
  <c r="B429" i="5" s="1"/>
  <c r="A428" i="5"/>
  <c r="A427" i="5"/>
  <c r="O427" i="5" s="1"/>
  <c r="AC427" i="5" s="1"/>
  <c r="A426" i="5"/>
  <c r="M426" i="5" s="1"/>
  <c r="Y426" i="5" s="1"/>
  <c r="BH426" i="5" s="1"/>
  <c r="A425" i="5"/>
  <c r="B425" i="5" s="1"/>
  <c r="A424" i="5"/>
  <c r="M424" i="5" s="1"/>
  <c r="Y424" i="5" s="1"/>
  <c r="BH424" i="5" s="1"/>
  <c r="A423" i="5"/>
  <c r="A422" i="5"/>
  <c r="A421" i="5"/>
  <c r="A420" i="5"/>
  <c r="I420" i="5" s="1"/>
  <c r="S420" i="5" s="1"/>
  <c r="AG420" i="5" s="1"/>
  <c r="BC420" i="5" s="1"/>
  <c r="A419" i="5"/>
  <c r="A418" i="5"/>
  <c r="A417" i="5"/>
  <c r="B417" i="5" s="1"/>
  <c r="A416" i="5"/>
  <c r="M416" i="5" s="1"/>
  <c r="Y416" i="5" s="1"/>
  <c r="BH416" i="5" s="1"/>
  <c r="A415" i="5"/>
  <c r="A414" i="5"/>
  <c r="I414" i="5" s="1"/>
  <c r="S414" i="5" s="1"/>
  <c r="AG414" i="5" s="1"/>
  <c r="BC414" i="5" s="1"/>
  <c r="A413" i="5"/>
  <c r="A412" i="5"/>
  <c r="M412" i="5" s="1"/>
  <c r="Y412" i="5" s="1"/>
  <c r="BH412" i="5" s="1"/>
  <c r="A411" i="5"/>
  <c r="A410" i="5"/>
  <c r="G410" i="5" s="1"/>
  <c r="A409" i="5"/>
  <c r="A408" i="5"/>
  <c r="I408" i="5" s="1"/>
  <c r="S408" i="5" s="1"/>
  <c r="AG408" i="5" s="1"/>
  <c r="BC408" i="5" s="1"/>
  <c r="A407" i="5"/>
  <c r="C407" i="5" s="1"/>
  <c r="A406" i="5"/>
  <c r="A405" i="5"/>
  <c r="C405" i="5" s="1"/>
  <c r="A404" i="5"/>
  <c r="A403" i="5"/>
  <c r="O403" i="5" s="1"/>
  <c r="AC403" i="5" s="1"/>
  <c r="A402" i="5"/>
  <c r="A401" i="5"/>
  <c r="O401" i="5" s="1"/>
  <c r="AC401" i="5" s="1"/>
  <c r="A400" i="5"/>
  <c r="A399" i="5"/>
  <c r="B399" i="5" s="1"/>
  <c r="A398" i="5"/>
  <c r="A397" i="5"/>
  <c r="B397" i="5" s="1"/>
  <c r="A396" i="5"/>
  <c r="A395" i="5"/>
  <c r="A394" i="5"/>
  <c r="M394" i="5" s="1"/>
  <c r="Y394" i="5" s="1"/>
  <c r="BH394" i="5" s="1"/>
  <c r="A393" i="5"/>
  <c r="O393" i="5" s="1"/>
  <c r="AC393" i="5" s="1"/>
  <c r="A392" i="5"/>
  <c r="A391" i="5"/>
  <c r="A390" i="5"/>
  <c r="A389" i="5"/>
  <c r="B389" i="5" s="1"/>
  <c r="A388" i="5"/>
  <c r="A387" i="5"/>
  <c r="O387" i="5" s="1"/>
  <c r="AC387" i="5" s="1"/>
  <c r="A386" i="5"/>
  <c r="M386" i="5" s="1"/>
  <c r="Y386" i="5" s="1"/>
  <c r="BH386" i="5" s="1"/>
  <c r="A385" i="5"/>
  <c r="A384" i="5"/>
  <c r="A383" i="5"/>
  <c r="A382" i="5"/>
  <c r="M382" i="5" s="1"/>
  <c r="Y382" i="5" s="1"/>
  <c r="BH382" i="5" s="1"/>
  <c r="A381" i="5"/>
  <c r="A380" i="5"/>
  <c r="A379" i="5"/>
  <c r="A378" i="5"/>
  <c r="A377" i="5"/>
  <c r="O377" i="5" s="1"/>
  <c r="AC377" i="5" s="1"/>
  <c r="A376" i="5"/>
  <c r="A375" i="5"/>
  <c r="A374" i="5"/>
  <c r="A373" i="5"/>
  <c r="O373" i="5" s="1"/>
  <c r="AC373" i="5" s="1"/>
  <c r="A372" i="5"/>
  <c r="A371" i="5"/>
  <c r="O371" i="5" s="1"/>
  <c r="AC371" i="5" s="1"/>
  <c r="A370" i="5"/>
  <c r="M370" i="5" s="1"/>
  <c r="Y370" i="5" s="1"/>
  <c r="BH370" i="5" s="1"/>
  <c r="A369" i="5"/>
  <c r="O369" i="5" s="1"/>
  <c r="AC369" i="5" s="1"/>
  <c r="A368" i="5"/>
  <c r="A367" i="5"/>
  <c r="A366" i="5"/>
  <c r="A365" i="5"/>
  <c r="B365" i="5" s="1"/>
  <c r="A364" i="5"/>
  <c r="A363" i="5"/>
  <c r="A362" i="5"/>
  <c r="I362" i="5" s="1"/>
  <c r="S362" i="5" s="1"/>
  <c r="AG362" i="5" s="1"/>
  <c r="BC362" i="5" s="1"/>
  <c r="A361" i="5"/>
  <c r="A360" i="5"/>
  <c r="A359" i="5"/>
  <c r="M359" i="5" s="1"/>
  <c r="Y359" i="5" s="1"/>
  <c r="BH359" i="5" s="1"/>
  <c r="A358" i="5"/>
  <c r="M358" i="5" s="1"/>
  <c r="Y358" i="5" s="1"/>
  <c r="BH358" i="5" s="1"/>
  <c r="A357" i="5"/>
  <c r="A356" i="5"/>
  <c r="A355" i="5"/>
  <c r="M355" i="5" s="1"/>
  <c r="Y355" i="5" s="1"/>
  <c r="BH355" i="5" s="1"/>
  <c r="A354" i="5"/>
  <c r="A353" i="5"/>
  <c r="A352" i="5"/>
  <c r="A351" i="5"/>
  <c r="C351" i="5" s="1"/>
  <c r="A350" i="5"/>
  <c r="H350" i="5" s="1"/>
  <c r="A349" i="5"/>
  <c r="B349" i="5" s="1"/>
  <c r="A348" i="5"/>
  <c r="A347" i="5"/>
  <c r="A346" i="5"/>
  <c r="I346" i="5" s="1"/>
  <c r="S346" i="5" s="1"/>
  <c r="AG346" i="5" s="1"/>
  <c r="BC346" i="5" s="1"/>
  <c r="A345" i="5"/>
  <c r="A344" i="5"/>
  <c r="A343" i="5"/>
  <c r="R343" i="5" s="1"/>
  <c r="AF343" i="5" s="1"/>
  <c r="BB343" i="5" s="1"/>
  <c r="A342" i="5"/>
  <c r="M342" i="5" s="1"/>
  <c r="Y342" i="5" s="1"/>
  <c r="BH342" i="5" s="1"/>
  <c r="A341" i="5"/>
  <c r="A340" i="5"/>
  <c r="A339" i="5"/>
  <c r="M339" i="5" s="1"/>
  <c r="Y339" i="5" s="1"/>
  <c r="BH339" i="5" s="1"/>
  <c r="A338" i="5"/>
  <c r="B338" i="5" s="1"/>
  <c r="A337" i="5"/>
  <c r="A336" i="5"/>
  <c r="N336" i="5" s="1"/>
  <c r="AA336" i="5" s="1"/>
  <c r="A335" i="5"/>
  <c r="B335" i="5" s="1"/>
  <c r="A334" i="5"/>
  <c r="N334" i="5" s="1"/>
  <c r="AA334" i="5" s="1"/>
  <c r="A333" i="5"/>
  <c r="C333" i="5" s="1"/>
  <c r="A332" i="5"/>
  <c r="A331" i="5"/>
  <c r="A330" i="5"/>
  <c r="L330" i="5" s="1"/>
  <c r="X330" i="5" s="1"/>
  <c r="A329" i="5"/>
  <c r="O329" i="5" s="1"/>
  <c r="AC329" i="5" s="1"/>
  <c r="A328" i="5"/>
  <c r="J328" i="5" s="1"/>
  <c r="T328" i="5" s="1"/>
  <c r="AH328" i="5" s="1"/>
  <c r="BD328" i="5" s="1"/>
  <c r="A327" i="5"/>
  <c r="K327" i="5" s="1"/>
  <c r="U327" i="5" s="1"/>
  <c r="AI327" i="5" s="1"/>
  <c r="A326" i="5"/>
  <c r="A325" i="5"/>
  <c r="A324" i="5"/>
  <c r="N324" i="5" s="1"/>
  <c r="AA324" i="5" s="1"/>
  <c r="A323" i="5"/>
  <c r="A322" i="5"/>
  <c r="A321" i="5"/>
  <c r="A320" i="5"/>
  <c r="A319" i="5"/>
  <c r="A318" i="5"/>
  <c r="A317" i="5"/>
  <c r="A316" i="5"/>
  <c r="A315" i="5"/>
  <c r="R315" i="5" s="1"/>
  <c r="AF315" i="5" s="1"/>
  <c r="BB315" i="5" s="1"/>
  <c r="A314" i="5"/>
  <c r="A313" i="5"/>
  <c r="A312" i="5"/>
  <c r="M312" i="5" s="1"/>
  <c r="Y312" i="5" s="1"/>
  <c r="BH312" i="5" s="1"/>
  <c r="A311" i="5"/>
  <c r="A310" i="5"/>
  <c r="A309" i="5"/>
  <c r="A308" i="5"/>
  <c r="A307" i="5"/>
  <c r="R307" i="5" s="1"/>
  <c r="AF307" i="5" s="1"/>
  <c r="BB307" i="5" s="1"/>
  <c r="A306" i="5"/>
  <c r="A305" i="5"/>
  <c r="A304" i="5"/>
  <c r="A303" i="5"/>
  <c r="L303" i="5" s="1"/>
  <c r="X303" i="5" s="1"/>
  <c r="A302" i="5"/>
  <c r="A301" i="5"/>
  <c r="A300" i="5"/>
  <c r="A299" i="5"/>
  <c r="K299" i="5" s="1"/>
  <c r="U299" i="5" s="1"/>
  <c r="AI299" i="5" s="1"/>
  <c r="A298" i="5"/>
  <c r="A297" i="5"/>
  <c r="M297" i="5" s="1"/>
  <c r="Y297" i="5" s="1"/>
  <c r="A296" i="5"/>
  <c r="K296" i="5" s="1"/>
  <c r="U296" i="5" s="1"/>
  <c r="AI296" i="5" s="1"/>
  <c r="A295" i="5"/>
  <c r="L295" i="5" s="1"/>
  <c r="X295" i="5" s="1"/>
  <c r="A294" i="5"/>
  <c r="A293" i="5"/>
  <c r="M293" i="5" s="1"/>
  <c r="Y293" i="5" s="1"/>
  <c r="BH293" i="5" s="1"/>
  <c r="A292" i="5"/>
  <c r="A291" i="5"/>
  <c r="A290" i="5"/>
  <c r="A289" i="5"/>
  <c r="A288" i="5"/>
  <c r="A287" i="5"/>
  <c r="A286" i="5"/>
  <c r="N286" i="5" s="1"/>
  <c r="AA286" i="5" s="1"/>
  <c r="A285" i="5"/>
  <c r="R285" i="5" s="1"/>
  <c r="AF285" i="5" s="1"/>
  <c r="BB285" i="5" s="1"/>
  <c r="A284" i="5"/>
  <c r="A283" i="5"/>
  <c r="A282" i="5"/>
  <c r="A281" i="5"/>
  <c r="R281" i="5" s="1"/>
  <c r="AF281" i="5" s="1"/>
  <c r="BB281" i="5" s="1"/>
  <c r="A280" i="5"/>
  <c r="A279" i="5"/>
  <c r="N279" i="5" s="1"/>
  <c r="AA279" i="5" s="1"/>
  <c r="A278" i="5"/>
  <c r="A277" i="5"/>
  <c r="A276" i="5"/>
  <c r="N276" i="5" s="1"/>
  <c r="AA276" i="5" s="1"/>
  <c r="A275" i="5"/>
  <c r="K275" i="5" s="1"/>
  <c r="U275" i="5" s="1"/>
  <c r="AI275" i="5" s="1"/>
  <c r="A274" i="5"/>
  <c r="B274" i="5" s="1"/>
  <c r="A273" i="5"/>
  <c r="M273" i="5" s="1"/>
  <c r="Y273" i="5" s="1"/>
  <c r="BH273" i="5" s="1"/>
  <c r="A272" i="5"/>
  <c r="M272" i="5" s="1"/>
  <c r="Y272" i="5" s="1"/>
  <c r="BH272" i="5" s="1"/>
  <c r="A271" i="5"/>
  <c r="B271" i="5" s="1"/>
  <c r="A270" i="5"/>
  <c r="N270" i="5" s="1"/>
  <c r="AA270" i="5" s="1"/>
  <c r="A269" i="5"/>
  <c r="K269" i="5" s="1"/>
  <c r="U269" i="5" s="1"/>
  <c r="AI269" i="5" s="1"/>
  <c r="A268" i="5"/>
  <c r="N268" i="5" s="1"/>
  <c r="AA268" i="5" s="1"/>
  <c r="A267" i="5"/>
  <c r="L267" i="5" s="1"/>
  <c r="X267" i="5" s="1"/>
  <c r="A266" i="5"/>
  <c r="A265" i="5"/>
  <c r="N265" i="5" s="1"/>
  <c r="AA265" i="5" s="1"/>
  <c r="A264" i="5"/>
  <c r="A263" i="5"/>
  <c r="O263" i="5" s="1"/>
  <c r="AC263" i="5" s="1"/>
  <c r="A262" i="5"/>
  <c r="K262" i="5" s="1"/>
  <c r="U262" i="5" s="1"/>
  <c r="AI262" i="5" s="1"/>
  <c r="A261" i="5"/>
  <c r="N261" i="5" s="1"/>
  <c r="AA261" i="5" s="1"/>
  <c r="A260" i="5"/>
  <c r="J260" i="5" s="1"/>
  <c r="T260" i="5" s="1"/>
  <c r="AH260" i="5" s="1"/>
  <c r="BD260" i="5" s="1"/>
  <c r="A259" i="5"/>
  <c r="A258" i="5"/>
  <c r="M258" i="5" s="1"/>
  <c r="Y258" i="5" s="1"/>
  <c r="BH258" i="5" s="1"/>
  <c r="A257" i="5"/>
  <c r="A256" i="5"/>
  <c r="B256" i="5" s="1"/>
  <c r="A255" i="5"/>
  <c r="L255" i="5" s="1"/>
  <c r="X255" i="5" s="1"/>
  <c r="A254" i="5"/>
  <c r="A253" i="5"/>
  <c r="I253" i="5" s="1"/>
  <c r="S253" i="5" s="1"/>
  <c r="AG253" i="5" s="1"/>
  <c r="BC253" i="5" s="1"/>
  <c r="A252" i="5"/>
  <c r="R252" i="5" s="1"/>
  <c r="AF252" i="5" s="1"/>
  <c r="BB252" i="5" s="1"/>
  <c r="A251" i="5"/>
  <c r="O251" i="5" s="1"/>
  <c r="AC251" i="5" s="1"/>
  <c r="A250" i="5"/>
  <c r="N250" i="5" s="1"/>
  <c r="AA250" i="5" s="1"/>
  <c r="A249" i="5"/>
  <c r="A248" i="5"/>
  <c r="I248" i="5" s="1"/>
  <c r="S248" i="5" s="1"/>
  <c r="AG248" i="5" s="1"/>
  <c r="BC248" i="5" s="1"/>
  <c r="A247" i="5"/>
  <c r="A246" i="5"/>
  <c r="A245" i="5"/>
  <c r="L245" i="5" s="1"/>
  <c r="X245" i="5" s="1"/>
  <c r="A244" i="5"/>
  <c r="I244" i="5" s="1"/>
  <c r="S244" i="5" s="1"/>
  <c r="AG244" i="5" s="1"/>
  <c r="BC244" i="5" s="1"/>
  <c r="A243" i="5"/>
  <c r="I243" i="5" s="1"/>
  <c r="S243" i="5" s="1"/>
  <c r="AG243" i="5" s="1"/>
  <c r="BC243" i="5" s="1"/>
  <c r="A242" i="5"/>
  <c r="A241" i="5"/>
  <c r="A240" i="5"/>
  <c r="A239" i="5"/>
  <c r="N239" i="5" s="1"/>
  <c r="AA239" i="5" s="1"/>
  <c r="A238" i="5"/>
  <c r="A237" i="5"/>
  <c r="N237" i="5" s="1"/>
  <c r="AA237" i="5" s="1"/>
  <c r="A236" i="5"/>
  <c r="A235" i="5"/>
  <c r="L235" i="5" s="1"/>
  <c r="X235" i="5" s="1"/>
  <c r="A234" i="5"/>
  <c r="A233" i="5"/>
  <c r="A232" i="5"/>
  <c r="R232" i="5" s="1"/>
  <c r="AF232" i="5" s="1"/>
  <c r="BB232" i="5" s="1"/>
  <c r="A231" i="5"/>
  <c r="O231" i="5" s="1"/>
  <c r="AC231" i="5" s="1"/>
  <c r="A230" i="5"/>
  <c r="K230" i="5" s="1"/>
  <c r="U230" i="5" s="1"/>
  <c r="AI230" i="5" s="1"/>
  <c r="A229" i="5"/>
  <c r="A228" i="5"/>
  <c r="K228" i="5" s="1"/>
  <c r="U228" i="5" s="1"/>
  <c r="AI228" i="5" s="1"/>
  <c r="A227" i="5"/>
  <c r="C227" i="5" s="1"/>
  <c r="A226" i="5"/>
  <c r="A225" i="5"/>
  <c r="K225" i="5" s="1"/>
  <c r="U225" i="5" s="1"/>
  <c r="AI225" i="5" s="1"/>
  <c r="A224" i="5"/>
  <c r="A223" i="5"/>
  <c r="A222" i="5"/>
  <c r="R222" i="5" s="1"/>
  <c r="AF222" i="5" s="1"/>
  <c r="BB222" i="5" s="1"/>
  <c r="A221" i="5"/>
  <c r="B221" i="5" s="1"/>
  <c r="A220" i="5"/>
  <c r="A219" i="5"/>
  <c r="A218" i="5"/>
  <c r="A217" i="5"/>
  <c r="B217" i="5" s="1"/>
  <c r="A216" i="5"/>
  <c r="K216" i="5" s="1"/>
  <c r="U216" i="5" s="1"/>
  <c r="AI216" i="5" s="1"/>
  <c r="A215" i="5"/>
  <c r="B215" i="5" s="1"/>
  <c r="A214" i="5"/>
  <c r="R214" i="5" s="1"/>
  <c r="AF214" i="5" s="1"/>
  <c r="BB214" i="5" s="1"/>
  <c r="A213" i="5"/>
  <c r="B213" i="5" s="1"/>
  <c r="A212" i="5"/>
  <c r="L212" i="5" s="1"/>
  <c r="X212" i="5" s="1"/>
  <c r="A211" i="5"/>
  <c r="K211" i="5" s="1"/>
  <c r="U211" i="5" s="1"/>
  <c r="AI211" i="5" s="1"/>
  <c r="A210" i="5"/>
  <c r="A209" i="5"/>
  <c r="O209" i="5" s="1"/>
  <c r="AC209" i="5" s="1"/>
  <c r="A208" i="5"/>
  <c r="A207" i="5"/>
  <c r="O207" i="5" s="1"/>
  <c r="AC207" i="5" s="1"/>
  <c r="A206" i="5"/>
  <c r="L206" i="5" s="1"/>
  <c r="X206" i="5" s="1"/>
  <c r="A205" i="5"/>
  <c r="A204" i="5"/>
  <c r="L204" i="5" s="1"/>
  <c r="X204" i="5" s="1"/>
  <c r="A203" i="5"/>
  <c r="K203" i="5" s="1"/>
  <c r="U203" i="5" s="1"/>
  <c r="AI203" i="5" s="1"/>
  <c r="A202" i="5"/>
  <c r="A201" i="5"/>
  <c r="B201" i="5" s="1"/>
  <c r="A200" i="5"/>
  <c r="I200" i="5" s="1"/>
  <c r="S200" i="5" s="1"/>
  <c r="AG200" i="5" s="1"/>
  <c r="BC200" i="5" s="1"/>
  <c r="A199" i="5"/>
  <c r="O199" i="5" s="1"/>
  <c r="AC199" i="5" s="1"/>
  <c r="A198" i="5"/>
  <c r="I198" i="5" s="1"/>
  <c r="S198" i="5" s="1"/>
  <c r="AG198" i="5" s="1"/>
  <c r="BC198" i="5" s="1"/>
  <c r="A197" i="5"/>
  <c r="A196" i="5"/>
  <c r="K196" i="5" s="1"/>
  <c r="U196" i="5" s="1"/>
  <c r="AI196" i="5" s="1"/>
  <c r="A195" i="5"/>
  <c r="O195" i="5" s="1"/>
  <c r="AC195" i="5" s="1"/>
  <c r="A194" i="5"/>
  <c r="A193" i="5"/>
  <c r="O193" i="5" s="1"/>
  <c r="AC193" i="5" s="1"/>
  <c r="A192" i="5"/>
  <c r="K192" i="5" s="1"/>
  <c r="U192" i="5" s="1"/>
  <c r="AI192" i="5" s="1"/>
  <c r="A191" i="5"/>
  <c r="O191" i="5" s="1"/>
  <c r="AC191" i="5" s="1"/>
  <c r="A190" i="5"/>
  <c r="K190" i="5" s="1"/>
  <c r="U190" i="5" s="1"/>
  <c r="AI190" i="5" s="1"/>
  <c r="A189" i="5"/>
  <c r="B189" i="5" s="1"/>
  <c r="A188" i="5"/>
  <c r="A187" i="5"/>
  <c r="O187" i="5" s="1"/>
  <c r="AC187" i="5" s="1"/>
  <c r="A186" i="5"/>
  <c r="I186" i="5" s="1"/>
  <c r="S186" i="5" s="1"/>
  <c r="AG186" i="5" s="1"/>
  <c r="BC186" i="5" s="1"/>
  <c r="A185" i="5"/>
  <c r="O185" i="5" s="1"/>
  <c r="AC185" i="5" s="1"/>
  <c r="A184" i="5"/>
  <c r="L184" i="5" s="1"/>
  <c r="X184" i="5" s="1"/>
  <c r="A183" i="5"/>
  <c r="A182" i="5"/>
  <c r="A181" i="5"/>
  <c r="B181" i="5" s="1"/>
  <c r="A180" i="5"/>
  <c r="A179" i="5"/>
  <c r="O179" i="5" s="1"/>
  <c r="AC179" i="5" s="1"/>
  <c r="A178" i="5"/>
  <c r="A177" i="5"/>
  <c r="A176" i="5"/>
  <c r="I176" i="5" s="1"/>
  <c r="S176" i="5" s="1"/>
  <c r="AG176" i="5" s="1"/>
  <c r="BC176" i="5" s="1"/>
  <c r="A175" i="5"/>
  <c r="A174" i="5"/>
  <c r="A173" i="5"/>
  <c r="R173" i="5" s="1"/>
  <c r="AF173" i="5" s="1"/>
  <c r="BB173" i="5" s="1"/>
  <c r="A172" i="5"/>
  <c r="K172" i="5" s="1"/>
  <c r="U172" i="5" s="1"/>
  <c r="AI172" i="5" s="1"/>
  <c r="A171" i="5"/>
  <c r="A170" i="5"/>
  <c r="G170" i="5" s="1"/>
  <c r="A169" i="5"/>
  <c r="M169" i="5" s="1"/>
  <c r="Y169" i="5" s="1"/>
  <c r="BH169" i="5" s="1"/>
  <c r="A168" i="5"/>
  <c r="A167" i="5"/>
  <c r="A166" i="5"/>
  <c r="A165" i="5"/>
  <c r="A164" i="5"/>
  <c r="L164" i="5" s="1"/>
  <c r="X164" i="5" s="1"/>
  <c r="A163" i="5"/>
  <c r="N163" i="5" s="1"/>
  <c r="AA163" i="5" s="1"/>
  <c r="A162" i="5"/>
  <c r="A161" i="5"/>
  <c r="A160" i="5"/>
  <c r="M160" i="5" s="1"/>
  <c r="Y160" i="5" s="1"/>
  <c r="BH160" i="5" s="1"/>
  <c r="A159" i="5"/>
  <c r="L159" i="5" s="1"/>
  <c r="X159" i="5" s="1"/>
  <c r="A158" i="5"/>
  <c r="J158" i="5" s="1"/>
  <c r="T158" i="5" s="1"/>
  <c r="AH158" i="5" s="1"/>
  <c r="BD158" i="5" s="1"/>
  <c r="A157" i="5"/>
  <c r="R157" i="5" s="1"/>
  <c r="AF157" i="5" s="1"/>
  <c r="BB157" i="5" s="1"/>
  <c r="A156" i="5"/>
  <c r="A155" i="5"/>
  <c r="A154" i="5"/>
  <c r="L154" i="5" s="1"/>
  <c r="X154" i="5" s="1"/>
  <c r="A153" i="5"/>
  <c r="K153" i="5" s="1"/>
  <c r="U153" i="5" s="1"/>
  <c r="AI153" i="5" s="1"/>
  <c r="A152" i="5"/>
  <c r="L152" i="5" s="1"/>
  <c r="X152" i="5" s="1"/>
  <c r="A151" i="5"/>
  <c r="N151" i="5" s="1"/>
  <c r="AA151" i="5" s="1"/>
  <c r="A150" i="5"/>
  <c r="A149" i="5"/>
  <c r="L149" i="5" s="1"/>
  <c r="X149" i="5" s="1"/>
  <c r="A148" i="5"/>
  <c r="M148" i="5" s="1"/>
  <c r="Y148" i="5" s="1"/>
  <c r="BH148" i="5" s="1"/>
  <c r="A147" i="5"/>
  <c r="K147" i="5" s="1"/>
  <c r="U147" i="5" s="1"/>
  <c r="AI147" i="5" s="1"/>
  <c r="A146" i="5"/>
  <c r="M146" i="5" s="1"/>
  <c r="Y146" i="5" s="1"/>
  <c r="BH146" i="5" s="1"/>
  <c r="A145" i="5"/>
  <c r="I145" i="5" s="1"/>
  <c r="S145" i="5" s="1"/>
  <c r="AG145" i="5" s="1"/>
  <c r="BC145" i="5" s="1"/>
  <c r="A144" i="5"/>
  <c r="I144" i="5" s="1"/>
  <c r="S144" i="5" s="1"/>
  <c r="AG144" i="5" s="1"/>
  <c r="BC144" i="5" s="1"/>
  <c r="A143" i="5"/>
  <c r="K143" i="5" s="1"/>
  <c r="U143" i="5" s="1"/>
  <c r="AI143" i="5" s="1"/>
  <c r="A142" i="5"/>
  <c r="L142" i="5" s="1"/>
  <c r="X142" i="5" s="1"/>
  <c r="A141" i="5"/>
  <c r="A140" i="5"/>
  <c r="M140" i="5" s="1"/>
  <c r="Y140" i="5" s="1"/>
  <c r="BH140" i="5" s="1"/>
  <c r="A139" i="5"/>
  <c r="L139" i="5" s="1"/>
  <c r="X139" i="5" s="1"/>
  <c r="A138" i="5"/>
  <c r="A137" i="5"/>
  <c r="A136" i="5"/>
  <c r="M136" i="5" s="1"/>
  <c r="Y136" i="5" s="1"/>
  <c r="BH136" i="5" s="1"/>
  <c r="A135" i="5"/>
  <c r="R135" i="5" s="1"/>
  <c r="AF135" i="5" s="1"/>
  <c r="BB135" i="5" s="1"/>
  <c r="A134" i="5"/>
  <c r="A133" i="5"/>
  <c r="I133" i="5" s="1"/>
  <c r="S133" i="5" s="1"/>
  <c r="AG133" i="5" s="1"/>
  <c r="BC133" i="5" s="1"/>
  <c r="A132" i="5"/>
  <c r="L132" i="5" s="1"/>
  <c r="X132" i="5" s="1"/>
  <c r="A131" i="5"/>
  <c r="A130" i="5"/>
  <c r="R130" i="5" s="1"/>
  <c r="AF130" i="5" s="1"/>
  <c r="BB130" i="5" s="1"/>
  <c r="A129" i="5"/>
  <c r="R129" i="5" s="1"/>
  <c r="AF129" i="5" s="1"/>
  <c r="BB129" i="5" s="1"/>
  <c r="A128" i="5"/>
  <c r="R128" i="5" s="1"/>
  <c r="AF128" i="5" s="1"/>
  <c r="BB128" i="5" s="1"/>
  <c r="A127" i="5"/>
  <c r="A126" i="5"/>
  <c r="R126" i="5" s="1"/>
  <c r="AF126" i="5" s="1"/>
  <c r="BB126" i="5" s="1"/>
  <c r="A125" i="5"/>
  <c r="K125" i="5" s="1"/>
  <c r="U125" i="5" s="1"/>
  <c r="AI125" i="5" s="1"/>
  <c r="A124" i="5"/>
  <c r="J124" i="5" s="1"/>
  <c r="T124" i="5" s="1"/>
  <c r="AH124" i="5" s="1"/>
  <c r="BD124" i="5" s="1"/>
  <c r="A123" i="5"/>
  <c r="A122" i="5"/>
  <c r="A121" i="5"/>
  <c r="B121" i="5" s="1"/>
  <c r="A120" i="5"/>
  <c r="A119" i="5"/>
  <c r="A118" i="5"/>
  <c r="J118" i="5" s="1"/>
  <c r="T118" i="5" s="1"/>
  <c r="AH118" i="5" s="1"/>
  <c r="BD118" i="5" s="1"/>
  <c r="A117" i="5"/>
  <c r="O117" i="5" s="1"/>
  <c r="AC117" i="5" s="1"/>
  <c r="A116" i="5"/>
  <c r="B116" i="5" s="1"/>
  <c r="A115" i="5"/>
  <c r="R115" i="5" s="1"/>
  <c r="AF115" i="5" s="1"/>
  <c r="BB115" i="5" s="1"/>
  <c r="A114" i="5"/>
  <c r="N114" i="5" s="1"/>
  <c r="AA114" i="5" s="1"/>
  <c r="A113" i="5"/>
  <c r="O113" i="5" s="1"/>
  <c r="AC113" i="5" s="1"/>
  <c r="A112" i="5"/>
  <c r="J112" i="5" s="1"/>
  <c r="T112" i="5" s="1"/>
  <c r="AH112" i="5" s="1"/>
  <c r="BD112" i="5" s="1"/>
  <c r="A111" i="5"/>
  <c r="L111" i="5" s="1"/>
  <c r="X111" i="5" s="1"/>
  <c r="A110" i="5"/>
  <c r="A109" i="5"/>
  <c r="R109" i="5" s="1"/>
  <c r="AF109" i="5" s="1"/>
  <c r="BB109" i="5" s="1"/>
  <c r="A108" i="5"/>
  <c r="L108" i="5" s="1"/>
  <c r="X108" i="5" s="1"/>
  <c r="A107" i="5"/>
  <c r="A106" i="5"/>
  <c r="A105" i="5"/>
  <c r="C105" i="5" s="1"/>
  <c r="A104" i="5"/>
  <c r="R104" i="5" s="1"/>
  <c r="AF104" i="5" s="1"/>
  <c r="BB104" i="5" s="1"/>
  <c r="A103" i="5"/>
  <c r="R103" i="5" s="1"/>
  <c r="AF103" i="5" s="1"/>
  <c r="BB103" i="5" s="1"/>
  <c r="A102" i="5"/>
  <c r="A101" i="5"/>
  <c r="R101" i="5" s="1"/>
  <c r="AF101" i="5" s="1"/>
  <c r="BB101" i="5" s="1"/>
  <c r="A100" i="5"/>
  <c r="J100" i="5" s="1"/>
  <c r="T100" i="5" s="1"/>
  <c r="AH100" i="5" s="1"/>
  <c r="BD100" i="5" s="1"/>
  <c r="A99" i="5"/>
  <c r="R99" i="5" s="1"/>
  <c r="AF99" i="5" s="1"/>
  <c r="BB99" i="5" s="1"/>
  <c r="A98" i="5"/>
  <c r="J98" i="5" s="1"/>
  <c r="T98" i="5" s="1"/>
  <c r="AH98" i="5" s="1"/>
  <c r="BD98" i="5" s="1"/>
  <c r="A97" i="5"/>
  <c r="A96" i="5"/>
  <c r="A95" i="5"/>
  <c r="A94" i="5"/>
  <c r="B94" i="5" s="1"/>
  <c r="A93" i="5"/>
  <c r="J93" i="5" s="1"/>
  <c r="T93" i="5" s="1"/>
  <c r="AH93" i="5" s="1"/>
  <c r="BD93" i="5" s="1"/>
  <c r="A92" i="5"/>
  <c r="R92" i="5" s="1"/>
  <c r="AF92" i="5" s="1"/>
  <c r="BB92" i="5" s="1"/>
  <c r="A91" i="5"/>
  <c r="R91" i="5" s="1"/>
  <c r="AF91" i="5" s="1"/>
  <c r="BB91" i="5" s="1"/>
  <c r="A90" i="5"/>
  <c r="N90" i="5" s="1"/>
  <c r="AA90" i="5" s="1"/>
  <c r="A89" i="5"/>
  <c r="I89" i="5" s="1"/>
  <c r="S89" i="5" s="1"/>
  <c r="AG89" i="5" s="1"/>
  <c r="BC89" i="5" s="1"/>
  <c r="A88" i="5"/>
  <c r="N88" i="5" s="1"/>
  <c r="AA88" i="5" s="1"/>
  <c r="A87" i="5"/>
  <c r="N87" i="5" s="1"/>
  <c r="AA87" i="5" s="1"/>
  <c r="A86" i="5"/>
  <c r="N86" i="5" s="1"/>
  <c r="AA86" i="5" s="1"/>
  <c r="A85" i="5"/>
  <c r="J85" i="5" s="1"/>
  <c r="T85" i="5" s="1"/>
  <c r="AH85" i="5" s="1"/>
  <c r="BD85" i="5" s="1"/>
  <c r="A84" i="5"/>
  <c r="I84" i="5" s="1"/>
  <c r="S84" i="5" s="1"/>
  <c r="AG84" i="5" s="1"/>
  <c r="BC84" i="5" s="1"/>
  <c r="A83" i="5"/>
  <c r="N83" i="5" s="1"/>
  <c r="AA83" i="5" s="1"/>
  <c r="A82" i="5"/>
  <c r="R82" i="5" s="1"/>
  <c r="AF82" i="5" s="1"/>
  <c r="BB82" i="5" s="1"/>
  <c r="A81" i="5"/>
  <c r="B81" i="5" s="1"/>
  <c r="A80" i="5"/>
  <c r="N80" i="5" s="1"/>
  <c r="AA80" i="5" s="1"/>
  <c r="A79" i="5"/>
  <c r="O79" i="5" s="1"/>
  <c r="AC79" i="5" s="1"/>
  <c r="A78" i="5"/>
  <c r="A77" i="5"/>
  <c r="R77" i="5" s="1"/>
  <c r="AF77" i="5" s="1"/>
  <c r="BB77" i="5" s="1"/>
  <c r="A76" i="5"/>
  <c r="N76" i="5" s="1"/>
  <c r="AA76" i="5" s="1"/>
  <c r="A75" i="5"/>
  <c r="O75" i="5" s="1"/>
  <c r="AC75" i="5" s="1"/>
  <c r="A74" i="5"/>
  <c r="R74" i="5" s="1"/>
  <c r="AF74" i="5" s="1"/>
  <c r="BB74" i="5" s="1"/>
  <c r="A73" i="5"/>
  <c r="L73" i="5" s="1"/>
  <c r="X73" i="5" s="1"/>
  <c r="A72" i="5"/>
  <c r="R72" i="5" s="1"/>
  <c r="AF72" i="5" s="1"/>
  <c r="BB72" i="5" s="1"/>
  <c r="A71" i="5"/>
  <c r="L71" i="5" s="1"/>
  <c r="X71" i="5" s="1"/>
  <c r="A70" i="5"/>
  <c r="A69" i="5"/>
  <c r="I69" i="5" s="1"/>
  <c r="S69" i="5" s="1"/>
  <c r="AG69" i="5" s="1"/>
  <c r="BC69" i="5" s="1"/>
  <c r="A68" i="5"/>
  <c r="A67" i="5"/>
  <c r="N67" i="5" s="1"/>
  <c r="AA67" i="5" s="1"/>
  <c r="A66" i="5"/>
  <c r="R66" i="5" s="1"/>
  <c r="AF66" i="5" s="1"/>
  <c r="BB66" i="5" s="1"/>
  <c r="A65" i="5"/>
  <c r="B65" i="5" s="1"/>
  <c r="A64" i="5"/>
  <c r="A63" i="5"/>
  <c r="A62" i="5"/>
  <c r="R62" i="5" s="1"/>
  <c r="AF62" i="5" s="1"/>
  <c r="BB62" i="5" s="1"/>
  <c r="A61" i="5"/>
  <c r="K61" i="5" s="1"/>
  <c r="U61" i="5" s="1"/>
  <c r="AI61" i="5" s="1"/>
  <c r="A60" i="5"/>
  <c r="R60" i="5" s="1"/>
  <c r="AF60" i="5" s="1"/>
  <c r="BB60" i="5" s="1"/>
  <c r="A59" i="5"/>
  <c r="I59" i="5" s="1"/>
  <c r="S59" i="5" s="1"/>
  <c r="AG59" i="5" s="1"/>
  <c r="BC59" i="5" s="1"/>
  <c r="A58" i="5"/>
  <c r="N58" i="5" s="1"/>
  <c r="AA58" i="5" s="1"/>
  <c r="A57" i="5"/>
  <c r="C57" i="5" s="1"/>
  <c r="A56" i="5"/>
  <c r="L56" i="5" s="1"/>
  <c r="X56" i="5" s="1"/>
  <c r="A55" i="5"/>
  <c r="L55" i="5" s="1"/>
  <c r="X55" i="5" s="1"/>
  <c r="A54" i="5"/>
  <c r="A53" i="5"/>
  <c r="I53" i="5" s="1"/>
  <c r="S53" i="5" s="1"/>
  <c r="AG53" i="5" s="1"/>
  <c r="BC53" i="5" s="1"/>
  <c r="A52" i="5"/>
  <c r="A51" i="5"/>
  <c r="I51" i="5" s="1"/>
  <c r="S51" i="5" s="1"/>
  <c r="AG51" i="5" s="1"/>
  <c r="BC51" i="5" s="1"/>
  <c r="A50" i="5"/>
  <c r="H50" i="5" s="1"/>
  <c r="A49" i="5"/>
  <c r="I49" i="5" s="1"/>
  <c r="S49" i="5" s="1"/>
  <c r="AG49" i="5" s="1"/>
  <c r="BC49" i="5" s="1"/>
  <c r="A48" i="5"/>
  <c r="L48" i="5" s="1"/>
  <c r="X48" i="5" s="1"/>
  <c r="A47" i="5"/>
  <c r="N47" i="5" s="1"/>
  <c r="AA47" i="5" s="1"/>
  <c r="A46" i="5"/>
  <c r="N46" i="5" s="1"/>
  <c r="AA46" i="5" s="1"/>
  <c r="A45" i="5"/>
  <c r="J45" i="5" s="1"/>
  <c r="T45" i="5" s="1"/>
  <c r="AH45" i="5" s="1"/>
  <c r="BD45" i="5" s="1"/>
  <c r="A44" i="5"/>
  <c r="M44" i="5" s="1"/>
  <c r="Y44" i="5" s="1"/>
  <c r="BH44" i="5" s="1"/>
  <c r="A43" i="5"/>
  <c r="K43" i="5" s="1"/>
  <c r="U43" i="5" s="1"/>
  <c r="AI43" i="5" s="1"/>
  <c r="A42" i="5"/>
  <c r="A41" i="5"/>
  <c r="I41" i="5" s="1"/>
  <c r="S41" i="5" s="1"/>
  <c r="AG41" i="5" s="1"/>
  <c r="BC41" i="5" s="1"/>
  <c r="A40" i="5"/>
  <c r="B40" i="5" s="1"/>
  <c r="A39" i="5"/>
  <c r="A38" i="5"/>
  <c r="N38" i="5" s="1"/>
  <c r="AA38" i="5" s="1"/>
  <c r="A37" i="5"/>
  <c r="L37" i="5" s="1"/>
  <c r="X37" i="5" s="1"/>
  <c r="A36" i="5"/>
  <c r="M36" i="5" s="1"/>
  <c r="Y36" i="5" s="1"/>
  <c r="BH36" i="5" s="1"/>
  <c r="A35" i="5"/>
  <c r="N35" i="5" s="1"/>
  <c r="AA35" i="5" s="1"/>
  <c r="A34" i="5"/>
  <c r="A33" i="5"/>
  <c r="K33" i="5" s="1"/>
  <c r="U33" i="5" s="1"/>
  <c r="AI33" i="5" s="1"/>
  <c r="A32" i="5"/>
  <c r="J32" i="5" s="1"/>
  <c r="T32" i="5" s="1"/>
  <c r="AH32" i="5" s="1"/>
  <c r="BD32" i="5" s="1"/>
  <c r="A31" i="5"/>
  <c r="A30" i="5"/>
  <c r="B30" i="5" s="1"/>
  <c r="A29" i="5"/>
  <c r="I29" i="5" s="1"/>
  <c r="S29" i="5" s="1"/>
  <c r="AG29" i="5" s="1"/>
  <c r="BC29" i="5" s="1"/>
  <c r="A28" i="5"/>
  <c r="M28" i="5" s="1"/>
  <c r="Y28" i="5" s="1"/>
  <c r="BH28" i="5" s="1"/>
  <c r="A27" i="5"/>
  <c r="I27" i="5" s="1"/>
  <c r="S27" i="5" s="1"/>
  <c r="AG27" i="5" s="1"/>
  <c r="BC27" i="5" s="1"/>
  <c r="A26" i="5"/>
  <c r="A25" i="5"/>
  <c r="A24" i="5"/>
  <c r="A23" i="5"/>
  <c r="B23" i="5" s="1"/>
  <c r="A22" i="5"/>
  <c r="N22" i="5" s="1"/>
  <c r="AA22" i="5" s="1"/>
  <c r="A21" i="5"/>
  <c r="I21" i="5" s="1"/>
  <c r="S21" i="5" s="1"/>
  <c r="AG21" i="5" s="1"/>
  <c r="BC21" i="5" s="1"/>
  <c r="A20" i="5"/>
  <c r="M20" i="5" s="1"/>
  <c r="Y20" i="5" s="1"/>
  <c r="BH20" i="5" s="1"/>
  <c r="A19" i="5"/>
  <c r="I19" i="5" s="1"/>
  <c r="S19" i="5" s="1"/>
  <c r="AG19" i="5" s="1"/>
  <c r="BC19" i="5" s="1"/>
  <c r="A18" i="5"/>
  <c r="A17" i="5"/>
  <c r="I17" i="5" s="1"/>
  <c r="S17" i="5" s="1"/>
  <c r="AG17" i="5" s="1"/>
  <c r="BC17" i="5" s="1"/>
  <c r="A16" i="5"/>
  <c r="A15" i="5"/>
  <c r="I15" i="5" s="1"/>
  <c r="S15" i="5" s="1"/>
  <c r="AG15" i="5" s="1"/>
  <c r="BC15" i="5" s="1"/>
  <c r="A14" i="5"/>
  <c r="J14" i="5" s="1"/>
  <c r="T14" i="5" s="1"/>
  <c r="AH14" i="5" s="1"/>
  <c r="BD14" i="5" s="1"/>
  <c r="A13" i="5"/>
  <c r="C13" i="5" s="1"/>
  <c r="A12" i="5"/>
  <c r="N12" i="5" s="1"/>
  <c r="AA12" i="5" s="1"/>
  <c r="A11" i="5"/>
  <c r="I11" i="5" s="1"/>
  <c r="S11" i="5" s="1"/>
  <c r="AG11" i="5" s="1"/>
  <c r="A10" i="5"/>
  <c r="N10" i="5" s="1"/>
  <c r="AA10" i="5" s="1"/>
  <c r="A9" i="5"/>
  <c r="B9" i="5" s="1"/>
  <c r="A8" i="5"/>
  <c r="M8" i="5" s="1"/>
  <c r="Y8" i="5" s="1"/>
  <c r="A7" i="5"/>
  <c r="I7" i="5" s="1"/>
  <c r="S7" i="5" s="1"/>
  <c r="AG7" i="5" s="1"/>
  <c r="A6" i="5"/>
  <c r="M6" i="5" s="1"/>
  <c r="Y6" i="5" s="1"/>
  <c r="A5" i="5"/>
  <c r="A4" i="5"/>
  <c r="R4" i="5" s="1"/>
  <c r="AF4" i="5" s="1"/>
  <c r="A3" i="5"/>
  <c r="B3" i="5" s="1"/>
  <c r="A2" i="5"/>
  <c r="AP1" i="5"/>
  <c r="AO1" i="5"/>
  <c r="A2" i="4"/>
  <c r="R2" i="4" s="1"/>
  <c r="A3" i="4"/>
  <c r="A4" i="4"/>
  <c r="A5" i="4"/>
  <c r="A6" i="4"/>
  <c r="A7" i="4"/>
  <c r="B7" i="4" s="1"/>
  <c r="A8" i="4"/>
  <c r="B8" i="4" s="1"/>
  <c r="A9" i="4"/>
  <c r="A10" i="4"/>
  <c r="C10" i="4" s="1"/>
  <c r="A11" i="4"/>
  <c r="B11" i="4" s="1"/>
  <c r="A12" i="4"/>
  <c r="R12" i="4" s="1"/>
  <c r="A13" i="4"/>
  <c r="B13" i="4" s="1"/>
  <c r="A14" i="4"/>
  <c r="B14" i="4" s="1"/>
  <c r="A15" i="4"/>
  <c r="A16" i="4"/>
  <c r="A17" i="4"/>
  <c r="A18" i="4"/>
  <c r="A19" i="4"/>
  <c r="I19" i="4" s="1"/>
  <c r="A20" i="4"/>
  <c r="B20" i="4" s="1"/>
  <c r="A21" i="4"/>
  <c r="A22" i="4"/>
  <c r="J22" i="4" s="1"/>
  <c r="A23" i="4"/>
  <c r="B23" i="4" s="1"/>
  <c r="A24" i="4"/>
  <c r="R24" i="4" s="1"/>
  <c r="A25" i="4"/>
  <c r="B25" i="4" s="1"/>
  <c r="A26" i="4"/>
  <c r="B26" i="4" s="1"/>
  <c r="A27" i="4"/>
  <c r="A28" i="4"/>
  <c r="A29" i="4"/>
  <c r="A30" i="4"/>
  <c r="A31" i="4"/>
  <c r="B31" i="4" s="1"/>
  <c r="A32" i="4"/>
  <c r="B32" i="4" s="1"/>
  <c r="A33" i="4"/>
  <c r="A34" i="4"/>
  <c r="C34" i="4" s="1"/>
  <c r="A35" i="4"/>
  <c r="B35" i="4" s="1"/>
  <c r="A36" i="4"/>
  <c r="R36" i="4" s="1"/>
  <c r="A37" i="4"/>
  <c r="B37" i="4" s="1"/>
  <c r="A38" i="4"/>
  <c r="B38" i="4" s="1"/>
  <c r="A39" i="4"/>
  <c r="A40" i="4"/>
  <c r="A41" i="4"/>
  <c r="A42" i="4"/>
  <c r="A43" i="4"/>
  <c r="C43" i="4" s="1"/>
  <c r="A44" i="4"/>
  <c r="C44" i="4" s="1"/>
  <c r="A45" i="4"/>
  <c r="A46" i="4"/>
  <c r="R46" i="4" s="1"/>
  <c r="A47" i="4"/>
  <c r="B47" i="4" s="1"/>
  <c r="A48" i="4"/>
  <c r="B48" i="4" s="1"/>
  <c r="A49" i="4"/>
  <c r="B49" i="4" s="1"/>
  <c r="A50" i="4"/>
  <c r="B50" i="4" s="1"/>
  <c r="A51" i="4"/>
  <c r="A52" i="4"/>
  <c r="A53" i="4"/>
  <c r="A54" i="4"/>
  <c r="A55" i="4"/>
  <c r="B55" i="4" s="1"/>
  <c r="A56" i="4"/>
  <c r="B56" i="4" s="1"/>
  <c r="A57" i="4"/>
  <c r="A58" i="4"/>
  <c r="C58" i="4" s="1"/>
  <c r="A59" i="4"/>
  <c r="B59" i="4" s="1"/>
  <c r="A60" i="4"/>
  <c r="B60" i="4" s="1"/>
  <c r="A61" i="4"/>
  <c r="B61" i="4" s="1"/>
  <c r="A62" i="4"/>
  <c r="R62" i="4" s="1"/>
  <c r="A63" i="4"/>
  <c r="A64" i="4"/>
  <c r="A65" i="4"/>
  <c r="A66" i="4"/>
  <c r="A67" i="4"/>
  <c r="I67" i="4" s="1"/>
  <c r="S67" i="4" s="1"/>
  <c r="A68" i="4"/>
  <c r="B68" i="4" s="1"/>
  <c r="A69" i="4"/>
  <c r="R69" i="4" s="1"/>
  <c r="A70" i="4"/>
  <c r="R70" i="4" s="1"/>
  <c r="A71" i="4"/>
  <c r="B71" i="4" s="1"/>
  <c r="A72" i="4"/>
  <c r="R72" i="4" s="1"/>
  <c r="A73" i="4"/>
  <c r="B73" i="4" s="1"/>
  <c r="A74" i="4"/>
  <c r="B74" i="4" s="1"/>
  <c r="A75" i="4"/>
  <c r="A76" i="4"/>
  <c r="A77" i="4"/>
  <c r="A78" i="4"/>
  <c r="A79" i="4"/>
  <c r="B79" i="4" s="1"/>
  <c r="A80" i="4"/>
  <c r="B80" i="4" s="1"/>
  <c r="A81" i="4"/>
  <c r="A82" i="4"/>
  <c r="C82" i="4" s="1"/>
  <c r="A83" i="4"/>
  <c r="B83" i="4" s="1"/>
  <c r="A84" i="4"/>
  <c r="R84" i="4" s="1"/>
  <c r="A85" i="4"/>
  <c r="B85" i="4" s="1"/>
  <c r="A86" i="4"/>
  <c r="H86" i="4" s="1"/>
  <c r="AB86" i="4" s="1"/>
  <c r="A87" i="4"/>
  <c r="A88" i="4"/>
  <c r="A89" i="4"/>
  <c r="A90" i="4"/>
  <c r="A91" i="4"/>
  <c r="B91" i="4" s="1"/>
  <c r="A92" i="4"/>
  <c r="B92" i="4" s="1"/>
  <c r="A93" i="4"/>
  <c r="A94" i="4"/>
  <c r="C94" i="4" s="1"/>
  <c r="A95" i="4"/>
  <c r="B95" i="4" s="1"/>
  <c r="A96" i="4"/>
  <c r="R96" i="4" s="1"/>
  <c r="A97" i="4"/>
  <c r="B97" i="4" s="1"/>
  <c r="A98" i="4"/>
  <c r="H98" i="4" s="1"/>
  <c r="AB98" i="4" s="1"/>
  <c r="A99" i="4"/>
  <c r="A100" i="4"/>
  <c r="A101" i="4"/>
  <c r="A102" i="4"/>
  <c r="A103" i="4"/>
  <c r="C103" i="4" s="1"/>
  <c r="A104" i="4"/>
  <c r="B104" i="4" s="1"/>
  <c r="A105" i="4"/>
  <c r="A106" i="4"/>
  <c r="C106" i="4" s="1"/>
  <c r="A107" i="4"/>
  <c r="B107" i="4" s="1"/>
  <c r="A108" i="4"/>
  <c r="B108" i="4" s="1"/>
  <c r="A109" i="4"/>
  <c r="B109" i="4" s="1"/>
  <c r="A110" i="4"/>
  <c r="H110" i="4" s="1"/>
  <c r="AB110" i="4" s="1"/>
  <c r="A111" i="4"/>
  <c r="A112" i="4"/>
  <c r="A113" i="4"/>
  <c r="A114" i="4"/>
  <c r="A115" i="4"/>
  <c r="I115" i="4" s="1"/>
  <c r="S115" i="4" s="1"/>
  <c r="A116" i="4"/>
  <c r="B116" i="4" s="1"/>
  <c r="A117" i="4"/>
  <c r="A118" i="4"/>
  <c r="C118" i="4" s="1"/>
  <c r="A119" i="4"/>
  <c r="B119" i="4" s="1"/>
  <c r="A120" i="4"/>
  <c r="R120" i="4" s="1"/>
  <c r="A121" i="4"/>
  <c r="B121" i="4" s="1"/>
  <c r="A122" i="4"/>
  <c r="H122" i="4" s="1"/>
  <c r="AB122" i="4" s="1"/>
  <c r="A123" i="4"/>
  <c r="A124" i="4"/>
  <c r="A125" i="4"/>
  <c r="A126" i="4"/>
  <c r="A127" i="4"/>
  <c r="B127" i="4" s="1"/>
  <c r="A128" i="4"/>
  <c r="B128" i="4" s="1"/>
  <c r="A129" i="4"/>
  <c r="A130" i="4"/>
  <c r="J130" i="4" s="1"/>
  <c r="T130" i="4" s="1"/>
  <c r="A131" i="4"/>
  <c r="B131" i="4" s="1"/>
  <c r="A132" i="4"/>
  <c r="B132" i="4" s="1"/>
  <c r="A133" i="4"/>
  <c r="B133" i="4" s="1"/>
  <c r="A134" i="4"/>
  <c r="R134" i="4" s="1"/>
  <c r="A135" i="4"/>
  <c r="A136" i="4"/>
  <c r="A137" i="4"/>
  <c r="A138" i="4"/>
  <c r="I138" i="4" s="1"/>
  <c r="A139" i="4"/>
  <c r="B139" i="4" s="1"/>
  <c r="A140" i="4"/>
  <c r="B140" i="4" s="1"/>
  <c r="A141" i="4"/>
  <c r="A142" i="4"/>
  <c r="C142" i="4" s="1"/>
  <c r="A143" i="4"/>
  <c r="B143" i="4" s="1"/>
  <c r="A144" i="4"/>
  <c r="R144" i="4" s="1"/>
  <c r="A145" i="4"/>
  <c r="B145" i="4" s="1"/>
  <c r="A146" i="4"/>
  <c r="R146" i="4" s="1"/>
  <c r="A147" i="4"/>
  <c r="A148" i="4"/>
  <c r="A149" i="4"/>
  <c r="A150" i="4"/>
  <c r="A151" i="4"/>
  <c r="B151" i="4" s="1"/>
  <c r="A152" i="4"/>
  <c r="B152" i="4" s="1"/>
  <c r="A153" i="4"/>
  <c r="R153" i="4" s="1"/>
  <c r="A154" i="4"/>
  <c r="R154" i="4" s="1"/>
  <c r="A155" i="4"/>
  <c r="B155" i="4" s="1"/>
  <c r="A156" i="4"/>
  <c r="B156" i="4" s="1"/>
  <c r="A157" i="4"/>
  <c r="B157" i="4" s="1"/>
  <c r="A158" i="4"/>
  <c r="R158" i="4" s="1"/>
  <c r="A159" i="4"/>
  <c r="A160" i="4"/>
  <c r="A161" i="4"/>
  <c r="A162" i="4"/>
  <c r="A163" i="4"/>
  <c r="I163" i="4" s="1"/>
  <c r="S163" i="4" s="1"/>
  <c r="A164" i="4"/>
  <c r="B164" i="4" s="1"/>
  <c r="A165" i="4"/>
  <c r="A166" i="4"/>
  <c r="J166" i="4" s="1"/>
  <c r="T166" i="4" s="1"/>
  <c r="A167" i="4"/>
  <c r="B167" i="4" s="1"/>
  <c r="A168" i="4"/>
  <c r="B168" i="4" s="1"/>
  <c r="A169" i="4"/>
  <c r="B169" i="4" s="1"/>
  <c r="A170" i="4"/>
  <c r="R170" i="4" s="1"/>
  <c r="A171" i="4"/>
  <c r="A172" i="4"/>
  <c r="A173" i="4"/>
  <c r="A174" i="4"/>
  <c r="A175" i="4"/>
  <c r="B175" i="4" s="1"/>
  <c r="A176" i="4"/>
  <c r="B176" i="4" s="1"/>
  <c r="A177" i="4"/>
  <c r="A178" i="4"/>
  <c r="C178" i="4" s="1"/>
  <c r="A179" i="4"/>
  <c r="B179" i="4" s="1"/>
  <c r="A180" i="4"/>
  <c r="B180" i="4" s="1"/>
  <c r="A181" i="4"/>
  <c r="B181" i="4" s="1"/>
  <c r="A182" i="4"/>
  <c r="B182" i="4" s="1"/>
  <c r="A183" i="4"/>
  <c r="A184" i="4"/>
  <c r="A185" i="4"/>
  <c r="A186" i="4"/>
  <c r="I186" i="4" s="1"/>
  <c r="A187" i="4"/>
  <c r="C187" i="4" s="1"/>
  <c r="A188" i="4"/>
  <c r="C188" i="4" s="1"/>
  <c r="A189" i="4"/>
  <c r="A190" i="4"/>
  <c r="R190" i="4" s="1"/>
  <c r="A191" i="4"/>
  <c r="B191" i="4" s="1"/>
  <c r="A192" i="4"/>
  <c r="R192" i="4" s="1"/>
  <c r="A193" i="4"/>
  <c r="B193" i="4" s="1"/>
  <c r="A194" i="4"/>
  <c r="B194" i="4" s="1"/>
  <c r="A195" i="4"/>
  <c r="A196" i="4"/>
  <c r="A197" i="4"/>
  <c r="A198" i="4"/>
  <c r="A199" i="4"/>
  <c r="B199" i="4" s="1"/>
  <c r="A200" i="4"/>
  <c r="B200" i="4" s="1"/>
  <c r="A201" i="4"/>
  <c r="A202" i="4"/>
  <c r="J202" i="4" s="1"/>
  <c r="T202" i="4" s="1"/>
  <c r="A203" i="4"/>
  <c r="B203" i="4" s="1"/>
  <c r="A204" i="4"/>
  <c r="B204" i="4" s="1"/>
  <c r="A205" i="4"/>
  <c r="B205" i="4" s="1"/>
  <c r="A206" i="4"/>
  <c r="B206" i="4" s="1"/>
  <c r="A207" i="4"/>
  <c r="A208" i="4"/>
  <c r="A209" i="4"/>
  <c r="A210" i="4"/>
  <c r="A211" i="4"/>
  <c r="I211" i="4" s="1"/>
  <c r="S211" i="4" s="1"/>
  <c r="A212" i="4"/>
  <c r="B212" i="4" s="1"/>
  <c r="A213" i="4"/>
  <c r="A214" i="4"/>
  <c r="A215" i="4"/>
  <c r="B215" i="4" s="1"/>
  <c r="A216" i="4"/>
  <c r="R216" i="4" s="1"/>
  <c r="A217" i="4"/>
  <c r="B217" i="4" s="1"/>
  <c r="A218" i="4"/>
  <c r="R218" i="4" s="1"/>
  <c r="A219" i="4"/>
  <c r="A220" i="4"/>
  <c r="A221" i="4"/>
  <c r="A222" i="4"/>
  <c r="A223" i="4"/>
  <c r="B223" i="4" s="1"/>
  <c r="A224" i="4"/>
  <c r="B224" i="4" s="1"/>
  <c r="A225" i="4"/>
  <c r="A226" i="4"/>
  <c r="C226" i="4" s="1"/>
  <c r="A227" i="4"/>
  <c r="B227" i="4" s="1"/>
  <c r="A228" i="4"/>
  <c r="R228" i="4" s="1"/>
  <c r="A229" i="4"/>
  <c r="B229" i="4" s="1"/>
  <c r="A230" i="4"/>
  <c r="H230" i="4" s="1"/>
  <c r="AB230" i="4" s="1"/>
  <c r="A231" i="4"/>
  <c r="R231" i="4" s="1"/>
  <c r="A232" i="4"/>
  <c r="A233" i="4"/>
  <c r="A234" i="4"/>
  <c r="A235" i="4"/>
  <c r="B235" i="4" s="1"/>
  <c r="A236" i="4"/>
  <c r="B236" i="4" s="1"/>
  <c r="A237" i="4"/>
  <c r="A238" i="4"/>
  <c r="C238" i="4" s="1"/>
  <c r="A239" i="4"/>
  <c r="B239" i="4" s="1"/>
  <c r="A240" i="4"/>
  <c r="B240" i="4" s="1"/>
  <c r="A241" i="4"/>
  <c r="B241" i="4" s="1"/>
  <c r="A242" i="4"/>
  <c r="E242" i="4" s="1"/>
  <c r="V242" i="4" s="1"/>
  <c r="A243" i="4"/>
  <c r="A244" i="4"/>
  <c r="A245" i="4"/>
  <c r="A246" i="4"/>
  <c r="A247" i="4"/>
  <c r="C247" i="4" s="1"/>
  <c r="A248" i="4"/>
  <c r="B248" i="4" s="1"/>
  <c r="A249" i="4"/>
  <c r="R249" i="4" s="1"/>
  <c r="A250" i="4"/>
  <c r="C250" i="4" s="1"/>
  <c r="A251" i="4"/>
  <c r="B251" i="4" s="1"/>
  <c r="A252" i="4"/>
  <c r="R252" i="4" s="1"/>
  <c r="A253" i="4"/>
  <c r="B253" i="4" s="1"/>
  <c r="A254" i="4"/>
  <c r="H254" i="4" s="1"/>
  <c r="AB254" i="4" s="1"/>
  <c r="A255" i="4"/>
  <c r="A256" i="4"/>
  <c r="A257" i="4"/>
  <c r="A258" i="4"/>
  <c r="A259" i="4"/>
  <c r="B259" i="4" s="1"/>
  <c r="A260" i="4"/>
  <c r="B260" i="4" s="1"/>
  <c r="A261" i="4"/>
  <c r="R261" i="4" s="1"/>
  <c r="A262" i="4"/>
  <c r="C262" i="4" s="1"/>
  <c r="A263" i="4"/>
  <c r="B263" i="4" s="1"/>
  <c r="A264" i="4"/>
  <c r="R264" i="4" s="1"/>
  <c r="A265" i="4"/>
  <c r="B265" i="4" s="1"/>
  <c r="A266" i="4"/>
  <c r="R266" i="4" s="1"/>
  <c r="A267" i="4"/>
  <c r="A268" i="4"/>
  <c r="A269" i="4"/>
  <c r="A270" i="4"/>
  <c r="A271" i="4"/>
  <c r="B271" i="4" s="1"/>
  <c r="A272" i="4"/>
  <c r="B272" i="4" s="1"/>
  <c r="A273" i="4"/>
  <c r="A274" i="4"/>
  <c r="R274" i="4" s="1"/>
  <c r="A275" i="4"/>
  <c r="R275" i="4" s="1"/>
  <c r="A276" i="4"/>
  <c r="R276" i="4" s="1"/>
  <c r="A277" i="4"/>
  <c r="B277" i="4" s="1"/>
  <c r="A278" i="4"/>
  <c r="B278" i="4" s="1"/>
  <c r="A279" i="4"/>
  <c r="A280" i="4"/>
  <c r="A281" i="4"/>
  <c r="A282" i="4"/>
  <c r="A283" i="4"/>
  <c r="J283" i="4" s="1"/>
  <c r="T283" i="4" s="1"/>
  <c r="A284" i="4"/>
  <c r="B284" i="4" s="1"/>
  <c r="A285" i="4"/>
  <c r="A286" i="4"/>
  <c r="C286" i="4" s="1"/>
  <c r="A287" i="4"/>
  <c r="A288" i="4"/>
  <c r="R288" i="4" s="1"/>
  <c r="A289" i="4"/>
  <c r="B289" i="4" s="1"/>
  <c r="A290" i="4"/>
  <c r="B290" i="4" s="1"/>
  <c r="A291" i="4"/>
  <c r="A292" i="4"/>
  <c r="A293" i="4"/>
  <c r="A294" i="4"/>
  <c r="A295" i="4"/>
  <c r="B295" i="4" s="1"/>
  <c r="A296" i="4"/>
  <c r="B296" i="4" s="1"/>
  <c r="A297" i="4"/>
  <c r="A298" i="4"/>
  <c r="A299" i="4"/>
  <c r="A300" i="4"/>
  <c r="A301" i="4"/>
  <c r="B301" i="4" s="1"/>
  <c r="A302" i="4"/>
  <c r="A303" i="4"/>
  <c r="A304" i="4"/>
  <c r="A305" i="4"/>
  <c r="A306" i="4"/>
  <c r="A307" i="4"/>
  <c r="C307" i="4" s="1"/>
  <c r="A308" i="4"/>
  <c r="B308" i="4" s="1"/>
  <c r="A309" i="4"/>
  <c r="A310" i="4"/>
  <c r="A311" i="4"/>
  <c r="R311" i="4" s="1"/>
  <c r="A312" i="4"/>
  <c r="B312" i="4" s="1"/>
  <c r="A313" i="4"/>
  <c r="B313" i="4" s="1"/>
  <c r="A314" i="4"/>
  <c r="A315" i="4"/>
  <c r="A316" i="4"/>
  <c r="A317" i="4"/>
  <c r="A318" i="4"/>
  <c r="A319" i="4"/>
  <c r="B319" i="4" s="1"/>
  <c r="A320" i="4"/>
  <c r="B320" i="4" s="1"/>
  <c r="A321" i="4"/>
  <c r="A322" i="4"/>
  <c r="A323" i="4"/>
  <c r="R323" i="4" s="1"/>
  <c r="A324" i="4"/>
  <c r="R324" i="4" s="1"/>
  <c r="A325" i="4"/>
  <c r="B325" i="4" s="1"/>
  <c r="A326" i="4"/>
  <c r="R326" i="4" s="1"/>
  <c r="A327" i="4"/>
  <c r="A328" i="4"/>
  <c r="A329" i="4"/>
  <c r="A330" i="4"/>
  <c r="A331" i="4"/>
  <c r="C331" i="4" s="1"/>
  <c r="A332" i="4"/>
  <c r="C332" i="4" s="1"/>
  <c r="A333" i="4"/>
  <c r="A334" i="4"/>
  <c r="A335" i="4"/>
  <c r="A336" i="4"/>
  <c r="R336" i="4" s="1"/>
  <c r="A337" i="4"/>
  <c r="B337" i="4" s="1"/>
  <c r="A338" i="4"/>
  <c r="R338" i="4" s="1"/>
  <c r="A339" i="4"/>
  <c r="A340" i="4"/>
  <c r="A341" i="4"/>
  <c r="A342" i="4"/>
  <c r="A343" i="4"/>
  <c r="B343" i="4" s="1"/>
  <c r="A344" i="4"/>
  <c r="B344" i="4" s="1"/>
  <c r="A345" i="4"/>
  <c r="A346" i="4"/>
  <c r="R346" i="4" s="1"/>
  <c r="A347" i="4"/>
  <c r="A348" i="4"/>
  <c r="R348" i="4" s="1"/>
  <c r="A349" i="4"/>
  <c r="B349" i="4" s="1"/>
  <c r="A350" i="4"/>
  <c r="R350" i="4" s="1"/>
  <c r="A351" i="4"/>
  <c r="A352" i="4"/>
  <c r="A353" i="4"/>
  <c r="A354" i="4"/>
  <c r="A355" i="4"/>
  <c r="B355" i="4" s="1"/>
  <c r="A356" i="4"/>
  <c r="B356" i="4" s="1"/>
  <c r="A357" i="4"/>
  <c r="A358" i="4"/>
  <c r="A359" i="4"/>
  <c r="R359" i="4" s="1"/>
  <c r="A360" i="4"/>
  <c r="R360" i="4" s="1"/>
  <c r="A361" i="4"/>
  <c r="B361" i="4" s="1"/>
  <c r="A362" i="4"/>
  <c r="A363" i="4"/>
  <c r="A364" i="4"/>
  <c r="A365" i="4"/>
  <c r="A366" i="4"/>
  <c r="A367" i="4"/>
  <c r="B367" i="4" s="1"/>
  <c r="A368" i="4"/>
  <c r="B368" i="4" s="1"/>
  <c r="A369" i="4"/>
  <c r="A370" i="4"/>
  <c r="A371" i="4"/>
  <c r="R371" i="4" s="1"/>
  <c r="A372" i="4"/>
  <c r="R372" i="4" s="1"/>
  <c r="A373" i="4"/>
  <c r="B373" i="4" s="1"/>
  <c r="A374" i="4"/>
  <c r="E374" i="4" s="1"/>
  <c r="V374" i="4" s="1"/>
  <c r="A375" i="4"/>
  <c r="A376" i="4"/>
  <c r="A377" i="4"/>
  <c r="A378" i="4"/>
  <c r="A379" i="4"/>
  <c r="B379" i="4" s="1"/>
  <c r="A380" i="4"/>
  <c r="B380" i="4" s="1"/>
  <c r="A381" i="4"/>
  <c r="A382" i="4"/>
  <c r="A383" i="4"/>
  <c r="A384" i="4"/>
  <c r="B384" i="4" s="1"/>
  <c r="A385" i="4"/>
  <c r="B385" i="4" s="1"/>
  <c r="A386" i="4"/>
  <c r="D386" i="4" s="1"/>
  <c r="A387" i="4"/>
  <c r="A388" i="4"/>
  <c r="A389" i="4"/>
  <c r="A390" i="4"/>
  <c r="A391" i="4"/>
  <c r="A392" i="4"/>
  <c r="B392" i="4" s="1"/>
  <c r="A393" i="4"/>
  <c r="A394" i="4"/>
  <c r="A395" i="4"/>
  <c r="R395" i="4" s="1"/>
  <c r="A396" i="4"/>
  <c r="R396" i="4" s="1"/>
  <c r="A397" i="4"/>
  <c r="B397" i="4" s="1"/>
  <c r="A398" i="4"/>
  <c r="R398" i="4" s="1"/>
  <c r="A399" i="4"/>
  <c r="A400" i="4"/>
  <c r="A401" i="4"/>
  <c r="A402" i="4"/>
  <c r="A403" i="4"/>
  <c r="A404" i="4"/>
  <c r="B404" i="4" s="1"/>
  <c r="A405" i="4"/>
  <c r="A406" i="4"/>
  <c r="A407" i="4"/>
  <c r="R407" i="4" s="1"/>
  <c r="A408" i="4"/>
  <c r="R408" i="4" s="1"/>
  <c r="A409" i="4"/>
  <c r="B409" i="4" s="1"/>
  <c r="A410" i="4"/>
  <c r="D410" i="4" s="1"/>
  <c r="A411" i="4"/>
  <c r="A412" i="4"/>
  <c r="A413" i="4"/>
  <c r="A414" i="4"/>
  <c r="A415" i="4"/>
  <c r="R415" i="4" s="1"/>
  <c r="A416" i="4"/>
  <c r="B416" i="4" s="1"/>
  <c r="A417" i="4"/>
  <c r="A418" i="4"/>
  <c r="A419" i="4"/>
  <c r="A420" i="4"/>
  <c r="A421" i="4"/>
  <c r="B421" i="4" s="1"/>
  <c r="A422" i="4"/>
  <c r="R422" i="4" s="1"/>
  <c r="A423" i="4"/>
  <c r="A424" i="4"/>
  <c r="A425" i="4"/>
  <c r="A426" i="4"/>
  <c r="A427" i="4"/>
  <c r="R427" i="4" s="1"/>
  <c r="A428" i="4"/>
  <c r="B428" i="4" s="1"/>
  <c r="A429" i="4"/>
  <c r="R429" i="4" s="1"/>
  <c r="A430" i="4"/>
  <c r="A431" i="4"/>
  <c r="R431" i="4" s="1"/>
  <c r="A432" i="4"/>
  <c r="R432" i="4" s="1"/>
  <c r="A433" i="4"/>
  <c r="B433" i="4" s="1"/>
  <c r="A434" i="4"/>
  <c r="R434" i="4" s="1"/>
  <c r="A435" i="4"/>
  <c r="A436" i="4"/>
  <c r="A437" i="4"/>
  <c r="A438" i="4"/>
  <c r="A439" i="4"/>
  <c r="A440" i="4"/>
  <c r="B440" i="4" s="1"/>
  <c r="A441" i="4"/>
  <c r="A442" i="4"/>
  <c r="A443" i="4"/>
  <c r="R443" i="4" s="1"/>
  <c r="A444" i="4"/>
  <c r="R444" i="4" s="1"/>
  <c r="A445" i="4"/>
  <c r="B445" i="4" s="1"/>
  <c r="A446" i="4"/>
  <c r="R446" i="4" s="1"/>
  <c r="A447" i="4"/>
  <c r="A448" i="4"/>
  <c r="A449" i="4"/>
  <c r="A450" i="4"/>
  <c r="A451" i="4"/>
  <c r="A452" i="4"/>
  <c r="B452" i="4" s="1"/>
  <c r="A453" i="4"/>
  <c r="A454" i="4"/>
  <c r="A455" i="4"/>
  <c r="R455" i="4" s="1"/>
  <c r="A456" i="4"/>
  <c r="R456" i="4" s="1"/>
  <c r="A457" i="4"/>
  <c r="B457" i="4" s="1"/>
  <c r="A458" i="4"/>
  <c r="R458" i="4" s="1"/>
  <c r="A459" i="4"/>
  <c r="A460" i="4"/>
  <c r="A461" i="4"/>
  <c r="A462" i="4"/>
  <c r="A463" i="4"/>
  <c r="R463" i="4" s="1"/>
  <c r="A464" i="4"/>
  <c r="B464" i="4" s="1"/>
  <c r="A465" i="4"/>
  <c r="A466" i="4"/>
  <c r="A467" i="4"/>
  <c r="A468" i="4"/>
  <c r="R468" i="4" s="1"/>
  <c r="A469" i="4"/>
  <c r="B469" i="4" s="1"/>
  <c r="A470" i="4"/>
  <c r="R470" i="4" s="1"/>
  <c r="A471" i="4"/>
  <c r="A472" i="4"/>
  <c r="A473" i="4"/>
  <c r="A474" i="4"/>
  <c r="A475" i="4"/>
  <c r="R475" i="4" s="1"/>
  <c r="A476" i="4"/>
  <c r="C476" i="4" s="1"/>
  <c r="A477" i="4"/>
  <c r="A478" i="4"/>
  <c r="A479" i="4"/>
  <c r="R479" i="4" s="1"/>
  <c r="A480" i="4"/>
  <c r="R480" i="4" s="1"/>
  <c r="A481" i="4"/>
  <c r="A482" i="4"/>
  <c r="R482" i="4" s="1"/>
  <c r="A483" i="4"/>
  <c r="A484" i="4"/>
  <c r="A485" i="4"/>
  <c r="A486" i="4"/>
  <c r="A487" i="4"/>
  <c r="A488" i="4"/>
  <c r="R488" i="4" s="1"/>
  <c r="A489" i="4"/>
  <c r="A490" i="4"/>
  <c r="A491" i="4"/>
  <c r="R491" i="4" s="1"/>
  <c r="A492" i="4"/>
  <c r="R492" i="4" s="1"/>
  <c r="A493" i="4"/>
  <c r="R493" i="4" s="1"/>
  <c r="A494" i="4"/>
  <c r="R494" i="4" s="1"/>
  <c r="A495" i="4"/>
  <c r="A496" i="4"/>
  <c r="A497" i="4"/>
  <c r="A498" i="4"/>
  <c r="A499" i="4"/>
  <c r="A500" i="4"/>
  <c r="A501" i="4"/>
  <c r="A502" i="4"/>
  <c r="A503" i="4"/>
  <c r="R503" i="4" s="1"/>
  <c r="A504" i="4"/>
  <c r="R504" i="4" s="1"/>
  <c r="A505" i="4"/>
  <c r="R505" i="4" s="1"/>
  <c r="A506" i="4"/>
  <c r="R506" i="4" s="1"/>
  <c r="A507" i="4"/>
  <c r="A508" i="4"/>
  <c r="A509" i="4"/>
  <c r="A510" i="4"/>
  <c r="A511" i="4"/>
  <c r="R511" i="4" s="1"/>
  <c r="A512" i="4"/>
  <c r="A513" i="4"/>
  <c r="A514" i="4"/>
  <c r="A515" i="4"/>
  <c r="A516" i="4"/>
  <c r="R516" i="4" s="1"/>
  <c r="A517" i="4"/>
  <c r="A518" i="4"/>
  <c r="R518" i="4" s="1"/>
  <c r="A519" i="4"/>
  <c r="A520" i="4"/>
  <c r="A521" i="4"/>
  <c r="A522" i="4"/>
  <c r="A523" i="4"/>
  <c r="A524" i="4"/>
  <c r="A525" i="4"/>
  <c r="A526" i="4"/>
  <c r="A527" i="4"/>
  <c r="A528" i="4"/>
  <c r="B528" i="4" s="1"/>
  <c r="A529" i="4"/>
  <c r="R529" i="4" s="1"/>
  <c r="A530" i="4"/>
  <c r="R530" i="4" s="1"/>
  <c r="A531" i="4"/>
  <c r="A532" i="4"/>
  <c r="A533" i="4"/>
  <c r="A534" i="4"/>
  <c r="A535" i="4"/>
  <c r="A536" i="4"/>
  <c r="A537" i="4"/>
  <c r="A538" i="4"/>
  <c r="A539" i="4"/>
  <c r="A540" i="4"/>
  <c r="A541" i="4"/>
  <c r="R541" i="4" s="1"/>
  <c r="A542" i="4"/>
  <c r="R542" i="4" s="1"/>
  <c r="A543" i="4"/>
  <c r="A544" i="4"/>
  <c r="A545" i="4"/>
  <c r="A546" i="4"/>
  <c r="A547" i="4"/>
  <c r="A548" i="4"/>
  <c r="A549" i="4"/>
  <c r="A550" i="4"/>
  <c r="A551" i="4"/>
  <c r="A552" i="4"/>
  <c r="R552" i="4" s="1"/>
  <c r="A553" i="4"/>
  <c r="R553" i="4" s="1"/>
  <c r="A554" i="4"/>
  <c r="R554" i="4" s="1"/>
  <c r="A555" i="4"/>
  <c r="A556" i="4"/>
  <c r="A557" i="4"/>
  <c r="A558" i="4"/>
  <c r="A559" i="4"/>
  <c r="R559" i="4" s="1"/>
  <c r="A560" i="4"/>
  <c r="A561" i="4"/>
  <c r="A562" i="4"/>
  <c r="A563" i="4"/>
  <c r="A564" i="4"/>
  <c r="R564" i="4" s="1"/>
  <c r="A565" i="4"/>
  <c r="A566" i="4"/>
  <c r="R566" i="4" s="1"/>
  <c r="A567" i="4"/>
  <c r="A568" i="4"/>
  <c r="A569" i="4"/>
  <c r="A570" i="4"/>
  <c r="A571" i="4"/>
  <c r="A572" i="4"/>
  <c r="A573" i="4"/>
  <c r="A574" i="4"/>
  <c r="A575" i="4"/>
  <c r="R575" i="4" s="1"/>
  <c r="A576" i="4"/>
  <c r="R576" i="4" s="1"/>
  <c r="A577" i="4"/>
  <c r="A578" i="4"/>
  <c r="R578" i="4" s="1"/>
  <c r="A579" i="4"/>
  <c r="A580" i="4"/>
  <c r="A581" i="4"/>
  <c r="A582" i="4"/>
  <c r="A583" i="4"/>
  <c r="A584" i="4"/>
  <c r="A585" i="4"/>
  <c r="A586" i="4"/>
  <c r="A587" i="4"/>
  <c r="A588" i="4"/>
  <c r="R588" i="4" s="1"/>
  <c r="A589" i="4"/>
  <c r="R589" i="4" s="1"/>
  <c r="A590" i="4"/>
  <c r="R590" i="4" s="1"/>
  <c r="A591" i="4"/>
  <c r="A592" i="4"/>
  <c r="A593" i="4"/>
  <c r="A594" i="4"/>
  <c r="A595" i="4"/>
  <c r="R595" i="4" s="1"/>
  <c r="A596" i="4"/>
  <c r="A597" i="4"/>
  <c r="R597" i="4" s="1"/>
  <c r="A598" i="4"/>
  <c r="A599" i="4"/>
  <c r="A600" i="4"/>
  <c r="B600" i="4" s="1"/>
  <c r="A601" i="4"/>
  <c r="A602" i="4"/>
  <c r="R602" i="4" s="1"/>
  <c r="A603" i="4"/>
  <c r="A604" i="4"/>
  <c r="A605" i="4"/>
  <c r="A606" i="4"/>
  <c r="A607" i="4"/>
  <c r="A608" i="4"/>
  <c r="A609" i="4"/>
  <c r="A610" i="4"/>
  <c r="A611" i="4"/>
  <c r="R611" i="4" s="1"/>
  <c r="A612" i="4"/>
  <c r="R612" i="4" s="1"/>
  <c r="A613" i="4"/>
  <c r="R613" i="4" s="1"/>
  <c r="A614" i="4"/>
  <c r="R614" i="4" s="1"/>
  <c r="A615" i="4"/>
  <c r="A616" i="4"/>
  <c r="A617" i="4"/>
  <c r="A618" i="4"/>
  <c r="A619" i="4"/>
  <c r="A620" i="4"/>
  <c r="A621" i="4"/>
  <c r="A622" i="4"/>
  <c r="A623" i="4"/>
  <c r="A624" i="4"/>
  <c r="R624" i="4" s="1"/>
  <c r="A625" i="4"/>
  <c r="A626" i="4"/>
  <c r="R626" i="4" s="1"/>
  <c r="A627" i="4"/>
  <c r="A628" i="4"/>
  <c r="A629" i="4"/>
  <c r="A630" i="4"/>
  <c r="A631" i="4"/>
  <c r="A632" i="4"/>
  <c r="A633" i="4"/>
  <c r="A634" i="4"/>
  <c r="A635" i="4"/>
  <c r="A636" i="4"/>
  <c r="R636" i="4" s="1"/>
  <c r="A637" i="4"/>
  <c r="A638" i="4"/>
  <c r="R638" i="4" s="1"/>
  <c r="A639" i="4"/>
  <c r="A640" i="4"/>
  <c r="A641" i="4"/>
  <c r="A642" i="4"/>
  <c r="A643" i="4"/>
  <c r="R643" i="4" s="1"/>
  <c r="A644" i="4"/>
  <c r="A645" i="4"/>
  <c r="A646" i="4"/>
  <c r="A647" i="4"/>
  <c r="R647" i="4" s="1"/>
  <c r="A648" i="4"/>
  <c r="A649" i="4"/>
  <c r="R649" i="4" s="1"/>
  <c r="A650" i="4"/>
  <c r="R650" i="4" s="1"/>
  <c r="A651" i="4"/>
  <c r="A652" i="4"/>
  <c r="A653" i="4"/>
  <c r="A654" i="4"/>
  <c r="A655" i="4"/>
  <c r="A656" i="4"/>
  <c r="A657" i="4"/>
  <c r="A658" i="4"/>
  <c r="A659" i="4"/>
  <c r="A660" i="4"/>
  <c r="R660" i="4" s="1"/>
  <c r="A661" i="4"/>
  <c r="R661" i="4" s="1"/>
  <c r="A662" i="4"/>
  <c r="R662" i="4" s="1"/>
  <c r="A663" i="4"/>
  <c r="A664" i="4"/>
  <c r="A665" i="4"/>
  <c r="A666" i="4"/>
  <c r="A667" i="4"/>
  <c r="R667" i="4" s="1"/>
  <c r="A668" i="4"/>
  <c r="A669" i="4"/>
  <c r="A670" i="4"/>
  <c r="A671" i="4"/>
  <c r="A672" i="4"/>
  <c r="R672" i="4" s="1"/>
  <c r="A673" i="4"/>
  <c r="A674" i="4"/>
  <c r="D674" i="4" s="1"/>
  <c r="A675" i="4"/>
  <c r="A676" i="4"/>
  <c r="A677" i="4"/>
  <c r="A678" i="4"/>
  <c r="A679" i="4"/>
  <c r="A680" i="4"/>
  <c r="A681" i="4"/>
  <c r="A682" i="4"/>
  <c r="R682" i="4" s="1"/>
  <c r="A683" i="4"/>
  <c r="R683" i="4" s="1"/>
  <c r="A684" i="4"/>
  <c r="R684" i="4" s="1"/>
  <c r="A685" i="4"/>
  <c r="R685" i="4" s="1"/>
  <c r="A686" i="4"/>
  <c r="A687" i="4"/>
  <c r="A688" i="4"/>
  <c r="A689" i="4"/>
  <c r="A690" i="4"/>
  <c r="A691" i="4"/>
  <c r="A692" i="4"/>
  <c r="A693" i="4"/>
  <c r="A694" i="4"/>
  <c r="A695" i="4"/>
  <c r="A696" i="4"/>
  <c r="R696" i="4" s="1"/>
  <c r="A697" i="4"/>
  <c r="R697" i="4" s="1"/>
  <c r="A698" i="4"/>
  <c r="F698" i="4" s="1"/>
  <c r="W698" i="4" s="1"/>
  <c r="A699" i="4"/>
  <c r="A700" i="4"/>
  <c r="A701" i="4"/>
  <c r="A702" i="4"/>
  <c r="A703" i="4"/>
  <c r="A704" i="4"/>
  <c r="A705" i="4"/>
  <c r="A706" i="4"/>
  <c r="A707" i="4"/>
  <c r="R707" i="4" s="1"/>
  <c r="A708" i="4"/>
  <c r="R708" i="4" s="1"/>
  <c r="A709" i="4"/>
  <c r="A710" i="4"/>
  <c r="R710" i="4" s="1"/>
  <c r="A711" i="4"/>
  <c r="A712" i="4"/>
  <c r="A713" i="4"/>
  <c r="A714" i="4"/>
  <c r="A715" i="4"/>
  <c r="R715" i="4" s="1"/>
  <c r="A716" i="4"/>
  <c r="A717" i="4"/>
  <c r="A718" i="4"/>
  <c r="A719" i="4"/>
  <c r="R719" i="4" s="1"/>
  <c r="A720" i="4"/>
  <c r="R720" i="4" s="1"/>
  <c r="A721" i="4"/>
  <c r="R721" i="4" s="1"/>
  <c r="A722" i="4"/>
  <c r="R722" i="4" s="1"/>
  <c r="A723" i="4"/>
  <c r="A724" i="4"/>
  <c r="A725" i="4"/>
  <c r="A726" i="4"/>
  <c r="A727" i="4"/>
  <c r="A728" i="4"/>
  <c r="A729" i="4"/>
  <c r="A730" i="4"/>
  <c r="R730" i="4" s="1"/>
  <c r="A731" i="4"/>
  <c r="R731" i="4" s="1"/>
  <c r="A732" i="4"/>
  <c r="R732" i="4" s="1"/>
  <c r="A733" i="4"/>
  <c r="R733" i="4" s="1"/>
  <c r="A734" i="4"/>
  <c r="R734" i="4" s="1"/>
  <c r="A735" i="4"/>
  <c r="A736" i="4"/>
  <c r="A737" i="4"/>
  <c r="A738" i="4"/>
  <c r="A739" i="4"/>
  <c r="A740" i="4"/>
  <c r="A741" i="4"/>
  <c r="A742" i="4"/>
  <c r="A743" i="4"/>
  <c r="A744" i="4"/>
  <c r="B744" i="4" s="1"/>
  <c r="A745" i="4"/>
  <c r="R745" i="4" s="1"/>
  <c r="A746" i="4"/>
  <c r="R746" i="4" s="1"/>
  <c r="A747" i="4"/>
  <c r="A748" i="4"/>
  <c r="A749" i="4"/>
  <c r="A750" i="4"/>
  <c r="A751" i="4"/>
  <c r="A752" i="4"/>
  <c r="R752" i="4" s="1"/>
  <c r="A753" i="4"/>
  <c r="A754" i="4"/>
  <c r="A755" i="4"/>
  <c r="R755" i="4" s="1"/>
  <c r="A756" i="4"/>
  <c r="R756" i="4" s="1"/>
  <c r="A757" i="4"/>
  <c r="A758" i="4"/>
  <c r="R758" i="4" s="1"/>
  <c r="A759" i="4"/>
  <c r="A760" i="4"/>
  <c r="A761" i="4"/>
  <c r="A762" i="4"/>
  <c r="A763" i="4"/>
  <c r="A764" i="4"/>
  <c r="A765" i="4"/>
  <c r="A766" i="4"/>
  <c r="A767" i="4"/>
  <c r="A768" i="4"/>
  <c r="R768" i="4" s="1"/>
  <c r="A769" i="4"/>
  <c r="R769" i="4" s="1"/>
  <c r="A770" i="4"/>
  <c r="R770" i="4" s="1"/>
  <c r="A771" i="4"/>
  <c r="A772" i="4"/>
  <c r="A773" i="4"/>
  <c r="A774" i="4"/>
  <c r="A775" i="4"/>
  <c r="R775" i="4" s="1"/>
  <c r="A776" i="4"/>
  <c r="A777" i="4"/>
  <c r="A778" i="4"/>
  <c r="A779" i="4"/>
  <c r="R779" i="4" s="1"/>
  <c r="A780" i="4"/>
  <c r="R780" i="4" s="1"/>
  <c r="A781" i="4"/>
  <c r="R781" i="4" s="1"/>
  <c r="A782" i="4"/>
  <c r="R782" i="4" s="1"/>
  <c r="A783" i="4"/>
  <c r="A784" i="4"/>
  <c r="A785" i="4"/>
  <c r="A786" i="4"/>
  <c r="A787" i="4"/>
  <c r="A788" i="4"/>
  <c r="A789" i="4"/>
  <c r="A790" i="4"/>
  <c r="A791" i="4"/>
  <c r="R791" i="4" s="1"/>
  <c r="A792" i="4"/>
  <c r="R792" i="4" s="1"/>
  <c r="A793" i="4"/>
  <c r="A794" i="4"/>
  <c r="R794" i="4" s="1"/>
  <c r="A795" i="4"/>
  <c r="A796" i="4"/>
  <c r="A797" i="4"/>
  <c r="A798" i="4"/>
  <c r="A799" i="4"/>
  <c r="R799" i="4" s="1"/>
  <c r="A800" i="4"/>
  <c r="A801" i="4"/>
  <c r="A802" i="4"/>
  <c r="A803" i="4"/>
  <c r="R803" i="4" s="1"/>
  <c r="A804" i="4"/>
  <c r="R804" i="4" s="1"/>
  <c r="A805" i="4"/>
  <c r="R805" i="4" s="1"/>
  <c r="A806" i="4"/>
  <c r="E806" i="4" s="1"/>
  <c r="V806" i="4" s="1"/>
  <c r="A807" i="4"/>
  <c r="A808" i="4"/>
  <c r="A809" i="4"/>
  <c r="A810" i="4"/>
  <c r="A811" i="4"/>
  <c r="A812" i="4"/>
  <c r="A813" i="4"/>
  <c r="A814" i="4"/>
  <c r="A815" i="4"/>
  <c r="A816" i="4"/>
  <c r="B816" i="4" s="1"/>
  <c r="A817" i="4"/>
  <c r="A818" i="4"/>
  <c r="R818" i="4" s="1"/>
  <c r="A819" i="4"/>
  <c r="A820" i="4"/>
  <c r="A821" i="4"/>
  <c r="A822" i="4"/>
  <c r="A823" i="4"/>
  <c r="R823" i="4" s="1"/>
  <c r="A824" i="4"/>
  <c r="A825" i="4"/>
  <c r="A826" i="4"/>
  <c r="A827" i="4"/>
  <c r="R827" i="4" s="1"/>
  <c r="A828" i="4"/>
  <c r="R828" i="4" s="1"/>
  <c r="A829" i="4"/>
  <c r="A830" i="4"/>
  <c r="R830" i="4" s="1"/>
  <c r="A831" i="4"/>
  <c r="A832" i="4"/>
  <c r="A833" i="4"/>
  <c r="A834" i="4"/>
  <c r="A835" i="4"/>
  <c r="A836" i="4"/>
  <c r="A837" i="4"/>
  <c r="A838" i="4"/>
  <c r="A839" i="4"/>
  <c r="R839" i="4" s="1"/>
  <c r="A840" i="4"/>
  <c r="R840" i="4" s="1"/>
  <c r="A841" i="4"/>
  <c r="R841" i="4" s="1"/>
  <c r="A842" i="4"/>
  <c r="R842" i="4" s="1"/>
  <c r="A843" i="4"/>
  <c r="A844" i="4"/>
  <c r="A845" i="4"/>
  <c r="A846" i="4"/>
  <c r="A847" i="4"/>
  <c r="A848" i="4"/>
  <c r="A849" i="4"/>
  <c r="A850" i="4"/>
  <c r="A851" i="4"/>
  <c r="A852" i="4"/>
  <c r="R852" i="4" s="1"/>
  <c r="A853" i="4"/>
  <c r="R853" i="4" s="1"/>
  <c r="A854" i="4"/>
  <c r="R854" i="4" s="1"/>
  <c r="A855" i="4"/>
  <c r="A856" i="4"/>
  <c r="A857" i="4"/>
  <c r="A858" i="4"/>
  <c r="A859" i="4"/>
  <c r="A860" i="4"/>
  <c r="A861" i="4"/>
  <c r="R861" i="4" s="1"/>
  <c r="A862" i="4"/>
  <c r="A863" i="4"/>
  <c r="A864" i="4"/>
  <c r="R864" i="4" s="1"/>
  <c r="A865" i="4"/>
  <c r="A866" i="4"/>
  <c r="R866" i="4" s="1"/>
  <c r="A867" i="4"/>
  <c r="A868" i="4"/>
  <c r="A869" i="4"/>
  <c r="A870" i="4"/>
  <c r="A871" i="4"/>
  <c r="R871" i="4" s="1"/>
  <c r="A872" i="4"/>
  <c r="A873" i="4"/>
  <c r="A874" i="4"/>
  <c r="A875" i="4"/>
  <c r="R875" i="4" s="1"/>
  <c r="A876" i="4"/>
  <c r="R876" i="4" s="1"/>
  <c r="A877" i="4"/>
  <c r="R877" i="4" s="1"/>
  <c r="A878" i="4"/>
  <c r="R878" i="4" s="1"/>
  <c r="A879" i="4"/>
  <c r="A880" i="4"/>
  <c r="A881" i="4"/>
  <c r="A882" i="4"/>
  <c r="A883" i="4"/>
  <c r="A884" i="4"/>
  <c r="R884" i="4" s="1"/>
  <c r="A885" i="4"/>
  <c r="A886" i="4"/>
  <c r="A887" i="4"/>
  <c r="A888" i="4"/>
  <c r="B888" i="4" s="1"/>
  <c r="A889" i="4"/>
  <c r="A890" i="4"/>
  <c r="R890" i="4" s="1"/>
  <c r="A891" i="4"/>
  <c r="A892" i="4"/>
  <c r="A893" i="4"/>
  <c r="A894" i="4"/>
  <c r="A895" i="4"/>
  <c r="A896" i="4"/>
  <c r="A897" i="4"/>
  <c r="A898" i="4"/>
  <c r="A899" i="4"/>
  <c r="A900" i="4"/>
  <c r="R900" i="4" s="1"/>
  <c r="A901" i="4"/>
  <c r="A902" i="4"/>
  <c r="R902" i="4" s="1"/>
  <c r="A903" i="4"/>
  <c r="A904" i="4"/>
  <c r="A905" i="4"/>
  <c r="A906" i="4"/>
  <c r="A907" i="4"/>
  <c r="R907" i="4" s="1"/>
  <c r="A908" i="4"/>
  <c r="R908" i="4" s="1"/>
  <c r="A909" i="4"/>
  <c r="A910" i="4"/>
  <c r="R910" i="4" s="1"/>
  <c r="A911" i="4"/>
  <c r="R911" i="4" s="1"/>
  <c r="A912" i="4"/>
  <c r="R912" i="4" s="1"/>
  <c r="A913" i="4"/>
  <c r="A914" i="4"/>
  <c r="R914" i="4" s="1"/>
  <c r="A915" i="4"/>
  <c r="A916" i="4"/>
  <c r="A917" i="4"/>
  <c r="A918" i="4"/>
  <c r="A919" i="4"/>
  <c r="R919" i="4" s="1"/>
  <c r="A920" i="4"/>
  <c r="A921" i="4"/>
  <c r="A922" i="4"/>
  <c r="A923" i="4"/>
  <c r="R923" i="4" s="1"/>
  <c r="A924" i="4"/>
  <c r="R924" i="4" s="1"/>
  <c r="A925" i="4"/>
  <c r="R925" i="4" s="1"/>
  <c r="A926" i="4"/>
  <c r="R926" i="4" s="1"/>
  <c r="A927" i="4"/>
  <c r="A928" i="4"/>
  <c r="A929" i="4"/>
  <c r="A930" i="4"/>
  <c r="A931" i="4"/>
  <c r="A932" i="4"/>
  <c r="A933" i="4"/>
  <c r="A934" i="4"/>
  <c r="R934" i="4" s="1"/>
  <c r="A935" i="4"/>
  <c r="R935" i="4" s="1"/>
  <c r="A936" i="4"/>
  <c r="R936" i="4" s="1"/>
  <c r="A937" i="4"/>
  <c r="R937" i="4" s="1"/>
  <c r="A938" i="4"/>
  <c r="R938" i="4" s="1"/>
  <c r="A939" i="4"/>
  <c r="A940" i="4"/>
  <c r="A941" i="4"/>
  <c r="A942" i="4"/>
  <c r="A943" i="4"/>
  <c r="A944" i="4"/>
  <c r="A945" i="4"/>
  <c r="A946" i="4"/>
  <c r="A947" i="4"/>
  <c r="A948" i="4"/>
  <c r="R948" i="4" s="1"/>
  <c r="A949" i="4"/>
  <c r="R949" i="4" s="1"/>
  <c r="A950" i="4"/>
  <c r="R950" i="4" s="1"/>
  <c r="A951" i="4"/>
  <c r="A952" i="4"/>
  <c r="A953" i="4"/>
  <c r="A954" i="4"/>
  <c r="A955" i="4"/>
  <c r="R955" i="4" s="1"/>
  <c r="A956" i="4"/>
  <c r="A957" i="4"/>
  <c r="A958" i="4"/>
  <c r="A959" i="4"/>
  <c r="A960" i="4"/>
  <c r="R960" i="4" s="1"/>
  <c r="A961" i="4"/>
  <c r="R961" i="4" s="1"/>
  <c r="A962" i="4"/>
  <c r="E962" i="4" s="1"/>
  <c r="V962" i="4" s="1"/>
  <c r="A963" i="4"/>
  <c r="A964" i="4"/>
  <c r="A965" i="4"/>
  <c r="A966" i="4"/>
  <c r="A967" i="4"/>
  <c r="A968" i="4"/>
  <c r="A969" i="4"/>
  <c r="A970" i="4"/>
  <c r="A971" i="4"/>
  <c r="R971" i="4" s="1"/>
  <c r="A972" i="4"/>
  <c r="R972" i="4" s="1"/>
  <c r="A973" i="4"/>
  <c r="R973" i="4" s="1"/>
  <c r="A974" i="4"/>
  <c r="A975" i="4"/>
  <c r="A976" i="4"/>
  <c r="A977" i="4"/>
  <c r="A978" i="4"/>
  <c r="A979" i="4"/>
  <c r="A980" i="4"/>
  <c r="A981" i="4"/>
  <c r="A982" i="4"/>
  <c r="A983" i="4"/>
  <c r="A984" i="4"/>
  <c r="R984" i="4" s="1"/>
  <c r="A985" i="4"/>
  <c r="R985" i="4" s="1"/>
  <c r="A986" i="4"/>
  <c r="R986" i="4" s="1"/>
  <c r="A987" i="4"/>
  <c r="A988" i="4"/>
  <c r="A989" i="4"/>
  <c r="A990" i="4"/>
  <c r="A991" i="4"/>
  <c r="A992" i="4"/>
  <c r="A993" i="4"/>
  <c r="A994" i="4"/>
  <c r="A995" i="4"/>
  <c r="A996" i="4"/>
  <c r="A997" i="4"/>
  <c r="A998" i="4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999" i="4"/>
  <c r="A1000" i="4"/>
  <c r="B1000" i="4" s="1"/>
  <c r="A1001" i="4"/>
  <c r="I1001" i="4" s="1"/>
  <c r="S1001" i="4" s="1"/>
  <c r="O1001" i="4"/>
  <c r="AC1001" i="4" s="1"/>
  <c r="N1001" i="4"/>
  <c r="AA1001" i="4" s="1"/>
  <c r="M1001" i="4"/>
  <c r="Y1001" i="4" s="1"/>
  <c r="K1001" i="4"/>
  <c r="U1001" i="4" s="1"/>
  <c r="J1001" i="4"/>
  <c r="T1001" i="4" s="1"/>
  <c r="H1001" i="4"/>
  <c r="AB1001" i="4" s="1"/>
  <c r="G1001" i="4"/>
  <c r="Z1001" i="4" s="1"/>
  <c r="F1001" i="4"/>
  <c r="C1001" i="4"/>
  <c r="B1001" i="4"/>
  <c r="R881" i="4"/>
  <c r="R7" i="4"/>
  <c r="R8" i="4"/>
  <c r="R9" i="4"/>
  <c r="R10" i="4"/>
  <c r="R11" i="4"/>
  <c r="R13" i="4"/>
  <c r="R15" i="4"/>
  <c r="R16" i="4"/>
  <c r="R20" i="4"/>
  <c r="R21" i="4"/>
  <c r="R22" i="4"/>
  <c r="R27" i="4"/>
  <c r="R28" i="4"/>
  <c r="R31" i="4"/>
  <c r="R32" i="4"/>
  <c r="R33" i="4"/>
  <c r="R40" i="4"/>
  <c r="R45" i="4"/>
  <c r="R51" i="4"/>
  <c r="R52" i="4"/>
  <c r="R57" i="4"/>
  <c r="R63" i="4"/>
  <c r="R64" i="4"/>
  <c r="R75" i="4"/>
  <c r="R76" i="4"/>
  <c r="R81" i="4"/>
  <c r="R87" i="4"/>
  <c r="R88" i="4"/>
  <c r="R93" i="4"/>
  <c r="R99" i="4"/>
  <c r="R100" i="4"/>
  <c r="R105" i="4"/>
  <c r="R106" i="4"/>
  <c r="R112" i="4"/>
  <c r="R117" i="4"/>
  <c r="R123" i="4"/>
  <c r="R124" i="4"/>
  <c r="R135" i="4"/>
  <c r="R136" i="4"/>
  <c r="R147" i="4"/>
  <c r="R148" i="4"/>
  <c r="R159" i="4"/>
  <c r="R160" i="4"/>
  <c r="R171" i="4"/>
  <c r="R172" i="4"/>
  <c r="R184" i="4"/>
  <c r="R195" i="4"/>
  <c r="R196" i="4"/>
  <c r="R199" i="4"/>
  <c r="R207" i="4"/>
  <c r="R208" i="4"/>
  <c r="R214" i="4"/>
  <c r="R219" i="4"/>
  <c r="R220" i="4"/>
  <c r="R223" i="4"/>
  <c r="R232" i="4"/>
  <c r="R244" i="4"/>
  <c r="R255" i="4"/>
  <c r="R256" i="4"/>
  <c r="R267" i="4"/>
  <c r="R268" i="4"/>
  <c r="R271" i="4"/>
  <c r="R279" i="4"/>
  <c r="R280" i="4"/>
  <c r="R283" i="4"/>
  <c r="R286" i="4"/>
  <c r="R291" i="4"/>
  <c r="R292" i="4"/>
  <c r="R303" i="4"/>
  <c r="R304" i="4"/>
  <c r="R315" i="4"/>
  <c r="R316" i="4"/>
  <c r="R327" i="4"/>
  <c r="R328" i="4"/>
  <c r="R339" i="4"/>
  <c r="R340" i="4"/>
  <c r="R351" i="4"/>
  <c r="R352" i="4"/>
  <c r="R364" i="4"/>
  <c r="R376" i="4"/>
  <c r="R388" i="4"/>
  <c r="R400" i="4"/>
  <c r="R412" i="4"/>
  <c r="R424" i="4"/>
  <c r="R436" i="4"/>
  <c r="R437" i="4"/>
  <c r="R448" i="4"/>
  <c r="R460" i="4"/>
  <c r="R461" i="4"/>
  <c r="R472" i="4"/>
  <c r="R484" i="4"/>
  <c r="R496" i="4"/>
  <c r="R508" i="4"/>
  <c r="R520" i="4"/>
  <c r="R521" i="4"/>
  <c r="R532" i="4"/>
  <c r="R533" i="4"/>
  <c r="R544" i="4"/>
  <c r="R556" i="4"/>
  <c r="R557" i="4"/>
  <c r="R568" i="4"/>
  <c r="R569" i="4"/>
  <c r="R580" i="4"/>
  <c r="R592" i="4"/>
  <c r="R604" i="4"/>
  <c r="R616" i="4"/>
  <c r="R628" i="4"/>
  <c r="R629" i="4"/>
  <c r="R640" i="4"/>
  <c r="R652" i="4"/>
  <c r="R664" i="4"/>
  <c r="R676" i="4"/>
  <c r="R677" i="4"/>
  <c r="R688" i="4"/>
  <c r="R700" i="4"/>
  <c r="R712" i="4"/>
  <c r="R724" i="4"/>
  <c r="R736" i="4"/>
  <c r="R737" i="4"/>
  <c r="R748" i="4"/>
  <c r="R749" i="4"/>
  <c r="R760" i="4"/>
  <c r="R761" i="4"/>
  <c r="R772" i="4"/>
  <c r="R784" i="4"/>
  <c r="R796" i="4"/>
  <c r="R808" i="4"/>
  <c r="R809" i="4"/>
  <c r="R820" i="4"/>
  <c r="R832" i="4"/>
  <c r="R833" i="4"/>
  <c r="R844" i="4"/>
  <c r="R856" i="4"/>
  <c r="R857" i="4"/>
  <c r="R868" i="4"/>
  <c r="R869" i="4"/>
  <c r="R880" i="4"/>
  <c r="R892" i="4"/>
  <c r="R904" i="4"/>
  <c r="R909" i="4"/>
  <c r="R916" i="4"/>
  <c r="R928" i="4"/>
  <c r="R940" i="4"/>
  <c r="R952" i="4"/>
  <c r="R977" i="4"/>
  <c r="R979" i="4"/>
  <c r="R4" i="4"/>
  <c r="R6" i="4"/>
  <c r="T22" i="4"/>
  <c r="S19" i="4"/>
  <c r="AL1007" i="5" l="1"/>
  <c r="AM1007" i="5" s="1"/>
  <c r="AL1001" i="5"/>
  <c r="AM1001" i="5" s="1"/>
  <c r="AL1009" i="5"/>
  <c r="AM1009" i="5" s="1"/>
  <c r="AL1003" i="5"/>
  <c r="AM1003" i="5" s="1"/>
  <c r="AL1008" i="5"/>
  <c r="AM1008" i="5" s="1"/>
  <c r="AL1002" i="5"/>
  <c r="AM1002" i="5" s="1"/>
  <c r="AL1005" i="5"/>
  <c r="AM1005" i="5" s="1"/>
  <c r="AL1004" i="5"/>
  <c r="AM1004" i="5" s="1"/>
  <c r="BG139" i="5"/>
  <c r="BG164" i="5"/>
  <c r="BG633" i="5"/>
  <c r="BG681" i="5"/>
  <c r="BG813" i="5"/>
  <c r="BG861" i="5"/>
  <c r="BH297" i="5"/>
  <c r="BG142" i="5"/>
  <c r="BG154" i="5"/>
  <c r="BG874" i="5"/>
  <c r="BG56" i="5"/>
  <c r="BG212" i="5"/>
  <c r="BG71" i="5"/>
  <c r="BG971" i="5"/>
  <c r="BG152" i="5"/>
  <c r="BG488" i="5"/>
  <c r="BG548" i="5"/>
  <c r="BG704" i="5"/>
  <c r="BG48" i="5"/>
  <c r="BG108" i="5"/>
  <c r="BG132" i="5"/>
  <c r="BG204" i="5"/>
  <c r="BG540" i="5"/>
  <c r="BG552" i="5"/>
  <c r="BG624" i="5"/>
  <c r="BG948" i="5"/>
  <c r="BG541" i="5"/>
  <c r="BG206" i="5"/>
  <c r="BG482" i="5"/>
  <c r="AJ722" i="5"/>
  <c r="BE722" i="5"/>
  <c r="BG950" i="5"/>
  <c r="BG835" i="5"/>
  <c r="BG37" i="5"/>
  <c r="BG111" i="5"/>
  <c r="BG159" i="5"/>
  <c r="BG303" i="5"/>
  <c r="BG184" i="5"/>
  <c r="BG856" i="5"/>
  <c r="BG976" i="5"/>
  <c r="BG55" i="5"/>
  <c r="BG295" i="5"/>
  <c r="BG73" i="5"/>
  <c r="BG149" i="5"/>
  <c r="BG629" i="5"/>
  <c r="BG235" i="5"/>
  <c r="BG255" i="5"/>
  <c r="BG267" i="5"/>
  <c r="BG245" i="5"/>
  <c r="BG330" i="5"/>
  <c r="BG534" i="5"/>
  <c r="BG978" i="5"/>
  <c r="O649" i="5"/>
  <c r="AC649" i="5" s="1"/>
  <c r="K860" i="5"/>
  <c r="U860" i="5" s="1"/>
  <c r="AI860" i="5" s="1"/>
  <c r="O651" i="5"/>
  <c r="AC651" i="5" s="1"/>
  <c r="I48" i="5"/>
  <c r="S48" i="5" s="1"/>
  <c r="AG48" i="5" s="1"/>
  <c r="BC48" i="5" s="1"/>
  <c r="K669" i="5"/>
  <c r="U669" i="5" s="1"/>
  <c r="AI669" i="5" s="1"/>
  <c r="I651" i="5"/>
  <c r="S651" i="5" s="1"/>
  <c r="AG651" i="5" s="1"/>
  <c r="BC651" i="5" s="1"/>
  <c r="O935" i="5"/>
  <c r="AC935" i="5" s="1"/>
  <c r="R351" i="5"/>
  <c r="AF351" i="5" s="1"/>
  <c r="BB351" i="5" s="1"/>
  <c r="I839" i="5"/>
  <c r="S839" i="5" s="1"/>
  <c r="AG839" i="5" s="1"/>
  <c r="BC839" i="5" s="1"/>
  <c r="C839" i="5"/>
  <c r="O805" i="5"/>
  <c r="AC805" i="5" s="1"/>
  <c r="I805" i="5"/>
  <c r="S805" i="5" s="1"/>
  <c r="AG805" i="5" s="1"/>
  <c r="BC805" i="5" s="1"/>
  <c r="C805" i="5"/>
  <c r="O842" i="5"/>
  <c r="AC842" i="5" s="1"/>
  <c r="R842" i="5"/>
  <c r="AF842" i="5" s="1"/>
  <c r="BB842" i="5" s="1"/>
  <c r="K537" i="5"/>
  <c r="U537" i="5" s="1"/>
  <c r="AI537" i="5" s="1"/>
  <c r="J537" i="5"/>
  <c r="T537" i="5" s="1"/>
  <c r="AH537" i="5" s="1"/>
  <c r="BD537" i="5" s="1"/>
  <c r="K466" i="5"/>
  <c r="U466" i="5" s="1"/>
  <c r="AI466" i="5" s="1"/>
  <c r="O466" i="5"/>
  <c r="AC466" i="5" s="1"/>
  <c r="C799" i="5"/>
  <c r="K651" i="5"/>
  <c r="U651" i="5" s="1"/>
  <c r="AI651" i="5" s="1"/>
  <c r="D710" i="5"/>
  <c r="G710" i="5"/>
  <c r="J846" i="5"/>
  <c r="T846" i="5" s="1"/>
  <c r="AH846" i="5" s="1"/>
  <c r="BD846" i="5" s="1"/>
  <c r="O710" i="5"/>
  <c r="AC710" i="5" s="1"/>
  <c r="O859" i="5"/>
  <c r="AC859" i="5" s="1"/>
  <c r="B859" i="5"/>
  <c r="H794" i="5"/>
  <c r="M50" i="5"/>
  <c r="Y50" i="5" s="1"/>
  <c r="BH50" i="5" s="1"/>
  <c r="B61" i="5"/>
  <c r="L909" i="5"/>
  <c r="X909" i="5" s="1"/>
  <c r="M909" i="5"/>
  <c r="Y909" i="5" s="1"/>
  <c r="BH909" i="5" s="1"/>
  <c r="R862" i="5"/>
  <c r="AF862" i="5" s="1"/>
  <c r="BB862" i="5" s="1"/>
  <c r="O862" i="5"/>
  <c r="AC862" i="5" s="1"/>
  <c r="I416" i="5"/>
  <c r="S416" i="5" s="1"/>
  <c r="AG416" i="5" s="1"/>
  <c r="BC416" i="5" s="1"/>
  <c r="C335" i="5"/>
  <c r="M546" i="5"/>
  <c r="Y546" i="5" s="1"/>
  <c r="BH546" i="5" s="1"/>
  <c r="I628" i="5"/>
  <c r="S628" i="5" s="1"/>
  <c r="AG628" i="5" s="1"/>
  <c r="BC628" i="5" s="1"/>
  <c r="N948" i="5"/>
  <c r="AA948" i="5" s="1"/>
  <c r="O948" i="5"/>
  <c r="AC948" i="5" s="1"/>
  <c r="K987" i="5"/>
  <c r="U987" i="5" s="1"/>
  <c r="AI987" i="5" s="1"/>
  <c r="O987" i="5"/>
  <c r="AC987" i="5" s="1"/>
  <c r="B453" i="5"/>
  <c r="R453" i="5"/>
  <c r="AF453" i="5" s="1"/>
  <c r="BB453" i="5" s="1"/>
  <c r="O501" i="5"/>
  <c r="AC501" i="5" s="1"/>
  <c r="C501" i="5"/>
  <c r="K161" i="5"/>
  <c r="U161" i="5" s="1"/>
  <c r="AI161" i="5" s="1"/>
  <c r="O161" i="5"/>
  <c r="AC161" i="5" s="1"/>
  <c r="M957" i="5"/>
  <c r="Y957" i="5" s="1"/>
  <c r="BH957" i="5" s="1"/>
  <c r="L957" i="5"/>
  <c r="X957" i="5" s="1"/>
  <c r="I957" i="5"/>
  <c r="S957" i="5" s="1"/>
  <c r="AG957" i="5" s="1"/>
  <c r="BC957" i="5" s="1"/>
  <c r="R824" i="5"/>
  <c r="AF824" i="5" s="1"/>
  <c r="BB824" i="5" s="1"/>
  <c r="K824" i="5"/>
  <c r="U824" i="5" s="1"/>
  <c r="AI824" i="5" s="1"/>
  <c r="J824" i="5"/>
  <c r="T824" i="5" s="1"/>
  <c r="AH824" i="5" s="1"/>
  <c r="BD824" i="5" s="1"/>
  <c r="I824" i="5"/>
  <c r="S824" i="5" s="1"/>
  <c r="AG824" i="5" s="1"/>
  <c r="BC824" i="5" s="1"/>
  <c r="B824" i="5"/>
  <c r="I5" i="5"/>
  <c r="S5" i="5" s="1"/>
  <c r="AG5" i="5" s="1"/>
  <c r="B5" i="5"/>
  <c r="J97" i="5"/>
  <c r="T97" i="5" s="1"/>
  <c r="AH97" i="5" s="1"/>
  <c r="BD97" i="5" s="1"/>
  <c r="K97" i="5"/>
  <c r="U97" i="5" s="1"/>
  <c r="AI97" i="5" s="1"/>
  <c r="O485" i="5"/>
  <c r="AC485" i="5" s="1"/>
  <c r="N485" i="5"/>
  <c r="AA485" i="5" s="1"/>
  <c r="B553" i="5"/>
  <c r="N553" i="5"/>
  <c r="AA553" i="5" s="1"/>
  <c r="M553" i="5"/>
  <c r="Y553" i="5" s="1"/>
  <c r="BH553" i="5" s="1"/>
  <c r="O893" i="5"/>
  <c r="AC893" i="5" s="1"/>
  <c r="N893" i="5"/>
  <c r="AA893" i="5" s="1"/>
  <c r="M893" i="5"/>
  <c r="Y893" i="5" s="1"/>
  <c r="BH893" i="5" s="1"/>
  <c r="O61" i="5"/>
  <c r="AC61" i="5" s="1"/>
  <c r="J61" i="5"/>
  <c r="T61" i="5" s="1"/>
  <c r="AH61" i="5" s="1"/>
  <c r="BD61" i="5" s="1"/>
  <c r="L155" i="5"/>
  <c r="X155" i="5" s="1"/>
  <c r="I155" i="5"/>
  <c r="S155" i="5" s="1"/>
  <c r="AG155" i="5" s="1"/>
  <c r="BC155" i="5" s="1"/>
  <c r="O760" i="5"/>
  <c r="AC760" i="5" s="1"/>
  <c r="M760" i="5"/>
  <c r="Y760" i="5" s="1"/>
  <c r="BH760" i="5" s="1"/>
  <c r="K794" i="5"/>
  <c r="U794" i="5" s="1"/>
  <c r="AI794" i="5" s="1"/>
  <c r="O644" i="5"/>
  <c r="AC644" i="5" s="1"/>
  <c r="M697" i="5"/>
  <c r="Y697" i="5" s="1"/>
  <c r="BH697" i="5" s="1"/>
  <c r="I751" i="5"/>
  <c r="S751" i="5" s="1"/>
  <c r="AG751" i="5" s="1"/>
  <c r="BC751" i="5" s="1"/>
  <c r="I466" i="5"/>
  <c r="S466" i="5" s="1"/>
  <c r="AG466" i="5" s="1"/>
  <c r="BC466" i="5" s="1"/>
  <c r="I710" i="5"/>
  <c r="S710" i="5" s="1"/>
  <c r="AG710" i="5" s="1"/>
  <c r="BC710" i="5" s="1"/>
  <c r="O798" i="5"/>
  <c r="AC798" i="5" s="1"/>
  <c r="L846" i="5"/>
  <c r="X846" i="5" s="1"/>
  <c r="J856" i="5"/>
  <c r="T856" i="5" s="1"/>
  <c r="AH856" i="5" s="1"/>
  <c r="BD856" i="5" s="1"/>
  <c r="N846" i="5"/>
  <c r="AA846" i="5" s="1"/>
  <c r="K856" i="5"/>
  <c r="U856" i="5" s="1"/>
  <c r="AI856" i="5" s="1"/>
  <c r="N437" i="5"/>
  <c r="AA437" i="5" s="1"/>
  <c r="N669" i="5"/>
  <c r="AA669" i="5" s="1"/>
  <c r="M757" i="5"/>
  <c r="Y757" i="5" s="1"/>
  <c r="BH757" i="5" s="1"/>
  <c r="K799" i="5"/>
  <c r="U799" i="5" s="1"/>
  <c r="AI799" i="5" s="1"/>
  <c r="B935" i="5"/>
  <c r="O133" i="5"/>
  <c r="AC133" i="5" s="1"/>
  <c r="M982" i="5"/>
  <c r="Y982" i="5" s="1"/>
  <c r="BH982" i="5" s="1"/>
  <c r="K982" i="5"/>
  <c r="U982" i="5" s="1"/>
  <c r="AI982" i="5" s="1"/>
  <c r="N477" i="5"/>
  <c r="AA477" i="5" s="1"/>
  <c r="N93" i="5"/>
  <c r="AA93" i="5" s="1"/>
  <c r="L172" i="5"/>
  <c r="X172" i="5" s="1"/>
  <c r="K840" i="5"/>
  <c r="U840" i="5" s="1"/>
  <c r="AI840" i="5" s="1"/>
  <c r="J864" i="5"/>
  <c r="T864" i="5" s="1"/>
  <c r="AH864" i="5" s="1"/>
  <c r="BD864" i="5" s="1"/>
  <c r="C897" i="5"/>
  <c r="O897" i="5"/>
  <c r="AC897" i="5" s="1"/>
  <c r="N897" i="5"/>
  <c r="AA897" i="5" s="1"/>
  <c r="K897" i="5"/>
  <c r="U897" i="5" s="1"/>
  <c r="AI897" i="5" s="1"/>
  <c r="J897" i="5"/>
  <c r="T897" i="5" s="1"/>
  <c r="AH897" i="5" s="1"/>
  <c r="BD897" i="5" s="1"/>
  <c r="J172" i="5"/>
  <c r="T172" i="5" s="1"/>
  <c r="AH172" i="5" s="1"/>
  <c r="BD172" i="5" s="1"/>
  <c r="I214" i="5"/>
  <c r="S214" i="5" s="1"/>
  <c r="AG214" i="5" s="1"/>
  <c r="BC214" i="5" s="1"/>
  <c r="C93" i="5"/>
  <c r="M154" i="5"/>
  <c r="Y154" i="5" s="1"/>
  <c r="BH154" i="5" s="1"/>
  <c r="N840" i="5"/>
  <c r="AA840" i="5" s="1"/>
  <c r="M973" i="5"/>
  <c r="Y973" i="5" s="1"/>
  <c r="BH973" i="5" s="1"/>
  <c r="K973" i="5"/>
  <c r="U973" i="5" s="1"/>
  <c r="AI973" i="5" s="1"/>
  <c r="R542" i="5"/>
  <c r="AF542" i="5" s="1"/>
  <c r="BB542" i="5" s="1"/>
  <c r="H542" i="5"/>
  <c r="AB542" i="5" s="1"/>
  <c r="AP542" i="5" s="1"/>
  <c r="J147" i="5"/>
  <c r="T147" i="5" s="1"/>
  <c r="AH147" i="5" s="1"/>
  <c r="BD147" i="5" s="1"/>
  <c r="E230" i="5"/>
  <c r="V230" i="5" s="1"/>
  <c r="R273" i="5"/>
  <c r="AF273" i="5" s="1"/>
  <c r="BB273" i="5" s="1"/>
  <c r="G338" i="5"/>
  <c r="Z338" i="5" s="1"/>
  <c r="AO338" i="5" s="1"/>
  <c r="M417" i="5"/>
  <c r="Y417" i="5" s="1"/>
  <c r="BH417" i="5" s="1"/>
  <c r="C784" i="5"/>
  <c r="H230" i="5"/>
  <c r="J338" i="5"/>
  <c r="T338" i="5" s="1"/>
  <c r="AH338" i="5" s="1"/>
  <c r="BD338" i="5" s="1"/>
  <c r="O417" i="5"/>
  <c r="AC417" i="5" s="1"/>
  <c r="I482" i="5"/>
  <c r="S482" i="5" s="1"/>
  <c r="AG482" i="5" s="1"/>
  <c r="BC482" i="5" s="1"/>
  <c r="J482" i="5"/>
  <c r="T482" i="5" s="1"/>
  <c r="AH482" i="5" s="1"/>
  <c r="BD482" i="5" s="1"/>
  <c r="L615" i="5"/>
  <c r="X615" i="5" s="1"/>
  <c r="O774" i="5"/>
  <c r="AC774" i="5" s="1"/>
  <c r="C477" i="5"/>
  <c r="O533" i="5"/>
  <c r="AC533" i="5" s="1"/>
  <c r="M533" i="5"/>
  <c r="Y533" i="5" s="1"/>
  <c r="BH533" i="5" s="1"/>
  <c r="M615" i="5"/>
  <c r="Y615" i="5" s="1"/>
  <c r="BH615" i="5" s="1"/>
  <c r="C689" i="5"/>
  <c r="K689" i="5"/>
  <c r="U689" i="5" s="1"/>
  <c r="AI689" i="5" s="1"/>
  <c r="L925" i="5"/>
  <c r="X925" i="5" s="1"/>
  <c r="O925" i="5"/>
  <c r="AC925" i="5" s="1"/>
  <c r="B925" i="5"/>
  <c r="H422" i="5"/>
  <c r="I422" i="5"/>
  <c r="S422" i="5" s="1"/>
  <c r="AG422" i="5" s="1"/>
  <c r="BC422" i="5" s="1"/>
  <c r="L121" i="5"/>
  <c r="X121" i="5" s="1"/>
  <c r="L230" i="5"/>
  <c r="X230" i="5" s="1"/>
  <c r="M5" i="5"/>
  <c r="Y5" i="5" s="1"/>
  <c r="C27" i="5"/>
  <c r="B67" i="5"/>
  <c r="R97" i="5"/>
  <c r="AF97" i="5" s="1"/>
  <c r="BB97" i="5" s="1"/>
  <c r="O189" i="5"/>
  <c r="AC189" i="5" s="1"/>
  <c r="K285" i="5"/>
  <c r="U285" i="5" s="1"/>
  <c r="AI285" i="5" s="1"/>
  <c r="B296" i="5"/>
  <c r="M351" i="5"/>
  <c r="Y351" i="5" s="1"/>
  <c r="BH351" i="5" s="1"/>
  <c r="R668" i="5"/>
  <c r="AF668" i="5" s="1"/>
  <c r="BB668" i="5" s="1"/>
  <c r="B668" i="5"/>
  <c r="C454" i="5"/>
  <c r="K454" i="5"/>
  <c r="U454" i="5" s="1"/>
  <c r="AI454" i="5" s="1"/>
  <c r="R745" i="5"/>
  <c r="AF745" i="5" s="1"/>
  <c r="BB745" i="5" s="1"/>
  <c r="K745" i="5"/>
  <c r="U745" i="5" s="1"/>
  <c r="AI745" i="5" s="1"/>
  <c r="L694" i="5"/>
  <c r="X694" i="5" s="1"/>
  <c r="O694" i="5"/>
  <c r="AC694" i="5" s="1"/>
  <c r="K67" i="5"/>
  <c r="U67" i="5" s="1"/>
  <c r="AI67" i="5" s="1"/>
  <c r="F50" i="5"/>
  <c r="W50" i="5" s="1"/>
  <c r="B108" i="5"/>
  <c r="I161" i="5"/>
  <c r="S161" i="5" s="1"/>
  <c r="AG161" i="5" s="1"/>
  <c r="BC161" i="5" s="1"/>
  <c r="K213" i="5"/>
  <c r="U213" i="5" s="1"/>
  <c r="AI213" i="5" s="1"/>
  <c r="K455" i="5"/>
  <c r="U455" i="5" s="1"/>
  <c r="AI455" i="5" s="1"/>
  <c r="R455" i="5"/>
  <c r="AF455" i="5" s="1"/>
  <c r="BB455" i="5" s="1"/>
  <c r="N455" i="5"/>
  <c r="AA455" i="5" s="1"/>
  <c r="J649" i="5"/>
  <c r="T649" i="5" s="1"/>
  <c r="AH649" i="5" s="1"/>
  <c r="BD649" i="5" s="1"/>
  <c r="K611" i="5"/>
  <c r="U611" i="5" s="1"/>
  <c r="AI611" i="5" s="1"/>
  <c r="B641" i="5"/>
  <c r="N649" i="5"/>
  <c r="AA649" i="5" s="1"/>
  <c r="K697" i="5"/>
  <c r="U697" i="5" s="1"/>
  <c r="AI697" i="5" s="1"/>
  <c r="K806" i="5"/>
  <c r="U806" i="5" s="1"/>
  <c r="AI806" i="5" s="1"/>
  <c r="M816" i="5"/>
  <c r="Y816" i="5" s="1"/>
  <c r="BH816" i="5" s="1"/>
  <c r="O843" i="5"/>
  <c r="AC843" i="5" s="1"/>
  <c r="R907" i="5"/>
  <c r="AF907" i="5" s="1"/>
  <c r="BB907" i="5" s="1"/>
  <c r="N546" i="5"/>
  <c r="AA546" i="5" s="1"/>
  <c r="C760" i="5"/>
  <c r="C899" i="5"/>
  <c r="I929" i="5"/>
  <c r="S929" i="5" s="1"/>
  <c r="AG929" i="5" s="1"/>
  <c r="BC929" i="5" s="1"/>
  <c r="K978" i="5"/>
  <c r="U978" i="5" s="1"/>
  <c r="AI978" i="5" s="1"/>
  <c r="B987" i="5"/>
  <c r="J760" i="5"/>
  <c r="T760" i="5" s="1"/>
  <c r="AH760" i="5" s="1"/>
  <c r="BD760" i="5" s="1"/>
  <c r="K929" i="5"/>
  <c r="U929" i="5" s="1"/>
  <c r="AI929" i="5" s="1"/>
  <c r="L127" i="5"/>
  <c r="X127" i="5" s="1"/>
  <c r="O127" i="5"/>
  <c r="AC127" i="5" s="1"/>
  <c r="O772" i="5"/>
  <c r="AC772" i="5" s="1"/>
  <c r="C772" i="5"/>
  <c r="O809" i="5"/>
  <c r="AC809" i="5" s="1"/>
  <c r="R809" i="5"/>
  <c r="AF809" i="5" s="1"/>
  <c r="BB809" i="5" s="1"/>
  <c r="R127" i="5"/>
  <c r="AF127" i="5" s="1"/>
  <c r="BB127" i="5" s="1"/>
  <c r="H206" i="5"/>
  <c r="N922" i="5"/>
  <c r="AA922" i="5" s="1"/>
  <c r="L922" i="5"/>
  <c r="X922" i="5" s="1"/>
  <c r="K922" i="5"/>
  <c r="U922" i="5" s="1"/>
  <c r="AI922" i="5" s="1"/>
  <c r="I922" i="5"/>
  <c r="S922" i="5" s="1"/>
  <c r="AG922" i="5" s="1"/>
  <c r="BC922" i="5" s="1"/>
  <c r="B922" i="5"/>
  <c r="B551" i="5"/>
  <c r="N551" i="5"/>
  <c r="AA551" i="5" s="1"/>
  <c r="J551" i="5"/>
  <c r="T551" i="5" s="1"/>
  <c r="AH551" i="5" s="1"/>
  <c r="BD551" i="5" s="1"/>
  <c r="N42" i="5"/>
  <c r="AA42" i="5" s="1"/>
  <c r="L42" i="5"/>
  <c r="X42" i="5" s="1"/>
  <c r="B42" i="5"/>
  <c r="I334" i="5"/>
  <c r="S334" i="5" s="1"/>
  <c r="AG334" i="5" s="1"/>
  <c r="BC334" i="5" s="1"/>
  <c r="J334" i="5"/>
  <c r="T334" i="5" s="1"/>
  <c r="AH334" i="5" s="1"/>
  <c r="BD334" i="5" s="1"/>
  <c r="M227" i="5"/>
  <c r="Y227" i="5" s="1"/>
  <c r="BH227" i="5" s="1"/>
  <c r="M444" i="5"/>
  <c r="Y444" i="5" s="1"/>
  <c r="BH444" i="5" s="1"/>
  <c r="J444" i="5"/>
  <c r="T444" i="5" s="1"/>
  <c r="AH444" i="5" s="1"/>
  <c r="BD444" i="5" s="1"/>
  <c r="B491" i="5"/>
  <c r="M491" i="5"/>
  <c r="Y491" i="5" s="1"/>
  <c r="BH491" i="5" s="1"/>
  <c r="R491" i="5"/>
  <c r="AF491" i="5" s="1"/>
  <c r="BB491" i="5" s="1"/>
  <c r="B653" i="5"/>
  <c r="R653" i="5"/>
  <c r="AF653" i="5" s="1"/>
  <c r="BB653" i="5" s="1"/>
  <c r="L653" i="5"/>
  <c r="X653" i="5" s="1"/>
  <c r="K653" i="5"/>
  <c r="U653" i="5" s="1"/>
  <c r="AI653" i="5" s="1"/>
  <c r="J653" i="5"/>
  <c r="T653" i="5" s="1"/>
  <c r="AH653" i="5" s="1"/>
  <c r="BD653" i="5" s="1"/>
  <c r="N755" i="5"/>
  <c r="AA755" i="5" s="1"/>
  <c r="R755" i="5"/>
  <c r="AF755" i="5" s="1"/>
  <c r="BB755" i="5" s="1"/>
  <c r="N308" i="5"/>
  <c r="AA308" i="5" s="1"/>
  <c r="M308" i="5"/>
  <c r="Y308" i="5" s="1"/>
  <c r="BH308" i="5" s="1"/>
  <c r="J308" i="5"/>
  <c r="T308" i="5" s="1"/>
  <c r="AH308" i="5" s="1"/>
  <c r="BD308" i="5" s="1"/>
  <c r="I42" i="5"/>
  <c r="S42" i="5" s="1"/>
  <c r="AG42" i="5" s="1"/>
  <c r="BC42" i="5" s="1"/>
  <c r="M42" i="5"/>
  <c r="Y42" i="5" s="1"/>
  <c r="BH42" i="5" s="1"/>
  <c r="N70" i="5"/>
  <c r="AA70" i="5" s="1"/>
  <c r="I70" i="5"/>
  <c r="S70" i="5" s="1"/>
  <c r="AG70" i="5" s="1"/>
  <c r="BC70" i="5" s="1"/>
  <c r="L170" i="5"/>
  <c r="X170" i="5" s="1"/>
  <c r="M170" i="5"/>
  <c r="Y170" i="5" s="1"/>
  <c r="BH170" i="5" s="1"/>
  <c r="I170" i="5"/>
  <c r="S170" i="5" s="1"/>
  <c r="AG170" i="5" s="1"/>
  <c r="BC170" i="5" s="1"/>
  <c r="F170" i="5"/>
  <c r="W170" i="5" s="1"/>
  <c r="N247" i="5"/>
  <c r="AA247" i="5" s="1"/>
  <c r="K247" i="5"/>
  <c r="U247" i="5" s="1"/>
  <c r="AI247" i="5" s="1"/>
  <c r="O491" i="5"/>
  <c r="AC491" i="5" s="1"/>
  <c r="M913" i="5"/>
  <c r="Y913" i="5" s="1"/>
  <c r="BH913" i="5" s="1"/>
  <c r="B913" i="5"/>
  <c r="B131" i="5"/>
  <c r="I131" i="5"/>
  <c r="S131" i="5" s="1"/>
  <c r="AG131" i="5" s="1"/>
  <c r="BC131" i="5" s="1"/>
  <c r="O141" i="5"/>
  <c r="AC141" i="5" s="1"/>
  <c r="L141" i="5"/>
  <c r="X141" i="5" s="1"/>
  <c r="J141" i="5"/>
  <c r="T141" i="5" s="1"/>
  <c r="AH141" i="5" s="1"/>
  <c r="BD141" i="5" s="1"/>
  <c r="J630" i="5"/>
  <c r="T630" i="5" s="1"/>
  <c r="AH630" i="5" s="1"/>
  <c r="BD630" i="5" s="1"/>
  <c r="C630" i="5"/>
  <c r="J841" i="5"/>
  <c r="T841" i="5" s="1"/>
  <c r="AH841" i="5" s="1"/>
  <c r="BD841" i="5" s="1"/>
  <c r="N841" i="5"/>
  <c r="AA841" i="5" s="1"/>
  <c r="M841" i="5"/>
  <c r="Y841" i="5" s="1"/>
  <c r="BH841" i="5" s="1"/>
  <c r="L841" i="5"/>
  <c r="X841" i="5" s="1"/>
  <c r="J131" i="5"/>
  <c r="T131" i="5" s="1"/>
  <c r="AH131" i="5" s="1"/>
  <c r="BD131" i="5" s="1"/>
  <c r="K170" i="5"/>
  <c r="U170" i="5" s="1"/>
  <c r="AI170" i="5" s="1"/>
  <c r="L200" i="5"/>
  <c r="X200" i="5" s="1"/>
  <c r="I630" i="5"/>
  <c r="S630" i="5" s="1"/>
  <c r="AG630" i="5" s="1"/>
  <c r="BC630" i="5" s="1"/>
  <c r="N14" i="5"/>
  <c r="AA14" i="5" s="1"/>
  <c r="I14" i="5"/>
  <c r="S14" i="5" s="1"/>
  <c r="AG14" i="5" s="1"/>
  <c r="BC14" i="5" s="1"/>
  <c r="L568" i="5"/>
  <c r="X568" i="5" s="1"/>
  <c r="B568" i="5"/>
  <c r="O790" i="5"/>
  <c r="AC790" i="5" s="1"/>
  <c r="J790" i="5"/>
  <c r="T790" i="5" s="1"/>
  <c r="AH790" i="5" s="1"/>
  <c r="BD790" i="5" s="1"/>
  <c r="I206" i="5"/>
  <c r="S206" i="5" s="1"/>
  <c r="AG206" i="5" s="1"/>
  <c r="BC206" i="5" s="1"/>
  <c r="G206" i="5"/>
  <c r="Z206" i="5" s="1"/>
  <c r="AO206" i="5" s="1"/>
  <c r="M225" i="5"/>
  <c r="Y225" i="5" s="1"/>
  <c r="BH225" i="5" s="1"/>
  <c r="K242" i="5"/>
  <c r="U242" i="5" s="1"/>
  <c r="AI242" i="5" s="1"/>
  <c r="N242" i="5"/>
  <c r="AA242" i="5" s="1"/>
  <c r="N659" i="5"/>
  <c r="AA659" i="5" s="1"/>
  <c r="J659" i="5"/>
  <c r="T659" i="5" s="1"/>
  <c r="AH659" i="5" s="1"/>
  <c r="BD659" i="5" s="1"/>
  <c r="M165" i="5"/>
  <c r="Y165" i="5" s="1"/>
  <c r="BH165" i="5" s="1"/>
  <c r="K165" i="5"/>
  <c r="U165" i="5" s="1"/>
  <c r="AI165" i="5" s="1"/>
  <c r="N254" i="5"/>
  <c r="AA254" i="5" s="1"/>
  <c r="K254" i="5"/>
  <c r="U254" i="5" s="1"/>
  <c r="AI254" i="5" s="1"/>
  <c r="K85" i="5"/>
  <c r="U85" i="5" s="1"/>
  <c r="AI85" i="5" s="1"/>
  <c r="I95" i="5"/>
  <c r="S95" i="5" s="1"/>
  <c r="AG95" i="5" s="1"/>
  <c r="BC95" i="5" s="1"/>
  <c r="L95" i="5"/>
  <c r="X95" i="5" s="1"/>
  <c r="B95" i="5"/>
  <c r="N284" i="5"/>
  <c r="AA284" i="5" s="1"/>
  <c r="J284" i="5"/>
  <c r="T284" i="5" s="1"/>
  <c r="AH284" i="5" s="1"/>
  <c r="BD284" i="5" s="1"/>
  <c r="C95" i="5"/>
  <c r="R242" i="5"/>
  <c r="AF242" i="5" s="1"/>
  <c r="BB242" i="5" s="1"/>
  <c r="M284" i="5"/>
  <c r="Y284" i="5" s="1"/>
  <c r="BH284" i="5" s="1"/>
  <c r="B467" i="5"/>
  <c r="N467" i="5"/>
  <c r="AA467" i="5" s="1"/>
  <c r="L659" i="5"/>
  <c r="X659" i="5" s="1"/>
  <c r="K853" i="5"/>
  <c r="U853" i="5" s="1"/>
  <c r="AI853" i="5" s="1"/>
  <c r="L853" i="5"/>
  <c r="X853" i="5" s="1"/>
  <c r="N296" i="5"/>
  <c r="AA296" i="5" s="1"/>
  <c r="I477" i="5"/>
  <c r="S477" i="5" s="1"/>
  <c r="AG477" i="5" s="1"/>
  <c r="BC477" i="5" s="1"/>
  <c r="E710" i="5"/>
  <c r="E712" i="5" s="1"/>
  <c r="V712" i="5" s="1"/>
  <c r="L806" i="5"/>
  <c r="X806" i="5" s="1"/>
  <c r="K957" i="5"/>
  <c r="U957" i="5" s="1"/>
  <c r="AI957" i="5" s="1"/>
  <c r="O477" i="5"/>
  <c r="AC477" i="5" s="1"/>
  <c r="K676" i="5"/>
  <c r="U676" i="5" s="1"/>
  <c r="AI676" i="5" s="1"/>
  <c r="B705" i="5"/>
  <c r="I720" i="5"/>
  <c r="S720" i="5" s="1"/>
  <c r="AG720" i="5" s="1"/>
  <c r="BC720" i="5" s="1"/>
  <c r="R747" i="5"/>
  <c r="AF747" i="5" s="1"/>
  <c r="BB747" i="5" s="1"/>
  <c r="C756" i="5"/>
  <c r="N797" i="5"/>
  <c r="AA797" i="5" s="1"/>
  <c r="I807" i="5"/>
  <c r="S807" i="5" s="1"/>
  <c r="AG807" i="5" s="1"/>
  <c r="BC807" i="5" s="1"/>
  <c r="N835" i="5"/>
  <c r="AA835" i="5" s="1"/>
  <c r="B877" i="5"/>
  <c r="B901" i="5"/>
  <c r="L937" i="5"/>
  <c r="X937" i="5" s="1"/>
  <c r="N957" i="5"/>
  <c r="AA957" i="5" s="1"/>
  <c r="O965" i="5"/>
  <c r="AC965" i="5" s="1"/>
  <c r="O982" i="5"/>
  <c r="AC982" i="5" s="1"/>
  <c r="J989" i="5"/>
  <c r="T989" i="5" s="1"/>
  <c r="AH989" i="5" s="1"/>
  <c r="BD989" i="5" s="1"/>
  <c r="R90" i="5"/>
  <c r="AF90" i="5" s="1"/>
  <c r="BB90" i="5" s="1"/>
  <c r="I228" i="5"/>
  <c r="S228" i="5" s="1"/>
  <c r="AG228" i="5" s="1"/>
  <c r="BC228" i="5" s="1"/>
  <c r="K243" i="5"/>
  <c r="U243" i="5" s="1"/>
  <c r="AI243" i="5" s="1"/>
  <c r="I705" i="5"/>
  <c r="S705" i="5" s="1"/>
  <c r="AG705" i="5" s="1"/>
  <c r="BC705" i="5" s="1"/>
  <c r="O797" i="5"/>
  <c r="AC797" i="5" s="1"/>
  <c r="J807" i="5"/>
  <c r="T807" i="5" s="1"/>
  <c r="AH807" i="5" s="1"/>
  <c r="BD807" i="5" s="1"/>
  <c r="J877" i="5"/>
  <c r="T877" i="5" s="1"/>
  <c r="AH877" i="5" s="1"/>
  <c r="BD877" i="5" s="1"/>
  <c r="C901" i="5"/>
  <c r="C908" i="5"/>
  <c r="N937" i="5"/>
  <c r="AA937" i="5" s="1"/>
  <c r="N947" i="5"/>
  <c r="AA947" i="5" s="1"/>
  <c r="I953" i="5"/>
  <c r="S953" i="5" s="1"/>
  <c r="AG953" i="5" s="1"/>
  <c r="BC953" i="5" s="1"/>
  <c r="O957" i="5"/>
  <c r="AC957" i="5" s="1"/>
  <c r="C976" i="5"/>
  <c r="B1000" i="5"/>
  <c r="M48" i="5"/>
  <c r="Y48" i="5" s="1"/>
  <c r="BH48" i="5" s="1"/>
  <c r="L65" i="5"/>
  <c r="X65" i="5" s="1"/>
  <c r="K133" i="5"/>
  <c r="U133" i="5" s="1"/>
  <c r="AI133" i="5" s="1"/>
  <c r="N243" i="5"/>
  <c r="AA243" i="5" s="1"/>
  <c r="N273" i="5"/>
  <c r="AA273" i="5" s="1"/>
  <c r="L281" i="5"/>
  <c r="X281" i="5" s="1"/>
  <c r="R299" i="5"/>
  <c r="AF299" i="5" s="1"/>
  <c r="BB299" i="5" s="1"/>
  <c r="N417" i="5"/>
  <c r="AA417" i="5" s="1"/>
  <c r="I426" i="5"/>
  <c r="S426" i="5" s="1"/>
  <c r="AG426" i="5" s="1"/>
  <c r="BC426" i="5" s="1"/>
  <c r="J437" i="5"/>
  <c r="T437" i="5" s="1"/>
  <c r="AH437" i="5" s="1"/>
  <c r="BD437" i="5" s="1"/>
  <c r="C529" i="5"/>
  <c r="M537" i="5"/>
  <c r="Y537" i="5" s="1"/>
  <c r="BH537" i="5" s="1"/>
  <c r="I615" i="5"/>
  <c r="S615" i="5" s="1"/>
  <c r="AG615" i="5" s="1"/>
  <c r="BC615" i="5" s="1"/>
  <c r="K649" i="5"/>
  <c r="U649" i="5" s="1"/>
  <c r="AI649" i="5" s="1"/>
  <c r="L697" i="5"/>
  <c r="X697" i="5" s="1"/>
  <c r="J774" i="5"/>
  <c r="T774" i="5" s="1"/>
  <c r="AH774" i="5" s="1"/>
  <c r="BD774" i="5" s="1"/>
  <c r="R797" i="5"/>
  <c r="AF797" i="5" s="1"/>
  <c r="BB797" i="5" s="1"/>
  <c r="K807" i="5"/>
  <c r="U807" i="5" s="1"/>
  <c r="AI807" i="5" s="1"/>
  <c r="B820" i="5"/>
  <c r="C827" i="5"/>
  <c r="K842" i="5"/>
  <c r="U842" i="5" s="1"/>
  <c r="AI842" i="5" s="1"/>
  <c r="M847" i="5"/>
  <c r="Y847" i="5" s="1"/>
  <c r="BH847" i="5" s="1"/>
  <c r="I901" i="5"/>
  <c r="S901" i="5" s="1"/>
  <c r="AG901" i="5" s="1"/>
  <c r="BC901" i="5" s="1"/>
  <c r="I908" i="5"/>
  <c r="S908" i="5" s="1"/>
  <c r="AG908" i="5" s="1"/>
  <c r="BC908" i="5" s="1"/>
  <c r="O937" i="5"/>
  <c r="AC937" i="5" s="1"/>
  <c r="R947" i="5"/>
  <c r="AF947" i="5" s="1"/>
  <c r="BB947" i="5" s="1"/>
  <c r="J953" i="5"/>
  <c r="T953" i="5" s="1"/>
  <c r="AH953" i="5" s="1"/>
  <c r="BD953" i="5" s="1"/>
  <c r="R957" i="5"/>
  <c r="AF957" i="5" s="1"/>
  <c r="BB957" i="5" s="1"/>
  <c r="K976" i="5"/>
  <c r="U976" i="5" s="1"/>
  <c r="AI976" i="5" s="1"/>
  <c r="L807" i="5"/>
  <c r="X807" i="5" s="1"/>
  <c r="J908" i="5"/>
  <c r="T908" i="5" s="1"/>
  <c r="AH908" i="5" s="1"/>
  <c r="BD908" i="5" s="1"/>
  <c r="N953" i="5"/>
  <c r="AA953" i="5" s="1"/>
  <c r="L97" i="5"/>
  <c r="X97" i="5" s="1"/>
  <c r="N161" i="5"/>
  <c r="AA161" i="5" s="1"/>
  <c r="H662" i="5"/>
  <c r="AB662" i="5" s="1"/>
  <c r="AP662" i="5" s="1"/>
  <c r="N807" i="5"/>
  <c r="AA807" i="5" s="1"/>
  <c r="C948" i="5"/>
  <c r="O807" i="5"/>
  <c r="AC807" i="5" s="1"/>
  <c r="C67" i="5"/>
  <c r="K93" i="5"/>
  <c r="U93" i="5" s="1"/>
  <c r="AI93" i="5" s="1"/>
  <c r="L214" i="5"/>
  <c r="X214" i="5" s="1"/>
  <c r="F230" i="5"/>
  <c r="W230" i="5" s="1"/>
  <c r="J439" i="5"/>
  <c r="T439" i="5" s="1"/>
  <c r="AH439" i="5" s="1"/>
  <c r="BD439" i="5" s="1"/>
  <c r="I456" i="5"/>
  <c r="S456" i="5" s="1"/>
  <c r="AG456" i="5" s="1"/>
  <c r="BC456" i="5" s="1"/>
  <c r="H482" i="5"/>
  <c r="C597" i="5"/>
  <c r="N644" i="5"/>
  <c r="AA644" i="5" s="1"/>
  <c r="K708" i="5"/>
  <c r="U708" i="5" s="1"/>
  <c r="AI708" i="5" s="1"/>
  <c r="I724" i="5"/>
  <c r="S724" i="5" s="1"/>
  <c r="AG724" i="5" s="1"/>
  <c r="BC724" i="5" s="1"/>
  <c r="O794" i="5"/>
  <c r="AC794" i="5" s="1"/>
  <c r="B799" i="5"/>
  <c r="R807" i="5"/>
  <c r="AF807" i="5" s="1"/>
  <c r="BB807" i="5" s="1"/>
  <c r="C864" i="5"/>
  <c r="M919" i="5"/>
  <c r="Y919" i="5" s="1"/>
  <c r="BH919" i="5" s="1"/>
  <c r="J724" i="5"/>
  <c r="T724" i="5" s="1"/>
  <c r="AH724" i="5" s="1"/>
  <c r="BD724" i="5" s="1"/>
  <c r="O67" i="5"/>
  <c r="AC67" i="5" s="1"/>
  <c r="I230" i="5"/>
  <c r="S230" i="5" s="1"/>
  <c r="AG230" i="5" s="1"/>
  <c r="BC230" i="5" s="1"/>
  <c r="K482" i="5"/>
  <c r="U482" i="5" s="1"/>
  <c r="AI482" i="5" s="1"/>
  <c r="M556" i="5"/>
  <c r="Y556" i="5" s="1"/>
  <c r="BH556" i="5" s="1"/>
  <c r="K724" i="5"/>
  <c r="U724" i="5" s="1"/>
  <c r="AI724" i="5" s="1"/>
  <c r="I745" i="5"/>
  <c r="S745" i="5" s="1"/>
  <c r="AG745" i="5" s="1"/>
  <c r="BC745" i="5" s="1"/>
  <c r="J799" i="5"/>
  <c r="T799" i="5" s="1"/>
  <c r="AH799" i="5" s="1"/>
  <c r="BD799" i="5" s="1"/>
  <c r="C806" i="5"/>
  <c r="C852" i="5"/>
  <c r="K864" i="5"/>
  <c r="U864" i="5" s="1"/>
  <c r="AI864" i="5" s="1"/>
  <c r="I935" i="5"/>
  <c r="S935" i="5" s="1"/>
  <c r="AG935" i="5" s="1"/>
  <c r="BC935" i="5" s="1"/>
  <c r="B957" i="5"/>
  <c r="L987" i="5"/>
  <c r="X987" i="5" s="1"/>
  <c r="M996" i="5"/>
  <c r="Y996" i="5" s="1"/>
  <c r="BH996" i="5" s="1"/>
  <c r="J4" i="5"/>
  <c r="T4" i="5" s="1"/>
  <c r="AH4" i="5" s="1"/>
  <c r="O53" i="5"/>
  <c r="AC53" i="5" s="1"/>
  <c r="N60" i="5"/>
  <c r="AA60" i="5" s="1"/>
  <c r="C11" i="5"/>
  <c r="M30" i="5"/>
  <c r="Y30" i="5" s="1"/>
  <c r="BH30" i="5" s="1"/>
  <c r="J91" i="5"/>
  <c r="T91" i="5" s="1"/>
  <c r="AH91" i="5" s="1"/>
  <c r="BD91" i="5" s="1"/>
  <c r="O97" i="5"/>
  <c r="AC97" i="5" s="1"/>
  <c r="K103" i="5"/>
  <c r="U103" i="5" s="1"/>
  <c r="AI103" i="5" s="1"/>
  <c r="O116" i="5"/>
  <c r="AC116" i="5" s="1"/>
  <c r="J139" i="5"/>
  <c r="T139" i="5" s="1"/>
  <c r="AH139" i="5" s="1"/>
  <c r="BD139" i="5" s="1"/>
  <c r="L158" i="5"/>
  <c r="X158" i="5" s="1"/>
  <c r="I190" i="5"/>
  <c r="S190" i="5" s="1"/>
  <c r="AG190" i="5" s="1"/>
  <c r="BC190" i="5" s="1"/>
  <c r="K204" i="5"/>
  <c r="U204" i="5" s="1"/>
  <c r="AI204" i="5" s="1"/>
  <c r="K261" i="5"/>
  <c r="U261" i="5" s="1"/>
  <c r="AI261" i="5" s="1"/>
  <c r="K268" i="5"/>
  <c r="U268" i="5" s="1"/>
  <c r="AI268" i="5" s="1"/>
  <c r="B355" i="5"/>
  <c r="I386" i="5"/>
  <c r="S386" i="5" s="1"/>
  <c r="AG386" i="5" s="1"/>
  <c r="BC386" i="5" s="1"/>
  <c r="N423" i="5"/>
  <c r="AA423" i="5" s="1"/>
  <c r="O423" i="5"/>
  <c r="AC423" i="5" s="1"/>
  <c r="M423" i="5"/>
  <c r="Y423" i="5" s="1"/>
  <c r="BH423" i="5" s="1"/>
  <c r="M437" i="5"/>
  <c r="Y437" i="5" s="1"/>
  <c r="BH437" i="5" s="1"/>
  <c r="O512" i="5"/>
  <c r="AC512" i="5" s="1"/>
  <c r="M512" i="5"/>
  <c r="Y512" i="5" s="1"/>
  <c r="BH512" i="5" s="1"/>
  <c r="B548" i="5"/>
  <c r="J589" i="5"/>
  <c r="T589" i="5" s="1"/>
  <c r="AH589" i="5" s="1"/>
  <c r="BD589" i="5" s="1"/>
  <c r="L597" i="5"/>
  <c r="X597" i="5" s="1"/>
  <c r="L640" i="5"/>
  <c r="X640" i="5" s="1"/>
  <c r="J640" i="5"/>
  <c r="T640" i="5" s="1"/>
  <c r="AH640" i="5" s="1"/>
  <c r="BD640" i="5" s="1"/>
  <c r="I640" i="5"/>
  <c r="S640" i="5" s="1"/>
  <c r="AG640" i="5" s="1"/>
  <c r="BC640" i="5" s="1"/>
  <c r="B640" i="5"/>
  <c r="O687" i="5"/>
  <c r="AC687" i="5" s="1"/>
  <c r="C704" i="5"/>
  <c r="N995" i="5"/>
  <c r="AA995" i="5" s="1"/>
  <c r="B995" i="5"/>
  <c r="L196" i="5"/>
  <c r="X196" i="5" s="1"/>
  <c r="C548" i="5"/>
  <c r="C656" i="5"/>
  <c r="R656" i="5"/>
  <c r="AF656" i="5" s="1"/>
  <c r="BB656" i="5" s="1"/>
  <c r="K704" i="5"/>
  <c r="U704" i="5" s="1"/>
  <c r="AI704" i="5" s="1"/>
  <c r="M11" i="5"/>
  <c r="Y11" i="5" s="1"/>
  <c r="K55" i="5"/>
  <c r="U55" i="5" s="1"/>
  <c r="AI55" i="5" s="1"/>
  <c r="O91" i="5"/>
  <c r="AC91" i="5" s="1"/>
  <c r="B113" i="5"/>
  <c r="I129" i="5"/>
  <c r="S129" i="5" s="1"/>
  <c r="AG129" i="5" s="1"/>
  <c r="BC129" i="5" s="1"/>
  <c r="B135" i="5"/>
  <c r="N139" i="5"/>
  <c r="AA139" i="5" s="1"/>
  <c r="J159" i="5"/>
  <c r="T159" i="5" s="1"/>
  <c r="AH159" i="5" s="1"/>
  <c r="BD159" i="5" s="1"/>
  <c r="N165" i="5"/>
  <c r="AA165" i="5" s="1"/>
  <c r="M254" i="5"/>
  <c r="Y254" i="5" s="1"/>
  <c r="BH254" i="5" s="1"/>
  <c r="B269" i="5"/>
  <c r="N275" i="5"/>
  <c r="AA275" i="5" s="1"/>
  <c r="R275" i="5"/>
  <c r="AF275" i="5" s="1"/>
  <c r="BB275" i="5" s="1"/>
  <c r="M275" i="5"/>
  <c r="Y275" i="5" s="1"/>
  <c r="BH275" i="5" s="1"/>
  <c r="C339" i="5"/>
  <c r="O397" i="5"/>
  <c r="AC397" i="5" s="1"/>
  <c r="I424" i="5"/>
  <c r="S424" i="5" s="1"/>
  <c r="AG424" i="5" s="1"/>
  <c r="BC424" i="5" s="1"/>
  <c r="L432" i="5"/>
  <c r="X432" i="5" s="1"/>
  <c r="O502" i="5"/>
  <c r="AC502" i="5" s="1"/>
  <c r="M502" i="5"/>
  <c r="Y502" i="5" s="1"/>
  <c r="BH502" i="5" s="1"/>
  <c r="I502" i="5"/>
  <c r="S502" i="5" s="1"/>
  <c r="AG502" i="5" s="1"/>
  <c r="BC502" i="5" s="1"/>
  <c r="R589" i="5"/>
  <c r="AF589" i="5" s="1"/>
  <c r="BB589" i="5" s="1"/>
  <c r="C617" i="5"/>
  <c r="K793" i="5"/>
  <c r="U793" i="5" s="1"/>
  <c r="AI793" i="5" s="1"/>
  <c r="J810" i="5"/>
  <c r="T810" i="5" s="1"/>
  <c r="AH810" i="5" s="1"/>
  <c r="BD810" i="5" s="1"/>
  <c r="I810" i="5"/>
  <c r="S810" i="5" s="1"/>
  <c r="AG810" i="5" s="1"/>
  <c r="BC810" i="5" s="1"/>
  <c r="R446" i="5"/>
  <c r="AF446" i="5" s="1"/>
  <c r="BB446" i="5" s="1"/>
  <c r="H446" i="5"/>
  <c r="AB446" i="5" s="1"/>
  <c r="AP446" i="5" s="1"/>
  <c r="N11" i="5"/>
  <c r="AA11" i="5" s="1"/>
  <c r="C113" i="5"/>
  <c r="J129" i="5"/>
  <c r="T129" i="5" s="1"/>
  <c r="AH129" i="5" s="1"/>
  <c r="BD129" i="5" s="1"/>
  <c r="C135" i="5"/>
  <c r="R139" i="5"/>
  <c r="AF139" i="5" s="1"/>
  <c r="BB139" i="5" s="1"/>
  <c r="C171" i="5"/>
  <c r="K171" i="5"/>
  <c r="U171" i="5" s="1"/>
  <c r="AI171" i="5" s="1"/>
  <c r="M554" i="5"/>
  <c r="Y554" i="5" s="1"/>
  <c r="BH554" i="5" s="1"/>
  <c r="L554" i="5"/>
  <c r="X554" i="5" s="1"/>
  <c r="D554" i="5"/>
  <c r="B554" i="5"/>
  <c r="L617" i="5"/>
  <c r="X617" i="5" s="1"/>
  <c r="K625" i="5"/>
  <c r="U625" i="5" s="1"/>
  <c r="AI625" i="5" s="1"/>
  <c r="C625" i="5"/>
  <c r="I719" i="5"/>
  <c r="S719" i="5" s="1"/>
  <c r="AG719" i="5" s="1"/>
  <c r="BC719" i="5" s="1"/>
  <c r="N719" i="5"/>
  <c r="AA719" i="5" s="1"/>
  <c r="R793" i="5"/>
  <c r="AF793" i="5" s="1"/>
  <c r="BB793" i="5" s="1"/>
  <c r="R804" i="5"/>
  <c r="AF804" i="5" s="1"/>
  <c r="BB804" i="5" s="1"/>
  <c r="N804" i="5"/>
  <c r="AA804" i="5" s="1"/>
  <c r="J804" i="5"/>
  <c r="T804" i="5" s="1"/>
  <c r="AH804" i="5" s="1"/>
  <c r="BD804" i="5" s="1"/>
  <c r="N928" i="5"/>
  <c r="AA928" i="5" s="1"/>
  <c r="O928" i="5"/>
  <c r="AC928" i="5" s="1"/>
  <c r="I928" i="5"/>
  <c r="S928" i="5" s="1"/>
  <c r="AG928" i="5" s="1"/>
  <c r="BC928" i="5" s="1"/>
  <c r="O944" i="5"/>
  <c r="AC944" i="5" s="1"/>
  <c r="M944" i="5"/>
  <c r="Y944" i="5" s="1"/>
  <c r="BH944" i="5" s="1"/>
  <c r="L11" i="5"/>
  <c r="X11" i="5" s="1"/>
  <c r="N30" i="5"/>
  <c r="AA30" i="5" s="1"/>
  <c r="I446" i="5"/>
  <c r="S446" i="5" s="1"/>
  <c r="AG446" i="5" s="1"/>
  <c r="BC446" i="5" s="1"/>
  <c r="B6" i="5"/>
  <c r="L67" i="5"/>
  <c r="X67" i="5" s="1"/>
  <c r="J83" i="5"/>
  <c r="T83" i="5" s="1"/>
  <c r="AH83" i="5" s="1"/>
  <c r="BD83" i="5" s="1"/>
  <c r="L89" i="5"/>
  <c r="X89" i="5" s="1"/>
  <c r="O95" i="5"/>
  <c r="AC95" i="5" s="1"/>
  <c r="I113" i="5"/>
  <c r="S113" i="5" s="1"/>
  <c r="AG113" i="5" s="1"/>
  <c r="BC113" i="5" s="1"/>
  <c r="B125" i="5"/>
  <c r="I135" i="5"/>
  <c r="S135" i="5" s="1"/>
  <c r="AG135" i="5" s="1"/>
  <c r="BC135" i="5" s="1"/>
  <c r="E146" i="5"/>
  <c r="V146" i="5" s="1"/>
  <c r="R155" i="5"/>
  <c r="AF155" i="5" s="1"/>
  <c r="BB155" i="5" s="1"/>
  <c r="J155" i="5"/>
  <c r="T155" i="5" s="1"/>
  <c r="AH155" i="5" s="1"/>
  <c r="BD155" i="5" s="1"/>
  <c r="B171" i="5"/>
  <c r="L243" i="5"/>
  <c r="X243" i="5" s="1"/>
  <c r="K248" i="5"/>
  <c r="U248" i="5" s="1"/>
  <c r="AI248" i="5" s="1"/>
  <c r="K293" i="5"/>
  <c r="U293" i="5" s="1"/>
  <c r="AI293" i="5" s="1"/>
  <c r="B330" i="5"/>
  <c r="K335" i="5"/>
  <c r="U335" i="5" s="1"/>
  <c r="AI335" i="5" s="1"/>
  <c r="K446" i="5"/>
  <c r="U446" i="5" s="1"/>
  <c r="AI446" i="5" s="1"/>
  <c r="J549" i="5"/>
  <c r="T549" i="5" s="1"/>
  <c r="AH549" i="5" s="1"/>
  <c r="BD549" i="5" s="1"/>
  <c r="O554" i="5"/>
  <c r="AC554" i="5" s="1"/>
  <c r="L573" i="5"/>
  <c r="X573" i="5" s="1"/>
  <c r="M617" i="5"/>
  <c r="Y617" i="5" s="1"/>
  <c r="BH617" i="5" s="1"/>
  <c r="N641" i="5"/>
  <c r="AA641" i="5" s="1"/>
  <c r="B648" i="5"/>
  <c r="I787" i="5"/>
  <c r="S787" i="5" s="1"/>
  <c r="AG787" i="5" s="1"/>
  <c r="BC787" i="5" s="1"/>
  <c r="B804" i="5"/>
  <c r="I22" i="5"/>
  <c r="S22" i="5" s="1"/>
  <c r="AG22" i="5" s="1"/>
  <c r="BC22" i="5" s="1"/>
  <c r="L30" i="5"/>
  <c r="X30" i="5" s="1"/>
  <c r="J111" i="5"/>
  <c r="T111" i="5" s="1"/>
  <c r="AH111" i="5" s="1"/>
  <c r="BD111" i="5" s="1"/>
  <c r="R89" i="5"/>
  <c r="AF89" i="5" s="1"/>
  <c r="BB89" i="5" s="1"/>
  <c r="J113" i="5"/>
  <c r="T113" i="5" s="1"/>
  <c r="AH113" i="5" s="1"/>
  <c r="BD113" i="5" s="1"/>
  <c r="L135" i="5"/>
  <c r="X135" i="5" s="1"/>
  <c r="L171" i="5"/>
  <c r="X171" i="5" s="1"/>
  <c r="M243" i="5"/>
  <c r="Y243" i="5" s="1"/>
  <c r="BH243" i="5" s="1"/>
  <c r="N248" i="5"/>
  <c r="AA248" i="5" s="1"/>
  <c r="I330" i="5"/>
  <c r="S330" i="5" s="1"/>
  <c r="AG330" i="5" s="1"/>
  <c r="BC330" i="5" s="1"/>
  <c r="R335" i="5"/>
  <c r="AF335" i="5" s="1"/>
  <c r="BB335" i="5" s="1"/>
  <c r="I358" i="5"/>
  <c r="S358" i="5" s="1"/>
  <c r="AG358" i="5" s="1"/>
  <c r="BC358" i="5" s="1"/>
  <c r="B369" i="5"/>
  <c r="L546" i="5"/>
  <c r="X546" i="5" s="1"/>
  <c r="K546" i="5"/>
  <c r="U546" i="5" s="1"/>
  <c r="AI546" i="5" s="1"/>
  <c r="R574" i="5"/>
  <c r="AF574" i="5" s="1"/>
  <c r="BB574" i="5" s="1"/>
  <c r="J574" i="5"/>
  <c r="T574" i="5" s="1"/>
  <c r="AH574" i="5" s="1"/>
  <c r="BD574" i="5" s="1"/>
  <c r="C648" i="5"/>
  <c r="I665" i="5"/>
  <c r="S665" i="5" s="1"/>
  <c r="AG665" i="5" s="1"/>
  <c r="BC665" i="5" s="1"/>
  <c r="O698" i="5"/>
  <c r="AC698" i="5" s="1"/>
  <c r="G698" i="5"/>
  <c r="Z698" i="5" s="1"/>
  <c r="AO698" i="5" s="1"/>
  <c r="M787" i="5"/>
  <c r="Y787" i="5" s="1"/>
  <c r="BH787" i="5" s="1"/>
  <c r="I804" i="5"/>
  <c r="S804" i="5" s="1"/>
  <c r="AG804" i="5" s="1"/>
  <c r="BC804" i="5" s="1"/>
  <c r="O548" i="5"/>
  <c r="AC548" i="5" s="1"/>
  <c r="N548" i="5"/>
  <c r="AA548" i="5" s="1"/>
  <c r="O261" i="5"/>
  <c r="AC261" i="5" s="1"/>
  <c r="B20" i="5"/>
  <c r="J33" i="5"/>
  <c r="T33" i="5" s="1"/>
  <c r="AH33" i="5" s="1"/>
  <c r="BD33" i="5" s="1"/>
  <c r="N171" i="5"/>
  <c r="AA171" i="5" s="1"/>
  <c r="M249" i="5"/>
  <c r="Y249" i="5" s="1"/>
  <c r="BH249" i="5" s="1"/>
  <c r="N249" i="5"/>
  <c r="AA249" i="5" s="1"/>
  <c r="I266" i="5"/>
  <c r="S266" i="5" s="1"/>
  <c r="AG266" i="5" s="1"/>
  <c r="BC266" i="5" s="1"/>
  <c r="G266" i="5"/>
  <c r="F266" i="5"/>
  <c r="W266" i="5" s="1"/>
  <c r="J330" i="5"/>
  <c r="T330" i="5" s="1"/>
  <c r="AH330" i="5" s="1"/>
  <c r="BD330" i="5" s="1"/>
  <c r="O728" i="5"/>
  <c r="AC728" i="5" s="1"/>
  <c r="J728" i="5"/>
  <c r="T728" i="5" s="1"/>
  <c r="AH728" i="5" s="1"/>
  <c r="BD728" i="5" s="1"/>
  <c r="I728" i="5"/>
  <c r="S728" i="5" s="1"/>
  <c r="AG728" i="5" s="1"/>
  <c r="BC728" i="5" s="1"/>
  <c r="O746" i="5"/>
  <c r="AC746" i="5" s="1"/>
  <c r="K746" i="5"/>
  <c r="U746" i="5" s="1"/>
  <c r="AI746" i="5" s="1"/>
  <c r="J746" i="5"/>
  <c r="T746" i="5" s="1"/>
  <c r="AH746" i="5" s="1"/>
  <c r="BD746" i="5" s="1"/>
  <c r="J812" i="5"/>
  <c r="T812" i="5" s="1"/>
  <c r="AH812" i="5" s="1"/>
  <c r="BD812" i="5" s="1"/>
  <c r="L91" i="5"/>
  <c r="X91" i="5" s="1"/>
  <c r="R198" i="5"/>
  <c r="AF198" i="5" s="1"/>
  <c r="BB198" i="5" s="1"/>
  <c r="L198" i="5"/>
  <c r="X198" i="5" s="1"/>
  <c r="L6" i="5"/>
  <c r="X6" i="5" s="1"/>
  <c r="B84" i="5"/>
  <c r="B97" i="5"/>
  <c r="K249" i="5"/>
  <c r="U249" i="5" s="1"/>
  <c r="AI249" i="5" s="1"/>
  <c r="H266" i="5"/>
  <c r="M295" i="5"/>
  <c r="Y295" i="5" s="1"/>
  <c r="BH295" i="5" s="1"/>
  <c r="J336" i="5"/>
  <c r="T336" i="5" s="1"/>
  <c r="AH336" i="5" s="1"/>
  <c r="BD336" i="5" s="1"/>
  <c r="I370" i="5"/>
  <c r="S370" i="5" s="1"/>
  <c r="AG370" i="5" s="1"/>
  <c r="BC370" i="5" s="1"/>
  <c r="N427" i="5"/>
  <c r="AA427" i="5" s="1"/>
  <c r="J435" i="5"/>
  <c r="T435" i="5" s="1"/>
  <c r="AH435" i="5" s="1"/>
  <c r="BD435" i="5" s="1"/>
  <c r="R614" i="5"/>
  <c r="AF614" i="5" s="1"/>
  <c r="BB614" i="5" s="1"/>
  <c r="H614" i="5"/>
  <c r="AB614" i="5" s="1"/>
  <c r="AP614" i="5" s="1"/>
  <c r="N643" i="5"/>
  <c r="AA643" i="5" s="1"/>
  <c r="C643" i="5"/>
  <c r="C675" i="5"/>
  <c r="L675" i="5"/>
  <c r="X675" i="5" s="1"/>
  <c r="O712" i="5"/>
  <c r="AC712" i="5" s="1"/>
  <c r="L712" i="5"/>
  <c r="X712" i="5" s="1"/>
  <c r="K712" i="5"/>
  <c r="U712" i="5" s="1"/>
  <c r="AI712" i="5" s="1"/>
  <c r="M721" i="5"/>
  <c r="Y721" i="5" s="1"/>
  <c r="BH721" i="5" s="1"/>
  <c r="R721" i="5"/>
  <c r="AF721" i="5" s="1"/>
  <c r="BB721" i="5" s="1"/>
  <c r="O721" i="5"/>
  <c r="AC721" i="5" s="1"/>
  <c r="N721" i="5"/>
  <c r="AA721" i="5" s="1"/>
  <c r="I721" i="5"/>
  <c r="S721" i="5" s="1"/>
  <c r="AG721" i="5" s="1"/>
  <c r="BC721" i="5" s="1"/>
  <c r="K821" i="5"/>
  <c r="U821" i="5" s="1"/>
  <c r="AI821" i="5" s="1"/>
  <c r="J821" i="5"/>
  <c r="T821" i="5" s="1"/>
  <c r="AH821" i="5" s="1"/>
  <c r="BD821" i="5" s="1"/>
  <c r="C821" i="5"/>
  <c r="C868" i="5"/>
  <c r="B868" i="5"/>
  <c r="L113" i="5"/>
  <c r="X113" i="5" s="1"/>
  <c r="L169" i="5"/>
  <c r="X169" i="5" s="1"/>
  <c r="O171" i="5"/>
  <c r="AC171" i="5" s="1"/>
  <c r="D14" i="5"/>
  <c r="N20" i="5"/>
  <c r="AA20" i="5" s="1"/>
  <c r="N28" i="5"/>
  <c r="AA28" i="5" s="1"/>
  <c r="M33" i="5"/>
  <c r="Y33" i="5" s="1"/>
  <c r="BH33" i="5" s="1"/>
  <c r="J59" i="5"/>
  <c r="T59" i="5" s="1"/>
  <c r="AH59" i="5" s="1"/>
  <c r="BD59" i="5" s="1"/>
  <c r="C137" i="5"/>
  <c r="J137" i="5"/>
  <c r="T137" i="5" s="1"/>
  <c r="AH137" i="5" s="1"/>
  <c r="BD137" i="5" s="1"/>
  <c r="R141" i="5"/>
  <c r="AF141" i="5" s="1"/>
  <c r="BB141" i="5" s="1"/>
  <c r="O201" i="5"/>
  <c r="AC201" i="5" s="1"/>
  <c r="R303" i="5"/>
  <c r="AF303" i="5" s="1"/>
  <c r="BB303" i="5" s="1"/>
  <c r="B481" i="5"/>
  <c r="I620" i="5"/>
  <c r="S620" i="5" s="1"/>
  <c r="AG620" i="5" s="1"/>
  <c r="BC620" i="5" s="1"/>
  <c r="L637" i="5"/>
  <c r="X637" i="5" s="1"/>
  <c r="I637" i="5"/>
  <c r="S637" i="5" s="1"/>
  <c r="AG637" i="5" s="1"/>
  <c r="BC637" i="5" s="1"/>
  <c r="B643" i="5"/>
  <c r="I685" i="5"/>
  <c r="S685" i="5" s="1"/>
  <c r="AG685" i="5" s="1"/>
  <c r="BC685" i="5" s="1"/>
  <c r="R685" i="5"/>
  <c r="AF685" i="5" s="1"/>
  <c r="BB685" i="5" s="1"/>
  <c r="N701" i="5"/>
  <c r="AA701" i="5" s="1"/>
  <c r="K701" i="5"/>
  <c r="U701" i="5" s="1"/>
  <c r="AI701" i="5" s="1"/>
  <c r="I712" i="5"/>
  <c r="S712" i="5" s="1"/>
  <c r="AG712" i="5" s="1"/>
  <c r="BC712" i="5" s="1"/>
  <c r="C738" i="5"/>
  <c r="N821" i="5"/>
  <c r="AA821" i="5" s="1"/>
  <c r="B11" i="5"/>
  <c r="N355" i="5"/>
  <c r="AA355" i="5" s="1"/>
  <c r="N121" i="5"/>
  <c r="AA121" i="5" s="1"/>
  <c r="O121" i="5"/>
  <c r="AC121" i="5" s="1"/>
  <c r="B14" i="5"/>
  <c r="J20" i="5"/>
  <c r="T20" i="5" s="1"/>
  <c r="AH20" i="5" s="1"/>
  <c r="BD20" i="5" s="1"/>
  <c r="B28" i="5"/>
  <c r="K45" i="5"/>
  <c r="U45" i="5" s="1"/>
  <c r="AI45" i="5" s="1"/>
  <c r="N113" i="5"/>
  <c r="AA113" i="5" s="1"/>
  <c r="M45" i="5"/>
  <c r="Y45" i="5" s="1"/>
  <c r="BH45" i="5" s="1"/>
  <c r="B90" i="5"/>
  <c r="O93" i="5"/>
  <c r="AC93" i="5" s="1"/>
  <c r="C97" i="5"/>
  <c r="J121" i="5"/>
  <c r="T121" i="5" s="1"/>
  <c r="AH121" i="5" s="1"/>
  <c r="BD121" i="5" s="1"/>
  <c r="J127" i="5"/>
  <c r="T127" i="5" s="1"/>
  <c r="AH127" i="5" s="1"/>
  <c r="BD127" i="5" s="1"/>
  <c r="L179" i="5"/>
  <c r="X179" i="5" s="1"/>
  <c r="B195" i="5"/>
  <c r="B207" i="5"/>
  <c r="K266" i="5"/>
  <c r="U266" i="5" s="1"/>
  <c r="AI266" i="5" s="1"/>
  <c r="M279" i="5"/>
  <c r="Y279" i="5" s="1"/>
  <c r="BH279" i="5" s="1"/>
  <c r="R295" i="5"/>
  <c r="AF295" i="5" s="1"/>
  <c r="BB295" i="5" s="1"/>
  <c r="J324" i="5"/>
  <c r="T324" i="5" s="1"/>
  <c r="AH324" i="5" s="1"/>
  <c r="BD324" i="5" s="1"/>
  <c r="G14" i="5"/>
  <c r="R45" i="5"/>
  <c r="AF45" i="5" s="1"/>
  <c r="BB45" i="5" s="1"/>
  <c r="K59" i="5"/>
  <c r="U59" i="5" s="1"/>
  <c r="AI59" i="5" s="1"/>
  <c r="M90" i="5"/>
  <c r="Y90" i="5" s="1"/>
  <c r="BH90" i="5" s="1"/>
  <c r="R93" i="5"/>
  <c r="AF93" i="5" s="1"/>
  <c r="BB93" i="5" s="1"/>
  <c r="L101" i="5"/>
  <c r="X101" i="5" s="1"/>
  <c r="K121" i="5"/>
  <c r="U121" i="5" s="1"/>
  <c r="AI121" i="5" s="1"/>
  <c r="K127" i="5"/>
  <c r="U127" i="5" s="1"/>
  <c r="AI127" i="5" s="1"/>
  <c r="N157" i="5"/>
  <c r="AA157" i="5" s="1"/>
  <c r="M179" i="5"/>
  <c r="Y179" i="5" s="1"/>
  <c r="BH179" i="5" s="1"/>
  <c r="O227" i="5"/>
  <c r="AC227" i="5" s="1"/>
  <c r="N227" i="5"/>
  <c r="AA227" i="5" s="1"/>
  <c r="K245" i="5"/>
  <c r="U245" i="5" s="1"/>
  <c r="AI245" i="5" s="1"/>
  <c r="J245" i="5"/>
  <c r="T245" i="5" s="1"/>
  <c r="AH245" i="5" s="1"/>
  <c r="BD245" i="5" s="1"/>
  <c r="M266" i="5"/>
  <c r="Y266" i="5" s="1"/>
  <c r="BH266" i="5" s="1"/>
  <c r="M324" i="5"/>
  <c r="Y324" i="5" s="1"/>
  <c r="BH324" i="5" s="1"/>
  <c r="B393" i="5"/>
  <c r="C466" i="5"/>
  <c r="O498" i="5"/>
  <c r="AC498" i="5" s="1"/>
  <c r="M498" i="5"/>
  <c r="Y498" i="5" s="1"/>
  <c r="BH498" i="5" s="1"/>
  <c r="R532" i="5"/>
  <c r="AF532" i="5" s="1"/>
  <c r="BB532" i="5" s="1"/>
  <c r="C532" i="5"/>
  <c r="O546" i="5"/>
  <c r="AC546" i="5" s="1"/>
  <c r="L587" i="5"/>
  <c r="X587" i="5" s="1"/>
  <c r="J620" i="5"/>
  <c r="T620" i="5" s="1"/>
  <c r="AH620" i="5" s="1"/>
  <c r="BD620" i="5" s="1"/>
  <c r="R630" i="5"/>
  <c r="AF630" i="5" s="1"/>
  <c r="BB630" i="5" s="1"/>
  <c r="K630" i="5"/>
  <c r="U630" i="5" s="1"/>
  <c r="AI630" i="5" s="1"/>
  <c r="B637" i="5"/>
  <c r="K685" i="5"/>
  <c r="U685" i="5" s="1"/>
  <c r="AI685" i="5" s="1"/>
  <c r="J708" i="5"/>
  <c r="T708" i="5" s="1"/>
  <c r="AH708" i="5" s="1"/>
  <c r="BD708" i="5" s="1"/>
  <c r="J748" i="5"/>
  <c r="T748" i="5" s="1"/>
  <c r="AH748" i="5" s="1"/>
  <c r="BD748" i="5" s="1"/>
  <c r="M748" i="5"/>
  <c r="Y748" i="5" s="1"/>
  <c r="BH748" i="5" s="1"/>
  <c r="C748" i="5"/>
  <c r="N763" i="5"/>
  <c r="AA763" i="5" s="1"/>
  <c r="L404" i="5"/>
  <c r="X404" i="5" s="1"/>
  <c r="M404" i="5"/>
  <c r="Y404" i="5" s="1"/>
  <c r="BH404" i="5" s="1"/>
  <c r="M522" i="5"/>
  <c r="Y522" i="5" s="1"/>
  <c r="BH522" i="5" s="1"/>
  <c r="C522" i="5"/>
  <c r="B662" i="5"/>
  <c r="M662" i="5"/>
  <c r="Y662" i="5" s="1"/>
  <c r="BH662" i="5" s="1"/>
  <c r="R815" i="5"/>
  <c r="AF815" i="5" s="1"/>
  <c r="BB815" i="5" s="1"/>
  <c r="B815" i="5"/>
  <c r="K823" i="5"/>
  <c r="U823" i="5" s="1"/>
  <c r="AI823" i="5" s="1"/>
  <c r="O823" i="5"/>
  <c r="AC823" i="5" s="1"/>
  <c r="N823" i="5"/>
  <c r="AA823" i="5" s="1"/>
  <c r="J823" i="5"/>
  <c r="T823" i="5" s="1"/>
  <c r="AH823" i="5" s="1"/>
  <c r="BD823" i="5" s="1"/>
  <c r="R863" i="5"/>
  <c r="AF863" i="5" s="1"/>
  <c r="BB863" i="5" s="1"/>
  <c r="C863" i="5"/>
  <c r="B863" i="5"/>
  <c r="F986" i="5"/>
  <c r="W986" i="5" s="1"/>
  <c r="J986" i="5"/>
  <c r="T986" i="5" s="1"/>
  <c r="AH986" i="5" s="1"/>
  <c r="BD986" i="5" s="1"/>
  <c r="G986" i="5"/>
  <c r="Z986" i="5" s="1"/>
  <c r="AO986" i="5" s="1"/>
  <c r="N794" i="5"/>
  <c r="AA794" i="5" s="1"/>
  <c r="C957" i="5"/>
  <c r="R965" i="5"/>
  <c r="AF965" i="5" s="1"/>
  <c r="BB965" i="5" s="1"/>
  <c r="K989" i="5"/>
  <c r="U989" i="5" s="1"/>
  <c r="AI989" i="5" s="1"/>
  <c r="G482" i="5"/>
  <c r="Z482" i="5" s="1"/>
  <c r="AO482" i="5" s="1"/>
  <c r="C724" i="5"/>
  <c r="C745" i="5"/>
  <c r="B806" i="5"/>
  <c r="J840" i="5"/>
  <c r="T840" i="5" s="1"/>
  <c r="AH840" i="5" s="1"/>
  <c r="BD840" i="5" s="1"/>
  <c r="F842" i="5"/>
  <c r="C935" i="5"/>
  <c r="J957" i="5"/>
  <c r="T957" i="5" s="1"/>
  <c r="AH957" i="5" s="1"/>
  <c r="BD957" i="5" s="1"/>
  <c r="C990" i="5"/>
  <c r="C996" i="5"/>
  <c r="L840" i="5"/>
  <c r="X840" i="5" s="1"/>
  <c r="C917" i="5"/>
  <c r="B927" i="5"/>
  <c r="I946" i="5"/>
  <c r="S946" i="5" s="1"/>
  <c r="AG946" i="5" s="1"/>
  <c r="BC946" i="5" s="1"/>
  <c r="B991" i="5"/>
  <c r="L917" i="5"/>
  <c r="X917" i="5" s="1"/>
  <c r="C927" i="5"/>
  <c r="J946" i="5"/>
  <c r="T946" i="5" s="1"/>
  <c r="AH946" i="5" s="1"/>
  <c r="BD946" i="5" s="1"/>
  <c r="K991" i="5"/>
  <c r="U991" i="5" s="1"/>
  <c r="AI991" i="5" s="1"/>
  <c r="N806" i="5"/>
  <c r="AA806" i="5" s="1"/>
  <c r="O835" i="5"/>
  <c r="AC835" i="5" s="1"/>
  <c r="L852" i="5"/>
  <c r="X852" i="5" s="1"/>
  <c r="J899" i="5"/>
  <c r="T899" i="5" s="1"/>
  <c r="AH899" i="5" s="1"/>
  <c r="BD899" i="5" s="1"/>
  <c r="I927" i="5"/>
  <c r="S927" i="5" s="1"/>
  <c r="AG927" i="5" s="1"/>
  <c r="BC927" i="5" s="1"/>
  <c r="N930" i="5"/>
  <c r="AA930" i="5" s="1"/>
  <c r="L946" i="5"/>
  <c r="X946" i="5" s="1"/>
  <c r="D950" i="5"/>
  <c r="C955" i="5"/>
  <c r="B965" i="5"/>
  <c r="R477" i="5"/>
  <c r="AF477" i="5" s="1"/>
  <c r="BB477" i="5" s="1"/>
  <c r="M482" i="5"/>
  <c r="Y482" i="5" s="1"/>
  <c r="BH482" i="5" s="1"/>
  <c r="J547" i="5"/>
  <c r="T547" i="5" s="1"/>
  <c r="AH547" i="5" s="1"/>
  <c r="BD547" i="5" s="1"/>
  <c r="M595" i="5"/>
  <c r="Y595" i="5" s="1"/>
  <c r="BH595" i="5" s="1"/>
  <c r="J602" i="5"/>
  <c r="T602" i="5" s="1"/>
  <c r="AH602" i="5" s="1"/>
  <c r="BD602" i="5" s="1"/>
  <c r="I611" i="5"/>
  <c r="S611" i="5" s="1"/>
  <c r="AG611" i="5" s="1"/>
  <c r="BC611" i="5" s="1"/>
  <c r="I629" i="5"/>
  <c r="S629" i="5" s="1"/>
  <c r="AG629" i="5" s="1"/>
  <c r="BC629" i="5" s="1"/>
  <c r="K683" i="5"/>
  <c r="U683" i="5" s="1"/>
  <c r="AI683" i="5" s="1"/>
  <c r="I706" i="5"/>
  <c r="S706" i="5" s="1"/>
  <c r="AG706" i="5" s="1"/>
  <c r="BC706" i="5" s="1"/>
  <c r="K710" i="5"/>
  <c r="U710" i="5" s="1"/>
  <c r="AI710" i="5" s="1"/>
  <c r="I716" i="5"/>
  <c r="S716" i="5" s="1"/>
  <c r="AG716" i="5" s="1"/>
  <c r="BC716" i="5" s="1"/>
  <c r="I732" i="5"/>
  <c r="S732" i="5" s="1"/>
  <c r="AG732" i="5" s="1"/>
  <c r="BC732" i="5" s="1"/>
  <c r="C794" i="5"/>
  <c r="N799" i="5"/>
  <c r="AA799" i="5" s="1"/>
  <c r="L809" i="5"/>
  <c r="X809" i="5" s="1"/>
  <c r="C843" i="5"/>
  <c r="B862" i="5"/>
  <c r="R865" i="5"/>
  <c r="AF865" i="5" s="1"/>
  <c r="BB865" i="5" s="1"/>
  <c r="B873" i="5"/>
  <c r="N887" i="5"/>
  <c r="AA887" i="5" s="1"/>
  <c r="K927" i="5"/>
  <c r="U927" i="5" s="1"/>
  <c r="AI927" i="5" s="1"/>
  <c r="I943" i="5"/>
  <c r="S943" i="5" s="1"/>
  <c r="AG943" i="5" s="1"/>
  <c r="BC943" i="5" s="1"/>
  <c r="M946" i="5"/>
  <c r="Y946" i="5" s="1"/>
  <c r="BH946" i="5" s="1"/>
  <c r="K955" i="5"/>
  <c r="U955" i="5" s="1"/>
  <c r="AI955" i="5" s="1"/>
  <c r="C965" i="5"/>
  <c r="C971" i="5"/>
  <c r="M976" i="5"/>
  <c r="Y976" i="5" s="1"/>
  <c r="BH976" i="5" s="1"/>
  <c r="B992" i="5"/>
  <c r="B284" i="5"/>
  <c r="M362" i="5"/>
  <c r="Y362" i="5" s="1"/>
  <c r="BH362" i="5" s="1"/>
  <c r="I382" i="5"/>
  <c r="S382" i="5" s="1"/>
  <c r="AG382" i="5" s="1"/>
  <c r="BC382" i="5" s="1"/>
  <c r="N429" i="5"/>
  <c r="AA429" i="5" s="1"/>
  <c r="O482" i="5"/>
  <c r="AC482" i="5" s="1"/>
  <c r="C491" i="5"/>
  <c r="G518" i="5"/>
  <c r="G527" i="5" s="1"/>
  <c r="Z527" i="5" s="1"/>
  <c r="AO527" i="5" s="1"/>
  <c r="N547" i="5"/>
  <c r="AA547" i="5" s="1"/>
  <c r="O595" i="5"/>
  <c r="AC595" i="5" s="1"/>
  <c r="J669" i="5"/>
  <c r="T669" i="5" s="1"/>
  <c r="AH669" i="5" s="1"/>
  <c r="BD669" i="5" s="1"/>
  <c r="L683" i="5"/>
  <c r="X683" i="5" s="1"/>
  <c r="I697" i="5"/>
  <c r="S697" i="5" s="1"/>
  <c r="AG697" i="5" s="1"/>
  <c r="BC697" i="5" s="1"/>
  <c r="L710" i="5"/>
  <c r="X710" i="5" s="1"/>
  <c r="J716" i="5"/>
  <c r="T716" i="5" s="1"/>
  <c r="AH716" i="5" s="1"/>
  <c r="BD716" i="5" s="1"/>
  <c r="J732" i="5"/>
  <c r="T732" i="5" s="1"/>
  <c r="AH732" i="5" s="1"/>
  <c r="BD732" i="5" s="1"/>
  <c r="R759" i="5"/>
  <c r="AF759" i="5" s="1"/>
  <c r="BB759" i="5" s="1"/>
  <c r="C774" i="5"/>
  <c r="D794" i="5"/>
  <c r="O799" i="5"/>
  <c r="AC799" i="5" s="1"/>
  <c r="N809" i="5"/>
  <c r="AA809" i="5" s="1"/>
  <c r="J819" i="5"/>
  <c r="T819" i="5" s="1"/>
  <c r="AH819" i="5" s="1"/>
  <c r="BD819" i="5" s="1"/>
  <c r="B841" i="5"/>
  <c r="L843" i="5"/>
  <c r="X843" i="5" s="1"/>
  <c r="J847" i="5"/>
  <c r="T847" i="5" s="1"/>
  <c r="AH847" i="5" s="1"/>
  <c r="BD847" i="5" s="1"/>
  <c r="B858" i="5"/>
  <c r="C862" i="5"/>
  <c r="I873" i="5"/>
  <c r="S873" i="5" s="1"/>
  <c r="AG873" i="5" s="1"/>
  <c r="BC873" i="5" s="1"/>
  <c r="M879" i="5"/>
  <c r="Y879" i="5" s="1"/>
  <c r="BH879" i="5" s="1"/>
  <c r="J906" i="5"/>
  <c r="T906" i="5" s="1"/>
  <c r="AH906" i="5" s="1"/>
  <c r="BD906" i="5" s="1"/>
  <c r="L927" i="5"/>
  <c r="X927" i="5" s="1"/>
  <c r="B937" i="5"/>
  <c r="K943" i="5"/>
  <c r="U943" i="5" s="1"/>
  <c r="AI943" i="5" s="1"/>
  <c r="N955" i="5"/>
  <c r="AA955" i="5" s="1"/>
  <c r="I965" i="5"/>
  <c r="S965" i="5" s="1"/>
  <c r="AG965" i="5" s="1"/>
  <c r="BC965" i="5" s="1"/>
  <c r="I971" i="5"/>
  <c r="S971" i="5" s="1"/>
  <c r="AG971" i="5" s="1"/>
  <c r="BC971" i="5" s="1"/>
  <c r="J983" i="5"/>
  <c r="T983" i="5" s="1"/>
  <c r="AH983" i="5" s="1"/>
  <c r="BD983" i="5" s="1"/>
  <c r="N843" i="5"/>
  <c r="AA843" i="5" s="1"/>
  <c r="L847" i="5"/>
  <c r="X847" i="5" s="1"/>
  <c r="I862" i="5"/>
  <c r="S862" i="5" s="1"/>
  <c r="AG862" i="5" s="1"/>
  <c r="BC862" i="5" s="1"/>
  <c r="K906" i="5"/>
  <c r="U906" i="5" s="1"/>
  <c r="AI906" i="5" s="1"/>
  <c r="R927" i="5"/>
  <c r="AF927" i="5" s="1"/>
  <c r="BB927" i="5" s="1"/>
  <c r="L943" i="5"/>
  <c r="X943" i="5" s="1"/>
  <c r="R958" i="5"/>
  <c r="AF958" i="5" s="1"/>
  <c r="BB958" i="5" s="1"/>
  <c r="L965" i="5"/>
  <c r="X965" i="5" s="1"/>
  <c r="K971" i="5"/>
  <c r="U971" i="5" s="1"/>
  <c r="AI971" i="5" s="1"/>
  <c r="N977" i="5"/>
  <c r="AA977" i="5" s="1"/>
  <c r="B989" i="5"/>
  <c r="N943" i="5"/>
  <c r="AA943" i="5" s="1"/>
  <c r="N965" i="5"/>
  <c r="AA965" i="5" s="1"/>
  <c r="O971" i="5"/>
  <c r="AC971" i="5" s="1"/>
  <c r="K866" i="5"/>
  <c r="U866" i="5" s="1"/>
  <c r="AI866" i="5" s="1"/>
  <c r="J866" i="5"/>
  <c r="T866" i="5" s="1"/>
  <c r="AH866" i="5" s="1"/>
  <c r="BD866" i="5" s="1"/>
  <c r="R866" i="5"/>
  <c r="AF866" i="5" s="1"/>
  <c r="BB866" i="5" s="1"/>
  <c r="N866" i="5"/>
  <c r="AA866" i="5" s="1"/>
  <c r="L866" i="5"/>
  <c r="X866" i="5" s="1"/>
  <c r="F866" i="5"/>
  <c r="D866" i="5"/>
  <c r="I866" i="5"/>
  <c r="S866" i="5" s="1"/>
  <c r="AG866" i="5" s="1"/>
  <c r="BC866" i="5" s="1"/>
  <c r="H866" i="5"/>
  <c r="G866" i="5"/>
  <c r="C866" i="5"/>
  <c r="B866" i="5"/>
  <c r="R119" i="5"/>
  <c r="AF119" i="5" s="1"/>
  <c r="BB119" i="5" s="1"/>
  <c r="C119" i="5"/>
  <c r="B119" i="5"/>
  <c r="J109" i="5"/>
  <c r="T109" i="5" s="1"/>
  <c r="AH109" i="5" s="1"/>
  <c r="BD109" i="5" s="1"/>
  <c r="K47" i="5"/>
  <c r="U47" i="5" s="1"/>
  <c r="AI47" i="5" s="1"/>
  <c r="R70" i="5"/>
  <c r="AF70" i="5" s="1"/>
  <c r="BB70" i="5" s="1"/>
  <c r="J105" i="5"/>
  <c r="T105" i="5" s="1"/>
  <c r="AH105" i="5" s="1"/>
  <c r="BD105" i="5" s="1"/>
  <c r="L109" i="5"/>
  <c r="X109" i="5" s="1"/>
  <c r="L115" i="5"/>
  <c r="X115" i="5" s="1"/>
  <c r="R123" i="5"/>
  <c r="AF123" i="5" s="1"/>
  <c r="BB123" i="5" s="1"/>
  <c r="I123" i="5"/>
  <c r="S123" i="5" s="1"/>
  <c r="AG123" i="5" s="1"/>
  <c r="BC123" i="5" s="1"/>
  <c r="J123" i="5"/>
  <c r="T123" i="5" s="1"/>
  <c r="AH123" i="5" s="1"/>
  <c r="BD123" i="5" s="1"/>
  <c r="I132" i="5"/>
  <c r="S132" i="5" s="1"/>
  <c r="AG132" i="5" s="1"/>
  <c r="BC132" i="5" s="1"/>
  <c r="K259" i="5"/>
  <c r="U259" i="5" s="1"/>
  <c r="AI259" i="5" s="1"/>
  <c r="O259" i="5"/>
  <c r="AC259" i="5" s="1"/>
  <c r="O511" i="5"/>
  <c r="AC511" i="5" s="1"/>
  <c r="I511" i="5"/>
  <c r="S511" i="5" s="1"/>
  <c r="AG511" i="5" s="1"/>
  <c r="BC511" i="5" s="1"/>
  <c r="B555" i="5"/>
  <c r="J555" i="5"/>
  <c r="T555" i="5" s="1"/>
  <c r="AH555" i="5" s="1"/>
  <c r="BD555" i="5" s="1"/>
  <c r="I9" i="5"/>
  <c r="S9" i="5" s="1"/>
  <c r="AG9" i="5" s="1"/>
  <c r="M9" i="5"/>
  <c r="Y9" i="5" s="1"/>
  <c r="J9" i="5"/>
  <c r="T9" i="5" s="1"/>
  <c r="AH9" i="5" s="1"/>
  <c r="L23" i="5"/>
  <c r="X23" i="5" s="1"/>
  <c r="K163" i="5"/>
  <c r="U163" i="5" s="1"/>
  <c r="AI163" i="5" s="1"/>
  <c r="R163" i="5"/>
  <c r="AF163" i="5" s="1"/>
  <c r="BB163" i="5" s="1"/>
  <c r="O163" i="5"/>
  <c r="AC163" i="5" s="1"/>
  <c r="L163" i="5"/>
  <c r="X163" i="5" s="1"/>
  <c r="B163" i="5"/>
  <c r="C163" i="5"/>
  <c r="J38" i="5"/>
  <c r="T38" i="5" s="1"/>
  <c r="AH38" i="5" s="1"/>
  <c r="BD38" i="5" s="1"/>
  <c r="M52" i="5"/>
  <c r="Y52" i="5" s="1"/>
  <c r="BH52" i="5" s="1"/>
  <c r="N52" i="5"/>
  <c r="AA52" i="5" s="1"/>
  <c r="N63" i="5"/>
  <c r="AA63" i="5" s="1"/>
  <c r="J63" i="5"/>
  <c r="T63" i="5" s="1"/>
  <c r="AH63" i="5" s="1"/>
  <c r="BD63" i="5" s="1"/>
  <c r="B63" i="5"/>
  <c r="N109" i="5"/>
  <c r="AA109" i="5" s="1"/>
  <c r="R120" i="5"/>
  <c r="AF120" i="5" s="1"/>
  <c r="BB120" i="5" s="1"/>
  <c r="L120" i="5"/>
  <c r="X120" i="5" s="1"/>
  <c r="M120" i="5"/>
  <c r="Y120" i="5" s="1"/>
  <c r="BH120" i="5" s="1"/>
  <c r="J120" i="5"/>
  <c r="T120" i="5" s="1"/>
  <c r="AH120" i="5" s="1"/>
  <c r="BD120" i="5" s="1"/>
  <c r="C120" i="5"/>
  <c r="B120" i="5"/>
  <c r="J132" i="5"/>
  <c r="T132" i="5" s="1"/>
  <c r="AH132" i="5" s="1"/>
  <c r="BD132" i="5" s="1"/>
  <c r="R188" i="5"/>
  <c r="AF188" i="5" s="1"/>
  <c r="BB188" i="5" s="1"/>
  <c r="K188" i="5"/>
  <c r="U188" i="5" s="1"/>
  <c r="AI188" i="5" s="1"/>
  <c r="I188" i="5"/>
  <c r="S188" i="5" s="1"/>
  <c r="AG188" i="5" s="1"/>
  <c r="BC188" i="5" s="1"/>
  <c r="N259" i="5"/>
  <c r="AA259" i="5" s="1"/>
  <c r="R291" i="5"/>
  <c r="AF291" i="5" s="1"/>
  <c r="BB291" i="5" s="1"/>
  <c r="K291" i="5"/>
  <c r="U291" i="5" s="1"/>
  <c r="AI291" i="5" s="1"/>
  <c r="L291" i="5"/>
  <c r="X291" i="5" s="1"/>
  <c r="M265" i="5"/>
  <c r="Y265" i="5" s="1"/>
  <c r="BH265" i="5" s="1"/>
  <c r="K265" i="5"/>
  <c r="U265" i="5" s="1"/>
  <c r="AI265" i="5" s="1"/>
  <c r="B265" i="5"/>
  <c r="B473" i="5"/>
  <c r="O473" i="5"/>
  <c r="AC473" i="5" s="1"/>
  <c r="M473" i="5"/>
  <c r="Y473" i="5" s="1"/>
  <c r="BH473" i="5" s="1"/>
  <c r="N473" i="5"/>
  <c r="AA473" i="5" s="1"/>
  <c r="I473" i="5"/>
  <c r="S473" i="5" s="1"/>
  <c r="AG473" i="5" s="1"/>
  <c r="BC473" i="5" s="1"/>
  <c r="K119" i="5"/>
  <c r="U119" i="5" s="1"/>
  <c r="AI119" i="5" s="1"/>
  <c r="G38" i="5"/>
  <c r="R9" i="5"/>
  <c r="AF9" i="5" s="1"/>
  <c r="N24" i="5"/>
  <c r="AA24" i="5" s="1"/>
  <c r="B24" i="5"/>
  <c r="B77" i="5"/>
  <c r="L81" i="5"/>
  <c r="X81" i="5" s="1"/>
  <c r="M86" i="5"/>
  <c r="Y86" i="5" s="1"/>
  <c r="BH86" i="5" s="1"/>
  <c r="K105" i="5"/>
  <c r="U105" i="5" s="1"/>
  <c r="AI105" i="5" s="1"/>
  <c r="I24" i="5"/>
  <c r="S24" i="5" s="1"/>
  <c r="AG24" i="5" s="1"/>
  <c r="BC24" i="5" s="1"/>
  <c r="L35" i="5"/>
  <c r="X35" i="5" s="1"/>
  <c r="M35" i="5"/>
  <c r="Y35" i="5" s="1"/>
  <c r="BH35" i="5" s="1"/>
  <c r="K35" i="5"/>
  <c r="U35" i="5" s="1"/>
  <c r="AI35" i="5" s="1"/>
  <c r="B35" i="5"/>
  <c r="L38" i="5"/>
  <c r="X38" i="5" s="1"/>
  <c r="B52" i="5"/>
  <c r="K63" i="5"/>
  <c r="U63" i="5" s="1"/>
  <c r="AI63" i="5" s="1"/>
  <c r="J77" i="5"/>
  <c r="T77" i="5" s="1"/>
  <c r="AH77" i="5" s="1"/>
  <c r="BD77" i="5" s="1"/>
  <c r="R86" i="5"/>
  <c r="AF86" i="5" s="1"/>
  <c r="BB86" i="5" s="1"/>
  <c r="R105" i="5"/>
  <c r="AF105" i="5" s="1"/>
  <c r="BB105" i="5" s="1"/>
  <c r="I120" i="5"/>
  <c r="S120" i="5" s="1"/>
  <c r="AG120" i="5" s="1"/>
  <c r="BC120" i="5" s="1"/>
  <c r="M147" i="5"/>
  <c r="Y147" i="5" s="1"/>
  <c r="BH147" i="5" s="1"/>
  <c r="C147" i="5"/>
  <c r="L147" i="5"/>
  <c r="X147" i="5" s="1"/>
  <c r="R147" i="5"/>
  <c r="AF147" i="5" s="1"/>
  <c r="BB147" i="5" s="1"/>
  <c r="O147" i="5"/>
  <c r="AC147" i="5" s="1"/>
  <c r="N147" i="5"/>
  <c r="AA147" i="5" s="1"/>
  <c r="I147" i="5"/>
  <c r="S147" i="5" s="1"/>
  <c r="AG147" i="5" s="1"/>
  <c r="BC147" i="5" s="1"/>
  <c r="B147" i="5"/>
  <c r="B159" i="5"/>
  <c r="N159" i="5"/>
  <c r="AA159" i="5" s="1"/>
  <c r="I159" i="5"/>
  <c r="S159" i="5" s="1"/>
  <c r="AG159" i="5" s="1"/>
  <c r="BC159" i="5" s="1"/>
  <c r="C159" i="5"/>
  <c r="J164" i="5"/>
  <c r="T164" i="5" s="1"/>
  <c r="AH164" i="5" s="1"/>
  <c r="BD164" i="5" s="1"/>
  <c r="L180" i="5"/>
  <c r="X180" i="5" s="1"/>
  <c r="M180" i="5"/>
  <c r="Y180" i="5" s="1"/>
  <c r="BH180" i="5" s="1"/>
  <c r="R333" i="5"/>
  <c r="AF333" i="5" s="1"/>
  <c r="BB333" i="5" s="1"/>
  <c r="M333" i="5"/>
  <c r="Y333" i="5" s="1"/>
  <c r="BH333" i="5" s="1"/>
  <c r="B361" i="5"/>
  <c r="O361" i="5"/>
  <c r="AC361" i="5" s="1"/>
  <c r="R461" i="5"/>
  <c r="AF461" i="5" s="1"/>
  <c r="BB461" i="5" s="1"/>
  <c r="N461" i="5"/>
  <c r="AA461" i="5" s="1"/>
  <c r="O461" i="5"/>
  <c r="AC461" i="5" s="1"/>
  <c r="L494" i="5"/>
  <c r="X494" i="5" s="1"/>
  <c r="C494" i="5"/>
  <c r="I494" i="5"/>
  <c r="S494" i="5" s="1"/>
  <c r="AG494" i="5" s="1"/>
  <c r="BC494" i="5" s="1"/>
  <c r="O494" i="5"/>
  <c r="AC494" i="5" s="1"/>
  <c r="J494" i="5"/>
  <c r="T494" i="5" s="1"/>
  <c r="AH494" i="5" s="1"/>
  <c r="BD494" i="5" s="1"/>
  <c r="H494" i="5"/>
  <c r="M494" i="5"/>
  <c r="Y494" i="5" s="1"/>
  <c r="BH494" i="5" s="1"/>
  <c r="L691" i="5"/>
  <c r="X691" i="5" s="1"/>
  <c r="O691" i="5"/>
  <c r="AC691" i="5" s="1"/>
  <c r="K691" i="5"/>
  <c r="U691" i="5" s="1"/>
  <c r="AI691" i="5" s="1"/>
  <c r="R691" i="5"/>
  <c r="AF691" i="5" s="1"/>
  <c r="BB691" i="5" s="1"/>
  <c r="N691" i="5"/>
  <c r="AA691" i="5" s="1"/>
  <c r="I691" i="5"/>
  <c r="S691" i="5" s="1"/>
  <c r="AG691" i="5" s="1"/>
  <c r="BC691" i="5" s="1"/>
  <c r="C691" i="5"/>
  <c r="O71" i="5"/>
  <c r="AC71" i="5" s="1"/>
  <c r="N71" i="5"/>
  <c r="AA71" i="5" s="1"/>
  <c r="C71" i="5"/>
  <c r="B71" i="5"/>
  <c r="M24" i="5"/>
  <c r="Y24" i="5" s="1"/>
  <c r="BH24" i="5" s="1"/>
  <c r="I43" i="5"/>
  <c r="S43" i="5" s="1"/>
  <c r="AG43" i="5" s="1"/>
  <c r="BC43" i="5" s="1"/>
  <c r="M43" i="5"/>
  <c r="Y43" i="5" s="1"/>
  <c r="BH43" i="5" s="1"/>
  <c r="L43" i="5"/>
  <c r="X43" i="5" s="1"/>
  <c r="L63" i="5"/>
  <c r="X63" i="5" s="1"/>
  <c r="R71" i="5"/>
  <c r="AF71" i="5" s="1"/>
  <c r="BB71" i="5" s="1"/>
  <c r="O77" i="5"/>
  <c r="AC77" i="5" s="1"/>
  <c r="I83" i="5"/>
  <c r="S83" i="5" s="1"/>
  <c r="AG83" i="5" s="1"/>
  <c r="BC83" i="5" s="1"/>
  <c r="L83" i="5"/>
  <c r="X83" i="5" s="1"/>
  <c r="O83" i="5"/>
  <c r="AC83" i="5" s="1"/>
  <c r="N120" i="5"/>
  <c r="AA120" i="5" s="1"/>
  <c r="N125" i="5"/>
  <c r="AA125" i="5" s="1"/>
  <c r="R125" i="5"/>
  <c r="AF125" i="5" s="1"/>
  <c r="BB125" i="5" s="1"/>
  <c r="J125" i="5"/>
  <c r="T125" i="5" s="1"/>
  <c r="AH125" i="5" s="1"/>
  <c r="BD125" i="5" s="1"/>
  <c r="L236" i="5"/>
  <c r="X236" i="5" s="1"/>
  <c r="K236" i="5"/>
  <c r="U236" i="5" s="1"/>
  <c r="AI236" i="5" s="1"/>
  <c r="B327" i="5"/>
  <c r="C327" i="5"/>
  <c r="O345" i="5"/>
  <c r="AC345" i="5" s="1"/>
  <c r="B345" i="5"/>
  <c r="R440" i="5"/>
  <c r="AF440" i="5" s="1"/>
  <c r="BB440" i="5" s="1"/>
  <c r="M440" i="5"/>
  <c r="Y440" i="5" s="1"/>
  <c r="BH440" i="5" s="1"/>
  <c r="K440" i="5"/>
  <c r="U440" i="5" s="1"/>
  <c r="AI440" i="5" s="1"/>
  <c r="L440" i="5"/>
  <c r="X440" i="5" s="1"/>
  <c r="G494" i="5"/>
  <c r="Z494" i="5" s="1"/>
  <c r="AO494" i="5" s="1"/>
  <c r="K671" i="5"/>
  <c r="U671" i="5" s="1"/>
  <c r="AI671" i="5" s="1"/>
  <c r="R671" i="5"/>
  <c r="AF671" i="5" s="1"/>
  <c r="BB671" i="5" s="1"/>
  <c r="I671" i="5"/>
  <c r="S671" i="5" s="1"/>
  <c r="AG671" i="5" s="1"/>
  <c r="BC671" i="5" s="1"/>
  <c r="M132" i="5"/>
  <c r="Y132" i="5" s="1"/>
  <c r="BH132" i="5" s="1"/>
  <c r="B132" i="5"/>
  <c r="R23" i="5"/>
  <c r="AF23" i="5" s="1"/>
  <c r="BB23" i="5" s="1"/>
  <c r="I25" i="5"/>
  <c r="S25" i="5" s="1"/>
  <c r="AG25" i="5" s="1"/>
  <c r="BC25" i="5" s="1"/>
  <c r="L25" i="5"/>
  <c r="X25" i="5" s="1"/>
  <c r="C25" i="5"/>
  <c r="R64" i="5"/>
  <c r="AF64" i="5" s="1"/>
  <c r="BB64" i="5" s="1"/>
  <c r="M64" i="5"/>
  <c r="Y64" i="5" s="1"/>
  <c r="BH64" i="5" s="1"/>
  <c r="B64" i="5"/>
  <c r="O107" i="5"/>
  <c r="AC107" i="5" s="1"/>
  <c r="L107" i="5"/>
  <c r="X107" i="5" s="1"/>
  <c r="G110" i="5"/>
  <c r="C110" i="5"/>
  <c r="O110" i="5"/>
  <c r="AC110" i="5" s="1"/>
  <c r="R110" i="5"/>
  <c r="AF110" i="5" s="1"/>
  <c r="BB110" i="5" s="1"/>
  <c r="J110" i="5"/>
  <c r="T110" i="5" s="1"/>
  <c r="AH110" i="5" s="1"/>
  <c r="BD110" i="5" s="1"/>
  <c r="E110" i="5"/>
  <c r="V110" i="5" s="1"/>
  <c r="B110" i="5"/>
  <c r="R202" i="5"/>
  <c r="AF202" i="5" s="1"/>
  <c r="BB202" i="5" s="1"/>
  <c r="L202" i="5"/>
  <c r="X202" i="5" s="1"/>
  <c r="I202" i="5"/>
  <c r="S202" i="5" s="1"/>
  <c r="AG202" i="5" s="1"/>
  <c r="BC202" i="5" s="1"/>
  <c r="I428" i="5"/>
  <c r="S428" i="5" s="1"/>
  <c r="AG428" i="5" s="1"/>
  <c r="BC428" i="5" s="1"/>
  <c r="M428" i="5"/>
  <c r="Y428" i="5" s="1"/>
  <c r="BH428" i="5" s="1"/>
  <c r="C503" i="5"/>
  <c r="O503" i="5"/>
  <c r="AC503" i="5" s="1"/>
  <c r="O524" i="5"/>
  <c r="AC524" i="5" s="1"/>
  <c r="M524" i="5"/>
  <c r="Y524" i="5" s="1"/>
  <c r="BH524" i="5" s="1"/>
  <c r="K591" i="5"/>
  <c r="U591" i="5" s="1"/>
  <c r="AI591" i="5" s="1"/>
  <c r="L591" i="5"/>
  <c r="X591" i="5" s="1"/>
  <c r="J619" i="5"/>
  <c r="T619" i="5" s="1"/>
  <c r="AH619" i="5" s="1"/>
  <c r="BD619" i="5" s="1"/>
  <c r="I619" i="5"/>
  <c r="S619" i="5" s="1"/>
  <c r="AG619" i="5" s="1"/>
  <c r="BC619" i="5" s="1"/>
  <c r="N18" i="5"/>
  <c r="AA18" i="5" s="1"/>
  <c r="B18" i="5"/>
  <c r="I81" i="5"/>
  <c r="S81" i="5" s="1"/>
  <c r="AG81" i="5" s="1"/>
  <c r="BC81" i="5" s="1"/>
  <c r="R81" i="5"/>
  <c r="AF81" i="5" s="1"/>
  <c r="BB81" i="5" s="1"/>
  <c r="O81" i="5"/>
  <c r="AC81" i="5" s="1"/>
  <c r="K81" i="5"/>
  <c r="U81" i="5" s="1"/>
  <c r="AI81" i="5" s="1"/>
  <c r="J81" i="5"/>
  <c r="T81" i="5" s="1"/>
  <c r="AH81" i="5" s="1"/>
  <c r="BD81" i="5" s="1"/>
  <c r="N282" i="5"/>
  <c r="AA282" i="5" s="1"/>
  <c r="M282" i="5"/>
  <c r="Y282" i="5" s="1"/>
  <c r="BH282" i="5" s="1"/>
  <c r="C77" i="5"/>
  <c r="K77" i="5"/>
  <c r="U77" i="5" s="1"/>
  <c r="AI77" i="5" s="1"/>
  <c r="H26" i="5"/>
  <c r="AB26" i="5" s="1"/>
  <c r="AP26" i="5" s="1"/>
  <c r="L26" i="5"/>
  <c r="X26" i="5" s="1"/>
  <c r="N36" i="5"/>
  <c r="AA36" i="5" s="1"/>
  <c r="B36" i="5"/>
  <c r="I39" i="5"/>
  <c r="S39" i="5" s="1"/>
  <c r="AG39" i="5" s="1"/>
  <c r="BC39" i="5" s="1"/>
  <c r="C39" i="5"/>
  <c r="J50" i="5"/>
  <c r="T50" i="5" s="1"/>
  <c r="AH50" i="5" s="1"/>
  <c r="BD50" i="5" s="1"/>
  <c r="N50" i="5"/>
  <c r="AA50" i="5" s="1"/>
  <c r="L50" i="5"/>
  <c r="X50" i="5" s="1"/>
  <c r="I50" i="5"/>
  <c r="S50" i="5" s="1"/>
  <c r="AG50" i="5" s="1"/>
  <c r="BC50" i="5" s="1"/>
  <c r="E50" i="5"/>
  <c r="V50" i="5" s="1"/>
  <c r="B54" i="5"/>
  <c r="N54" i="5"/>
  <c r="AA54" i="5" s="1"/>
  <c r="L54" i="5"/>
  <c r="X54" i="5" s="1"/>
  <c r="I54" i="5"/>
  <c r="S54" i="5" s="1"/>
  <c r="AG54" i="5" s="1"/>
  <c r="BC54" i="5" s="1"/>
  <c r="L64" i="5"/>
  <c r="X64" i="5" s="1"/>
  <c r="R68" i="5"/>
  <c r="AF68" i="5" s="1"/>
  <c r="BB68" i="5" s="1"/>
  <c r="I68" i="5"/>
  <c r="S68" i="5" s="1"/>
  <c r="AG68" i="5" s="1"/>
  <c r="BC68" i="5" s="1"/>
  <c r="B68" i="5"/>
  <c r="R78" i="5"/>
  <c r="AF78" i="5" s="1"/>
  <c r="BB78" i="5" s="1"/>
  <c r="I78" i="5"/>
  <c r="S78" i="5" s="1"/>
  <c r="AG78" i="5" s="1"/>
  <c r="BC78" i="5" s="1"/>
  <c r="B78" i="5"/>
  <c r="B88" i="5"/>
  <c r="B107" i="5"/>
  <c r="F110" i="5"/>
  <c r="M117" i="5"/>
  <c r="Y117" i="5" s="1"/>
  <c r="BH117" i="5" s="1"/>
  <c r="R117" i="5"/>
  <c r="AF117" i="5" s="1"/>
  <c r="BB117" i="5" s="1"/>
  <c r="B117" i="5"/>
  <c r="N117" i="5"/>
  <c r="AA117" i="5" s="1"/>
  <c r="L117" i="5"/>
  <c r="X117" i="5" s="1"/>
  <c r="J117" i="5"/>
  <c r="T117" i="5" s="1"/>
  <c r="AH117" i="5" s="1"/>
  <c r="BD117" i="5" s="1"/>
  <c r="I117" i="5"/>
  <c r="S117" i="5" s="1"/>
  <c r="AG117" i="5" s="1"/>
  <c r="BC117" i="5" s="1"/>
  <c r="M138" i="5"/>
  <c r="Y138" i="5" s="1"/>
  <c r="BH138" i="5" s="1"/>
  <c r="J138" i="5"/>
  <c r="T138" i="5" s="1"/>
  <c r="AH138" i="5" s="1"/>
  <c r="BD138" i="5" s="1"/>
  <c r="I138" i="5"/>
  <c r="S138" i="5" s="1"/>
  <c r="AG138" i="5" s="1"/>
  <c r="BC138" i="5" s="1"/>
  <c r="M182" i="5"/>
  <c r="Y182" i="5" s="1"/>
  <c r="BH182" i="5" s="1"/>
  <c r="K182" i="5"/>
  <c r="U182" i="5" s="1"/>
  <c r="AI182" i="5" s="1"/>
  <c r="H182" i="5"/>
  <c r="I182" i="5"/>
  <c r="S182" i="5" s="1"/>
  <c r="AG182" i="5" s="1"/>
  <c r="BC182" i="5" s="1"/>
  <c r="L218" i="5"/>
  <c r="X218" i="5" s="1"/>
  <c r="I218" i="5"/>
  <c r="S218" i="5" s="1"/>
  <c r="AG218" i="5" s="1"/>
  <c r="BC218" i="5" s="1"/>
  <c r="H218" i="5"/>
  <c r="H211" i="5" s="1"/>
  <c r="AB211" i="5" s="1"/>
  <c r="AP211" i="5" s="1"/>
  <c r="K226" i="5"/>
  <c r="U226" i="5" s="1"/>
  <c r="AI226" i="5" s="1"/>
  <c r="I226" i="5"/>
  <c r="S226" i="5" s="1"/>
  <c r="AG226" i="5" s="1"/>
  <c r="BC226" i="5" s="1"/>
  <c r="R238" i="5"/>
  <c r="AF238" i="5" s="1"/>
  <c r="BB238" i="5" s="1"/>
  <c r="I238" i="5"/>
  <c r="S238" i="5" s="1"/>
  <c r="AG238" i="5" s="1"/>
  <c r="BC238" i="5" s="1"/>
  <c r="L238" i="5"/>
  <c r="X238" i="5" s="1"/>
  <c r="C363" i="5"/>
  <c r="O363" i="5"/>
  <c r="AC363" i="5" s="1"/>
  <c r="B363" i="5"/>
  <c r="R383" i="5"/>
  <c r="AF383" i="5" s="1"/>
  <c r="BB383" i="5" s="1"/>
  <c r="M383" i="5"/>
  <c r="Y383" i="5" s="1"/>
  <c r="BH383" i="5" s="1"/>
  <c r="R186" i="5"/>
  <c r="AF186" i="5" s="1"/>
  <c r="BB186" i="5" s="1"/>
  <c r="K186" i="5"/>
  <c r="U186" i="5" s="1"/>
  <c r="AI186" i="5" s="1"/>
  <c r="L186" i="5"/>
  <c r="X186" i="5" s="1"/>
  <c r="J115" i="5"/>
  <c r="T115" i="5" s="1"/>
  <c r="AH115" i="5" s="1"/>
  <c r="BD115" i="5" s="1"/>
  <c r="B115" i="5"/>
  <c r="K9" i="5"/>
  <c r="U9" i="5" s="1"/>
  <c r="AI9" i="5" s="1"/>
  <c r="G26" i="5"/>
  <c r="Z26" i="5" s="1"/>
  <c r="AO26" i="5" s="1"/>
  <c r="I36" i="5"/>
  <c r="S36" i="5" s="1"/>
  <c r="AG36" i="5" s="1"/>
  <c r="BC36" i="5" s="1"/>
  <c r="B50" i="5"/>
  <c r="M54" i="5"/>
  <c r="Y54" i="5" s="1"/>
  <c r="BH54" i="5" s="1"/>
  <c r="O65" i="5"/>
  <c r="AC65" i="5" s="1"/>
  <c r="K65" i="5"/>
  <c r="U65" i="5" s="1"/>
  <c r="AI65" i="5" s="1"/>
  <c r="J65" i="5"/>
  <c r="T65" i="5" s="1"/>
  <c r="AH65" i="5" s="1"/>
  <c r="BD65" i="5" s="1"/>
  <c r="N68" i="5"/>
  <c r="AA68" i="5" s="1"/>
  <c r="R79" i="5"/>
  <c r="AF79" i="5" s="1"/>
  <c r="BB79" i="5" s="1"/>
  <c r="L79" i="5"/>
  <c r="X79" i="5" s="1"/>
  <c r="B79" i="5"/>
  <c r="R84" i="5"/>
  <c r="AF84" i="5" s="1"/>
  <c r="BB84" i="5" s="1"/>
  <c r="N84" i="5"/>
  <c r="AA84" i="5" s="1"/>
  <c r="M88" i="5"/>
  <c r="Y88" i="5" s="1"/>
  <c r="BH88" i="5" s="1"/>
  <c r="C107" i="5"/>
  <c r="C117" i="5"/>
  <c r="L125" i="5"/>
  <c r="X125" i="5" s="1"/>
  <c r="L138" i="5"/>
  <c r="X138" i="5" s="1"/>
  <c r="I142" i="5"/>
  <c r="S142" i="5" s="1"/>
  <c r="AG142" i="5" s="1"/>
  <c r="BC142" i="5" s="1"/>
  <c r="M142" i="5"/>
  <c r="Y142" i="5" s="1"/>
  <c r="BH142" i="5" s="1"/>
  <c r="O183" i="5"/>
  <c r="AC183" i="5" s="1"/>
  <c r="B183" i="5"/>
  <c r="O197" i="5"/>
  <c r="AC197" i="5" s="1"/>
  <c r="B197" i="5"/>
  <c r="O219" i="5"/>
  <c r="AC219" i="5" s="1"/>
  <c r="K219" i="5"/>
  <c r="U219" i="5" s="1"/>
  <c r="AI219" i="5" s="1"/>
  <c r="C383" i="5"/>
  <c r="L443" i="5"/>
  <c r="X443" i="5" s="1"/>
  <c r="O443" i="5"/>
  <c r="AC443" i="5" s="1"/>
  <c r="M443" i="5"/>
  <c r="Y443" i="5" s="1"/>
  <c r="BH443" i="5" s="1"/>
  <c r="B443" i="5"/>
  <c r="N443" i="5"/>
  <c r="AA443" i="5" s="1"/>
  <c r="G470" i="5"/>
  <c r="Z470" i="5" s="1"/>
  <c r="AO470" i="5" s="1"/>
  <c r="E470" i="5"/>
  <c r="V470" i="5" s="1"/>
  <c r="M470" i="5"/>
  <c r="Y470" i="5" s="1"/>
  <c r="BH470" i="5" s="1"/>
  <c r="I470" i="5"/>
  <c r="S470" i="5" s="1"/>
  <c r="AG470" i="5" s="1"/>
  <c r="BC470" i="5" s="1"/>
  <c r="I105" i="5"/>
  <c r="S105" i="5" s="1"/>
  <c r="AG105" i="5" s="1"/>
  <c r="BC105" i="5" s="1"/>
  <c r="O105" i="5"/>
  <c r="AC105" i="5" s="1"/>
  <c r="L105" i="5"/>
  <c r="X105" i="5" s="1"/>
  <c r="B105" i="5"/>
  <c r="I13" i="5"/>
  <c r="S13" i="5" s="1"/>
  <c r="AG13" i="5" s="1"/>
  <c r="L13" i="5"/>
  <c r="X13" i="5" s="1"/>
  <c r="I38" i="5"/>
  <c r="S38" i="5" s="1"/>
  <c r="AG38" i="5" s="1"/>
  <c r="BC38" i="5" s="1"/>
  <c r="E38" i="5"/>
  <c r="F38" i="5"/>
  <c r="B38" i="5"/>
  <c r="M38" i="5"/>
  <c r="Y38" i="5" s="1"/>
  <c r="BH38" i="5" s="1"/>
  <c r="M153" i="5"/>
  <c r="Y153" i="5" s="1"/>
  <c r="BH153" i="5" s="1"/>
  <c r="I153" i="5"/>
  <c r="S153" i="5" s="1"/>
  <c r="AG153" i="5" s="1"/>
  <c r="BC153" i="5" s="1"/>
  <c r="N153" i="5"/>
  <c r="AA153" i="5" s="1"/>
  <c r="L153" i="5"/>
  <c r="X153" i="5" s="1"/>
  <c r="M18" i="5"/>
  <c r="Y18" i="5" s="1"/>
  <c r="BH18" i="5" s="1"/>
  <c r="M26" i="5"/>
  <c r="Y26" i="5" s="1"/>
  <c r="BH26" i="5" s="1"/>
  <c r="M32" i="5"/>
  <c r="Y32" i="5" s="1"/>
  <c r="BH32" i="5" s="1"/>
  <c r="I32" i="5"/>
  <c r="S32" i="5" s="1"/>
  <c r="AG32" i="5" s="1"/>
  <c r="BC32" i="5" s="1"/>
  <c r="L36" i="5"/>
  <c r="X36" i="5" s="1"/>
  <c r="D50" i="5"/>
  <c r="I55" i="5"/>
  <c r="S55" i="5" s="1"/>
  <c r="AG55" i="5" s="1"/>
  <c r="BC55" i="5" s="1"/>
  <c r="M55" i="5"/>
  <c r="Y55" i="5" s="1"/>
  <c r="BH55" i="5" s="1"/>
  <c r="L61" i="5"/>
  <c r="X61" i="5" s="1"/>
  <c r="C61" i="5"/>
  <c r="N108" i="5"/>
  <c r="AA108" i="5" s="1"/>
  <c r="O108" i="5"/>
  <c r="AC108" i="5" s="1"/>
  <c r="K117" i="5"/>
  <c r="U117" i="5" s="1"/>
  <c r="AI117" i="5" s="1"/>
  <c r="O125" i="5"/>
  <c r="AC125" i="5" s="1"/>
  <c r="L167" i="5"/>
  <c r="X167" i="5" s="1"/>
  <c r="B167" i="5"/>
  <c r="R220" i="5"/>
  <c r="AF220" i="5" s="1"/>
  <c r="BB220" i="5" s="1"/>
  <c r="I220" i="5"/>
  <c r="S220" i="5" s="1"/>
  <c r="AG220" i="5" s="1"/>
  <c r="BC220" i="5" s="1"/>
  <c r="L220" i="5"/>
  <c r="X220" i="5" s="1"/>
  <c r="R240" i="5"/>
  <c r="AF240" i="5" s="1"/>
  <c r="BB240" i="5" s="1"/>
  <c r="L240" i="5"/>
  <c r="X240" i="5" s="1"/>
  <c r="K240" i="5"/>
  <c r="U240" i="5" s="1"/>
  <c r="AI240" i="5" s="1"/>
  <c r="I240" i="5"/>
  <c r="S240" i="5" s="1"/>
  <c r="AG240" i="5" s="1"/>
  <c r="BC240" i="5" s="1"/>
  <c r="N244" i="5"/>
  <c r="AA244" i="5" s="1"/>
  <c r="J244" i="5"/>
  <c r="T244" i="5" s="1"/>
  <c r="AH244" i="5" s="1"/>
  <c r="BD244" i="5" s="1"/>
  <c r="K256" i="5"/>
  <c r="U256" i="5" s="1"/>
  <c r="AI256" i="5" s="1"/>
  <c r="I256" i="5"/>
  <c r="S256" i="5" s="1"/>
  <c r="AG256" i="5" s="1"/>
  <c r="BC256" i="5" s="1"/>
  <c r="N256" i="5"/>
  <c r="AA256" i="5" s="1"/>
  <c r="M256" i="5"/>
  <c r="Y256" i="5" s="1"/>
  <c r="BH256" i="5" s="1"/>
  <c r="J256" i="5"/>
  <c r="T256" i="5" s="1"/>
  <c r="AH256" i="5" s="1"/>
  <c r="BD256" i="5" s="1"/>
  <c r="M374" i="5"/>
  <c r="Y374" i="5" s="1"/>
  <c r="BH374" i="5" s="1"/>
  <c r="I374" i="5"/>
  <c r="S374" i="5" s="1"/>
  <c r="AG374" i="5" s="1"/>
  <c r="BC374" i="5" s="1"/>
  <c r="H470" i="5"/>
  <c r="H481" i="5" s="1"/>
  <c r="AB481" i="5" s="1"/>
  <c r="AP481" i="5" s="1"/>
  <c r="M601" i="5"/>
  <c r="Y601" i="5" s="1"/>
  <c r="BH601" i="5" s="1"/>
  <c r="J601" i="5"/>
  <c r="T601" i="5" s="1"/>
  <c r="AH601" i="5" s="1"/>
  <c r="BD601" i="5" s="1"/>
  <c r="M109" i="5"/>
  <c r="Y109" i="5" s="1"/>
  <c r="BH109" i="5" s="1"/>
  <c r="B109" i="5"/>
  <c r="K109" i="5"/>
  <c r="U109" i="5" s="1"/>
  <c r="AI109" i="5" s="1"/>
  <c r="I109" i="5"/>
  <c r="S109" i="5" s="1"/>
  <c r="AG109" i="5" s="1"/>
  <c r="BC109" i="5" s="1"/>
  <c r="C109" i="5"/>
  <c r="O109" i="5"/>
  <c r="AC109" i="5" s="1"/>
  <c r="E2" i="5"/>
  <c r="V2" i="5" s="1"/>
  <c r="AJ2" i="5" s="1"/>
  <c r="F2" i="5"/>
  <c r="W2" i="5" s="1"/>
  <c r="AK2" i="5" s="1"/>
  <c r="L70" i="5"/>
  <c r="X70" i="5" s="1"/>
  <c r="M70" i="5"/>
  <c r="Y70" i="5" s="1"/>
  <c r="BH70" i="5" s="1"/>
  <c r="J75" i="5"/>
  <c r="T75" i="5" s="1"/>
  <c r="AH75" i="5" s="1"/>
  <c r="BD75" i="5" s="1"/>
  <c r="C75" i="5"/>
  <c r="L99" i="5"/>
  <c r="X99" i="5" s="1"/>
  <c r="C99" i="5"/>
  <c r="K111" i="5"/>
  <c r="U111" i="5" s="1"/>
  <c r="AI111" i="5" s="1"/>
  <c r="R111" i="5"/>
  <c r="AF111" i="5" s="1"/>
  <c r="BB111" i="5" s="1"/>
  <c r="O111" i="5"/>
  <c r="AC111" i="5" s="1"/>
  <c r="N111" i="5"/>
  <c r="AA111" i="5" s="1"/>
  <c r="B111" i="5"/>
  <c r="K205" i="5"/>
  <c r="U205" i="5" s="1"/>
  <c r="AI205" i="5" s="1"/>
  <c r="O205" i="5"/>
  <c r="AC205" i="5" s="1"/>
  <c r="M323" i="5"/>
  <c r="Y323" i="5" s="1"/>
  <c r="BH323" i="5" s="1"/>
  <c r="R323" i="5"/>
  <c r="AF323" i="5" s="1"/>
  <c r="BB323" i="5" s="1"/>
  <c r="O375" i="5"/>
  <c r="AC375" i="5" s="1"/>
  <c r="M375" i="5"/>
  <c r="Y375" i="5" s="1"/>
  <c r="BH375" i="5" s="1"/>
  <c r="B375" i="5"/>
  <c r="C375" i="5"/>
  <c r="R375" i="5"/>
  <c r="AF375" i="5" s="1"/>
  <c r="BB375" i="5" s="1"/>
  <c r="N375" i="5"/>
  <c r="AA375" i="5" s="1"/>
  <c r="C536" i="5"/>
  <c r="R536" i="5"/>
  <c r="AF536" i="5" s="1"/>
  <c r="BB536" i="5" s="1"/>
  <c r="G578" i="5"/>
  <c r="Z578" i="5" s="1"/>
  <c r="AO578" i="5" s="1"/>
  <c r="H578" i="5"/>
  <c r="D578" i="5"/>
  <c r="R578" i="5"/>
  <c r="AF578" i="5" s="1"/>
  <c r="BB578" i="5" s="1"/>
  <c r="J578" i="5"/>
  <c r="T578" i="5" s="1"/>
  <c r="AH578" i="5" s="1"/>
  <c r="BD578" i="5" s="1"/>
  <c r="I578" i="5"/>
  <c r="S578" i="5" s="1"/>
  <c r="AG578" i="5" s="1"/>
  <c r="BC578" i="5" s="1"/>
  <c r="M578" i="5"/>
  <c r="Y578" i="5" s="1"/>
  <c r="BH578" i="5" s="1"/>
  <c r="F578" i="5"/>
  <c r="W578" i="5" s="1"/>
  <c r="G2" i="5"/>
  <c r="M16" i="5"/>
  <c r="Y16" i="5" s="1"/>
  <c r="BH16" i="5" s="1"/>
  <c r="N16" i="5"/>
  <c r="AA16" i="5" s="1"/>
  <c r="B16" i="5"/>
  <c r="I33" i="5"/>
  <c r="S33" i="5" s="1"/>
  <c r="AG33" i="5" s="1"/>
  <c r="BC33" i="5" s="1"/>
  <c r="R33" i="5"/>
  <c r="AF33" i="5" s="1"/>
  <c r="BB33" i="5" s="1"/>
  <c r="B33" i="5"/>
  <c r="G50" i="5"/>
  <c r="Z50" i="5" s="1"/>
  <c r="AO50" i="5" s="1"/>
  <c r="B70" i="5"/>
  <c r="B75" i="5"/>
  <c r="M80" i="5"/>
  <c r="Y80" i="5" s="1"/>
  <c r="BH80" i="5" s="1"/>
  <c r="I80" i="5"/>
  <c r="S80" i="5" s="1"/>
  <c r="AG80" i="5" s="1"/>
  <c r="BC80" i="5" s="1"/>
  <c r="B80" i="5"/>
  <c r="O99" i="5"/>
  <c r="AC99" i="5" s="1"/>
  <c r="C104" i="5"/>
  <c r="I111" i="5"/>
  <c r="S111" i="5" s="1"/>
  <c r="AG111" i="5" s="1"/>
  <c r="BC111" i="5" s="1"/>
  <c r="M127" i="5"/>
  <c r="Y127" i="5" s="1"/>
  <c r="BH127" i="5" s="1"/>
  <c r="I127" i="5"/>
  <c r="S127" i="5" s="1"/>
  <c r="AG127" i="5" s="1"/>
  <c r="BC127" i="5" s="1"/>
  <c r="C127" i="5"/>
  <c r="B127" i="5"/>
  <c r="N127" i="5"/>
  <c r="AA127" i="5" s="1"/>
  <c r="K169" i="5"/>
  <c r="U169" i="5" s="1"/>
  <c r="AI169" i="5" s="1"/>
  <c r="O169" i="5"/>
  <c r="AC169" i="5" s="1"/>
  <c r="N169" i="5"/>
  <c r="AA169" i="5" s="1"/>
  <c r="C169" i="5"/>
  <c r="B169" i="5"/>
  <c r="O241" i="5"/>
  <c r="AC241" i="5" s="1"/>
  <c r="R241" i="5"/>
  <c r="AF241" i="5" s="1"/>
  <c r="BB241" i="5" s="1"/>
  <c r="N304" i="5"/>
  <c r="AA304" i="5" s="1"/>
  <c r="M304" i="5"/>
  <c r="Y304" i="5" s="1"/>
  <c r="BH304" i="5" s="1"/>
  <c r="L323" i="5"/>
  <c r="X323" i="5" s="1"/>
  <c r="B411" i="5"/>
  <c r="O411" i="5"/>
  <c r="AC411" i="5" s="1"/>
  <c r="M411" i="5"/>
  <c r="Y411" i="5" s="1"/>
  <c r="BH411" i="5" s="1"/>
  <c r="N411" i="5"/>
  <c r="AA411" i="5" s="1"/>
  <c r="N536" i="5"/>
  <c r="AA536" i="5" s="1"/>
  <c r="O571" i="5"/>
  <c r="AC571" i="5" s="1"/>
  <c r="N571" i="5"/>
  <c r="AA571" i="5" s="1"/>
  <c r="R571" i="5"/>
  <c r="AF571" i="5" s="1"/>
  <c r="BB571" i="5" s="1"/>
  <c r="K460" i="5"/>
  <c r="U460" i="5" s="1"/>
  <c r="AI460" i="5" s="1"/>
  <c r="O460" i="5"/>
  <c r="AC460" i="5" s="1"/>
  <c r="L460" i="5"/>
  <c r="X460" i="5" s="1"/>
  <c r="J460" i="5"/>
  <c r="T460" i="5" s="1"/>
  <c r="AH460" i="5" s="1"/>
  <c r="BD460" i="5" s="1"/>
  <c r="R593" i="5"/>
  <c r="AF593" i="5" s="1"/>
  <c r="BB593" i="5" s="1"/>
  <c r="J593" i="5"/>
  <c r="T593" i="5" s="1"/>
  <c r="AH593" i="5" s="1"/>
  <c r="BD593" i="5" s="1"/>
  <c r="M593" i="5"/>
  <c r="Y593" i="5" s="1"/>
  <c r="BH593" i="5" s="1"/>
  <c r="K593" i="5"/>
  <c r="U593" i="5" s="1"/>
  <c r="AI593" i="5" s="1"/>
  <c r="B660" i="5"/>
  <c r="N660" i="5"/>
  <c r="AA660" i="5" s="1"/>
  <c r="K660" i="5"/>
  <c r="U660" i="5" s="1"/>
  <c r="AI660" i="5" s="1"/>
  <c r="L679" i="5"/>
  <c r="X679" i="5" s="1"/>
  <c r="O679" i="5"/>
  <c r="AC679" i="5" s="1"/>
  <c r="K679" i="5"/>
  <c r="U679" i="5" s="1"/>
  <c r="AI679" i="5" s="1"/>
  <c r="R289" i="5"/>
  <c r="AF289" i="5" s="1"/>
  <c r="BB289" i="5" s="1"/>
  <c r="K289" i="5"/>
  <c r="U289" i="5" s="1"/>
  <c r="AI289" i="5" s="1"/>
  <c r="R11" i="5"/>
  <c r="AF11" i="5" s="1"/>
  <c r="R161" i="5"/>
  <c r="AF161" i="5" s="1"/>
  <c r="BB161" i="5" s="1"/>
  <c r="B185" i="5"/>
  <c r="O221" i="5"/>
  <c r="AC221" i="5" s="1"/>
  <c r="K221" i="5"/>
  <c r="U221" i="5" s="1"/>
  <c r="AI221" i="5" s="1"/>
  <c r="I245" i="5"/>
  <c r="S245" i="5" s="1"/>
  <c r="AG245" i="5" s="1"/>
  <c r="BC245" i="5" s="1"/>
  <c r="M245" i="5"/>
  <c r="Y245" i="5" s="1"/>
  <c r="BH245" i="5" s="1"/>
  <c r="C249" i="5"/>
  <c r="M255" i="5"/>
  <c r="Y255" i="5" s="1"/>
  <c r="BH255" i="5" s="1"/>
  <c r="L289" i="5"/>
  <c r="X289" i="5" s="1"/>
  <c r="M303" i="5"/>
  <c r="Y303" i="5" s="1"/>
  <c r="BH303" i="5" s="1"/>
  <c r="M311" i="5"/>
  <c r="Y311" i="5" s="1"/>
  <c r="BH311" i="5" s="1"/>
  <c r="R311" i="5"/>
  <c r="AF311" i="5" s="1"/>
  <c r="BB311" i="5" s="1"/>
  <c r="L311" i="5"/>
  <c r="X311" i="5" s="1"/>
  <c r="M410" i="5"/>
  <c r="Y410" i="5" s="1"/>
  <c r="BH410" i="5" s="1"/>
  <c r="H410" i="5"/>
  <c r="I410" i="5"/>
  <c r="S410" i="5" s="1"/>
  <c r="AG410" i="5" s="1"/>
  <c r="BC410" i="5" s="1"/>
  <c r="C460" i="5"/>
  <c r="B544" i="5"/>
  <c r="O544" i="5"/>
  <c r="AC544" i="5" s="1"/>
  <c r="R667" i="5"/>
  <c r="AF667" i="5" s="1"/>
  <c r="BB667" i="5" s="1"/>
  <c r="L667" i="5"/>
  <c r="X667" i="5" s="1"/>
  <c r="N667" i="5"/>
  <c r="AA667" i="5" s="1"/>
  <c r="K667" i="5"/>
  <c r="U667" i="5" s="1"/>
  <c r="AI667" i="5" s="1"/>
  <c r="I667" i="5"/>
  <c r="S667" i="5" s="1"/>
  <c r="AG667" i="5" s="1"/>
  <c r="BC667" i="5" s="1"/>
  <c r="C679" i="5"/>
  <c r="N692" i="5"/>
  <c r="AA692" i="5" s="1"/>
  <c r="O692" i="5"/>
  <c r="AC692" i="5" s="1"/>
  <c r="N802" i="5"/>
  <c r="AA802" i="5" s="1"/>
  <c r="R802" i="5"/>
  <c r="AF802" i="5" s="1"/>
  <c r="BB802" i="5" s="1"/>
  <c r="C802" i="5"/>
  <c r="B802" i="5"/>
  <c r="N166" i="5"/>
  <c r="AA166" i="5" s="1"/>
  <c r="L166" i="5"/>
  <c r="X166" i="5" s="1"/>
  <c r="R208" i="5"/>
  <c r="AF208" i="5" s="1"/>
  <c r="BB208" i="5" s="1"/>
  <c r="K208" i="5"/>
  <c r="U208" i="5" s="1"/>
  <c r="AI208" i="5" s="1"/>
  <c r="N347" i="5"/>
  <c r="AA347" i="5" s="1"/>
  <c r="C347" i="5"/>
  <c r="R347" i="5"/>
  <c r="AF347" i="5" s="1"/>
  <c r="BB347" i="5" s="1"/>
  <c r="O353" i="5"/>
  <c r="AC353" i="5" s="1"/>
  <c r="B353" i="5"/>
  <c r="R538" i="5"/>
  <c r="AF538" i="5" s="1"/>
  <c r="BB538" i="5" s="1"/>
  <c r="K538" i="5"/>
  <c r="U538" i="5" s="1"/>
  <c r="AI538" i="5" s="1"/>
  <c r="C98" i="5"/>
  <c r="F98" i="5"/>
  <c r="W98" i="5" s="1"/>
  <c r="B143" i="5"/>
  <c r="J143" i="5"/>
  <c r="T143" i="5" s="1"/>
  <c r="AH143" i="5" s="1"/>
  <c r="BD143" i="5" s="1"/>
  <c r="B157" i="5"/>
  <c r="B166" i="5"/>
  <c r="M171" i="5"/>
  <c r="Y171" i="5" s="1"/>
  <c r="BH171" i="5" s="1"/>
  <c r="M176" i="5"/>
  <c r="Y176" i="5" s="1"/>
  <c r="BH176" i="5" s="1"/>
  <c r="R192" i="5"/>
  <c r="AF192" i="5" s="1"/>
  <c r="BB192" i="5" s="1"/>
  <c r="L192" i="5"/>
  <c r="X192" i="5" s="1"/>
  <c r="I192" i="5"/>
  <c r="S192" i="5" s="1"/>
  <c r="AG192" i="5" s="1"/>
  <c r="BC192" i="5" s="1"/>
  <c r="I208" i="5"/>
  <c r="S208" i="5" s="1"/>
  <c r="AG208" i="5" s="1"/>
  <c r="BC208" i="5" s="1"/>
  <c r="L216" i="5"/>
  <c r="X216" i="5" s="1"/>
  <c r="B261" i="5"/>
  <c r="I268" i="5"/>
  <c r="S268" i="5" s="1"/>
  <c r="AG268" i="5" s="1"/>
  <c r="BC268" i="5" s="1"/>
  <c r="M298" i="5"/>
  <c r="Y298" i="5" s="1"/>
  <c r="BH298" i="5" s="1"/>
  <c r="J298" i="5"/>
  <c r="T298" i="5" s="1"/>
  <c r="AH298" i="5" s="1"/>
  <c r="BD298" i="5" s="1"/>
  <c r="R339" i="5"/>
  <c r="AF339" i="5" s="1"/>
  <c r="BB339" i="5" s="1"/>
  <c r="N339" i="5"/>
  <c r="AA339" i="5" s="1"/>
  <c r="B347" i="5"/>
  <c r="M371" i="5"/>
  <c r="Y371" i="5" s="1"/>
  <c r="BH371" i="5" s="1"/>
  <c r="B371" i="5"/>
  <c r="R371" i="5"/>
  <c r="AF371" i="5" s="1"/>
  <c r="BB371" i="5" s="1"/>
  <c r="N371" i="5"/>
  <c r="AA371" i="5" s="1"/>
  <c r="C387" i="5"/>
  <c r="M387" i="5"/>
  <c r="Y387" i="5" s="1"/>
  <c r="BH387" i="5" s="1"/>
  <c r="B387" i="5"/>
  <c r="N387" i="5"/>
  <c r="AA387" i="5" s="1"/>
  <c r="B451" i="5"/>
  <c r="O451" i="5"/>
  <c r="AC451" i="5" s="1"/>
  <c r="L451" i="5"/>
  <c r="X451" i="5" s="1"/>
  <c r="N483" i="5"/>
  <c r="AA483" i="5" s="1"/>
  <c r="R483" i="5"/>
  <c r="AF483" i="5" s="1"/>
  <c r="BB483" i="5" s="1"/>
  <c r="O483" i="5"/>
  <c r="AC483" i="5" s="1"/>
  <c r="B483" i="5"/>
  <c r="R505" i="5"/>
  <c r="AF505" i="5" s="1"/>
  <c r="BB505" i="5" s="1"/>
  <c r="L539" i="5"/>
  <c r="X539" i="5" s="1"/>
  <c r="C539" i="5"/>
  <c r="I634" i="5"/>
  <c r="S634" i="5" s="1"/>
  <c r="AG634" i="5" s="1"/>
  <c r="BC634" i="5" s="1"/>
  <c r="R634" i="5"/>
  <c r="AF634" i="5" s="1"/>
  <c r="BB634" i="5" s="1"/>
  <c r="B137" i="5"/>
  <c r="L137" i="5"/>
  <c r="X137" i="5" s="1"/>
  <c r="E14" i="5"/>
  <c r="M14" i="5"/>
  <c r="Y14" i="5" s="1"/>
  <c r="BH14" i="5" s="1"/>
  <c r="M40" i="5"/>
  <c r="Y40" i="5" s="1"/>
  <c r="BH40" i="5" s="1"/>
  <c r="N40" i="5"/>
  <c r="AA40" i="5" s="1"/>
  <c r="N85" i="5"/>
  <c r="AA85" i="5" s="1"/>
  <c r="B85" i="5"/>
  <c r="O85" i="5"/>
  <c r="AC85" i="5" s="1"/>
  <c r="I137" i="5"/>
  <c r="S137" i="5" s="1"/>
  <c r="AG137" i="5" s="1"/>
  <c r="BC137" i="5" s="1"/>
  <c r="I157" i="5"/>
  <c r="S157" i="5" s="1"/>
  <c r="AG157" i="5" s="1"/>
  <c r="BC157" i="5" s="1"/>
  <c r="I166" i="5"/>
  <c r="S166" i="5" s="1"/>
  <c r="AG166" i="5" s="1"/>
  <c r="BC166" i="5" s="1"/>
  <c r="C225" i="5"/>
  <c r="L225" i="5"/>
  <c r="X225" i="5" s="1"/>
  <c r="O225" i="5"/>
  <c r="AC225" i="5" s="1"/>
  <c r="I247" i="5"/>
  <c r="S247" i="5" s="1"/>
  <c r="AG247" i="5" s="1"/>
  <c r="BC247" i="5" s="1"/>
  <c r="M247" i="5"/>
  <c r="Y247" i="5" s="1"/>
  <c r="BH247" i="5" s="1"/>
  <c r="C261" i="5"/>
  <c r="J268" i="5"/>
  <c r="T268" i="5" s="1"/>
  <c r="AH268" i="5" s="1"/>
  <c r="BD268" i="5" s="1"/>
  <c r="M307" i="5"/>
  <c r="Y307" i="5" s="1"/>
  <c r="BH307" i="5" s="1"/>
  <c r="L307" i="5"/>
  <c r="X307" i="5" s="1"/>
  <c r="M347" i="5"/>
  <c r="Y347" i="5" s="1"/>
  <c r="BH347" i="5" s="1"/>
  <c r="N413" i="5"/>
  <c r="AA413" i="5" s="1"/>
  <c r="B413" i="5"/>
  <c r="N419" i="5"/>
  <c r="AA419" i="5" s="1"/>
  <c r="C419" i="5"/>
  <c r="B419" i="5"/>
  <c r="K452" i="5"/>
  <c r="U452" i="5" s="1"/>
  <c r="AI452" i="5" s="1"/>
  <c r="L452" i="5"/>
  <c r="X452" i="5" s="1"/>
  <c r="M463" i="5"/>
  <c r="Y463" i="5" s="1"/>
  <c r="BH463" i="5" s="1"/>
  <c r="L463" i="5"/>
  <c r="X463" i="5" s="1"/>
  <c r="N700" i="5"/>
  <c r="AA700" i="5" s="1"/>
  <c r="K700" i="5"/>
  <c r="U700" i="5" s="1"/>
  <c r="AI700" i="5" s="1"/>
  <c r="O700" i="5"/>
  <c r="AC700" i="5" s="1"/>
  <c r="R700" i="5"/>
  <c r="AF700" i="5" s="1"/>
  <c r="BB700" i="5" s="1"/>
  <c r="L700" i="5"/>
  <c r="X700" i="5" s="1"/>
  <c r="J700" i="5"/>
  <c r="T700" i="5" s="1"/>
  <c r="AH700" i="5" s="1"/>
  <c r="BD700" i="5" s="1"/>
  <c r="C700" i="5"/>
  <c r="I106" i="5"/>
  <c r="S106" i="5" s="1"/>
  <c r="AG106" i="5" s="1"/>
  <c r="BC106" i="5" s="1"/>
  <c r="K106" i="5"/>
  <c r="U106" i="5" s="1"/>
  <c r="AI106" i="5" s="1"/>
  <c r="N137" i="5"/>
  <c r="AA137" i="5" s="1"/>
  <c r="C155" i="5"/>
  <c r="O155" i="5"/>
  <c r="AC155" i="5" s="1"/>
  <c r="L261" i="5"/>
  <c r="X261" i="5" s="1"/>
  <c r="M268" i="5"/>
  <c r="Y268" i="5" s="1"/>
  <c r="BH268" i="5" s="1"/>
  <c r="N300" i="5"/>
  <c r="AA300" i="5" s="1"/>
  <c r="J300" i="5"/>
  <c r="T300" i="5" s="1"/>
  <c r="AH300" i="5" s="1"/>
  <c r="BD300" i="5" s="1"/>
  <c r="L336" i="5"/>
  <c r="X336" i="5" s="1"/>
  <c r="M336" i="5"/>
  <c r="Y336" i="5" s="1"/>
  <c r="BH336" i="5" s="1"/>
  <c r="I336" i="5"/>
  <c r="S336" i="5" s="1"/>
  <c r="AG336" i="5" s="1"/>
  <c r="BC336" i="5" s="1"/>
  <c r="G458" i="5"/>
  <c r="J458" i="5"/>
  <c r="T458" i="5" s="1"/>
  <c r="AH458" i="5" s="1"/>
  <c r="BD458" i="5" s="1"/>
  <c r="M464" i="5"/>
  <c r="Y464" i="5" s="1"/>
  <c r="BH464" i="5" s="1"/>
  <c r="O464" i="5"/>
  <c r="AC464" i="5" s="1"/>
  <c r="L464" i="5"/>
  <c r="X464" i="5" s="1"/>
  <c r="K464" i="5"/>
  <c r="U464" i="5" s="1"/>
  <c r="AI464" i="5" s="1"/>
  <c r="I464" i="5"/>
  <c r="S464" i="5" s="1"/>
  <c r="AG464" i="5" s="1"/>
  <c r="BC464" i="5" s="1"/>
  <c r="C464" i="5"/>
  <c r="M469" i="5"/>
  <c r="Y469" i="5" s="1"/>
  <c r="BH469" i="5" s="1"/>
  <c r="K469" i="5"/>
  <c r="U469" i="5" s="1"/>
  <c r="AI469" i="5" s="1"/>
  <c r="K476" i="5"/>
  <c r="U476" i="5" s="1"/>
  <c r="AI476" i="5" s="1"/>
  <c r="J476" i="5"/>
  <c r="T476" i="5" s="1"/>
  <c r="AH476" i="5" s="1"/>
  <c r="BD476" i="5" s="1"/>
  <c r="C476" i="5"/>
  <c r="K11" i="5"/>
  <c r="U11" i="5" s="1"/>
  <c r="AI11" i="5" s="1"/>
  <c r="F14" i="5"/>
  <c r="W14" i="5" s="1"/>
  <c r="C49" i="5"/>
  <c r="L85" i="5"/>
  <c r="X85" i="5" s="1"/>
  <c r="L93" i="5"/>
  <c r="X93" i="5" s="1"/>
  <c r="I97" i="5"/>
  <c r="S97" i="5" s="1"/>
  <c r="AG97" i="5" s="1"/>
  <c r="BC97" i="5" s="1"/>
  <c r="N97" i="5"/>
  <c r="AA97" i="5" s="1"/>
  <c r="J106" i="5"/>
  <c r="T106" i="5" s="1"/>
  <c r="AH106" i="5" s="1"/>
  <c r="BD106" i="5" s="1"/>
  <c r="M113" i="5"/>
  <c r="Y113" i="5" s="1"/>
  <c r="BH113" i="5" s="1"/>
  <c r="K113" i="5"/>
  <c r="U113" i="5" s="1"/>
  <c r="AI113" i="5" s="1"/>
  <c r="R113" i="5"/>
  <c r="AF113" i="5" s="1"/>
  <c r="BB113" i="5" s="1"/>
  <c r="N124" i="5"/>
  <c r="AA124" i="5" s="1"/>
  <c r="K124" i="5"/>
  <c r="U124" i="5" s="1"/>
  <c r="AI124" i="5" s="1"/>
  <c r="B155" i="5"/>
  <c r="C161" i="5"/>
  <c r="H170" i="5"/>
  <c r="AB170" i="5" s="1"/>
  <c r="AP170" i="5" s="1"/>
  <c r="I172" i="5"/>
  <c r="S172" i="5" s="1"/>
  <c r="AG172" i="5" s="1"/>
  <c r="BC172" i="5" s="1"/>
  <c r="M172" i="5"/>
  <c r="Y172" i="5" s="1"/>
  <c r="BH172" i="5" s="1"/>
  <c r="N225" i="5"/>
  <c r="AA225" i="5" s="1"/>
  <c r="R230" i="5"/>
  <c r="AF230" i="5" s="1"/>
  <c r="BB230" i="5" s="1"/>
  <c r="G230" i="5"/>
  <c r="Z230" i="5" s="1"/>
  <c r="AO230" i="5" s="1"/>
  <c r="K235" i="5"/>
  <c r="U235" i="5" s="1"/>
  <c r="AI235" i="5" s="1"/>
  <c r="O235" i="5"/>
  <c r="AC235" i="5" s="1"/>
  <c r="M261" i="5"/>
  <c r="Y261" i="5" s="1"/>
  <c r="BH261" i="5" s="1"/>
  <c r="M300" i="5"/>
  <c r="Y300" i="5" s="1"/>
  <c r="BH300" i="5" s="1"/>
  <c r="B336" i="5"/>
  <c r="M350" i="5"/>
  <c r="Y350" i="5" s="1"/>
  <c r="BH350" i="5" s="1"/>
  <c r="I350" i="5"/>
  <c r="S350" i="5" s="1"/>
  <c r="AG350" i="5" s="1"/>
  <c r="BC350" i="5" s="1"/>
  <c r="B373" i="5"/>
  <c r="O389" i="5"/>
  <c r="AC389" i="5" s="1"/>
  <c r="L453" i="5"/>
  <c r="X453" i="5" s="1"/>
  <c r="F458" i="5"/>
  <c r="F453" i="5" s="1"/>
  <c r="W453" i="5" s="1"/>
  <c r="J464" i="5"/>
  <c r="T464" i="5" s="1"/>
  <c r="AH464" i="5" s="1"/>
  <c r="BD464" i="5" s="1"/>
  <c r="B469" i="5"/>
  <c r="O476" i="5"/>
  <c r="AC476" i="5" s="1"/>
  <c r="L486" i="5"/>
  <c r="X486" i="5" s="1"/>
  <c r="O486" i="5"/>
  <c r="AC486" i="5" s="1"/>
  <c r="J486" i="5"/>
  <c r="T486" i="5" s="1"/>
  <c r="AH486" i="5" s="1"/>
  <c r="BD486" i="5" s="1"/>
  <c r="R493" i="5"/>
  <c r="AF493" i="5" s="1"/>
  <c r="BB493" i="5" s="1"/>
  <c r="N493" i="5"/>
  <c r="AA493" i="5" s="1"/>
  <c r="O610" i="5"/>
  <c r="AC610" i="5" s="1"/>
  <c r="C610" i="5"/>
  <c r="N618" i="5"/>
  <c r="AA618" i="5" s="1"/>
  <c r="O618" i="5"/>
  <c r="AC618" i="5" s="1"/>
  <c r="R618" i="5"/>
  <c r="AF618" i="5" s="1"/>
  <c r="BB618" i="5" s="1"/>
  <c r="C618" i="5"/>
  <c r="I622" i="5"/>
  <c r="S622" i="5" s="1"/>
  <c r="AG622" i="5" s="1"/>
  <c r="BC622" i="5" s="1"/>
  <c r="R622" i="5"/>
  <c r="AF622" i="5" s="1"/>
  <c r="BB622" i="5" s="1"/>
  <c r="M655" i="5"/>
  <c r="Y655" i="5" s="1"/>
  <c r="BH655" i="5" s="1"/>
  <c r="O655" i="5"/>
  <c r="AC655" i="5" s="1"/>
  <c r="J655" i="5"/>
  <c r="T655" i="5" s="1"/>
  <c r="AH655" i="5" s="1"/>
  <c r="BD655" i="5" s="1"/>
  <c r="I655" i="5"/>
  <c r="S655" i="5" s="1"/>
  <c r="AG655" i="5" s="1"/>
  <c r="BC655" i="5" s="1"/>
  <c r="M677" i="5"/>
  <c r="Y677" i="5" s="1"/>
  <c r="BH677" i="5" s="1"/>
  <c r="C677" i="5"/>
  <c r="I677" i="5"/>
  <c r="S677" i="5" s="1"/>
  <c r="AG677" i="5" s="1"/>
  <c r="BC677" i="5" s="1"/>
  <c r="L677" i="5"/>
  <c r="X677" i="5" s="1"/>
  <c r="B711" i="5"/>
  <c r="N711" i="5"/>
  <c r="AA711" i="5" s="1"/>
  <c r="R711" i="5"/>
  <c r="AF711" i="5" s="1"/>
  <c r="BB711" i="5" s="1"/>
  <c r="M735" i="5"/>
  <c r="Y735" i="5" s="1"/>
  <c r="BH735" i="5" s="1"/>
  <c r="O735" i="5"/>
  <c r="AC735" i="5" s="1"/>
  <c r="O742" i="5"/>
  <c r="AC742" i="5" s="1"/>
  <c r="I742" i="5"/>
  <c r="S742" i="5" s="1"/>
  <c r="AG742" i="5" s="1"/>
  <c r="BC742" i="5" s="1"/>
  <c r="K742" i="5"/>
  <c r="U742" i="5" s="1"/>
  <c r="AI742" i="5" s="1"/>
  <c r="M832" i="5"/>
  <c r="Y832" i="5" s="1"/>
  <c r="BH832" i="5" s="1"/>
  <c r="B832" i="5"/>
  <c r="N260" i="5"/>
  <c r="AA260" i="5" s="1"/>
  <c r="I260" i="5"/>
  <c r="S260" i="5" s="1"/>
  <c r="AG260" i="5" s="1"/>
  <c r="BC260" i="5" s="1"/>
  <c r="O381" i="5"/>
  <c r="AC381" i="5" s="1"/>
  <c r="B381" i="5"/>
  <c r="L556" i="5"/>
  <c r="X556" i="5" s="1"/>
  <c r="C556" i="5"/>
  <c r="C585" i="5"/>
  <c r="I610" i="5"/>
  <c r="S610" i="5" s="1"/>
  <c r="AG610" i="5" s="1"/>
  <c r="BC610" i="5" s="1"/>
  <c r="I618" i="5"/>
  <c r="S618" i="5" s="1"/>
  <c r="AG618" i="5" s="1"/>
  <c r="BC618" i="5" s="1"/>
  <c r="C622" i="5"/>
  <c r="N642" i="5"/>
  <c r="AA642" i="5" s="1"/>
  <c r="R642" i="5"/>
  <c r="AF642" i="5" s="1"/>
  <c r="BB642" i="5" s="1"/>
  <c r="J642" i="5"/>
  <c r="T642" i="5" s="1"/>
  <c r="AH642" i="5" s="1"/>
  <c r="BD642" i="5" s="1"/>
  <c r="M649" i="5"/>
  <c r="Y649" i="5" s="1"/>
  <c r="BH649" i="5" s="1"/>
  <c r="L649" i="5"/>
  <c r="X649" i="5" s="1"/>
  <c r="I649" i="5"/>
  <c r="S649" i="5" s="1"/>
  <c r="AG649" i="5" s="1"/>
  <c r="BC649" i="5" s="1"/>
  <c r="B649" i="5"/>
  <c r="R649" i="5"/>
  <c r="AF649" i="5" s="1"/>
  <c r="BB649" i="5" s="1"/>
  <c r="B655" i="5"/>
  <c r="R659" i="5"/>
  <c r="AF659" i="5" s="1"/>
  <c r="BB659" i="5" s="1"/>
  <c r="B659" i="5"/>
  <c r="O659" i="5"/>
  <c r="AC659" i="5" s="1"/>
  <c r="B677" i="5"/>
  <c r="C705" i="5"/>
  <c r="O705" i="5"/>
  <c r="AC705" i="5" s="1"/>
  <c r="C711" i="5"/>
  <c r="N717" i="5"/>
  <c r="AA717" i="5" s="1"/>
  <c r="R717" i="5"/>
  <c r="AF717" i="5" s="1"/>
  <c r="BB717" i="5" s="1"/>
  <c r="I735" i="5"/>
  <c r="S735" i="5" s="1"/>
  <c r="AG735" i="5" s="1"/>
  <c r="BC735" i="5" s="1"/>
  <c r="C742" i="5"/>
  <c r="O752" i="5"/>
  <c r="AC752" i="5" s="1"/>
  <c r="C752" i="5"/>
  <c r="J618" i="5"/>
  <c r="T618" i="5" s="1"/>
  <c r="AH618" i="5" s="1"/>
  <c r="BD618" i="5" s="1"/>
  <c r="K622" i="5"/>
  <c r="U622" i="5" s="1"/>
  <c r="AI622" i="5" s="1"/>
  <c r="J645" i="5"/>
  <c r="T645" i="5" s="1"/>
  <c r="AH645" i="5" s="1"/>
  <c r="BD645" i="5" s="1"/>
  <c r="R645" i="5"/>
  <c r="AF645" i="5" s="1"/>
  <c r="BB645" i="5" s="1"/>
  <c r="N645" i="5"/>
  <c r="AA645" i="5" s="1"/>
  <c r="C655" i="5"/>
  <c r="J677" i="5"/>
  <c r="T677" i="5" s="1"/>
  <c r="AH677" i="5" s="1"/>
  <c r="BD677" i="5" s="1"/>
  <c r="O709" i="5"/>
  <c r="AC709" i="5" s="1"/>
  <c r="M709" i="5"/>
  <c r="Y709" i="5" s="1"/>
  <c r="BH709" i="5" s="1"/>
  <c r="J709" i="5"/>
  <c r="T709" i="5" s="1"/>
  <c r="AH709" i="5" s="1"/>
  <c r="BD709" i="5" s="1"/>
  <c r="O722" i="5"/>
  <c r="AC722" i="5" s="1"/>
  <c r="J722" i="5"/>
  <c r="T722" i="5" s="1"/>
  <c r="AH722" i="5" s="1"/>
  <c r="BD722" i="5" s="1"/>
  <c r="L722" i="5"/>
  <c r="X722" i="5" s="1"/>
  <c r="I722" i="5"/>
  <c r="S722" i="5" s="1"/>
  <c r="AG722" i="5" s="1"/>
  <c r="BC722" i="5" s="1"/>
  <c r="N735" i="5"/>
  <c r="AA735" i="5" s="1"/>
  <c r="J742" i="5"/>
  <c r="T742" i="5" s="1"/>
  <c r="AH742" i="5" s="1"/>
  <c r="BD742" i="5" s="1"/>
  <c r="R753" i="5"/>
  <c r="AF753" i="5" s="1"/>
  <c r="BB753" i="5" s="1"/>
  <c r="K753" i="5"/>
  <c r="U753" i="5" s="1"/>
  <c r="AI753" i="5" s="1"/>
  <c r="I753" i="5"/>
  <c r="S753" i="5" s="1"/>
  <c r="AG753" i="5" s="1"/>
  <c r="BC753" i="5" s="1"/>
  <c r="R781" i="5"/>
  <c r="AF781" i="5" s="1"/>
  <c r="BB781" i="5" s="1"/>
  <c r="I781" i="5"/>
  <c r="S781" i="5" s="1"/>
  <c r="AG781" i="5" s="1"/>
  <c r="BC781" i="5" s="1"/>
  <c r="I788" i="5"/>
  <c r="S788" i="5" s="1"/>
  <c r="AG788" i="5" s="1"/>
  <c r="BC788" i="5" s="1"/>
  <c r="J788" i="5"/>
  <c r="T788" i="5" s="1"/>
  <c r="AH788" i="5" s="1"/>
  <c r="BD788" i="5" s="1"/>
  <c r="M796" i="5"/>
  <c r="Y796" i="5" s="1"/>
  <c r="BH796" i="5" s="1"/>
  <c r="C796" i="5"/>
  <c r="I796" i="5"/>
  <c r="S796" i="5" s="1"/>
  <c r="AG796" i="5" s="1"/>
  <c r="BC796" i="5" s="1"/>
  <c r="L796" i="5"/>
  <c r="X796" i="5" s="1"/>
  <c r="R796" i="5"/>
  <c r="AF796" i="5" s="1"/>
  <c r="BB796" i="5" s="1"/>
  <c r="O796" i="5"/>
  <c r="AC796" i="5" s="1"/>
  <c r="N796" i="5"/>
  <c r="AA796" i="5" s="1"/>
  <c r="J796" i="5"/>
  <c r="T796" i="5" s="1"/>
  <c r="AH796" i="5" s="1"/>
  <c r="BD796" i="5" s="1"/>
  <c r="B796" i="5"/>
  <c r="R854" i="5"/>
  <c r="AF854" i="5" s="1"/>
  <c r="BB854" i="5" s="1"/>
  <c r="H854" i="5"/>
  <c r="H856" i="5" s="1"/>
  <c r="AB856" i="5" s="1"/>
  <c r="AP856" i="5" s="1"/>
  <c r="F854" i="5"/>
  <c r="N854" i="5"/>
  <c r="AA854" i="5" s="1"/>
  <c r="L854" i="5"/>
  <c r="X854" i="5" s="1"/>
  <c r="J854" i="5"/>
  <c r="T854" i="5" s="1"/>
  <c r="AH854" i="5" s="1"/>
  <c r="BD854" i="5" s="1"/>
  <c r="O854" i="5"/>
  <c r="AC854" i="5" s="1"/>
  <c r="I854" i="5"/>
  <c r="S854" i="5" s="1"/>
  <c r="AG854" i="5" s="1"/>
  <c r="BC854" i="5" s="1"/>
  <c r="B854" i="5"/>
  <c r="N330" i="5"/>
  <c r="AA330" i="5" s="1"/>
  <c r="M330" i="5"/>
  <c r="Y330" i="5" s="1"/>
  <c r="BH330" i="5" s="1"/>
  <c r="K618" i="5"/>
  <c r="U618" i="5" s="1"/>
  <c r="AI618" i="5" s="1"/>
  <c r="O639" i="5"/>
  <c r="AC639" i="5" s="1"/>
  <c r="M643" i="5"/>
  <c r="Y643" i="5" s="1"/>
  <c r="BH643" i="5" s="1"/>
  <c r="J643" i="5"/>
  <c r="T643" i="5" s="1"/>
  <c r="AH643" i="5" s="1"/>
  <c r="BD643" i="5" s="1"/>
  <c r="L643" i="5"/>
  <c r="X643" i="5" s="1"/>
  <c r="I643" i="5"/>
  <c r="S643" i="5" s="1"/>
  <c r="AG643" i="5" s="1"/>
  <c r="BC643" i="5" s="1"/>
  <c r="B645" i="5"/>
  <c r="K655" i="5"/>
  <c r="U655" i="5" s="1"/>
  <c r="AI655" i="5" s="1"/>
  <c r="L663" i="5"/>
  <c r="X663" i="5" s="1"/>
  <c r="K677" i="5"/>
  <c r="U677" i="5" s="1"/>
  <c r="AI677" i="5" s="1"/>
  <c r="K681" i="5"/>
  <c r="U681" i="5" s="1"/>
  <c r="AI681" i="5" s="1"/>
  <c r="J681" i="5"/>
  <c r="T681" i="5" s="1"/>
  <c r="AH681" i="5" s="1"/>
  <c r="BD681" i="5" s="1"/>
  <c r="O681" i="5"/>
  <c r="AC681" i="5" s="1"/>
  <c r="N681" i="5"/>
  <c r="AA681" i="5" s="1"/>
  <c r="I681" i="5"/>
  <c r="S681" i="5" s="1"/>
  <c r="AG681" i="5" s="1"/>
  <c r="BC681" i="5" s="1"/>
  <c r="C694" i="5"/>
  <c r="R709" i="5"/>
  <c r="AF709" i="5" s="1"/>
  <c r="BB709" i="5" s="1"/>
  <c r="C722" i="5"/>
  <c r="M742" i="5"/>
  <c r="Y742" i="5" s="1"/>
  <c r="BH742" i="5" s="1"/>
  <c r="M808" i="5"/>
  <c r="Y808" i="5" s="1"/>
  <c r="BH808" i="5" s="1"/>
  <c r="J808" i="5"/>
  <c r="T808" i="5" s="1"/>
  <c r="AH808" i="5" s="1"/>
  <c r="BD808" i="5" s="1"/>
  <c r="I808" i="5"/>
  <c r="S808" i="5" s="1"/>
  <c r="AG808" i="5" s="1"/>
  <c r="BC808" i="5" s="1"/>
  <c r="O808" i="5"/>
  <c r="AC808" i="5" s="1"/>
  <c r="N808" i="5"/>
  <c r="AA808" i="5" s="1"/>
  <c r="R808" i="5"/>
  <c r="AF808" i="5" s="1"/>
  <c r="BB808" i="5" s="1"/>
  <c r="K808" i="5"/>
  <c r="U808" i="5" s="1"/>
  <c r="AI808" i="5" s="1"/>
  <c r="B808" i="5"/>
  <c r="K848" i="5"/>
  <c r="U848" i="5" s="1"/>
  <c r="AI848" i="5" s="1"/>
  <c r="J848" i="5"/>
  <c r="T848" i="5" s="1"/>
  <c r="AH848" i="5" s="1"/>
  <c r="BD848" i="5" s="1"/>
  <c r="C848" i="5"/>
  <c r="B557" i="5"/>
  <c r="J557" i="5"/>
  <c r="T557" i="5" s="1"/>
  <c r="AH557" i="5" s="1"/>
  <c r="BD557" i="5" s="1"/>
  <c r="I604" i="5"/>
  <c r="S604" i="5" s="1"/>
  <c r="AG604" i="5" s="1"/>
  <c r="BC604" i="5" s="1"/>
  <c r="R604" i="5"/>
  <c r="AF604" i="5" s="1"/>
  <c r="BB604" i="5" s="1"/>
  <c r="L618" i="5"/>
  <c r="X618" i="5" s="1"/>
  <c r="O645" i="5"/>
  <c r="AC645" i="5" s="1"/>
  <c r="L655" i="5"/>
  <c r="X655" i="5" s="1"/>
  <c r="N677" i="5"/>
  <c r="AA677" i="5" s="1"/>
  <c r="C681" i="5"/>
  <c r="N690" i="5"/>
  <c r="AA690" i="5" s="1"/>
  <c r="O690" i="5"/>
  <c r="AC690" i="5" s="1"/>
  <c r="I690" i="5"/>
  <c r="S690" i="5" s="1"/>
  <c r="AG690" i="5" s="1"/>
  <c r="BC690" i="5" s="1"/>
  <c r="D722" i="5"/>
  <c r="M743" i="5"/>
  <c r="Y743" i="5" s="1"/>
  <c r="BH743" i="5" s="1"/>
  <c r="R743" i="5"/>
  <c r="AF743" i="5" s="1"/>
  <c r="BB743" i="5" s="1"/>
  <c r="N743" i="5"/>
  <c r="AA743" i="5" s="1"/>
  <c r="O788" i="5"/>
  <c r="AC788" i="5" s="1"/>
  <c r="L808" i="5"/>
  <c r="X808" i="5" s="1"/>
  <c r="I822" i="5"/>
  <c r="S822" i="5" s="1"/>
  <c r="AG822" i="5" s="1"/>
  <c r="BC822" i="5" s="1"/>
  <c r="N822" i="5"/>
  <c r="AA822" i="5" s="1"/>
  <c r="L822" i="5"/>
  <c r="X822" i="5" s="1"/>
  <c r="M822" i="5"/>
  <c r="Y822" i="5" s="1"/>
  <c r="BH822" i="5" s="1"/>
  <c r="J822" i="5"/>
  <c r="T822" i="5" s="1"/>
  <c r="AH822" i="5" s="1"/>
  <c r="BD822" i="5" s="1"/>
  <c r="R767" i="5"/>
  <c r="AF767" i="5" s="1"/>
  <c r="BB767" i="5" s="1"/>
  <c r="K767" i="5"/>
  <c r="U767" i="5" s="1"/>
  <c r="AI767" i="5" s="1"/>
  <c r="N767" i="5"/>
  <c r="AA767" i="5" s="1"/>
  <c r="M817" i="5"/>
  <c r="Y817" i="5" s="1"/>
  <c r="BH817" i="5" s="1"/>
  <c r="K817" i="5"/>
  <c r="U817" i="5" s="1"/>
  <c r="AI817" i="5" s="1"/>
  <c r="I817" i="5"/>
  <c r="S817" i="5" s="1"/>
  <c r="AG817" i="5" s="1"/>
  <c r="BC817" i="5" s="1"/>
  <c r="B817" i="5"/>
  <c r="B351" i="5"/>
  <c r="O351" i="5"/>
  <c r="AC351" i="5" s="1"/>
  <c r="M547" i="5"/>
  <c r="Y547" i="5" s="1"/>
  <c r="BH547" i="5" s="1"/>
  <c r="B550" i="5"/>
  <c r="L550" i="5"/>
  <c r="X550" i="5" s="1"/>
  <c r="N557" i="5"/>
  <c r="AA557" i="5" s="1"/>
  <c r="R575" i="5"/>
  <c r="AF575" i="5" s="1"/>
  <c r="BB575" i="5" s="1"/>
  <c r="B575" i="5"/>
  <c r="M588" i="5"/>
  <c r="Y588" i="5" s="1"/>
  <c r="BH588" i="5" s="1"/>
  <c r="R588" i="5"/>
  <c r="AF588" i="5" s="1"/>
  <c r="BB588" i="5" s="1"/>
  <c r="L616" i="5"/>
  <c r="X616" i="5" s="1"/>
  <c r="J616" i="5"/>
  <c r="T616" i="5" s="1"/>
  <c r="AH616" i="5" s="1"/>
  <c r="BD616" i="5" s="1"/>
  <c r="K643" i="5"/>
  <c r="U643" i="5" s="1"/>
  <c r="AI643" i="5" s="1"/>
  <c r="R655" i="5"/>
  <c r="AF655" i="5" s="1"/>
  <c r="BB655" i="5" s="1"/>
  <c r="R677" i="5"/>
  <c r="AF677" i="5" s="1"/>
  <c r="BB677" i="5" s="1"/>
  <c r="R681" i="5"/>
  <c r="AF681" i="5" s="1"/>
  <c r="BB681" i="5" s="1"/>
  <c r="R722" i="5"/>
  <c r="AF722" i="5" s="1"/>
  <c r="BB722" i="5" s="1"/>
  <c r="J726" i="5"/>
  <c r="T726" i="5" s="1"/>
  <c r="AH726" i="5" s="1"/>
  <c r="BD726" i="5" s="1"/>
  <c r="J756" i="5"/>
  <c r="T756" i="5" s="1"/>
  <c r="AH756" i="5" s="1"/>
  <c r="BD756" i="5" s="1"/>
  <c r="O756" i="5"/>
  <c r="AC756" i="5" s="1"/>
  <c r="M767" i="5"/>
  <c r="Y767" i="5" s="1"/>
  <c r="BH767" i="5" s="1"/>
  <c r="F818" i="5"/>
  <c r="W818" i="5" s="1"/>
  <c r="N818" i="5"/>
  <c r="AA818" i="5" s="1"/>
  <c r="O600" i="5"/>
  <c r="AC600" i="5" s="1"/>
  <c r="I600" i="5"/>
  <c r="S600" i="5" s="1"/>
  <c r="AG600" i="5" s="1"/>
  <c r="BC600" i="5" s="1"/>
  <c r="L687" i="5"/>
  <c r="X687" i="5" s="1"/>
  <c r="I687" i="5"/>
  <c r="S687" i="5" s="1"/>
  <c r="AG687" i="5" s="1"/>
  <c r="BC687" i="5" s="1"/>
  <c r="B687" i="5"/>
  <c r="J687" i="5"/>
  <c r="T687" i="5" s="1"/>
  <c r="AH687" i="5" s="1"/>
  <c r="BD687" i="5" s="1"/>
  <c r="K696" i="5"/>
  <c r="U696" i="5" s="1"/>
  <c r="AI696" i="5" s="1"/>
  <c r="R696" i="5"/>
  <c r="AF696" i="5" s="1"/>
  <c r="BB696" i="5" s="1"/>
  <c r="L696" i="5"/>
  <c r="X696" i="5" s="1"/>
  <c r="L726" i="5"/>
  <c r="X726" i="5" s="1"/>
  <c r="N749" i="5"/>
  <c r="AA749" i="5" s="1"/>
  <c r="K749" i="5"/>
  <c r="U749" i="5" s="1"/>
  <c r="AI749" i="5" s="1"/>
  <c r="J813" i="5"/>
  <c r="T813" i="5" s="1"/>
  <c r="AH813" i="5" s="1"/>
  <c r="BD813" i="5" s="1"/>
  <c r="B813" i="5"/>
  <c r="N813" i="5"/>
  <c r="AA813" i="5" s="1"/>
  <c r="K813" i="5"/>
  <c r="U813" i="5" s="1"/>
  <c r="AI813" i="5" s="1"/>
  <c r="R813" i="5"/>
  <c r="AF813" i="5" s="1"/>
  <c r="BB813" i="5" s="1"/>
  <c r="O813" i="5"/>
  <c r="AC813" i="5" s="1"/>
  <c r="M828" i="5"/>
  <c r="Y828" i="5" s="1"/>
  <c r="BH828" i="5" s="1"/>
  <c r="L828" i="5"/>
  <c r="X828" i="5" s="1"/>
  <c r="J828" i="5"/>
  <c r="T828" i="5" s="1"/>
  <c r="AH828" i="5" s="1"/>
  <c r="BD828" i="5" s="1"/>
  <c r="L437" i="5"/>
  <c r="X437" i="5" s="1"/>
  <c r="C437" i="5"/>
  <c r="J529" i="5"/>
  <c r="T529" i="5" s="1"/>
  <c r="AH529" i="5" s="1"/>
  <c r="BD529" i="5" s="1"/>
  <c r="I546" i="5"/>
  <c r="S546" i="5" s="1"/>
  <c r="AG546" i="5" s="1"/>
  <c r="BC546" i="5" s="1"/>
  <c r="J546" i="5"/>
  <c r="T546" i="5" s="1"/>
  <c r="AH546" i="5" s="1"/>
  <c r="BD546" i="5" s="1"/>
  <c r="R550" i="5"/>
  <c r="AF550" i="5" s="1"/>
  <c r="BB550" i="5" s="1"/>
  <c r="J588" i="5"/>
  <c r="T588" i="5" s="1"/>
  <c r="AH588" i="5" s="1"/>
  <c r="BD588" i="5" s="1"/>
  <c r="J600" i="5"/>
  <c r="T600" i="5" s="1"/>
  <c r="AH600" i="5" s="1"/>
  <c r="BD600" i="5" s="1"/>
  <c r="O612" i="5"/>
  <c r="AC612" i="5" s="1"/>
  <c r="L625" i="5"/>
  <c r="X625" i="5" s="1"/>
  <c r="O643" i="5"/>
  <c r="AC643" i="5" s="1"/>
  <c r="M651" i="5"/>
  <c r="Y651" i="5" s="1"/>
  <c r="BH651" i="5" s="1"/>
  <c r="N651" i="5"/>
  <c r="AA651" i="5" s="1"/>
  <c r="B651" i="5"/>
  <c r="L651" i="5"/>
  <c r="X651" i="5" s="1"/>
  <c r="J651" i="5"/>
  <c r="T651" i="5" s="1"/>
  <c r="AH651" i="5" s="1"/>
  <c r="BD651" i="5" s="1"/>
  <c r="M656" i="5"/>
  <c r="Y656" i="5" s="1"/>
  <c r="BH656" i="5" s="1"/>
  <c r="R675" i="5"/>
  <c r="AF675" i="5" s="1"/>
  <c r="BB675" i="5" s="1"/>
  <c r="M678" i="5"/>
  <c r="Y678" i="5" s="1"/>
  <c r="BH678" i="5" s="1"/>
  <c r="K678" i="5"/>
  <c r="U678" i="5" s="1"/>
  <c r="AI678" i="5" s="1"/>
  <c r="O678" i="5"/>
  <c r="AC678" i="5" s="1"/>
  <c r="J678" i="5"/>
  <c r="T678" i="5" s="1"/>
  <c r="AH678" i="5" s="1"/>
  <c r="BD678" i="5" s="1"/>
  <c r="N683" i="5"/>
  <c r="AA683" i="5" s="1"/>
  <c r="O683" i="5"/>
  <c r="AC683" i="5" s="1"/>
  <c r="J683" i="5"/>
  <c r="T683" i="5" s="1"/>
  <c r="AH683" i="5" s="1"/>
  <c r="BD683" i="5" s="1"/>
  <c r="I683" i="5"/>
  <c r="S683" i="5" s="1"/>
  <c r="AG683" i="5" s="1"/>
  <c r="BC683" i="5" s="1"/>
  <c r="C687" i="5"/>
  <c r="C696" i="5"/>
  <c r="L699" i="5"/>
  <c r="X699" i="5" s="1"/>
  <c r="K699" i="5"/>
  <c r="U699" i="5" s="1"/>
  <c r="AI699" i="5" s="1"/>
  <c r="O699" i="5"/>
  <c r="AC699" i="5" s="1"/>
  <c r="M699" i="5"/>
  <c r="Y699" i="5" s="1"/>
  <c r="BH699" i="5" s="1"/>
  <c r="M749" i="5"/>
  <c r="Y749" i="5" s="1"/>
  <c r="BH749" i="5" s="1"/>
  <c r="N269" i="5"/>
  <c r="AA269" i="5" s="1"/>
  <c r="O269" i="5"/>
  <c r="AC269" i="5" s="1"/>
  <c r="O335" i="5"/>
  <c r="AC335" i="5" s="1"/>
  <c r="N351" i="5"/>
  <c r="AA351" i="5" s="1"/>
  <c r="O365" i="5"/>
  <c r="AC365" i="5" s="1"/>
  <c r="B377" i="5"/>
  <c r="C425" i="5"/>
  <c r="B437" i="5"/>
  <c r="I455" i="5"/>
  <c r="S455" i="5" s="1"/>
  <c r="AG455" i="5" s="1"/>
  <c r="BC455" i="5" s="1"/>
  <c r="O459" i="5"/>
  <c r="AC459" i="5" s="1"/>
  <c r="O529" i="5"/>
  <c r="AC529" i="5" s="1"/>
  <c r="L535" i="5"/>
  <c r="X535" i="5" s="1"/>
  <c r="B546" i="5"/>
  <c r="M584" i="5"/>
  <c r="Y584" i="5" s="1"/>
  <c r="BH584" i="5" s="1"/>
  <c r="J584" i="5"/>
  <c r="T584" i="5" s="1"/>
  <c r="AH584" i="5" s="1"/>
  <c r="BD584" i="5" s="1"/>
  <c r="I584" i="5"/>
  <c r="S584" i="5" s="1"/>
  <c r="AG584" i="5" s="1"/>
  <c r="BC584" i="5" s="1"/>
  <c r="C595" i="5"/>
  <c r="R600" i="5"/>
  <c r="AF600" i="5" s="1"/>
  <c r="BB600" i="5" s="1"/>
  <c r="N608" i="5"/>
  <c r="AA608" i="5" s="1"/>
  <c r="J608" i="5"/>
  <c r="T608" i="5" s="1"/>
  <c r="AH608" i="5" s="1"/>
  <c r="BD608" i="5" s="1"/>
  <c r="R613" i="5"/>
  <c r="AF613" i="5" s="1"/>
  <c r="BB613" i="5" s="1"/>
  <c r="N613" i="5"/>
  <c r="AA613" i="5" s="1"/>
  <c r="K613" i="5"/>
  <c r="U613" i="5" s="1"/>
  <c r="AI613" i="5" s="1"/>
  <c r="L613" i="5"/>
  <c r="X613" i="5" s="1"/>
  <c r="R643" i="5"/>
  <c r="AF643" i="5" s="1"/>
  <c r="BB643" i="5" s="1"/>
  <c r="C651" i="5"/>
  <c r="N656" i="5"/>
  <c r="AA656" i="5" s="1"/>
  <c r="N676" i="5"/>
  <c r="AA676" i="5" s="1"/>
  <c r="I676" i="5"/>
  <c r="S676" i="5" s="1"/>
  <c r="AG676" i="5" s="1"/>
  <c r="BC676" i="5" s="1"/>
  <c r="N678" i="5"/>
  <c r="AA678" i="5" s="1"/>
  <c r="B683" i="5"/>
  <c r="K687" i="5"/>
  <c r="U687" i="5" s="1"/>
  <c r="AI687" i="5" s="1"/>
  <c r="I696" i="5"/>
  <c r="S696" i="5" s="1"/>
  <c r="AG696" i="5" s="1"/>
  <c r="BC696" i="5" s="1"/>
  <c r="J699" i="5"/>
  <c r="T699" i="5" s="1"/>
  <c r="AH699" i="5" s="1"/>
  <c r="BD699" i="5" s="1"/>
  <c r="N704" i="5"/>
  <c r="AA704" i="5" s="1"/>
  <c r="R704" i="5"/>
  <c r="AF704" i="5" s="1"/>
  <c r="BB704" i="5" s="1"/>
  <c r="I704" i="5"/>
  <c r="S704" i="5" s="1"/>
  <c r="AG704" i="5" s="1"/>
  <c r="BC704" i="5" s="1"/>
  <c r="O704" i="5"/>
  <c r="AC704" i="5" s="1"/>
  <c r="R716" i="5"/>
  <c r="AF716" i="5" s="1"/>
  <c r="BB716" i="5" s="1"/>
  <c r="L716" i="5"/>
  <c r="X716" i="5" s="1"/>
  <c r="C723" i="5"/>
  <c r="M838" i="5"/>
  <c r="Y838" i="5" s="1"/>
  <c r="BH838" i="5" s="1"/>
  <c r="I838" i="5"/>
  <c r="S838" i="5" s="1"/>
  <c r="AG838" i="5" s="1"/>
  <c r="BC838" i="5" s="1"/>
  <c r="B838" i="5"/>
  <c r="O838" i="5"/>
  <c r="AC838" i="5" s="1"/>
  <c r="N838" i="5"/>
  <c r="AA838" i="5" s="1"/>
  <c r="L838" i="5"/>
  <c r="X838" i="5" s="1"/>
  <c r="K838" i="5"/>
  <c r="U838" i="5" s="1"/>
  <c r="AI838" i="5" s="1"/>
  <c r="R838" i="5"/>
  <c r="AF838" i="5" s="1"/>
  <c r="BB838" i="5" s="1"/>
  <c r="J838" i="5"/>
  <c r="T838" i="5" s="1"/>
  <c r="AH838" i="5" s="1"/>
  <c r="BD838" i="5" s="1"/>
  <c r="R708" i="5"/>
  <c r="AF708" i="5" s="1"/>
  <c r="BB708" i="5" s="1"/>
  <c r="I708" i="5"/>
  <c r="S708" i="5" s="1"/>
  <c r="AG708" i="5" s="1"/>
  <c r="BC708" i="5" s="1"/>
  <c r="C708" i="5"/>
  <c r="J597" i="5"/>
  <c r="T597" i="5" s="1"/>
  <c r="AH597" i="5" s="1"/>
  <c r="BD597" i="5" s="1"/>
  <c r="O597" i="5"/>
  <c r="AC597" i="5" s="1"/>
  <c r="N630" i="5"/>
  <c r="AA630" i="5" s="1"/>
  <c r="L630" i="5"/>
  <c r="X630" i="5" s="1"/>
  <c r="N648" i="5"/>
  <c r="AA648" i="5" s="1"/>
  <c r="R648" i="5"/>
  <c r="AF648" i="5" s="1"/>
  <c r="BB648" i="5" s="1"/>
  <c r="M653" i="5"/>
  <c r="Y653" i="5" s="1"/>
  <c r="BH653" i="5" s="1"/>
  <c r="O653" i="5"/>
  <c r="AC653" i="5" s="1"/>
  <c r="C653" i="5"/>
  <c r="R720" i="5"/>
  <c r="AF720" i="5" s="1"/>
  <c r="BB720" i="5" s="1"/>
  <c r="K720" i="5"/>
  <c r="U720" i="5" s="1"/>
  <c r="AI720" i="5" s="1"/>
  <c r="J720" i="5"/>
  <c r="T720" i="5" s="1"/>
  <c r="AH720" i="5" s="1"/>
  <c r="BD720" i="5" s="1"/>
  <c r="I790" i="5"/>
  <c r="S790" i="5" s="1"/>
  <c r="AG790" i="5" s="1"/>
  <c r="BC790" i="5" s="1"/>
  <c r="C790" i="5"/>
  <c r="R810" i="5"/>
  <c r="AF810" i="5" s="1"/>
  <c r="BB810" i="5" s="1"/>
  <c r="O810" i="5"/>
  <c r="AC810" i="5" s="1"/>
  <c r="B810" i="5"/>
  <c r="L837" i="5"/>
  <c r="X837" i="5" s="1"/>
  <c r="B805" i="5"/>
  <c r="J805" i="5"/>
  <c r="T805" i="5" s="1"/>
  <c r="AH805" i="5" s="1"/>
  <c r="BD805" i="5" s="1"/>
  <c r="R837" i="5"/>
  <c r="AF837" i="5" s="1"/>
  <c r="BB837" i="5" s="1"/>
  <c r="J880" i="5"/>
  <c r="T880" i="5" s="1"/>
  <c r="AH880" i="5" s="1"/>
  <c r="BD880" i="5" s="1"/>
  <c r="B880" i="5"/>
  <c r="O880" i="5"/>
  <c r="AC880" i="5" s="1"/>
  <c r="L827" i="5"/>
  <c r="X827" i="5" s="1"/>
  <c r="N827" i="5"/>
  <c r="AA827" i="5" s="1"/>
  <c r="K827" i="5"/>
  <c r="U827" i="5" s="1"/>
  <c r="AI827" i="5" s="1"/>
  <c r="R902" i="5"/>
  <c r="AF902" i="5" s="1"/>
  <c r="BB902" i="5" s="1"/>
  <c r="N902" i="5"/>
  <c r="AA902" i="5" s="1"/>
  <c r="E902" i="5"/>
  <c r="B902" i="5"/>
  <c r="J553" i="5"/>
  <c r="T553" i="5" s="1"/>
  <c r="AH553" i="5" s="1"/>
  <c r="BD553" i="5" s="1"/>
  <c r="I553" i="5"/>
  <c r="S553" i="5" s="1"/>
  <c r="AG553" i="5" s="1"/>
  <c r="BC553" i="5" s="1"/>
  <c r="O630" i="5"/>
  <c r="AC630" i="5" s="1"/>
  <c r="N653" i="5"/>
  <c r="AA653" i="5" s="1"/>
  <c r="I765" i="5"/>
  <c r="S765" i="5" s="1"/>
  <c r="AG765" i="5" s="1"/>
  <c r="BC765" i="5" s="1"/>
  <c r="K765" i="5"/>
  <c r="U765" i="5" s="1"/>
  <c r="AI765" i="5" s="1"/>
  <c r="N765" i="5"/>
  <c r="AA765" i="5" s="1"/>
  <c r="M765" i="5"/>
  <c r="Y765" i="5" s="1"/>
  <c r="BH765" i="5" s="1"/>
  <c r="K805" i="5"/>
  <c r="U805" i="5" s="1"/>
  <c r="AI805" i="5" s="1"/>
  <c r="O812" i="5"/>
  <c r="AC812" i="5" s="1"/>
  <c r="B812" i="5"/>
  <c r="L819" i="5"/>
  <c r="X819" i="5" s="1"/>
  <c r="B827" i="5"/>
  <c r="K797" i="5"/>
  <c r="U797" i="5" s="1"/>
  <c r="AI797" i="5" s="1"/>
  <c r="C797" i="5"/>
  <c r="M809" i="5"/>
  <c r="Y809" i="5" s="1"/>
  <c r="BH809" i="5" s="1"/>
  <c r="J809" i="5"/>
  <c r="T809" i="5" s="1"/>
  <c r="AH809" i="5" s="1"/>
  <c r="BD809" i="5" s="1"/>
  <c r="I809" i="5"/>
  <c r="S809" i="5" s="1"/>
  <c r="AG809" i="5" s="1"/>
  <c r="BC809" i="5" s="1"/>
  <c r="B809" i="5"/>
  <c r="K809" i="5"/>
  <c r="U809" i="5" s="1"/>
  <c r="AI809" i="5" s="1"/>
  <c r="R706" i="5"/>
  <c r="AF706" i="5" s="1"/>
  <c r="BB706" i="5" s="1"/>
  <c r="O706" i="5"/>
  <c r="AC706" i="5" s="1"/>
  <c r="C706" i="5"/>
  <c r="C734" i="5"/>
  <c r="I734" i="5"/>
  <c r="S734" i="5" s="1"/>
  <c r="AG734" i="5" s="1"/>
  <c r="BC734" i="5" s="1"/>
  <c r="R765" i="5"/>
  <c r="AF765" i="5" s="1"/>
  <c r="BB765" i="5" s="1"/>
  <c r="B793" i="5"/>
  <c r="B797" i="5"/>
  <c r="M804" i="5"/>
  <c r="Y804" i="5" s="1"/>
  <c r="BH804" i="5" s="1"/>
  <c r="L804" i="5"/>
  <c r="X804" i="5" s="1"/>
  <c r="K804" i="5"/>
  <c r="U804" i="5" s="1"/>
  <c r="AI804" i="5" s="1"/>
  <c r="O804" i="5"/>
  <c r="AC804" i="5" s="1"/>
  <c r="H806" i="5"/>
  <c r="E806" i="5"/>
  <c r="E805" i="5" s="1"/>
  <c r="V805" i="5" s="1"/>
  <c r="C809" i="5"/>
  <c r="L812" i="5"/>
  <c r="X812" i="5" s="1"/>
  <c r="M827" i="5"/>
  <c r="Y827" i="5" s="1"/>
  <c r="BH827" i="5" s="1"/>
  <c r="C872" i="5"/>
  <c r="R872" i="5"/>
  <c r="AF872" i="5" s="1"/>
  <c r="BB872" i="5" s="1"/>
  <c r="N872" i="5"/>
  <c r="AA872" i="5" s="1"/>
  <c r="I872" i="5"/>
  <c r="S872" i="5" s="1"/>
  <c r="AG872" i="5" s="1"/>
  <c r="BC872" i="5" s="1"/>
  <c r="B872" i="5"/>
  <c r="L872" i="5"/>
  <c r="X872" i="5" s="1"/>
  <c r="K872" i="5"/>
  <c r="U872" i="5" s="1"/>
  <c r="AI872" i="5" s="1"/>
  <c r="J872" i="5"/>
  <c r="T872" i="5" s="1"/>
  <c r="AH872" i="5" s="1"/>
  <c r="BD872" i="5" s="1"/>
  <c r="N816" i="5"/>
  <c r="AA816" i="5" s="1"/>
  <c r="K816" i="5"/>
  <c r="U816" i="5" s="1"/>
  <c r="AI816" i="5" s="1"/>
  <c r="L816" i="5"/>
  <c r="X816" i="5" s="1"/>
  <c r="O858" i="5"/>
  <c r="AC858" i="5" s="1"/>
  <c r="N858" i="5"/>
  <c r="AA858" i="5" s="1"/>
  <c r="R858" i="5"/>
  <c r="AF858" i="5" s="1"/>
  <c r="BB858" i="5" s="1"/>
  <c r="O914" i="5"/>
  <c r="AC914" i="5" s="1"/>
  <c r="H914" i="5"/>
  <c r="H916" i="5" s="1"/>
  <c r="AB916" i="5" s="1"/>
  <c r="AP916" i="5" s="1"/>
  <c r="G914" i="5"/>
  <c r="N914" i="5"/>
  <c r="AA914" i="5" s="1"/>
  <c r="L914" i="5"/>
  <c r="X914" i="5" s="1"/>
  <c r="J914" i="5"/>
  <c r="T914" i="5" s="1"/>
  <c r="AH914" i="5" s="1"/>
  <c r="BD914" i="5" s="1"/>
  <c r="I914" i="5"/>
  <c r="S914" i="5" s="1"/>
  <c r="AG914" i="5" s="1"/>
  <c r="BC914" i="5" s="1"/>
  <c r="F914" i="5"/>
  <c r="E914" i="5"/>
  <c r="V914" i="5" s="1"/>
  <c r="N878" i="5"/>
  <c r="AA878" i="5" s="1"/>
  <c r="G878" i="5"/>
  <c r="Z878" i="5" s="1"/>
  <c r="AO878" i="5" s="1"/>
  <c r="F878" i="5"/>
  <c r="H878" i="5"/>
  <c r="AB878" i="5" s="1"/>
  <c r="AP878" i="5" s="1"/>
  <c r="E878" i="5"/>
  <c r="C878" i="5"/>
  <c r="R896" i="5"/>
  <c r="AF896" i="5" s="1"/>
  <c r="BB896" i="5" s="1"/>
  <c r="B896" i="5"/>
  <c r="B914" i="5"/>
  <c r="N724" i="5"/>
  <c r="AA724" i="5" s="1"/>
  <c r="O724" i="5"/>
  <c r="AC724" i="5" s="1"/>
  <c r="L724" i="5"/>
  <c r="X724" i="5" s="1"/>
  <c r="K728" i="5"/>
  <c r="U728" i="5" s="1"/>
  <c r="AI728" i="5" s="1"/>
  <c r="L728" i="5"/>
  <c r="X728" i="5" s="1"/>
  <c r="J794" i="5"/>
  <c r="T794" i="5" s="1"/>
  <c r="AH794" i="5" s="1"/>
  <c r="BD794" i="5" s="1"/>
  <c r="I794" i="5"/>
  <c r="S794" i="5" s="1"/>
  <c r="AG794" i="5" s="1"/>
  <c r="BC794" i="5" s="1"/>
  <c r="B794" i="5"/>
  <c r="O841" i="5"/>
  <c r="AC841" i="5" s="1"/>
  <c r="I841" i="5"/>
  <c r="S841" i="5" s="1"/>
  <c r="AG841" i="5" s="1"/>
  <c r="BC841" i="5" s="1"/>
  <c r="C841" i="5"/>
  <c r="K841" i="5"/>
  <c r="U841" i="5" s="1"/>
  <c r="AI841" i="5" s="1"/>
  <c r="J869" i="5"/>
  <c r="T869" i="5" s="1"/>
  <c r="AH869" i="5" s="1"/>
  <c r="BD869" i="5" s="1"/>
  <c r="O869" i="5"/>
  <c r="AC869" i="5" s="1"/>
  <c r="N869" i="5"/>
  <c r="AA869" i="5" s="1"/>
  <c r="L869" i="5"/>
  <c r="X869" i="5" s="1"/>
  <c r="B878" i="5"/>
  <c r="I869" i="5"/>
  <c r="S869" i="5" s="1"/>
  <c r="AG869" i="5" s="1"/>
  <c r="BC869" i="5" s="1"/>
  <c r="R874" i="5"/>
  <c r="AF874" i="5" s="1"/>
  <c r="BB874" i="5" s="1"/>
  <c r="O874" i="5"/>
  <c r="AC874" i="5" s="1"/>
  <c r="I874" i="5"/>
  <c r="S874" i="5" s="1"/>
  <c r="AG874" i="5" s="1"/>
  <c r="BC874" i="5" s="1"/>
  <c r="B874" i="5"/>
  <c r="I878" i="5"/>
  <c r="S878" i="5" s="1"/>
  <c r="AG878" i="5" s="1"/>
  <c r="BC878" i="5" s="1"/>
  <c r="L891" i="5"/>
  <c r="X891" i="5" s="1"/>
  <c r="I905" i="5"/>
  <c r="S905" i="5" s="1"/>
  <c r="AG905" i="5" s="1"/>
  <c r="BC905" i="5" s="1"/>
  <c r="O916" i="5"/>
  <c r="AC916" i="5" s="1"/>
  <c r="K916" i="5"/>
  <c r="U916" i="5" s="1"/>
  <c r="AI916" i="5" s="1"/>
  <c r="J916" i="5"/>
  <c r="T916" i="5" s="1"/>
  <c r="AH916" i="5" s="1"/>
  <c r="BD916" i="5" s="1"/>
  <c r="N916" i="5"/>
  <c r="AA916" i="5" s="1"/>
  <c r="L916" i="5"/>
  <c r="X916" i="5" s="1"/>
  <c r="R855" i="5"/>
  <c r="AF855" i="5" s="1"/>
  <c r="BB855" i="5" s="1"/>
  <c r="K855" i="5"/>
  <c r="U855" i="5" s="1"/>
  <c r="AI855" i="5" s="1"/>
  <c r="J874" i="5"/>
  <c r="T874" i="5" s="1"/>
  <c r="AH874" i="5" s="1"/>
  <c r="BD874" i="5" s="1"/>
  <c r="L878" i="5"/>
  <c r="X878" i="5" s="1"/>
  <c r="L884" i="5"/>
  <c r="X884" i="5" s="1"/>
  <c r="N905" i="5"/>
  <c r="AA905" i="5" s="1"/>
  <c r="B916" i="5"/>
  <c r="L860" i="5"/>
  <c r="X860" i="5" s="1"/>
  <c r="I860" i="5"/>
  <c r="S860" i="5" s="1"/>
  <c r="AG860" i="5" s="1"/>
  <c r="BC860" i="5" s="1"/>
  <c r="C860" i="5"/>
  <c r="B860" i="5"/>
  <c r="K874" i="5"/>
  <c r="U874" i="5" s="1"/>
  <c r="AI874" i="5" s="1"/>
  <c r="R878" i="5"/>
  <c r="AF878" i="5" s="1"/>
  <c r="BB878" i="5" s="1"/>
  <c r="O905" i="5"/>
  <c r="AC905" i="5" s="1"/>
  <c r="C916" i="5"/>
  <c r="L939" i="5"/>
  <c r="X939" i="5" s="1"/>
  <c r="B939" i="5"/>
  <c r="R939" i="5"/>
  <c r="AF939" i="5" s="1"/>
  <c r="BB939" i="5" s="1"/>
  <c r="N939" i="5"/>
  <c r="AA939" i="5" s="1"/>
  <c r="K939" i="5"/>
  <c r="U939" i="5" s="1"/>
  <c r="AI939" i="5" s="1"/>
  <c r="N962" i="5"/>
  <c r="AA962" i="5" s="1"/>
  <c r="H962" i="5"/>
  <c r="D962" i="5"/>
  <c r="J962" i="5"/>
  <c r="T962" i="5" s="1"/>
  <c r="AH962" i="5" s="1"/>
  <c r="BD962" i="5" s="1"/>
  <c r="I792" i="5"/>
  <c r="S792" i="5" s="1"/>
  <c r="AG792" i="5" s="1"/>
  <c r="BC792" i="5" s="1"/>
  <c r="O792" i="5"/>
  <c r="AC792" i="5" s="1"/>
  <c r="C792" i="5"/>
  <c r="L794" i="5"/>
  <c r="X794" i="5" s="1"/>
  <c r="R801" i="5"/>
  <c r="AF801" i="5" s="1"/>
  <c r="BB801" i="5" s="1"/>
  <c r="O801" i="5"/>
  <c r="AC801" i="5" s="1"/>
  <c r="C801" i="5"/>
  <c r="N815" i="5"/>
  <c r="AA815" i="5" s="1"/>
  <c r="L815" i="5"/>
  <c r="X815" i="5" s="1"/>
  <c r="J815" i="5"/>
  <c r="T815" i="5" s="1"/>
  <c r="AH815" i="5" s="1"/>
  <c r="BD815" i="5" s="1"/>
  <c r="R841" i="5"/>
  <c r="AF841" i="5" s="1"/>
  <c r="BB841" i="5" s="1"/>
  <c r="N853" i="5"/>
  <c r="AA853" i="5" s="1"/>
  <c r="O853" i="5"/>
  <c r="AC853" i="5" s="1"/>
  <c r="M853" i="5"/>
  <c r="Y853" i="5" s="1"/>
  <c r="BH853" i="5" s="1"/>
  <c r="K876" i="5"/>
  <c r="U876" i="5" s="1"/>
  <c r="AI876" i="5" s="1"/>
  <c r="C876" i="5"/>
  <c r="K887" i="5"/>
  <c r="U887" i="5" s="1"/>
  <c r="AI887" i="5" s="1"/>
  <c r="I887" i="5"/>
  <c r="S887" i="5" s="1"/>
  <c r="AG887" i="5" s="1"/>
  <c r="BC887" i="5" s="1"/>
  <c r="B887" i="5"/>
  <c r="L877" i="5"/>
  <c r="X877" i="5" s="1"/>
  <c r="K877" i="5"/>
  <c r="U877" i="5" s="1"/>
  <c r="AI877" i="5" s="1"/>
  <c r="N894" i="5"/>
  <c r="AA894" i="5" s="1"/>
  <c r="K894" i="5"/>
  <c r="U894" i="5" s="1"/>
  <c r="AI894" i="5" s="1"/>
  <c r="J894" i="5"/>
  <c r="T894" i="5" s="1"/>
  <c r="AH894" i="5" s="1"/>
  <c r="BD894" i="5" s="1"/>
  <c r="K966" i="5"/>
  <c r="U966" i="5" s="1"/>
  <c r="AI966" i="5" s="1"/>
  <c r="L966" i="5"/>
  <c r="X966" i="5" s="1"/>
  <c r="C966" i="5"/>
  <c r="N994" i="5"/>
  <c r="AA994" i="5" s="1"/>
  <c r="R994" i="5"/>
  <c r="AF994" i="5" s="1"/>
  <c r="BB994" i="5" s="1"/>
  <c r="O994" i="5"/>
  <c r="AC994" i="5" s="1"/>
  <c r="I994" i="5"/>
  <c r="S994" i="5" s="1"/>
  <c r="AG994" i="5" s="1"/>
  <c r="BC994" i="5" s="1"/>
  <c r="M799" i="5"/>
  <c r="Y799" i="5" s="1"/>
  <c r="BH799" i="5" s="1"/>
  <c r="I799" i="5"/>
  <c r="S799" i="5" s="1"/>
  <c r="AG799" i="5" s="1"/>
  <c r="BC799" i="5" s="1"/>
  <c r="M840" i="5"/>
  <c r="Y840" i="5" s="1"/>
  <c r="BH840" i="5" s="1"/>
  <c r="I840" i="5"/>
  <c r="S840" i="5" s="1"/>
  <c r="AG840" i="5" s="1"/>
  <c r="BC840" i="5" s="1"/>
  <c r="B840" i="5"/>
  <c r="R868" i="5"/>
  <c r="AF868" i="5" s="1"/>
  <c r="BB868" i="5" s="1"/>
  <c r="O868" i="5"/>
  <c r="AC868" i="5" s="1"/>
  <c r="J893" i="5"/>
  <c r="T893" i="5" s="1"/>
  <c r="AH893" i="5" s="1"/>
  <c r="BD893" i="5" s="1"/>
  <c r="L893" i="5"/>
  <c r="X893" i="5" s="1"/>
  <c r="B893" i="5"/>
  <c r="K908" i="5"/>
  <c r="U908" i="5" s="1"/>
  <c r="AI908" i="5" s="1"/>
  <c r="O955" i="5"/>
  <c r="AC955" i="5" s="1"/>
  <c r="R963" i="5"/>
  <c r="AF963" i="5" s="1"/>
  <c r="BB963" i="5" s="1"/>
  <c r="O963" i="5"/>
  <c r="AC963" i="5" s="1"/>
  <c r="J963" i="5"/>
  <c r="T963" i="5" s="1"/>
  <c r="AH963" i="5" s="1"/>
  <c r="BD963" i="5" s="1"/>
  <c r="N972" i="5"/>
  <c r="AA972" i="5" s="1"/>
  <c r="M856" i="5"/>
  <c r="Y856" i="5" s="1"/>
  <c r="BH856" i="5" s="1"/>
  <c r="I856" i="5"/>
  <c r="S856" i="5" s="1"/>
  <c r="AG856" i="5" s="1"/>
  <c r="BC856" i="5" s="1"/>
  <c r="C856" i="5"/>
  <c r="R901" i="5"/>
  <c r="AF901" i="5" s="1"/>
  <c r="BB901" i="5" s="1"/>
  <c r="O901" i="5"/>
  <c r="AC901" i="5" s="1"/>
  <c r="N901" i="5"/>
  <c r="AA901" i="5" s="1"/>
  <c r="I921" i="5"/>
  <c r="S921" i="5" s="1"/>
  <c r="AG921" i="5" s="1"/>
  <c r="BC921" i="5" s="1"/>
  <c r="K963" i="5"/>
  <c r="U963" i="5" s="1"/>
  <c r="AI963" i="5" s="1"/>
  <c r="K968" i="5"/>
  <c r="U968" i="5" s="1"/>
  <c r="AI968" i="5" s="1"/>
  <c r="L968" i="5"/>
  <c r="X968" i="5" s="1"/>
  <c r="C968" i="5"/>
  <c r="M904" i="5"/>
  <c r="Y904" i="5" s="1"/>
  <c r="BH904" i="5" s="1"/>
  <c r="L904" i="5"/>
  <c r="X904" i="5" s="1"/>
  <c r="K926" i="5"/>
  <c r="U926" i="5" s="1"/>
  <c r="AI926" i="5" s="1"/>
  <c r="J926" i="5"/>
  <c r="T926" i="5" s="1"/>
  <c r="AH926" i="5" s="1"/>
  <c r="BD926" i="5" s="1"/>
  <c r="O926" i="5"/>
  <c r="AC926" i="5" s="1"/>
  <c r="N968" i="5"/>
  <c r="AA968" i="5" s="1"/>
  <c r="C904" i="5"/>
  <c r="C926" i="5"/>
  <c r="N940" i="5"/>
  <c r="AA940" i="5" s="1"/>
  <c r="K981" i="5"/>
  <c r="U981" i="5" s="1"/>
  <c r="AI981" i="5" s="1"/>
  <c r="R981" i="5"/>
  <c r="AF981" i="5" s="1"/>
  <c r="BB981" i="5" s="1"/>
  <c r="O981" i="5"/>
  <c r="AC981" i="5" s="1"/>
  <c r="L981" i="5"/>
  <c r="X981" i="5" s="1"/>
  <c r="J981" i="5"/>
  <c r="T981" i="5" s="1"/>
  <c r="AH981" i="5" s="1"/>
  <c r="BD981" i="5" s="1"/>
  <c r="B981" i="5"/>
  <c r="O941" i="5"/>
  <c r="AC941" i="5" s="1"/>
  <c r="N941" i="5"/>
  <c r="AA941" i="5" s="1"/>
  <c r="K941" i="5"/>
  <c r="U941" i="5" s="1"/>
  <c r="AI941" i="5" s="1"/>
  <c r="I959" i="5"/>
  <c r="S959" i="5" s="1"/>
  <c r="AG959" i="5" s="1"/>
  <c r="BC959" i="5" s="1"/>
  <c r="B959" i="5"/>
  <c r="L799" i="5"/>
  <c r="X799" i="5" s="1"/>
  <c r="O840" i="5"/>
  <c r="AC840" i="5" s="1"/>
  <c r="R843" i="5"/>
  <c r="AF843" i="5" s="1"/>
  <c r="BB843" i="5" s="1"/>
  <c r="N856" i="5"/>
  <c r="AA856" i="5" s="1"/>
  <c r="J862" i="5"/>
  <c r="T862" i="5" s="1"/>
  <c r="AH862" i="5" s="1"/>
  <c r="BD862" i="5" s="1"/>
  <c r="L864" i="5"/>
  <c r="X864" i="5" s="1"/>
  <c r="J901" i="5"/>
  <c r="T901" i="5" s="1"/>
  <c r="AH901" i="5" s="1"/>
  <c r="BD901" i="5" s="1"/>
  <c r="K904" i="5"/>
  <c r="U904" i="5" s="1"/>
  <c r="AI904" i="5" s="1"/>
  <c r="L911" i="5"/>
  <c r="X911" i="5" s="1"/>
  <c r="I926" i="5"/>
  <c r="S926" i="5" s="1"/>
  <c r="AG926" i="5" s="1"/>
  <c r="BC926" i="5" s="1"/>
  <c r="R941" i="5"/>
  <c r="AF941" i="5" s="1"/>
  <c r="BB941" i="5" s="1"/>
  <c r="O946" i="5"/>
  <c r="AC946" i="5" s="1"/>
  <c r="C946" i="5"/>
  <c r="C959" i="5"/>
  <c r="O970" i="5"/>
  <c r="AC970" i="5" s="1"/>
  <c r="N842" i="5"/>
  <c r="AA842" i="5" s="1"/>
  <c r="H842" i="5"/>
  <c r="G842" i="5"/>
  <c r="N844" i="5"/>
  <c r="AA844" i="5" s="1"/>
  <c r="J844" i="5"/>
  <c r="T844" i="5" s="1"/>
  <c r="AH844" i="5" s="1"/>
  <c r="BD844" i="5" s="1"/>
  <c r="O856" i="5"/>
  <c r="AC856" i="5" s="1"/>
  <c r="K862" i="5"/>
  <c r="U862" i="5" s="1"/>
  <c r="AI862" i="5" s="1"/>
  <c r="N864" i="5"/>
  <c r="AA864" i="5" s="1"/>
  <c r="O904" i="5"/>
  <c r="AC904" i="5" s="1"/>
  <c r="L926" i="5"/>
  <c r="X926" i="5" s="1"/>
  <c r="L942" i="5"/>
  <c r="X942" i="5" s="1"/>
  <c r="K942" i="5"/>
  <c r="U942" i="5" s="1"/>
  <c r="AI942" i="5" s="1"/>
  <c r="L959" i="5"/>
  <c r="X959" i="5" s="1"/>
  <c r="D842" i="5"/>
  <c r="O844" i="5"/>
  <c r="AC844" i="5" s="1"/>
  <c r="N862" i="5"/>
  <c r="AA862" i="5" s="1"/>
  <c r="O873" i="5"/>
  <c r="AC873" i="5" s="1"/>
  <c r="K873" i="5"/>
  <c r="U873" i="5" s="1"/>
  <c r="AI873" i="5" s="1"/>
  <c r="N899" i="5"/>
  <c r="AA899" i="5" s="1"/>
  <c r="L899" i="5"/>
  <c r="X899" i="5" s="1"/>
  <c r="L901" i="5"/>
  <c r="X901" i="5" s="1"/>
  <c r="B908" i="5"/>
  <c r="K919" i="5"/>
  <c r="U919" i="5" s="1"/>
  <c r="AI919" i="5" s="1"/>
  <c r="N919" i="5"/>
  <c r="AA919" i="5" s="1"/>
  <c r="M926" i="5"/>
  <c r="Y926" i="5" s="1"/>
  <c r="BH926" i="5" s="1"/>
  <c r="N935" i="5"/>
  <c r="AA935" i="5" s="1"/>
  <c r="M935" i="5"/>
  <c r="Y935" i="5" s="1"/>
  <c r="BH935" i="5" s="1"/>
  <c r="R943" i="5"/>
  <c r="AF943" i="5" s="1"/>
  <c r="BB943" i="5" s="1"/>
  <c r="C943" i="5"/>
  <c r="F950" i="5"/>
  <c r="W950" i="5" s="1"/>
  <c r="C950" i="5"/>
  <c r="B950" i="5"/>
  <c r="L955" i="5"/>
  <c r="X955" i="5" s="1"/>
  <c r="I955" i="5"/>
  <c r="S955" i="5" s="1"/>
  <c r="AG955" i="5" s="1"/>
  <c r="BC955" i="5" s="1"/>
  <c r="B955" i="5"/>
  <c r="N982" i="5"/>
  <c r="AA982" i="5" s="1"/>
  <c r="H986" i="5"/>
  <c r="I996" i="5"/>
  <c r="S996" i="5" s="1"/>
  <c r="AG996" i="5" s="1"/>
  <c r="BC996" i="5" s="1"/>
  <c r="L928" i="5"/>
  <c r="X928" i="5" s="1"/>
  <c r="O977" i="5"/>
  <c r="AC977" i="5" s="1"/>
  <c r="R996" i="5"/>
  <c r="AF996" i="5" s="1"/>
  <c r="BB996" i="5" s="1"/>
  <c r="B978" i="5"/>
  <c r="J987" i="5"/>
  <c r="T987" i="5" s="1"/>
  <c r="AH987" i="5" s="1"/>
  <c r="BD987" i="5" s="1"/>
  <c r="O997" i="5"/>
  <c r="AC997" i="5" s="1"/>
  <c r="I978" i="5"/>
  <c r="S978" i="5" s="1"/>
  <c r="AG978" i="5" s="1"/>
  <c r="BC978" i="5" s="1"/>
  <c r="J978" i="5"/>
  <c r="T978" i="5" s="1"/>
  <c r="AH978" i="5" s="1"/>
  <c r="BD978" i="5" s="1"/>
  <c r="O922" i="5"/>
  <c r="AC922" i="5" s="1"/>
  <c r="M927" i="5"/>
  <c r="Y927" i="5" s="1"/>
  <c r="BH927" i="5" s="1"/>
  <c r="O953" i="5"/>
  <c r="AC953" i="5" s="1"/>
  <c r="J965" i="5"/>
  <c r="T965" i="5" s="1"/>
  <c r="AH965" i="5" s="1"/>
  <c r="BD965" i="5" s="1"/>
  <c r="M971" i="5"/>
  <c r="Y971" i="5" s="1"/>
  <c r="BH971" i="5" s="1"/>
  <c r="I976" i="5"/>
  <c r="S976" i="5" s="1"/>
  <c r="AG976" i="5" s="1"/>
  <c r="BC976" i="5" s="1"/>
  <c r="B982" i="5"/>
  <c r="B986" i="5"/>
  <c r="I995" i="5"/>
  <c r="S995" i="5" s="1"/>
  <c r="AG995" i="5" s="1"/>
  <c r="BC995" i="5" s="1"/>
  <c r="E999" i="5"/>
  <c r="V999" i="5" s="1"/>
  <c r="AJ999" i="5" s="1"/>
  <c r="B807" i="5"/>
  <c r="N826" i="5"/>
  <c r="AA826" i="5" s="1"/>
  <c r="L907" i="5"/>
  <c r="X907" i="5" s="1"/>
  <c r="O927" i="5"/>
  <c r="AC927" i="5" s="1"/>
  <c r="C930" i="5"/>
  <c r="L947" i="5"/>
  <c r="X947" i="5" s="1"/>
  <c r="R953" i="5"/>
  <c r="AF953" i="5" s="1"/>
  <c r="BB953" i="5" s="1"/>
  <c r="L958" i="5"/>
  <c r="X958" i="5" s="1"/>
  <c r="K965" i="5"/>
  <c r="U965" i="5" s="1"/>
  <c r="AI965" i="5" s="1"/>
  <c r="N971" i="5"/>
  <c r="AA971" i="5" s="1"/>
  <c r="J976" i="5"/>
  <c r="T976" i="5" s="1"/>
  <c r="AH976" i="5" s="1"/>
  <c r="BD976" i="5" s="1"/>
  <c r="C982" i="5"/>
  <c r="E986" i="5"/>
  <c r="V986" i="5" s="1"/>
  <c r="J995" i="5"/>
  <c r="T995" i="5" s="1"/>
  <c r="AH995" i="5" s="1"/>
  <c r="BD995" i="5" s="1"/>
  <c r="H999" i="5"/>
  <c r="AB999" i="5" s="1"/>
  <c r="AP999" i="5" s="1"/>
  <c r="J982" i="5"/>
  <c r="T982" i="5" s="1"/>
  <c r="AH982" i="5" s="1"/>
  <c r="BD982" i="5" s="1"/>
  <c r="K215" i="5"/>
  <c r="U215" i="5" s="1"/>
  <c r="AI215" i="5" s="1"/>
  <c r="C379" i="5"/>
  <c r="R379" i="5"/>
  <c r="AF379" i="5" s="1"/>
  <c r="BB379" i="5" s="1"/>
  <c r="M379" i="5"/>
  <c r="Y379" i="5" s="1"/>
  <c r="BH379" i="5" s="1"/>
  <c r="M395" i="5"/>
  <c r="Y395" i="5" s="1"/>
  <c r="BH395" i="5" s="1"/>
  <c r="R395" i="5"/>
  <c r="AF395" i="5" s="1"/>
  <c r="BB395" i="5" s="1"/>
  <c r="O395" i="5"/>
  <c r="AC395" i="5" s="1"/>
  <c r="C395" i="5"/>
  <c r="K488" i="5"/>
  <c r="U488" i="5" s="1"/>
  <c r="AI488" i="5" s="1"/>
  <c r="J541" i="5"/>
  <c r="T541" i="5" s="1"/>
  <c r="AH541" i="5" s="1"/>
  <c r="BD541" i="5" s="1"/>
  <c r="B545" i="5"/>
  <c r="M673" i="5"/>
  <c r="Y673" i="5" s="1"/>
  <c r="BH673" i="5" s="1"/>
  <c r="N673" i="5"/>
  <c r="AA673" i="5" s="1"/>
  <c r="B673" i="5"/>
  <c r="K673" i="5"/>
  <c r="U673" i="5" s="1"/>
  <c r="AI673" i="5" s="1"/>
  <c r="R673" i="5"/>
  <c r="AF673" i="5" s="1"/>
  <c r="BB673" i="5" s="1"/>
  <c r="O673" i="5"/>
  <c r="AC673" i="5" s="1"/>
  <c r="L673" i="5"/>
  <c r="X673" i="5" s="1"/>
  <c r="J673" i="5"/>
  <c r="T673" i="5" s="1"/>
  <c r="AH673" i="5" s="1"/>
  <c r="BD673" i="5" s="1"/>
  <c r="I673" i="5"/>
  <c r="S673" i="5" s="1"/>
  <c r="AG673" i="5" s="1"/>
  <c r="BC673" i="5" s="1"/>
  <c r="N714" i="5"/>
  <c r="AA714" i="5" s="1"/>
  <c r="I714" i="5"/>
  <c r="S714" i="5" s="1"/>
  <c r="AG714" i="5" s="1"/>
  <c r="BC714" i="5" s="1"/>
  <c r="O714" i="5"/>
  <c r="AC714" i="5" s="1"/>
  <c r="K714" i="5"/>
  <c r="U714" i="5" s="1"/>
  <c r="AI714" i="5" s="1"/>
  <c r="C714" i="5"/>
  <c r="L714" i="5"/>
  <c r="X714" i="5" s="1"/>
  <c r="J714" i="5"/>
  <c r="T714" i="5" s="1"/>
  <c r="AH714" i="5" s="1"/>
  <c r="BD714" i="5" s="1"/>
  <c r="H2" i="5"/>
  <c r="O5" i="5"/>
  <c r="AC5" i="5" s="1"/>
  <c r="I8" i="5"/>
  <c r="S8" i="5" s="1"/>
  <c r="AG8" i="5" s="1"/>
  <c r="K19" i="5"/>
  <c r="U19" i="5" s="1"/>
  <c r="AI19" i="5" s="1"/>
  <c r="B21" i="5"/>
  <c r="N26" i="5"/>
  <c r="AA26" i="5" s="1"/>
  <c r="L32" i="5"/>
  <c r="X32" i="5" s="1"/>
  <c r="H38" i="5"/>
  <c r="L47" i="5"/>
  <c r="X47" i="5" s="1"/>
  <c r="L59" i="5"/>
  <c r="X59" i="5" s="1"/>
  <c r="B69" i="5"/>
  <c r="B74" i="5"/>
  <c r="I77" i="5"/>
  <c r="S77" i="5" s="1"/>
  <c r="AG77" i="5" s="1"/>
  <c r="BC77" i="5" s="1"/>
  <c r="N77" i="5"/>
  <c r="AA77" i="5" s="1"/>
  <c r="M78" i="5"/>
  <c r="Y78" i="5" s="1"/>
  <c r="BH78" i="5" s="1"/>
  <c r="N81" i="5"/>
  <c r="AA81" i="5" s="1"/>
  <c r="R83" i="5"/>
  <c r="AF83" i="5" s="1"/>
  <c r="BB83" i="5" s="1"/>
  <c r="B87" i="5"/>
  <c r="R88" i="5"/>
  <c r="AF88" i="5" s="1"/>
  <c r="BB88" i="5" s="1"/>
  <c r="J95" i="5"/>
  <c r="T95" i="5" s="1"/>
  <c r="AH95" i="5" s="1"/>
  <c r="BD95" i="5" s="1"/>
  <c r="O98" i="5"/>
  <c r="AC98" i="5" s="1"/>
  <c r="I100" i="5"/>
  <c r="S100" i="5" s="1"/>
  <c r="AG100" i="5" s="1"/>
  <c r="BC100" i="5" s="1"/>
  <c r="K100" i="5"/>
  <c r="U100" i="5" s="1"/>
  <c r="AI100" i="5" s="1"/>
  <c r="I107" i="5"/>
  <c r="S107" i="5" s="1"/>
  <c r="AG107" i="5" s="1"/>
  <c r="BC107" i="5" s="1"/>
  <c r="B114" i="5"/>
  <c r="I119" i="5"/>
  <c r="S119" i="5" s="1"/>
  <c r="AG119" i="5" s="1"/>
  <c r="BC119" i="5" s="1"/>
  <c r="L123" i="5"/>
  <c r="X123" i="5" s="1"/>
  <c r="L124" i="5"/>
  <c r="X124" i="5" s="1"/>
  <c r="K129" i="5"/>
  <c r="U129" i="5" s="1"/>
  <c r="AI129" i="5" s="1"/>
  <c r="K131" i="5"/>
  <c r="U131" i="5" s="1"/>
  <c r="AI131" i="5" s="1"/>
  <c r="M137" i="5"/>
  <c r="Y137" i="5" s="1"/>
  <c r="BH137" i="5" s="1"/>
  <c r="O137" i="5"/>
  <c r="AC137" i="5" s="1"/>
  <c r="L143" i="5"/>
  <c r="X143" i="5" s="1"/>
  <c r="L148" i="5"/>
  <c r="X148" i="5" s="1"/>
  <c r="O153" i="5"/>
  <c r="AC153" i="5" s="1"/>
  <c r="J157" i="5"/>
  <c r="T157" i="5" s="1"/>
  <c r="AH157" i="5" s="1"/>
  <c r="BD157" i="5" s="1"/>
  <c r="M159" i="5"/>
  <c r="Y159" i="5" s="1"/>
  <c r="BH159" i="5" s="1"/>
  <c r="O159" i="5"/>
  <c r="AC159" i="5" s="1"/>
  <c r="I160" i="5"/>
  <c r="S160" i="5" s="1"/>
  <c r="AG160" i="5" s="1"/>
  <c r="BC160" i="5" s="1"/>
  <c r="L173" i="5"/>
  <c r="X173" i="5" s="1"/>
  <c r="R190" i="5"/>
  <c r="AF190" i="5" s="1"/>
  <c r="BB190" i="5" s="1"/>
  <c r="L190" i="5"/>
  <c r="X190" i="5" s="1"/>
  <c r="B193" i="5"/>
  <c r="R196" i="5"/>
  <c r="AF196" i="5" s="1"/>
  <c r="BB196" i="5" s="1"/>
  <c r="I196" i="5"/>
  <c r="S196" i="5" s="1"/>
  <c r="AG196" i="5" s="1"/>
  <c r="BC196" i="5" s="1"/>
  <c r="R200" i="5"/>
  <c r="AF200" i="5" s="1"/>
  <c r="BB200" i="5" s="1"/>
  <c r="K200" i="5"/>
  <c r="U200" i="5" s="1"/>
  <c r="AI200" i="5" s="1"/>
  <c r="R204" i="5"/>
  <c r="AF204" i="5" s="1"/>
  <c r="BB204" i="5" s="1"/>
  <c r="I204" i="5"/>
  <c r="S204" i="5" s="1"/>
  <c r="AG204" i="5" s="1"/>
  <c r="BC204" i="5" s="1"/>
  <c r="B209" i="5"/>
  <c r="O215" i="5"/>
  <c r="AC215" i="5" s="1"/>
  <c r="I232" i="5"/>
  <c r="S232" i="5" s="1"/>
  <c r="AG232" i="5" s="1"/>
  <c r="BC232" i="5" s="1"/>
  <c r="J258" i="5"/>
  <c r="T258" i="5" s="1"/>
  <c r="AH258" i="5" s="1"/>
  <c r="BD258" i="5" s="1"/>
  <c r="K260" i="5"/>
  <c r="U260" i="5" s="1"/>
  <c r="AI260" i="5" s="1"/>
  <c r="N262" i="5"/>
  <c r="AA262" i="5" s="1"/>
  <c r="M262" i="5"/>
  <c r="Y262" i="5" s="1"/>
  <c r="BH262" i="5" s="1"/>
  <c r="N267" i="5"/>
  <c r="AA267" i="5" s="1"/>
  <c r="L269" i="5"/>
  <c r="X269" i="5" s="1"/>
  <c r="M276" i="5"/>
  <c r="Y276" i="5" s="1"/>
  <c r="BH276" i="5" s="1"/>
  <c r="M291" i="5"/>
  <c r="Y291" i="5" s="1"/>
  <c r="BH291" i="5" s="1"/>
  <c r="K297" i="5"/>
  <c r="U297" i="5" s="1"/>
  <c r="AI297" i="5" s="1"/>
  <c r="M315" i="5"/>
  <c r="Y315" i="5" s="1"/>
  <c r="BH315" i="5" s="1"/>
  <c r="L315" i="5"/>
  <c r="X315" i="5" s="1"/>
  <c r="R328" i="5"/>
  <c r="AF328" i="5" s="1"/>
  <c r="BB328" i="5" s="1"/>
  <c r="I328" i="5"/>
  <c r="S328" i="5" s="1"/>
  <c r="AG328" i="5" s="1"/>
  <c r="BC328" i="5" s="1"/>
  <c r="N328" i="5"/>
  <c r="AA328" i="5" s="1"/>
  <c r="M328" i="5"/>
  <c r="Y328" i="5" s="1"/>
  <c r="BH328" i="5" s="1"/>
  <c r="B328" i="5"/>
  <c r="M354" i="5"/>
  <c r="Y354" i="5" s="1"/>
  <c r="BH354" i="5" s="1"/>
  <c r="I354" i="5"/>
  <c r="S354" i="5" s="1"/>
  <c r="AG354" i="5" s="1"/>
  <c r="BC354" i="5" s="1"/>
  <c r="B379" i="5"/>
  <c r="B395" i="5"/>
  <c r="M465" i="5"/>
  <c r="Y465" i="5" s="1"/>
  <c r="BH465" i="5" s="1"/>
  <c r="O468" i="5"/>
  <c r="AC468" i="5" s="1"/>
  <c r="I468" i="5"/>
  <c r="S468" i="5" s="1"/>
  <c r="AG468" i="5" s="1"/>
  <c r="BC468" i="5" s="1"/>
  <c r="C468" i="5"/>
  <c r="O474" i="5"/>
  <c r="AC474" i="5" s="1"/>
  <c r="M474" i="5"/>
  <c r="Y474" i="5" s="1"/>
  <c r="BH474" i="5" s="1"/>
  <c r="C474" i="5"/>
  <c r="O606" i="5"/>
  <c r="AC606" i="5" s="1"/>
  <c r="I606" i="5"/>
  <c r="S606" i="5" s="1"/>
  <c r="AG606" i="5" s="1"/>
  <c r="BC606" i="5" s="1"/>
  <c r="J606" i="5"/>
  <c r="T606" i="5" s="1"/>
  <c r="AH606" i="5" s="1"/>
  <c r="BD606" i="5" s="1"/>
  <c r="R606" i="5"/>
  <c r="AF606" i="5" s="1"/>
  <c r="BB606" i="5" s="1"/>
  <c r="L652" i="5"/>
  <c r="X652" i="5" s="1"/>
  <c r="R652" i="5"/>
  <c r="AF652" i="5" s="1"/>
  <c r="BB652" i="5" s="1"/>
  <c r="K652" i="5"/>
  <c r="U652" i="5" s="1"/>
  <c r="AI652" i="5" s="1"/>
  <c r="I652" i="5"/>
  <c r="S652" i="5" s="1"/>
  <c r="AG652" i="5" s="1"/>
  <c r="BC652" i="5" s="1"/>
  <c r="M652" i="5"/>
  <c r="Y652" i="5" s="1"/>
  <c r="BH652" i="5" s="1"/>
  <c r="J652" i="5"/>
  <c r="T652" i="5" s="1"/>
  <c r="AH652" i="5" s="1"/>
  <c r="BD652" i="5" s="1"/>
  <c r="C673" i="5"/>
  <c r="R714" i="5"/>
  <c r="AF714" i="5" s="1"/>
  <c r="BB714" i="5" s="1"/>
  <c r="I57" i="5"/>
  <c r="S57" i="5" s="1"/>
  <c r="AG57" i="5" s="1"/>
  <c r="BC57" i="5" s="1"/>
  <c r="N57" i="5"/>
  <c r="AA57" i="5" s="1"/>
  <c r="M145" i="5"/>
  <c r="Y145" i="5" s="1"/>
  <c r="BH145" i="5" s="1"/>
  <c r="C145" i="5"/>
  <c r="M332" i="5"/>
  <c r="Y332" i="5" s="1"/>
  <c r="BH332" i="5" s="1"/>
  <c r="N332" i="5"/>
  <c r="AA332" i="5" s="1"/>
  <c r="L332" i="5"/>
  <c r="X332" i="5" s="1"/>
  <c r="I332" i="5"/>
  <c r="S332" i="5" s="1"/>
  <c r="AG332" i="5" s="1"/>
  <c r="BC332" i="5" s="1"/>
  <c r="B332" i="5"/>
  <c r="I148" i="5"/>
  <c r="S148" i="5" s="1"/>
  <c r="AG148" i="5" s="1"/>
  <c r="BC148" i="5" s="1"/>
  <c r="M239" i="5"/>
  <c r="Y239" i="5" s="1"/>
  <c r="BH239" i="5" s="1"/>
  <c r="J332" i="5"/>
  <c r="T332" i="5" s="1"/>
  <c r="AH332" i="5" s="1"/>
  <c r="BD332" i="5" s="1"/>
  <c r="J2" i="5"/>
  <c r="T2" i="5" s="1"/>
  <c r="AH2" i="5" s="1"/>
  <c r="J8" i="5"/>
  <c r="T8" i="5" s="1"/>
  <c r="AH8" i="5" s="1"/>
  <c r="I10" i="5"/>
  <c r="S10" i="5" s="1"/>
  <c r="AG10" i="5" s="1"/>
  <c r="M19" i="5"/>
  <c r="Y19" i="5" s="1"/>
  <c r="BH19" i="5" s="1"/>
  <c r="I23" i="5"/>
  <c r="S23" i="5" s="1"/>
  <c r="AG23" i="5" s="1"/>
  <c r="BC23" i="5" s="1"/>
  <c r="N23" i="5"/>
  <c r="AA23" i="5" s="1"/>
  <c r="N32" i="5"/>
  <c r="AA32" i="5" s="1"/>
  <c r="N34" i="5"/>
  <c r="AA34" i="5" s="1"/>
  <c r="I34" i="5"/>
  <c r="S34" i="5" s="1"/>
  <c r="AG34" i="5" s="1"/>
  <c r="BC34" i="5" s="1"/>
  <c r="I37" i="5"/>
  <c r="S37" i="5" s="1"/>
  <c r="AG37" i="5" s="1"/>
  <c r="BC37" i="5" s="1"/>
  <c r="C37" i="5"/>
  <c r="I44" i="5"/>
  <c r="S44" i="5" s="1"/>
  <c r="AG44" i="5" s="1"/>
  <c r="BC44" i="5" s="1"/>
  <c r="M47" i="5"/>
  <c r="Y47" i="5" s="1"/>
  <c r="BH47" i="5" s="1"/>
  <c r="J57" i="5"/>
  <c r="T57" i="5" s="1"/>
  <c r="AH57" i="5" s="1"/>
  <c r="BD57" i="5" s="1"/>
  <c r="N59" i="5"/>
  <c r="AA59" i="5" s="1"/>
  <c r="C69" i="5"/>
  <c r="I75" i="5"/>
  <c r="S75" i="5" s="1"/>
  <c r="AG75" i="5" s="1"/>
  <c r="BC75" i="5" s="1"/>
  <c r="N75" i="5"/>
  <c r="AA75" i="5" s="1"/>
  <c r="J87" i="5"/>
  <c r="T87" i="5" s="1"/>
  <c r="AH87" i="5" s="1"/>
  <c r="BD87" i="5" s="1"/>
  <c r="K95" i="5"/>
  <c r="U95" i="5" s="1"/>
  <c r="AI95" i="5" s="1"/>
  <c r="R98" i="5"/>
  <c r="AF98" i="5" s="1"/>
  <c r="BB98" i="5" s="1"/>
  <c r="J107" i="5"/>
  <c r="T107" i="5" s="1"/>
  <c r="AH107" i="5" s="1"/>
  <c r="BD107" i="5" s="1"/>
  <c r="L114" i="5"/>
  <c r="X114" i="5" s="1"/>
  <c r="J119" i="5"/>
  <c r="T119" i="5" s="1"/>
  <c r="AH119" i="5" s="1"/>
  <c r="BD119" i="5" s="1"/>
  <c r="N123" i="5"/>
  <c r="AA123" i="5" s="1"/>
  <c r="M124" i="5"/>
  <c r="Y124" i="5" s="1"/>
  <c r="BH124" i="5" s="1"/>
  <c r="L129" i="5"/>
  <c r="X129" i="5" s="1"/>
  <c r="L131" i="5"/>
  <c r="X131" i="5" s="1"/>
  <c r="M135" i="5"/>
  <c r="Y135" i="5" s="1"/>
  <c r="BH135" i="5" s="1"/>
  <c r="O135" i="5"/>
  <c r="AC135" i="5" s="1"/>
  <c r="N143" i="5"/>
  <c r="AA143" i="5" s="1"/>
  <c r="J145" i="5"/>
  <c r="T145" i="5" s="1"/>
  <c r="AH145" i="5" s="1"/>
  <c r="BD145" i="5" s="1"/>
  <c r="R153" i="5"/>
  <c r="AF153" i="5" s="1"/>
  <c r="BB153" i="5" s="1"/>
  <c r="L157" i="5"/>
  <c r="X157" i="5" s="1"/>
  <c r="J160" i="5"/>
  <c r="T160" i="5" s="1"/>
  <c r="AH160" i="5" s="1"/>
  <c r="BD160" i="5" s="1"/>
  <c r="K209" i="5"/>
  <c r="U209" i="5" s="1"/>
  <c r="AI209" i="5" s="1"/>
  <c r="I212" i="5"/>
  <c r="S212" i="5" s="1"/>
  <c r="AG212" i="5" s="1"/>
  <c r="BC212" i="5" s="1"/>
  <c r="R216" i="5"/>
  <c r="AF216" i="5" s="1"/>
  <c r="BB216" i="5" s="1"/>
  <c r="I216" i="5"/>
  <c r="S216" i="5" s="1"/>
  <c r="AG216" i="5" s="1"/>
  <c r="BC216" i="5" s="1"/>
  <c r="K232" i="5"/>
  <c r="U232" i="5" s="1"/>
  <c r="AI232" i="5" s="1"/>
  <c r="J248" i="5"/>
  <c r="T248" i="5" s="1"/>
  <c r="AH248" i="5" s="1"/>
  <c r="BD248" i="5" s="1"/>
  <c r="M248" i="5"/>
  <c r="Y248" i="5" s="1"/>
  <c r="BH248" i="5" s="1"/>
  <c r="K258" i="5"/>
  <c r="U258" i="5" s="1"/>
  <c r="AI258" i="5" s="1"/>
  <c r="M260" i="5"/>
  <c r="Y260" i="5" s="1"/>
  <c r="BH260" i="5" s="1"/>
  <c r="R297" i="5"/>
  <c r="AF297" i="5" s="1"/>
  <c r="BB297" i="5" s="1"/>
  <c r="M338" i="5"/>
  <c r="Y338" i="5" s="1"/>
  <c r="BH338" i="5" s="1"/>
  <c r="N338" i="5"/>
  <c r="AA338" i="5" s="1"/>
  <c r="L338" i="5"/>
  <c r="X338" i="5" s="1"/>
  <c r="I338" i="5"/>
  <c r="S338" i="5" s="1"/>
  <c r="AG338" i="5" s="1"/>
  <c r="BC338" i="5" s="1"/>
  <c r="H338" i="5"/>
  <c r="H349" i="5" s="1"/>
  <c r="AB349" i="5" s="1"/>
  <c r="AP349" i="5" s="1"/>
  <c r="E338" i="5"/>
  <c r="V338" i="5" s="1"/>
  <c r="O341" i="5"/>
  <c r="AC341" i="5" s="1"/>
  <c r="B341" i="5"/>
  <c r="M346" i="5"/>
  <c r="Y346" i="5" s="1"/>
  <c r="BH346" i="5" s="1"/>
  <c r="O355" i="5"/>
  <c r="AC355" i="5" s="1"/>
  <c r="C355" i="5"/>
  <c r="N379" i="5"/>
  <c r="AA379" i="5" s="1"/>
  <c r="N395" i="5"/>
  <c r="AA395" i="5" s="1"/>
  <c r="I402" i="5"/>
  <c r="S402" i="5" s="1"/>
  <c r="AG402" i="5" s="1"/>
  <c r="BC402" i="5" s="1"/>
  <c r="M402" i="5"/>
  <c r="Y402" i="5" s="1"/>
  <c r="BH402" i="5" s="1"/>
  <c r="L402" i="5"/>
  <c r="X402" i="5" s="1"/>
  <c r="I418" i="5"/>
  <c r="S418" i="5" s="1"/>
  <c r="AG418" i="5" s="1"/>
  <c r="BC418" i="5" s="1"/>
  <c r="M418" i="5"/>
  <c r="Y418" i="5" s="1"/>
  <c r="BH418" i="5" s="1"/>
  <c r="J468" i="5"/>
  <c r="T468" i="5" s="1"/>
  <c r="AH468" i="5" s="1"/>
  <c r="BD468" i="5" s="1"/>
  <c r="K474" i="5"/>
  <c r="U474" i="5" s="1"/>
  <c r="AI474" i="5" s="1"/>
  <c r="B489" i="5"/>
  <c r="O489" i="5"/>
  <c r="AC489" i="5" s="1"/>
  <c r="R489" i="5"/>
  <c r="AF489" i="5" s="1"/>
  <c r="BB489" i="5" s="1"/>
  <c r="N489" i="5"/>
  <c r="AA489" i="5" s="1"/>
  <c r="I489" i="5"/>
  <c r="S489" i="5" s="1"/>
  <c r="AG489" i="5" s="1"/>
  <c r="BC489" i="5" s="1"/>
  <c r="C489" i="5"/>
  <c r="R534" i="5"/>
  <c r="AF534" i="5" s="1"/>
  <c r="BB534" i="5" s="1"/>
  <c r="J534" i="5"/>
  <c r="T534" i="5" s="1"/>
  <c r="AH534" i="5" s="1"/>
  <c r="BD534" i="5" s="1"/>
  <c r="B534" i="5"/>
  <c r="O534" i="5"/>
  <c r="AC534" i="5" s="1"/>
  <c r="K534" i="5"/>
  <c r="U534" i="5" s="1"/>
  <c r="AI534" i="5" s="1"/>
  <c r="I534" i="5"/>
  <c r="S534" i="5" s="1"/>
  <c r="AG534" i="5" s="1"/>
  <c r="BC534" i="5" s="1"/>
  <c r="E542" i="5"/>
  <c r="V542" i="5" s="1"/>
  <c r="O542" i="5"/>
  <c r="AC542" i="5" s="1"/>
  <c r="M542" i="5"/>
  <c r="Y542" i="5" s="1"/>
  <c r="BH542" i="5" s="1"/>
  <c r="J542" i="5"/>
  <c r="T542" i="5" s="1"/>
  <c r="AH542" i="5" s="1"/>
  <c r="BD542" i="5" s="1"/>
  <c r="C542" i="5"/>
  <c r="K542" i="5"/>
  <c r="U542" i="5" s="1"/>
  <c r="AI542" i="5" s="1"/>
  <c r="I542" i="5"/>
  <c r="S542" i="5" s="1"/>
  <c r="AG542" i="5" s="1"/>
  <c r="BC542" i="5" s="1"/>
  <c r="G542" i="5"/>
  <c r="G535" i="5" s="1"/>
  <c r="Z535" i="5" s="1"/>
  <c r="AO535" i="5" s="1"/>
  <c r="F542" i="5"/>
  <c r="W542" i="5" s="1"/>
  <c r="D542" i="5"/>
  <c r="B542" i="5"/>
  <c r="B652" i="5"/>
  <c r="R867" i="5"/>
  <c r="AF867" i="5" s="1"/>
  <c r="BB867" i="5" s="1"/>
  <c r="M867" i="5"/>
  <c r="Y867" i="5" s="1"/>
  <c r="BH867" i="5" s="1"/>
  <c r="L867" i="5"/>
  <c r="X867" i="5" s="1"/>
  <c r="K867" i="5"/>
  <c r="U867" i="5" s="1"/>
  <c r="AI867" i="5" s="1"/>
  <c r="I867" i="5"/>
  <c r="S867" i="5" s="1"/>
  <c r="AG867" i="5" s="1"/>
  <c r="BC867" i="5" s="1"/>
  <c r="O867" i="5"/>
  <c r="AC867" i="5" s="1"/>
  <c r="J867" i="5"/>
  <c r="T867" i="5" s="1"/>
  <c r="AH867" i="5" s="1"/>
  <c r="BD867" i="5" s="1"/>
  <c r="G890" i="5"/>
  <c r="Z890" i="5" s="1"/>
  <c r="AO890" i="5" s="1"/>
  <c r="O890" i="5"/>
  <c r="AC890" i="5" s="1"/>
  <c r="N890" i="5"/>
  <c r="AA890" i="5" s="1"/>
  <c r="L890" i="5"/>
  <c r="X890" i="5" s="1"/>
  <c r="K890" i="5"/>
  <c r="U890" i="5" s="1"/>
  <c r="AI890" i="5" s="1"/>
  <c r="M890" i="5"/>
  <c r="Y890" i="5" s="1"/>
  <c r="BH890" i="5" s="1"/>
  <c r="J890" i="5"/>
  <c r="T890" i="5" s="1"/>
  <c r="AH890" i="5" s="1"/>
  <c r="BD890" i="5" s="1"/>
  <c r="C890" i="5"/>
  <c r="I890" i="5"/>
  <c r="S890" i="5" s="1"/>
  <c r="AG890" i="5" s="1"/>
  <c r="BC890" i="5" s="1"/>
  <c r="D890" i="5"/>
  <c r="B890" i="5"/>
  <c r="O359" i="5"/>
  <c r="AC359" i="5" s="1"/>
  <c r="R359" i="5"/>
  <c r="AF359" i="5" s="1"/>
  <c r="BB359" i="5" s="1"/>
  <c r="N359" i="5"/>
  <c r="AA359" i="5" s="1"/>
  <c r="C359" i="5"/>
  <c r="B44" i="5"/>
  <c r="C51" i="5"/>
  <c r="M101" i="5"/>
  <c r="Y101" i="5" s="1"/>
  <c r="BH101" i="5" s="1"/>
  <c r="J101" i="5"/>
  <c r="T101" i="5" s="1"/>
  <c r="AH101" i="5" s="1"/>
  <c r="BD101" i="5" s="1"/>
  <c r="O123" i="5"/>
  <c r="AC123" i="5" s="1"/>
  <c r="N129" i="5"/>
  <c r="AA129" i="5" s="1"/>
  <c r="R131" i="5"/>
  <c r="AF131" i="5" s="1"/>
  <c r="BB131" i="5" s="1"/>
  <c r="R143" i="5"/>
  <c r="AF143" i="5" s="1"/>
  <c r="BB143" i="5" s="1"/>
  <c r="K145" i="5"/>
  <c r="U145" i="5" s="1"/>
  <c r="AI145" i="5" s="1"/>
  <c r="M149" i="5"/>
  <c r="Y149" i="5" s="1"/>
  <c r="BH149" i="5" s="1"/>
  <c r="N149" i="5"/>
  <c r="AA149" i="5" s="1"/>
  <c r="J149" i="5"/>
  <c r="T149" i="5" s="1"/>
  <c r="AH149" i="5" s="1"/>
  <c r="BD149" i="5" s="1"/>
  <c r="M151" i="5"/>
  <c r="Y151" i="5" s="1"/>
  <c r="BH151" i="5" s="1"/>
  <c r="K151" i="5"/>
  <c r="U151" i="5" s="1"/>
  <c r="AI151" i="5" s="1"/>
  <c r="I151" i="5"/>
  <c r="S151" i="5" s="1"/>
  <c r="AG151" i="5" s="1"/>
  <c r="BC151" i="5" s="1"/>
  <c r="L160" i="5"/>
  <c r="X160" i="5" s="1"/>
  <c r="R194" i="5"/>
  <c r="AF194" i="5" s="1"/>
  <c r="BB194" i="5" s="1"/>
  <c r="I194" i="5"/>
  <c r="S194" i="5" s="1"/>
  <c r="AG194" i="5" s="1"/>
  <c r="BC194" i="5" s="1"/>
  <c r="K194" i="5"/>
  <c r="U194" i="5" s="1"/>
  <c r="AI194" i="5" s="1"/>
  <c r="E194" i="5"/>
  <c r="L232" i="5"/>
  <c r="X232" i="5" s="1"/>
  <c r="N258" i="5"/>
  <c r="AA258" i="5" s="1"/>
  <c r="N278" i="5"/>
  <c r="AA278" i="5" s="1"/>
  <c r="H278" i="5"/>
  <c r="AB278" i="5" s="1"/>
  <c r="AP278" i="5" s="1"/>
  <c r="J278" i="5"/>
  <c r="T278" i="5" s="1"/>
  <c r="AH278" i="5" s="1"/>
  <c r="BD278" i="5" s="1"/>
  <c r="M287" i="5"/>
  <c r="Y287" i="5" s="1"/>
  <c r="BH287" i="5" s="1"/>
  <c r="L287" i="5"/>
  <c r="X287" i="5" s="1"/>
  <c r="K287" i="5"/>
  <c r="U287" i="5" s="1"/>
  <c r="AI287" i="5" s="1"/>
  <c r="N316" i="5"/>
  <c r="AA316" i="5" s="1"/>
  <c r="J316" i="5"/>
  <c r="T316" i="5" s="1"/>
  <c r="AH316" i="5" s="1"/>
  <c r="BD316" i="5" s="1"/>
  <c r="O379" i="5"/>
  <c r="AC379" i="5" s="1"/>
  <c r="O385" i="5"/>
  <c r="AC385" i="5" s="1"/>
  <c r="B385" i="5"/>
  <c r="M390" i="5"/>
  <c r="Y390" i="5" s="1"/>
  <c r="BH390" i="5" s="1"/>
  <c r="I390" i="5"/>
  <c r="S390" i="5" s="1"/>
  <c r="AG390" i="5" s="1"/>
  <c r="BC390" i="5" s="1"/>
  <c r="O475" i="5"/>
  <c r="AC475" i="5" s="1"/>
  <c r="R475" i="5"/>
  <c r="AF475" i="5" s="1"/>
  <c r="BB475" i="5" s="1"/>
  <c r="C475" i="5"/>
  <c r="B475" i="5"/>
  <c r="M490" i="5"/>
  <c r="Y490" i="5" s="1"/>
  <c r="BH490" i="5" s="1"/>
  <c r="J490" i="5"/>
  <c r="T490" i="5" s="1"/>
  <c r="AH490" i="5" s="1"/>
  <c r="BD490" i="5" s="1"/>
  <c r="C490" i="5"/>
  <c r="O490" i="5"/>
  <c r="AC490" i="5" s="1"/>
  <c r="N670" i="5"/>
  <c r="AA670" i="5" s="1"/>
  <c r="I670" i="5"/>
  <c r="S670" i="5" s="1"/>
  <c r="AG670" i="5" s="1"/>
  <c r="BC670" i="5" s="1"/>
  <c r="J670" i="5"/>
  <c r="T670" i="5" s="1"/>
  <c r="AH670" i="5" s="1"/>
  <c r="BD670" i="5" s="1"/>
  <c r="C670" i="5"/>
  <c r="O670" i="5"/>
  <c r="AC670" i="5" s="1"/>
  <c r="M814" i="5"/>
  <c r="Y814" i="5" s="1"/>
  <c r="BH814" i="5" s="1"/>
  <c r="J814" i="5"/>
  <c r="T814" i="5" s="1"/>
  <c r="AH814" i="5" s="1"/>
  <c r="BD814" i="5" s="1"/>
  <c r="C814" i="5"/>
  <c r="N814" i="5"/>
  <c r="AA814" i="5" s="1"/>
  <c r="K814" i="5"/>
  <c r="U814" i="5" s="1"/>
  <c r="AI814" i="5" s="1"/>
  <c r="I814" i="5"/>
  <c r="S814" i="5" s="1"/>
  <c r="AG814" i="5" s="1"/>
  <c r="BC814" i="5" s="1"/>
  <c r="R814" i="5"/>
  <c r="AF814" i="5" s="1"/>
  <c r="BB814" i="5" s="1"/>
  <c r="O814" i="5"/>
  <c r="AC814" i="5" s="1"/>
  <c r="L814" i="5"/>
  <c r="X814" i="5" s="1"/>
  <c r="B814" i="5"/>
  <c r="B8" i="5"/>
  <c r="B199" i="5"/>
  <c r="O349" i="5"/>
  <c r="AC349" i="5" s="1"/>
  <c r="I412" i="5"/>
  <c r="S412" i="5" s="1"/>
  <c r="AG412" i="5" s="1"/>
  <c r="BC412" i="5" s="1"/>
  <c r="L8" i="5"/>
  <c r="X8" i="5" s="1"/>
  <c r="L10" i="5"/>
  <c r="X10" i="5" s="1"/>
  <c r="I73" i="5"/>
  <c r="S73" i="5" s="1"/>
  <c r="AG73" i="5" s="1"/>
  <c r="BC73" i="5" s="1"/>
  <c r="N73" i="5"/>
  <c r="AA73" i="5" s="1"/>
  <c r="M103" i="5"/>
  <c r="Y103" i="5" s="1"/>
  <c r="BH103" i="5" s="1"/>
  <c r="O103" i="5"/>
  <c r="AC103" i="5" s="1"/>
  <c r="O114" i="5"/>
  <c r="AC114" i="5" s="1"/>
  <c r="M3" i="5"/>
  <c r="Y3" i="5" s="1"/>
  <c r="N3" i="5"/>
  <c r="AA3" i="5" s="1"/>
  <c r="I6" i="5"/>
  <c r="S6" i="5" s="1"/>
  <c r="AG6" i="5" s="1"/>
  <c r="N8" i="5"/>
  <c r="AA8" i="5" s="1"/>
  <c r="B12" i="5"/>
  <c r="C15" i="5"/>
  <c r="J21" i="5"/>
  <c r="T21" i="5" s="1"/>
  <c r="AH21" i="5" s="1"/>
  <c r="BD21" i="5" s="1"/>
  <c r="C23" i="5"/>
  <c r="B26" i="5"/>
  <c r="L44" i="5"/>
  <c r="X44" i="5" s="1"/>
  <c r="R47" i="5"/>
  <c r="AF47" i="5" s="1"/>
  <c r="BB47" i="5" s="1"/>
  <c r="L57" i="5"/>
  <c r="X57" i="5" s="1"/>
  <c r="K69" i="5"/>
  <c r="U69" i="5" s="1"/>
  <c r="AI69" i="5" s="1"/>
  <c r="B73" i="5"/>
  <c r="I79" i="5"/>
  <c r="S79" i="5" s="1"/>
  <c r="AG79" i="5" s="1"/>
  <c r="BC79" i="5" s="1"/>
  <c r="C79" i="5"/>
  <c r="L87" i="5"/>
  <c r="X87" i="5" s="1"/>
  <c r="B89" i="5"/>
  <c r="B92" i="5"/>
  <c r="N95" i="5"/>
  <c r="AA95" i="5" s="1"/>
  <c r="M99" i="5"/>
  <c r="Y99" i="5" s="1"/>
  <c r="BH99" i="5" s="1"/>
  <c r="B99" i="5"/>
  <c r="K99" i="5"/>
  <c r="U99" i="5" s="1"/>
  <c r="AI99" i="5" s="1"/>
  <c r="B101" i="5"/>
  <c r="B103" i="5"/>
  <c r="N104" i="5"/>
  <c r="AA104" i="5" s="1"/>
  <c r="B104" i="5"/>
  <c r="N107" i="5"/>
  <c r="AA107" i="5" s="1"/>
  <c r="M115" i="5"/>
  <c r="Y115" i="5" s="1"/>
  <c r="BH115" i="5" s="1"/>
  <c r="N115" i="5"/>
  <c r="AA115" i="5" s="1"/>
  <c r="O115" i="5"/>
  <c r="AC115" i="5" s="1"/>
  <c r="N116" i="5"/>
  <c r="AA116" i="5" s="1"/>
  <c r="R116" i="5"/>
  <c r="AF116" i="5" s="1"/>
  <c r="BB116" i="5" s="1"/>
  <c r="L119" i="5"/>
  <c r="X119" i="5" s="1"/>
  <c r="B133" i="5"/>
  <c r="I140" i="5"/>
  <c r="S140" i="5" s="1"/>
  <c r="AG140" i="5" s="1"/>
  <c r="BC140" i="5" s="1"/>
  <c r="L145" i="5"/>
  <c r="X145" i="5" s="1"/>
  <c r="B149" i="5"/>
  <c r="B151" i="5"/>
  <c r="J152" i="5"/>
  <c r="T152" i="5" s="1"/>
  <c r="AH152" i="5" s="1"/>
  <c r="BD152" i="5" s="1"/>
  <c r="O157" i="5"/>
  <c r="AC157" i="5" s="1"/>
  <c r="B187" i="5"/>
  <c r="F194" i="5"/>
  <c r="W194" i="5" s="1"/>
  <c r="R210" i="5"/>
  <c r="AF210" i="5" s="1"/>
  <c r="BB210" i="5" s="1"/>
  <c r="K210" i="5"/>
  <c r="U210" i="5" s="1"/>
  <c r="AI210" i="5" s="1"/>
  <c r="I222" i="5"/>
  <c r="S222" i="5" s="1"/>
  <c r="AG222" i="5" s="1"/>
  <c r="BC222" i="5" s="1"/>
  <c r="M246" i="5"/>
  <c r="Y246" i="5" s="1"/>
  <c r="BH246" i="5" s="1"/>
  <c r="K246" i="5"/>
  <c r="U246" i="5" s="1"/>
  <c r="AI246" i="5" s="1"/>
  <c r="K250" i="5"/>
  <c r="U250" i="5" s="1"/>
  <c r="AI250" i="5" s="1"/>
  <c r="I250" i="5"/>
  <c r="S250" i="5" s="1"/>
  <c r="AG250" i="5" s="1"/>
  <c r="BC250" i="5" s="1"/>
  <c r="B250" i="5"/>
  <c r="M253" i="5"/>
  <c r="Y253" i="5" s="1"/>
  <c r="BH253" i="5" s="1"/>
  <c r="N263" i="5"/>
  <c r="AA263" i="5" s="1"/>
  <c r="G278" i="5"/>
  <c r="R287" i="5"/>
  <c r="AF287" i="5" s="1"/>
  <c r="BB287" i="5" s="1"/>
  <c r="M316" i="5"/>
  <c r="Y316" i="5" s="1"/>
  <c r="BH316" i="5" s="1"/>
  <c r="I342" i="5"/>
  <c r="S342" i="5" s="1"/>
  <c r="AG342" i="5" s="1"/>
  <c r="BC342" i="5" s="1"/>
  <c r="M366" i="5"/>
  <c r="Y366" i="5" s="1"/>
  <c r="BH366" i="5" s="1"/>
  <c r="I366" i="5"/>
  <c r="S366" i="5" s="1"/>
  <c r="AG366" i="5" s="1"/>
  <c r="BC366" i="5" s="1"/>
  <c r="O391" i="5"/>
  <c r="AC391" i="5" s="1"/>
  <c r="R391" i="5"/>
  <c r="AF391" i="5" s="1"/>
  <c r="BB391" i="5" s="1"/>
  <c r="N391" i="5"/>
  <c r="AA391" i="5" s="1"/>
  <c r="C391" i="5"/>
  <c r="N403" i="5"/>
  <c r="AA403" i="5" s="1"/>
  <c r="I475" i="5"/>
  <c r="S475" i="5" s="1"/>
  <c r="AG475" i="5" s="1"/>
  <c r="BC475" i="5" s="1"/>
  <c r="I490" i="5"/>
  <c r="S490" i="5" s="1"/>
  <c r="AG490" i="5" s="1"/>
  <c r="BC490" i="5" s="1"/>
  <c r="Z530" i="5"/>
  <c r="AO530" i="5" s="1"/>
  <c r="K562" i="5"/>
  <c r="U562" i="5" s="1"/>
  <c r="AI562" i="5" s="1"/>
  <c r="N638" i="5"/>
  <c r="AA638" i="5" s="1"/>
  <c r="K638" i="5"/>
  <c r="U638" i="5" s="1"/>
  <c r="AI638" i="5" s="1"/>
  <c r="H638" i="5"/>
  <c r="AB638" i="5" s="1"/>
  <c r="AP638" i="5" s="1"/>
  <c r="R638" i="5"/>
  <c r="AF638" i="5" s="1"/>
  <c r="BB638" i="5" s="1"/>
  <c r="L638" i="5"/>
  <c r="X638" i="5" s="1"/>
  <c r="I638" i="5"/>
  <c r="S638" i="5" s="1"/>
  <c r="AG638" i="5" s="1"/>
  <c r="BC638" i="5" s="1"/>
  <c r="D638" i="5"/>
  <c r="O638" i="5"/>
  <c r="AC638" i="5" s="1"/>
  <c r="J638" i="5"/>
  <c r="T638" i="5" s="1"/>
  <c r="AH638" i="5" s="1"/>
  <c r="BD638" i="5" s="1"/>
  <c r="G638" i="5"/>
  <c r="F638" i="5"/>
  <c r="W638" i="5" s="1"/>
  <c r="E638" i="5"/>
  <c r="K670" i="5"/>
  <c r="U670" i="5" s="1"/>
  <c r="AI670" i="5" s="1"/>
  <c r="M693" i="5"/>
  <c r="Y693" i="5" s="1"/>
  <c r="BH693" i="5" s="1"/>
  <c r="O693" i="5"/>
  <c r="AC693" i="5" s="1"/>
  <c r="R693" i="5"/>
  <c r="AF693" i="5" s="1"/>
  <c r="BB693" i="5" s="1"/>
  <c r="L693" i="5"/>
  <c r="X693" i="5" s="1"/>
  <c r="C693" i="5"/>
  <c r="N693" i="5"/>
  <c r="AA693" i="5" s="1"/>
  <c r="K693" i="5"/>
  <c r="U693" i="5" s="1"/>
  <c r="AI693" i="5" s="1"/>
  <c r="J693" i="5"/>
  <c r="T693" i="5" s="1"/>
  <c r="AH693" i="5" s="1"/>
  <c r="BD693" i="5" s="1"/>
  <c r="I693" i="5"/>
  <c r="S693" i="5" s="1"/>
  <c r="AG693" i="5" s="1"/>
  <c r="BC693" i="5" s="1"/>
  <c r="B693" i="5"/>
  <c r="Z734" i="5"/>
  <c r="AO734" i="5" s="1"/>
  <c r="I782" i="5"/>
  <c r="S782" i="5" s="1"/>
  <c r="AG782" i="5" s="1"/>
  <c r="BC782" i="5" s="1"/>
  <c r="H782" i="5"/>
  <c r="C782" i="5"/>
  <c r="J782" i="5"/>
  <c r="T782" i="5" s="1"/>
  <c r="AH782" i="5" s="1"/>
  <c r="BD782" i="5" s="1"/>
  <c r="O782" i="5"/>
  <c r="AC782" i="5" s="1"/>
  <c r="G782" i="5"/>
  <c r="G772" i="5" s="1"/>
  <c r="Z772" i="5" s="1"/>
  <c r="AO772" i="5" s="1"/>
  <c r="K541" i="5"/>
  <c r="U541" i="5" s="1"/>
  <c r="AI541" i="5" s="1"/>
  <c r="O541" i="5"/>
  <c r="AC541" i="5" s="1"/>
  <c r="I541" i="5"/>
  <c r="S541" i="5" s="1"/>
  <c r="AG541" i="5" s="1"/>
  <c r="BC541" i="5" s="1"/>
  <c r="B541" i="5"/>
  <c r="N545" i="5"/>
  <c r="AA545" i="5" s="1"/>
  <c r="M545" i="5"/>
  <c r="Y545" i="5" s="1"/>
  <c r="BH545" i="5" s="1"/>
  <c r="I545" i="5"/>
  <c r="S545" i="5" s="1"/>
  <c r="AG545" i="5" s="1"/>
  <c r="BC545" i="5" s="1"/>
  <c r="C545" i="5"/>
  <c r="B145" i="5"/>
  <c r="I258" i="5"/>
  <c r="S258" i="5" s="1"/>
  <c r="AG258" i="5" s="1"/>
  <c r="BC258" i="5" s="1"/>
  <c r="K57" i="5"/>
  <c r="U57" i="5" s="1"/>
  <c r="AI57" i="5" s="1"/>
  <c r="J69" i="5"/>
  <c r="T69" i="5" s="1"/>
  <c r="AH69" i="5" s="1"/>
  <c r="BD69" i="5" s="1"/>
  <c r="D26" i="5"/>
  <c r="L69" i="5"/>
  <c r="X69" i="5" s="1"/>
  <c r="C73" i="5"/>
  <c r="C89" i="5"/>
  <c r="I91" i="5"/>
  <c r="S91" i="5" s="1"/>
  <c r="AG91" i="5" s="1"/>
  <c r="BC91" i="5" s="1"/>
  <c r="N91" i="5"/>
  <c r="AA91" i="5" s="1"/>
  <c r="M92" i="5"/>
  <c r="Y92" i="5" s="1"/>
  <c r="BH92" i="5" s="1"/>
  <c r="C101" i="5"/>
  <c r="C103" i="5"/>
  <c r="N119" i="5"/>
  <c r="AA119" i="5" s="1"/>
  <c r="N122" i="5"/>
  <c r="AA122" i="5" s="1"/>
  <c r="M122" i="5"/>
  <c r="Y122" i="5" s="1"/>
  <c r="BH122" i="5" s="1"/>
  <c r="C133" i="5"/>
  <c r="M139" i="5"/>
  <c r="Y139" i="5" s="1"/>
  <c r="BH139" i="5" s="1"/>
  <c r="I139" i="5"/>
  <c r="S139" i="5" s="1"/>
  <c r="AG139" i="5" s="1"/>
  <c r="BC139" i="5" s="1"/>
  <c r="O139" i="5"/>
  <c r="AC139" i="5" s="1"/>
  <c r="M141" i="5"/>
  <c r="Y141" i="5" s="1"/>
  <c r="BH141" i="5" s="1"/>
  <c r="B141" i="5"/>
  <c r="N141" i="5"/>
  <c r="AA141" i="5" s="1"/>
  <c r="N145" i="5"/>
  <c r="AA145" i="5" s="1"/>
  <c r="C149" i="5"/>
  <c r="C151" i="5"/>
  <c r="I154" i="5"/>
  <c r="S154" i="5" s="1"/>
  <c r="AG154" i="5" s="1"/>
  <c r="BC154" i="5" s="1"/>
  <c r="R184" i="5"/>
  <c r="AF184" i="5" s="1"/>
  <c r="BB184" i="5" s="1"/>
  <c r="K184" i="5"/>
  <c r="U184" i="5" s="1"/>
  <c r="AI184" i="5" s="1"/>
  <c r="G194" i="5"/>
  <c r="K222" i="5"/>
  <c r="U222" i="5" s="1"/>
  <c r="AI222" i="5" s="1"/>
  <c r="R234" i="5"/>
  <c r="AF234" i="5" s="1"/>
  <c r="BB234" i="5" s="1"/>
  <c r="K234" i="5"/>
  <c r="U234" i="5" s="1"/>
  <c r="AI234" i="5" s="1"/>
  <c r="I234" i="5"/>
  <c r="S234" i="5" s="1"/>
  <c r="AG234" i="5" s="1"/>
  <c r="BC234" i="5" s="1"/>
  <c r="M237" i="5"/>
  <c r="Y237" i="5" s="1"/>
  <c r="BH237" i="5" s="1"/>
  <c r="I246" i="5"/>
  <c r="S246" i="5" s="1"/>
  <c r="AG246" i="5" s="1"/>
  <c r="BC246" i="5" s="1"/>
  <c r="J250" i="5"/>
  <c r="T250" i="5" s="1"/>
  <c r="AH250" i="5" s="1"/>
  <c r="BD250" i="5" s="1"/>
  <c r="N253" i="5"/>
  <c r="AA253" i="5" s="1"/>
  <c r="M270" i="5"/>
  <c r="Y270" i="5" s="1"/>
  <c r="BH270" i="5" s="1"/>
  <c r="K278" i="5"/>
  <c r="U278" i="5" s="1"/>
  <c r="AI278" i="5" s="1"/>
  <c r="O343" i="5"/>
  <c r="AC343" i="5" s="1"/>
  <c r="N343" i="5"/>
  <c r="AA343" i="5" s="1"/>
  <c r="C343" i="5"/>
  <c r="O367" i="5"/>
  <c r="AC367" i="5" s="1"/>
  <c r="N367" i="5"/>
  <c r="AA367" i="5" s="1"/>
  <c r="C367" i="5"/>
  <c r="B367" i="5"/>
  <c r="B391" i="5"/>
  <c r="L445" i="5"/>
  <c r="X445" i="5" s="1"/>
  <c r="J445" i="5"/>
  <c r="T445" i="5" s="1"/>
  <c r="AH445" i="5" s="1"/>
  <c r="BD445" i="5" s="1"/>
  <c r="O445" i="5"/>
  <c r="AC445" i="5" s="1"/>
  <c r="M445" i="5"/>
  <c r="Y445" i="5" s="1"/>
  <c r="BH445" i="5" s="1"/>
  <c r="C445" i="5"/>
  <c r="R448" i="5"/>
  <c r="AF448" i="5" s="1"/>
  <c r="BB448" i="5" s="1"/>
  <c r="L448" i="5"/>
  <c r="X448" i="5" s="1"/>
  <c r="K448" i="5"/>
  <c r="U448" i="5" s="1"/>
  <c r="AI448" i="5" s="1"/>
  <c r="M472" i="5"/>
  <c r="Y472" i="5" s="1"/>
  <c r="BH472" i="5" s="1"/>
  <c r="K472" i="5"/>
  <c r="U472" i="5" s="1"/>
  <c r="AI472" i="5" s="1"/>
  <c r="O472" i="5"/>
  <c r="AC472" i="5" s="1"/>
  <c r="J472" i="5"/>
  <c r="T472" i="5" s="1"/>
  <c r="AH472" i="5" s="1"/>
  <c r="BD472" i="5" s="1"/>
  <c r="M475" i="5"/>
  <c r="Y475" i="5" s="1"/>
  <c r="BH475" i="5" s="1"/>
  <c r="R479" i="5"/>
  <c r="AF479" i="5" s="1"/>
  <c r="BB479" i="5" s="1"/>
  <c r="O479" i="5"/>
  <c r="AC479" i="5" s="1"/>
  <c r="M479" i="5"/>
  <c r="Y479" i="5" s="1"/>
  <c r="BH479" i="5" s="1"/>
  <c r="I479" i="5"/>
  <c r="S479" i="5" s="1"/>
  <c r="AG479" i="5" s="1"/>
  <c r="BC479" i="5" s="1"/>
  <c r="L490" i="5"/>
  <c r="X490" i="5" s="1"/>
  <c r="O496" i="5"/>
  <c r="AC496" i="5" s="1"/>
  <c r="M496" i="5"/>
  <c r="Y496" i="5" s="1"/>
  <c r="BH496" i="5" s="1"/>
  <c r="L496" i="5"/>
  <c r="X496" i="5" s="1"/>
  <c r="J496" i="5"/>
  <c r="T496" i="5" s="1"/>
  <c r="AH496" i="5" s="1"/>
  <c r="BD496" i="5" s="1"/>
  <c r="I496" i="5"/>
  <c r="S496" i="5" s="1"/>
  <c r="AG496" i="5" s="1"/>
  <c r="BC496" i="5" s="1"/>
  <c r="C638" i="5"/>
  <c r="L664" i="5"/>
  <c r="X664" i="5" s="1"/>
  <c r="R664" i="5"/>
  <c r="AF664" i="5" s="1"/>
  <c r="BB664" i="5" s="1"/>
  <c r="C664" i="5"/>
  <c r="N664" i="5"/>
  <c r="AA664" i="5" s="1"/>
  <c r="M664" i="5"/>
  <c r="Y664" i="5" s="1"/>
  <c r="BH664" i="5" s="1"/>
  <c r="I664" i="5"/>
  <c r="S664" i="5" s="1"/>
  <c r="AG664" i="5" s="1"/>
  <c r="BC664" i="5" s="1"/>
  <c r="M670" i="5"/>
  <c r="Y670" i="5" s="1"/>
  <c r="BH670" i="5" s="1"/>
  <c r="L701" i="5"/>
  <c r="X701" i="5" s="1"/>
  <c r="I701" i="5"/>
  <c r="S701" i="5" s="1"/>
  <c r="AG701" i="5" s="1"/>
  <c r="BC701" i="5" s="1"/>
  <c r="B701" i="5"/>
  <c r="C701" i="5"/>
  <c r="M701" i="5"/>
  <c r="Y701" i="5" s="1"/>
  <c r="BH701" i="5" s="1"/>
  <c r="J701" i="5"/>
  <c r="T701" i="5" s="1"/>
  <c r="AH701" i="5" s="1"/>
  <c r="BD701" i="5" s="1"/>
  <c r="O701" i="5"/>
  <c r="AC701" i="5" s="1"/>
  <c r="E782" i="5"/>
  <c r="I87" i="5"/>
  <c r="S87" i="5" s="1"/>
  <c r="AG87" i="5" s="1"/>
  <c r="BC87" i="5" s="1"/>
  <c r="C87" i="5"/>
  <c r="B359" i="5"/>
  <c r="I31" i="5"/>
  <c r="S31" i="5" s="1"/>
  <c r="AG31" i="5" s="1"/>
  <c r="BC31" i="5" s="1"/>
  <c r="K31" i="5"/>
  <c r="U31" i="5" s="1"/>
  <c r="AI31" i="5" s="1"/>
  <c r="I12" i="5"/>
  <c r="S12" i="5" s="1"/>
  <c r="AG12" i="5" s="1"/>
  <c r="K21" i="5"/>
  <c r="U21" i="5" s="1"/>
  <c r="AI21" i="5" s="1"/>
  <c r="O29" i="5"/>
  <c r="AC29" i="5" s="1"/>
  <c r="N44" i="5"/>
  <c r="AA44" i="5" s="1"/>
  <c r="M56" i="5"/>
  <c r="Y56" i="5" s="1"/>
  <c r="BH56" i="5" s="1"/>
  <c r="B56" i="5"/>
  <c r="O57" i="5"/>
  <c r="AC57" i="5" s="1"/>
  <c r="L3" i="5"/>
  <c r="X3" i="5" s="1"/>
  <c r="N6" i="5"/>
  <c r="AA6" i="5" s="1"/>
  <c r="L12" i="5"/>
  <c r="X12" i="5" s="1"/>
  <c r="H14" i="5"/>
  <c r="H5" i="5" s="1"/>
  <c r="AB5" i="5" s="1"/>
  <c r="AP5" i="5" s="1"/>
  <c r="I18" i="5"/>
  <c r="S18" i="5" s="1"/>
  <c r="AG18" i="5" s="1"/>
  <c r="BC18" i="5" s="1"/>
  <c r="M21" i="5"/>
  <c r="Y21" i="5" s="1"/>
  <c r="BH21" i="5" s="1"/>
  <c r="L24" i="5"/>
  <c r="X24" i="5" s="1"/>
  <c r="E26" i="5"/>
  <c r="E28" i="5" s="1"/>
  <c r="V28" i="5" s="1"/>
  <c r="M31" i="5"/>
  <c r="Y31" i="5" s="1"/>
  <c r="BH31" i="5" s="1"/>
  <c r="L49" i="5"/>
  <c r="X49" i="5" s="1"/>
  <c r="I56" i="5"/>
  <c r="S56" i="5" s="1"/>
  <c r="AG56" i="5" s="1"/>
  <c r="BC56" i="5" s="1"/>
  <c r="I60" i="5"/>
  <c r="S60" i="5" s="1"/>
  <c r="AG60" i="5" s="1"/>
  <c r="BC60" i="5" s="1"/>
  <c r="D62" i="5"/>
  <c r="N64" i="5"/>
  <c r="AA64" i="5" s="1"/>
  <c r="I66" i="5"/>
  <c r="S66" i="5" s="1"/>
  <c r="AG66" i="5" s="1"/>
  <c r="BC66" i="5" s="1"/>
  <c r="N69" i="5"/>
  <c r="AA69" i="5" s="1"/>
  <c r="I71" i="5"/>
  <c r="S71" i="5" s="1"/>
  <c r="AG71" i="5" s="1"/>
  <c r="BC71" i="5" s="1"/>
  <c r="K71" i="5"/>
  <c r="U71" i="5" s="1"/>
  <c r="AI71" i="5" s="1"/>
  <c r="J73" i="5"/>
  <c r="T73" i="5" s="1"/>
  <c r="AH73" i="5" s="1"/>
  <c r="BD73" i="5" s="1"/>
  <c r="K75" i="5"/>
  <c r="U75" i="5" s="1"/>
  <c r="AI75" i="5" s="1"/>
  <c r="L77" i="5"/>
  <c r="X77" i="5" s="1"/>
  <c r="J79" i="5"/>
  <c r="T79" i="5" s="1"/>
  <c r="AH79" i="5" s="1"/>
  <c r="BD79" i="5" s="1"/>
  <c r="B83" i="5"/>
  <c r="B86" i="5"/>
  <c r="O87" i="5"/>
  <c r="AC87" i="5" s="1"/>
  <c r="J89" i="5"/>
  <c r="T89" i="5" s="1"/>
  <c r="AH89" i="5" s="1"/>
  <c r="BD89" i="5" s="1"/>
  <c r="B91" i="5"/>
  <c r="N92" i="5"/>
  <c r="AA92" i="5" s="1"/>
  <c r="R95" i="5"/>
  <c r="AF95" i="5" s="1"/>
  <c r="BB95" i="5" s="1"/>
  <c r="I99" i="5"/>
  <c r="S99" i="5" s="1"/>
  <c r="AG99" i="5" s="1"/>
  <c r="BC99" i="5" s="1"/>
  <c r="I101" i="5"/>
  <c r="S101" i="5" s="1"/>
  <c r="AG101" i="5" s="1"/>
  <c r="BC101" i="5" s="1"/>
  <c r="I103" i="5"/>
  <c r="S103" i="5" s="1"/>
  <c r="AG103" i="5" s="1"/>
  <c r="BC103" i="5" s="1"/>
  <c r="J104" i="5"/>
  <c r="T104" i="5" s="1"/>
  <c r="AH104" i="5" s="1"/>
  <c r="BD104" i="5" s="1"/>
  <c r="C115" i="5"/>
  <c r="C116" i="5"/>
  <c r="J122" i="5"/>
  <c r="T122" i="5" s="1"/>
  <c r="AH122" i="5" s="1"/>
  <c r="BD122" i="5" s="1"/>
  <c r="J135" i="5"/>
  <c r="T135" i="5" s="1"/>
  <c r="AH135" i="5" s="1"/>
  <c r="BD135" i="5" s="1"/>
  <c r="K137" i="5"/>
  <c r="U137" i="5" s="1"/>
  <c r="AI137" i="5" s="1"/>
  <c r="B139" i="5"/>
  <c r="C141" i="5"/>
  <c r="O145" i="5"/>
  <c r="AC145" i="5" s="1"/>
  <c r="I149" i="5"/>
  <c r="S149" i="5" s="1"/>
  <c r="AG149" i="5" s="1"/>
  <c r="BC149" i="5" s="1"/>
  <c r="J151" i="5"/>
  <c r="T151" i="5" s="1"/>
  <c r="AH151" i="5" s="1"/>
  <c r="BD151" i="5" s="1"/>
  <c r="B153" i="5"/>
  <c r="J154" i="5"/>
  <c r="T154" i="5" s="1"/>
  <c r="AH154" i="5" s="1"/>
  <c r="BD154" i="5" s="1"/>
  <c r="K159" i="5"/>
  <c r="U159" i="5" s="1"/>
  <c r="AI159" i="5" s="1"/>
  <c r="M161" i="5"/>
  <c r="Y161" i="5" s="1"/>
  <c r="BH161" i="5" s="1"/>
  <c r="B161" i="5"/>
  <c r="L161" i="5"/>
  <c r="X161" i="5" s="1"/>
  <c r="M163" i="5"/>
  <c r="Y163" i="5" s="1"/>
  <c r="BH163" i="5" s="1"/>
  <c r="J163" i="5"/>
  <c r="T163" i="5" s="1"/>
  <c r="AH163" i="5" s="1"/>
  <c r="BD163" i="5" s="1"/>
  <c r="N167" i="5"/>
  <c r="AA167" i="5" s="1"/>
  <c r="C167" i="5"/>
  <c r="K176" i="5"/>
  <c r="U176" i="5" s="1"/>
  <c r="AI176" i="5" s="1"/>
  <c r="B191" i="5"/>
  <c r="H194" i="5"/>
  <c r="H199" i="5" s="1"/>
  <c r="AB199" i="5" s="1"/>
  <c r="AP199" i="5" s="1"/>
  <c r="B205" i="5"/>
  <c r="I210" i="5"/>
  <c r="S210" i="5" s="1"/>
  <c r="AG210" i="5" s="1"/>
  <c r="BC210" i="5" s="1"/>
  <c r="O213" i="5"/>
  <c r="AC213" i="5" s="1"/>
  <c r="K217" i="5"/>
  <c r="U217" i="5" s="1"/>
  <c r="AI217" i="5" s="1"/>
  <c r="L222" i="5"/>
  <c r="X222" i="5" s="1"/>
  <c r="L234" i="5"/>
  <c r="X234" i="5" s="1"/>
  <c r="B244" i="5"/>
  <c r="K244" i="5"/>
  <c r="U244" i="5" s="1"/>
  <c r="AI244" i="5" s="1"/>
  <c r="J246" i="5"/>
  <c r="T246" i="5" s="1"/>
  <c r="AH246" i="5" s="1"/>
  <c r="BD246" i="5" s="1"/>
  <c r="M250" i="5"/>
  <c r="Y250" i="5" s="1"/>
  <c r="BH250" i="5" s="1"/>
  <c r="O265" i="5"/>
  <c r="AC265" i="5" s="1"/>
  <c r="C265" i="5"/>
  <c r="M278" i="5"/>
  <c r="Y278" i="5" s="1"/>
  <c r="BH278" i="5" s="1"/>
  <c r="B343" i="5"/>
  <c r="R355" i="5"/>
  <c r="AF355" i="5" s="1"/>
  <c r="BB355" i="5" s="1"/>
  <c r="M367" i="5"/>
  <c r="Y367" i="5" s="1"/>
  <c r="BH367" i="5" s="1"/>
  <c r="M391" i="5"/>
  <c r="Y391" i="5" s="1"/>
  <c r="BH391" i="5" s="1"/>
  <c r="O435" i="5"/>
  <c r="AC435" i="5" s="1"/>
  <c r="B435" i="5"/>
  <c r="M435" i="5"/>
  <c r="Y435" i="5" s="1"/>
  <c r="BH435" i="5" s="1"/>
  <c r="L435" i="5"/>
  <c r="X435" i="5" s="1"/>
  <c r="C435" i="5"/>
  <c r="B445" i="5"/>
  <c r="M448" i="5"/>
  <c r="Y448" i="5" s="1"/>
  <c r="BH448" i="5" s="1"/>
  <c r="L472" i="5"/>
  <c r="X472" i="5" s="1"/>
  <c r="N479" i="5"/>
  <c r="AA479" i="5" s="1"/>
  <c r="R586" i="5"/>
  <c r="AF586" i="5" s="1"/>
  <c r="BB586" i="5" s="1"/>
  <c r="M586" i="5"/>
  <c r="Y586" i="5" s="1"/>
  <c r="BH586" i="5" s="1"/>
  <c r="C621" i="5"/>
  <c r="L621" i="5"/>
  <c r="X621" i="5" s="1"/>
  <c r="K621" i="5"/>
  <c r="U621" i="5" s="1"/>
  <c r="AI621" i="5" s="1"/>
  <c r="M639" i="5"/>
  <c r="Y639" i="5" s="1"/>
  <c r="BH639" i="5" s="1"/>
  <c r="L639" i="5"/>
  <c r="X639" i="5" s="1"/>
  <c r="I639" i="5"/>
  <c r="S639" i="5" s="1"/>
  <c r="AG639" i="5" s="1"/>
  <c r="BC639" i="5" s="1"/>
  <c r="R639" i="5"/>
  <c r="AF639" i="5" s="1"/>
  <c r="BB639" i="5" s="1"/>
  <c r="N639" i="5"/>
  <c r="AA639" i="5" s="1"/>
  <c r="B639" i="5"/>
  <c r="J639" i="5"/>
  <c r="T639" i="5" s="1"/>
  <c r="AH639" i="5" s="1"/>
  <c r="BD639" i="5" s="1"/>
  <c r="C639" i="5"/>
  <c r="I770" i="5"/>
  <c r="S770" i="5" s="1"/>
  <c r="AG770" i="5" s="1"/>
  <c r="BC770" i="5" s="1"/>
  <c r="C770" i="5"/>
  <c r="E770" i="5"/>
  <c r="G770" i="5"/>
  <c r="J770" i="5"/>
  <c r="T770" i="5" s="1"/>
  <c r="AH770" i="5" s="1"/>
  <c r="BD770" i="5" s="1"/>
  <c r="H770" i="5"/>
  <c r="O431" i="5"/>
  <c r="AC431" i="5" s="1"/>
  <c r="B431" i="5"/>
  <c r="L431" i="5"/>
  <c r="X431" i="5" s="1"/>
  <c r="J431" i="5"/>
  <c r="T431" i="5" s="1"/>
  <c r="AH431" i="5" s="1"/>
  <c r="BD431" i="5" s="1"/>
  <c r="J465" i="5"/>
  <c r="T465" i="5" s="1"/>
  <c r="AH465" i="5" s="1"/>
  <c r="BD465" i="5" s="1"/>
  <c r="I465" i="5"/>
  <c r="S465" i="5" s="1"/>
  <c r="AG465" i="5" s="1"/>
  <c r="BC465" i="5" s="1"/>
  <c r="R465" i="5"/>
  <c r="AF465" i="5" s="1"/>
  <c r="BB465" i="5" s="1"/>
  <c r="N465" i="5"/>
  <c r="AA465" i="5" s="1"/>
  <c r="L465" i="5"/>
  <c r="X465" i="5" s="1"/>
  <c r="C465" i="5"/>
  <c r="B465" i="5"/>
  <c r="I488" i="5"/>
  <c r="S488" i="5" s="1"/>
  <c r="AG488" i="5" s="1"/>
  <c r="BC488" i="5" s="1"/>
  <c r="J488" i="5"/>
  <c r="T488" i="5" s="1"/>
  <c r="AH488" i="5" s="1"/>
  <c r="BD488" i="5" s="1"/>
  <c r="C488" i="5"/>
  <c r="O488" i="5"/>
  <c r="AC488" i="5" s="1"/>
  <c r="M488" i="5"/>
  <c r="Y488" i="5" s="1"/>
  <c r="BH488" i="5" s="1"/>
  <c r="B57" i="5"/>
  <c r="J44" i="5"/>
  <c r="T44" i="5" s="1"/>
  <c r="AH44" i="5" s="1"/>
  <c r="BD44" i="5" s="1"/>
  <c r="O59" i="5"/>
  <c r="AC59" i="5" s="1"/>
  <c r="K87" i="5"/>
  <c r="U87" i="5" s="1"/>
  <c r="AI87" i="5" s="1"/>
  <c r="M133" i="5"/>
  <c r="Y133" i="5" s="1"/>
  <c r="BH133" i="5" s="1"/>
  <c r="R133" i="5"/>
  <c r="AF133" i="5" s="1"/>
  <c r="BB133" i="5" s="1"/>
  <c r="M12" i="5"/>
  <c r="Y12" i="5" s="1"/>
  <c r="L18" i="5"/>
  <c r="X18" i="5" s="1"/>
  <c r="I20" i="5"/>
  <c r="S20" i="5" s="1"/>
  <c r="AG20" i="5" s="1"/>
  <c r="BC20" i="5" s="1"/>
  <c r="R21" i="5"/>
  <c r="AF21" i="5" s="1"/>
  <c r="BB21" i="5" s="1"/>
  <c r="K23" i="5"/>
  <c r="U23" i="5" s="1"/>
  <c r="AI23" i="5" s="1"/>
  <c r="F26" i="5"/>
  <c r="I35" i="5"/>
  <c r="S35" i="5" s="1"/>
  <c r="AG35" i="5" s="1"/>
  <c r="BC35" i="5" s="1"/>
  <c r="R35" i="5"/>
  <c r="AF35" i="5" s="1"/>
  <c r="BB35" i="5" s="1"/>
  <c r="I46" i="5"/>
  <c r="S46" i="5" s="1"/>
  <c r="AG46" i="5" s="1"/>
  <c r="BC46" i="5" s="1"/>
  <c r="N48" i="5"/>
  <c r="AA48" i="5" s="1"/>
  <c r="B48" i="5"/>
  <c r="J56" i="5"/>
  <c r="T56" i="5" s="1"/>
  <c r="AH56" i="5" s="1"/>
  <c r="BD56" i="5" s="1"/>
  <c r="L60" i="5"/>
  <c r="X60" i="5" s="1"/>
  <c r="I63" i="5"/>
  <c r="S63" i="5" s="1"/>
  <c r="AG63" i="5" s="1"/>
  <c r="BC63" i="5" s="1"/>
  <c r="O63" i="5"/>
  <c r="AC63" i="5" s="1"/>
  <c r="I65" i="5"/>
  <c r="S65" i="5" s="1"/>
  <c r="AG65" i="5" s="1"/>
  <c r="BC65" i="5" s="1"/>
  <c r="N65" i="5"/>
  <c r="AA65" i="5" s="1"/>
  <c r="N66" i="5"/>
  <c r="AA66" i="5" s="1"/>
  <c r="O69" i="5"/>
  <c r="AC69" i="5" s="1"/>
  <c r="K73" i="5"/>
  <c r="U73" i="5" s="1"/>
  <c r="AI73" i="5" s="1"/>
  <c r="L75" i="5"/>
  <c r="X75" i="5" s="1"/>
  <c r="K79" i="5"/>
  <c r="U79" i="5" s="1"/>
  <c r="AI79" i="5" s="1"/>
  <c r="C83" i="5"/>
  <c r="I85" i="5"/>
  <c r="S85" i="5" s="1"/>
  <c r="AG85" i="5" s="1"/>
  <c r="BC85" i="5" s="1"/>
  <c r="R85" i="5"/>
  <c r="AF85" i="5" s="1"/>
  <c r="BB85" i="5" s="1"/>
  <c r="H86" i="5"/>
  <c r="AB86" i="5" s="1"/>
  <c r="AP86" i="5" s="1"/>
  <c r="R87" i="5"/>
  <c r="AF87" i="5" s="1"/>
  <c r="BB87" i="5" s="1"/>
  <c r="K89" i="5"/>
  <c r="U89" i="5" s="1"/>
  <c r="AI89" i="5" s="1"/>
  <c r="C91" i="5"/>
  <c r="N94" i="5"/>
  <c r="AA94" i="5" s="1"/>
  <c r="M94" i="5"/>
  <c r="Y94" i="5" s="1"/>
  <c r="BH94" i="5" s="1"/>
  <c r="J99" i="5"/>
  <c r="T99" i="5" s="1"/>
  <c r="AH99" i="5" s="1"/>
  <c r="BD99" i="5" s="1"/>
  <c r="K101" i="5"/>
  <c r="U101" i="5" s="1"/>
  <c r="AI101" i="5" s="1"/>
  <c r="J103" i="5"/>
  <c r="T103" i="5" s="1"/>
  <c r="AH103" i="5" s="1"/>
  <c r="BD103" i="5" s="1"/>
  <c r="O104" i="5"/>
  <c r="AC104" i="5" s="1"/>
  <c r="I115" i="5"/>
  <c r="S115" i="5" s="1"/>
  <c r="AG115" i="5" s="1"/>
  <c r="BC115" i="5" s="1"/>
  <c r="J116" i="5"/>
  <c r="T116" i="5" s="1"/>
  <c r="AH116" i="5" s="1"/>
  <c r="BD116" i="5" s="1"/>
  <c r="M121" i="5"/>
  <c r="Y121" i="5" s="1"/>
  <c r="BH121" i="5" s="1"/>
  <c r="R121" i="5"/>
  <c r="AF121" i="5" s="1"/>
  <c r="BB121" i="5" s="1"/>
  <c r="C121" i="5"/>
  <c r="L122" i="5"/>
  <c r="X122" i="5" s="1"/>
  <c r="M125" i="5"/>
  <c r="Y125" i="5" s="1"/>
  <c r="BH125" i="5" s="1"/>
  <c r="C125" i="5"/>
  <c r="N132" i="5"/>
  <c r="AA132" i="5" s="1"/>
  <c r="O132" i="5"/>
  <c r="AC132" i="5" s="1"/>
  <c r="J133" i="5"/>
  <c r="T133" i="5" s="1"/>
  <c r="AH133" i="5" s="1"/>
  <c r="BD133" i="5" s="1"/>
  <c r="K135" i="5"/>
  <c r="U135" i="5" s="1"/>
  <c r="AI135" i="5" s="1"/>
  <c r="C139" i="5"/>
  <c r="I141" i="5"/>
  <c r="S141" i="5" s="1"/>
  <c r="AG141" i="5" s="1"/>
  <c r="BC141" i="5" s="1"/>
  <c r="R145" i="5"/>
  <c r="AF145" i="5" s="1"/>
  <c r="BB145" i="5" s="1"/>
  <c r="K149" i="5"/>
  <c r="U149" i="5" s="1"/>
  <c r="AI149" i="5" s="1"/>
  <c r="L151" i="5"/>
  <c r="X151" i="5" s="1"/>
  <c r="C153" i="5"/>
  <c r="L176" i="5"/>
  <c r="X176" i="5" s="1"/>
  <c r="I184" i="5"/>
  <c r="S184" i="5" s="1"/>
  <c r="AG184" i="5" s="1"/>
  <c r="BC184" i="5" s="1"/>
  <c r="L194" i="5"/>
  <c r="X194" i="5" s="1"/>
  <c r="K207" i="5"/>
  <c r="U207" i="5" s="1"/>
  <c r="AI207" i="5" s="1"/>
  <c r="L210" i="5"/>
  <c r="X210" i="5" s="1"/>
  <c r="O217" i="5"/>
  <c r="AC217" i="5" s="1"/>
  <c r="N246" i="5"/>
  <c r="AA246" i="5" s="1"/>
  <c r="L319" i="5"/>
  <c r="X319" i="5" s="1"/>
  <c r="R319" i="5"/>
  <c r="AF319" i="5" s="1"/>
  <c r="BB319" i="5" s="1"/>
  <c r="M319" i="5"/>
  <c r="Y319" i="5" s="1"/>
  <c r="BH319" i="5" s="1"/>
  <c r="M343" i="5"/>
  <c r="Y343" i="5" s="1"/>
  <c r="BH343" i="5" s="1"/>
  <c r="R367" i="5"/>
  <c r="AF367" i="5" s="1"/>
  <c r="BB367" i="5" s="1"/>
  <c r="N405" i="5"/>
  <c r="AA405" i="5" s="1"/>
  <c r="O405" i="5"/>
  <c r="AC405" i="5" s="1"/>
  <c r="M405" i="5"/>
  <c r="Y405" i="5" s="1"/>
  <c r="BH405" i="5" s="1"/>
  <c r="B405" i="5"/>
  <c r="O480" i="5"/>
  <c r="AC480" i="5" s="1"/>
  <c r="M480" i="5"/>
  <c r="Y480" i="5" s="1"/>
  <c r="BH480" i="5" s="1"/>
  <c r="L480" i="5"/>
  <c r="X480" i="5" s="1"/>
  <c r="R609" i="5"/>
  <c r="AF609" i="5" s="1"/>
  <c r="BB609" i="5" s="1"/>
  <c r="C609" i="5"/>
  <c r="N609" i="5"/>
  <c r="AA609" i="5" s="1"/>
  <c r="I776" i="5"/>
  <c r="S776" i="5" s="1"/>
  <c r="AG776" i="5" s="1"/>
  <c r="BC776" i="5" s="1"/>
  <c r="C776" i="5"/>
  <c r="O776" i="5"/>
  <c r="AC776" i="5" s="1"/>
  <c r="J776" i="5"/>
  <c r="T776" i="5" s="1"/>
  <c r="AH776" i="5" s="1"/>
  <c r="BD776" i="5" s="1"/>
  <c r="R851" i="5"/>
  <c r="AF851" i="5" s="1"/>
  <c r="BB851" i="5" s="1"/>
  <c r="B851" i="5"/>
  <c r="O851" i="5"/>
  <c r="AC851" i="5" s="1"/>
  <c r="K851" i="5"/>
  <c r="U851" i="5" s="1"/>
  <c r="AI851" i="5" s="1"/>
  <c r="J851" i="5"/>
  <c r="T851" i="5" s="1"/>
  <c r="AH851" i="5" s="1"/>
  <c r="BD851" i="5" s="1"/>
  <c r="N851" i="5"/>
  <c r="AA851" i="5" s="1"/>
  <c r="C851" i="5"/>
  <c r="L430" i="5"/>
  <c r="X430" i="5" s="1"/>
  <c r="J430" i="5"/>
  <c r="T430" i="5" s="1"/>
  <c r="AH430" i="5" s="1"/>
  <c r="BD430" i="5" s="1"/>
  <c r="M430" i="5"/>
  <c r="Y430" i="5" s="1"/>
  <c r="BH430" i="5" s="1"/>
  <c r="K430" i="5"/>
  <c r="U430" i="5" s="1"/>
  <c r="AI430" i="5" s="1"/>
  <c r="L438" i="5"/>
  <c r="X438" i="5" s="1"/>
  <c r="M438" i="5"/>
  <c r="Y438" i="5" s="1"/>
  <c r="BH438" i="5" s="1"/>
  <c r="R438" i="5"/>
  <c r="AF438" i="5" s="1"/>
  <c r="BB438" i="5" s="1"/>
  <c r="K438" i="5"/>
  <c r="U438" i="5" s="1"/>
  <c r="AI438" i="5" s="1"/>
  <c r="I438" i="5"/>
  <c r="S438" i="5" s="1"/>
  <c r="AG438" i="5" s="1"/>
  <c r="BC438" i="5" s="1"/>
  <c r="L462" i="5"/>
  <c r="X462" i="5" s="1"/>
  <c r="I462" i="5"/>
  <c r="S462" i="5" s="1"/>
  <c r="AG462" i="5" s="1"/>
  <c r="BC462" i="5" s="1"/>
  <c r="M462" i="5"/>
  <c r="Y462" i="5" s="1"/>
  <c r="BH462" i="5" s="1"/>
  <c r="J462" i="5"/>
  <c r="T462" i="5" s="1"/>
  <c r="AH462" i="5" s="1"/>
  <c r="BD462" i="5" s="1"/>
  <c r="M582" i="5"/>
  <c r="Y582" i="5" s="1"/>
  <c r="BH582" i="5" s="1"/>
  <c r="J582" i="5"/>
  <c r="T582" i="5" s="1"/>
  <c r="AH582" i="5" s="1"/>
  <c r="BD582" i="5" s="1"/>
  <c r="I582" i="5"/>
  <c r="S582" i="5" s="1"/>
  <c r="AG582" i="5" s="1"/>
  <c r="BC582" i="5" s="1"/>
  <c r="M661" i="5"/>
  <c r="Y661" i="5" s="1"/>
  <c r="BH661" i="5" s="1"/>
  <c r="J661" i="5"/>
  <c r="T661" i="5" s="1"/>
  <c r="AH661" i="5" s="1"/>
  <c r="BD661" i="5" s="1"/>
  <c r="B661" i="5"/>
  <c r="R661" i="5"/>
  <c r="AF661" i="5" s="1"/>
  <c r="BB661" i="5" s="1"/>
  <c r="N661" i="5"/>
  <c r="AA661" i="5" s="1"/>
  <c r="C661" i="5"/>
  <c r="O661" i="5"/>
  <c r="AC661" i="5" s="1"/>
  <c r="L661" i="5"/>
  <c r="X661" i="5" s="1"/>
  <c r="K661" i="5"/>
  <c r="U661" i="5" s="1"/>
  <c r="AI661" i="5" s="1"/>
  <c r="I661" i="5"/>
  <c r="S661" i="5" s="1"/>
  <c r="AG661" i="5" s="1"/>
  <c r="BC661" i="5" s="1"/>
  <c r="N761" i="5"/>
  <c r="AA761" i="5" s="1"/>
  <c r="I761" i="5"/>
  <c r="S761" i="5" s="1"/>
  <c r="AG761" i="5" s="1"/>
  <c r="BC761" i="5" s="1"/>
  <c r="R761" i="5"/>
  <c r="AF761" i="5" s="1"/>
  <c r="BB761" i="5" s="1"/>
  <c r="K761" i="5"/>
  <c r="U761" i="5" s="1"/>
  <c r="AI761" i="5" s="1"/>
  <c r="M761" i="5"/>
  <c r="Y761" i="5" s="1"/>
  <c r="BH761" i="5" s="1"/>
  <c r="B761" i="5"/>
  <c r="I112" i="5"/>
  <c r="S112" i="5" s="1"/>
  <c r="AG112" i="5" s="1"/>
  <c r="BC112" i="5" s="1"/>
  <c r="K112" i="5"/>
  <c r="U112" i="5" s="1"/>
  <c r="AI112" i="5" s="1"/>
  <c r="O203" i="5"/>
  <c r="AC203" i="5" s="1"/>
  <c r="B203" i="5"/>
  <c r="R212" i="5"/>
  <c r="AF212" i="5" s="1"/>
  <c r="BB212" i="5" s="1"/>
  <c r="K212" i="5"/>
  <c r="U212" i="5" s="1"/>
  <c r="AI212" i="5" s="1"/>
  <c r="M267" i="5"/>
  <c r="Y267" i="5" s="1"/>
  <c r="BH267" i="5" s="1"/>
  <c r="K267" i="5"/>
  <c r="U267" i="5" s="1"/>
  <c r="AI267" i="5" s="1"/>
  <c r="O267" i="5"/>
  <c r="AC267" i="5" s="1"/>
  <c r="M378" i="5"/>
  <c r="Y378" i="5" s="1"/>
  <c r="BH378" i="5" s="1"/>
  <c r="I378" i="5"/>
  <c r="S378" i="5" s="1"/>
  <c r="AG378" i="5" s="1"/>
  <c r="BC378" i="5" s="1"/>
  <c r="I47" i="5"/>
  <c r="S47" i="5" s="1"/>
  <c r="AG47" i="5" s="1"/>
  <c r="BC47" i="5" s="1"/>
  <c r="B47" i="5"/>
  <c r="M123" i="5"/>
  <c r="Y123" i="5" s="1"/>
  <c r="BH123" i="5" s="1"/>
  <c r="K123" i="5"/>
  <c r="U123" i="5" s="1"/>
  <c r="AI123" i="5" s="1"/>
  <c r="R124" i="5"/>
  <c r="AF124" i="5" s="1"/>
  <c r="BB124" i="5" s="1"/>
  <c r="I124" i="5"/>
  <c r="S124" i="5" s="1"/>
  <c r="AG124" i="5" s="1"/>
  <c r="BC124" i="5" s="1"/>
  <c r="M129" i="5"/>
  <c r="Y129" i="5" s="1"/>
  <c r="BH129" i="5" s="1"/>
  <c r="O129" i="5"/>
  <c r="AC129" i="5" s="1"/>
  <c r="R218" i="5"/>
  <c r="AF218" i="5" s="1"/>
  <c r="BB218" i="5" s="1"/>
  <c r="E218" i="5"/>
  <c r="K218" i="5"/>
  <c r="U218" i="5" s="1"/>
  <c r="AI218" i="5" s="1"/>
  <c r="R224" i="5"/>
  <c r="AF224" i="5" s="1"/>
  <c r="BB224" i="5" s="1"/>
  <c r="K224" i="5"/>
  <c r="U224" i="5" s="1"/>
  <c r="AI224" i="5" s="1"/>
  <c r="L231" i="5"/>
  <c r="X231" i="5" s="1"/>
  <c r="K231" i="5"/>
  <c r="U231" i="5" s="1"/>
  <c r="AI231" i="5" s="1"/>
  <c r="I257" i="5"/>
  <c r="S257" i="5" s="1"/>
  <c r="AG257" i="5" s="1"/>
  <c r="BC257" i="5" s="1"/>
  <c r="K257" i="5"/>
  <c r="U257" i="5" s="1"/>
  <c r="AI257" i="5" s="1"/>
  <c r="M257" i="5"/>
  <c r="Y257" i="5" s="1"/>
  <c r="BH257" i="5" s="1"/>
  <c r="L257" i="5"/>
  <c r="X257" i="5" s="1"/>
  <c r="N272" i="5"/>
  <c r="AA272" i="5" s="1"/>
  <c r="J272" i="5"/>
  <c r="T272" i="5" s="1"/>
  <c r="AH272" i="5" s="1"/>
  <c r="BD272" i="5" s="1"/>
  <c r="N320" i="5"/>
  <c r="AA320" i="5" s="1"/>
  <c r="M320" i="5"/>
  <c r="Y320" i="5" s="1"/>
  <c r="BH320" i="5" s="1"/>
  <c r="J320" i="5"/>
  <c r="T320" i="5" s="1"/>
  <c r="AH320" i="5" s="1"/>
  <c r="BD320" i="5" s="1"/>
  <c r="O357" i="5"/>
  <c r="AC357" i="5" s="1"/>
  <c r="B357" i="5"/>
  <c r="K7" i="5"/>
  <c r="U7" i="5" s="1"/>
  <c r="AI7" i="5" s="1"/>
  <c r="L14" i="5"/>
  <c r="X14" i="5" s="1"/>
  <c r="L20" i="5"/>
  <c r="X20" i="5" s="1"/>
  <c r="M23" i="5"/>
  <c r="Y23" i="5" s="1"/>
  <c r="BH23" i="5" s="1"/>
  <c r="I26" i="5"/>
  <c r="S26" i="5" s="1"/>
  <c r="AG26" i="5" s="1"/>
  <c r="BC26" i="5" s="1"/>
  <c r="I30" i="5"/>
  <c r="S30" i="5" s="1"/>
  <c r="AG30" i="5" s="1"/>
  <c r="BC30" i="5" s="1"/>
  <c r="B32" i="5"/>
  <c r="C35" i="5"/>
  <c r="D38" i="5"/>
  <c r="I45" i="5"/>
  <c r="S45" i="5" s="1"/>
  <c r="AG45" i="5" s="1"/>
  <c r="BC45" i="5" s="1"/>
  <c r="B45" i="5"/>
  <c r="C47" i="5"/>
  <c r="N56" i="5"/>
  <c r="AA56" i="5" s="1"/>
  <c r="B59" i="5"/>
  <c r="I61" i="5"/>
  <c r="S61" i="5" s="1"/>
  <c r="AG61" i="5" s="1"/>
  <c r="BC61" i="5" s="1"/>
  <c r="N61" i="5"/>
  <c r="AA61" i="5" s="1"/>
  <c r="C63" i="5"/>
  <c r="C65" i="5"/>
  <c r="I67" i="5"/>
  <c r="S67" i="5" s="1"/>
  <c r="AG67" i="5" s="1"/>
  <c r="BC67" i="5" s="1"/>
  <c r="J67" i="5"/>
  <c r="T67" i="5" s="1"/>
  <c r="AH67" i="5" s="1"/>
  <c r="BD67" i="5" s="1"/>
  <c r="L68" i="5"/>
  <c r="X68" i="5" s="1"/>
  <c r="J71" i="5"/>
  <c r="T71" i="5" s="1"/>
  <c r="AH71" i="5" s="1"/>
  <c r="BD71" i="5" s="1"/>
  <c r="O73" i="5"/>
  <c r="AC73" i="5" s="1"/>
  <c r="R75" i="5"/>
  <c r="AF75" i="5" s="1"/>
  <c r="BB75" i="5" s="1"/>
  <c r="N79" i="5"/>
  <c r="AA79" i="5" s="1"/>
  <c r="C81" i="5"/>
  <c r="K83" i="5"/>
  <c r="U83" i="5" s="1"/>
  <c r="AI83" i="5" s="1"/>
  <c r="C85" i="5"/>
  <c r="N89" i="5"/>
  <c r="AA89" i="5" s="1"/>
  <c r="K91" i="5"/>
  <c r="U91" i="5" s="1"/>
  <c r="AI91" i="5" s="1"/>
  <c r="I93" i="5"/>
  <c r="S93" i="5" s="1"/>
  <c r="AG93" i="5" s="1"/>
  <c r="BC93" i="5" s="1"/>
  <c r="B93" i="5"/>
  <c r="R94" i="5"/>
  <c r="AF94" i="5" s="1"/>
  <c r="BB94" i="5" s="1"/>
  <c r="N99" i="5"/>
  <c r="AA99" i="5" s="1"/>
  <c r="N101" i="5"/>
  <c r="AA101" i="5" s="1"/>
  <c r="L103" i="5"/>
  <c r="X103" i="5" s="1"/>
  <c r="M105" i="5"/>
  <c r="Y105" i="5" s="1"/>
  <c r="BH105" i="5" s="1"/>
  <c r="N105" i="5"/>
  <c r="AA105" i="5" s="1"/>
  <c r="K115" i="5"/>
  <c r="U115" i="5" s="1"/>
  <c r="AI115" i="5" s="1"/>
  <c r="I121" i="5"/>
  <c r="S121" i="5" s="1"/>
  <c r="AG121" i="5" s="1"/>
  <c r="BC121" i="5" s="1"/>
  <c r="B123" i="5"/>
  <c r="B124" i="5"/>
  <c r="I125" i="5"/>
  <c r="S125" i="5" s="1"/>
  <c r="AG125" i="5" s="1"/>
  <c r="BC125" i="5" s="1"/>
  <c r="B129" i="5"/>
  <c r="C132" i="5"/>
  <c r="L133" i="5"/>
  <c r="X133" i="5" s="1"/>
  <c r="N135" i="5"/>
  <c r="AA135" i="5" s="1"/>
  <c r="R137" i="5"/>
  <c r="AF137" i="5" s="1"/>
  <c r="BB137" i="5" s="1"/>
  <c r="K139" i="5"/>
  <c r="U139" i="5" s="1"/>
  <c r="AI139" i="5" s="1"/>
  <c r="K141" i="5"/>
  <c r="U141" i="5" s="1"/>
  <c r="AI141" i="5" s="1"/>
  <c r="M144" i="5"/>
  <c r="Y144" i="5" s="1"/>
  <c r="BH144" i="5" s="1"/>
  <c r="O149" i="5"/>
  <c r="AC149" i="5" s="1"/>
  <c r="O151" i="5"/>
  <c r="AC151" i="5" s="1"/>
  <c r="J153" i="5"/>
  <c r="T153" i="5" s="1"/>
  <c r="AH153" i="5" s="1"/>
  <c r="BD153" i="5" s="1"/>
  <c r="M155" i="5"/>
  <c r="Y155" i="5" s="1"/>
  <c r="BH155" i="5" s="1"/>
  <c r="K155" i="5"/>
  <c r="U155" i="5" s="1"/>
  <c r="AI155" i="5" s="1"/>
  <c r="N155" i="5"/>
  <c r="AA155" i="5" s="1"/>
  <c r="R159" i="5"/>
  <c r="AF159" i="5" s="1"/>
  <c r="BB159" i="5" s="1"/>
  <c r="J161" i="5"/>
  <c r="T161" i="5" s="1"/>
  <c r="AH161" i="5" s="1"/>
  <c r="BD161" i="5" s="1"/>
  <c r="I163" i="5"/>
  <c r="S163" i="5" s="1"/>
  <c r="AG163" i="5" s="1"/>
  <c r="BC163" i="5" s="1"/>
  <c r="R167" i="5"/>
  <c r="AF167" i="5" s="1"/>
  <c r="BB167" i="5" s="1"/>
  <c r="E170" i="5"/>
  <c r="V170" i="5" s="1"/>
  <c r="J170" i="5"/>
  <c r="T170" i="5" s="1"/>
  <c r="AH170" i="5" s="1"/>
  <c r="BD170" i="5" s="1"/>
  <c r="L182" i="5"/>
  <c r="X182" i="5" s="1"/>
  <c r="G182" i="5"/>
  <c r="G171" i="5" s="1"/>
  <c r="Z171" i="5" s="1"/>
  <c r="AO171" i="5" s="1"/>
  <c r="K198" i="5"/>
  <c r="U198" i="5" s="1"/>
  <c r="AI198" i="5" s="1"/>
  <c r="K202" i="5"/>
  <c r="U202" i="5" s="1"/>
  <c r="AI202" i="5" s="1"/>
  <c r="R206" i="5"/>
  <c r="AF206" i="5" s="1"/>
  <c r="BB206" i="5" s="1"/>
  <c r="F206" i="5"/>
  <c r="K206" i="5"/>
  <c r="U206" i="5" s="1"/>
  <c r="AI206" i="5" s="1"/>
  <c r="E206" i="5"/>
  <c r="B211" i="5"/>
  <c r="K214" i="5"/>
  <c r="U214" i="5" s="1"/>
  <c r="AI214" i="5" s="1"/>
  <c r="F218" i="5"/>
  <c r="K220" i="5"/>
  <c r="U220" i="5" s="1"/>
  <c r="AI220" i="5" s="1"/>
  <c r="I224" i="5"/>
  <c r="S224" i="5" s="1"/>
  <c r="AG224" i="5" s="1"/>
  <c r="BC224" i="5" s="1"/>
  <c r="M231" i="5"/>
  <c r="Y231" i="5" s="1"/>
  <c r="BH231" i="5" s="1"/>
  <c r="B235" i="5"/>
  <c r="K238" i="5"/>
  <c r="U238" i="5" s="1"/>
  <c r="AI238" i="5" s="1"/>
  <c r="M244" i="5"/>
  <c r="Y244" i="5" s="1"/>
  <c r="BH244" i="5" s="1"/>
  <c r="I255" i="5"/>
  <c r="S255" i="5" s="1"/>
  <c r="AG255" i="5" s="1"/>
  <c r="BC255" i="5" s="1"/>
  <c r="N255" i="5"/>
  <c r="AA255" i="5" s="1"/>
  <c r="K255" i="5"/>
  <c r="U255" i="5" s="1"/>
  <c r="AI255" i="5" s="1"/>
  <c r="J257" i="5"/>
  <c r="T257" i="5" s="1"/>
  <c r="AH257" i="5" s="1"/>
  <c r="BD257" i="5" s="1"/>
  <c r="L265" i="5"/>
  <c r="X265" i="5" s="1"/>
  <c r="L275" i="5"/>
  <c r="X275" i="5" s="1"/>
  <c r="R279" i="5"/>
  <c r="AF279" i="5" s="1"/>
  <c r="BB279" i="5" s="1"/>
  <c r="N312" i="5"/>
  <c r="AA312" i="5" s="1"/>
  <c r="J312" i="5"/>
  <c r="T312" i="5" s="1"/>
  <c r="AH312" i="5" s="1"/>
  <c r="BD312" i="5" s="1"/>
  <c r="C399" i="5"/>
  <c r="M399" i="5"/>
  <c r="Y399" i="5" s="1"/>
  <c r="BH399" i="5" s="1"/>
  <c r="M406" i="5"/>
  <c r="Y406" i="5" s="1"/>
  <c r="BH406" i="5" s="1"/>
  <c r="I406" i="5"/>
  <c r="S406" i="5" s="1"/>
  <c r="AG406" i="5" s="1"/>
  <c r="BC406" i="5" s="1"/>
  <c r="I430" i="5"/>
  <c r="S430" i="5" s="1"/>
  <c r="AG430" i="5" s="1"/>
  <c r="BC430" i="5" s="1"/>
  <c r="J438" i="5"/>
  <c r="T438" i="5" s="1"/>
  <c r="AH438" i="5" s="1"/>
  <c r="BD438" i="5" s="1"/>
  <c r="M451" i="5"/>
  <c r="Y451" i="5" s="1"/>
  <c r="BH451" i="5" s="1"/>
  <c r="N451" i="5"/>
  <c r="AA451" i="5" s="1"/>
  <c r="J451" i="5"/>
  <c r="T451" i="5" s="1"/>
  <c r="AH451" i="5" s="1"/>
  <c r="BD451" i="5" s="1"/>
  <c r="C451" i="5"/>
  <c r="O462" i="5"/>
  <c r="AC462" i="5" s="1"/>
  <c r="O499" i="5"/>
  <c r="AC499" i="5" s="1"/>
  <c r="R499" i="5"/>
  <c r="AF499" i="5" s="1"/>
  <c r="BB499" i="5" s="1"/>
  <c r="N499" i="5"/>
  <c r="AA499" i="5" s="1"/>
  <c r="I499" i="5"/>
  <c r="S499" i="5" s="1"/>
  <c r="AG499" i="5" s="1"/>
  <c r="BC499" i="5" s="1"/>
  <c r="C499" i="5"/>
  <c r="I573" i="5"/>
  <c r="S573" i="5" s="1"/>
  <c r="AG573" i="5" s="1"/>
  <c r="BC573" i="5" s="1"/>
  <c r="N573" i="5"/>
  <c r="AA573" i="5" s="1"/>
  <c r="C573" i="5"/>
  <c r="J573" i="5"/>
  <c r="T573" i="5" s="1"/>
  <c r="AH573" i="5" s="1"/>
  <c r="BD573" i="5" s="1"/>
  <c r="B573" i="5"/>
  <c r="O573" i="5"/>
  <c r="AC573" i="5" s="1"/>
  <c r="R582" i="5"/>
  <c r="AF582" i="5" s="1"/>
  <c r="BB582" i="5" s="1"/>
  <c r="M647" i="5"/>
  <c r="Y647" i="5" s="1"/>
  <c r="BH647" i="5" s="1"/>
  <c r="O647" i="5"/>
  <c r="AC647" i="5" s="1"/>
  <c r="K647" i="5"/>
  <c r="U647" i="5" s="1"/>
  <c r="AI647" i="5" s="1"/>
  <c r="R647" i="5"/>
  <c r="AF647" i="5" s="1"/>
  <c r="BB647" i="5" s="1"/>
  <c r="I647" i="5"/>
  <c r="S647" i="5" s="1"/>
  <c r="AG647" i="5" s="1"/>
  <c r="BC647" i="5" s="1"/>
  <c r="N647" i="5"/>
  <c r="AA647" i="5" s="1"/>
  <c r="L647" i="5"/>
  <c r="X647" i="5" s="1"/>
  <c r="J647" i="5"/>
  <c r="T647" i="5" s="1"/>
  <c r="AH647" i="5" s="1"/>
  <c r="BD647" i="5" s="1"/>
  <c r="C647" i="5"/>
  <c r="B647" i="5"/>
  <c r="G98" i="5"/>
  <c r="G100" i="5" s="1"/>
  <c r="Z100" i="5" s="1"/>
  <c r="AO100" i="5" s="1"/>
  <c r="B98" i="5"/>
  <c r="I118" i="5"/>
  <c r="S118" i="5" s="1"/>
  <c r="AG118" i="5" s="1"/>
  <c r="BC118" i="5" s="1"/>
  <c r="K118" i="5"/>
  <c r="U118" i="5" s="1"/>
  <c r="AI118" i="5" s="1"/>
  <c r="M131" i="5"/>
  <c r="Y131" i="5" s="1"/>
  <c r="BH131" i="5" s="1"/>
  <c r="O131" i="5"/>
  <c r="AC131" i="5" s="1"/>
  <c r="N131" i="5"/>
  <c r="AA131" i="5" s="1"/>
  <c r="M143" i="5"/>
  <c r="Y143" i="5" s="1"/>
  <c r="BH143" i="5" s="1"/>
  <c r="O143" i="5"/>
  <c r="AC143" i="5" s="1"/>
  <c r="C143" i="5"/>
  <c r="M7" i="5"/>
  <c r="Y7" i="5" s="1"/>
  <c r="J26" i="5"/>
  <c r="T26" i="5" s="1"/>
  <c r="AH26" i="5" s="1"/>
  <c r="BD26" i="5" s="1"/>
  <c r="C59" i="5"/>
  <c r="R73" i="5"/>
  <c r="AF73" i="5" s="1"/>
  <c r="BB73" i="5" s="1"/>
  <c r="O89" i="5"/>
  <c r="AC89" i="5" s="1"/>
  <c r="E98" i="5"/>
  <c r="O101" i="5"/>
  <c r="AC101" i="5" s="1"/>
  <c r="N103" i="5"/>
  <c r="AA103" i="5" s="1"/>
  <c r="M107" i="5"/>
  <c r="Y107" i="5" s="1"/>
  <c r="BH107" i="5" s="1"/>
  <c r="R107" i="5"/>
  <c r="AF107" i="5" s="1"/>
  <c r="BB107" i="5" s="1"/>
  <c r="K107" i="5"/>
  <c r="U107" i="5" s="1"/>
  <c r="AI107" i="5" s="1"/>
  <c r="M119" i="5"/>
  <c r="Y119" i="5" s="1"/>
  <c r="BH119" i="5" s="1"/>
  <c r="O119" i="5"/>
  <c r="AC119" i="5" s="1"/>
  <c r="C123" i="5"/>
  <c r="C124" i="5"/>
  <c r="C129" i="5"/>
  <c r="C131" i="5"/>
  <c r="N133" i="5"/>
  <c r="AA133" i="5" s="1"/>
  <c r="I143" i="5"/>
  <c r="S143" i="5" s="1"/>
  <c r="AG143" i="5" s="1"/>
  <c r="BC143" i="5" s="1"/>
  <c r="R149" i="5"/>
  <c r="AF149" i="5" s="1"/>
  <c r="BB149" i="5" s="1"/>
  <c r="R151" i="5"/>
  <c r="AF151" i="5" s="1"/>
  <c r="BB151" i="5" s="1"/>
  <c r="M157" i="5"/>
  <c r="Y157" i="5" s="1"/>
  <c r="BH157" i="5" s="1"/>
  <c r="C157" i="5"/>
  <c r="K157" i="5"/>
  <c r="U157" i="5" s="1"/>
  <c r="AI157" i="5" s="1"/>
  <c r="O211" i="5"/>
  <c r="AC211" i="5" s="1"/>
  <c r="G218" i="5"/>
  <c r="L224" i="5"/>
  <c r="X224" i="5" s="1"/>
  <c r="N231" i="5"/>
  <c r="AA231" i="5" s="1"/>
  <c r="M269" i="5"/>
  <c r="Y269" i="5" s="1"/>
  <c r="BH269" i="5" s="1"/>
  <c r="C269" i="5"/>
  <c r="K272" i="5"/>
  <c r="U272" i="5" s="1"/>
  <c r="AI272" i="5" s="1"/>
  <c r="L285" i="5"/>
  <c r="X285" i="5" s="1"/>
  <c r="M285" i="5"/>
  <c r="Y285" i="5" s="1"/>
  <c r="BH285" i="5" s="1"/>
  <c r="O383" i="5"/>
  <c r="AC383" i="5" s="1"/>
  <c r="N383" i="5"/>
  <c r="AA383" i="5" s="1"/>
  <c r="B383" i="5"/>
  <c r="B407" i="5"/>
  <c r="N407" i="5"/>
  <c r="AA407" i="5" s="1"/>
  <c r="R430" i="5"/>
  <c r="AF430" i="5" s="1"/>
  <c r="BB430" i="5" s="1"/>
  <c r="I436" i="5"/>
  <c r="S436" i="5" s="1"/>
  <c r="AG436" i="5" s="1"/>
  <c r="BC436" i="5" s="1"/>
  <c r="K436" i="5"/>
  <c r="U436" i="5" s="1"/>
  <c r="AI436" i="5" s="1"/>
  <c r="R436" i="5"/>
  <c r="AF436" i="5" s="1"/>
  <c r="BB436" i="5" s="1"/>
  <c r="L436" i="5"/>
  <c r="X436" i="5" s="1"/>
  <c r="J436" i="5"/>
  <c r="T436" i="5" s="1"/>
  <c r="AH436" i="5" s="1"/>
  <c r="BD436" i="5" s="1"/>
  <c r="O487" i="5"/>
  <c r="AC487" i="5" s="1"/>
  <c r="M487" i="5"/>
  <c r="Y487" i="5" s="1"/>
  <c r="BH487" i="5" s="1"/>
  <c r="R487" i="5"/>
  <c r="AF487" i="5" s="1"/>
  <c r="BB487" i="5" s="1"/>
  <c r="I487" i="5"/>
  <c r="S487" i="5" s="1"/>
  <c r="AG487" i="5" s="1"/>
  <c r="BC487" i="5" s="1"/>
  <c r="C487" i="5"/>
  <c r="B487" i="5"/>
  <c r="N636" i="5"/>
  <c r="AA636" i="5" s="1"/>
  <c r="O636" i="5"/>
  <c r="AC636" i="5" s="1"/>
  <c r="J636" i="5"/>
  <c r="T636" i="5" s="1"/>
  <c r="AH636" i="5" s="1"/>
  <c r="BD636" i="5" s="1"/>
  <c r="K636" i="5"/>
  <c r="U636" i="5" s="1"/>
  <c r="AI636" i="5" s="1"/>
  <c r="C636" i="5"/>
  <c r="R636" i="5"/>
  <c r="AF636" i="5" s="1"/>
  <c r="BB636" i="5" s="1"/>
  <c r="L636" i="5"/>
  <c r="X636" i="5" s="1"/>
  <c r="I636" i="5"/>
  <c r="S636" i="5" s="1"/>
  <c r="AG636" i="5" s="1"/>
  <c r="BC636" i="5" s="1"/>
  <c r="O680" i="5"/>
  <c r="AC680" i="5" s="1"/>
  <c r="N680" i="5"/>
  <c r="AA680" i="5" s="1"/>
  <c r="K680" i="5"/>
  <c r="U680" i="5" s="1"/>
  <c r="AI680" i="5" s="1"/>
  <c r="C680" i="5"/>
  <c r="I680" i="5"/>
  <c r="S680" i="5" s="1"/>
  <c r="AG680" i="5" s="1"/>
  <c r="BC680" i="5" s="1"/>
  <c r="O333" i="5"/>
  <c r="AC333" i="5" s="1"/>
  <c r="K333" i="5"/>
  <c r="U333" i="5" s="1"/>
  <c r="AI333" i="5" s="1"/>
  <c r="C470" i="5"/>
  <c r="K470" i="5"/>
  <c r="U470" i="5" s="1"/>
  <c r="AI470" i="5" s="1"/>
  <c r="O517" i="5"/>
  <c r="AC517" i="5" s="1"/>
  <c r="I517" i="5"/>
  <c r="S517" i="5" s="1"/>
  <c r="AG517" i="5" s="1"/>
  <c r="BC517" i="5" s="1"/>
  <c r="O523" i="5"/>
  <c r="AC523" i="5" s="1"/>
  <c r="M523" i="5"/>
  <c r="Y523" i="5" s="1"/>
  <c r="BH523" i="5" s="1"/>
  <c r="K529" i="5"/>
  <c r="U529" i="5" s="1"/>
  <c r="AI529" i="5" s="1"/>
  <c r="B529" i="5"/>
  <c r="K539" i="5"/>
  <c r="U539" i="5" s="1"/>
  <c r="AI539" i="5" s="1"/>
  <c r="R539" i="5"/>
  <c r="AF539" i="5" s="1"/>
  <c r="BB539" i="5" s="1"/>
  <c r="I539" i="5"/>
  <c r="S539" i="5" s="1"/>
  <c r="AG539" i="5" s="1"/>
  <c r="BC539" i="5" s="1"/>
  <c r="R591" i="5"/>
  <c r="AF591" i="5" s="1"/>
  <c r="BB591" i="5" s="1"/>
  <c r="J591" i="5"/>
  <c r="T591" i="5" s="1"/>
  <c r="AH591" i="5" s="1"/>
  <c r="BD591" i="5" s="1"/>
  <c r="O631" i="5"/>
  <c r="AC631" i="5" s="1"/>
  <c r="B631" i="5"/>
  <c r="R631" i="5"/>
  <c r="AF631" i="5" s="1"/>
  <c r="BB631" i="5" s="1"/>
  <c r="K633" i="5"/>
  <c r="U633" i="5" s="1"/>
  <c r="AI633" i="5" s="1"/>
  <c r="C633" i="5"/>
  <c r="M633" i="5"/>
  <c r="Y633" i="5" s="1"/>
  <c r="BH633" i="5" s="1"/>
  <c r="M669" i="5"/>
  <c r="Y669" i="5" s="1"/>
  <c r="BH669" i="5" s="1"/>
  <c r="B669" i="5"/>
  <c r="O669" i="5"/>
  <c r="AC669" i="5" s="1"/>
  <c r="L669" i="5"/>
  <c r="X669" i="5" s="1"/>
  <c r="C669" i="5"/>
  <c r="O676" i="5"/>
  <c r="AC676" i="5" s="1"/>
  <c r="M676" i="5"/>
  <c r="Y676" i="5" s="1"/>
  <c r="BH676" i="5" s="1"/>
  <c r="J676" i="5"/>
  <c r="T676" i="5" s="1"/>
  <c r="AH676" i="5" s="1"/>
  <c r="BD676" i="5" s="1"/>
  <c r="C676" i="5"/>
  <c r="M679" i="5"/>
  <c r="Y679" i="5" s="1"/>
  <c r="BH679" i="5" s="1"/>
  <c r="N679" i="5"/>
  <c r="AA679" i="5" s="1"/>
  <c r="J679" i="5"/>
  <c r="T679" i="5" s="1"/>
  <c r="AH679" i="5" s="1"/>
  <c r="BD679" i="5" s="1"/>
  <c r="I679" i="5"/>
  <c r="S679" i="5" s="1"/>
  <c r="AG679" i="5" s="1"/>
  <c r="BC679" i="5" s="1"/>
  <c r="B679" i="5"/>
  <c r="R679" i="5"/>
  <c r="AF679" i="5" s="1"/>
  <c r="BB679" i="5" s="1"/>
  <c r="N712" i="5"/>
  <c r="AA712" i="5" s="1"/>
  <c r="J712" i="5"/>
  <c r="T712" i="5" s="1"/>
  <c r="AH712" i="5" s="1"/>
  <c r="BD712" i="5" s="1"/>
  <c r="C712" i="5"/>
  <c r="R712" i="5"/>
  <c r="AF712" i="5" s="1"/>
  <c r="BB712" i="5" s="1"/>
  <c r="R723" i="5"/>
  <c r="AF723" i="5" s="1"/>
  <c r="BB723" i="5" s="1"/>
  <c r="I723" i="5"/>
  <c r="S723" i="5" s="1"/>
  <c r="AG723" i="5" s="1"/>
  <c r="BC723" i="5" s="1"/>
  <c r="M723" i="5"/>
  <c r="Y723" i="5" s="1"/>
  <c r="BH723" i="5" s="1"/>
  <c r="B723" i="5"/>
  <c r="N726" i="5"/>
  <c r="AA726" i="5" s="1"/>
  <c r="C726" i="5"/>
  <c r="O726" i="5"/>
  <c r="AC726" i="5" s="1"/>
  <c r="K726" i="5"/>
  <c r="U726" i="5" s="1"/>
  <c r="AI726" i="5" s="1"/>
  <c r="I726" i="5"/>
  <c r="S726" i="5" s="1"/>
  <c r="AG726" i="5" s="1"/>
  <c r="BC726" i="5" s="1"/>
  <c r="O739" i="5"/>
  <c r="AC739" i="5" s="1"/>
  <c r="R739" i="5"/>
  <c r="AF739" i="5" s="1"/>
  <c r="BB739" i="5" s="1"/>
  <c r="M739" i="5"/>
  <c r="Y739" i="5" s="1"/>
  <c r="BH739" i="5" s="1"/>
  <c r="M795" i="5"/>
  <c r="Y795" i="5" s="1"/>
  <c r="BH795" i="5" s="1"/>
  <c r="B795" i="5"/>
  <c r="R795" i="5"/>
  <c r="AF795" i="5" s="1"/>
  <c r="BB795" i="5" s="1"/>
  <c r="L795" i="5"/>
  <c r="X795" i="5" s="1"/>
  <c r="O795" i="5"/>
  <c r="AC795" i="5" s="1"/>
  <c r="N795" i="5"/>
  <c r="AA795" i="5" s="1"/>
  <c r="K795" i="5"/>
  <c r="U795" i="5" s="1"/>
  <c r="AI795" i="5" s="1"/>
  <c r="I795" i="5"/>
  <c r="S795" i="5" s="1"/>
  <c r="AG795" i="5" s="1"/>
  <c r="BC795" i="5" s="1"/>
  <c r="C795" i="5"/>
  <c r="O447" i="5"/>
  <c r="AC447" i="5" s="1"/>
  <c r="M447" i="5"/>
  <c r="Y447" i="5" s="1"/>
  <c r="BH447" i="5" s="1"/>
  <c r="M454" i="5"/>
  <c r="Y454" i="5" s="1"/>
  <c r="BH454" i="5" s="1"/>
  <c r="J454" i="5"/>
  <c r="T454" i="5" s="1"/>
  <c r="AH454" i="5" s="1"/>
  <c r="BD454" i="5" s="1"/>
  <c r="N503" i="5"/>
  <c r="AA503" i="5" s="1"/>
  <c r="I503" i="5"/>
  <c r="S503" i="5" s="1"/>
  <c r="AG503" i="5" s="1"/>
  <c r="BC503" i="5" s="1"/>
  <c r="O532" i="5"/>
  <c r="AC532" i="5" s="1"/>
  <c r="L532" i="5"/>
  <c r="X532" i="5" s="1"/>
  <c r="I532" i="5"/>
  <c r="S532" i="5" s="1"/>
  <c r="AG532" i="5" s="1"/>
  <c r="BC532" i="5" s="1"/>
  <c r="R623" i="5"/>
  <c r="AF623" i="5" s="1"/>
  <c r="BB623" i="5" s="1"/>
  <c r="O623" i="5"/>
  <c r="AC623" i="5" s="1"/>
  <c r="N628" i="5"/>
  <c r="AA628" i="5" s="1"/>
  <c r="L628" i="5"/>
  <c r="X628" i="5" s="1"/>
  <c r="O628" i="5"/>
  <c r="AC628" i="5" s="1"/>
  <c r="J628" i="5"/>
  <c r="T628" i="5" s="1"/>
  <c r="AH628" i="5" s="1"/>
  <c r="BD628" i="5" s="1"/>
  <c r="M671" i="5"/>
  <c r="Y671" i="5" s="1"/>
  <c r="BH671" i="5" s="1"/>
  <c r="B671" i="5"/>
  <c r="C671" i="5"/>
  <c r="L671" i="5"/>
  <c r="X671" i="5" s="1"/>
  <c r="M689" i="5"/>
  <c r="Y689" i="5" s="1"/>
  <c r="BH689" i="5" s="1"/>
  <c r="R689" i="5"/>
  <c r="AF689" i="5" s="1"/>
  <c r="BB689" i="5" s="1"/>
  <c r="L689" i="5"/>
  <c r="X689" i="5" s="1"/>
  <c r="I689" i="5"/>
  <c r="S689" i="5" s="1"/>
  <c r="AG689" i="5" s="1"/>
  <c r="BC689" i="5" s="1"/>
  <c r="B689" i="5"/>
  <c r="O689" i="5"/>
  <c r="AC689" i="5" s="1"/>
  <c r="R729" i="5"/>
  <c r="AF729" i="5" s="1"/>
  <c r="BB729" i="5" s="1"/>
  <c r="C729" i="5"/>
  <c r="C764" i="5"/>
  <c r="J764" i="5"/>
  <c r="T764" i="5" s="1"/>
  <c r="AH764" i="5" s="1"/>
  <c r="BD764" i="5" s="1"/>
  <c r="I778" i="5"/>
  <c r="S778" i="5" s="1"/>
  <c r="AG778" i="5" s="1"/>
  <c r="BC778" i="5" s="1"/>
  <c r="C778" i="5"/>
  <c r="M798" i="5"/>
  <c r="Y798" i="5" s="1"/>
  <c r="BH798" i="5" s="1"/>
  <c r="C798" i="5"/>
  <c r="L798" i="5"/>
  <c r="X798" i="5" s="1"/>
  <c r="R798" i="5"/>
  <c r="AF798" i="5" s="1"/>
  <c r="BB798" i="5" s="1"/>
  <c r="N798" i="5"/>
  <c r="AA798" i="5" s="1"/>
  <c r="K798" i="5"/>
  <c r="U798" i="5" s="1"/>
  <c r="AI798" i="5" s="1"/>
  <c r="J798" i="5"/>
  <c r="T798" i="5" s="1"/>
  <c r="AH798" i="5" s="1"/>
  <c r="BD798" i="5" s="1"/>
  <c r="B798" i="5"/>
  <c r="L832" i="5"/>
  <c r="X832" i="5" s="1"/>
  <c r="K832" i="5"/>
  <c r="U832" i="5" s="1"/>
  <c r="AI832" i="5" s="1"/>
  <c r="J832" i="5"/>
  <c r="T832" i="5" s="1"/>
  <c r="AH832" i="5" s="1"/>
  <c r="BD832" i="5" s="1"/>
  <c r="I832" i="5"/>
  <c r="S832" i="5" s="1"/>
  <c r="AG832" i="5" s="1"/>
  <c r="BC832" i="5" s="1"/>
  <c r="O607" i="5"/>
  <c r="AC607" i="5" s="1"/>
  <c r="R607" i="5"/>
  <c r="AF607" i="5" s="1"/>
  <c r="BB607" i="5" s="1"/>
  <c r="K607" i="5"/>
  <c r="U607" i="5" s="1"/>
  <c r="AI607" i="5" s="1"/>
  <c r="C607" i="5"/>
  <c r="N626" i="5"/>
  <c r="AA626" i="5" s="1"/>
  <c r="G626" i="5"/>
  <c r="D626" i="5"/>
  <c r="D635" i="5" s="1"/>
  <c r="O626" i="5"/>
  <c r="AC626" i="5" s="1"/>
  <c r="K626" i="5"/>
  <c r="U626" i="5" s="1"/>
  <c r="AI626" i="5" s="1"/>
  <c r="F626" i="5"/>
  <c r="L654" i="5"/>
  <c r="X654" i="5" s="1"/>
  <c r="B654" i="5"/>
  <c r="N654" i="5"/>
  <c r="AA654" i="5" s="1"/>
  <c r="I654" i="5"/>
  <c r="S654" i="5" s="1"/>
  <c r="AG654" i="5" s="1"/>
  <c r="BC654" i="5" s="1"/>
  <c r="M657" i="5"/>
  <c r="Y657" i="5" s="1"/>
  <c r="BH657" i="5" s="1"/>
  <c r="C657" i="5"/>
  <c r="J657" i="5"/>
  <c r="T657" i="5" s="1"/>
  <c r="AH657" i="5" s="1"/>
  <c r="BD657" i="5" s="1"/>
  <c r="B657" i="5"/>
  <c r="O657" i="5"/>
  <c r="AC657" i="5" s="1"/>
  <c r="N702" i="5"/>
  <c r="AA702" i="5" s="1"/>
  <c r="K702" i="5"/>
  <c r="U702" i="5" s="1"/>
  <c r="AI702" i="5" s="1"/>
  <c r="C702" i="5"/>
  <c r="L702" i="5"/>
  <c r="X702" i="5" s="1"/>
  <c r="I702" i="5"/>
  <c r="S702" i="5" s="1"/>
  <c r="AG702" i="5" s="1"/>
  <c r="BC702" i="5" s="1"/>
  <c r="R733" i="5"/>
  <c r="AF733" i="5" s="1"/>
  <c r="BB733" i="5" s="1"/>
  <c r="I733" i="5"/>
  <c r="S733" i="5" s="1"/>
  <c r="AG733" i="5" s="1"/>
  <c r="BC733" i="5" s="1"/>
  <c r="B733" i="5"/>
  <c r="M733" i="5"/>
  <c r="Y733" i="5" s="1"/>
  <c r="BH733" i="5" s="1"/>
  <c r="C733" i="5"/>
  <c r="N740" i="5"/>
  <c r="AA740" i="5" s="1"/>
  <c r="K740" i="5"/>
  <c r="U740" i="5" s="1"/>
  <c r="AI740" i="5" s="1"/>
  <c r="B740" i="5"/>
  <c r="L429" i="5"/>
  <c r="X429" i="5" s="1"/>
  <c r="M429" i="5"/>
  <c r="Y429" i="5" s="1"/>
  <c r="BH429" i="5" s="1"/>
  <c r="I444" i="5"/>
  <c r="S444" i="5" s="1"/>
  <c r="AG444" i="5" s="1"/>
  <c r="BC444" i="5" s="1"/>
  <c r="R444" i="5"/>
  <c r="AF444" i="5" s="1"/>
  <c r="BB444" i="5" s="1"/>
  <c r="L447" i="5"/>
  <c r="X447" i="5" s="1"/>
  <c r="J453" i="5"/>
  <c r="T453" i="5" s="1"/>
  <c r="AH453" i="5" s="1"/>
  <c r="BD453" i="5" s="1"/>
  <c r="I453" i="5"/>
  <c r="S453" i="5" s="1"/>
  <c r="AG453" i="5" s="1"/>
  <c r="BC453" i="5" s="1"/>
  <c r="I454" i="5"/>
  <c r="S454" i="5" s="1"/>
  <c r="AG454" i="5" s="1"/>
  <c r="BC454" i="5" s="1"/>
  <c r="J467" i="5"/>
  <c r="T467" i="5" s="1"/>
  <c r="AH467" i="5" s="1"/>
  <c r="BD467" i="5" s="1"/>
  <c r="C467" i="5"/>
  <c r="I476" i="5"/>
  <c r="S476" i="5" s="1"/>
  <c r="AG476" i="5" s="1"/>
  <c r="BC476" i="5" s="1"/>
  <c r="O481" i="5"/>
  <c r="AC481" i="5" s="1"/>
  <c r="M481" i="5"/>
  <c r="Y481" i="5" s="1"/>
  <c r="BH481" i="5" s="1"/>
  <c r="M503" i="5"/>
  <c r="Y503" i="5" s="1"/>
  <c r="BH503" i="5" s="1"/>
  <c r="M518" i="5"/>
  <c r="Y518" i="5" s="1"/>
  <c r="BH518" i="5" s="1"/>
  <c r="J532" i="5"/>
  <c r="T532" i="5" s="1"/>
  <c r="AH532" i="5" s="1"/>
  <c r="BD532" i="5" s="1"/>
  <c r="I544" i="5"/>
  <c r="S544" i="5" s="1"/>
  <c r="AG544" i="5" s="1"/>
  <c r="BC544" i="5" s="1"/>
  <c r="L544" i="5"/>
  <c r="X544" i="5" s="1"/>
  <c r="M544" i="5"/>
  <c r="Y544" i="5" s="1"/>
  <c r="BH544" i="5" s="1"/>
  <c r="J544" i="5"/>
  <c r="T544" i="5" s="1"/>
  <c r="AH544" i="5" s="1"/>
  <c r="BD544" i="5" s="1"/>
  <c r="J577" i="5"/>
  <c r="T577" i="5" s="1"/>
  <c r="AH577" i="5" s="1"/>
  <c r="BD577" i="5" s="1"/>
  <c r="J607" i="5"/>
  <c r="T607" i="5" s="1"/>
  <c r="AH607" i="5" s="1"/>
  <c r="BD607" i="5" s="1"/>
  <c r="N624" i="5"/>
  <c r="AA624" i="5" s="1"/>
  <c r="R624" i="5"/>
  <c r="AF624" i="5" s="1"/>
  <c r="BB624" i="5" s="1"/>
  <c r="I624" i="5"/>
  <c r="S624" i="5" s="1"/>
  <c r="AG624" i="5" s="1"/>
  <c r="BC624" i="5" s="1"/>
  <c r="C624" i="5"/>
  <c r="O624" i="5"/>
  <c r="AC624" i="5" s="1"/>
  <c r="C626" i="5"/>
  <c r="N634" i="5"/>
  <c r="AA634" i="5" s="1"/>
  <c r="L634" i="5"/>
  <c r="X634" i="5" s="1"/>
  <c r="J634" i="5"/>
  <c r="T634" i="5" s="1"/>
  <c r="AH634" i="5" s="1"/>
  <c r="BD634" i="5" s="1"/>
  <c r="C634" i="5"/>
  <c r="C654" i="5"/>
  <c r="I657" i="5"/>
  <c r="S657" i="5" s="1"/>
  <c r="AG657" i="5" s="1"/>
  <c r="BC657" i="5" s="1"/>
  <c r="M663" i="5"/>
  <c r="Y663" i="5" s="1"/>
  <c r="BH663" i="5" s="1"/>
  <c r="N663" i="5"/>
  <c r="AA663" i="5" s="1"/>
  <c r="O663" i="5"/>
  <c r="AC663" i="5" s="1"/>
  <c r="K663" i="5"/>
  <c r="U663" i="5" s="1"/>
  <c r="AI663" i="5" s="1"/>
  <c r="B663" i="5"/>
  <c r="M665" i="5"/>
  <c r="Y665" i="5" s="1"/>
  <c r="BH665" i="5" s="1"/>
  <c r="B665" i="5"/>
  <c r="J665" i="5"/>
  <c r="T665" i="5" s="1"/>
  <c r="AH665" i="5" s="1"/>
  <c r="BD665" i="5" s="1"/>
  <c r="C665" i="5"/>
  <c r="O665" i="5"/>
  <c r="AC665" i="5" s="1"/>
  <c r="J671" i="5"/>
  <c r="T671" i="5" s="1"/>
  <c r="AH671" i="5" s="1"/>
  <c r="BD671" i="5" s="1"/>
  <c r="J689" i="5"/>
  <c r="T689" i="5" s="1"/>
  <c r="AH689" i="5" s="1"/>
  <c r="BD689" i="5" s="1"/>
  <c r="J702" i="5"/>
  <c r="T702" i="5" s="1"/>
  <c r="AH702" i="5" s="1"/>
  <c r="BD702" i="5" s="1"/>
  <c r="N718" i="5"/>
  <c r="AA718" i="5" s="1"/>
  <c r="L718" i="5"/>
  <c r="X718" i="5" s="1"/>
  <c r="K718" i="5"/>
  <c r="U718" i="5" s="1"/>
  <c r="AI718" i="5" s="1"/>
  <c r="I718" i="5"/>
  <c r="S718" i="5" s="1"/>
  <c r="AG718" i="5" s="1"/>
  <c r="BC718" i="5" s="1"/>
  <c r="C718" i="5"/>
  <c r="N730" i="5"/>
  <c r="AA730" i="5" s="1"/>
  <c r="O730" i="5"/>
  <c r="AC730" i="5" s="1"/>
  <c r="R730" i="5"/>
  <c r="AF730" i="5" s="1"/>
  <c r="BB730" i="5" s="1"/>
  <c r="K730" i="5"/>
  <c r="U730" i="5" s="1"/>
  <c r="AI730" i="5" s="1"/>
  <c r="I730" i="5"/>
  <c r="S730" i="5" s="1"/>
  <c r="AG730" i="5" s="1"/>
  <c r="BC730" i="5" s="1"/>
  <c r="R736" i="5"/>
  <c r="AF736" i="5" s="1"/>
  <c r="BB736" i="5" s="1"/>
  <c r="K736" i="5"/>
  <c r="U736" i="5" s="1"/>
  <c r="AI736" i="5" s="1"/>
  <c r="J736" i="5"/>
  <c r="T736" i="5" s="1"/>
  <c r="AH736" i="5" s="1"/>
  <c r="BD736" i="5" s="1"/>
  <c r="C736" i="5"/>
  <c r="L736" i="5"/>
  <c r="X736" i="5" s="1"/>
  <c r="J740" i="5"/>
  <c r="T740" i="5" s="1"/>
  <c r="AH740" i="5" s="1"/>
  <c r="BD740" i="5" s="1"/>
  <c r="O778" i="5"/>
  <c r="AC778" i="5" s="1"/>
  <c r="M800" i="5"/>
  <c r="Y800" i="5" s="1"/>
  <c r="BH800" i="5" s="1"/>
  <c r="O800" i="5"/>
  <c r="AC800" i="5" s="1"/>
  <c r="N800" i="5"/>
  <c r="AA800" i="5" s="1"/>
  <c r="I800" i="5"/>
  <c r="S800" i="5" s="1"/>
  <c r="AG800" i="5" s="1"/>
  <c r="BC800" i="5" s="1"/>
  <c r="R800" i="5"/>
  <c r="AF800" i="5" s="1"/>
  <c r="BB800" i="5" s="1"/>
  <c r="L800" i="5"/>
  <c r="X800" i="5" s="1"/>
  <c r="K800" i="5"/>
  <c r="U800" i="5" s="1"/>
  <c r="AI800" i="5" s="1"/>
  <c r="C800" i="5"/>
  <c r="B800" i="5"/>
  <c r="M803" i="5"/>
  <c r="Y803" i="5" s="1"/>
  <c r="BH803" i="5" s="1"/>
  <c r="J803" i="5"/>
  <c r="T803" i="5" s="1"/>
  <c r="AH803" i="5" s="1"/>
  <c r="BD803" i="5" s="1"/>
  <c r="N803" i="5"/>
  <c r="AA803" i="5" s="1"/>
  <c r="R803" i="5"/>
  <c r="AF803" i="5" s="1"/>
  <c r="BB803" i="5" s="1"/>
  <c r="O803" i="5"/>
  <c r="AC803" i="5" s="1"/>
  <c r="L803" i="5"/>
  <c r="X803" i="5" s="1"/>
  <c r="K803" i="5"/>
  <c r="U803" i="5" s="1"/>
  <c r="AI803" i="5" s="1"/>
  <c r="I803" i="5"/>
  <c r="S803" i="5" s="1"/>
  <c r="AG803" i="5" s="1"/>
  <c r="BC803" i="5" s="1"/>
  <c r="C803" i="5"/>
  <c r="B803" i="5"/>
  <c r="M886" i="5"/>
  <c r="Y886" i="5" s="1"/>
  <c r="BH886" i="5" s="1"/>
  <c r="B886" i="5"/>
  <c r="N538" i="5"/>
  <c r="AA538" i="5" s="1"/>
  <c r="J538" i="5"/>
  <c r="T538" i="5" s="1"/>
  <c r="AH538" i="5" s="1"/>
  <c r="BD538" i="5" s="1"/>
  <c r="C538" i="5"/>
  <c r="O538" i="5"/>
  <c r="AC538" i="5" s="1"/>
  <c r="M566" i="5"/>
  <c r="Y566" i="5" s="1"/>
  <c r="BH566" i="5" s="1"/>
  <c r="G566" i="5"/>
  <c r="L566" i="5"/>
  <c r="X566" i="5" s="1"/>
  <c r="B566" i="5"/>
  <c r="K577" i="5"/>
  <c r="U577" i="5" s="1"/>
  <c r="AI577" i="5" s="1"/>
  <c r="R580" i="5"/>
  <c r="AF580" i="5" s="1"/>
  <c r="BB580" i="5" s="1"/>
  <c r="J580" i="5"/>
  <c r="T580" i="5" s="1"/>
  <c r="AH580" i="5" s="1"/>
  <c r="BD580" i="5" s="1"/>
  <c r="I580" i="5"/>
  <c r="S580" i="5" s="1"/>
  <c r="AG580" i="5" s="1"/>
  <c r="BC580" i="5" s="1"/>
  <c r="M607" i="5"/>
  <c r="Y607" i="5" s="1"/>
  <c r="BH607" i="5" s="1"/>
  <c r="I614" i="5"/>
  <c r="S614" i="5" s="1"/>
  <c r="AG614" i="5" s="1"/>
  <c r="BC614" i="5" s="1"/>
  <c r="E614" i="5"/>
  <c r="E604" i="5" s="1"/>
  <c r="V604" i="5" s="1"/>
  <c r="L614" i="5"/>
  <c r="X614" i="5" s="1"/>
  <c r="J614" i="5"/>
  <c r="T614" i="5" s="1"/>
  <c r="AH614" i="5" s="1"/>
  <c r="BD614" i="5" s="1"/>
  <c r="G614" i="5"/>
  <c r="G611" i="5" s="1"/>
  <c r="Z611" i="5" s="1"/>
  <c r="AO611" i="5" s="1"/>
  <c r="E626" i="5"/>
  <c r="N632" i="5"/>
  <c r="AA632" i="5" s="1"/>
  <c r="C632" i="5"/>
  <c r="O632" i="5"/>
  <c r="AC632" i="5" s="1"/>
  <c r="K632" i="5"/>
  <c r="U632" i="5" s="1"/>
  <c r="AI632" i="5" s="1"/>
  <c r="I632" i="5"/>
  <c r="S632" i="5" s="1"/>
  <c r="AG632" i="5" s="1"/>
  <c r="BC632" i="5" s="1"/>
  <c r="J654" i="5"/>
  <c r="T654" i="5" s="1"/>
  <c r="AH654" i="5" s="1"/>
  <c r="BD654" i="5" s="1"/>
  <c r="K657" i="5"/>
  <c r="U657" i="5" s="1"/>
  <c r="AI657" i="5" s="1"/>
  <c r="N698" i="5"/>
  <c r="AA698" i="5" s="1"/>
  <c r="H698" i="5"/>
  <c r="E698" i="5"/>
  <c r="R698" i="5"/>
  <c r="AF698" i="5" s="1"/>
  <c r="BB698" i="5" s="1"/>
  <c r="L698" i="5"/>
  <c r="X698" i="5" s="1"/>
  <c r="J698" i="5"/>
  <c r="T698" i="5" s="1"/>
  <c r="AH698" i="5" s="1"/>
  <c r="BD698" i="5" s="1"/>
  <c r="D698" i="5"/>
  <c r="O702" i="5"/>
  <c r="AC702" i="5" s="1"/>
  <c r="C730" i="5"/>
  <c r="O733" i="5"/>
  <c r="AC733" i="5" s="1"/>
  <c r="I736" i="5"/>
  <c r="S736" i="5" s="1"/>
  <c r="AG736" i="5" s="1"/>
  <c r="BC736" i="5" s="1"/>
  <c r="M740" i="5"/>
  <c r="Y740" i="5" s="1"/>
  <c r="BH740" i="5" s="1"/>
  <c r="I768" i="5"/>
  <c r="S768" i="5" s="1"/>
  <c r="AG768" i="5" s="1"/>
  <c r="BC768" i="5" s="1"/>
  <c r="O768" i="5"/>
  <c r="AC768" i="5" s="1"/>
  <c r="J768" i="5"/>
  <c r="T768" i="5" s="1"/>
  <c r="AH768" i="5" s="1"/>
  <c r="BD768" i="5" s="1"/>
  <c r="C768" i="5"/>
  <c r="R779" i="5"/>
  <c r="AF779" i="5" s="1"/>
  <c r="BB779" i="5" s="1"/>
  <c r="I779" i="5"/>
  <c r="S779" i="5" s="1"/>
  <c r="AG779" i="5" s="1"/>
  <c r="BC779" i="5" s="1"/>
  <c r="K779" i="5"/>
  <c r="U779" i="5" s="1"/>
  <c r="AI779" i="5" s="1"/>
  <c r="M779" i="5"/>
  <c r="Y779" i="5" s="1"/>
  <c r="BH779" i="5" s="1"/>
  <c r="J800" i="5"/>
  <c r="T800" i="5" s="1"/>
  <c r="AH800" i="5" s="1"/>
  <c r="BD800" i="5" s="1"/>
  <c r="N825" i="5"/>
  <c r="AA825" i="5" s="1"/>
  <c r="L825" i="5"/>
  <c r="X825" i="5" s="1"/>
  <c r="K825" i="5"/>
  <c r="U825" i="5" s="1"/>
  <c r="AI825" i="5" s="1"/>
  <c r="O825" i="5"/>
  <c r="AC825" i="5" s="1"/>
  <c r="J825" i="5"/>
  <c r="T825" i="5" s="1"/>
  <c r="AH825" i="5" s="1"/>
  <c r="BD825" i="5" s="1"/>
  <c r="R226" i="5"/>
  <c r="AF226" i="5" s="1"/>
  <c r="BB226" i="5" s="1"/>
  <c r="L226" i="5"/>
  <c r="X226" i="5" s="1"/>
  <c r="R228" i="5"/>
  <c r="AF228" i="5" s="1"/>
  <c r="BB228" i="5" s="1"/>
  <c r="L228" i="5"/>
  <c r="X228" i="5" s="1"/>
  <c r="R236" i="5"/>
  <c r="AF236" i="5" s="1"/>
  <c r="BB236" i="5" s="1"/>
  <c r="I236" i="5"/>
  <c r="S236" i="5" s="1"/>
  <c r="AG236" i="5" s="1"/>
  <c r="BC236" i="5" s="1"/>
  <c r="M259" i="5"/>
  <c r="Y259" i="5" s="1"/>
  <c r="BH259" i="5" s="1"/>
  <c r="L259" i="5"/>
  <c r="X259" i="5" s="1"/>
  <c r="J296" i="5"/>
  <c r="T296" i="5" s="1"/>
  <c r="AH296" i="5" s="1"/>
  <c r="BD296" i="5" s="1"/>
  <c r="K298" i="5"/>
  <c r="U298" i="5" s="1"/>
  <c r="AI298" i="5" s="1"/>
  <c r="M363" i="5"/>
  <c r="Y363" i="5" s="1"/>
  <c r="BH363" i="5" s="1"/>
  <c r="R387" i="5"/>
  <c r="AF387" i="5" s="1"/>
  <c r="BB387" i="5" s="1"/>
  <c r="C413" i="5"/>
  <c r="M422" i="5"/>
  <c r="Y422" i="5" s="1"/>
  <c r="BH422" i="5" s="1"/>
  <c r="G422" i="5"/>
  <c r="G416" i="5" s="1"/>
  <c r="Z416" i="5" s="1"/>
  <c r="AO416" i="5" s="1"/>
  <c r="C429" i="5"/>
  <c r="K444" i="5"/>
  <c r="U444" i="5" s="1"/>
  <c r="AI444" i="5" s="1"/>
  <c r="L446" i="5"/>
  <c r="X446" i="5" s="1"/>
  <c r="M446" i="5"/>
  <c r="Y446" i="5" s="1"/>
  <c r="BH446" i="5" s="1"/>
  <c r="D446" i="5"/>
  <c r="C453" i="5"/>
  <c r="O454" i="5"/>
  <c r="AC454" i="5" s="1"/>
  <c r="L456" i="5"/>
  <c r="X456" i="5" s="1"/>
  <c r="I467" i="5"/>
  <c r="S467" i="5" s="1"/>
  <c r="AG467" i="5" s="1"/>
  <c r="BC467" i="5" s="1"/>
  <c r="C469" i="5"/>
  <c r="J470" i="5"/>
  <c r="T470" i="5" s="1"/>
  <c r="AH470" i="5" s="1"/>
  <c r="BD470" i="5" s="1"/>
  <c r="L476" i="5"/>
  <c r="X476" i="5" s="1"/>
  <c r="C481" i="5"/>
  <c r="I485" i="5"/>
  <c r="S485" i="5" s="1"/>
  <c r="AG485" i="5" s="1"/>
  <c r="BC485" i="5" s="1"/>
  <c r="R503" i="5"/>
  <c r="AF503" i="5" s="1"/>
  <c r="BB503" i="5" s="1"/>
  <c r="R529" i="5"/>
  <c r="AF529" i="5" s="1"/>
  <c r="BB529" i="5" s="1"/>
  <c r="K533" i="5"/>
  <c r="U533" i="5" s="1"/>
  <c r="AI533" i="5" s="1"/>
  <c r="C533" i="5"/>
  <c r="B538" i="5"/>
  <c r="C544" i="5"/>
  <c r="O550" i="5"/>
  <c r="AC550" i="5" s="1"/>
  <c r="M550" i="5"/>
  <c r="Y550" i="5" s="1"/>
  <c r="BH550" i="5" s="1"/>
  <c r="C550" i="5"/>
  <c r="B552" i="5"/>
  <c r="K566" i="5"/>
  <c r="U566" i="5" s="1"/>
  <c r="AI566" i="5" s="1"/>
  <c r="L577" i="5"/>
  <c r="X577" i="5" s="1"/>
  <c r="M580" i="5"/>
  <c r="Y580" i="5" s="1"/>
  <c r="BH580" i="5" s="1"/>
  <c r="R601" i="5"/>
  <c r="AF601" i="5" s="1"/>
  <c r="BB601" i="5" s="1"/>
  <c r="L601" i="5"/>
  <c r="X601" i="5" s="1"/>
  <c r="K601" i="5"/>
  <c r="U601" i="5" s="1"/>
  <c r="AI601" i="5" s="1"/>
  <c r="R611" i="5"/>
  <c r="AF611" i="5" s="1"/>
  <c r="BB611" i="5" s="1"/>
  <c r="L611" i="5"/>
  <c r="X611" i="5" s="1"/>
  <c r="B611" i="5"/>
  <c r="C614" i="5"/>
  <c r="N620" i="5"/>
  <c r="AA620" i="5" s="1"/>
  <c r="R620" i="5"/>
  <c r="AF620" i="5" s="1"/>
  <c r="BB620" i="5" s="1"/>
  <c r="L620" i="5"/>
  <c r="X620" i="5" s="1"/>
  <c r="C620" i="5"/>
  <c r="J624" i="5"/>
  <c r="T624" i="5" s="1"/>
  <c r="AH624" i="5" s="1"/>
  <c r="BD624" i="5" s="1"/>
  <c r="H626" i="5"/>
  <c r="K628" i="5"/>
  <c r="U628" i="5" s="1"/>
  <c r="AI628" i="5" s="1"/>
  <c r="K634" i="5"/>
  <c r="U634" i="5" s="1"/>
  <c r="AI634" i="5" s="1"/>
  <c r="R637" i="5"/>
  <c r="AF637" i="5" s="1"/>
  <c r="BB637" i="5" s="1"/>
  <c r="M637" i="5"/>
  <c r="Y637" i="5" s="1"/>
  <c r="BH637" i="5" s="1"/>
  <c r="J637" i="5"/>
  <c r="T637" i="5" s="1"/>
  <c r="AH637" i="5" s="1"/>
  <c r="BD637" i="5" s="1"/>
  <c r="N637" i="5"/>
  <c r="AA637" i="5" s="1"/>
  <c r="K637" i="5"/>
  <c r="U637" i="5" s="1"/>
  <c r="AI637" i="5" s="1"/>
  <c r="K654" i="5"/>
  <c r="U654" i="5" s="1"/>
  <c r="AI654" i="5" s="1"/>
  <c r="L657" i="5"/>
  <c r="X657" i="5" s="1"/>
  <c r="L660" i="5"/>
  <c r="X660" i="5" s="1"/>
  <c r="I660" i="5"/>
  <c r="S660" i="5" s="1"/>
  <c r="AG660" i="5" s="1"/>
  <c r="BC660" i="5" s="1"/>
  <c r="R660" i="5"/>
  <c r="AF660" i="5" s="1"/>
  <c r="BB660" i="5" s="1"/>
  <c r="M660" i="5"/>
  <c r="Y660" i="5" s="1"/>
  <c r="BH660" i="5" s="1"/>
  <c r="J660" i="5"/>
  <c r="T660" i="5" s="1"/>
  <c r="AH660" i="5" s="1"/>
  <c r="BD660" i="5" s="1"/>
  <c r="I663" i="5"/>
  <c r="S663" i="5" s="1"/>
  <c r="AG663" i="5" s="1"/>
  <c r="BC663" i="5" s="1"/>
  <c r="K665" i="5"/>
  <c r="U665" i="5" s="1"/>
  <c r="AI665" i="5" s="1"/>
  <c r="R669" i="5"/>
  <c r="AF669" i="5" s="1"/>
  <c r="BB669" i="5" s="1"/>
  <c r="N671" i="5"/>
  <c r="AA671" i="5" s="1"/>
  <c r="M685" i="5"/>
  <c r="Y685" i="5" s="1"/>
  <c r="BH685" i="5" s="1"/>
  <c r="B685" i="5"/>
  <c r="J685" i="5"/>
  <c r="T685" i="5" s="1"/>
  <c r="AH685" i="5" s="1"/>
  <c r="BD685" i="5" s="1"/>
  <c r="C685" i="5"/>
  <c r="O685" i="5"/>
  <c r="AC685" i="5" s="1"/>
  <c r="N689" i="5"/>
  <c r="AA689" i="5" s="1"/>
  <c r="C698" i="5"/>
  <c r="R702" i="5"/>
  <c r="AF702" i="5" s="1"/>
  <c r="BB702" i="5" s="1"/>
  <c r="J718" i="5"/>
  <c r="T718" i="5" s="1"/>
  <c r="AH718" i="5" s="1"/>
  <c r="BD718" i="5" s="1"/>
  <c r="J730" i="5"/>
  <c r="T730" i="5" s="1"/>
  <c r="AH730" i="5" s="1"/>
  <c r="BD730" i="5" s="1"/>
  <c r="F734" i="5"/>
  <c r="O734" i="5"/>
  <c r="AC734" i="5" s="1"/>
  <c r="J734" i="5"/>
  <c r="T734" i="5" s="1"/>
  <c r="AH734" i="5" s="1"/>
  <c r="BD734" i="5" s="1"/>
  <c r="K734" i="5"/>
  <c r="U734" i="5" s="1"/>
  <c r="AI734" i="5" s="1"/>
  <c r="H734" i="5"/>
  <c r="E734" i="5"/>
  <c r="E731" i="5" s="1"/>
  <c r="V731" i="5" s="1"/>
  <c r="O736" i="5"/>
  <c r="AC736" i="5" s="1"/>
  <c r="I780" i="5"/>
  <c r="S780" i="5" s="1"/>
  <c r="AG780" i="5" s="1"/>
  <c r="BC780" i="5" s="1"/>
  <c r="C780" i="5"/>
  <c r="O780" i="5"/>
  <c r="AC780" i="5" s="1"/>
  <c r="J780" i="5"/>
  <c r="T780" i="5" s="1"/>
  <c r="AH780" i="5" s="1"/>
  <c r="BD780" i="5" s="1"/>
  <c r="M811" i="5"/>
  <c r="Y811" i="5" s="1"/>
  <c r="BH811" i="5" s="1"/>
  <c r="L811" i="5"/>
  <c r="X811" i="5" s="1"/>
  <c r="J811" i="5"/>
  <c r="T811" i="5" s="1"/>
  <c r="AH811" i="5" s="1"/>
  <c r="BD811" i="5" s="1"/>
  <c r="B811" i="5"/>
  <c r="O811" i="5"/>
  <c r="AC811" i="5" s="1"/>
  <c r="R811" i="5"/>
  <c r="AF811" i="5" s="1"/>
  <c r="BB811" i="5" s="1"/>
  <c r="N811" i="5"/>
  <c r="AA811" i="5" s="1"/>
  <c r="I811" i="5"/>
  <c r="S811" i="5" s="1"/>
  <c r="AG811" i="5" s="1"/>
  <c r="BC811" i="5" s="1"/>
  <c r="C811" i="5"/>
  <c r="B825" i="5"/>
  <c r="M296" i="5"/>
  <c r="Y296" i="5" s="1"/>
  <c r="BH296" i="5" s="1"/>
  <c r="N298" i="5"/>
  <c r="AA298" i="5" s="1"/>
  <c r="N363" i="5"/>
  <c r="AA363" i="5" s="1"/>
  <c r="J429" i="5"/>
  <c r="T429" i="5" s="1"/>
  <c r="AH429" i="5" s="1"/>
  <c r="BD429" i="5" s="1"/>
  <c r="L444" i="5"/>
  <c r="X444" i="5" s="1"/>
  <c r="K453" i="5"/>
  <c r="U453" i="5" s="1"/>
  <c r="AI453" i="5" s="1"/>
  <c r="K467" i="5"/>
  <c r="U467" i="5" s="1"/>
  <c r="AI467" i="5" s="1"/>
  <c r="I469" i="5"/>
  <c r="S469" i="5" s="1"/>
  <c r="AG469" i="5" s="1"/>
  <c r="BC469" i="5" s="1"/>
  <c r="L470" i="5"/>
  <c r="X470" i="5" s="1"/>
  <c r="M476" i="5"/>
  <c r="Y476" i="5" s="1"/>
  <c r="BH476" i="5" s="1"/>
  <c r="I481" i="5"/>
  <c r="S481" i="5" s="1"/>
  <c r="AG481" i="5" s="1"/>
  <c r="BC481" i="5" s="1"/>
  <c r="M485" i="5"/>
  <c r="Y485" i="5" s="1"/>
  <c r="BH485" i="5" s="1"/>
  <c r="E530" i="5"/>
  <c r="D530" i="5"/>
  <c r="I538" i="5"/>
  <c r="S538" i="5" s="1"/>
  <c r="AG538" i="5" s="1"/>
  <c r="BC538" i="5" s="1"/>
  <c r="K544" i="5"/>
  <c r="U544" i="5" s="1"/>
  <c r="AI544" i="5" s="1"/>
  <c r="R552" i="5"/>
  <c r="AF552" i="5" s="1"/>
  <c r="BB552" i="5" s="1"/>
  <c r="N566" i="5"/>
  <c r="AA566" i="5" s="1"/>
  <c r="I575" i="5"/>
  <c r="S575" i="5" s="1"/>
  <c r="AG575" i="5" s="1"/>
  <c r="BC575" i="5" s="1"/>
  <c r="O575" i="5"/>
  <c r="AC575" i="5" s="1"/>
  <c r="L575" i="5"/>
  <c r="X575" i="5" s="1"/>
  <c r="J575" i="5"/>
  <c r="T575" i="5" s="1"/>
  <c r="AH575" i="5" s="1"/>
  <c r="BD575" i="5" s="1"/>
  <c r="O605" i="5"/>
  <c r="AC605" i="5" s="1"/>
  <c r="K605" i="5"/>
  <c r="U605" i="5" s="1"/>
  <c r="AI605" i="5" s="1"/>
  <c r="C605" i="5"/>
  <c r="D614" i="5"/>
  <c r="K624" i="5"/>
  <c r="U624" i="5" s="1"/>
  <c r="AI624" i="5" s="1"/>
  <c r="I626" i="5"/>
  <c r="S626" i="5" s="1"/>
  <c r="AG626" i="5" s="1"/>
  <c r="BC626" i="5" s="1"/>
  <c r="R628" i="5"/>
  <c r="AF628" i="5" s="1"/>
  <c r="BB628" i="5" s="1"/>
  <c r="O634" i="5"/>
  <c r="AC634" i="5" s="1"/>
  <c r="M641" i="5"/>
  <c r="Y641" i="5" s="1"/>
  <c r="BH641" i="5" s="1"/>
  <c r="O641" i="5"/>
  <c r="AC641" i="5" s="1"/>
  <c r="L641" i="5"/>
  <c r="X641" i="5" s="1"/>
  <c r="J641" i="5"/>
  <c r="T641" i="5" s="1"/>
  <c r="AH641" i="5" s="1"/>
  <c r="BD641" i="5" s="1"/>
  <c r="C641" i="5"/>
  <c r="M654" i="5"/>
  <c r="Y654" i="5" s="1"/>
  <c r="BH654" i="5" s="1"/>
  <c r="N657" i="5"/>
  <c r="AA657" i="5" s="1"/>
  <c r="C662" i="5"/>
  <c r="N662" i="5"/>
  <c r="AA662" i="5" s="1"/>
  <c r="R662" i="5"/>
  <c r="AF662" i="5" s="1"/>
  <c r="BB662" i="5" s="1"/>
  <c r="K662" i="5"/>
  <c r="U662" i="5" s="1"/>
  <c r="AI662" i="5" s="1"/>
  <c r="I662" i="5"/>
  <c r="S662" i="5" s="1"/>
  <c r="AG662" i="5" s="1"/>
  <c r="BC662" i="5" s="1"/>
  <c r="D662" i="5"/>
  <c r="J663" i="5"/>
  <c r="T663" i="5" s="1"/>
  <c r="AH663" i="5" s="1"/>
  <c r="BD663" i="5" s="1"/>
  <c r="L665" i="5"/>
  <c r="X665" i="5" s="1"/>
  <c r="L668" i="5"/>
  <c r="X668" i="5" s="1"/>
  <c r="N668" i="5"/>
  <c r="AA668" i="5" s="1"/>
  <c r="K668" i="5"/>
  <c r="U668" i="5" s="1"/>
  <c r="AI668" i="5" s="1"/>
  <c r="I668" i="5"/>
  <c r="S668" i="5" s="1"/>
  <c r="AG668" i="5" s="1"/>
  <c r="BC668" i="5" s="1"/>
  <c r="O671" i="5"/>
  <c r="AC671" i="5" s="1"/>
  <c r="M675" i="5"/>
  <c r="Y675" i="5" s="1"/>
  <c r="BH675" i="5" s="1"/>
  <c r="N675" i="5"/>
  <c r="AA675" i="5" s="1"/>
  <c r="I675" i="5"/>
  <c r="S675" i="5" s="1"/>
  <c r="AG675" i="5" s="1"/>
  <c r="BC675" i="5" s="1"/>
  <c r="B675" i="5"/>
  <c r="O675" i="5"/>
  <c r="AC675" i="5" s="1"/>
  <c r="N694" i="5"/>
  <c r="AA694" i="5" s="1"/>
  <c r="R694" i="5"/>
  <c r="AF694" i="5" s="1"/>
  <c r="BB694" i="5" s="1"/>
  <c r="J694" i="5"/>
  <c r="T694" i="5" s="1"/>
  <c r="AH694" i="5" s="1"/>
  <c r="BD694" i="5" s="1"/>
  <c r="F698" i="5"/>
  <c r="O718" i="5"/>
  <c r="AC718" i="5" s="1"/>
  <c r="L730" i="5"/>
  <c r="X730" i="5" s="1"/>
  <c r="I786" i="5"/>
  <c r="S786" i="5" s="1"/>
  <c r="AG786" i="5" s="1"/>
  <c r="BC786" i="5" s="1"/>
  <c r="J786" i="5"/>
  <c r="T786" i="5" s="1"/>
  <c r="AH786" i="5" s="1"/>
  <c r="BD786" i="5" s="1"/>
  <c r="J266" i="5"/>
  <c r="T266" i="5" s="1"/>
  <c r="AH266" i="5" s="1"/>
  <c r="BD266" i="5" s="1"/>
  <c r="N266" i="5"/>
  <c r="AA266" i="5" s="1"/>
  <c r="N281" i="5"/>
  <c r="AA281" i="5" s="1"/>
  <c r="M281" i="5"/>
  <c r="Y281" i="5" s="1"/>
  <c r="BH281" i="5" s="1"/>
  <c r="L293" i="5"/>
  <c r="X293" i="5" s="1"/>
  <c r="R363" i="5"/>
  <c r="AF363" i="5" s="1"/>
  <c r="BB363" i="5" s="1"/>
  <c r="C371" i="5"/>
  <c r="M427" i="5"/>
  <c r="Y427" i="5" s="1"/>
  <c r="BH427" i="5" s="1"/>
  <c r="B427" i="5"/>
  <c r="O429" i="5"/>
  <c r="AC429" i="5" s="1"/>
  <c r="O439" i="5"/>
  <c r="AC439" i="5" s="1"/>
  <c r="L439" i="5"/>
  <c r="X439" i="5" s="1"/>
  <c r="C443" i="5"/>
  <c r="I452" i="5"/>
  <c r="S452" i="5" s="1"/>
  <c r="AG452" i="5" s="1"/>
  <c r="BC452" i="5" s="1"/>
  <c r="M452" i="5"/>
  <c r="Y452" i="5" s="1"/>
  <c r="BH452" i="5" s="1"/>
  <c r="M453" i="5"/>
  <c r="Y453" i="5" s="1"/>
  <c r="BH453" i="5" s="1"/>
  <c r="J455" i="5"/>
  <c r="T455" i="5" s="1"/>
  <c r="AH455" i="5" s="1"/>
  <c r="BD455" i="5" s="1"/>
  <c r="B455" i="5"/>
  <c r="M458" i="5"/>
  <c r="Y458" i="5" s="1"/>
  <c r="BH458" i="5" s="1"/>
  <c r="L458" i="5"/>
  <c r="X458" i="5" s="1"/>
  <c r="J463" i="5"/>
  <c r="T463" i="5" s="1"/>
  <c r="AH463" i="5" s="1"/>
  <c r="BD463" i="5" s="1"/>
  <c r="K463" i="5"/>
  <c r="U463" i="5" s="1"/>
  <c r="AI463" i="5" s="1"/>
  <c r="R467" i="5"/>
  <c r="AF467" i="5" s="1"/>
  <c r="BB467" i="5" s="1"/>
  <c r="N469" i="5"/>
  <c r="AA469" i="5" s="1"/>
  <c r="O470" i="5"/>
  <c r="AC470" i="5" s="1"/>
  <c r="C483" i="5"/>
  <c r="R485" i="5"/>
  <c r="AF485" i="5" s="1"/>
  <c r="BB485" i="5" s="1"/>
  <c r="K530" i="5"/>
  <c r="U530" i="5" s="1"/>
  <c r="AI530" i="5" s="1"/>
  <c r="L538" i="5"/>
  <c r="X538" i="5" s="1"/>
  <c r="R544" i="5"/>
  <c r="AF544" i="5" s="1"/>
  <c r="BB544" i="5" s="1"/>
  <c r="L560" i="5"/>
  <c r="X560" i="5" s="1"/>
  <c r="B560" i="5"/>
  <c r="K575" i="5"/>
  <c r="U575" i="5" s="1"/>
  <c r="AI575" i="5" s="1"/>
  <c r="O598" i="5"/>
  <c r="AC598" i="5" s="1"/>
  <c r="R598" i="5"/>
  <c r="AF598" i="5" s="1"/>
  <c r="BB598" i="5" s="1"/>
  <c r="I598" i="5"/>
  <c r="S598" i="5" s="1"/>
  <c r="AG598" i="5" s="1"/>
  <c r="BC598" i="5" s="1"/>
  <c r="O602" i="5"/>
  <c r="AC602" i="5" s="1"/>
  <c r="D602" i="5"/>
  <c r="R602" i="5"/>
  <c r="AF602" i="5" s="1"/>
  <c r="BB602" i="5" s="1"/>
  <c r="I602" i="5"/>
  <c r="S602" i="5" s="1"/>
  <c r="AG602" i="5" s="1"/>
  <c r="BC602" i="5" s="1"/>
  <c r="F602" i="5"/>
  <c r="W602" i="5" s="1"/>
  <c r="M605" i="5"/>
  <c r="Y605" i="5" s="1"/>
  <c r="BH605" i="5" s="1"/>
  <c r="K614" i="5"/>
  <c r="U614" i="5" s="1"/>
  <c r="AI614" i="5" s="1"/>
  <c r="N616" i="5"/>
  <c r="AA616" i="5" s="1"/>
  <c r="K616" i="5"/>
  <c r="U616" i="5" s="1"/>
  <c r="AI616" i="5" s="1"/>
  <c r="R616" i="5"/>
  <c r="AF616" i="5" s="1"/>
  <c r="BB616" i="5" s="1"/>
  <c r="I616" i="5"/>
  <c r="S616" i="5" s="1"/>
  <c r="AG616" i="5" s="1"/>
  <c r="BC616" i="5" s="1"/>
  <c r="L626" i="5"/>
  <c r="X626" i="5" s="1"/>
  <c r="C629" i="5"/>
  <c r="K629" i="5"/>
  <c r="U629" i="5" s="1"/>
  <c r="AI629" i="5" s="1"/>
  <c r="L632" i="5"/>
  <c r="X632" i="5" s="1"/>
  <c r="I641" i="5"/>
  <c r="S641" i="5" s="1"/>
  <c r="AG641" i="5" s="1"/>
  <c r="BC641" i="5" s="1"/>
  <c r="R646" i="5"/>
  <c r="AF646" i="5" s="1"/>
  <c r="BB646" i="5" s="1"/>
  <c r="K646" i="5"/>
  <c r="U646" i="5" s="1"/>
  <c r="AI646" i="5" s="1"/>
  <c r="B646" i="5"/>
  <c r="L646" i="5"/>
  <c r="X646" i="5" s="1"/>
  <c r="I646" i="5"/>
  <c r="S646" i="5" s="1"/>
  <c r="AG646" i="5" s="1"/>
  <c r="BC646" i="5" s="1"/>
  <c r="L656" i="5"/>
  <c r="X656" i="5" s="1"/>
  <c r="I656" i="5"/>
  <c r="S656" i="5" s="1"/>
  <c r="AG656" i="5" s="1"/>
  <c r="BC656" i="5" s="1"/>
  <c r="E662" i="5"/>
  <c r="V662" i="5" s="1"/>
  <c r="R663" i="5"/>
  <c r="AF663" i="5" s="1"/>
  <c r="BB663" i="5" s="1"/>
  <c r="R665" i="5"/>
  <c r="AF665" i="5" s="1"/>
  <c r="BB665" i="5" s="1"/>
  <c r="J668" i="5"/>
  <c r="T668" i="5" s="1"/>
  <c r="AH668" i="5" s="1"/>
  <c r="BD668" i="5" s="1"/>
  <c r="J675" i="5"/>
  <c r="T675" i="5" s="1"/>
  <c r="AH675" i="5" s="1"/>
  <c r="BD675" i="5" s="1"/>
  <c r="L685" i="5"/>
  <c r="X685" i="5" s="1"/>
  <c r="I694" i="5"/>
  <c r="S694" i="5" s="1"/>
  <c r="AG694" i="5" s="1"/>
  <c r="BC694" i="5" s="1"/>
  <c r="I698" i="5"/>
  <c r="S698" i="5" s="1"/>
  <c r="AG698" i="5" s="1"/>
  <c r="BC698" i="5" s="1"/>
  <c r="R719" i="5"/>
  <c r="AF719" i="5" s="1"/>
  <c r="BB719" i="5" s="1"/>
  <c r="O719" i="5"/>
  <c r="AC719" i="5" s="1"/>
  <c r="M719" i="5"/>
  <c r="Y719" i="5" s="1"/>
  <c r="BH719" i="5" s="1"/>
  <c r="B719" i="5"/>
  <c r="O786" i="5"/>
  <c r="AC786" i="5" s="1"/>
  <c r="M882" i="5"/>
  <c r="Y882" i="5" s="1"/>
  <c r="BH882" i="5" s="1"/>
  <c r="B882" i="5"/>
  <c r="C882" i="5"/>
  <c r="R882" i="5"/>
  <c r="AF882" i="5" s="1"/>
  <c r="BB882" i="5" s="1"/>
  <c r="O882" i="5"/>
  <c r="AC882" i="5" s="1"/>
  <c r="N882" i="5"/>
  <c r="AA882" i="5" s="1"/>
  <c r="J882" i="5"/>
  <c r="T882" i="5" s="1"/>
  <c r="AH882" i="5" s="1"/>
  <c r="BD882" i="5" s="1"/>
  <c r="L882" i="5"/>
  <c r="X882" i="5" s="1"/>
  <c r="K882" i="5"/>
  <c r="U882" i="5" s="1"/>
  <c r="AI882" i="5" s="1"/>
  <c r="I882" i="5"/>
  <c r="S882" i="5" s="1"/>
  <c r="AG882" i="5" s="1"/>
  <c r="BC882" i="5" s="1"/>
  <c r="M111" i="5"/>
  <c r="Y111" i="5" s="1"/>
  <c r="BH111" i="5" s="1"/>
  <c r="C111" i="5"/>
  <c r="N179" i="5"/>
  <c r="AA179" i="5" s="1"/>
  <c r="L188" i="5"/>
  <c r="X188" i="5" s="1"/>
  <c r="L208" i="5"/>
  <c r="X208" i="5" s="1"/>
  <c r="B219" i="5"/>
  <c r="B225" i="5"/>
  <c r="J247" i="5"/>
  <c r="T247" i="5" s="1"/>
  <c r="AH247" i="5" s="1"/>
  <c r="BD247" i="5" s="1"/>
  <c r="I249" i="5"/>
  <c r="S249" i="5" s="1"/>
  <c r="AG249" i="5" s="1"/>
  <c r="BC249" i="5" s="1"/>
  <c r="L249" i="5"/>
  <c r="X249" i="5" s="1"/>
  <c r="N252" i="5"/>
  <c r="AA252" i="5" s="1"/>
  <c r="E266" i="5"/>
  <c r="V266" i="5" s="1"/>
  <c r="K281" i="5"/>
  <c r="U281" i="5" s="1"/>
  <c r="AI281" i="5" s="1"/>
  <c r="R293" i="5"/>
  <c r="AF293" i="5" s="1"/>
  <c r="BB293" i="5" s="1"/>
  <c r="J304" i="5"/>
  <c r="T304" i="5" s="1"/>
  <c r="AH304" i="5" s="1"/>
  <c r="BD304" i="5" s="1"/>
  <c r="N335" i="5"/>
  <c r="AA335" i="5" s="1"/>
  <c r="M335" i="5"/>
  <c r="Y335" i="5" s="1"/>
  <c r="BH335" i="5" s="1"/>
  <c r="O347" i="5"/>
  <c r="AC347" i="5" s="1"/>
  <c r="B423" i="5"/>
  <c r="C427" i="5"/>
  <c r="R432" i="5"/>
  <c r="AF432" i="5" s="1"/>
  <c r="BB432" i="5" s="1"/>
  <c r="K432" i="5"/>
  <c r="U432" i="5" s="1"/>
  <c r="AI432" i="5" s="1"/>
  <c r="B439" i="5"/>
  <c r="J443" i="5"/>
  <c r="T443" i="5" s="1"/>
  <c r="AH443" i="5" s="1"/>
  <c r="BD443" i="5" s="1"/>
  <c r="J446" i="5"/>
  <c r="T446" i="5" s="1"/>
  <c r="AH446" i="5" s="1"/>
  <c r="BD446" i="5" s="1"/>
  <c r="N453" i="5"/>
  <c r="AA453" i="5" s="1"/>
  <c r="C455" i="5"/>
  <c r="C458" i="5"/>
  <c r="I463" i="5"/>
  <c r="S463" i="5" s="1"/>
  <c r="AG463" i="5" s="1"/>
  <c r="BC463" i="5" s="1"/>
  <c r="M466" i="5"/>
  <c r="Y466" i="5" s="1"/>
  <c r="BH466" i="5" s="1"/>
  <c r="J466" i="5"/>
  <c r="T466" i="5" s="1"/>
  <c r="AH466" i="5" s="1"/>
  <c r="BD466" i="5" s="1"/>
  <c r="O469" i="5"/>
  <c r="AC469" i="5" s="1"/>
  <c r="C473" i="5"/>
  <c r="C482" i="5"/>
  <c r="I483" i="5"/>
  <c r="S483" i="5" s="1"/>
  <c r="AG483" i="5" s="1"/>
  <c r="BC483" i="5" s="1"/>
  <c r="I498" i="5"/>
  <c r="S498" i="5" s="1"/>
  <c r="AG498" i="5" s="1"/>
  <c r="BC498" i="5" s="1"/>
  <c r="M530" i="5"/>
  <c r="Y530" i="5" s="1"/>
  <c r="BH530" i="5" s="1"/>
  <c r="R533" i="5"/>
  <c r="AF533" i="5" s="1"/>
  <c r="BB533" i="5" s="1"/>
  <c r="M538" i="5"/>
  <c r="Y538" i="5" s="1"/>
  <c r="BH538" i="5" s="1"/>
  <c r="N550" i="5"/>
  <c r="AA550" i="5" s="1"/>
  <c r="O556" i="5"/>
  <c r="AC556" i="5" s="1"/>
  <c r="N556" i="5"/>
  <c r="AA556" i="5" s="1"/>
  <c r="K556" i="5"/>
  <c r="U556" i="5" s="1"/>
  <c r="AI556" i="5" s="1"/>
  <c r="B556" i="5"/>
  <c r="M575" i="5"/>
  <c r="Y575" i="5" s="1"/>
  <c r="BH575" i="5" s="1"/>
  <c r="M587" i="5"/>
  <c r="Y587" i="5" s="1"/>
  <c r="BH587" i="5" s="1"/>
  <c r="O587" i="5"/>
  <c r="AC587" i="5" s="1"/>
  <c r="C587" i="5"/>
  <c r="J587" i="5"/>
  <c r="T587" i="5" s="1"/>
  <c r="AH587" i="5" s="1"/>
  <c r="BD587" i="5" s="1"/>
  <c r="R595" i="5"/>
  <c r="AF595" i="5" s="1"/>
  <c r="BB595" i="5" s="1"/>
  <c r="L595" i="5"/>
  <c r="X595" i="5" s="1"/>
  <c r="J598" i="5"/>
  <c r="T598" i="5" s="1"/>
  <c r="AH598" i="5" s="1"/>
  <c r="BD598" i="5" s="1"/>
  <c r="E602" i="5"/>
  <c r="R605" i="5"/>
  <c r="AF605" i="5" s="1"/>
  <c r="BB605" i="5" s="1"/>
  <c r="O611" i="5"/>
  <c r="AC611" i="5" s="1"/>
  <c r="M614" i="5"/>
  <c r="Y614" i="5" s="1"/>
  <c r="BH614" i="5" s="1"/>
  <c r="C616" i="5"/>
  <c r="O620" i="5"/>
  <c r="AC620" i="5" s="1"/>
  <c r="R626" i="5"/>
  <c r="AF626" i="5" s="1"/>
  <c r="BB626" i="5" s="1"/>
  <c r="R632" i="5"/>
  <c r="AF632" i="5" s="1"/>
  <c r="BB632" i="5" s="1"/>
  <c r="J635" i="5"/>
  <c r="T635" i="5" s="1"/>
  <c r="AH635" i="5" s="1"/>
  <c r="BD635" i="5" s="1"/>
  <c r="K641" i="5"/>
  <c r="U641" i="5" s="1"/>
  <c r="AI641" i="5" s="1"/>
  <c r="K644" i="5"/>
  <c r="U644" i="5" s="1"/>
  <c r="AI644" i="5" s="1"/>
  <c r="J646" i="5"/>
  <c r="T646" i="5" s="1"/>
  <c r="AH646" i="5" s="1"/>
  <c r="BD646" i="5" s="1"/>
  <c r="B656" i="5"/>
  <c r="F662" i="5"/>
  <c r="W662" i="5" s="1"/>
  <c r="L666" i="5"/>
  <c r="X666" i="5" s="1"/>
  <c r="N666" i="5"/>
  <c r="AA666" i="5" s="1"/>
  <c r="M668" i="5"/>
  <c r="Y668" i="5" s="1"/>
  <c r="BH668" i="5" s="1"/>
  <c r="K675" i="5"/>
  <c r="U675" i="5" s="1"/>
  <c r="AI675" i="5" s="1"/>
  <c r="N685" i="5"/>
  <c r="AA685" i="5" s="1"/>
  <c r="K694" i="5"/>
  <c r="U694" i="5" s="1"/>
  <c r="AI694" i="5" s="1"/>
  <c r="K698" i="5"/>
  <c r="U698" i="5" s="1"/>
  <c r="AI698" i="5" s="1"/>
  <c r="C719" i="5"/>
  <c r="N732" i="5"/>
  <c r="AA732" i="5" s="1"/>
  <c r="L732" i="5"/>
  <c r="X732" i="5" s="1"/>
  <c r="C732" i="5"/>
  <c r="R732" i="5"/>
  <c r="AF732" i="5" s="1"/>
  <c r="BB732" i="5" s="1"/>
  <c r="K732" i="5"/>
  <c r="U732" i="5" s="1"/>
  <c r="AI732" i="5" s="1"/>
  <c r="L734" i="5"/>
  <c r="X734" i="5" s="1"/>
  <c r="R738" i="5"/>
  <c r="AF738" i="5" s="1"/>
  <c r="BB738" i="5" s="1"/>
  <c r="L738" i="5"/>
  <c r="X738" i="5" s="1"/>
  <c r="I738" i="5"/>
  <c r="S738" i="5" s="1"/>
  <c r="AG738" i="5" s="1"/>
  <c r="BC738" i="5" s="1"/>
  <c r="J738" i="5"/>
  <c r="T738" i="5" s="1"/>
  <c r="AH738" i="5" s="1"/>
  <c r="BD738" i="5" s="1"/>
  <c r="R749" i="5"/>
  <c r="AF749" i="5" s="1"/>
  <c r="BB749" i="5" s="1"/>
  <c r="I749" i="5"/>
  <c r="S749" i="5" s="1"/>
  <c r="AG749" i="5" s="1"/>
  <c r="BC749" i="5" s="1"/>
  <c r="O749" i="5"/>
  <c r="AC749" i="5" s="1"/>
  <c r="B753" i="5"/>
  <c r="N753" i="5"/>
  <c r="AA753" i="5" s="1"/>
  <c r="M753" i="5"/>
  <c r="Y753" i="5" s="1"/>
  <c r="BH753" i="5" s="1"/>
  <c r="N757" i="5"/>
  <c r="AA757" i="5" s="1"/>
  <c r="I757" i="5"/>
  <c r="S757" i="5" s="1"/>
  <c r="AG757" i="5" s="1"/>
  <c r="BC757" i="5" s="1"/>
  <c r="R757" i="5"/>
  <c r="AF757" i="5" s="1"/>
  <c r="BB757" i="5" s="1"/>
  <c r="K757" i="5"/>
  <c r="U757" i="5" s="1"/>
  <c r="AI757" i="5" s="1"/>
  <c r="I793" i="5"/>
  <c r="S793" i="5" s="1"/>
  <c r="AG793" i="5" s="1"/>
  <c r="BC793" i="5" s="1"/>
  <c r="J801" i="5"/>
  <c r="T801" i="5" s="1"/>
  <c r="AH801" i="5" s="1"/>
  <c r="BD801" i="5" s="1"/>
  <c r="I819" i="5"/>
  <c r="S819" i="5" s="1"/>
  <c r="AG819" i="5" s="1"/>
  <c r="BC819" i="5" s="1"/>
  <c r="O819" i="5"/>
  <c r="AC819" i="5" s="1"/>
  <c r="M819" i="5"/>
  <c r="Y819" i="5" s="1"/>
  <c r="BH819" i="5" s="1"/>
  <c r="C819" i="5"/>
  <c r="I861" i="5"/>
  <c r="S861" i="5" s="1"/>
  <c r="AG861" i="5" s="1"/>
  <c r="BC861" i="5" s="1"/>
  <c r="K861" i="5"/>
  <c r="U861" i="5" s="1"/>
  <c r="AI861" i="5" s="1"/>
  <c r="R861" i="5"/>
  <c r="AF861" i="5" s="1"/>
  <c r="BB861" i="5" s="1"/>
  <c r="B861" i="5"/>
  <c r="M876" i="5"/>
  <c r="Y876" i="5" s="1"/>
  <c r="BH876" i="5" s="1"/>
  <c r="I876" i="5"/>
  <c r="S876" i="5" s="1"/>
  <c r="AG876" i="5" s="1"/>
  <c r="BC876" i="5" s="1"/>
  <c r="O876" i="5"/>
  <c r="AC876" i="5" s="1"/>
  <c r="N876" i="5"/>
  <c r="AA876" i="5" s="1"/>
  <c r="R876" i="5"/>
  <c r="AF876" i="5" s="1"/>
  <c r="BB876" i="5" s="1"/>
  <c r="L876" i="5"/>
  <c r="X876" i="5" s="1"/>
  <c r="I548" i="5"/>
  <c r="S548" i="5" s="1"/>
  <c r="AG548" i="5" s="1"/>
  <c r="BC548" i="5" s="1"/>
  <c r="M548" i="5"/>
  <c r="Y548" i="5" s="1"/>
  <c r="BH548" i="5" s="1"/>
  <c r="O604" i="5"/>
  <c r="AC604" i="5" s="1"/>
  <c r="J604" i="5"/>
  <c r="T604" i="5" s="1"/>
  <c r="AH604" i="5" s="1"/>
  <c r="BD604" i="5" s="1"/>
  <c r="O615" i="5"/>
  <c r="AC615" i="5" s="1"/>
  <c r="J615" i="5"/>
  <c r="T615" i="5" s="1"/>
  <c r="AH615" i="5" s="1"/>
  <c r="BD615" i="5" s="1"/>
  <c r="N622" i="5"/>
  <c r="AA622" i="5" s="1"/>
  <c r="O622" i="5"/>
  <c r="AC622" i="5" s="1"/>
  <c r="J622" i="5"/>
  <c r="T622" i="5" s="1"/>
  <c r="AH622" i="5" s="1"/>
  <c r="BD622" i="5" s="1"/>
  <c r="R705" i="5"/>
  <c r="AF705" i="5" s="1"/>
  <c r="BB705" i="5" s="1"/>
  <c r="N705" i="5"/>
  <c r="AA705" i="5" s="1"/>
  <c r="K706" i="5"/>
  <c r="U706" i="5" s="1"/>
  <c r="AI706" i="5" s="1"/>
  <c r="H710" i="5"/>
  <c r="I711" i="5"/>
  <c r="S711" i="5" s="1"/>
  <c r="AG711" i="5" s="1"/>
  <c r="BC711" i="5" s="1"/>
  <c r="O717" i="5"/>
  <c r="AC717" i="5" s="1"/>
  <c r="I717" i="5"/>
  <c r="S717" i="5" s="1"/>
  <c r="AG717" i="5" s="1"/>
  <c r="BC717" i="5" s="1"/>
  <c r="L720" i="5"/>
  <c r="X720" i="5" s="1"/>
  <c r="F722" i="5"/>
  <c r="H722" i="5"/>
  <c r="K722" i="5"/>
  <c r="U722" i="5" s="1"/>
  <c r="AI722" i="5" s="1"/>
  <c r="G722" i="5"/>
  <c r="G711" i="5" s="1"/>
  <c r="Z711" i="5" s="1"/>
  <c r="AO711" i="5" s="1"/>
  <c r="N728" i="5"/>
  <c r="AA728" i="5" s="1"/>
  <c r="R728" i="5"/>
  <c r="AF728" i="5" s="1"/>
  <c r="BB728" i="5" s="1"/>
  <c r="R735" i="5"/>
  <c r="AF735" i="5" s="1"/>
  <c r="BB735" i="5" s="1"/>
  <c r="J793" i="5"/>
  <c r="T793" i="5" s="1"/>
  <c r="AH793" i="5" s="1"/>
  <c r="BD793" i="5" s="1"/>
  <c r="K801" i="5"/>
  <c r="U801" i="5" s="1"/>
  <c r="AI801" i="5" s="1"/>
  <c r="G806" i="5"/>
  <c r="I806" i="5"/>
  <c r="S806" i="5" s="1"/>
  <c r="AG806" i="5" s="1"/>
  <c r="BC806" i="5" s="1"/>
  <c r="F806" i="5"/>
  <c r="W806" i="5" s="1"/>
  <c r="J806" i="5"/>
  <c r="T806" i="5" s="1"/>
  <c r="AH806" i="5" s="1"/>
  <c r="BD806" i="5" s="1"/>
  <c r="D806" i="5"/>
  <c r="R806" i="5"/>
  <c r="AF806" i="5" s="1"/>
  <c r="BB806" i="5" s="1"/>
  <c r="M810" i="5"/>
  <c r="Y810" i="5" s="1"/>
  <c r="BH810" i="5" s="1"/>
  <c r="N810" i="5"/>
  <c r="AA810" i="5" s="1"/>
  <c r="K810" i="5"/>
  <c r="U810" i="5" s="1"/>
  <c r="AI810" i="5" s="1"/>
  <c r="C810" i="5"/>
  <c r="L810" i="5"/>
  <c r="X810" i="5" s="1"/>
  <c r="B819" i="5"/>
  <c r="C861" i="5"/>
  <c r="M868" i="5"/>
  <c r="Y868" i="5" s="1"/>
  <c r="BH868" i="5" s="1"/>
  <c r="L868" i="5"/>
  <c r="X868" i="5" s="1"/>
  <c r="N868" i="5"/>
  <c r="AA868" i="5" s="1"/>
  <c r="K868" i="5"/>
  <c r="U868" i="5" s="1"/>
  <c r="AI868" i="5" s="1"/>
  <c r="I868" i="5"/>
  <c r="S868" i="5" s="1"/>
  <c r="AG868" i="5" s="1"/>
  <c r="BC868" i="5" s="1"/>
  <c r="J868" i="5"/>
  <c r="T868" i="5" s="1"/>
  <c r="AH868" i="5" s="1"/>
  <c r="BD868" i="5" s="1"/>
  <c r="B876" i="5"/>
  <c r="O894" i="5"/>
  <c r="AC894" i="5" s="1"/>
  <c r="M894" i="5"/>
  <c r="Y894" i="5" s="1"/>
  <c r="BH894" i="5" s="1"/>
  <c r="L894" i="5"/>
  <c r="X894" i="5" s="1"/>
  <c r="B894" i="5"/>
  <c r="R915" i="5"/>
  <c r="AF915" i="5" s="1"/>
  <c r="BB915" i="5" s="1"/>
  <c r="O915" i="5"/>
  <c r="AC915" i="5" s="1"/>
  <c r="M915" i="5"/>
  <c r="Y915" i="5" s="1"/>
  <c r="BH915" i="5" s="1"/>
  <c r="K915" i="5"/>
  <c r="U915" i="5" s="1"/>
  <c r="AI915" i="5" s="1"/>
  <c r="I915" i="5"/>
  <c r="S915" i="5" s="1"/>
  <c r="AG915" i="5" s="1"/>
  <c r="BC915" i="5" s="1"/>
  <c r="M870" i="5"/>
  <c r="Y870" i="5" s="1"/>
  <c r="BH870" i="5" s="1"/>
  <c r="K870" i="5"/>
  <c r="U870" i="5" s="1"/>
  <c r="AI870" i="5" s="1"/>
  <c r="O870" i="5"/>
  <c r="AC870" i="5" s="1"/>
  <c r="N870" i="5"/>
  <c r="AA870" i="5" s="1"/>
  <c r="J870" i="5"/>
  <c r="T870" i="5" s="1"/>
  <c r="AH870" i="5" s="1"/>
  <c r="BD870" i="5" s="1"/>
  <c r="I870" i="5"/>
  <c r="S870" i="5" s="1"/>
  <c r="AG870" i="5" s="1"/>
  <c r="BC870" i="5" s="1"/>
  <c r="R870" i="5"/>
  <c r="AF870" i="5" s="1"/>
  <c r="BB870" i="5" s="1"/>
  <c r="C870" i="5"/>
  <c r="B870" i="5"/>
  <c r="J710" i="5"/>
  <c r="T710" i="5" s="1"/>
  <c r="AH710" i="5" s="1"/>
  <c r="BD710" i="5" s="1"/>
  <c r="O711" i="5"/>
  <c r="AC711" i="5" s="1"/>
  <c r="N716" i="5"/>
  <c r="AA716" i="5" s="1"/>
  <c r="C716" i="5"/>
  <c r="O748" i="5"/>
  <c r="AC748" i="5" s="1"/>
  <c r="I748" i="5"/>
  <c r="S748" i="5" s="1"/>
  <c r="AG748" i="5" s="1"/>
  <c r="BC748" i="5" s="1"/>
  <c r="K748" i="5"/>
  <c r="U748" i="5" s="1"/>
  <c r="AI748" i="5" s="1"/>
  <c r="I772" i="5"/>
  <c r="S772" i="5" s="1"/>
  <c r="AG772" i="5" s="1"/>
  <c r="BC772" i="5" s="1"/>
  <c r="J772" i="5"/>
  <c r="T772" i="5" s="1"/>
  <c r="AH772" i="5" s="1"/>
  <c r="BD772" i="5" s="1"/>
  <c r="L793" i="5"/>
  <c r="X793" i="5" s="1"/>
  <c r="K819" i="5"/>
  <c r="U819" i="5" s="1"/>
  <c r="AI819" i="5" s="1"/>
  <c r="K837" i="5"/>
  <c r="U837" i="5" s="1"/>
  <c r="AI837" i="5" s="1"/>
  <c r="M837" i="5"/>
  <c r="Y837" i="5" s="1"/>
  <c r="BH837" i="5" s="1"/>
  <c r="C837" i="5"/>
  <c r="B837" i="5"/>
  <c r="M852" i="5"/>
  <c r="Y852" i="5" s="1"/>
  <c r="BH852" i="5" s="1"/>
  <c r="B852" i="5"/>
  <c r="N852" i="5"/>
  <c r="AA852" i="5" s="1"/>
  <c r="K852" i="5"/>
  <c r="U852" i="5" s="1"/>
  <c r="AI852" i="5" s="1"/>
  <c r="J852" i="5"/>
  <c r="T852" i="5" s="1"/>
  <c r="AH852" i="5" s="1"/>
  <c r="BD852" i="5" s="1"/>
  <c r="I852" i="5"/>
  <c r="S852" i="5" s="1"/>
  <c r="AG852" i="5" s="1"/>
  <c r="BC852" i="5" s="1"/>
  <c r="J861" i="5"/>
  <c r="T861" i="5" s="1"/>
  <c r="AH861" i="5" s="1"/>
  <c r="BD861" i="5" s="1"/>
  <c r="L870" i="5"/>
  <c r="X870" i="5" s="1"/>
  <c r="J876" i="5"/>
  <c r="T876" i="5" s="1"/>
  <c r="AH876" i="5" s="1"/>
  <c r="BD876" i="5" s="1"/>
  <c r="O883" i="5"/>
  <c r="AC883" i="5" s="1"/>
  <c r="L883" i="5"/>
  <c r="X883" i="5" s="1"/>
  <c r="R883" i="5"/>
  <c r="AF883" i="5" s="1"/>
  <c r="BB883" i="5" s="1"/>
  <c r="R891" i="5"/>
  <c r="AF891" i="5" s="1"/>
  <c r="BB891" i="5" s="1"/>
  <c r="I891" i="5"/>
  <c r="S891" i="5" s="1"/>
  <c r="AG891" i="5" s="1"/>
  <c r="BC891" i="5" s="1"/>
  <c r="R900" i="5"/>
  <c r="AF900" i="5" s="1"/>
  <c r="BB900" i="5" s="1"/>
  <c r="M900" i="5"/>
  <c r="Y900" i="5" s="1"/>
  <c r="BH900" i="5" s="1"/>
  <c r="B900" i="5"/>
  <c r="O918" i="5"/>
  <c r="AC918" i="5" s="1"/>
  <c r="K918" i="5"/>
  <c r="U918" i="5" s="1"/>
  <c r="AI918" i="5" s="1"/>
  <c r="J918" i="5"/>
  <c r="T918" i="5" s="1"/>
  <c r="AH918" i="5" s="1"/>
  <c r="BD918" i="5" s="1"/>
  <c r="C918" i="5"/>
  <c r="R751" i="5"/>
  <c r="AF751" i="5" s="1"/>
  <c r="BB751" i="5" s="1"/>
  <c r="K751" i="5"/>
  <c r="U751" i="5" s="1"/>
  <c r="AI751" i="5" s="1"/>
  <c r="M802" i="5"/>
  <c r="Y802" i="5" s="1"/>
  <c r="BH802" i="5" s="1"/>
  <c r="L802" i="5"/>
  <c r="X802" i="5" s="1"/>
  <c r="O802" i="5"/>
  <c r="AC802" i="5" s="1"/>
  <c r="I802" i="5"/>
  <c r="S802" i="5" s="1"/>
  <c r="AG802" i="5" s="1"/>
  <c r="BC802" i="5" s="1"/>
  <c r="M839" i="5"/>
  <c r="Y839" i="5" s="1"/>
  <c r="BH839" i="5" s="1"/>
  <c r="B839" i="5"/>
  <c r="L839" i="5"/>
  <c r="X839" i="5" s="1"/>
  <c r="M880" i="5"/>
  <c r="Y880" i="5" s="1"/>
  <c r="BH880" i="5" s="1"/>
  <c r="L880" i="5"/>
  <c r="X880" i="5" s="1"/>
  <c r="N880" i="5"/>
  <c r="AA880" i="5" s="1"/>
  <c r="K880" i="5"/>
  <c r="U880" i="5" s="1"/>
  <c r="AI880" i="5" s="1"/>
  <c r="I880" i="5"/>
  <c r="S880" i="5" s="1"/>
  <c r="AG880" i="5" s="1"/>
  <c r="BC880" i="5" s="1"/>
  <c r="R880" i="5"/>
  <c r="AF880" i="5" s="1"/>
  <c r="BB880" i="5" s="1"/>
  <c r="C880" i="5"/>
  <c r="R931" i="5"/>
  <c r="AF931" i="5" s="1"/>
  <c r="BB931" i="5" s="1"/>
  <c r="N931" i="5"/>
  <c r="AA931" i="5" s="1"/>
  <c r="M645" i="5"/>
  <c r="Y645" i="5" s="1"/>
  <c r="BH645" i="5" s="1"/>
  <c r="K645" i="5"/>
  <c r="U645" i="5" s="1"/>
  <c r="AI645" i="5" s="1"/>
  <c r="C645" i="5"/>
  <c r="M659" i="5"/>
  <c r="Y659" i="5" s="1"/>
  <c r="BH659" i="5" s="1"/>
  <c r="C659" i="5"/>
  <c r="M667" i="5"/>
  <c r="Y667" i="5" s="1"/>
  <c r="BH667" i="5" s="1"/>
  <c r="O667" i="5"/>
  <c r="AC667" i="5" s="1"/>
  <c r="O672" i="5"/>
  <c r="AC672" i="5" s="1"/>
  <c r="M672" i="5"/>
  <c r="Y672" i="5" s="1"/>
  <c r="BH672" i="5" s="1"/>
  <c r="I766" i="5"/>
  <c r="S766" i="5" s="1"/>
  <c r="AG766" i="5" s="1"/>
  <c r="BC766" i="5" s="1"/>
  <c r="O766" i="5"/>
  <c r="AC766" i="5" s="1"/>
  <c r="I818" i="5"/>
  <c r="S818" i="5" s="1"/>
  <c r="AG818" i="5" s="1"/>
  <c r="BC818" i="5" s="1"/>
  <c r="B818" i="5"/>
  <c r="M818" i="5"/>
  <c r="Y818" i="5" s="1"/>
  <c r="BH818" i="5" s="1"/>
  <c r="K818" i="5"/>
  <c r="U818" i="5" s="1"/>
  <c r="AI818" i="5" s="1"/>
  <c r="J818" i="5"/>
  <c r="T818" i="5" s="1"/>
  <c r="AH818" i="5" s="1"/>
  <c r="BD818" i="5" s="1"/>
  <c r="D818" i="5"/>
  <c r="M850" i="5"/>
  <c r="Y850" i="5" s="1"/>
  <c r="BH850" i="5" s="1"/>
  <c r="O850" i="5"/>
  <c r="AC850" i="5" s="1"/>
  <c r="N850" i="5"/>
  <c r="AA850" i="5" s="1"/>
  <c r="R850" i="5"/>
  <c r="AF850" i="5" s="1"/>
  <c r="BB850" i="5" s="1"/>
  <c r="L850" i="5"/>
  <c r="X850" i="5" s="1"/>
  <c r="I850" i="5"/>
  <c r="S850" i="5" s="1"/>
  <c r="AG850" i="5" s="1"/>
  <c r="BC850" i="5" s="1"/>
  <c r="J895" i="5"/>
  <c r="T895" i="5" s="1"/>
  <c r="AH895" i="5" s="1"/>
  <c r="BD895" i="5" s="1"/>
  <c r="C895" i="5"/>
  <c r="M936" i="5"/>
  <c r="Y936" i="5" s="1"/>
  <c r="BH936" i="5" s="1"/>
  <c r="O936" i="5"/>
  <c r="AC936" i="5" s="1"/>
  <c r="N936" i="5"/>
  <c r="AA936" i="5" s="1"/>
  <c r="K936" i="5"/>
  <c r="U936" i="5" s="1"/>
  <c r="AI936" i="5" s="1"/>
  <c r="J933" i="5"/>
  <c r="T933" i="5" s="1"/>
  <c r="AH933" i="5" s="1"/>
  <c r="BD933" i="5" s="1"/>
  <c r="M933" i="5"/>
  <c r="Y933" i="5" s="1"/>
  <c r="BH933" i="5" s="1"/>
  <c r="L933" i="5"/>
  <c r="X933" i="5" s="1"/>
  <c r="K933" i="5"/>
  <c r="U933" i="5" s="1"/>
  <c r="AI933" i="5" s="1"/>
  <c r="I933" i="5"/>
  <c r="S933" i="5" s="1"/>
  <c r="AG933" i="5" s="1"/>
  <c r="BC933" i="5" s="1"/>
  <c r="C933" i="5"/>
  <c r="B933" i="5"/>
  <c r="R933" i="5"/>
  <c r="AF933" i="5" s="1"/>
  <c r="BB933" i="5" s="1"/>
  <c r="R547" i="5"/>
  <c r="AF547" i="5" s="1"/>
  <c r="BB547" i="5" s="1"/>
  <c r="I547" i="5"/>
  <c r="S547" i="5" s="1"/>
  <c r="AG547" i="5" s="1"/>
  <c r="BC547" i="5" s="1"/>
  <c r="O589" i="5"/>
  <c r="AC589" i="5" s="1"/>
  <c r="K589" i="5"/>
  <c r="U589" i="5" s="1"/>
  <c r="AI589" i="5" s="1"/>
  <c r="K597" i="5"/>
  <c r="U597" i="5" s="1"/>
  <c r="AI597" i="5" s="1"/>
  <c r="R615" i="5"/>
  <c r="AF615" i="5" s="1"/>
  <c r="BB615" i="5" s="1"/>
  <c r="L622" i="5"/>
  <c r="X622" i="5" s="1"/>
  <c r="K642" i="5"/>
  <c r="U642" i="5" s="1"/>
  <c r="AI642" i="5" s="1"/>
  <c r="I645" i="5"/>
  <c r="S645" i="5" s="1"/>
  <c r="AG645" i="5" s="1"/>
  <c r="BC645" i="5" s="1"/>
  <c r="I659" i="5"/>
  <c r="S659" i="5" s="1"/>
  <c r="AG659" i="5" s="1"/>
  <c r="BC659" i="5" s="1"/>
  <c r="C667" i="5"/>
  <c r="M683" i="5"/>
  <c r="Y683" i="5" s="1"/>
  <c r="BH683" i="5" s="1"/>
  <c r="C683" i="5"/>
  <c r="M687" i="5"/>
  <c r="Y687" i="5" s="1"/>
  <c r="BH687" i="5" s="1"/>
  <c r="N687" i="5"/>
  <c r="AA687" i="5" s="1"/>
  <c r="K690" i="5"/>
  <c r="U690" i="5" s="1"/>
  <c r="AI690" i="5" s="1"/>
  <c r="N708" i="5"/>
  <c r="AA708" i="5" s="1"/>
  <c r="L708" i="5"/>
  <c r="X708" i="5" s="1"/>
  <c r="N709" i="5"/>
  <c r="AA709" i="5" s="1"/>
  <c r="K716" i="5"/>
  <c r="U716" i="5" s="1"/>
  <c r="AI716" i="5" s="1"/>
  <c r="G746" i="5"/>
  <c r="Z746" i="5" s="1"/>
  <c r="AO746" i="5" s="1"/>
  <c r="M746" i="5"/>
  <c r="Y746" i="5" s="1"/>
  <c r="BH746" i="5" s="1"/>
  <c r="I746" i="5"/>
  <c r="S746" i="5" s="1"/>
  <c r="AG746" i="5" s="1"/>
  <c r="BC746" i="5" s="1"/>
  <c r="J766" i="5"/>
  <c r="T766" i="5" s="1"/>
  <c r="AH766" i="5" s="1"/>
  <c r="BD766" i="5" s="1"/>
  <c r="J784" i="5"/>
  <c r="T784" i="5" s="1"/>
  <c r="AH784" i="5" s="1"/>
  <c r="BD784" i="5" s="1"/>
  <c r="M812" i="5"/>
  <c r="Y812" i="5" s="1"/>
  <c r="BH812" i="5" s="1"/>
  <c r="K812" i="5"/>
  <c r="U812" i="5" s="1"/>
  <c r="AI812" i="5" s="1"/>
  <c r="I812" i="5"/>
  <c r="S812" i="5" s="1"/>
  <c r="AG812" i="5" s="1"/>
  <c r="BC812" i="5" s="1"/>
  <c r="C812" i="5"/>
  <c r="R812" i="5"/>
  <c r="AF812" i="5" s="1"/>
  <c r="BB812" i="5" s="1"/>
  <c r="G818" i="5"/>
  <c r="Z818" i="5" s="1"/>
  <c r="AO818" i="5" s="1"/>
  <c r="R835" i="5"/>
  <c r="AF835" i="5" s="1"/>
  <c r="BB835" i="5" s="1"/>
  <c r="B835" i="5"/>
  <c r="J839" i="5"/>
  <c r="T839" i="5" s="1"/>
  <c r="AH839" i="5" s="1"/>
  <c r="BD839" i="5" s="1"/>
  <c r="L845" i="5"/>
  <c r="X845" i="5" s="1"/>
  <c r="K845" i="5"/>
  <c r="U845" i="5" s="1"/>
  <c r="AI845" i="5" s="1"/>
  <c r="C850" i="5"/>
  <c r="R852" i="5"/>
  <c r="AF852" i="5" s="1"/>
  <c r="BB852" i="5" s="1"/>
  <c r="M871" i="5"/>
  <c r="Y871" i="5" s="1"/>
  <c r="BH871" i="5" s="1"/>
  <c r="N871" i="5"/>
  <c r="AA871" i="5" s="1"/>
  <c r="B871" i="5"/>
  <c r="K885" i="5"/>
  <c r="U885" i="5" s="1"/>
  <c r="AI885" i="5" s="1"/>
  <c r="I885" i="5"/>
  <c r="S885" i="5" s="1"/>
  <c r="AG885" i="5" s="1"/>
  <c r="BC885" i="5" s="1"/>
  <c r="O885" i="5"/>
  <c r="AC885" i="5" s="1"/>
  <c r="M885" i="5"/>
  <c r="Y885" i="5" s="1"/>
  <c r="BH885" i="5" s="1"/>
  <c r="J885" i="5"/>
  <c r="T885" i="5" s="1"/>
  <c r="AH885" i="5" s="1"/>
  <c r="BD885" i="5" s="1"/>
  <c r="R885" i="5"/>
  <c r="AF885" i="5" s="1"/>
  <c r="BB885" i="5" s="1"/>
  <c r="B885" i="5"/>
  <c r="B889" i="5"/>
  <c r="O889" i="5"/>
  <c r="AC889" i="5" s="1"/>
  <c r="N889" i="5"/>
  <c r="AA889" i="5" s="1"/>
  <c r="J889" i="5"/>
  <c r="T889" i="5" s="1"/>
  <c r="AH889" i="5" s="1"/>
  <c r="BD889" i="5" s="1"/>
  <c r="C889" i="5"/>
  <c r="R895" i="5"/>
  <c r="AF895" i="5" s="1"/>
  <c r="BB895" i="5" s="1"/>
  <c r="O933" i="5"/>
  <c r="AC933" i="5" s="1"/>
  <c r="O784" i="5"/>
  <c r="AC784" i="5" s="1"/>
  <c r="M801" i="5"/>
  <c r="Y801" i="5" s="1"/>
  <c r="BH801" i="5" s="1"/>
  <c r="L801" i="5"/>
  <c r="X801" i="5" s="1"/>
  <c r="N801" i="5"/>
  <c r="AA801" i="5" s="1"/>
  <c r="J802" i="5"/>
  <c r="T802" i="5" s="1"/>
  <c r="AH802" i="5" s="1"/>
  <c r="BD802" i="5" s="1"/>
  <c r="H818" i="5"/>
  <c r="M830" i="5"/>
  <c r="Y830" i="5" s="1"/>
  <c r="BH830" i="5" s="1"/>
  <c r="N830" i="5"/>
  <c r="AA830" i="5" s="1"/>
  <c r="J830" i="5"/>
  <c r="T830" i="5" s="1"/>
  <c r="AH830" i="5" s="1"/>
  <c r="BD830" i="5" s="1"/>
  <c r="H830" i="5"/>
  <c r="L830" i="5"/>
  <c r="X830" i="5" s="1"/>
  <c r="F830" i="5"/>
  <c r="N839" i="5"/>
  <c r="AA839" i="5" s="1"/>
  <c r="J850" i="5"/>
  <c r="T850" i="5" s="1"/>
  <c r="AH850" i="5" s="1"/>
  <c r="BD850" i="5" s="1"/>
  <c r="C871" i="5"/>
  <c r="C885" i="5"/>
  <c r="M889" i="5"/>
  <c r="Y889" i="5" s="1"/>
  <c r="BH889" i="5" s="1"/>
  <c r="R903" i="5"/>
  <c r="AF903" i="5" s="1"/>
  <c r="BB903" i="5" s="1"/>
  <c r="R554" i="5"/>
  <c r="AF554" i="5" s="1"/>
  <c r="BB554" i="5" s="1"/>
  <c r="N554" i="5"/>
  <c r="AA554" i="5" s="1"/>
  <c r="M597" i="5"/>
  <c r="Y597" i="5" s="1"/>
  <c r="BH597" i="5" s="1"/>
  <c r="M625" i="5"/>
  <c r="Y625" i="5" s="1"/>
  <c r="BH625" i="5" s="1"/>
  <c r="R640" i="5"/>
  <c r="AF640" i="5" s="1"/>
  <c r="BB640" i="5" s="1"/>
  <c r="K640" i="5"/>
  <c r="U640" i="5" s="1"/>
  <c r="AI640" i="5" s="1"/>
  <c r="O642" i="5"/>
  <c r="AC642" i="5" s="1"/>
  <c r="L645" i="5"/>
  <c r="X645" i="5" s="1"/>
  <c r="L648" i="5"/>
  <c r="X648" i="5" s="1"/>
  <c r="M648" i="5"/>
  <c r="Y648" i="5" s="1"/>
  <c r="BH648" i="5" s="1"/>
  <c r="K659" i="5"/>
  <c r="U659" i="5" s="1"/>
  <c r="AI659" i="5" s="1"/>
  <c r="J667" i="5"/>
  <c r="T667" i="5" s="1"/>
  <c r="AH667" i="5" s="1"/>
  <c r="BD667" i="5" s="1"/>
  <c r="M681" i="5"/>
  <c r="Y681" i="5" s="1"/>
  <c r="BH681" i="5" s="1"/>
  <c r="B681" i="5"/>
  <c r="M691" i="5"/>
  <c r="Y691" i="5" s="1"/>
  <c r="BH691" i="5" s="1"/>
  <c r="J691" i="5"/>
  <c r="T691" i="5" s="1"/>
  <c r="AH691" i="5" s="1"/>
  <c r="BD691" i="5" s="1"/>
  <c r="B691" i="5"/>
  <c r="N696" i="5"/>
  <c r="AA696" i="5" s="1"/>
  <c r="O696" i="5"/>
  <c r="AC696" i="5" s="1"/>
  <c r="N706" i="5"/>
  <c r="AA706" i="5" s="1"/>
  <c r="L706" i="5"/>
  <c r="X706" i="5" s="1"/>
  <c r="N710" i="5"/>
  <c r="AA710" i="5" s="1"/>
  <c r="F710" i="5"/>
  <c r="W710" i="5" s="1"/>
  <c r="C710" i="5"/>
  <c r="N720" i="5"/>
  <c r="AA720" i="5" s="1"/>
  <c r="C720" i="5"/>
  <c r="K743" i="5"/>
  <c r="U743" i="5" s="1"/>
  <c r="AI743" i="5" s="1"/>
  <c r="O743" i="5"/>
  <c r="AC743" i="5" s="1"/>
  <c r="I743" i="5"/>
  <c r="S743" i="5" s="1"/>
  <c r="AG743" i="5" s="1"/>
  <c r="BC743" i="5" s="1"/>
  <c r="I767" i="5"/>
  <c r="S767" i="5" s="1"/>
  <c r="AG767" i="5" s="1"/>
  <c r="BC767" i="5" s="1"/>
  <c r="B767" i="5"/>
  <c r="M793" i="5"/>
  <c r="Y793" i="5" s="1"/>
  <c r="BH793" i="5" s="1"/>
  <c r="N793" i="5"/>
  <c r="AA793" i="5" s="1"/>
  <c r="C793" i="5"/>
  <c r="B801" i="5"/>
  <c r="K802" i="5"/>
  <c r="U802" i="5" s="1"/>
  <c r="AI802" i="5" s="1"/>
  <c r="L818" i="5"/>
  <c r="X818" i="5" s="1"/>
  <c r="O839" i="5"/>
  <c r="AC839" i="5" s="1"/>
  <c r="M848" i="5"/>
  <c r="Y848" i="5" s="1"/>
  <c r="BH848" i="5" s="1"/>
  <c r="B848" i="5"/>
  <c r="R848" i="5"/>
  <c r="AF848" i="5" s="1"/>
  <c r="BB848" i="5" s="1"/>
  <c r="O848" i="5"/>
  <c r="AC848" i="5" s="1"/>
  <c r="N848" i="5"/>
  <c r="AA848" i="5" s="1"/>
  <c r="L848" i="5"/>
  <c r="X848" i="5" s="1"/>
  <c r="I848" i="5"/>
  <c r="S848" i="5" s="1"/>
  <c r="AG848" i="5" s="1"/>
  <c r="BC848" i="5" s="1"/>
  <c r="K850" i="5"/>
  <c r="U850" i="5" s="1"/>
  <c r="AI850" i="5" s="1"/>
  <c r="R871" i="5"/>
  <c r="AF871" i="5" s="1"/>
  <c r="BB871" i="5" s="1"/>
  <c r="L885" i="5"/>
  <c r="X885" i="5" s="1"/>
  <c r="M912" i="5"/>
  <c r="Y912" i="5" s="1"/>
  <c r="BH912" i="5" s="1"/>
  <c r="L912" i="5"/>
  <c r="X912" i="5" s="1"/>
  <c r="K912" i="5"/>
  <c r="U912" i="5" s="1"/>
  <c r="AI912" i="5" s="1"/>
  <c r="J912" i="5"/>
  <c r="T912" i="5" s="1"/>
  <c r="AH912" i="5" s="1"/>
  <c r="BD912" i="5" s="1"/>
  <c r="I912" i="5"/>
  <c r="S912" i="5" s="1"/>
  <c r="AG912" i="5" s="1"/>
  <c r="BC912" i="5" s="1"/>
  <c r="C912" i="5"/>
  <c r="B912" i="5"/>
  <c r="O912" i="5"/>
  <c r="AC912" i="5" s="1"/>
  <c r="N912" i="5"/>
  <c r="AA912" i="5" s="1"/>
  <c r="M797" i="5"/>
  <c r="Y797" i="5" s="1"/>
  <c r="BH797" i="5" s="1"/>
  <c r="L797" i="5"/>
  <c r="X797" i="5" s="1"/>
  <c r="M805" i="5"/>
  <c r="Y805" i="5" s="1"/>
  <c r="BH805" i="5" s="1"/>
  <c r="R805" i="5"/>
  <c r="AF805" i="5" s="1"/>
  <c r="BB805" i="5" s="1"/>
  <c r="N805" i="5"/>
  <c r="AA805" i="5" s="1"/>
  <c r="M815" i="5"/>
  <c r="Y815" i="5" s="1"/>
  <c r="BH815" i="5" s="1"/>
  <c r="I815" i="5"/>
  <c r="S815" i="5" s="1"/>
  <c r="AG815" i="5" s="1"/>
  <c r="BC815" i="5" s="1"/>
  <c r="C815" i="5"/>
  <c r="R821" i="5"/>
  <c r="AF821" i="5" s="1"/>
  <c r="BB821" i="5" s="1"/>
  <c r="M821" i="5"/>
  <c r="Y821" i="5" s="1"/>
  <c r="BH821" i="5" s="1"/>
  <c r="L836" i="5"/>
  <c r="X836" i="5" s="1"/>
  <c r="R836" i="5"/>
  <c r="AF836" i="5" s="1"/>
  <c r="BB836" i="5" s="1"/>
  <c r="J836" i="5"/>
  <c r="T836" i="5" s="1"/>
  <c r="AH836" i="5" s="1"/>
  <c r="BD836" i="5" s="1"/>
  <c r="R847" i="5"/>
  <c r="AF847" i="5" s="1"/>
  <c r="BB847" i="5" s="1"/>
  <c r="C847" i="5"/>
  <c r="K854" i="5"/>
  <c r="U854" i="5" s="1"/>
  <c r="AI854" i="5" s="1"/>
  <c r="M863" i="5"/>
  <c r="Y863" i="5" s="1"/>
  <c r="BH863" i="5" s="1"/>
  <c r="N863" i="5"/>
  <c r="AA863" i="5" s="1"/>
  <c r="R920" i="5"/>
  <c r="AF920" i="5" s="1"/>
  <c r="BB920" i="5" s="1"/>
  <c r="M920" i="5"/>
  <c r="Y920" i="5" s="1"/>
  <c r="BH920" i="5" s="1"/>
  <c r="O920" i="5"/>
  <c r="AC920" i="5" s="1"/>
  <c r="L920" i="5"/>
  <c r="X920" i="5" s="1"/>
  <c r="K920" i="5"/>
  <c r="U920" i="5" s="1"/>
  <c r="AI920" i="5" s="1"/>
  <c r="J920" i="5"/>
  <c r="T920" i="5" s="1"/>
  <c r="AH920" i="5" s="1"/>
  <c r="BD920" i="5" s="1"/>
  <c r="I920" i="5"/>
  <c r="S920" i="5" s="1"/>
  <c r="AG920" i="5" s="1"/>
  <c r="BC920" i="5" s="1"/>
  <c r="C920" i="5"/>
  <c r="N993" i="5"/>
  <c r="AA993" i="5" s="1"/>
  <c r="B993" i="5"/>
  <c r="O993" i="5"/>
  <c r="AC993" i="5" s="1"/>
  <c r="L993" i="5"/>
  <c r="X993" i="5" s="1"/>
  <c r="K993" i="5"/>
  <c r="U993" i="5" s="1"/>
  <c r="AI993" i="5" s="1"/>
  <c r="J993" i="5"/>
  <c r="T993" i="5" s="1"/>
  <c r="AH993" i="5" s="1"/>
  <c r="BD993" i="5" s="1"/>
  <c r="I993" i="5"/>
  <c r="S993" i="5" s="1"/>
  <c r="AG993" i="5" s="1"/>
  <c r="BC993" i="5" s="1"/>
  <c r="M842" i="5"/>
  <c r="Y842" i="5" s="1"/>
  <c r="BH842" i="5" s="1"/>
  <c r="L842" i="5"/>
  <c r="X842" i="5" s="1"/>
  <c r="J842" i="5"/>
  <c r="T842" i="5" s="1"/>
  <c r="AH842" i="5" s="1"/>
  <c r="BD842" i="5" s="1"/>
  <c r="I842" i="5"/>
  <c r="S842" i="5" s="1"/>
  <c r="AG842" i="5" s="1"/>
  <c r="BC842" i="5" s="1"/>
  <c r="M844" i="5"/>
  <c r="Y844" i="5" s="1"/>
  <c r="BH844" i="5" s="1"/>
  <c r="K844" i="5"/>
  <c r="U844" i="5" s="1"/>
  <c r="AI844" i="5" s="1"/>
  <c r="I844" i="5"/>
  <c r="S844" i="5" s="1"/>
  <c r="AG844" i="5" s="1"/>
  <c r="BC844" i="5" s="1"/>
  <c r="M846" i="5"/>
  <c r="Y846" i="5" s="1"/>
  <c r="BH846" i="5" s="1"/>
  <c r="B846" i="5"/>
  <c r="R846" i="5"/>
  <c r="AF846" i="5" s="1"/>
  <c r="BB846" i="5" s="1"/>
  <c r="O846" i="5"/>
  <c r="AC846" i="5" s="1"/>
  <c r="O879" i="5"/>
  <c r="AC879" i="5" s="1"/>
  <c r="L879" i="5"/>
  <c r="X879" i="5" s="1"/>
  <c r="K879" i="5"/>
  <c r="U879" i="5" s="1"/>
  <c r="AI879" i="5" s="1"/>
  <c r="J879" i="5"/>
  <c r="T879" i="5" s="1"/>
  <c r="AH879" i="5" s="1"/>
  <c r="BD879" i="5" s="1"/>
  <c r="C879" i="5"/>
  <c r="L906" i="5"/>
  <c r="X906" i="5" s="1"/>
  <c r="R979" i="5"/>
  <c r="AF979" i="5" s="1"/>
  <c r="BB979" i="5" s="1"/>
  <c r="N979" i="5"/>
  <c r="AA979" i="5" s="1"/>
  <c r="J979" i="5"/>
  <c r="T979" i="5" s="1"/>
  <c r="AH979" i="5" s="1"/>
  <c r="BD979" i="5" s="1"/>
  <c r="M813" i="5"/>
  <c r="Y813" i="5" s="1"/>
  <c r="BH813" i="5" s="1"/>
  <c r="I813" i="5"/>
  <c r="S813" i="5" s="1"/>
  <c r="AG813" i="5" s="1"/>
  <c r="BC813" i="5" s="1"/>
  <c r="C813" i="5"/>
  <c r="K815" i="5"/>
  <c r="U815" i="5" s="1"/>
  <c r="AI815" i="5" s="1"/>
  <c r="L821" i="5"/>
  <c r="X821" i="5" s="1"/>
  <c r="B842" i="5"/>
  <c r="B844" i="5"/>
  <c r="C846" i="5"/>
  <c r="K847" i="5"/>
  <c r="U847" i="5" s="1"/>
  <c r="AI847" i="5" s="1"/>
  <c r="B857" i="5"/>
  <c r="K859" i="5"/>
  <c r="U859" i="5" s="1"/>
  <c r="AI859" i="5" s="1"/>
  <c r="R859" i="5"/>
  <c r="AF859" i="5" s="1"/>
  <c r="BB859" i="5" s="1"/>
  <c r="M859" i="5"/>
  <c r="Y859" i="5" s="1"/>
  <c r="BH859" i="5" s="1"/>
  <c r="I859" i="5"/>
  <c r="S859" i="5" s="1"/>
  <c r="AG859" i="5" s="1"/>
  <c r="BC859" i="5" s="1"/>
  <c r="L863" i="5"/>
  <c r="X863" i="5" s="1"/>
  <c r="B879" i="5"/>
  <c r="M906" i="5"/>
  <c r="Y906" i="5" s="1"/>
  <c r="BH906" i="5" s="1"/>
  <c r="O921" i="5"/>
  <c r="AC921" i="5" s="1"/>
  <c r="N921" i="5"/>
  <c r="AA921" i="5" s="1"/>
  <c r="M921" i="5"/>
  <c r="Y921" i="5" s="1"/>
  <c r="BH921" i="5" s="1"/>
  <c r="L921" i="5"/>
  <c r="X921" i="5" s="1"/>
  <c r="J817" i="5"/>
  <c r="T817" i="5" s="1"/>
  <c r="AH817" i="5" s="1"/>
  <c r="BD817" i="5" s="1"/>
  <c r="O817" i="5"/>
  <c r="AC817" i="5" s="1"/>
  <c r="C842" i="5"/>
  <c r="C844" i="5"/>
  <c r="M854" i="5"/>
  <c r="Y854" i="5" s="1"/>
  <c r="BH854" i="5" s="1"/>
  <c r="G854" i="5"/>
  <c r="E854" i="5"/>
  <c r="D854" i="5"/>
  <c r="C857" i="5"/>
  <c r="C877" i="5"/>
  <c r="I877" i="5"/>
  <c r="S877" i="5" s="1"/>
  <c r="AG877" i="5" s="1"/>
  <c r="BC877" i="5" s="1"/>
  <c r="R877" i="5"/>
  <c r="AF877" i="5" s="1"/>
  <c r="BB877" i="5" s="1"/>
  <c r="N877" i="5"/>
  <c r="AA877" i="5" s="1"/>
  <c r="I879" i="5"/>
  <c r="S879" i="5" s="1"/>
  <c r="AG879" i="5" s="1"/>
  <c r="BC879" i="5" s="1"/>
  <c r="B921" i="5"/>
  <c r="M945" i="5"/>
  <c r="Y945" i="5" s="1"/>
  <c r="BH945" i="5" s="1"/>
  <c r="R945" i="5"/>
  <c r="AF945" i="5" s="1"/>
  <c r="BB945" i="5" s="1"/>
  <c r="O945" i="5"/>
  <c r="AC945" i="5" s="1"/>
  <c r="N945" i="5"/>
  <c r="AA945" i="5" s="1"/>
  <c r="L945" i="5"/>
  <c r="X945" i="5" s="1"/>
  <c r="K945" i="5"/>
  <c r="U945" i="5" s="1"/>
  <c r="AI945" i="5" s="1"/>
  <c r="C945" i="5"/>
  <c r="B945" i="5"/>
  <c r="I945" i="5"/>
  <c r="S945" i="5" s="1"/>
  <c r="AG945" i="5" s="1"/>
  <c r="BC945" i="5" s="1"/>
  <c r="L593" i="5"/>
  <c r="X593" i="5" s="1"/>
  <c r="I653" i="5"/>
  <c r="S653" i="5" s="1"/>
  <c r="AG653" i="5" s="1"/>
  <c r="BC653" i="5" s="1"/>
  <c r="I700" i="5"/>
  <c r="S700" i="5" s="1"/>
  <c r="AG700" i="5" s="1"/>
  <c r="BC700" i="5" s="1"/>
  <c r="J704" i="5"/>
  <c r="T704" i="5" s="1"/>
  <c r="AH704" i="5" s="1"/>
  <c r="BD704" i="5" s="1"/>
  <c r="G794" i="5"/>
  <c r="Z794" i="5" s="1"/>
  <c r="AO794" i="5" s="1"/>
  <c r="F794" i="5"/>
  <c r="R794" i="5"/>
  <c r="AF794" i="5" s="1"/>
  <c r="BB794" i="5" s="1"/>
  <c r="J797" i="5"/>
  <c r="T797" i="5" s="1"/>
  <c r="AH797" i="5" s="1"/>
  <c r="BD797" i="5" s="1"/>
  <c r="L805" i="5"/>
  <c r="X805" i="5" s="1"/>
  <c r="O815" i="5"/>
  <c r="AC815" i="5" s="1"/>
  <c r="L824" i="5"/>
  <c r="X824" i="5" s="1"/>
  <c r="N824" i="5"/>
  <c r="AA824" i="5" s="1"/>
  <c r="M824" i="5"/>
  <c r="Y824" i="5" s="1"/>
  <c r="BH824" i="5" s="1"/>
  <c r="K828" i="5"/>
  <c r="U828" i="5" s="1"/>
  <c r="AI828" i="5" s="1"/>
  <c r="I828" i="5"/>
  <c r="S828" i="5" s="1"/>
  <c r="AG828" i="5" s="1"/>
  <c r="BC828" i="5" s="1"/>
  <c r="B828" i="5"/>
  <c r="E842" i="5"/>
  <c r="L844" i="5"/>
  <c r="X844" i="5" s="1"/>
  <c r="I846" i="5"/>
  <c r="S846" i="5" s="1"/>
  <c r="AG846" i="5" s="1"/>
  <c r="BC846" i="5" s="1"/>
  <c r="N847" i="5"/>
  <c r="AA847" i="5" s="1"/>
  <c r="C854" i="5"/>
  <c r="M858" i="5"/>
  <c r="Y858" i="5" s="1"/>
  <c r="BH858" i="5" s="1"/>
  <c r="J858" i="5"/>
  <c r="T858" i="5" s="1"/>
  <c r="AH858" i="5" s="1"/>
  <c r="BD858" i="5" s="1"/>
  <c r="L858" i="5"/>
  <c r="X858" i="5" s="1"/>
  <c r="I858" i="5"/>
  <c r="S858" i="5" s="1"/>
  <c r="AG858" i="5" s="1"/>
  <c r="BC858" i="5" s="1"/>
  <c r="C858" i="5"/>
  <c r="M860" i="5"/>
  <c r="Y860" i="5" s="1"/>
  <c r="BH860" i="5" s="1"/>
  <c r="N860" i="5"/>
  <c r="AA860" i="5" s="1"/>
  <c r="R860" i="5"/>
  <c r="AF860" i="5" s="1"/>
  <c r="BB860" i="5" s="1"/>
  <c r="O860" i="5"/>
  <c r="AC860" i="5" s="1"/>
  <c r="N879" i="5"/>
  <c r="AA879" i="5" s="1"/>
  <c r="M910" i="5"/>
  <c r="Y910" i="5" s="1"/>
  <c r="BH910" i="5" s="1"/>
  <c r="C910" i="5"/>
  <c r="O910" i="5"/>
  <c r="AC910" i="5" s="1"/>
  <c r="N910" i="5"/>
  <c r="AA910" i="5" s="1"/>
  <c r="L910" i="5"/>
  <c r="X910" i="5" s="1"/>
  <c r="K910" i="5"/>
  <c r="U910" i="5" s="1"/>
  <c r="AI910" i="5" s="1"/>
  <c r="J910" i="5"/>
  <c r="T910" i="5" s="1"/>
  <c r="AH910" i="5" s="1"/>
  <c r="BD910" i="5" s="1"/>
  <c r="I910" i="5"/>
  <c r="S910" i="5" s="1"/>
  <c r="AG910" i="5" s="1"/>
  <c r="BC910" i="5" s="1"/>
  <c r="R925" i="5"/>
  <c r="AF925" i="5" s="1"/>
  <c r="BB925" i="5" s="1"/>
  <c r="I925" i="5"/>
  <c r="S925" i="5" s="1"/>
  <c r="AG925" i="5" s="1"/>
  <c r="BC925" i="5" s="1"/>
  <c r="M967" i="5"/>
  <c r="Y967" i="5" s="1"/>
  <c r="BH967" i="5" s="1"/>
  <c r="L967" i="5"/>
  <c r="X967" i="5" s="1"/>
  <c r="R967" i="5"/>
  <c r="AF967" i="5" s="1"/>
  <c r="BB967" i="5" s="1"/>
  <c r="O967" i="5"/>
  <c r="AC967" i="5" s="1"/>
  <c r="N967" i="5"/>
  <c r="AA967" i="5" s="1"/>
  <c r="K967" i="5"/>
  <c r="U967" i="5" s="1"/>
  <c r="AI967" i="5" s="1"/>
  <c r="J967" i="5"/>
  <c r="T967" i="5" s="1"/>
  <c r="AH967" i="5" s="1"/>
  <c r="BD967" i="5" s="1"/>
  <c r="I967" i="5"/>
  <c r="S967" i="5" s="1"/>
  <c r="AG967" i="5" s="1"/>
  <c r="BC967" i="5" s="1"/>
  <c r="C967" i="5"/>
  <c r="J974" i="5"/>
  <c r="T974" i="5" s="1"/>
  <c r="AH974" i="5" s="1"/>
  <c r="BD974" i="5" s="1"/>
  <c r="B974" i="5"/>
  <c r="O974" i="5"/>
  <c r="AC974" i="5" s="1"/>
  <c r="N974" i="5"/>
  <c r="AA974" i="5" s="1"/>
  <c r="K974" i="5"/>
  <c r="U974" i="5" s="1"/>
  <c r="AI974" i="5" s="1"/>
  <c r="I974" i="5"/>
  <c r="S974" i="5" s="1"/>
  <c r="AG974" i="5" s="1"/>
  <c r="BC974" i="5" s="1"/>
  <c r="H974" i="5"/>
  <c r="G974" i="5"/>
  <c r="F974" i="5"/>
  <c r="E974" i="5"/>
  <c r="M951" i="5"/>
  <c r="Y951" i="5" s="1"/>
  <c r="BH951" i="5" s="1"/>
  <c r="J951" i="5"/>
  <c r="T951" i="5" s="1"/>
  <c r="AH951" i="5" s="1"/>
  <c r="BD951" i="5" s="1"/>
  <c r="R951" i="5"/>
  <c r="AF951" i="5" s="1"/>
  <c r="BB951" i="5" s="1"/>
  <c r="O951" i="5"/>
  <c r="AC951" i="5" s="1"/>
  <c r="N951" i="5"/>
  <c r="AA951" i="5" s="1"/>
  <c r="L951" i="5"/>
  <c r="X951" i="5" s="1"/>
  <c r="K951" i="5"/>
  <c r="U951" i="5" s="1"/>
  <c r="AI951" i="5" s="1"/>
  <c r="I951" i="5"/>
  <c r="S951" i="5" s="1"/>
  <c r="AG951" i="5" s="1"/>
  <c r="BC951" i="5" s="1"/>
  <c r="C951" i="5"/>
  <c r="B967" i="5"/>
  <c r="C974" i="5"/>
  <c r="M959" i="5"/>
  <c r="Y959" i="5" s="1"/>
  <c r="BH959" i="5" s="1"/>
  <c r="R959" i="5"/>
  <c r="AF959" i="5" s="1"/>
  <c r="BB959" i="5" s="1"/>
  <c r="L963" i="5"/>
  <c r="X963" i="5" s="1"/>
  <c r="N978" i="5"/>
  <c r="AA978" i="5" s="1"/>
  <c r="O978" i="5"/>
  <c r="AC978" i="5" s="1"/>
  <c r="I986" i="5"/>
  <c r="S986" i="5" s="1"/>
  <c r="AG986" i="5" s="1"/>
  <c r="BC986" i="5" s="1"/>
  <c r="D986" i="5"/>
  <c r="N989" i="5"/>
  <c r="AA989" i="5" s="1"/>
  <c r="O989" i="5"/>
  <c r="AC989" i="5" s="1"/>
  <c r="L989" i="5"/>
  <c r="X989" i="5" s="1"/>
  <c r="N991" i="5"/>
  <c r="AA991" i="5" s="1"/>
  <c r="L991" i="5"/>
  <c r="X991" i="5" s="1"/>
  <c r="J991" i="5"/>
  <c r="T991" i="5" s="1"/>
  <c r="AH991" i="5" s="1"/>
  <c r="BD991" i="5" s="1"/>
  <c r="I991" i="5"/>
  <c r="S991" i="5" s="1"/>
  <c r="AG991" i="5" s="1"/>
  <c r="BC991" i="5" s="1"/>
  <c r="M949" i="5"/>
  <c r="Y949" i="5" s="1"/>
  <c r="BH949" i="5" s="1"/>
  <c r="J949" i="5"/>
  <c r="T949" i="5" s="1"/>
  <c r="AH949" i="5" s="1"/>
  <c r="BD949" i="5" s="1"/>
  <c r="R952" i="5"/>
  <c r="AF952" i="5" s="1"/>
  <c r="BB952" i="5" s="1"/>
  <c r="C952" i="5"/>
  <c r="M961" i="5"/>
  <c r="Y961" i="5" s="1"/>
  <c r="BH961" i="5" s="1"/>
  <c r="N961" i="5"/>
  <c r="AA961" i="5" s="1"/>
  <c r="N963" i="5"/>
  <c r="AA963" i="5" s="1"/>
  <c r="J970" i="5"/>
  <c r="T970" i="5" s="1"/>
  <c r="AH970" i="5" s="1"/>
  <c r="BD970" i="5" s="1"/>
  <c r="B970" i="5"/>
  <c r="G998" i="5"/>
  <c r="R998" i="5"/>
  <c r="AF998" i="5" s="1"/>
  <c r="BB998" i="5" s="1"/>
  <c r="O998" i="5"/>
  <c r="AC998" i="5" s="1"/>
  <c r="N998" i="5"/>
  <c r="AA998" i="5" s="1"/>
  <c r="L998" i="5"/>
  <c r="X998" i="5" s="1"/>
  <c r="H998" i="5"/>
  <c r="E998" i="5"/>
  <c r="V998" i="5" s="1"/>
  <c r="B998" i="5"/>
  <c r="M969" i="5"/>
  <c r="Y969" i="5" s="1"/>
  <c r="BH969" i="5" s="1"/>
  <c r="B969" i="5"/>
  <c r="N984" i="5"/>
  <c r="AA984" i="5" s="1"/>
  <c r="B984" i="5"/>
  <c r="C949" i="5"/>
  <c r="N952" i="5"/>
  <c r="AA952" i="5" s="1"/>
  <c r="C961" i="5"/>
  <c r="C969" i="5"/>
  <c r="I970" i="5"/>
  <c r="S970" i="5" s="1"/>
  <c r="AG970" i="5" s="1"/>
  <c r="BC970" i="5" s="1"/>
  <c r="B973" i="5"/>
  <c r="C984" i="5"/>
  <c r="D998" i="5"/>
  <c r="R856" i="5"/>
  <c r="AF856" i="5" s="1"/>
  <c r="BB856" i="5" s="1"/>
  <c r="M864" i="5"/>
  <c r="Y864" i="5" s="1"/>
  <c r="BH864" i="5" s="1"/>
  <c r="O864" i="5"/>
  <c r="AC864" i="5" s="1"/>
  <c r="J878" i="5"/>
  <c r="T878" i="5" s="1"/>
  <c r="AH878" i="5" s="1"/>
  <c r="BD878" i="5" s="1"/>
  <c r="R897" i="5"/>
  <c r="AF897" i="5" s="1"/>
  <c r="BB897" i="5" s="1"/>
  <c r="L897" i="5"/>
  <c r="X897" i="5" s="1"/>
  <c r="R899" i="5"/>
  <c r="AF899" i="5" s="1"/>
  <c r="BB899" i="5" s="1"/>
  <c r="K899" i="5"/>
  <c r="U899" i="5" s="1"/>
  <c r="AI899" i="5" s="1"/>
  <c r="R904" i="5"/>
  <c r="AF904" i="5" s="1"/>
  <c r="BB904" i="5" s="1"/>
  <c r="I904" i="5"/>
  <c r="S904" i="5" s="1"/>
  <c r="AG904" i="5" s="1"/>
  <c r="BC904" i="5" s="1"/>
  <c r="C905" i="5"/>
  <c r="L905" i="5"/>
  <c r="X905" i="5" s="1"/>
  <c r="L908" i="5"/>
  <c r="X908" i="5" s="1"/>
  <c r="M922" i="5"/>
  <c r="Y922" i="5" s="1"/>
  <c r="BH922" i="5" s="1"/>
  <c r="I949" i="5"/>
  <c r="S949" i="5" s="1"/>
  <c r="AG949" i="5" s="1"/>
  <c r="BC949" i="5" s="1"/>
  <c r="H950" i="5"/>
  <c r="H961" i="5" s="1"/>
  <c r="AB961" i="5" s="1"/>
  <c r="AP961" i="5" s="1"/>
  <c r="O952" i="5"/>
  <c r="AC952" i="5" s="1"/>
  <c r="J959" i="5"/>
  <c r="T959" i="5" s="1"/>
  <c r="AH959" i="5" s="1"/>
  <c r="BD959" i="5" s="1"/>
  <c r="I961" i="5"/>
  <c r="S961" i="5" s="1"/>
  <c r="AG961" i="5" s="1"/>
  <c r="BC961" i="5" s="1"/>
  <c r="L962" i="5"/>
  <c r="X962" i="5" s="1"/>
  <c r="I969" i="5"/>
  <c r="S969" i="5" s="1"/>
  <c r="AG969" i="5" s="1"/>
  <c r="BC969" i="5" s="1"/>
  <c r="K970" i="5"/>
  <c r="U970" i="5" s="1"/>
  <c r="AI970" i="5" s="1"/>
  <c r="C973" i="5"/>
  <c r="B823" i="5"/>
  <c r="L826" i="5"/>
  <c r="X826" i="5" s="1"/>
  <c r="B843" i="5"/>
  <c r="B856" i="5"/>
  <c r="B864" i="5"/>
  <c r="K865" i="5"/>
  <c r="U865" i="5" s="1"/>
  <c r="AI865" i="5" s="1"/>
  <c r="B869" i="5"/>
  <c r="M874" i="5"/>
  <c r="Y874" i="5" s="1"/>
  <c r="BH874" i="5" s="1"/>
  <c r="N874" i="5"/>
  <c r="AA874" i="5" s="1"/>
  <c r="K878" i="5"/>
  <c r="U878" i="5" s="1"/>
  <c r="AI878" i="5" s="1"/>
  <c r="B897" i="5"/>
  <c r="B899" i="5"/>
  <c r="B904" i="5"/>
  <c r="B905" i="5"/>
  <c r="B907" i="5"/>
  <c r="M914" i="5"/>
  <c r="Y914" i="5" s="1"/>
  <c r="BH914" i="5" s="1"/>
  <c r="K914" i="5"/>
  <c r="U914" i="5" s="1"/>
  <c r="AI914" i="5" s="1"/>
  <c r="E926" i="5"/>
  <c r="B926" i="5"/>
  <c r="M937" i="5"/>
  <c r="Y937" i="5" s="1"/>
  <c r="BH937" i="5" s="1"/>
  <c r="R937" i="5"/>
  <c r="AF937" i="5" s="1"/>
  <c r="BB937" i="5" s="1"/>
  <c r="M939" i="5"/>
  <c r="Y939" i="5" s="1"/>
  <c r="BH939" i="5" s="1"/>
  <c r="O939" i="5"/>
  <c r="AC939" i="5" s="1"/>
  <c r="J948" i="5"/>
  <c r="T948" i="5" s="1"/>
  <c r="AH948" i="5" s="1"/>
  <c r="BD948" i="5" s="1"/>
  <c r="B948" i="5"/>
  <c r="K949" i="5"/>
  <c r="U949" i="5" s="1"/>
  <c r="AI949" i="5" s="1"/>
  <c r="J950" i="5"/>
  <c r="T950" i="5" s="1"/>
  <c r="AH950" i="5" s="1"/>
  <c r="BD950" i="5" s="1"/>
  <c r="K959" i="5"/>
  <c r="U959" i="5" s="1"/>
  <c r="AI959" i="5" s="1"/>
  <c r="J961" i="5"/>
  <c r="T961" i="5" s="1"/>
  <c r="AH961" i="5" s="1"/>
  <c r="BD961" i="5" s="1"/>
  <c r="J969" i="5"/>
  <c r="T969" i="5" s="1"/>
  <c r="AH969" i="5" s="1"/>
  <c r="BD969" i="5" s="1"/>
  <c r="N970" i="5"/>
  <c r="AA970" i="5" s="1"/>
  <c r="I973" i="5"/>
  <c r="S973" i="5" s="1"/>
  <c r="AG973" i="5" s="1"/>
  <c r="BC973" i="5" s="1"/>
  <c r="I984" i="5"/>
  <c r="S984" i="5" s="1"/>
  <c r="AG984" i="5" s="1"/>
  <c r="BC984" i="5" s="1"/>
  <c r="N990" i="5"/>
  <c r="AA990" i="5" s="1"/>
  <c r="B990" i="5"/>
  <c r="N992" i="5"/>
  <c r="AA992" i="5" s="1"/>
  <c r="R992" i="5"/>
  <c r="AF992" i="5" s="1"/>
  <c r="BB992" i="5" s="1"/>
  <c r="M941" i="5"/>
  <c r="Y941" i="5" s="1"/>
  <c r="BH941" i="5" s="1"/>
  <c r="L941" i="5"/>
  <c r="X941" i="5" s="1"/>
  <c r="M947" i="5"/>
  <c r="Y947" i="5" s="1"/>
  <c r="BH947" i="5" s="1"/>
  <c r="B947" i="5"/>
  <c r="L949" i="5"/>
  <c r="X949" i="5" s="1"/>
  <c r="M953" i="5"/>
  <c r="Y953" i="5" s="1"/>
  <c r="BH953" i="5" s="1"/>
  <c r="L953" i="5"/>
  <c r="X953" i="5" s="1"/>
  <c r="K961" i="5"/>
  <c r="U961" i="5" s="1"/>
  <c r="AI961" i="5" s="1"/>
  <c r="M963" i="5"/>
  <c r="Y963" i="5" s="1"/>
  <c r="BH963" i="5" s="1"/>
  <c r="B963" i="5"/>
  <c r="K969" i="5"/>
  <c r="U969" i="5" s="1"/>
  <c r="AI969" i="5" s="1"/>
  <c r="J972" i="5"/>
  <c r="T972" i="5" s="1"/>
  <c r="AH972" i="5" s="1"/>
  <c r="BD972" i="5" s="1"/>
  <c r="O972" i="5"/>
  <c r="AC972" i="5" s="1"/>
  <c r="L984" i="5"/>
  <c r="X984" i="5" s="1"/>
  <c r="N988" i="5"/>
  <c r="AA988" i="5" s="1"/>
  <c r="O988" i="5"/>
  <c r="AC988" i="5" s="1"/>
  <c r="I988" i="5"/>
  <c r="S988" i="5" s="1"/>
  <c r="AG988" i="5" s="1"/>
  <c r="BC988" i="5" s="1"/>
  <c r="C988" i="5"/>
  <c r="C804" i="5"/>
  <c r="C807" i="5"/>
  <c r="C808" i="5"/>
  <c r="M823" i="5"/>
  <c r="Y823" i="5" s="1"/>
  <c r="BH823" i="5" s="1"/>
  <c r="C838" i="5"/>
  <c r="C840" i="5"/>
  <c r="M862" i="5"/>
  <c r="Y862" i="5" s="1"/>
  <c r="BH862" i="5" s="1"/>
  <c r="L862" i="5"/>
  <c r="X862" i="5" s="1"/>
  <c r="I864" i="5"/>
  <c r="S864" i="5" s="1"/>
  <c r="AG864" i="5" s="1"/>
  <c r="BC864" i="5" s="1"/>
  <c r="M866" i="5"/>
  <c r="Y866" i="5" s="1"/>
  <c r="BH866" i="5" s="1"/>
  <c r="E866" i="5"/>
  <c r="V866" i="5" s="1"/>
  <c r="O866" i="5"/>
  <c r="AC866" i="5" s="1"/>
  <c r="K869" i="5"/>
  <c r="U869" i="5" s="1"/>
  <c r="AI869" i="5" s="1"/>
  <c r="M872" i="5"/>
  <c r="Y872" i="5" s="1"/>
  <c r="BH872" i="5" s="1"/>
  <c r="O872" i="5"/>
  <c r="AC872" i="5" s="1"/>
  <c r="C874" i="5"/>
  <c r="C887" i="5"/>
  <c r="I897" i="5"/>
  <c r="S897" i="5" s="1"/>
  <c r="AG897" i="5" s="1"/>
  <c r="BC897" i="5" s="1"/>
  <c r="I899" i="5"/>
  <c r="S899" i="5" s="1"/>
  <c r="AG899" i="5" s="1"/>
  <c r="BC899" i="5" s="1"/>
  <c r="M905" i="5"/>
  <c r="Y905" i="5" s="1"/>
  <c r="BH905" i="5" s="1"/>
  <c r="C914" i="5"/>
  <c r="F926" i="5"/>
  <c r="J930" i="5"/>
  <c r="T930" i="5" s="1"/>
  <c r="AH930" i="5" s="1"/>
  <c r="BD930" i="5" s="1"/>
  <c r="C937" i="5"/>
  <c r="C939" i="5"/>
  <c r="B941" i="5"/>
  <c r="N942" i="5"/>
  <c r="AA942" i="5" s="1"/>
  <c r="C947" i="5"/>
  <c r="I948" i="5"/>
  <c r="S948" i="5" s="1"/>
  <c r="AG948" i="5" s="1"/>
  <c r="BC948" i="5" s="1"/>
  <c r="N949" i="5"/>
  <c r="AA949" i="5" s="1"/>
  <c r="O950" i="5"/>
  <c r="AC950" i="5" s="1"/>
  <c r="B953" i="5"/>
  <c r="N959" i="5"/>
  <c r="AA959" i="5" s="1"/>
  <c r="L961" i="5"/>
  <c r="X961" i="5" s="1"/>
  <c r="C963" i="5"/>
  <c r="L969" i="5"/>
  <c r="X969" i="5" s="1"/>
  <c r="B972" i="5"/>
  <c r="N973" i="5"/>
  <c r="AA973" i="5" s="1"/>
  <c r="R976" i="5"/>
  <c r="AF976" i="5" s="1"/>
  <c r="BB976" i="5" s="1"/>
  <c r="M978" i="5"/>
  <c r="Y978" i="5" s="1"/>
  <c r="BH978" i="5" s="1"/>
  <c r="R982" i="5"/>
  <c r="AF982" i="5" s="1"/>
  <c r="BB982" i="5" s="1"/>
  <c r="M984" i="5"/>
  <c r="Y984" i="5" s="1"/>
  <c r="BH984" i="5" s="1"/>
  <c r="N986" i="5"/>
  <c r="AA986" i="5" s="1"/>
  <c r="B988" i="5"/>
  <c r="I990" i="5"/>
  <c r="S990" i="5" s="1"/>
  <c r="AG990" i="5" s="1"/>
  <c r="BC990" i="5" s="1"/>
  <c r="C992" i="5"/>
  <c r="R873" i="5"/>
  <c r="AF873" i="5" s="1"/>
  <c r="BB873" i="5" s="1"/>
  <c r="M873" i="5"/>
  <c r="Y873" i="5" s="1"/>
  <c r="BH873" i="5" s="1"/>
  <c r="M878" i="5"/>
  <c r="Y878" i="5" s="1"/>
  <c r="BH878" i="5" s="1"/>
  <c r="D878" i="5"/>
  <c r="O878" i="5"/>
  <c r="AC878" i="5" s="1"/>
  <c r="R916" i="5"/>
  <c r="AF916" i="5" s="1"/>
  <c r="BB916" i="5" s="1"/>
  <c r="I916" i="5"/>
  <c r="S916" i="5" s="1"/>
  <c r="AG916" i="5" s="1"/>
  <c r="BC916" i="5" s="1"/>
  <c r="G926" i="5"/>
  <c r="Z926" i="5" s="1"/>
  <c r="AO926" i="5" s="1"/>
  <c r="K930" i="5"/>
  <c r="U930" i="5" s="1"/>
  <c r="AI930" i="5" s="1"/>
  <c r="I937" i="5"/>
  <c r="S937" i="5" s="1"/>
  <c r="AG937" i="5" s="1"/>
  <c r="BC937" i="5" s="1"/>
  <c r="I939" i="5"/>
  <c r="S939" i="5" s="1"/>
  <c r="AG939" i="5" s="1"/>
  <c r="BC939" i="5" s="1"/>
  <c r="C941" i="5"/>
  <c r="O942" i="5"/>
  <c r="AC942" i="5" s="1"/>
  <c r="K944" i="5"/>
  <c r="U944" i="5" s="1"/>
  <c r="AI944" i="5" s="1"/>
  <c r="J944" i="5"/>
  <c r="T944" i="5" s="1"/>
  <c r="AH944" i="5" s="1"/>
  <c r="BD944" i="5" s="1"/>
  <c r="I947" i="5"/>
  <c r="S947" i="5" s="1"/>
  <c r="AG947" i="5" s="1"/>
  <c r="BC947" i="5" s="1"/>
  <c r="K948" i="5"/>
  <c r="U948" i="5" s="1"/>
  <c r="AI948" i="5" s="1"/>
  <c r="O949" i="5"/>
  <c r="AC949" i="5" s="1"/>
  <c r="R950" i="5"/>
  <c r="AF950" i="5" s="1"/>
  <c r="BB950" i="5" s="1"/>
  <c r="C953" i="5"/>
  <c r="M955" i="5"/>
  <c r="Y955" i="5" s="1"/>
  <c r="BH955" i="5" s="1"/>
  <c r="J955" i="5"/>
  <c r="T955" i="5" s="1"/>
  <c r="AH955" i="5" s="1"/>
  <c r="BD955" i="5" s="1"/>
  <c r="O959" i="5"/>
  <c r="AC959" i="5" s="1"/>
  <c r="O961" i="5"/>
  <c r="AC961" i="5" s="1"/>
  <c r="N969" i="5"/>
  <c r="AA969" i="5" s="1"/>
  <c r="C972" i="5"/>
  <c r="O973" i="5"/>
  <c r="AC973" i="5" s="1"/>
  <c r="O984" i="5"/>
  <c r="AC984" i="5" s="1"/>
  <c r="R986" i="5"/>
  <c r="AF986" i="5" s="1"/>
  <c r="BB986" i="5" s="1"/>
  <c r="M988" i="5"/>
  <c r="Y988" i="5" s="1"/>
  <c r="BH988" i="5" s="1"/>
  <c r="M990" i="5"/>
  <c r="Y990" i="5" s="1"/>
  <c r="BH990" i="5" s="1"/>
  <c r="I992" i="5"/>
  <c r="S992" i="5" s="1"/>
  <c r="AG992" i="5" s="1"/>
  <c r="BC992" i="5" s="1"/>
  <c r="M908" i="5"/>
  <c r="Y908" i="5" s="1"/>
  <c r="BH908" i="5" s="1"/>
  <c r="N908" i="5"/>
  <c r="AA908" i="5" s="1"/>
  <c r="I941" i="5"/>
  <c r="S941" i="5" s="1"/>
  <c r="AG941" i="5" s="1"/>
  <c r="BC941" i="5" s="1"/>
  <c r="M943" i="5"/>
  <c r="Y943" i="5" s="1"/>
  <c r="BH943" i="5" s="1"/>
  <c r="B943" i="5"/>
  <c r="K947" i="5"/>
  <c r="U947" i="5" s="1"/>
  <c r="AI947" i="5" s="1"/>
  <c r="R949" i="5"/>
  <c r="AF949" i="5" s="1"/>
  <c r="BB949" i="5" s="1"/>
  <c r="R961" i="5"/>
  <c r="AF961" i="5" s="1"/>
  <c r="BB961" i="5" s="1"/>
  <c r="I963" i="5"/>
  <c r="S963" i="5" s="1"/>
  <c r="AG963" i="5" s="1"/>
  <c r="BC963" i="5" s="1"/>
  <c r="O969" i="5"/>
  <c r="AC969" i="5" s="1"/>
  <c r="B971" i="5"/>
  <c r="I972" i="5"/>
  <c r="S972" i="5" s="1"/>
  <c r="AG972" i="5" s="1"/>
  <c r="BC972" i="5" s="1"/>
  <c r="N983" i="5"/>
  <c r="AA983" i="5" s="1"/>
  <c r="L983" i="5"/>
  <c r="X983" i="5" s="1"/>
  <c r="R984" i="5"/>
  <c r="AF984" i="5" s="1"/>
  <c r="BB984" i="5" s="1"/>
  <c r="R988" i="5"/>
  <c r="AF988" i="5" s="1"/>
  <c r="BB988" i="5" s="1"/>
  <c r="O990" i="5"/>
  <c r="AC990" i="5" s="1"/>
  <c r="M992" i="5"/>
  <c r="Y992" i="5" s="1"/>
  <c r="BH992" i="5" s="1"/>
  <c r="O996" i="5"/>
  <c r="AC996" i="5" s="1"/>
  <c r="C1000" i="5"/>
  <c r="K995" i="5"/>
  <c r="U995" i="5" s="1"/>
  <c r="AI995" i="5" s="1"/>
  <c r="B997" i="5"/>
  <c r="D1000" i="5"/>
  <c r="B994" i="5"/>
  <c r="L995" i="5"/>
  <c r="X995" i="5" s="1"/>
  <c r="I997" i="5"/>
  <c r="S997" i="5" s="1"/>
  <c r="AG997" i="5" s="1"/>
  <c r="BC997" i="5" s="1"/>
  <c r="G1000" i="5"/>
  <c r="Z1000" i="5" s="1"/>
  <c r="AO1000" i="5" s="1"/>
  <c r="C994" i="5"/>
  <c r="O995" i="5"/>
  <c r="AC995" i="5" s="1"/>
  <c r="J997" i="5"/>
  <c r="T997" i="5" s="1"/>
  <c r="AH997" i="5" s="1"/>
  <c r="BD997" i="5" s="1"/>
  <c r="K1000" i="5"/>
  <c r="U1000" i="5" s="1"/>
  <c r="AI1000" i="5" s="1"/>
  <c r="K997" i="5"/>
  <c r="U997" i="5" s="1"/>
  <c r="AI997" i="5" s="1"/>
  <c r="N1000" i="5"/>
  <c r="AA1000" i="5" s="1"/>
  <c r="I981" i="5"/>
  <c r="S981" i="5" s="1"/>
  <c r="AG981" i="5" s="1"/>
  <c r="BC981" i="5" s="1"/>
  <c r="I987" i="5"/>
  <c r="S987" i="5" s="1"/>
  <c r="AG987" i="5" s="1"/>
  <c r="BC987" i="5" s="1"/>
  <c r="M994" i="5"/>
  <c r="Y994" i="5" s="1"/>
  <c r="BH994" i="5" s="1"/>
  <c r="B996" i="5"/>
  <c r="L997" i="5"/>
  <c r="X997" i="5" s="1"/>
  <c r="O1000" i="5"/>
  <c r="AC1000" i="5" s="1"/>
  <c r="R1000" i="5"/>
  <c r="AF1000" i="5" s="1"/>
  <c r="BB1000" i="5" s="1"/>
  <c r="R331" i="4"/>
  <c r="R816" i="4"/>
  <c r="R73" i="4"/>
  <c r="R109" i="4"/>
  <c r="AB2" i="5"/>
  <c r="AP2" i="5" s="1"/>
  <c r="O17" i="5"/>
  <c r="AC17" i="5" s="1"/>
  <c r="O96" i="5"/>
  <c r="AC96" i="5" s="1"/>
  <c r="C96" i="5"/>
  <c r="L96" i="5"/>
  <c r="X96" i="5" s="1"/>
  <c r="K96" i="5"/>
  <c r="U96" i="5" s="1"/>
  <c r="AI96" i="5" s="1"/>
  <c r="J96" i="5"/>
  <c r="T96" i="5" s="1"/>
  <c r="AH96" i="5" s="1"/>
  <c r="BD96" i="5" s="1"/>
  <c r="I96" i="5"/>
  <c r="S96" i="5" s="1"/>
  <c r="AG96" i="5" s="1"/>
  <c r="BC96" i="5" s="1"/>
  <c r="I2" i="5"/>
  <c r="S2" i="5" s="1"/>
  <c r="AG2" i="5" s="1"/>
  <c r="C3" i="5"/>
  <c r="O3" i="5"/>
  <c r="AC3" i="5" s="1"/>
  <c r="I4" i="5"/>
  <c r="S4" i="5" s="1"/>
  <c r="AG4" i="5" s="1"/>
  <c r="C5" i="5"/>
  <c r="R5" i="5"/>
  <c r="AF5" i="5" s="1"/>
  <c r="O6" i="5"/>
  <c r="AC6" i="5" s="1"/>
  <c r="C6" i="5"/>
  <c r="K6" i="5"/>
  <c r="U6" i="5" s="1"/>
  <c r="AI6" i="5" s="1"/>
  <c r="R6" i="5"/>
  <c r="AF6" i="5" s="1"/>
  <c r="N7" i="5"/>
  <c r="AA7" i="5" s="1"/>
  <c r="L9" i="5"/>
  <c r="X9" i="5" s="1"/>
  <c r="J10" i="5"/>
  <c r="T10" i="5" s="1"/>
  <c r="AH10" i="5" s="1"/>
  <c r="J11" i="5"/>
  <c r="T11" i="5" s="1"/>
  <c r="AH11" i="5" s="1"/>
  <c r="B17" i="5"/>
  <c r="R17" i="5"/>
  <c r="AF17" i="5" s="1"/>
  <c r="BB17" i="5" s="1"/>
  <c r="O18" i="5"/>
  <c r="AC18" i="5" s="1"/>
  <c r="C18" i="5"/>
  <c r="K18" i="5"/>
  <c r="U18" i="5" s="1"/>
  <c r="AI18" i="5" s="1"/>
  <c r="R18" i="5"/>
  <c r="AF18" i="5" s="1"/>
  <c r="BB18" i="5" s="1"/>
  <c r="N19" i="5"/>
  <c r="AA19" i="5" s="1"/>
  <c r="L21" i="5"/>
  <c r="X21" i="5" s="1"/>
  <c r="J22" i="5"/>
  <c r="T22" i="5" s="1"/>
  <c r="AH22" i="5" s="1"/>
  <c r="BD22" i="5" s="1"/>
  <c r="J23" i="5"/>
  <c r="T23" i="5" s="1"/>
  <c r="AH23" i="5" s="1"/>
  <c r="BD23" i="5" s="1"/>
  <c r="B29" i="5"/>
  <c r="R29" i="5"/>
  <c r="AF29" i="5" s="1"/>
  <c r="BB29" i="5" s="1"/>
  <c r="O30" i="5"/>
  <c r="AC30" i="5" s="1"/>
  <c r="C30" i="5"/>
  <c r="K30" i="5"/>
  <c r="U30" i="5" s="1"/>
  <c r="AI30" i="5" s="1"/>
  <c r="R30" i="5"/>
  <c r="AF30" i="5" s="1"/>
  <c r="BB30" i="5" s="1"/>
  <c r="N31" i="5"/>
  <c r="AA31" i="5" s="1"/>
  <c r="L33" i="5"/>
  <c r="X33" i="5" s="1"/>
  <c r="J34" i="5"/>
  <c r="T34" i="5" s="1"/>
  <c r="AH34" i="5" s="1"/>
  <c r="BD34" i="5" s="1"/>
  <c r="J35" i="5"/>
  <c r="T35" i="5" s="1"/>
  <c r="AH35" i="5" s="1"/>
  <c r="BD35" i="5" s="1"/>
  <c r="B41" i="5"/>
  <c r="R41" i="5"/>
  <c r="AF41" i="5" s="1"/>
  <c r="BB41" i="5" s="1"/>
  <c r="O42" i="5"/>
  <c r="AC42" i="5" s="1"/>
  <c r="C42" i="5"/>
  <c r="K42" i="5"/>
  <c r="U42" i="5" s="1"/>
  <c r="AI42" i="5" s="1"/>
  <c r="R42" i="5"/>
  <c r="AF42" i="5" s="1"/>
  <c r="BB42" i="5" s="1"/>
  <c r="N43" i="5"/>
  <c r="AA43" i="5" s="1"/>
  <c r="L45" i="5"/>
  <c r="X45" i="5" s="1"/>
  <c r="J46" i="5"/>
  <c r="T46" i="5" s="1"/>
  <c r="AH46" i="5" s="1"/>
  <c r="BD46" i="5" s="1"/>
  <c r="J47" i="5"/>
  <c r="T47" i="5" s="1"/>
  <c r="AH47" i="5" s="1"/>
  <c r="BD47" i="5" s="1"/>
  <c r="B53" i="5"/>
  <c r="R53" i="5"/>
  <c r="AF53" i="5" s="1"/>
  <c r="BB53" i="5" s="1"/>
  <c r="O54" i="5"/>
  <c r="AC54" i="5" s="1"/>
  <c r="C54" i="5"/>
  <c r="K54" i="5"/>
  <c r="U54" i="5" s="1"/>
  <c r="AI54" i="5" s="1"/>
  <c r="R54" i="5"/>
  <c r="AF54" i="5" s="1"/>
  <c r="BB54" i="5" s="1"/>
  <c r="N55" i="5"/>
  <c r="AA55" i="5" s="1"/>
  <c r="B58" i="5"/>
  <c r="M60" i="5"/>
  <c r="Y60" i="5" s="1"/>
  <c r="BH60" i="5" s="1"/>
  <c r="E62" i="5"/>
  <c r="O68" i="5"/>
  <c r="AC68" i="5" s="1"/>
  <c r="C68" i="5"/>
  <c r="K68" i="5"/>
  <c r="U68" i="5" s="1"/>
  <c r="AI68" i="5" s="1"/>
  <c r="J68" i="5"/>
  <c r="T68" i="5" s="1"/>
  <c r="AH68" i="5" s="1"/>
  <c r="BD68" i="5" s="1"/>
  <c r="D74" i="5"/>
  <c r="B76" i="5"/>
  <c r="O78" i="5"/>
  <c r="AC78" i="5" s="1"/>
  <c r="C78" i="5"/>
  <c r="L78" i="5"/>
  <c r="X78" i="5" s="1"/>
  <c r="K78" i="5"/>
  <c r="U78" i="5" s="1"/>
  <c r="AI78" i="5" s="1"/>
  <c r="J78" i="5"/>
  <c r="T78" i="5" s="1"/>
  <c r="AH78" i="5" s="1"/>
  <c r="BD78" i="5" s="1"/>
  <c r="O80" i="5"/>
  <c r="AC80" i="5" s="1"/>
  <c r="C80" i="5"/>
  <c r="L80" i="5"/>
  <c r="X80" i="5" s="1"/>
  <c r="K80" i="5"/>
  <c r="U80" i="5" s="1"/>
  <c r="AI80" i="5" s="1"/>
  <c r="J80" i="5"/>
  <c r="T80" i="5" s="1"/>
  <c r="AH80" i="5" s="1"/>
  <c r="BD80" i="5" s="1"/>
  <c r="M84" i="5"/>
  <c r="Y84" i="5" s="1"/>
  <c r="BH84" i="5" s="1"/>
  <c r="O88" i="5"/>
  <c r="AC88" i="5" s="1"/>
  <c r="C88" i="5"/>
  <c r="L88" i="5"/>
  <c r="X88" i="5" s="1"/>
  <c r="K88" i="5"/>
  <c r="U88" i="5" s="1"/>
  <c r="AI88" i="5" s="1"/>
  <c r="J88" i="5"/>
  <c r="T88" i="5" s="1"/>
  <c r="AH88" i="5" s="1"/>
  <c r="BD88" i="5" s="1"/>
  <c r="I88" i="5"/>
  <c r="S88" i="5" s="1"/>
  <c r="AG88" i="5" s="1"/>
  <c r="BC88" i="5" s="1"/>
  <c r="O92" i="5"/>
  <c r="AC92" i="5" s="1"/>
  <c r="C92" i="5"/>
  <c r="L92" i="5"/>
  <c r="X92" i="5" s="1"/>
  <c r="K92" i="5"/>
  <c r="U92" i="5" s="1"/>
  <c r="AI92" i="5" s="1"/>
  <c r="J92" i="5"/>
  <c r="T92" i="5" s="1"/>
  <c r="AH92" i="5" s="1"/>
  <c r="BD92" i="5" s="1"/>
  <c r="I92" i="5"/>
  <c r="S92" i="5" s="1"/>
  <c r="AG92" i="5" s="1"/>
  <c r="BC92" i="5" s="1"/>
  <c r="B96" i="5"/>
  <c r="R3" i="5"/>
  <c r="AF3" i="5" s="1"/>
  <c r="C17" i="5"/>
  <c r="O19" i="5"/>
  <c r="AC19" i="5" s="1"/>
  <c r="L22" i="5"/>
  <c r="X22" i="5" s="1"/>
  <c r="C29" i="5"/>
  <c r="O31" i="5"/>
  <c r="AC31" i="5" s="1"/>
  <c r="L34" i="5"/>
  <c r="X34" i="5" s="1"/>
  <c r="C41" i="5"/>
  <c r="O43" i="5"/>
  <c r="AC43" i="5" s="1"/>
  <c r="L46" i="5"/>
  <c r="X46" i="5" s="1"/>
  <c r="C53" i="5"/>
  <c r="O55" i="5"/>
  <c r="AC55" i="5" s="1"/>
  <c r="F62" i="5"/>
  <c r="E74" i="5"/>
  <c r="O7" i="5"/>
  <c r="AC7" i="5" s="1"/>
  <c r="K2" i="5"/>
  <c r="U2" i="5" s="1"/>
  <c r="AI2" i="5" s="1"/>
  <c r="K4" i="5"/>
  <c r="U4" i="5" s="1"/>
  <c r="AI4" i="5" s="1"/>
  <c r="B7" i="5"/>
  <c r="R7" i="5"/>
  <c r="AF7" i="5" s="1"/>
  <c r="O8" i="5"/>
  <c r="AC8" i="5" s="1"/>
  <c r="C8" i="5"/>
  <c r="K8" i="5"/>
  <c r="U8" i="5" s="1"/>
  <c r="AI8" i="5" s="1"/>
  <c r="R8" i="5"/>
  <c r="AF8" i="5" s="1"/>
  <c r="N9" i="5"/>
  <c r="AA9" i="5" s="1"/>
  <c r="M10" i="5"/>
  <c r="Y10" i="5" s="1"/>
  <c r="J12" i="5"/>
  <c r="T12" i="5" s="1"/>
  <c r="AH12" i="5" s="1"/>
  <c r="J13" i="5"/>
  <c r="T13" i="5" s="1"/>
  <c r="AH13" i="5" s="1"/>
  <c r="B19" i="5"/>
  <c r="R19" i="5"/>
  <c r="AF19" i="5" s="1"/>
  <c r="BB19" i="5" s="1"/>
  <c r="O20" i="5"/>
  <c r="AC20" i="5" s="1"/>
  <c r="C20" i="5"/>
  <c r="K20" i="5"/>
  <c r="U20" i="5" s="1"/>
  <c r="AI20" i="5" s="1"/>
  <c r="R20" i="5"/>
  <c r="AF20" i="5" s="1"/>
  <c r="BB20" i="5" s="1"/>
  <c r="N21" i="5"/>
  <c r="AA21" i="5" s="1"/>
  <c r="M22" i="5"/>
  <c r="Y22" i="5" s="1"/>
  <c r="BH22" i="5" s="1"/>
  <c r="J24" i="5"/>
  <c r="T24" i="5" s="1"/>
  <c r="AH24" i="5" s="1"/>
  <c r="BD24" i="5" s="1"/>
  <c r="J25" i="5"/>
  <c r="T25" i="5" s="1"/>
  <c r="AH25" i="5" s="1"/>
  <c r="BD25" i="5" s="1"/>
  <c r="B31" i="5"/>
  <c r="R31" i="5"/>
  <c r="AF31" i="5" s="1"/>
  <c r="BB31" i="5" s="1"/>
  <c r="O32" i="5"/>
  <c r="AC32" i="5" s="1"/>
  <c r="C32" i="5"/>
  <c r="K32" i="5"/>
  <c r="U32" i="5" s="1"/>
  <c r="AI32" i="5" s="1"/>
  <c r="R32" i="5"/>
  <c r="AF32" i="5" s="1"/>
  <c r="BB32" i="5" s="1"/>
  <c r="N33" i="5"/>
  <c r="AA33" i="5" s="1"/>
  <c r="M34" i="5"/>
  <c r="Y34" i="5" s="1"/>
  <c r="BH34" i="5" s="1"/>
  <c r="J36" i="5"/>
  <c r="T36" i="5" s="1"/>
  <c r="AH36" i="5" s="1"/>
  <c r="BD36" i="5" s="1"/>
  <c r="J37" i="5"/>
  <c r="T37" i="5" s="1"/>
  <c r="AH37" i="5" s="1"/>
  <c r="BD37" i="5" s="1"/>
  <c r="B43" i="5"/>
  <c r="R43" i="5"/>
  <c r="AF43" i="5" s="1"/>
  <c r="BB43" i="5" s="1"/>
  <c r="O44" i="5"/>
  <c r="AC44" i="5" s="1"/>
  <c r="C44" i="5"/>
  <c r="K44" i="5"/>
  <c r="U44" i="5" s="1"/>
  <c r="AI44" i="5" s="1"/>
  <c r="R44" i="5"/>
  <c r="AF44" i="5" s="1"/>
  <c r="BB44" i="5" s="1"/>
  <c r="N45" i="5"/>
  <c r="AA45" i="5" s="1"/>
  <c r="M46" i="5"/>
  <c r="Y46" i="5" s="1"/>
  <c r="BH46" i="5" s="1"/>
  <c r="J48" i="5"/>
  <c r="T48" i="5" s="1"/>
  <c r="AH48" i="5" s="1"/>
  <c r="BD48" i="5" s="1"/>
  <c r="J49" i="5"/>
  <c r="T49" i="5" s="1"/>
  <c r="AH49" i="5" s="1"/>
  <c r="BD49" i="5" s="1"/>
  <c r="B55" i="5"/>
  <c r="R55" i="5"/>
  <c r="AF55" i="5" s="1"/>
  <c r="BB55" i="5" s="1"/>
  <c r="O56" i="5"/>
  <c r="AC56" i="5" s="1"/>
  <c r="C56" i="5"/>
  <c r="K56" i="5"/>
  <c r="U56" i="5" s="1"/>
  <c r="AI56" i="5" s="1"/>
  <c r="R56" i="5"/>
  <c r="AF56" i="5" s="1"/>
  <c r="BB56" i="5" s="1"/>
  <c r="H62" i="5"/>
  <c r="H53" i="5" s="1"/>
  <c r="AB53" i="5" s="1"/>
  <c r="AP53" i="5" s="1"/>
  <c r="O64" i="5"/>
  <c r="AC64" i="5" s="1"/>
  <c r="C64" i="5"/>
  <c r="K64" i="5"/>
  <c r="U64" i="5" s="1"/>
  <c r="AI64" i="5" s="1"/>
  <c r="J64" i="5"/>
  <c r="T64" i="5" s="1"/>
  <c r="AH64" i="5" s="1"/>
  <c r="BD64" i="5" s="1"/>
  <c r="L66" i="5"/>
  <c r="X66" i="5" s="1"/>
  <c r="F74" i="5"/>
  <c r="I82" i="5"/>
  <c r="S82" i="5" s="1"/>
  <c r="AG82" i="5" s="1"/>
  <c r="BC82" i="5" s="1"/>
  <c r="J177" i="5"/>
  <c r="T177" i="5" s="1"/>
  <c r="AH177" i="5" s="1"/>
  <c r="BD177" i="5" s="1"/>
  <c r="I177" i="5"/>
  <c r="S177" i="5" s="1"/>
  <c r="AG177" i="5" s="1"/>
  <c r="BC177" i="5" s="1"/>
  <c r="R177" i="5"/>
  <c r="AF177" i="5" s="1"/>
  <c r="BB177" i="5" s="1"/>
  <c r="L177" i="5"/>
  <c r="X177" i="5" s="1"/>
  <c r="K177" i="5"/>
  <c r="U177" i="5" s="1"/>
  <c r="AI177" i="5" s="1"/>
  <c r="C177" i="5"/>
  <c r="B177" i="5"/>
  <c r="O177" i="5"/>
  <c r="AC177" i="5" s="1"/>
  <c r="N177" i="5"/>
  <c r="AA177" i="5" s="1"/>
  <c r="M177" i="5"/>
  <c r="Y177" i="5" s="1"/>
  <c r="BH177" i="5" s="1"/>
  <c r="L2" i="5"/>
  <c r="X2" i="5" s="1"/>
  <c r="L4" i="5"/>
  <c r="X4" i="5" s="1"/>
  <c r="C7" i="5"/>
  <c r="O9" i="5"/>
  <c r="AC9" i="5" s="1"/>
  <c r="K13" i="5"/>
  <c r="U13" i="5" s="1"/>
  <c r="AI13" i="5" s="1"/>
  <c r="C19" i="5"/>
  <c r="O21" i="5"/>
  <c r="AC21" i="5" s="1"/>
  <c r="K25" i="5"/>
  <c r="U25" i="5" s="1"/>
  <c r="AI25" i="5" s="1"/>
  <c r="C31" i="5"/>
  <c r="O33" i="5"/>
  <c r="AC33" i="5" s="1"/>
  <c r="K37" i="5"/>
  <c r="U37" i="5" s="1"/>
  <c r="AI37" i="5" s="1"/>
  <c r="C43" i="5"/>
  <c r="O45" i="5"/>
  <c r="AC45" i="5" s="1"/>
  <c r="K49" i="5"/>
  <c r="U49" i="5" s="1"/>
  <c r="AI49" i="5" s="1"/>
  <c r="C55" i="5"/>
  <c r="I62" i="5"/>
  <c r="S62" i="5" s="1"/>
  <c r="AG62" i="5" s="1"/>
  <c r="BC62" i="5" s="1"/>
  <c r="M66" i="5"/>
  <c r="Y66" i="5" s="1"/>
  <c r="BH66" i="5" s="1"/>
  <c r="I72" i="5"/>
  <c r="S72" i="5" s="1"/>
  <c r="AG72" i="5" s="1"/>
  <c r="BC72" i="5" s="1"/>
  <c r="H74" i="5"/>
  <c r="M82" i="5"/>
  <c r="Y82" i="5" s="1"/>
  <c r="BH82" i="5" s="1"/>
  <c r="O86" i="5"/>
  <c r="AC86" i="5" s="1"/>
  <c r="C86" i="5"/>
  <c r="L86" i="5"/>
  <c r="X86" i="5" s="1"/>
  <c r="K86" i="5"/>
  <c r="U86" i="5" s="1"/>
  <c r="AI86" i="5" s="1"/>
  <c r="J86" i="5"/>
  <c r="T86" i="5" s="1"/>
  <c r="AH86" i="5" s="1"/>
  <c r="BD86" i="5" s="1"/>
  <c r="G86" i="5"/>
  <c r="F86" i="5"/>
  <c r="M96" i="5"/>
  <c r="Y96" i="5" s="1"/>
  <c r="BH96" i="5" s="1"/>
  <c r="M4" i="5"/>
  <c r="Y4" i="5" s="1"/>
  <c r="O22" i="5"/>
  <c r="AC22" i="5" s="1"/>
  <c r="C22" i="5"/>
  <c r="K22" i="5"/>
  <c r="U22" i="5" s="1"/>
  <c r="AI22" i="5" s="1"/>
  <c r="R22" i="5"/>
  <c r="AF22" i="5" s="1"/>
  <c r="BB22" i="5" s="1"/>
  <c r="J27" i="5"/>
  <c r="T27" i="5" s="1"/>
  <c r="AH27" i="5" s="1"/>
  <c r="BD27" i="5" s="1"/>
  <c r="O34" i="5"/>
  <c r="AC34" i="5" s="1"/>
  <c r="C34" i="5"/>
  <c r="K34" i="5"/>
  <c r="U34" i="5" s="1"/>
  <c r="AI34" i="5" s="1"/>
  <c r="R34" i="5"/>
  <c r="AF34" i="5" s="1"/>
  <c r="BB34" i="5" s="1"/>
  <c r="J39" i="5"/>
  <c r="T39" i="5" s="1"/>
  <c r="AH39" i="5" s="1"/>
  <c r="BD39" i="5" s="1"/>
  <c r="O46" i="5"/>
  <c r="AC46" i="5" s="1"/>
  <c r="C46" i="5"/>
  <c r="K46" i="5"/>
  <c r="U46" i="5" s="1"/>
  <c r="AI46" i="5" s="1"/>
  <c r="R46" i="5"/>
  <c r="AF46" i="5" s="1"/>
  <c r="BB46" i="5" s="1"/>
  <c r="J51" i="5"/>
  <c r="T51" i="5" s="1"/>
  <c r="AH51" i="5" s="1"/>
  <c r="BD51" i="5" s="1"/>
  <c r="O60" i="5"/>
  <c r="AC60" i="5" s="1"/>
  <c r="C60" i="5"/>
  <c r="K60" i="5"/>
  <c r="U60" i="5" s="1"/>
  <c r="AI60" i="5" s="1"/>
  <c r="J60" i="5"/>
  <c r="T60" i="5" s="1"/>
  <c r="AH60" i="5" s="1"/>
  <c r="BD60" i="5" s="1"/>
  <c r="L62" i="5"/>
  <c r="X62" i="5" s="1"/>
  <c r="M72" i="5"/>
  <c r="Y72" i="5" s="1"/>
  <c r="BH72" i="5" s="1"/>
  <c r="I74" i="5"/>
  <c r="S74" i="5" s="1"/>
  <c r="AG74" i="5" s="1"/>
  <c r="BC74" i="5" s="1"/>
  <c r="N82" i="5"/>
  <c r="AA82" i="5" s="1"/>
  <c r="N96" i="5"/>
  <c r="AA96" i="5" s="1"/>
  <c r="M102" i="5"/>
  <c r="Y102" i="5" s="1"/>
  <c r="BH102" i="5" s="1"/>
  <c r="K102" i="5"/>
  <c r="U102" i="5" s="1"/>
  <c r="AI102" i="5" s="1"/>
  <c r="J102" i="5"/>
  <c r="T102" i="5" s="1"/>
  <c r="AH102" i="5" s="1"/>
  <c r="BD102" i="5" s="1"/>
  <c r="I102" i="5"/>
  <c r="S102" i="5" s="1"/>
  <c r="AG102" i="5" s="1"/>
  <c r="BC102" i="5" s="1"/>
  <c r="R102" i="5"/>
  <c r="AF102" i="5" s="1"/>
  <c r="BB102" i="5" s="1"/>
  <c r="C102" i="5"/>
  <c r="J233" i="5"/>
  <c r="T233" i="5" s="1"/>
  <c r="AH233" i="5" s="1"/>
  <c r="BD233" i="5" s="1"/>
  <c r="I233" i="5"/>
  <c r="S233" i="5" s="1"/>
  <c r="AG233" i="5" s="1"/>
  <c r="BC233" i="5" s="1"/>
  <c r="R233" i="5"/>
  <c r="AF233" i="5" s="1"/>
  <c r="BB233" i="5" s="1"/>
  <c r="O233" i="5"/>
  <c r="AC233" i="5" s="1"/>
  <c r="N233" i="5"/>
  <c r="AA233" i="5" s="1"/>
  <c r="M233" i="5"/>
  <c r="Y233" i="5" s="1"/>
  <c r="BH233" i="5" s="1"/>
  <c r="L233" i="5"/>
  <c r="X233" i="5" s="1"/>
  <c r="K233" i="5"/>
  <c r="U233" i="5" s="1"/>
  <c r="AI233" i="5" s="1"/>
  <c r="C233" i="5"/>
  <c r="B233" i="5"/>
  <c r="O41" i="5"/>
  <c r="AC41" i="5" s="1"/>
  <c r="O10" i="5"/>
  <c r="AC10" i="5" s="1"/>
  <c r="C10" i="5"/>
  <c r="K10" i="5"/>
  <c r="U10" i="5" s="1"/>
  <c r="AI10" i="5" s="1"/>
  <c r="B2" i="5"/>
  <c r="N2" i="5"/>
  <c r="AA2" i="5" s="1"/>
  <c r="B4" i="5"/>
  <c r="N4" i="5"/>
  <c r="AA4" i="5" s="1"/>
  <c r="C9" i="5"/>
  <c r="B10" i="5"/>
  <c r="O11" i="5"/>
  <c r="AC11" i="5" s="1"/>
  <c r="M13" i="5"/>
  <c r="Y13" i="5" s="1"/>
  <c r="K15" i="5"/>
  <c r="U15" i="5" s="1"/>
  <c r="AI15" i="5" s="1"/>
  <c r="I16" i="5"/>
  <c r="S16" i="5" s="1"/>
  <c r="AG16" i="5" s="1"/>
  <c r="BC16" i="5" s="1"/>
  <c r="C21" i="5"/>
  <c r="B22" i="5"/>
  <c r="O23" i="5"/>
  <c r="AC23" i="5" s="1"/>
  <c r="M25" i="5"/>
  <c r="Y25" i="5" s="1"/>
  <c r="BH25" i="5" s="1"/>
  <c r="K27" i="5"/>
  <c r="U27" i="5" s="1"/>
  <c r="AI27" i="5" s="1"/>
  <c r="I28" i="5"/>
  <c r="S28" i="5" s="1"/>
  <c r="AG28" i="5" s="1"/>
  <c r="BC28" i="5" s="1"/>
  <c r="C33" i="5"/>
  <c r="B34" i="5"/>
  <c r="O35" i="5"/>
  <c r="AC35" i="5" s="1"/>
  <c r="M37" i="5"/>
  <c r="Y37" i="5" s="1"/>
  <c r="BH37" i="5" s="1"/>
  <c r="K39" i="5"/>
  <c r="U39" i="5" s="1"/>
  <c r="AI39" i="5" s="1"/>
  <c r="I40" i="5"/>
  <c r="S40" i="5" s="1"/>
  <c r="AG40" i="5" s="1"/>
  <c r="BC40" i="5" s="1"/>
  <c r="C45" i="5"/>
  <c r="B46" i="5"/>
  <c r="O47" i="5"/>
  <c r="AC47" i="5" s="1"/>
  <c r="M49" i="5"/>
  <c r="Y49" i="5" s="1"/>
  <c r="BH49" i="5" s="1"/>
  <c r="AB50" i="5"/>
  <c r="AP50" i="5" s="1"/>
  <c r="K51" i="5"/>
  <c r="U51" i="5" s="1"/>
  <c r="AI51" i="5" s="1"/>
  <c r="I52" i="5"/>
  <c r="S52" i="5" s="1"/>
  <c r="AG52" i="5" s="1"/>
  <c r="BC52" i="5" s="1"/>
  <c r="I58" i="5"/>
  <c r="S58" i="5" s="1"/>
  <c r="AG58" i="5" s="1"/>
  <c r="BC58" i="5" s="1"/>
  <c r="B60" i="5"/>
  <c r="M62" i="5"/>
  <c r="Y62" i="5" s="1"/>
  <c r="BH62" i="5" s="1"/>
  <c r="O70" i="5"/>
  <c r="AC70" i="5" s="1"/>
  <c r="C70" i="5"/>
  <c r="K70" i="5"/>
  <c r="U70" i="5" s="1"/>
  <c r="AI70" i="5" s="1"/>
  <c r="J70" i="5"/>
  <c r="T70" i="5" s="1"/>
  <c r="AH70" i="5" s="1"/>
  <c r="BD70" i="5" s="1"/>
  <c r="N72" i="5"/>
  <c r="AA72" i="5" s="1"/>
  <c r="M74" i="5"/>
  <c r="Y74" i="5" s="1"/>
  <c r="BH74" i="5" s="1"/>
  <c r="I76" i="5"/>
  <c r="S76" i="5" s="1"/>
  <c r="AG76" i="5" s="1"/>
  <c r="BC76" i="5" s="1"/>
  <c r="D86" i="5"/>
  <c r="R96" i="5"/>
  <c r="AF96" i="5" s="1"/>
  <c r="BB96" i="5" s="1"/>
  <c r="B102" i="5"/>
  <c r="G134" i="5"/>
  <c r="F134" i="5"/>
  <c r="R134" i="5"/>
  <c r="AF134" i="5" s="1"/>
  <c r="BB134" i="5" s="1"/>
  <c r="D134" i="5"/>
  <c r="O134" i="5"/>
  <c r="AC134" i="5" s="1"/>
  <c r="C134" i="5"/>
  <c r="N134" i="5"/>
  <c r="AA134" i="5" s="1"/>
  <c r="K134" i="5"/>
  <c r="U134" i="5" s="1"/>
  <c r="AI134" i="5" s="1"/>
  <c r="M134" i="5"/>
  <c r="Y134" i="5" s="1"/>
  <c r="BH134" i="5" s="1"/>
  <c r="L134" i="5"/>
  <c r="X134" i="5" s="1"/>
  <c r="J134" i="5"/>
  <c r="T134" i="5" s="1"/>
  <c r="AH134" i="5" s="1"/>
  <c r="BD134" i="5" s="1"/>
  <c r="I134" i="5"/>
  <c r="S134" i="5" s="1"/>
  <c r="AG134" i="5" s="1"/>
  <c r="BC134" i="5" s="1"/>
  <c r="H134" i="5"/>
  <c r="E134" i="5"/>
  <c r="B134" i="5"/>
  <c r="R168" i="5"/>
  <c r="AF168" i="5" s="1"/>
  <c r="BB168" i="5" s="1"/>
  <c r="O168" i="5"/>
  <c r="AC168" i="5" s="1"/>
  <c r="C168" i="5"/>
  <c r="N168" i="5"/>
  <c r="AA168" i="5" s="1"/>
  <c r="B168" i="5"/>
  <c r="M168" i="5"/>
  <c r="Y168" i="5" s="1"/>
  <c r="BH168" i="5" s="1"/>
  <c r="L168" i="5"/>
  <c r="X168" i="5" s="1"/>
  <c r="K168" i="5"/>
  <c r="U168" i="5" s="1"/>
  <c r="AI168" i="5" s="1"/>
  <c r="J168" i="5"/>
  <c r="T168" i="5" s="1"/>
  <c r="AH168" i="5" s="1"/>
  <c r="BD168" i="5" s="1"/>
  <c r="I168" i="5"/>
  <c r="S168" i="5" s="1"/>
  <c r="AG168" i="5" s="1"/>
  <c r="BC168" i="5" s="1"/>
  <c r="M2" i="5"/>
  <c r="Y2" i="5" s="1"/>
  <c r="R10" i="5"/>
  <c r="AF10" i="5" s="1"/>
  <c r="J15" i="5"/>
  <c r="T15" i="5" s="1"/>
  <c r="AH15" i="5" s="1"/>
  <c r="BD15" i="5" s="1"/>
  <c r="C2" i="5"/>
  <c r="AQ2" i="5" s="1"/>
  <c r="AQ3" i="5" s="1"/>
  <c r="AQ4" i="5" s="1"/>
  <c r="AQ5" i="5" s="1"/>
  <c r="AQ6" i="5" s="1"/>
  <c r="AQ7" i="5" s="1"/>
  <c r="AQ8" i="5" s="1"/>
  <c r="AQ9" i="5" s="1"/>
  <c r="AQ10" i="5" s="1"/>
  <c r="AQ11" i="5" s="1"/>
  <c r="AQ12" i="5" s="1"/>
  <c r="AQ13" i="5" s="1"/>
  <c r="AQ14" i="5" s="1"/>
  <c r="AQ15" i="5" s="1"/>
  <c r="AQ16" i="5" s="1"/>
  <c r="AQ17" i="5" s="1"/>
  <c r="AQ18" i="5" s="1"/>
  <c r="AQ19" i="5" s="1"/>
  <c r="AQ20" i="5" s="1"/>
  <c r="AQ21" i="5" s="1"/>
  <c r="AQ22" i="5" s="1"/>
  <c r="AQ23" i="5" s="1"/>
  <c r="AQ24" i="5" s="1"/>
  <c r="AQ25" i="5" s="1"/>
  <c r="AQ26" i="5" s="1"/>
  <c r="AQ27" i="5" s="1"/>
  <c r="AQ28" i="5" s="1"/>
  <c r="AQ29" i="5" s="1"/>
  <c r="AQ30" i="5" s="1"/>
  <c r="AQ31" i="5" s="1"/>
  <c r="AQ32" i="5" s="1"/>
  <c r="AQ33" i="5" s="1"/>
  <c r="AQ34" i="5" s="1"/>
  <c r="AQ35" i="5" s="1"/>
  <c r="AQ36" i="5" s="1"/>
  <c r="AQ37" i="5" s="1"/>
  <c r="AQ38" i="5" s="1"/>
  <c r="AQ39" i="5" s="1"/>
  <c r="AQ40" i="5" s="1"/>
  <c r="AQ41" i="5" s="1"/>
  <c r="AQ42" i="5" s="1"/>
  <c r="AQ43" i="5" s="1"/>
  <c r="AQ44" i="5" s="1"/>
  <c r="AQ45" i="5" s="1"/>
  <c r="AQ46" i="5" s="1"/>
  <c r="AQ47" i="5" s="1"/>
  <c r="AQ48" i="5" s="1"/>
  <c r="AQ49" i="5" s="1"/>
  <c r="AQ50" i="5" s="1"/>
  <c r="AQ51" i="5" s="1"/>
  <c r="AQ52" i="5" s="1"/>
  <c r="AQ53" i="5" s="1"/>
  <c r="AQ54" i="5" s="1"/>
  <c r="AQ55" i="5" s="1"/>
  <c r="AQ56" i="5" s="1"/>
  <c r="AQ57" i="5" s="1"/>
  <c r="AQ58" i="5" s="1"/>
  <c r="AQ59" i="5" s="1"/>
  <c r="AQ60" i="5" s="1"/>
  <c r="AQ61" i="5" s="1"/>
  <c r="AQ62" i="5" s="1"/>
  <c r="AQ63" i="5" s="1"/>
  <c r="AQ64" i="5" s="1"/>
  <c r="AQ65" i="5" s="1"/>
  <c r="AQ66" i="5" s="1"/>
  <c r="AQ67" i="5" s="1"/>
  <c r="AQ68" i="5" s="1"/>
  <c r="AQ69" i="5" s="1"/>
  <c r="AQ70" i="5" s="1"/>
  <c r="AQ71" i="5" s="1"/>
  <c r="AQ72" i="5" s="1"/>
  <c r="AQ73" i="5" s="1"/>
  <c r="AQ74" i="5" s="1"/>
  <c r="AQ75" i="5" s="1"/>
  <c r="AQ76" i="5" s="1"/>
  <c r="AQ77" i="5" s="1"/>
  <c r="AQ78" i="5" s="1"/>
  <c r="AQ79" i="5" s="1"/>
  <c r="AQ80" i="5" s="1"/>
  <c r="AQ81" i="5" s="1"/>
  <c r="AQ82" i="5" s="1"/>
  <c r="AQ83" i="5" s="1"/>
  <c r="AQ84" i="5" s="1"/>
  <c r="AQ85" i="5" s="1"/>
  <c r="AQ86" i="5" s="1"/>
  <c r="AQ87" i="5" s="1"/>
  <c r="AQ88" i="5" s="1"/>
  <c r="AQ89" i="5" s="1"/>
  <c r="AQ90" i="5" s="1"/>
  <c r="AQ91" i="5" s="1"/>
  <c r="AQ92" i="5" s="1"/>
  <c r="AQ93" i="5" s="1"/>
  <c r="AQ94" i="5" s="1"/>
  <c r="AQ95" i="5" s="1"/>
  <c r="AQ96" i="5" s="1"/>
  <c r="AQ97" i="5" s="1"/>
  <c r="AQ98" i="5" s="1"/>
  <c r="AQ99" i="5" s="1"/>
  <c r="AQ100" i="5" s="1"/>
  <c r="AQ101" i="5" s="1"/>
  <c r="AQ102" i="5" s="1"/>
  <c r="AQ103" i="5" s="1"/>
  <c r="AQ104" i="5" s="1"/>
  <c r="AQ105" i="5" s="1"/>
  <c r="AQ106" i="5" s="1"/>
  <c r="AQ107" i="5" s="1"/>
  <c r="AQ108" i="5" s="1"/>
  <c r="AQ109" i="5" s="1"/>
  <c r="AQ110" i="5" s="1"/>
  <c r="AQ111" i="5" s="1"/>
  <c r="AQ112" i="5" s="1"/>
  <c r="AQ113" i="5" s="1"/>
  <c r="AQ114" i="5" s="1"/>
  <c r="AQ115" i="5" s="1"/>
  <c r="AQ116" i="5" s="1"/>
  <c r="AQ117" i="5" s="1"/>
  <c r="AQ118" i="5" s="1"/>
  <c r="AQ119" i="5" s="1"/>
  <c r="AQ120" i="5" s="1"/>
  <c r="AQ121" i="5" s="1"/>
  <c r="AQ122" i="5" s="1"/>
  <c r="AQ123" i="5" s="1"/>
  <c r="AQ124" i="5" s="1"/>
  <c r="AQ125" i="5" s="1"/>
  <c r="AQ126" i="5" s="1"/>
  <c r="AQ127" i="5" s="1"/>
  <c r="AQ128" i="5" s="1"/>
  <c r="AQ129" i="5" s="1"/>
  <c r="AQ130" i="5" s="1"/>
  <c r="AQ131" i="5" s="1"/>
  <c r="AQ132" i="5" s="1"/>
  <c r="AQ133" i="5" s="1"/>
  <c r="AQ134" i="5" s="1"/>
  <c r="AQ135" i="5" s="1"/>
  <c r="AQ136" i="5" s="1"/>
  <c r="AQ137" i="5" s="1"/>
  <c r="AQ138" i="5" s="1"/>
  <c r="AQ139" i="5" s="1"/>
  <c r="AQ140" i="5" s="1"/>
  <c r="AQ141" i="5" s="1"/>
  <c r="AQ142" i="5" s="1"/>
  <c r="AQ143" i="5" s="1"/>
  <c r="AQ144" i="5" s="1"/>
  <c r="AQ145" i="5" s="1"/>
  <c r="AQ146" i="5" s="1"/>
  <c r="AQ147" i="5" s="1"/>
  <c r="AQ148" i="5" s="1"/>
  <c r="AQ149" i="5" s="1"/>
  <c r="AQ150" i="5" s="1"/>
  <c r="AQ151" i="5" s="1"/>
  <c r="AQ152" i="5" s="1"/>
  <c r="AQ153" i="5" s="1"/>
  <c r="AQ154" i="5" s="1"/>
  <c r="AQ155" i="5" s="1"/>
  <c r="AQ156" i="5" s="1"/>
  <c r="AQ157" i="5" s="1"/>
  <c r="AQ158" i="5" s="1"/>
  <c r="AQ159" i="5" s="1"/>
  <c r="AQ160" i="5" s="1"/>
  <c r="AQ161" i="5" s="1"/>
  <c r="AQ162" i="5" s="1"/>
  <c r="AQ163" i="5" s="1"/>
  <c r="AQ164" i="5" s="1"/>
  <c r="AQ165" i="5" s="1"/>
  <c r="AQ166" i="5" s="1"/>
  <c r="AQ167" i="5" s="1"/>
  <c r="AQ168" i="5" s="1"/>
  <c r="AQ169" i="5" s="1"/>
  <c r="AQ170" i="5" s="1"/>
  <c r="AQ171" i="5" s="1"/>
  <c r="AQ172" i="5" s="1"/>
  <c r="AQ173" i="5" s="1"/>
  <c r="AQ174" i="5" s="1"/>
  <c r="AQ175" i="5" s="1"/>
  <c r="AQ176" i="5" s="1"/>
  <c r="AQ177" i="5" s="1"/>
  <c r="AQ178" i="5" s="1"/>
  <c r="AQ179" i="5" s="1"/>
  <c r="AQ180" i="5" s="1"/>
  <c r="AQ181" i="5" s="1"/>
  <c r="AQ182" i="5" s="1"/>
  <c r="AQ183" i="5" s="1"/>
  <c r="AQ184" i="5" s="1"/>
  <c r="AQ185" i="5" s="1"/>
  <c r="AQ186" i="5" s="1"/>
  <c r="AQ187" i="5" s="1"/>
  <c r="AQ188" i="5" s="1"/>
  <c r="AQ189" i="5" s="1"/>
  <c r="AQ190" i="5" s="1"/>
  <c r="AQ191" i="5" s="1"/>
  <c r="AQ192" i="5" s="1"/>
  <c r="AQ193" i="5" s="1"/>
  <c r="AQ194" i="5" s="1"/>
  <c r="AQ195" i="5" s="1"/>
  <c r="AQ196" i="5" s="1"/>
  <c r="AQ197" i="5" s="1"/>
  <c r="AQ198" i="5" s="1"/>
  <c r="AQ199" i="5" s="1"/>
  <c r="AQ200" i="5" s="1"/>
  <c r="AQ201" i="5" s="1"/>
  <c r="AQ202" i="5" s="1"/>
  <c r="AQ203" i="5" s="1"/>
  <c r="AQ204" i="5" s="1"/>
  <c r="AQ205" i="5" s="1"/>
  <c r="AQ206" i="5" s="1"/>
  <c r="O2" i="5"/>
  <c r="AC2" i="5" s="1"/>
  <c r="I3" i="5"/>
  <c r="S3" i="5" s="1"/>
  <c r="AG3" i="5" s="1"/>
  <c r="C4" i="5"/>
  <c r="O4" i="5"/>
  <c r="AC4" i="5" s="1"/>
  <c r="J5" i="5"/>
  <c r="T5" i="5" s="1"/>
  <c r="AH5" i="5" s="1"/>
  <c r="O12" i="5"/>
  <c r="AC12" i="5" s="1"/>
  <c r="C12" i="5"/>
  <c r="K12" i="5"/>
  <c r="U12" i="5" s="1"/>
  <c r="AI12" i="5" s="1"/>
  <c r="R12" i="5"/>
  <c r="AF12" i="5" s="1"/>
  <c r="N13" i="5"/>
  <c r="AA13" i="5" s="1"/>
  <c r="L15" i="5"/>
  <c r="X15" i="5" s="1"/>
  <c r="J16" i="5"/>
  <c r="T16" i="5" s="1"/>
  <c r="AH16" i="5" s="1"/>
  <c r="BD16" i="5" s="1"/>
  <c r="J17" i="5"/>
  <c r="T17" i="5" s="1"/>
  <c r="AH17" i="5" s="1"/>
  <c r="BD17" i="5" s="1"/>
  <c r="O24" i="5"/>
  <c r="AC24" i="5" s="1"/>
  <c r="C24" i="5"/>
  <c r="K24" i="5"/>
  <c r="U24" i="5" s="1"/>
  <c r="AI24" i="5" s="1"/>
  <c r="R24" i="5"/>
  <c r="AF24" i="5" s="1"/>
  <c r="BB24" i="5" s="1"/>
  <c r="N25" i="5"/>
  <c r="AA25" i="5" s="1"/>
  <c r="L27" i="5"/>
  <c r="X27" i="5" s="1"/>
  <c r="J28" i="5"/>
  <c r="T28" i="5" s="1"/>
  <c r="AH28" i="5" s="1"/>
  <c r="BD28" i="5" s="1"/>
  <c r="J29" i="5"/>
  <c r="T29" i="5" s="1"/>
  <c r="AH29" i="5" s="1"/>
  <c r="BD29" i="5" s="1"/>
  <c r="O36" i="5"/>
  <c r="AC36" i="5" s="1"/>
  <c r="C36" i="5"/>
  <c r="K36" i="5"/>
  <c r="U36" i="5" s="1"/>
  <c r="AI36" i="5" s="1"/>
  <c r="R36" i="5"/>
  <c r="AF36" i="5" s="1"/>
  <c r="BB36" i="5" s="1"/>
  <c r="N37" i="5"/>
  <c r="AA37" i="5" s="1"/>
  <c r="L39" i="5"/>
  <c r="X39" i="5" s="1"/>
  <c r="J40" i="5"/>
  <c r="T40" i="5" s="1"/>
  <c r="AH40" i="5" s="1"/>
  <c r="BD40" i="5" s="1"/>
  <c r="J41" i="5"/>
  <c r="T41" i="5" s="1"/>
  <c r="AH41" i="5" s="1"/>
  <c r="BD41" i="5" s="1"/>
  <c r="O48" i="5"/>
  <c r="AC48" i="5" s="1"/>
  <c r="C48" i="5"/>
  <c r="K48" i="5"/>
  <c r="U48" i="5" s="1"/>
  <c r="AI48" i="5" s="1"/>
  <c r="R48" i="5"/>
  <c r="AF48" i="5" s="1"/>
  <c r="BB48" i="5" s="1"/>
  <c r="N49" i="5"/>
  <c r="AA49" i="5" s="1"/>
  <c r="L51" i="5"/>
  <c r="X51" i="5" s="1"/>
  <c r="J52" i="5"/>
  <c r="T52" i="5" s="1"/>
  <c r="AH52" i="5" s="1"/>
  <c r="BD52" i="5" s="1"/>
  <c r="J53" i="5"/>
  <c r="T53" i="5" s="1"/>
  <c r="AH53" i="5" s="1"/>
  <c r="BD53" i="5" s="1"/>
  <c r="L58" i="5"/>
  <c r="X58" i="5" s="1"/>
  <c r="N62" i="5"/>
  <c r="AA62" i="5" s="1"/>
  <c r="N74" i="5"/>
  <c r="AA74" i="5" s="1"/>
  <c r="M76" i="5"/>
  <c r="Y76" i="5" s="1"/>
  <c r="BH76" i="5" s="1"/>
  <c r="O84" i="5"/>
  <c r="AC84" i="5" s="1"/>
  <c r="C84" i="5"/>
  <c r="L84" i="5"/>
  <c r="X84" i="5" s="1"/>
  <c r="K84" i="5"/>
  <c r="U84" i="5" s="1"/>
  <c r="AI84" i="5" s="1"/>
  <c r="J84" i="5"/>
  <c r="T84" i="5" s="1"/>
  <c r="AH84" i="5" s="1"/>
  <c r="BD84" i="5" s="1"/>
  <c r="E86" i="5"/>
  <c r="O90" i="5"/>
  <c r="AC90" i="5" s="1"/>
  <c r="C90" i="5"/>
  <c r="L90" i="5"/>
  <c r="X90" i="5" s="1"/>
  <c r="K90" i="5"/>
  <c r="U90" i="5" s="1"/>
  <c r="AI90" i="5" s="1"/>
  <c r="J90" i="5"/>
  <c r="T90" i="5" s="1"/>
  <c r="AH90" i="5" s="1"/>
  <c r="BD90" i="5" s="1"/>
  <c r="I90" i="5"/>
  <c r="S90" i="5" s="1"/>
  <c r="AG90" i="5" s="1"/>
  <c r="BC90" i="5" s="1"/>
  <c r="O94" i="5"/>
  <c r="AC94" i="5" s="1"/>
  <c r="C94" i="5"/>
  <c r="L94" i="5"/>
  <c r="X94" i="5" s="1"/>
  <c r="K94" i="5"/>
  <c r="U94" i="5" s="1"/>
  <c r="AI94" i="5" s="1"/>
  <c r="J94" i="5"/>
  <c r="T94" i="5" s="1"/>
  <c r="AH94" i="5" s="1"/>
  <c r="BD94" i="5" s="1"/>
  <c r="I94" i="5"/>
  <c r="S94" i="5" s="1"/>
  <c r="AG94" i="5" s="1"/>
  <c r="BC94" i="5" s="1"/>
  <c r="L102" i="5"/>
  <c r="X102" i="5" s="1"/>
  <c r="R2" i="5"/>
  <c r="AF2" i="5" s="1"/>
  <c r="O13" i="5"/>
  <c r="AC13" i="5" s="1"/>
  <c r="M15" i="5"/>
  <c r="Y15" i="5" s="1"/>
  <c r="BH15" i="5" s="1"/>
  <c r="L16" i="5"/>
  <c r="X16" i="5" s="1"/>
  <c r="K17" i="5"/>
  <c r="U17" i="5" s="1"/>
  <c r="AI17" i="5" s="1"/>
  <c r="O25" i="5"/>
  <c r="AC25" i="5" s="1"/>
  <c r="M27" i="5"/>
  <c r="Y27" i="5" s="1"/>
  <c r="BH27" i="5" s="1"/>
  <c r="L28" i="5"/>
  <c r="X28" i="5" s="1"/>
  <c r="K29" i="5"/>
  <c r="U29" i="5" s="1"/>
  <c r="AI29" i="5" s="1"/>
  <c r="O37" i="5"/>
  <c r="AC37" i="5" s="1"/>
  <c r="M39" i="5"/>
  <c r="Y39" i="5" s="1"/>
  <c r="BH39" i="5" s="1"/>
  <c r="L40" i="5"/>
  <c r="X40" i="5" s="1"/>
  <c r="K41" i="5"/>
  <c r="U41" i="5" s="1"/>
  <c r="AI41" i="5" s="1"/>
  <c r="O49" i="5"/>
  <c r="AC49" i="5" s="1"/>
  <c r="M51" i="5"/>
  <c r="Y51" i="5" s="1"/>
  <c r="BH51" i="5" s="1"/>
  <c r="L52" i="5"/>
  <c r="X52" i="5" s="1"/>
  <c r="K53" i="5"/>
  <c r="U53" i="5" s="1"/>
  <c r="AI53" i="5" s="1"/>
  <c r="M58" i="5"/>
  <c r="Y58" i="5" s="1"/>
  <c r="BH58" i="5" s="1"/>
  <c r="O66" i="5"/>
  <c r="AC66" i="5" s="1"/>
  <c r="C66" i="5"/>
  <c r="K66" i="5"/>
  <c r="U66" i="5" s="1"/>
  <c r="AI66" i="5" s="1"/>
  <c r="J66" i="5"/>
  <c r="T66" i="5" s="1"/>
  <c r="AH66" i="5" s="1"/>
  <c r="BD66" i="5" s="1"/>
  <c r="N102" i="5"/>
  <c r="AA102" i="5" s="1"/>
  <c r="O76" i="5"/>
  <c r="AC76" i="5" s="1"/>
  <c r="C76" i="5"/>
  <c r="L76" i="5"/>
  <c r="X76" i="5" s="1"/>
  <c r="K76" i="5"/>
  <c r="U76" i="5" s="1"/>
  <c r="AI76" i="5" s="1"/>
  <c r="J76" i="5"/>
  <c r="T76" i="5" s="1"/>
  <c r="AH76" i="5" s="1"/>
  <c r="BD76" i="5" s="1"/>
  <c r="D2" i="5"/>
  <c r="J3" i="5"/>
  <c r="T3" i="5" s="1"/>
  <c r="AH3" i="5" s="1"/>
  <c r="K5" i="5"/>
  <c r="U5" i="5" s="1"/>
  <c r="AI5" i="5" s="1"/>
  <c r="K3" i="5"/>
  <c r="U3" i="5" s="1"/>
  <c r="AI3" i="5" s="1"/>
  <c r="L5" i="5"/>
  <c r="X5" i="5" s="1"/>
  <c r="J6" i="5"/>
  <c r="T6" i="5" s="1"/>
  <c r="AH6" i="5" s="1"/>
  <c r="J7" i="5"/>
  <c r="T7" i="5" s="1"/>
  <c r="AH7" i="5" s="1"/>
  <c r="B13" i="5"/>
  <c r="R13" i="5"/>
  <c r="AF13" i="5" s="1"/>
  <c r="O14" i="5"/>
  <c r="AC14" i="5" s="1"/>
  <c r="C14" i="5"/>
  <c r="K14" i="5"/>
  <c r="U14" i="5" s="1"/>
  <c r="AI14" i="5" s="1"/>
  <c r="R14" i="5"/>
  <c r="AF14" i="5" s="1"/>
  <c r="BB14" i="5" s="1"/>
  <c r="N15" i="5"/>
  <c r="AA15" i="5" s="1"/>
  <c r="L17" i="5"/>
  <c r="X17" i="5" s="1"/>
  <c r="J18" i="5"/>
  <c r="T18" i="5" s="1"/>
  <c r="AH18" i="5" s="1"/>
  <c r="BD18" i="5" s="1"/>
  <c r="J19" i="5"/>
  <c r="T19" i="5" s="1"/>
  <c r="AH19" i="5" s="1"/>
  <c r="BD19" i="5" s="1"/>
  <c r="B25" i="5"/>
  <c r="R25" i="5"/>
  <c r="AF25" i="5" s="1"/>
  <c r="BB25" i="5" s="1"/>
  <c r="O26" i="5"/>
  <c r="AC26" i="5" s="1"/>
  <c r="C26" i="5"/>
  <c r="K26" i="5"/>
  <c r="U26" i="5" s="1"/>
  <c r="AI26" i="5" s="1"/>
  <c r="R26" i="5"/>
  <c r="AF26" i="5" s="1"/>
  <c r="BB26" i="5" s="1"/>
  <c r="N27" i="5"/>
  <c r="AA27" i="5" s="1"/>
  <c r="L29" i="5"/>
  <c r="X29" i="5" s="1"/>
  <c r="J30" i="5"/>
  <c r="T30" i="5" s="1"/>
  <c r="AH30" i="5" s="1"/>
  <c r="BD30" i="5" s="1"/>
  <c r="J31" i="5"/>
  <c r="T31" i="5" s="1"/>
  <c r="AH31" i="5" s="1"/>
  <c r="BD31" i="5" s="1"/>
  <c r="B37" i="5"/>
  <c r="R37" i="5"/>
  <c r="AF37" i="5" s="1"/>
  <c r="BB37" i="5" s="1"/>
  <c r="O38" i="5"/>
  <c r="AC38" i="5" s="1"/>
  <c r="C38" i="5"/>
  <c r="K38" i="5"/>
  <c r="U38" i="5" s="1"/>
  <c r="AI38" i="5" s="1"/>
  <c r="R38" i="5"/>
  <c r="AF38" i="5" s="1"/>
  <c r="BB38" i="5" s="1"/>
  <c r="N39" i="5"/>
  <c r="AA39" i="5" s="1"/>
  <c r="L41" i="5"/>
  <c r="X41" i="5" s="1"/>
  <c r="J42" i="5"/>
  <c r="T42" i="5" s="1"/>
  <c r="AH42" i="5" s="1"/>
  <c r="BD42" i="5" s="1"/>
  <c r="J43" i="5"/>
  <c r="T43" i="5" s="1"/>
  <c r="AH43" i="5" s="1"/>
  <c r="BD43" i="5" s="1"/>
  <c r="B49" i="5"/>
  <c r="R49" i="5"/>
  <c r="AF49" i="5" s="1"/>
  <c r="BB49" i="5" s="1"/>
  <c r="O50" i="5"/>
  <c r="AC50" i="5" s="1"/>
  <c r="C50" i="5"/>
  <c r="K50" i="5"/>
  <c r="U50" i="5" s="1"/>
  <c r="AI50" i="5" s="1"/>
  <c r="R50" i="5"/>
  <c r="AF50" i="5" s="1"/>
  <c r="BB50" i="5" s="1"/>
  <c r="N51" i="5"/>
  <c r="AA51" i="5" s="1"/>
  <c r="L53" i="5"/>
  <c r="X53" i="5" s="1"/>
  <c r="J54" i="5"/>
  <c r="T54" i="5" s="1"/>
  <c r="AH54" i="5" s="1"/>
  <c r="BD54" i="5" s="1"/>
  <c r="J55" i="5"/>
  <c r="T55" i="5" s="1"/>
  <c r="AH55" i="5" s="1"/>
  <c r="BD55" i="5" s="1"/>
  <c r="I64" i="5"/>
  <c r="S64" i="5" s="1"/>
  <c r="AG64" i="5" s="1"/>
  <c r="BC64" i="5" s="1"/>
  <c r="B66" i="5"/>
  <c r="M68" i="5"/>
  <c r="Y68" i="5" s="1"/>
  <c r="BH68" i="5" s="1"/>
  <c r="R76" i="5"/>
  <c r="AF76" i="5" s="1"/>
  <c r="BB76" i="5" s="1"/>
  <c r="N78" i="5"/>
  <c r="AA78" i="5" s="1"/>
  <c r="R80" i="5"/>
  <c r="AF80" i="5" s="1"/>
  <c r="BB80" i="5" s="1"/>
  <c r="I86" i="5"/>
  <c r="S86" i="5" s="1"/>
  <c r="AG86" i="5" s="1"/>
  <c r="BC86" i="5" s="1"/>
  <c r="O102" i="5"/>
  <c r="AC102" i="5" s="1"/>
  <c r="O58" i="5"/>
  <c r="AC58" i="5" s="1"/>
  <c r="C58" i="5"/>
  <c r="K58" i="5"/>
  <c r="U58" i="5" s="1"/>
  <c r="AI58" i="5" s="1"/>
  <c r="J58" i="5"/>
  <c r="T58" i="5" s="1"/>
  <c r="AH58" i="5" s="1"/>
  <c r="BD58" i="5" s="1"/>
  <c r="O15" i="5"/>
  <c r="AC15" i="5" s="1"/>
  <c r="M17" i="5"/>
  <c r="Y17" i="5" s="1"/>
  <c r="BH17" i="5" s="1"/>
  <c r="O27" i="5"/>
  <c r="AC27" i="5" s="1"/>
  <c r="M29" i="5"/>
  <c r="Y29" i="5" s="1"/>
  <c r="BH29" i="5" s="1"/>
  <c r="O39" i="5"/>
  <c r="AC39" i="5" s="1"/>
  <c r="M41" i="5"/>
  <c r="Y41" i="5" s="1"/>
  <c r="BH41" i="5" s="1"/>
  <c r="O51" i="5"/>
  <c r="AC51" i="5" s="1"/>
  <c r="M53" i="5"/>
  <c r="Y53" i="5" s="1"/>
  <c r="BH53" i="5" s="1"/>
  <c r="R58" i="5"/>
  <c r="AF58" i="5" s="1"/>
  <c r="BB58" i="5" s="1"/>
  <c r="O62" i="5"/>
  <c r="AC62" i="5" s="1"/>
  <c r="C62" i="5"/>
  <c r="K62" i="5"/>
  <c r="U62" i="5" s="1"/>
  <c r="AI62" i="5" s="1"/>
  <c r="J62" i="5"/>
  <c r="T62" i="5" s="1"/>
  <c r="AH62" i="5" s="1"/>
  <c r="BD62" i="5" s="1"/>
  <c r="G62" i="5"/>
  <c r="O72" i="5"/>
  <c r="AC72" i="5" s="1"/>
  <c r="C72" i="5"/>
  <c r="L72" i="5"/>
  <c r="X72" i="5" s="1"/>
  <c r="K72" i="5"/>
  <c r="U72" i="5" s="1"/>
  <c r="AI72" i="5" s="1"/>
  <c r="J72" i="5"/>
  <c r="T72" i="5" s="1"/>
  <c r="AH72" i="5" s="1"/>
  <c r="BD72" i="5" s="1"/>
  <c r="O82" i="5"/>
  <c r="AC82" i="5" s="1"/>
  <c r="C82" i="5"/>
  <c r="L82" i="5"/>
  <c r="X82" i="5" s="1"/>
  <c r="K82" i="5"/>
  <c r="U82" i="5" s="1"/>
  <c r="AI82" i="5" s="1"/>
  <c r="J82" i="5"/>
  <c r="T82" i="5" s="1"/>
  <c r="AH82" i="5" s="1"/>
  <c r="BD82" i="5" s="1"/>
  <c r="N5" i="5"/>
  <c r="AA5" i="5" s="1"/>
  <c r="L7" i="5"/>
  <c r="X7" i="5" s="1"/>
  <c r="B15" i="5"/>
  <c r="R15" i="5"/>
  <c r="AF15" i="5" s="1"/>
  <c r="BB15" i="5" s="1"/>
  <c r="O16" i="5"/>
  <c r="AC16" i="5" s="1"/>
  <c r="C16" i="5"/>
  <c r="K16" i="5"/>
  <c r="U16" i="5" s="1"/>
  <c r="AI16" i="5" s="1"/>
  <c r="R16" i="5"/>
  <c r="AF16" i="5" s="1"/>
  <c r="BB16" i="5" s="1"/>
  <c r="N17" i="5"/>
  <c r="AA17" i="5" s="1"/>
  <c r="L19" i="5"/>
  <c r="X19" i="5" s="1"/>
  <c r="B27" i="5"/>
  <c r="R27" i="5"/>
  <c r="AF27" i="5" s="1"/>
  <c r="BB27" i="5" s="1"/>
  <c r="O28" i="5"/>
  <c r="AC28" i="5" s="1"/>
  <c r="C28" i="5"/>
  <c r="K28" i="5"/>
  <c r="U28" i="5" s="1"/>
  <c r="AI28" i="5" s="1"/>
  <c r="R28" i="5"/>
  <c r="AF28" i="5" s="1"/>
  <c r="BB28" i="5" s="1"/>
  <c r="N29" i="5"/>
  <c r="AA29" i="5" s="1"/>
  <c r="L31" i="5"/>
  <c r="X31" i="5" s="1"/>
  <c r="B39" i="5"/>
  <c r="R39" i="5"/>
  <c r="AF39" i="5" s="1"/>
  <c r="BB39" i="5" s="1"/>
  <c r="O40" i="5"/>
  <c r="AC40" i="5" s="1"/>
  <c r="C40" i="5"/>
  <c r="K40" i="5"/>
  <c r="U40" i="5" s="1"/>
  <c r="AI40" i="5" s="1"/>
  <c r="R40" i="5"/>
  <c r="AF40" i="5" s="1"/>
  <c r="BB40" i="5" s="1"/>
  <c r="N41" i="5"/>
  <c r="AA41" i="5" s="1"/>
  <c r="B51" i="5"/>
  <c r="R51" i="5"/>
  <c r="AF51" i="5" s="1"/>
  <c r="BB51" i="5" s="1"/>
  <c r="O52" i="5"/>
  <c r="AC52" i="5" s="1"/>
  <c r="C52" i="5"/>
  <c r="K52" i="5"/>
  <c r="U52" i="5" s="1"/>
  <c r="AI52" i="5" s="1"/>
  <c r="R52" i="5"/>
  <c r="AF52" i="5" s="1"/>
  <c r="BB52" i="5" s="1"/>
  <c r="N53" i="5"/>
  <c r="AA53" i="5" s="1"/>
  <c r="B62" i="5"/>
  <c r="B72" i="5"/>
  <c r="O74" i="5"/>
  <c r="AC74" i="5" s="1"/>
  <c r="C74" i="5"/>
  <c r="L74" i="5"/>
  <c r="X74" i="5" s="1"/>
  <c r="K74" i="5"/>
  <c r="U74" i="5" s="1"/>
  <c r="AI74" i="5" s="1"/>
  <c r="J74" i="5"/>
  <c r="T74" i="5" s="1"/>
  <c r="AH74" i="5" s="1"/>
  <c r="BD74" i="5" s="1"/>
  <c r="G74" i="5"/>
  <c r="B82" i="5"/>
  <c r="H98" i="5"/>
  <c r="L100" i="5"/>
  <c r="X100" i="5" s="1"/>
  <c r="L106" i="5"/>
  <c r="X106" i="5" s="1"/>
  <c r="C108" i="5"/>
  <c r="R108" i="5"/>
  <c r="AF108" i="5" s="1"/>
  <c r="BB108" i="5" s="1"/>
  <c r="H110" i="5"/>
  <c r="L112" i="5"/>
  <c r="X112" i="5" s="1"/>
  <c r="C114" i="5"/>
  <c r="R114" i="5"/>
  <c r="AF114" i="5" s="1"/>
  <c r="BB114" i="5" s="1"/>
  <c r="L118" i="5"/>
  <c r="X118" i="5" s="1"/>
  <c r="J140" i="5"/>
  <c r="T140" i="5" s="1"/>
  <c r="AH140" i="5" s="1"/>
  <c r="BD140" i="5" s="1"/>
  <c r="I146" i="5"/>
  <c r="S146" i="5" s="1"/>
  <c r="AG146" i="5" s="1"/>
  <c r="BC146" i="5" s="1"/>
  <c r="M173" i="5"/>
  <c r="Y173" i="5" s="1"/>
  <c r="BH173" i="5" s="1"/>
  <c r="M57" i="5"/>
  <c r="Y57" i="5" s="1"/>
  <c r="BH57" i="5" s="1"/>
  <c r="M59" i="5"/>
  <c r="Y59" i="5" s="1"/>
  <c r="BH59" i="5" s="1"/>
  <c r="M61" i="5"/>
  <c r="Y61" i="5" s="1"/>
  <c r="BH61" i="5" s="1"/>
  <c r="M63" i="5"/>
  <c r="Y63" i="5" s="1"/>
  <c r="BH63" i="5" s="1"/>
  <c r="M65" i="5"/>
  <c r="Y65" i="5" s="1"/>
  <c r="BH65" i="5" s="1"/>
  <c r="M67" i="5"/>
  <c r="Y67" i="5" s="1"/>
  <c r="BH67" i="5" s="1"/>
  <c r="M69" i="5"/>
  <c r="Y69" i="5" s="1"/>
  <c r="BH69" i="5" s="1"/>
  <c r="M71" i="5"/>
  <c r="Y71" i="5" s="1"/>
  <c r="BH71" i="5" s="1"/>
  <c r="M73" i="5"/>
  <c r="Y73" i="5" s="1"/>
  <c r="BH73" i="5" s="1"/>
  <c r="M75" i="5"/>
  <c r="Y75" i="5" s="1"/>
  <c r="BH75" i="5" s="1"/>
  <c r="M77" i="5"/>
  <c r="Y77" i="5" s="1"/>
  <c r="BH77" i="5" s="1"/>
  <c r="M79" i="5"/>
  <c r="Y79" i="5" s="1"/>
  <c r="BH79" i="5" s="1"/>
  <c r="M81" i="5"/>
  <c r="Y81" i="5" s="1"/>
  <c r="BH81" i="5" s="1"/>
  <c r="M83" i="5"/>
  <c r="Y83" i="5" s="1"/>
  <c r="BH83" i="5" s="1"/>
  <c r="M85" i="5"/>
  <c r="Y85" i="5" s="1"/>
  <c r="BH85" i="5" s="1"/>
  <c r="M87" i="5"/>
  <c r="Y87" i="5" s="1"/>
  <c r="BH87" i="5" s="1"/>
  <c r="M89" i="5"/>
  <c r="Y89" i="5" s="1"/>
  <c r="BH89" i="5" s="1"/>
  <c r="M91" i="5"/>
  <c r="Y91" i="5" s="1"/>
  <c r="BH91" i="5" s="1"/>
  <c r="M93" i="5"/>
  <c r="Y93" i="5" s="1"/>
  <c r="BH93" i="5" s="1"/>
  <c r="M95" i="5"/>
  <c r="Y95" i="5" s="1"/>
  <c r="BH95" i="5" s="1"/>
  <c r="M97" i="5"/>
  <c r="Y97" i="5" s="1"/>
  <c r="BH97" i="5" s="1"/>
  <c r="I98" i="5"/>
  <c r="S98" i="5" s="1"/>
  <c r="AG98" i="5" s="1"/>
  <c r="BC98" i="5" s="1"/>
  <c r="M100" i="5"/>
  <c r="Y100" i="5" s="1"/>
  <c r="BH100" i="5" s="1"/>
  <c r="I104" i="5"/>
  <c r="S104" i="5" s="1"/>
  <c r="AG104" i="5" s="1"/>
  <c r="BC104" i="5" s="1"/>
  <c r="M106" i="5"/>
  <c r="Y106" i="5" s="1"/>
  <c r="BH106" i="5" s="1"/>
  <c r="I110" i="5"/>
  <c r="S110" i="5" s="1"/>
  <c r="AG110" i="5" s="1"/>
  <c r="BC110" i="5" s="1"/>
  <c r="M112" i="5"/>
  <c r="Y112" i="5" s="1"/>
  <c r="BH112" i="5" s="1"/>
  <c r="I116" i="5"/>
  <c r="S116" i="5" s="1"/>
  <c r="AG116" i="5" s="1"/>
  <c r="BC116" i="5" s="1"/>
  <c r="M118" i="5"/>
  <c r="Y118" i="5" s="1"/>
  <c r="BH118" i="5" s="1"/>
  <c r="G122" i="5"/>
  <c r="R122" i="5"/>
  <c r="AF122" i="5" s="1"/>
  <c r="BB122" i="5" s="1"/>
  <c r="D122" i="5"/>
  <c r="O122" i="5"/>
  <c r="AC122" i="5" s="1"/>
  <c r="I126" i="5"/>
  <c r="S126" i="5" s="1"/>
  <c r="AG126" i="5" s="1"/>
  <c r="BC126" i="5" s="1"/>
  <c r="I128" i="5"/>
  <c r="S128" i="5" s="1"/>
  <c r="AG128" i="5" s="1"/>
  <c r="BC128" i="5" s="1"/>
  <c r="I130" i="5"/>
  <c r="S130" i="5" s="1"/>
  <c r="AG130" i="5" s="1"/>
  <c r="BC130" i="5" s="1"/>
  <c r="I136" i="5"/>
  <c r="S136" i="5" s="1"/>
  <c r="AG136" i="5" s="1"/>
  <c r="BC136" i="5" s="1"/>
  <c r="L140" i="5"/>
  <c r="X140" i="5" s="1"/>
  <c r="J146" i="5"/>
  <c r="T146" i="5" s="1"/>
  <c r="AH146" i="5" s="1"/>
  <c r="BD146" i="5" s="1"/>
  <c r="R150" i="5"/>
  <c r="AF150" i="5" s="1"/>
  <c r="BB150" i="5" s="1"/>
  <c r="O150" i="5"/>
  <c r="AC150" i="5" s="1"/>
  <c r="C150" i="5"/>
  <c r="N150" i="5"/>
  <c r="AA150" i="5" s="1"/>
  <c r="B150" i="5"/>
  <c r="K150" i="5"/>
  <c r="U150" i="5" s="1"/>
  <c r="AI150" i="5" s="1"/>
  <c r="R156" i="5"/>
  <c r="AF156" i="5" s="1"/>
  <c r="BB156" i="5" s="1"/>
  <c r="O156" i="5"/>
  <c r="AC156" i="5" s="1"/>
  <c r="C156" i="5"/>
  <c r="N156" i="5"/>
  <c r="AA156" i="5" s="1"/>
  <c r="B156" i="5"/>
  <c r="K156" i="5"/>
  <c r="U156" i="5" s="1"/>
  <c r="AI156" i="5" s="1"/>
  <c r="R162" i="5"/>
  <c r="AF162" i="5" s="1"/>
  <c r="BB162" i="5" s="1"/>
  <c r="O162" i="5"/>
  <c r="AC162" i="5" s="1"/>
  <c r="C162" i="5"/>
  <c r="N162" i="5"/>
  <c r="AA162" i="5" s="1"/>
  <c r="B162" i="5"/>
  <c r="K162" i="5"/>
  <c r="U162" i="5" s="1"/>
  <c r="AI162" i="5" s="1"/>
  <c r="G173" i="5"/>
  <c r="Z173" i="5" s="1"/>
  <c r="AO173" i="5" s="1"/>
  <c r="G172" i="5"/>
  <c r="Z172" i="5" s="1"/>
  <c r="AO172" i="5" s="1"/>
  <c r="G177" i="5"/>
  <c r="Z177" i="5" s="1"/>
  <c r="AO177" i="5" s="1"/>
  <c r="G180" i="5"/>
  <c r="Z180" i="5" s="1"/>
  <c r="AO180" i="5" s="1"/>
  <c r="G174" i="5"/>
  <c r="Z174" i="5" s="1"/>
  <c r="AO174" i="5" s="1"/>
  <c r="G181" i="5"/>
  <c r="Z181" i="5" s="1"/>
  <c r="AO181" i="5" s="1"/>
  <c r="G175" i="5"/>
  <c r="Z175" i="5" s="1"/>
  <c r="AO175" i="5" s="1"/>
  <c r="Z170" i="5"/>
  <c r="AO170" i="5" s="1"/>
  <c r="N100" i="5"/>
  <c r="AA100" i="5" s="1"/>
  <c r="N106" i="5"/>
  <c r="AA106" i="5" s="1"/>
  <c r="N112" i="5"/>
  <c r="AA112" i="5" s="1"/>
  <c r="N118" i="5"/>
  <c r="AA118" i="5" s="1"/>
  <c r="B122" i="5"/>
  <c r="J126" i="5"/>
  <c r="T126" i="5" s="1"/>
  <c r="AH126" i="5" s="1"/>
  <c r="BD126" i="5" s="1"/>
  <c r="J128" i="5"/>
  <c r="T128" i="5" s="1"/>
  <c r="AH128" i="5" s="1"/>
  <c r="BD128" i="5" s="1"/>
  <c r="J130" i="5"/>
  <c r="T130" i="5" s="1"/>
  <c r="AH130" i="5" s="1"/>
  <c r="BD130" i="5" s="1"/>
  <c r="J136" i="5"/>
  <c r="T136" i="5" s="1"/>
  <c r="AH136" i="5" s="1"/>
  <c r="BD136" i="5" s="1"/>
  <c r="R144" i="5"/>
  <c r="AF144" i="5" s="1"/>
  <c r="BB144" i="5" s="1"/>
  <c r="O144" i="5"/>
  <c r="AC144" i="5" s="1"/>
  <c r="C144" i="5"/>
  <c r="N144" i="5"/>
  <c r="AA144" i="5" s="1"/>
  <c r="B144" i="5"/>
  <c r="K144" i="5"/>
  <c r="U144" i="5" s="1"/>
  <c r="AI144" i="5" s="1"/>
  <c r="L146" i="5"/>
  <c r="X146" i="5" s="1"/>
  <c r="I150" i="5"/>
  <c r="S150" i="5" s="1"/>
  <c r="AG150" i="5" s="1"/>
  <c r="BC150" i="5" s="1"/>
  <c r="I156" i="5"/>
  <c r="S156" i="5" s="1"/>
  <c r="AG156" i="5" s="1"/>
  <c r="BC156" i="5" s="1"/>
  <c r="I162" i="5"/>
  <c r="S162" i="5" s="1"/>
  <c r="AG162" i="5" s="1"/>
  <c r="BC162" i="5" s="1"/>
  <c r="K98" i="5"/>
  <c r="U98" i="5" s="1"/>
  <c r="AI98" i="5" s="1"/>
  <c r="B100" i="5"/>
  <c r="O100" i="5"/>
  <c r="AC100" i="5" s="1"/>
  <c r="K104" i="5"/>
  <c r="U104" i="5" s="1"/>
  <c r="AI104" i="5" s="1"/>
  <c r="B106" i="5"/>
  <c r="O106" i="5"/>
  <c r="AC106" i="5" s="1"/>
  <c r="K110" i="5"/>
  <c r="U110" i="5" s="1"/>
  <c r="AI110" i="5" s="1"/>
  <c r="B112" i="5"/>
  <c r="O112" i="5"/>
  <c r="AC112" i="5" s="1"/>
  <c r="K116" i="5"/>
  <c r="U116" i="5" s="1"/>
  <c r="AI116" i="5" s="1"/>
  <c r="B118" i="5"/>
  <c r="O118" i="5"/>
  <c r="AC118" i="5" s="1"/>
  <c r="C122" i="5"/>
  <c r="K126" i="5"/>
  <c r="U126" i="5" s="1"/>
  <c r="AI126" i="5" s="1"/>
  <c r="K128" i="5"/>
  <c r="U128" i="5" s="1"/>
  <c r="AI128" i="5" s="1"/>
  <c r="K130" i="5"/>
  <c r="U130" i="5" s="1"/>
  <c r="AI130" i="5" s="1"/>
  <c r="L136" i="5"/>
  <c r="X136" i="5" s="1"/>
  <c r="J150" i="5"/>
  <c r="T150" i="5" s="1"/>
  <c r="AH150" i="5" s="1"/>
  <c r="BD150" i="5" s="1"/>
  <c r="J156" i="5"/>
  <c r="T156" i="5" s="1"/>
  <c r="AH156" i="5" s="1"/>
  <c r="BD156" i="5" s="1"/>
  <c r="J162" i="5"/>
  <c r="T162" i="5" s="1"/>
  <c r="AH162" i="5" s="1"/>
  <c r="BD162" i="5" s="1"/>
  <c r="G176" i="5"/>
  <c r="Z176" i="5" s="1"/>
  <c r="AO176" i="5" s="1"/>
  <c r="R380" i="5"/>
  <c r="AF380" i="5" s="1"/>
  <c r="BB380" i="5" s="1"/>
  <c r="O380" i="5"/>
  <c r="AC380" i="5" s="1"/>
  <c r="C380" i="5"/>
  <c r="N380" i="5"/>
  <c r="AA380" i="5" s="1"/>
  <c r="B380" i="5"/>
  <c r="K380" i="5"/>
  <c r="U380" i="5" s="1"/>
  <c r="AI380" i="5" s="1"/>
  <c r="M380" i="5"/>
  <c r="Y380" i="5" s="1"/>
  <c r="BH380" i="5" s="1"/>
  <c r="L380" i="5"/>
  <c r="X380" i="5" s="1"/>
  <c r="J380" i="5"/>
  <c r="T380" i="5" s="1"/>
  <c r="AH380" i="5" s="1"/>
  <c r="BD380" i="5" s="1"/>
  <c r="I380" i="5"/>
  <c r="S380" i="5" s="1"/>
  <c r="AG380" i="5" s="1"/>
  <c r="BC380" i="5" s="1"/>
  <c r="R57" i="5"/>
  <c r="AF57" i="5" s="1"/>
  <c r="BB57" i="5" s="1"/>
  <c r="R59" i="5"/>
  <c r="AF59" i="5" s="1"/>
  <c r="BB59" i="5" s="1"/>
  <c r="R61" i="5"/>
  <c r="AF61" i="5" s="1"/>
  <c r="BB61" i="5" s="1"/>
  <c r="R63" i="5"/>
  <c r="AF63" i="5" s="1"/>
  <c r="BB63" i="5" s="1"/>
  <c r="R65" i="5"/>
  <c r="AF65" i="5" s="1"/>
  <c r="BB65" i="5" s="1"/>
  <c r="R67" i="5"/>
  <c r="AF67" i="5" s="1"/>
  <c r="BB67" i="5" s="1"/>
  <c r="R69" i="5"/>
  <c r="AF69" i="5" s="1"/>
  <c r="BB69" i="5" s="1"/>
  <c r="L98" i="5"/>
  <c r="X98" i="5" s="1"/>
  <c r="C100" i="5"/>
  <c r="R100" i="5"/>
  <c r="AF100" i="5" s="1"/>
  <c r="BB100" i="5" s="1"/>
  <c r="L104" i="5"/>
  <c r="X104" i="5" s="1"/>
  <c r="C106" i="5"/>
  <c r="R106" i="5"/>
  <c r="AF106" i="5" s="1"/>
  <c r="BB106" i="5" s="1"/>
  <c r="L110" i="5"/>
  <c r="X110" i="5" s="1"/>
  <c r="C112" i="5"/>
  <c r="R112" i="5"/>
  <c r="AF112" i="5" s="1"/>
  <c r="BB112" i="5" s="1"/>
  <c r="L116" i="5"/>
  <c r="X116" i="5" s="1"/>
  <c r="C118" i="5"/>
  <c r="R118" i="5"/>
  <c r="AF118" i="5" s="1"/>
  <c r="BB118" i="5" s="1"/>
  <c r="E122" i="5"/>
  <c r="L126" i="5"/>
  <c r="X126" i="5" s="1"/>
  <c r="L128" i="5"/>
  <c r="X128" i="5" s="1"/>
  <c r="L130" i="5"/>
  <c r="X130" i="5" s="1"/>
  <c r="L150" i="5"/>
  <c r="X150" i="5" s="1"/>
  <c r="L156" i="5"/>
  <c r="X156" i="5" s="1"/>
  <c r="L162" i="5"/>
  <c r="X162" i="5" s="1"/>
  <c r="R174" i="5"/>
  <c r="AF174" i="5" s="1"/>
  <c r="BB174" i="5" s="1"/>
  <c r="O174" i="5"/>
  <c r="AC174" i="5" s="1"/>
  <c r="C174" i="5"/>
  <c r="N174" i="5"/>
  <c r="AA174" i="5" s="1"/>
  <c r="B174" i="5"/>
  <c r="K174" i="5"/>
  <c r="U174" i="5" s="1"/>
  <c r="AI174" i="5" s="1"/>
  <c r="J174" i="5"/>
  <c r="T174" i="5" s="1"/>
  <c r="AH174" i="5" s="1"/>
  <c r="BD174" i="5" s="1"/>
  <c r="I174" i="5"/>
  <c r="S174" i="5" s="1"/>
  <c r="AG174" i="5" s="1"/>
  <c r="BC174" i="5" s="1"/>
  <c r="R178" i="5"/>
  <c r="AF178" i="5" s="1"/>
  <c r="BB178" i="5" s="1"/>
  <c r="O178" i="5"/>
  <c r="AC178" i="5" s="1"/>
  <c r="C178" i="5"/>
  <c r="N178" i="5"/>
  <c r="AA178" i="5" s="1"/>
  <c r="B178" i="5"/>
  <c r="J178" i="5"/>
  <c r="T178" i="5" s="1"/>
  <c r="AH178" i="5" s="1"/>
  <c r="BD178" i="5" s="1"/>
  <c r="M178" i="5"/>
  <c r="Y178" i="5" s="1"/>
  <c r="BH178" i="5" s="1"/>
  <c r="L178" i="5"/>
  <c r="X178" i="5" s="1"/>
  <c r="K178" i="5"/>
  <c r="U178" i="5" s="1"/>
  <c r="AI178" i="5" s="1"/>
  <c r="I178" i="5"/>
  <c r="S178" i="5" s="1"/>
  <c r="AG178" i="5" s="1"/>
  <c r="BC178" i="5" s="1"/>
  <c r="M98" i="5"/>
  <c r="Y98" i="5" s="1"/>
  <c r="BH98" i="5" s="1"/>
  <c r="M104" i="5"/>
  <c r="Y104" i="5" s="1"/>
  <c r="BH104" i="5" s="1"/>
  <c r="I108" i="5"/>
  <c r="S108" i="5" s="1"/>
  <c r="AG108" i="5" s="1"/>
  <c r="BC108" i="5" s="1"/>
  <c r="M110" i="5"/>
  <c r="Y110" i="5" s="1"/>
  <c r="BH110" i="5" s="1"/>
  <c r="I114" i="5"/>
  <c r="S114" i="5" s="1"/>
  <c r="AG114" i="5" s="1"/>
  <c r="BC114" i="5" s="1"/>
  <c r="M116" i="5"/>
  <c r="Y116" i="5" s="1"/>
  <c r="BH116" i="5" s="1"/>
  <c r="K120" i="5"/>
  <c r="U120" i="5" s="1"/>
  <c r="AI120" i="5" s="1"/>
  <c r="F122" i="5"/>
  <c r="O124" i="5"/>
  <c r="AC124" i="5" s="1"/>
  <c r="M126" i="5"/>
  <c r="Y126" i="5" s="1"/>
  <c r="BH126" i="5" s="1"/>
  <c r="M128" i="5"/>
  <c r="Y128" i="5" s="1"/>
  <c r="BH128" i="5" s="1"/>
  <c r="M130" i="5"/>
  <c r="Y130" i="5" s="1"/>
  <c r="BH130" i="5" s="1"/>
  <c r="R132" i="5"/>
  <c r="AF132" i="5" s="1"/>
  <c r="BB132" i="5" s="1"/>
  <c r="K132" i="5"/>
  <c r="U132" i="5" s="1"/>
  <c r="AI132" i="5" s="1"/>
  <c r="J144" i="5"/>
  <c r="T144" i="5" s="1"/>
  <c r="AH144" i="5" s="1"/>
  <c r="BD144" i="5" s="1"/>
  <c r="M150" i="5"/>
  <c r="Y150" i="5" s="1"/>
  <c r="BH150" i="5" s="1"/>
  <c r="R152" i="5"/>
  <c r="AF152" i="5" s="1"/>
  <c r="BB152" i="5" s="1"/>
  <c r="O152" i="5"/>
  <c r="AC152" i="5" s="1"/>
  <c r="C152" i="5"/>
  <c r="N152" i="5"/>
  <c r="AA152" i="5" s="1"/>
  <c r="B152" i="5"/>
  <c r="K152" i="5"/>
  <c r="U152" i="5" s="1"/>
  <c r="AI152" i="5" s="1"/>
  <c r="M156" i="5"/>
  <c r="Y156" i="5" s="1"/>
  <c r="BH156" i="5" s="1"/>
  <c r="H158" i="5"/>
  <c r="G158" i="5"/>
  <c r="F158" i="5"/>
  <c r="E158" i="5"/>
  <c r="R158" i="5"/>
  <c r="AF158" i="5" s="1"/>
  <c r="BB158" i="5" s="1"/>
  <c r="D158" i="5"/>
  <c r="O158" i="5"/>
  <c r="AC158" i="5" s="1"/>
  <c r="C158" i="5"/>
  <c r="N158" i="5"/>
  <c r="AA158" i="5" s="1"/>
  <c r="B158" i="5"/>
  <c r="K158" i="5"/>
  <c r="U158" i="5" s="1"/>
  <c r="AI158" i="5" s="1"/>
  <c r="M162" i="5"/>
  <c r="Y162" i="5" s="1"/>
  <c r="BH162" i="5" s="1"/>
  <c r="R164" i="5"/>
  <c r="AF164" i="5" s="1"/>
  <c r="BB164" i="5" s="1"/>
  <c r="O164" i="5"/>
  <c r="AC164" i="5" s="1"/>
  <c r="C164" i="5"/>
  <c r="N164" i="5"/>
  <c r="AA164" i="5" s="1"/>
  <c r="B164" i="5"/>
  <c r="K164" i="5"/>
  <c r="U164" i="5" s="1"/>
  <c r="AI164" i="5" s="1"/>
  <c r="L174" i="5"/>
  <c r="X174" i="5" s="1"/>
  <c r="G178" i="5"/>
  <c r="Z178" i="5" s="1"/>
  <c r="AO178" i="5" s="1"/>
  <c r="N98" i="5"/>
  <c r="AA98" i="5" s="1"/>
  <c r="J108" i="5"/>
  <c r="T108" i="5" s="1"/>
  <c r="AH108" i="5" s="1"/>
  <c r="BD108" i="5" s="1"/>
  <c r="N110" i="5"/>
  <c r="AA110" i="5" s="1"/>
  <c r="J114" i="5"/>
  <c r="T114" i="5" s="1"/>
  <c r="AH114" i="5" s="1"/>
  <c r="BD114" i="5" s="1"/>
  <c r="H122" i="5"/>
  <c r="N126" i="5"/>
  <c r="AA126" i="5" s="1"/>
  <c r="N128" i="5"/>
  <c r="AA128" i="5" s="1"/>
  <c r="N130" i="5"/>
  <c r="AA130" i="5" s="1"/>
  <c r="R142" i="5"/>
  <c r="AF142" i="5" s="1"/>
  <c r="BB142" i="5" s="1"/>
  <c r="O142" i="5"/>
  <c r="AC142" i="5" s="1"/>
  <c r="C142" i="5"/>
  <c r="N142" i="5"/>
  <c r="AA142" i="5" s="1"/>
  <c r="B142" i="5"/>
  <c r="K142" i="5"/>
  <c r="U142" i="5" s="1"/>
  <c r="AI142" i="5" s="1"/>
  <c r="L144" i="5"/>
  <c r="X144" i="5" s="1"/>
  <c r="R148" i="5"/>
  <c r="AF148" i="5" s="1"/>
  <c r="BB148" i="5" s="1"/>
  <c r="O148" i="5"/>
  <c r="AC148" i="5" s="1"/>
  <c r="C148" i="5"/>
  <c r="N148" i="5"/>
  <c r="AA148" i="5" s="1"/>
  <c r="B148" i="5"/>
  <c r="K148" i="5"/>
  <c r="U148" i="5" s="1"/>
  <c r="AI148" i="5" s="1"/>
  <c r="I152" i="5"/>
  <c r="S152" i="5" s="1"/>
  <c r="AG152" i="5" s="1"/>
  <c r="BC152" i="5" s="1"/>
  <c r="I158" i="5"/>
  <c r="S158" i="5" s="1"/>
  <c r="AG158" i="5" s="1"/>
  <c r="BC158" i="5" s="1"/>
  <c r="I164" i="5"/>
  <c r="S164" i="5" s="1"/>
  <c r="AG164" i="5" s="1"/>
  <c r="BC164" i="5" s="1"/>
  <c r="M174" i="5"/>
  <c r="Y174" i="5" s="1"/>
  <c r="BH174" i="5" s="1"/>
  <c r="K108" i="5"/>
  <c r="U108" i="5" s="1"/>
  <c r="AI108" i="5" s="1"/>
  <c r="K114" i="5"/>
  <c r="U114" i="5" s="1"/>
  <c r="AI114" i="5" s="1"/>
  <c r="I122" i="5"/>
  <c r="S122" i="5" s="1"/>
  <c r="AG122" i="5" s="1"/>
  <c r="BC122" i="5" s="1"/>
  <c r="O126" i="5"/>
  <c r="AC126" i="5" s="1"/>
  <c r="O128" i="5"/>
  <c r="AC128" i="5" s="1"/>
  <c r="O130" i="5"/>
  <c r="AC130" i="5" s="1"/>
  <c r="R140" i="5"/>
  <c r="AF140" i="5" s="1"/>
  <c r="BB140" i="5" s="1"/>
  <c r="O140" i="5"/>
  <c r="AC140" i="5" s="1"/>
  <c r="C140" i="5"/>
  <c r="N140" i="5"/>
  <c r="AA140" i="5" s="1"/>
  <c r="B140" i="5"/>
  <c r="K140" i="5"/>
  <c r="U140" i="5" s="1"/>
  <c r="AI140" i="5" s="1"/>
  <c r="J175" i="5"/>
  <c r="T175" i="5" s="1"/>
  <c r="AH175" i="5" s="1"/>
  <c r="BD175" i="5" s="1"/>
  <c r="I175" i="5"/>
  <c r="S175" i="5" s="1"/>
  <c r="AG175" i="5" s="1"/>
  <c r="BC175" i="5" s="1"/>
  <c r="R175" i="5"/>
  <c r="AF175" i="5" s="1"/>
  <c r="BB175" i="5" s="1"/>
  <c r="O175" i="5"/>
  <c r="AC175" i="5" s="1"/>
  <c r="N175" i="5"/>
  <c r="AA175" i="5" s="1"/>
  <c r="M175" i="5"/>
  <c r="Y175" i="5" s="1"/>
  <c r="BH175" i="5" s="1"/>
  <c r="L175" i="5"/>
  <c r="X175" i="5" s="1"/>
  <c r="K175" i="5"/>
  <c r="U175" i="5" s="1"/>
  <c r="AI175" i="5" s="1"/>
  <c r="C175" i="5"/>
  <c r="D98" i="5"/>
  <c r="M108" i="5"/>
  <c r="Y108" i="5" s="1"/>
  <c r="BH108" i="5" s="1"/>
  <c r="D110" i="5"/>
  <c r="M114" i="5"/>
  <c r="Y114" i="5" s="1"/>
  <c r="BH114" i="5" s="1"/>
  <c r="O120" i="5"/>
  <c r="AC120" i="5" s="1"/>
  <c r="K122" i="5"/>
  <c r="U122" i="5" s="1"/>
  <c r="AI122" i="5" s="1"/>
  <c r="B126" i="5"/>
  <c r="B128" i="5"/>
  <c r="B130" i="5"/>
  <c r="R138" i="5"/>
  <c r="AF138" i="5" s="1"/>
  <c r="BB138" i="5" s="1"/>
  <c r="O138" i="5"/>
  <c r="AC138" i="5" s="1"/>
  <c r="C138" i="5"/>
  <c r="N138" i="5"/>
  <c r="AA138" i="5" s="1"/>
  <c r="B138" i="5"/>
  <c r="K138" i="5"/>
  <c r="U138" i="5" s="1"/>
  <c r="AI138" i="5" s="1"/>
  <c r="J142" i="5"/>
  <c r="T142" i="5" s="1"/>
  <c r="AH142" i="5" s="1"/>
  <c r="BD142" i="5" s="1"/>
  <c r="J148" i="5"/>
  <c r="T148" i="5" s="1"/>
  <c r="AH148" i="5" s="1"/>
  <c r="BD148" i="5" s="1"/>
  <c r="M152" i="5"/>
  <c r="Y152" i="5" s="1"/>
  <c r="BH152" i="5" s="1"/>
  <c r="R154" i="5"/>
  <c r="AF154" i="5" s="1"/>
  <c r="BB154" i="5" s="1"/>
  <c r="O154" i="5"/>
  <c r="AC154" i="5" s="1"/>
  <c r="C154" i="5"/>
  <c r="N154" i="5"/>
  <c r="AA154" i="5" s="1"/>
  <c r="B154" i="5"/>
  <c r="K154" i="5"/>
  <c r="U154" i="5" s="1"/>
  <c r="AI154" i="5" s="1"/>
  <c r="M158" i="5"/>
  <c r="Y158" i="5" s="1"/>
  <c r="BH158" i="5" s="1"/>
  <c r="R160" i="5"/>
  <c r="AF160" i="5" s="1"/>
  <c r="BB160" i="5" s="1"/>
  <c r="O160" i="5"/>
  <c r="AC160" i="5" s="1"/>
  <c r="C160" i="5"/>
  <c r="N160" i="5"/>
  <c r="AA160" i="5" s="1"/>
  <c r="B160" i="5"/>
  <c r="K160" i="5"/>
  <c r="U160" i="5" s="1"/>
  <c r="AI160" i="5" s="1"/>
  <c r="M164" i="5"/>
  <c r="Y164" i="5" s="1"/>
  <c r="BH164" i="5" s="1"/>
  <c r="B175" i="5"/>
  <c r="C126" i="5"/>
  <c r="C128" i="5"/>
  <c r="C130" i="5"/>
  <c r="R136" i="5"/>
  <c r="AF136" i="5" s="1"/>
  <c r="BB136" i="5" s="1"/>
  <c r="O136" i="5"/>
  <c r="AC136" i="5" s="1"/>
  <c r="C136" i="5"/>
  <c r="N136" i="5"/>
  <c r="AA136" i="5" s="1"/>
  <c r="B136" i="5"/>
  <c r="K136" i="5"/>
  <c r="U136" i="5" s="1"/>
  <c r="AI136" i="5" s="1"/>
  <c r="H146" i="5"/>
  <c r="G146" i="5"/>
  <c r="F146" i="5"/>
  <c r="R146" i="5"/>
  <c r="AF146" i="5" s="1"/>
  <c r="BB146" i="5" s="1"/>
  <c r="D146" i="5"/>
  <c r="O146" i="5"/>
  <c r="AC146" i="5" s="1"/>
  <c r="C146" i="5"/>
  <c r="N146" i="5"/>
  <c r="AA146" i="5" s="1"/>
  <c r="B146" i="5"/>
  <c r="K146" i="5"/>
  <c r="U146" i="5" s="1"/>
  <c r="AI146" i="5" s="1"/>
  <c r="J173" i="5"/>
  <c r="T173" i="5" s="1"/>
  <c r="AH173" i="5" s="1"/>
  <c r="BD173" i="5" s="1"/>
  <c r="I173" i="5"/>
  <c r="S173" i="5" s="1"/>
  <c r="AG173" i="5" s="1"/>
  <c r="BC173" i="5" s="1"/>
  <c r="K173" i="5"/>
  <c r="U173" i="5" s="1"/>
  <c r="AI173" i="5" s="1"/>
  <c r="C173" i="5"/>
  <c r="B173" i="5"/>
  <c r="O173" i="5"/>
  <c r="AC173" i="5" s="1"/>
  <c r="N173" i="5"/>
  <c r="AA173" i="5" s="1"/>
  <c r="J181" i="5"/>
  <c r="T181" i="5" s="1"/>
  <c r="AH181" i="5" s="1"/>
  <c r="BD181" i="5" s="1"/>
  <c r="I181" i="5"/>
  <c r="S181" i="5" s="1"/>
  <c r="AG181" i="5" s="1"/>
  <c r="BC181" i="5" s="1"/>
  <c r="R181" i="5"/>
  <c r="AF181" i="5" s="1"/>
  <c r="BB181" i="5" s="1"/>
  <c r="O181" i="5"/>
  <c r="AC181" i="5" s="1"/>
  <c r="N181" i="5"/>
  <c r="AA181" i="5" s="1"/>
  <c r="M181" i="5"/>
  <c r="Y181" i="5" s="1"/>
  <c r="BH181" i="5" s="1"/>
  <c r="L181" i="5"/>
  <c r="X181" i="5" s="1"/>
  <c r="K181" i="5"/>
  <c r="U181" i="5" s="1"/>
  <c r="AI181" i="5" s="1"/>
  <c r="C181" i="5"/>
  <c r="K179" i="5"/>
  <c r="U179" i="5" s="1"/>
  <c r="AI179" i="5" s="1"/>
  <c r="H213" i="5"/>
  <c r="AB213" i="5" s="1"/>
  <c r="AP213" i="5" s="1"/>
  <c r="AB206" i="5"/>
  <c r="AP206" i="5" s="1"/>
  <c r="H225" i="5"/>
  <c r="AB225" i="5" s="1"/>
  <c r="AP225" i="5" s="1"/>
  <c r="J223" i="5"/>
  <c r="T223" i="5" s="1"/>
  <c r="AH223" i="5" s="1"/>
  <c r="BD223" i="5" s="1"/>
  <c r="I223" i="5"/>
  <c r="S223" i="5" s="1"/>
  <c r="AG223" i="5" s="1"/>
  <c r="BC223" i="5" s="1"/>
  <c r="R223" i="5"/>
  <c r="AF223" i="5" s="1"/>
  <c r="BB223" i="5" s="1"/>
  <c r="J229" i="5"/>
  <c r="T229" i="5" s="1"/>
  <c r="AH229" i="5" s="1"/>
  <c r="BD229" i="5" s="1"/>
  <c r="I229" i="5"/>
  <c r="S229" i="5" s="1"/>
  <c r="AG229" i="5" s="1"/>
  <c r="BC229" i="5" s="1"/>
  <c r="R229" i="5"/>
  <c r="AF229" i="5" s="1"/>
  <c r="BB229" i="5" s="1"/>
  <c r="I251" i="5"/>
  <c r="S251" i="5" s="1"/>
  <c r="AG251" i="5" s="1"/>
  <c r="BC251" i="5" s="1"/>
  <c r="N251" i="5"/>
  <c r="AA251" i="5" s="1"/>
  <c r="M251" i="5"/>
  <c r="Y251" i="5" s="1"/>
  <c r="BH251" i="5" s="1"/>
  <c r="L251" i="5"/>
  <c r="X251" i="5" s="1"/>
  <c r="K251" i="5"/>
  <c r="U251" i="5" s="1"/>
  <c r="AI251" i="5" s="1"/>
  <c r="J251" i="5"/>
  <c r="T251" i="5" s="1"/>
  <c r="AH251" i="5" s="1"/>
  <c r="BD251" i="5" s="1"/>
  <c r="C251" i="5"/>
  <c r="J183" i="5"/>
  <c r="T183" i="5" s="1"/>
  <c r="AH183" i="5" s="1"/>
  <c r="BD183" i="5" s="1"/>
  <c r="I183" i="5"/>
  <c r="S183" i="5" s="1"/>
  <c r="AG183" i="5" s="1"/>
  <c r="BC183" i="5" s="1"/>
  <c r="R183" i="5"/>
  <c r="AF183" i="5" s="1"/>
  <c r="BB183" i="5" s="1"/>
  <c r="J185" i="5"/>
  <c r="T185" i="5" s="1"/>
  <c r="AH185" i="5" s="1"/>
  <c r="BD185" i="5" s="1"/>
  <c r="I185" i="5"/>
  <c r="S185" i="5" s="1"/>
  <c r="AG185" i="5" s="1"/>
  <c r="BC185" i="5" s="1"/>
  <c r="R185" i="5"/>
  <c r="AF185" i="5" s="1"/>
  <c r="BB185" i="5" s="1"/>
  <c r="J187" i="5"/>
  <c r="T187" i="5" s="1"/>
  <c r="AH187" i="5" s="1"/>
  <c r="BD187" i="5" s="1"/>
  <c r="I187" i="5"/>
  <c r="S187" i="5" s="1"/>
  <c r="AG187" i="5" s="1"/>
  <c r="BC187" i="5" s="1"/>
  <c r="R187" i="5"/>
  <c r="AF187" i="5" s="1"/>
  <c r="BB187" i="5" s="1"/>
  <c r="J189" i="5"/>
  <c r="T189" i="5" s="1"/>
  <c r="AH189" i="5" s="1"/>
  <c r="BD189" i="5" s="1"/>
  <c r="I189" i="5"/>
  <c r="S189" i="5" s="1"/>
  <c r="AG189" i="5" s="1"/>
  <c r="BC189" i="5" s="1"/>
  <c r="R189" i="5"/>
  <c r="AF189" i="5" s="1"/>
  <c r="BB189" i="5" s="1"/>
  <c r="J191" i="5"/>
  <c r="T191" i="5" s="1"/>
  <c r="AH191" i="5" s="1"/>
  <c r="BD191" i="5" s="1"/>
  <c r="I191" i="5"/>
  <c r="S191" i="5" s="1"/>
  <c r="AG191" i="5" s="1"/>
  <c r="BC191" i="5" s="1"/>
  <c r="R191" i="5"/>
  <c r="AF191" i="5" s="1"/>
  <c r="BB191" i="5" s="1"/>
  <c r="J193" i="5"/>
  <c r="T193" i="5" s="1"/>
  <c r="AH193" i="5" s="1"/>
  <c r="BD193" i="5" s="1"/>
  <c r="I193" i="5"/>
  <c r="S193" i="5" s="1"/>
  <c r="AG193" i="5" s="1"/>
  <c r="BC193" i="5" s="1"/>
  <c r="R193" i="5"/>
  <c r="AF193" i="5" s="1"/>
  <c r="BB193" i="5" s="1"/>
  <c r="J195" i="5"/>
  <c r="T195" i="5" s="1"/>
  <c r="AH195" i="5" s="1"/>
  <c r="BD195" i="5" s="1"/>
  <c r="I195" i="5"/>
  <c r="S195" i="5" s="1"/>
  <c r="AG195" i="5" s="1"/>
  <c r="BC195" i="5" s="1"/>
  <c r="R195" i="5"/>
  <c r="AF195" i="5" s="1"/>
  <c r="BB195" i="5" s="1"/>
  <c r="J197" i="5"/>
  <c r="T197" i="5" s="1"/>
  <c r="AH197" i="5" s="1"/>
  <c r="BD197" i="5" s="1"/>
  <c r="I197" i="5"/>
  <c r="S197" i="5" s="1"/>
  <c r="AG197" i="5" s="1"/>
  <c r="BC197" i="5" s="1"/>
  <c r="R197" i="5"/>
  <c r="AF197" i="5" s="1"/>
  <c r="BB197" i="5" s="1"/>
  <c r="J199" i="5"/>
  <c r="T199" i="5" s="1"/>
  <c r="AH199" i="5" s="1"/>
  <c r="BD199" i="5" s="1"/>
  <c r="I199" i="5"/>
  <c r="S199" i="5" s="1"/>
  <c r="AG199" i="5" s="1"/>
  <c r="BC199" i="5" s="1"/>
  <c r="R199" i="5"/>
  <c r="AF199" i="5" s="1"/>
  <c r="BB199" i="5" s="1"/>
  <c r="J201" i="5"/>
  <c r="T201" i="5" s="1"/>
  <c r="AH201" i="5" s="1"/>
  <c r="BD201" i="5" s="1"/>
  <c r="I201" i="5"/>
  <c r="S201" i="5" s="1"/>
  <c r="AG201" i="5" s="1"/>
  <c r="BC201" i="5" s="1"/>
  <c r="R201" i="5"/>
  <c r="AF201" i="5" s="1"/>
  <c r="BB201" i="5" s="1"/>
  <c r="J203" i="5"/>
  <c r="T203" i="5" s="1"/>
  <c r="AH203" i="5" s="1"/>
  <c r="BD203" i="5" s="1"/>
  <c r="I203" i="5"/>
  <c r="S203" i="5" s="1"/>
  <c r="AG203" i="5" s="1"/>
  <c r="BC203" i="5" s="1"/>
  <c r="R203" i="5"/>
  <c r="AF203" i="5" s="1"/>
  <c r="BB203" i="5" s="1"/>
  <c r="J205" i="5"/>
  <c r="T205" i="5" s="1"/>
  <c r="AH205" i="5" s="1"/>
  <c r="BD205" i="5" s="1"/>
  <c r="I205" i="5"/>
  <c r="S205" i="5" s="1"/>
  <c r="AG205" i="5" s="1"/>
  <c r="BC205" i="5" s="1"/>
  <c r="R205" i="5"/>
  <c r="AF205" i="5" s="1"/>
  <c r="BB205" i="5" s="1"/>
  <c r="J207" i="5"/>
  <c r="T207" i="5" s="1"/>
  <c r="AH207" i="5" s="1"/>
  <c r="BD207" i="5" s="1"/>
  <c r="I207" i="5"/>
  <c r="S207" i="5" s="1"/>
  <c r="AG207" i="5" s="1"/>
  <c r="BC207" i="5" s="1"/>
  <c r="R207" i="5"/>
  <c r="AF207" i="5" s="1"/>
  <c r="BB207" i="5" s="1"/>
  <c r="J209" i="5"/>
  <c r="T209" i="5" s="1"/>
  <c r="AH209" i="5" s="1"/>
  <c r="BD209" i="5" s="1"/>
  <c r="I209" i="5"/>
  <c r="S209" i="5" s="1"/>
  <c r="AG209" i="5" s="1"/>
  <c r="BC209" i="5" s="1"/>
  <c r="R209" i="5"/>
  <c r="AF209" i="5" s="1"/>
  <c r="BB209" i="5" s="1"/>
  <c r="J211" i="5"/>
  <c r="T211" i="5" s="1"/>
  <c r="AH211" i="5" s="1"/>
  <c r="BD211" i="5" s="1"/>
  <c r="I211" i="5"/>
  <c r="S211" i="5" s="1"/>
  <c r="AG211" i="5" s="1"/>
  <c r="BC211" i="5" s="1"/>
  <c r="R211" i="5"/>
  <c r="AF211" i="5" s="1"/>
  <c r="BB211" i="5" s="1"/>
  <c r="J213" i="5"/>
  <c r="T213" i="5" s="1"/>
  <c r="AH213" i="5" s="1"/>
  <c r="BD213" i="5" s="1"/>
  <c r="I213" i="5"/>
  <c r="S213" i="5" s="1"/>
  <c r="AG213" i="5" s="1"/>
  <c r="BC213" i="5" s="1"/>
  <c r="R213" i="5"/>
  <c r="AF213" i="5" s="1"/>
  <c r="BB213" i="5" s="1"/>
  <c r="J215" i="5"/>
  <c r="T215" i="5" s="1"/>
  <c r="AH215" i="5" s="1"/>
  <c r="BD215" i="5" s="1"/>
  <c r="I215" i="5"/>
  <c r="S215" i="5" s="1"/>
  <c r="AG215" i="5" s="1"/>
  <c r="BC215" i="5" s="1"/>
  <c r="R215" i="5"/>
  <c r="AF215" i="5" s="1"/>
  <c r="BB215" i="5" s="1"/>
  <c r="J217" i="5"/>
  <c r="T217" i="5" s="1"/>
  <c r="AH217" i="5" s="1"/>
  <c r="BD217" i="5" s="1"/>
  <c r="I217" i="5"/>
  <c r="S217" i="5" s="1"/>
  <c r="AG217" i="5" s="1"/>
  <c r="BC217" i="5" s="1"/>
  <c r="R217" i="5"/>
  <c r="AF217" i="5" s="1"/>
  <c r="BB217" i="5" s="1"/>
  <c r="J219" i="5"/>
  <c r="T219" i="5" s="1"/>
  <c r="AH219" i="5" s="1"/>
  <c r="BD219" i="5" s="1"/>
  <c r="I219" i="5"/>
  <c r="S219" i="5" s="1"/>
  <c r="AG219" i="5" s="1"/>
  <c r="BC219" i="5" s="1"/>
  <c r="R219" i="5"/>
  <c r="AF219" i="5" s="1"/>
  <c r="BB219" i="5" s="1"/>
  <c r="J221" i="5"/>
  <c r="T221" i="5" s="1"/>
  <c r="AH221" i="5" s="1"/>
  <c r="BD221" i="5" s="1"/>
  <c r="I221" i="5"/>
  <c r="S221" i="5" s="1"/>
  <c r="AG221" i="5" s="1"/>
  <c r="BC221" i="5" s="1"/>
  <c r="R221" i="5"/>
  <c r="AF221" i="5" s="1"/>
  <c r="BB221" i="5" s="1"/>
  <c r="B223" i="5"/>
  <c r="B229" i="5"/>
  <c r="B251" i="5"/>
  <c r="R274" i="5"/>
  <c r="AF274" i="5" s="1"/>
  <c r="BB274" i="5" s="1"/>
  <c r="O274" i="5"/>
  <c r="AC274" i="5" s="1"/>
  <c r="C274" i="5"/>
  <c r="L274" i="5"/>
  <c r="X274" i="5" s="1"/>
  <c r="I274" i="5"/>
  <c r="S274" i="5" s="1"/>
  <c r="AG274" i="5" s="1"/>
  <c r="BC274" i="5" s="1"/>
  <c r="N274" i="5"/>
  <c r="AA274" i="5" s="1"/>
  <c r="M274" i="5"/>
  <c r="Y274" i="5" s="1"/>
  <c r="BH274" i="5" s="1"/>
  <c r="K274" i="5"/>
  <c r="U274" i="5" s="1"/>
  <c r="AI274" i="5" s="1"/>
  <c r="J274" i="5"/>
  <c r="T274" i="5" s="1"/>
  <c r="AH274" i="5" s="1"/>
  <c r="BD274" i="5" s="1"/>
  <c r="C223" i="5"/>
  <c r="C229" i="5"/>
  <c r="R180" i="5"/>
  <c r="AF180" i="5" s="1"/>
  <c r="BB180" i="5" s="1"/>
  <c r="O180" i="5"/>
  <c r="AC180" i="5" s="1"/>
  <c r="C180" i="5"/>
  <c r="N180" i="5"/>
  <c r="AA180" i="5" s="1"/>
  <c r="B180" i="5"/>
  <c r="J180" i="5"/>
  <c r="T180" i="5" s="1"/>
  <c r="AH180" i="5" s="1"/>
  <c r="BD180" i="5" s="1"/>
  <c r="C183" i="5"/>
  <c r="C185" i="5"/>
  <c r="C187" i="5"/>
  <c r="C189" i="5"/>
  <c r="C191" i="5"/>
  <c r="C193" i="5"/>
  <c r="C195" i="5"/>
  <c r="C197" i="5"/>
  <c r="C199" i="5"/>
  <c r="C201" i="5"/>
  <c r="C203" i="5"/>
  <c r="C205" i="5"/>
  <c r="C207" i="5"/>
  <c r="C209" i="5"/>
  <c r="C211" i="5"/>
  <c r="C213" i="5"/>
  <c r="C215" i="5"/>
  <c r="C217" i="5"/>
  <c r="C219" i="5"/>
  <c r="C221" i="5"/>
  <c r="J235" i="5"/>
  <c r="T235" i="5" s="1"/>
  <c r="AH235" i="5" s="1"/>
  <c r="BD235" i="5" s="1"/>
  <c r="I235" i="5"/>
  <c r="S235" i="5" s="1"/>
  <c r="AG235" i="5" s="1"/>
  <c r="BC235" i="5" s="1"/>
  <c r="R235" i="5"/>
  <c r="AF235" i="5" s="1"/>
  <c r="BB235" i="5" s="1"/>
  <c r="O242" i="5"/>
  <c r="AC242" i="5" s="1"/>
  <c r="C242" i="5"/>
  <c r="L242" i="5"/>
  <c r="X242" i="5" s="1"/>
  <c r="J242" i="5"/>
  <c r="T242" i="5" s="1"/>
  <c r="AH242" i="5" s="1"/>
  <c r="BD242" i="5" s="1"/>
  <c r="I242" i="5"/>
  <c r="S242" i="5" s="1"/>
  <c r="AG242" i="5" s="1"/>
  <c r="BC242" i="5" s="1"/>
  <c r="H242" i="5"/>
  <c r="H233" i="5" s="1"/>
  <c r="AB233" i="5" s="1"/>
  <c r="AP233" i="5" s="1"/>
  <c r="G242" i="5"/>
  <c r="F242" i="5"/>
  <c r="E242" i="5"/>
  <c r="D242" i="5"/>
  <c r="B242" i="5"/>
  <c r="R251" i="5"/>
  <c r="AF251" i="5" s="1"/>
  <c r="BB251" i="5" s="1"/>
  <c r="R294" i="5"/>
  <c r="AF294" i="5" s="1"/>
  <c r="BB294" i="5" s="1"/>
  <c r="O294" i="5"/>
  <c r="AC294" i="5" s="1"/>
  <c r="C294" i="5"/>
  <c r="L294" i="5"/>
  <c r="X294" i="5" s="1"/>
  <c r="I294" i="5"/>
  <c r="S294" i="5" s="1"/>
  <c r="AG294" i="5" s="1"/>
  <c r="BC294" i="5" s="1"/>
  <c r="N294" i="5"/>
  <c r="AA294" i="5" s="1"/>
  <c r="M294" i="5"/>
  <c r="Y294" i="5" s="1"/>
  <c r="BH294" i="5" s="1"/>
  <c r="K294" i="5"/>
  <c r="U294" i="5" s="1"/>
  <c r="AI294" i="5" s="1"/>
  <c r="J294" i="5"/>
  <c r="T294" i="5" s="1"/>
  <c r="AH294" i="5" s="1"/>
  <c r="BD294" i="5" s="1"/>
  <c r="B294" i="5"/>
  <c r="L165" i="5"/>
  <c r="X165" i="5" s="1"/>
  <c r="J166" i="5"/>
  <c r="T166" i="5" s="1"/>
  <c r="AH166" i="5" s="1"/>
  <c r="BD166" i="5" s="1"/>
  <c r="K223" i="5"/>
  <c r="U223" i="5" s="1"/>
  <c r="AI223" i="5" s="1"/>
  <c r="J227" i="5"/>
  <c r="T227" i="5" s="1"/>
  <c r="AH227" i="5" s="1"/>
  <c r="BD227" i="5" s="1"/>
  <c r="I227" i="5"/>
  <c r="S227" i="5" s="1"/>
  <c r="AG227" i="5" s="1"/>
  <c r="BC227" i="5" s="1"/>
  <c r="R227" i="5"/>
  <c r="AF227" i="5" s="1"/>
  <c r="BB227" i="5" s="1"/>
  <c r="K229" i="5"/>
  <c r="U229" i="5" s="1"/>
  <c r="AI229" i="5" s="1"/>
  <c r="R372" i="5"/>
  <c r="AF372" i="5" s="1"/>
  <c r="BB372" i="5" s="1"/>
  <c r="O372" i="5"/>
  <c r="AC372" i="5" s="1"/>
  <c r="C372" i="5"/>
  <c r="N372" i="5"/>
  <c r="AA372" i="5" s="1"/>
  <c r="B372" i="5"/>
  <c r="K372" i="5"/>
  <c r="U372" i="5" s="1"/>
  <c r="AI372" i="5" s="1"/>
  <c r="M372" i="5"/>
  <c r="Y372" i="5" s="1"/>
  <c r="BH372" i="5" s="1"/>
  <c r="L372" i="5"/>
  <c r="X372" i="5" s="1"/>
  <c r="J372" i="5"/>
  <c r="T372" i="5" s="1"/>
  <c r="AH372" i="5" s="1"/>
  <c r="BD372" i="5" s="1"/>
  <c r="I372" i="5"/>
  <c r="S372" i="5" s="1"/>
  <c r="AG372" i="5" s="1"/>
  <c r="BC372" i="5" s="1"/>
  <c r="K166" i="5"/>
  <c r="U166" i="5" s="1"/>
  <c r="AI166" i="5" s="1"/>
  <c r="K167" i="5"/>
  <c r="U167" i="5" s="1"/>
  <c r="AI167" i="5" s="1"/>
  <c r="J171" i="5"/>
  <c r="T171" i="5" s="1"/>
  <c r="AH171" i="5" s="1"/>
  <c r="BD171" i="5" s="1"/>
  <c r="I171" i="5"/>
  <c r="S171" i="5" s="1"/>
  <c r="AG171" i="5" s="1"/>
  <c r="BC171" i="5" s="1"/>
  <c r="R171" i="5"/>
  <c r="AF171" i="5" s="1"/>
  <c r="BB171" i="5" s="1"/>
  <c r="R172" i="5"/>
  <c r="AF172" i="5" s="1"/>
  <c r="BB172" i="5" s="1"/>
  <c r="O172" i="5"/>
  <c r="AC172" i="5" s="1"/>
  <c r="C172" i="5"/>
  <c r="N172" i="5"/>
  <c r="AA172" i="5" s="1"/>
  <c r="B172" i="5"/>
  <c r="L223" i="5"/>
  <c r="X223" i="5" s="1"/>
  <c r="B227" i="5"/>
  <c r="L229" i="5"/>
  <c r="X229" i="5" s="1"/>
  <c r="C235" i="5"/>
  <c r="M242" i="5"/>
  <c r="Y242" i="5" s="1"/>
  <c r="BH242" i="5" s="1"/>
  <c r="O252" i="5"/>
  <c r="AC252" i="5" s="1"/>
  <c r="C252" i="5"/>
  <c r="L252" i="5"/>
  <c r="X252" i="5" s="1"/>
  <c r="M252" i="5"/>
  <c r="Y252" i="5" s="1"/>
  <c r="BH252" i="5" s="1"/>
  <c r="K252" i="5"/>
  <c r="U252" i="5" s="1"/>
  <c r="AI252" i="5" s="1"/>
  <c r="J252" i="5"/>
  <c r="T252" i="5" s="1"/>
  <c r="AH252" i="5" s="1"/>
  <c r="BD252" i="5" s="1"/>
  <c r="I252" i="5"/>
  <c r="S252" i="5" s="1"/>
  <c r="AG252" i="5" s="1"/>
  <c r="BC252" i="5" s="1"/>
  <c r="B252" i="5"/>
  <c r="J277" i="5"/>
  <c r="T277" i="5" s="1"/>
  <c r="AH277" i="5" s="1"/>
  <c r="BD277" i="5" s="1"/>
  <c r="I277" i="5"/>
  <c r="S277" i="5" s="1"/>
  <c r="AG277" i="5" s="1"/>
  <c r="BC277" i="5" s="1"/>
  <c r="O277" i="5"/>
  <c r="AC277" i="5" s="1"/>
  <c r="C277" i="5"/>
  <c r="R277" i="5"/>
  <c r="AF277" i="5" s="1"/>
  <c r="BB277" i="5" s="1"/>
  <c r="N277" i="5"/>
  <c r="AA277" i="5" s="1"/>
  <c r="M277" i="5"/>
  <c r="Y277" i="5" s="1"/>
  <c r="BH277" i="5" s="1"/>
  <c r="L277" i="5"/>
  <c r="X277" i="5" s="1"/>
  <c r="K277" i="5"/>
  <c r="U277" i="5" s="1"/>
  <c r="AI277" i="5" s="1"/>
  <c r="B277" i="5"/>
  <c r="J179" i="5"/>
  <c r="T179" i="5" s="1"/>
  <c r="AH179" i="5" s="1"/>
  <c r="BD179" i="5" s="1"/>
  <c r="I179" i="5"/>
  <c r="S179" i="5" s="1"/>
  <c r="AG179" i="5" s="1"/>
  <c r="BC179" i="5" s="1"/>
  <c r="R179" i="5"/>
  <c r="AF179" i="5" s="1"/>
  <c r="BB179" i="5" s="1"/>
  <c r="K183" i="5"/>
  <c r="U183" i="5" s="1"/>
  <c r="AI183" i="5" s="1"/>
  <c r="K185" i="5"/>
  <c r="U185" i="5" s="1"/>
  <c r="AI185" i="5" s="1"/>
  <c r="K187" i="5"/>
  <c r="U187" i="5" s="1"/>
  <c r="AI187" i="5" s="1"/>
  <c r="K189" i="5"/>
  <c r="U189" i="5" s="1"/>
  <c r="AI189" i="5" s="1"/>
  <c r="K191" i="5"/>
  <c r="U191" i="5" s="1"/>
  <c r="AI191" i="5" s="1"/>
  <c r="K193" i="5"/>
  <c r="U193" i="5" s="1"/>
  <c r="AI193" i="5" s="1"/>
  <c r="K195" i="5"/>
  <c r="U195" i="5" s="1"/>
  <c r="AI195" i="5" s="1"/>
  <c r="K197" i="5"/>
  <c r="U197" i="5" s="1"/>
  <c r="AI197" i="5" s="1"/>
  <c r="K199" i="5"/>
  <c r="U199" i="5" s="1"/>
  <c r="AI199" i="5" s="1"/>
  <c r="K201" i="5"/>
  <c r="U201" i="5" s="1"/>
  <c r="AI201" i="5" s="1"/>
  <c r="M223" i="5"/>
  <c r="Y223" i="5" s="1"/>
  <c r="BH223" i="5" s="1"/>
  <c r="M229" i="5"/>
  <c r="Y229" i="5" s="1"/>
  <c r="BH229" i="5" s="1"/>
  <c r="J237" i="5"/>
  <c r="T237" i="5" s="1"/>
  <c r="AH237" i="5" s="1"/>
  <c r="BD237" i="5" s="1"/>
  <c r="I237" i="5"/>
  <c r="S237" i="5" s="1"/>
  <c r="AG237" i="5" s="1"/>
  <c r="BC237" i="5" s="1"/>
  <c r="R237" i="5"/>
  <c r="AF237" i="5" s="1"/>
  <c r="BB237" i="5" s="1"/>
  <c r="O237" i="5"/>
  <c r="AC237" i="5" s="1"/>
  <c r="C237" i="5"/>
  <c r="J239" i="5"/>
  <c r="T239" i="5" s="1"/>
  <c r="AH239" i="5" s="1"/>
  <c r="BD239" i="5" s="1"/>
  <c r="I239" i="5"/>
  <c r="S239" i="5" s="1"/>
  <c r="AG239" i="5" s="1"/>
  <c r="BC239" i="5" s="1"/>
  <c r="R239" i="5"/>
  <c r="AF239" i="5" s="1"/>
  <c r="BB239" i="5" s="1"/>
  <c r="O239" i="5"/>
  <c r="AC239" i="5" s="1"/>
  <c r="C239" i="5"/>
  <c r="I241" i="5"/>
  <c r="S241" i="5" s="1"/>
  <c r="AG241" i="5" s="1"/>
  <c r="BC241" i="5" s="1"/>
  <c r="L241" i="5"/>
  <c r="X241" i="5" s="1"/>
  <c r="K241" i="5"/>
  <c r="U241" i="5" s="1"/>
  <c r="AI241" i="5" s="1"/>
  <c r="J241" i="5"/>
  <c r="T241" i="5" s="1"/>
  <c r="AH241" i="5" s="1"/>
  <c r="BD241" i="5" s="1"/>
  <c r="C241" i="5"/>
  <c r="R280" i="5"/>
  <c r="AF280" i="5" s="1"/>
  <c r="BB280" i="5" s="1"/>
  <c r="O280" i="5"/>
  <c r="AC280" i="5" s="1"/>
  <c r="C280" i="5"/>
  <c r="L280" i="5"/>
  <c r="X280" i="5" s="1"/>
  <c r="I280" i="5"/>
  <c r="S280" i="5" s="1"/>
  <c r="AG280" i="5" s="1"/>
  <c r="BC280" i="5" s="1"/>
  <c r="N280" i="5"/>
  <c r="AA280" i="5" s="1"/>
  <c r="M280" i="5"/>
  <c r="Y280" i="5" s="1"/>
  <c r="BH280" i="5" s="1"/>
  <c r="K280" i="5"/>
  <c r="U280" i="5" s="1"/>
  <c r="AI280" i="5" s="1"/>
  <c r="J280" i="5"/>
  <c r="T280" i="5" s="1"/>
  <c r="AH280" i="5" s="1"/>
  <c r="BD280" i="5" s="1"/>
  <c r="B280" i="5"/>
  <c r="J283" i="5"/>
  <c r="T283" i="5" s="1"/>
  <c r="AH283" i="5" s="1"/>
  <c r="BD283" i="5" s="1"/>
  <c r="I283" i="5"/>
  <c r="S283" i="5" s="1"/>
  <c r="AG283" i="5" s="1"/>
  <c r="BC283" i="5" s="1"/>
  <c r="O283" i="5"/>
  <c r="AC283" i="5" s="1"/>
  <c r="C283" i="5"/>
  <c r="N283" i="5"/>
  <c r="AA283" i="5" s="1"/>
  <c r="B283" i="5"/>
  <c r="R283" i="5"/>
  <c r="AF283" i="5" s="1"/>
  <c r="BB283" i="5" s="1"/>
  <c r="M283" i="5"/>
  <c r="Y283" i="5" s="1"/>
  <c r="BH283" i="5" s="1"/>
  <c r="L283" i="5"/>
  <c r="X283" i="5" s="1"/>
  <c r="K283" i="5"/>
  <c r="U283" i="5" s="1"/>
  <c r="AI283" i="5" s="1"/>
  <c r="R388" i="5"/>
  <c r="AF388" i="5" s="1"/>
  <c r="BB388" i="5" s="1"/>
  <c r="O388" i="5"/>
  <c r="AC388" i="5" s="1"/>
  <c r="C388" i="5"/>
  <c r="N388" i="5"/>
  <c r="AA388" i="5" s="1"/>
  <c r="B388" i="5"/>
  <c r="K388" i="5"/>
  <c r="U388" i="5" s="1"/>
  <c r="AI388" i="5" s="1"/>
  <c r="M388" i="5"/>
  <c r="Y388" i="5" s="1"/>
  <c r="BH388" i="5" s="1"/>
  <c r="L388" i="5"/>
  <c r="X388" i="5" s="1"/>
  <c r="J388" i="5"/>
  <c r="T388" i="5" s="1"/>
  <c r="AH388" i="5" s="1"/>
  <c r="BD388" i="5" s="1"/>
  <c r="I388" i="5"/>
  <c r="S388" i="5" s="1"/>
  <c r="AG388" i="5" s="1"/>
  <c r="BC388" i="5" s="1"/>
  <c r="J165" i="5"/>
  <c r="T165" i="5" s="1"/>
  <c r="AH165" i="5" s="1"/>
  <c r="BD165" i="5" s="1"/>
  <c r="I165" i="5"/>
  <c r="S165" i="5" s="1"/>
  <c r="AG165" i="5" s="1"/>
  <c r="BC165" i="5" s="1"/>
  <c r="O165" i="5"/>
  <c r="AC165" i="5" s="1"/>
  <c r="M166" i="5"/>
  <c r="Y166" i="5" s="1"/>
  <c r="BH166" i="5" s="1"/>
  <c r="M167" i="5"/>
  <c r="Y167" i="5" s="1"/>
  <c r="BH167" i="5" s="1"/>
  <c r="R176" i="5"/>
  <c r="AF176" i="5" s="1"/>
  <c r="BB176" i="5" s="1"/>
  <c r="O176" i="5"/>
  <c r="AC176" i="5" s="1"/>
  <c r="C176" i="5"/>
  <c r="N176" i="5"/>
  <c r="AA176" i="5" s="1"/>
  <c r="B176" i="5"/>
  <c r="J176" i="5"/>
  <c r="T176" i="5" s="1"/>
  <c r="AH176" i="5" s="1"/>
  <c r="BD176" i="5" s="1"/>
  <c r="B179" i="5"/>
  <c r="R182" i="5"/>
  <c r="AF182" i="5" s="1"/>
  <c r="BB182" i="5" s="1"/>
  <c r="D182" i="5"/>
  <c r="O182" i="5"/>
  <c r="AC182" i="5" s="1"/>
  <c r="C182" i="5"/>
  <c r="N182" i="5"/>
  <c r="AA182" i="5" s="1"/>
  <c r="B182" i="5"/>
  <c r="J182" i="5"/>
  <c r="T182" i="5" s="1"/>
  <c r="AH182" i="5" s="1"/>
  <c r="BD182" i="5" s="1"/>
  <c r="L183" i="5"/>
  <c r="X183" i="5" s="1"/>
  <c r="L185" i="5"/>
  <c r="X185" i="5" s="1"/>
  <c r="L187" i="5"/>
  <c r="X187" i="5" s="1"/>
  <c r="L189" i="5"/>
  <c r="X189" i="5" s="1"/>
  <c r="L191" i="5"/>
  <c r="X191" i="5" s="1"/>
  <c r="L193" i="5"/>
  <c r="X193" i="5" s="1"/>
  <c r="L195" i="5"/>
  <c r="X195" i="5" s="1"/>
  <c r="L197" i="5"/>
  <c r="X197" i="5" s="1"/>
  <c r="L199" i="5"/>
  <c r="X199" i="5" s="1"/>
  <c r="L201" i="5"/>
  <c r="X201" i="5" s="1"/>
  <c r="L203" i="5"/>
  <c r="X203" i="5" s="1"/>
  <c r="L205" i="5"/>
  <c r="X205" i="5" s="1"/>
  <c r="L207" i="5"/>
  <c r="X207" i="5" s="1"/>
  <c r="L209" i="5"/>
  <c r="X209" i="5" s="1"/>
  <c r="L211" i="5"/>
  <c r="X211" i="5" s="1"/>
  <c r="L213" i="5"/>
  <c r="X213" i="5" s="1"/>
  <c r="L215" i="5"/>
  <c r="X215" i="5" s="1"/>
  <c r="L217" i="5"/>
  <c r="X217" i="5" s="1"/>
  <c r="L219" i="5"/>
  <c r="X219" i="5" s="1"/>
  <c r="L221" i="5"/>
  <c r="X221" i="5" s="1"/>
  <c r="N223" i="5"/>
  <c r="AA223" i="5" s="1"/>
  <c r="N229" i="5"/>
  <c r="AA229" i="5" s="1"/>
  <c r="J231" i="5"/>
  <c r="T231" i="5" s="1"/>
  <c r="AH231" i="5" s="1"/>
  <c r="BD231" i="5" s="1"/>
  <c r="I231" i="5"/>
  <c r="S231" i="5" s="1"/>
  <c r="AG231" i="5" s="1"/>
  <c r="BC231" i="5" s="1"/>
  <c r="R231" i="5"/>
  <c r="AF231" i="5" s="1"/>
  <c r="BB231" i="5" s="1"/>
  <c r="B237" i="5"/>
  <c r="B239" i="5"/>
  <c r="B241" i="5"/>
  <c r="B165" i="5"/>
  <c r="R165" i="5"/>
  <c r="AF165" i="5" s="1"/>
  <c r="BB165" i="5" s="1"/>
  <c r="J169" i="5"/>
  <c r="T169" i="5" s="1"/>
  <c r="AH169" i="5" s="1"/>
  <c r="BD169" i="5" s="1"/>
  <c r="I169" i="5"/>
  <c r="S169" i="5" s="1"/>
  <c r="AG169" i="5" s="1"/>
  <c r="BC169" i="5" s="1"/>
  <c r="R169" i="5"/>
  <c r="AF169" i="5" s="1"/>
  <c r="BB169" i="5" s="1"/>
  <c r="R170" i="5"/>
  <c r="AF170" i="5" s="1"/>
  <c r="BB170" i="5" s="1"/>
  <c r="D170" i="5"/>
  <c r="O170" i="5"/>
  <c r="AC170" i="5" s="1"/>
  <c r="C170" i="5"/>
  <c r="N170" i="5"/>
  <c r="AA170" i="5" s="1"/>
  <c r="B170" i="5"/>
  <c r="C179" i="5"/>
  <c r="I180" i="5"/>
  <c r="S180" i="5" s="1"/>
  <c r="AG180" i="5" s="1"/>
  <c r="BC180" i="5" s="1"/>
  <c r="E182" i="5"/>
  <c r="M183" i="5"/>
  <c r="Y183" i="5" s="1"/>
  <c r="BH183" i="5" s="1"/>
  <c r="M185" i="5"/>
  <c r="Y185" i="5" s="1"/>
  <c r="BH185" i="5" s="1"/>
  <c r="M187" i="5"/>
  <c r="Y187" i="5" s="1"/>
  <c r="BH187" i="5" s="1"/>
  <c r="M189" i="5"/>
  <c r="Y189" i="5" s="1"/>
  <c r="BH189" i="5" s="1"/>
  <c r="M191" i="5"/>
  <c r="Y191" i="5" s="1"/>
  <c r="BH191" i="5" s="1"/>
  <c r="M193" i="5"/>
  <c r="Y193" i="5" s="1"/>
  <c r="BH193" i="5" s="1"/>
  <c r="M195" i="5"/>
  <c r="Y195" i="5" s="1"/>
  <c r="BH195" i="5" s="1"/>
  <c r="M197" i="5"/>
  <c r="Y197" i="5" s="1"/>
  <c r="BH197" i="5" s="1"/>
  <c r="M199" i="5"/>
  <c r="Y199" i="5" s="1"/>
  <c r="BH199" i="5" s="1"/>
  <c r="M201" i="5"/>
  <c r="Y201" i="5" s="1"/>
  <c r="BH201" i="5" s="1"/>
  <c r="M203" i="5"/>
  <c r="Y203" i="5" s="1"/>
  <c r="BH203" i="5" s="1"/>
  <c r="M205" i="5"/>
  <c r="Y205" i="5" s="1"/>
  <c r="BH205" i="5" s="1"/>
  <c r="M207" i="5"/>
  <c r="Y207" i="5" s="1"/>
  <c r="BH207" i="5" s="1"/>
  <c r="M209" i="5"/>
  <c r="Y209" i="5" s="1"/>
  <c r="BH209" i="5" s="1"/>
  <c r="M211" i="5"/>
  <c r="Y211" i="5" s="1"/>
  <c r="BH211" i="5" s="1"/>
  <c r="M213" i="5"/>
  <c r="Y213" i="5" s="1"/>
  <c r="BH213" i="5" s="1"/>
  <c r="M215" i="5"/>
  <c r="Y215" i="5" s="1"/>
  <c r="BH215" i="5" s="1"/>
  <c r="M217" i="5"/>
  <c r="Y217" i="5" s="1"/>
  <c r="BH217" i="5" s="1"/>
  <c r="M219" i="5"/>
  <c r="Y219" i="5" s="1"/>
  <c r="BH219" i="5" s="1"/>
  <c r="M221" i="5"/>
  <c r="Y221" i="5" s="1"/>
  <c r="BH221" i="5" s="1"/>
  <c r="O223" i="5"/>
  <c r="AC223" i="5" s="1"/>
  <c r="J225" i="5"/>
  <c r="T225" i="5" s="1"/>
  <c r="AH225" i="5" s="1"/>
  <c r="BD225" i="5" s="1"/>
  <c r="I225" i="5"/>
  <c r="S225" i="5" s="1"/>
  <c r="AG225" i="5" s="1"/>
  <c r="BC225" i="5" s="1"/>
  <c r="R225" i="5"/>
  <c r="AF225" i="5" s="1"/>
  <c r="BB225" i="5" s="1"/>
  <c r="K227" i="5"/>
  <c r="U227" i="5" s="1"/>
  <c r="AI227" i="5" s="1"/>
  <c r="O229" i="5"/>
  <c r="AC229" i="5" s="1"/>
  <c r="AB230" i="5"/>
  <c r="AP230" i="5" s="1"/>
  <c r="B231" i="5"/>
  <c r="M235" i="5"/>
  <c r="Y235" i="5" s="1"/>
  <c r="BH235" i="5" s="1"/>
  <c r="K237" i="5"/>
  <c r="U237" i="5" s="1"/>
  <c r="AI237" i="5" s="1"/>
  <c r="K239" i="5"/>
  <c r="U239" i="5" s="1"/>
  <c r="AI239" i="5" s="1"/>
  <c r="M241" i="5"/>
  <c r="Y241" i="5" s="1"/>
  <c r="BH241" i="5" s="1"/>
  <c r="Z278" i="5"/>
  <c r="AO278" i="5" s="1"/>
  <c r="C165" i="5"/>
  <c r="R166" i="5"/>
  <c r="AF166" i="5" s="1"/>
  <c r="BB166" i="5" s="1"/>
  <c r="O166" i="5"/>
  <c r="AC166" i="5" s="1"/>
  <c r="C166" i="5"/>
  <c r="J167" i="5"/>
  <c r="T167" i="5" s="1"/>
  <c r="AH167" i="5" s="1"/>
  <c r="BD167" i="5" s="1"/>
  <c r="I167" i="5"/>
  <c r="S167" i="5" s="1"/>
  <c r="AG167" i="5" s="1"/>
  <c r="BC167" i="5" s="1"/>
  <c r="O167" i="5"/>
  <c r="AC167" i="5" s="1"/>
  <c r="K180" i="5"/>
  <c r="U180" i="5" s="1"/>
  <c r="AI180" i="5" s="1"/>
  <c r="F182" i="5"/>
  <c r="F173" i="5" s="1"/>
  <c r="W173" i="5" s="1"/>
  <c r="N183" i="5"/>
  <c r="AA183" i="5" s="1"/>
  <c r="N185" i="5"/>
  <c r="AA185" i="5" s="1"/>
  <c r="N187" i="5"/>
  <c r="AA187" i="5" s="1"/>
  <c r="N189" i="5"/>
  <c r="AA189" i="5" s="1"/>
  <c r="N191" i="5"/>
  <c r="AA191" i="5" s="1"/>
  <c r="N193" i="5"/>
  <c r="AA193" i="5" s="1"/>
  <c r="N195" i="5"/>
  <c r="AA195" i="5" s="1"/>
  <c r="N197" i="5"/>
  <c r="AA197" i="5" s="1"/>
  <c r="N199" i="5"/>
  <c r="AA199" i="5" s="1"/>
  <c r="N201" i="5"/>
  <c r="AA201" i="5" s="1"/>
  <c r="N203" i="5"/>
  <c r="AA203" i="5" s="1"/>
  <c r="N205" i="5"/>
  <c r="AA205" i="5" s="1"/>
  <c r="N207" i="5"/>
  <c r="AA207" i="5" s="1"/>
  <c r="N209" i="5"/>
  <c r="AA209" i="5" s="1"/>
  <c r="N211" i="5"/>
  <c r="AA211" i="5" s="1"/>
  <c r="N213" i="5"/>
  <c r="AA213" i="5" s="1"/>
  <c r="N215" i="5"/>
  <c r="AA215" i="5" s="1"/>
  <c r="N217" i="5"/>
  <c r="AA217" i="5" s="1"/>
  <c r="N219" i="5"/>
  <c r="AA219" i="5" s="1"/>
  <c r="N221" i="5"/>
  <c r="AA221" i="5" s="1"/>
  <c r="L227" i="5"/>
  <c r="X227" i="5" s="1"/>
  <c r="C231" i="5"/>
  <c r="N235" i="5"/>
  <c r="AA235" i="5" s="1"/>
  <c r="L237" i="5"/>
  <c r="X237" i="5" s="1"/>
  <c r="L239" i="5"/>
  <c r="X239" i="5" s="1"/>
  <c r="N241" i="5"/>
  <c r="AA241" i="5" s="1"/>
  <c r="R264" i="5"/>
  <c r="AF264" i="5" s="1"/>
  <c r="BB264" i="5" s="1"/>
  <c r="O264" i="5"/>
  <c r="AC264" i="5" s="1"/>
  <c r="C264" i="5"/>
  <c r="L264" i="5"/>
  <c r="X264" i="5" s="1"/>
  <c r="N264" i="5"/>
  <c r="AA264" i="5" s="1"/>
  <c r="M264" i="5"/>
  <c r="Y264" i="5" s="1"/>
  <c r="BH264" i="5" s="1"/>
  <c r="K264" i="5"/>
  <c r="U264" i="5" s="1"/>
  <c r="AI264" i="5" s="1"/>
  <c r="J264" i="5"/>
  <c r="T264" i="5" s="1"/>
  <c r="AH264" i="5" s="1"/>
  <c r="BD264" i="5" s="1"/>
  <c r="I264" i="5"/>
  <c r="S264" i="5" s="1"/>
  <c r="AG264" i="5" s="1"/>
  <c r="BC264" i="5" s="1"/>
  <c r="B264" i="5"/>
  <c r="J271" i="5"/>
  <c r="T271" i="5" s="1"/>
  <c r="AH271" i="5" s="1"/>
  <c r="BD271" i="5" s="1"/>
  <c r="I271" i="5"/>
  <c r="S271" i="5" s="1"/>
  <c r="AG271" i="5" s="1"/>
  <c r="BC271" i="5" s="1"/>
  <c r="O271" i="5"/>
  <c r="AC271" i="5" s="1"/>
  <c r="C271" i="5"/>
  <c r="R271" i="5"/>
  <c r="AF271" i="5" s="1"/>
  <c r="BB271" i="5" s="1"/>
  <c r="N271" i="5"/>
  <c r="AA271" i="5" s="1"/>
  <c r="M271" i="5"/>
  <c r="Y271" i="5" s="1"/>
  <c r="BH271" i="5" s="1"/>
  <c r="L271" i="5"/>
  <c r="X271" i="5" s="1"/>
  <c r="K271" i="5"/>
  <c r="U271" i="5" s="1"/>
  <c r="AI271" i="5" s="1"/>
  <c r="R292" i="5"/>
  <c r="AF292" i="5" s="1"/>
  <c r="BB292" i="5" s="1"/>
  <c r="O292" i="5"/>
  <c r="AC292" i="5" s="1"/>
  <c r="C292" i="5"/>
  <c r="L292" i="5"/>
  <c r="X292" i="5" s="1"/>
  <c r="I292" i="5"/>
  <c r="S292" i="5" s="1"/>
  <c r="AG292" i="5" s="1"/>
  <c r="BC292" i="5" s="1"/>
  <c r="J301" i="5"/>
  <c r="T301" i="5" s="1"/>
  <c r="AH301" i="5" s="1"/>
  <c r="BD301" i="5" s="1"/>
  <c r="I301" i="5"/>
  <c r="S301" i="5" s="1"/>
  <c r="AG301" i="5" s="1"/>
  <c r="BC301" i="5" s="1"/>
  <c r="O301" i="5"/>
  <c r="AC301" i="5" s="1"/>
  <c r="C301" i="5"/>
  <c r="N301" i="5"/>
  <c r="AA301" i="5" s="1"/>
  <c r="B301" i="5"/>
  <c r="J305" i="5"/>
  <c r="T305" i="5" s="1"/>
  <c r="AH305" i="5" s="1"/>
  <c r="BD305" i="5" s="1"/>
  <c r="I305" i="5"/>
  <c r="S305" i="5" s="1"/>
  <c r="AG305" i="5" s="1"/>
  <c r="BC305" i="5" s="1"/>
  <c r="O305" i="5"/>
  <c r="AC305" i="5" s="1"/>
  <c r="C305" i="5"/>
  <c r="N305" i="5"/>
  <c r="AA305" i="5" s="1"/>
  <c r="B305" i="5"/>
  <c r="J309" i="5"/>
  <c r="T309" i="5" s="1"/>
  <c r="AH309" i="5" s="1"/>
  <c r="BD309" i="5" s="1"/>
  <c r="I309" i="5"/>
  <c r="S309" i="5" s="1"/>
  <c r="AG309" i="5" s="1"/>
  <c r="BC309" i="5" s="1"/>
  <c r="O309" i="5"/>
  <c r="AC309" i="5" s="1"/>
  <c r="C309" i="5"/>
  <c r="N309" i="5"/>
  <c r="AA309" i="5" s="1"/>
  <c r="B309" i="5"/>
  <c r="J313" i="5"/>
  <c r="T313" i="5" s="1"/>
  <c r="AH313" i="5" s="1"/>
  <c r="BD313" i="5" s="1"/>
  <c r="I313" i="5"/>
  <c r="S313" i="5" s="1"/>
  <c r="AG313" i="5" s="1"/>
  <c r="BC313" i="5" s="1"/>
  <c r="O313" i="5"/>
  <c r="AC313" i="5" s="1"/>
  <c r="C313" i="5"/>
  <c r="N313" i="5"/>
  <c r="AA313" i="5" s="1"/>
  <c r="B313" i="5"/>
  <c r="J317" i="5"/>
  <c r="T317" i="5" s="1"/>
  <c r="AH317" i="5" s="1"/>
  <c r="BD317" i="5" s="1"/>
  <c r="I317" i="5"/>
  <c r="S317" i="5" s="1"/>
  <c r="AG317" i="5" s="1"/>
  <c r="BC317" i="5" s="1"/>
  <c r="O317" i="5"/>
  <c r="AC317" i="5" s="1"/>
  <c r="C317" i="5"/>
  <c r="N317" i="5"/>
  <c r="AA317" i="5" s="1"/>
  <c r="B317" i="5"/>
  <c r="J321" i="5"/>
  <c r="T321" i="5" s="1"/>
  <c r="AH321" i="5" s="1"/>
  <c r="BD321" i="5" s="1"/>
  <c r="I321" i="5"/>
  <c r="S321" i="5" s="1"/>
  <c r="AG321" i="5" s="1"/>
  <c r="BC321" i="5" s="1"/>
  <c r="O321" i="5"/>
  <c r="AC321" i="5" s="1"/>
  <c r="C321" i="5"/>
  <c r="N321" i="5"/>
  <c r="AA321" i="5" s="1"/>
  <c r="B321" i="5"/>
  <c r="J325" i="5"/>
  <c r="T325" i="5" s="1"/>
  <c r="AH325" i="5" s="1"/>
  <c r="BD325" i="5" s="1"/>
  <c r="I325" i="5"/>
  <c r="S325" i="5" s="1"/>
  <c r="AG325" i="5" s="1"/>
  <c r="BC325" i="5" s="1"/>
  <c r="O325" i="5"/>
  <c r="AC325" i="5" s="1"/>
  <c r="C325" i="5"/>
  <c r="N325" i="5"/>
  <c r="AA325" i="5" s="1"/>
  <c r="B325" i="5"/>
  <c r="L331" i="5"/>
  <c r="X331" i="5" s="1"/>
  <c r="J331" i="5"/>
  <c r="T331" i="5" s="1"/>
  <c r="AH331" i="5" s="1"/>
  <c r="BD331" i="5" s="1"/>
  <c r="I331" i="5"/>
  <c r="S331" i="5" s="1"/>
  <c r="AG331" i="5" s="1"/>
  <c r="BC331" i="5" s="1"/>
  <c r="N331" i="5"/>
  <c r="AA331" i="5" s="1"/>
  <c r="M331" i="5"/>
  <c r="Y331" i="5" s="1"/>
  <c r="BH331" i="5" s="1"/>
  <c r="C331" i="5"/>
  <c r="B331" i="5"/>
  <c r="R331" i="5"/>
  <c r="AF331" i="5" s="1"/>
  <c r="BB331" i="5" s="1"/>
  <c r="L421" i="5"/>
  <c r="X421" i="5" s="1"/>
  <c r="K421" i="5"/>
  <c r="U421" i="5" s="1"/>
  <c r="AI421" i="5" s="1"/>
  <c r="J421" i="5"/>
  <c r="T421" i="5" s="1"/>
  <c r="AH421" i="5" s="1"/>
  <c r="BD421" i="5" s="1"/>
  <c r="I421" i="5"/>
  <c r="S421" i="5" s="1"/>
  <c r="AG421" i="5" s="1"/>
  <c r="BC421" i="5" s="1"/>
  <c r="R421" i="5"/>
  <c r="AF421" i="5" s="1"/>
  <c r="BB421" i="5" s="1"/>
  <c r="O421" i="5"/>
  <c r="AC421" i="5" s="1"/>
  <c r="N421" i="5"/>
  <c r="AA421" i="5" s="1"/>
  <c r="M421" i="5"/>
  <c r="Y421" i="5" s="1"/>
  <c r="BH421" i="5" s="1"/>
  <c r="C421" i="5"/>
  <c r="B421" i="5"/>
  <c r="O253" i="5"/>
  <c r="AC253" i="5" s="1"/>
  <c r="J263" i="5"/>
  <c r="T263" i="5" s="1"/>
  <c r="AH263" i="5" s="1"/>
  <c r="BD263" i="5" s="1"/>
  <c r="I263" i="5"/>
  <c r="S263" i="5" s="1"/>
  <c r="AG263" i="5" s="1"/>
  <c r="BC263" i="5" s="1"/>
  <c r="R263" i="5"/>
  <c r="AF263" i="5" s="1"/>
  <c r="BB263" i="5" s="1"/>
  <c r="R290" i="5"/>
  <c r="AF290" i="5" s="1"/>
  <c r="BB290" i="5" s="1"/>
  <c r="D290" i="5"/>
  <c r="O290" i="5"/>
  <c r="AC290" i="5" s="1"/>
  <c r="C290" i="5"/>
  <c r="L290" i="5"/>
  <c r="X290" i="5" s="1"/>
  <c r="I290" i="5"/>
  <c r="S290" i="5" s="1"/>
  <c r="AG290" i="5" s="1"/>
  <c r="BC290" i="5" s="1"/>
  <c r="H290" i="5"/>
  <c r="B292" i="5"/>
  <c r="R360" i="5"/>
  <c r="AF360" i="5" s="1"/>
  <c r="BB360" i="5" s="1"/>
  <c r="O360" i="5"/>
  <c r="AC360" i="5" s="1"/>
  <c r="C360" i="5"/>
  <c r="N360" i="5"/>
  <c r="AA360" i="5" s="1"/>
  <c r="B360" i="5"/>
  <c r="K360" i="5"/>
  <c r="U360" i="5" s="1"/>
  <c r="AI360" i="5" s="1"/>
  <c r="M360" i="5"/>
  <c r="Y360" i="5" s="1"/>
  <c r="BH360" i="5" s="1"/>
  <c r="L360" i="5"/>
  <c r="X360" i="5" s="1"/>
  <c r="J360" i="5"/>
  <c r="T360" i="5" s="1"/>
  <c r="AH360" i="5" s="1"/>
  <c r="BD360" i="5" s="1"/>
  <c r="I360" i="5"/>
  <c r="S360" i="5" s="1"/>
  <c r="AG360" i="5" s="1"/>
  <c r="BC360" i="5" s="1"/>
  <c r="B253" i="5"/>
  <c r="R253" i="5"/>
  <c r="AF253" i="5" s="1"/>
  <c r="BB253" i="5" s="1"/>
  <c r="O254" i="5"/>
  <c r="AC254" i="5" s="1"/>
  <c r="C254" i="5"/>
  <c r="L254" i="5"/>
  <c r="X254" i="5" s="1"/>
  <c r="R254" i="5"/>
  <c r="AF254" i="5" s="1"/>
  <c r="BB254" i="5" s="1"/>
  <c r="B263" i="5"/>
  <c r="R288" i="5"/>
  <c r="AF288" i="5" s="1"/>
  <c r="BB288" i="5" s="1"/>
  <c r="O288" i="5"/>
  <c r="AC288" i="5" s="1"/>
  <c r="C288" i="5"/>
  <c r="L288" i="5"/>
  <c r="X288" i="5" s="1"/>
  <c r="I288" i="5"/>
  <c r="S288" i="5" s="1"/>
  <c r="AG288" i="5" s="1"/>
  <c r="BC288" i="5" s="1"/>
  <c r="B290" i="5"/>
  <c r="R302" i="5"/>
  <c r="AF302" i="5" s="1"/>
  <c r="BB302" i="5" s="1"/>
  <c r="D302" i="5"/>
  <c r="O302" i="5"/>
  <c r="AC302" i="5" s="1"/>
  <c r="C302" i="5"/>
  <c r="L302" i="5"/>
  <c r="X302" i="5" s="1"/>
  <c r="K302" i="5"/>
  <c r="U302" i="5" s="1"/>
  <c r="AI302" i="5" s="1"/>
  <c r="I302" i="5"/>
  <c r="S302" i="5" s="1"/>
  <c r="AG302" i="5" s="1"/>
  <c r="BC302" i="5" s="1"/>
  <c r="H302" i="5"/>
  <c r="R306" i="5"/>
  <c r="AF306" i="5" s="1"/>
  <c r="BB306" i="5" s="1"/>
  <c r="O306" i="5"/>
  <c r="AC306" i="5" s="1"/>
  <c r="C306" i="5"/>
  <c r="L306" i="5"/>
  <c r="X306" i="5" s="1"/>
  <c r="K306" i="5"/>
  <c r="U306" i="5" s="1"/>
  <c r="AI306" i="5" s="1"/>
  <c r="I306" i="5"/>
  <c r="S306" i="5" s="1"/>
  <c r="AG306" i="5" s="1"/>
  <c r="BC306" i="5" s="1"/>
  <c r="R310" i="5"/>
  <c r="AF310" i="5" s="1"/>
  <c r="BB310" i="5" s="1"/>
  <c r="O310" i="5"/>
  <c r="AC310" i="5" s="1"/>
  <c r="C310" i="5"/>
  <c r="L310" i="5"/>
  <c r="X310" i="5" s="1"/>
  <c r="K310" i="5"/>
  <c r="U310" i="5" s="1"/>
  <c r="AI310" i="5" s="1"/>
  <c r="I310" i="5"/>
  <c r="S310" i="5" s="1"/>
  <c r="AG310" i="5" s="1"/>
  <c r="BC310" i="5" s="1"/>
  <c r="R314" i="5"/>
  <c r="AF314" i="5" s="1"/>
  <c r="BB314" i="5" s="1"/>
  <c r="D314" i="5"/>
  <c r="O314" i="5"/>
  <c r="AC314" i="5" s="1"/>
  <c r="C314" i="5"/>
  <c r="L314" i="5"/>
  <c r="X314" i="5" s="1"/>
  <c r="K314" i="5"/>
  <c r="U314" i="5" s="1"/>
  <c r="AI314" i="5" s="1"/>
  <c r="I314" i="5"/>
  <c r="S314" i="5" s="1"/>
  <c r="AG314" i="5" s="1"/>
  <c r="BC314" i="5" s="1"/>
  <c r="H314" i="5"/>
  <c r="R318" i="5"/>
  <c r="AF318" i="5" s="1"/>
  <c r="BB318" i="5" s="1"/>
  <c r="O318" i="5"/>
  <c r="AC318" i="5" s="1"/>
  <c r="C318" i="5"/>
  <c r="L318" i="5"/>
  <c r="X318" i="5" s="1"/>
  <c r="K318" i="5"/>
  <c r="U318" i="5" s="1"/>
  <c r="AI318" i="5" s="1"/>
  <c r="I318" i="5"/>
  <c r="S318" i="5" s="1"/>
  <c r="AG318" i="5" s="1"/>
  <c r="BC318" i="5" s="1"/>
  <c r="R322" i="5"/>
  <c r="AF322" i="5" s="1"/>
  <c r="BB322" i="5" s="1"/>
  <c r="O322" i="5"/>
  <c r="AC322" i="5" s="1"/>
  <c r="C322" i="5"/>
  <c r="L322" i="5"/>
  <c r="X322" i="5" s="1"/>
  <c r="K322" i="5"/>
  <c r="U322" i="5" s="1"/>
  <c r="AI322" i="5" s="1"/>
  <c r="I322" i="5"/>
  <c r="S322" i="5" s="1"/>
  <c r="AG322" i="5" s="1"/>
  <c r="BC322" i="5" s="1"/>
  <c r="R326" i="5"/>
  <c r="AF326" i="5" s="1"/>
  <c r="BB326" i="5" s="1"/>
  <c r="D326" i="5"/>
  <c r="O326" i="5"/>
  <c r="AC326" i="5" s="1"/>
  <c r="C326" i="5"/>
  <c r="L326" i="5"/>
  <c r="X326" i="5" s="1"/>
  <c r="K326" i="5"/>
  <c r="U326" i="5" s="1"/>
  <c r="AI326" i="5" s="1"/>
  <c r="I326" i="5"/>
  <c r="S326" i="5" s="1"/>
  <c r="AG326" i="5" s="1"/>
  <c r="BC326" i="5" s="1"/>
  <c r="H326" i="5"/>
  <c r="K331" i="5"/>
  <c r="U331" i="5" s="1"/>
  <c r="AI331" i="5" s="1"/>
  <c r="O243" i="5"/>
  <c r="AC243" i="5" s="1"/>
  <c r="C253" i="5"/>
  <c r="B254" i="5"/>
  <c r="O255" i="5"/>
  <c r="AC255" i="5" s="1"/>
  <c r="R262" i="5"/>
  <c r="AF262" i="5" s="1"/>
  <c r="BB262" i="5" s="1"/>
  <c r="O262" i="5"/>
  <c r="AC262" i="5" s="1"/>
  <c r="C262" i="5"/>
  <c r="L262" i="5"/>
  <c r="X262" i="5" s="1"/>
  <c r="C263" i="5"/>
  <c r="R270" i="5"/>
  <c r="AF270" i="5" s="1"/>
  <c r="BB270" i="5" s="1"/>
  <c r="O270" i="5"/>
  <c r="AC270" i="5" s="1"/>
  <c r="C270" i="5"/>
  <c r="L270" i="5"/>
  <c r="X270" i="5" s="1"/>
  <c r="I270" i="5"/>
  <c r="S270" i="5" s="1"/>
  <c r="AG270" i="5" s="1"/>
  <c r="BC270" i="5" s="1"/>
  <c r="J273" i="5"/>
  <c r="T273" i="5" s="1"/>
  <c r="AH273" i="5" s="1"/>
  <c r="BD273" i="5" s="1"/>
  <c r="I273" i="5"/>
  <c r="S273" i="5" s="1"/>
  <c r="AG273" i="5" s="1"/>
  <c r="BC273" i="5" s="1"/>
  <c r="O273" i="5"/>
  <c r="AC273" i="5" s="1"/>
  <c r="C273" i="5"/>
  <c r="R276" i="5"/>
  <c r="AF276" i="5" s="1"/>
  <c r="BB276" i="5" s="1"/>
  <c r="O276" i="5"/>
  <c r="AC276" i="5" s="1"/>
  <c r="C276" i="5"/>
  <c r="L276" i="5"/>
  <c r="X276" i="5" s="1"/>
  <c r="I276" i="5"/>
  <c r="S276" i="5" s="1"/>
  <c r="AG276" i="5" s="1"/>
  <c r="BC276" i="5" s="1"/>
  <c r="J279" i="5"/>
  <c r="T279" i="5" s="1"/>
  <c r="AH279" i="5" s="1"/>
  <c r="BD279" i="5" s="1"/>
  <c r="I279" i="5"/>
  <c r="S279" i="5" s="1"/>
  <c r="AG279" i="5" s="1"/>
  <c r="BC279" i="5" s="1"/>
  <c r="O279" i="5"/>
  <c r="AC279" i="5" s="1"/>
  <c r="C279" i="5"/>
  <c r="R282" i="5"/>
  <c r="AF282" i="5" s="1"/>
  <c r="BB282" i="5" s="1"/>
  <c r="O282" i="5"/>
  <c r="AC282" i="5" s="1"/>
  <c r="C282" i="5"/>
  <c r="L282" i="5"/>
  <c r="X282" i="5" s="1"/>
  <c r="I282" i="5"/>
  <c r="S282" i="5" s="1"/>
  <c r="AG282" i="5" s="1"/>
  <c r="BC282" i="5" s="1"/>
  <c r="R286" i="5"/>
  <c r="AF286" i="5" s="1"/>
  <c r="BB286" i="5" s="1"/>
  <c r="O286" i="5"/>
  <c r="AC286" i="5" s="1"/>
  <c r="C286" i="5"/>
  <c r="L286" i="5"/>
  <c r="X286" i="5" s="1"/>
  <c r="I286" i="5"/>
  <c r="S286" i="5" s="1"/>
  <c r="AG286" i="5" s="1"/>
  <c r="BC286" i="5" s="1"/>
  <c r="B288" i="5"/>
  <c r="M289" i="5"/>
  <c r="Y289" i="5" s="1"/>
  <c r="BH289" i="5" s="1"/>
  <c r="E290" i="5"/>
  <c r="J299" i="5"/>
  <c r="T299" i="5" s="1"/>
  <c r="AH299" i="5" s="1"/>
  <c r="BD299" i="5" s="1"/>
  <c r="I299" i="5"/>
  <c r="S299" i="5" s="1"/>
  <c r="AG299" i="5" s="1"/>
  <c r="BC299" i="5" s="1"/>
  <c r="O299" i="5"/>
  <c r="AC299" i="5" s="1"/>
  <c r="C299" i="5"/>
  <c r="N299" i="5"/>
  <c r="AA299" i="5" s="1"/>
  <c r="B299" i="5"/>
  <c r="B302" i="5"/>
  <c r="B306" i="5"/>
  <c r="B310" i="5"/>
  <c r="B314" i="5"/>
  <c r="B318" i="5"/>
  <c r="B322" i="5"/>
  <c r="B326" i="5"/>
  <c r="O331" i="5"/>
  <c r="AC331" i="5" s="1"/>
  <c r="R356" i="5"/>
  <c r="AF356" i="5" s="1"/>
  <c r="BB356" i="5" s="1"/>
  <c r="O356" i="5"/>
  <c r="AC356" i="5" s="1"/>
  <c r="C356" i="5"/>
  <c r="N356" i="5"/>
  <c r="AA356" i="5" s="1"/>
  <c r="B356" i="5"/>
  <c r="K356" i="5"/>
  <c r="U356" i="5" s="1"/>
  <c r="AI356" i="5" s="1"/>
  <c r="M356" i="5"/>
  <c r="Y356" i="5" s="1"/>
  <c r="BH356" i="5" s="1"/>
  <c r="L356" i="5"/>
  <c r="X356" i="5" s="1"/>
  <c r="J356" i="5"/>
  <c r="T356" i="5" s="1"/>
  <c r="AH356" i="5" s="1"/>
  <c r="BD356" i="5" s="1"/>
  <c r="I356" i="5"/>
  <c r="S356" i="5" s="1"/>
  <c r="AG356" i="5" s="1"/>
  <c r="BC356" i="5" s="1"/>
  <c r="L415" i="5"/>
  <c r="X415" i="5" s="1"/>
  <c r="K415" i="5"/>
  <c r="U415" i="5" s="1"/>
  <c r="AI415" i="5" s="1"/>
  <c r="J415" i="5"/>
  <c r="T415" i="5" s="1"/>
  <c r="AH415" i="5" s="1"/>
  <c r="BD415" i="5" s="1"/>
  <c r="I415" i="5"/>
  <c r="S415" i="5" s="1"/>
  <c r="AG415" i="5" s="1"/>
  <c r="BC415" i="5" s="1"/>
  <c r="R415" i="5"/>
  <c r="AF415" i="5" s="1"/>
  <c r="BB415" i="5" s="1"/>
  <c r="O415" i="5"/>
  <c r="AC415" i="5" s="1"/>
  <c r="N415" i="5"/>
  <c r="AA415" i="5" s="1"/>
  <c r="M415" i="5"/>
  <c r="Y415" i="5" s="1"/>
  <c r="BH415" i="5" s="1"/>
  <c r="C415" i="5"/>
  <c r="B415" i="5"/>
  <c r="J184" i="5"/>
  <c r="T184" i="5" s="1"/>
  <c r="AH184" i="5" s="1"/>
  <c r="BD184" i="5" s="1"/>
  <c r="J186" i="5"/>
  <c r="T186" i="5" s="1"/>
  <c r="AH186" i="5" s="1"/>
  <c r="BD186" i="5" s="1"/>
  <c r="J188" i="5"/>
  <c r="T188" i="5" s="1"/>
  <c r="AH188" i="5" s="1"/>
  <c r="BD188" i="5" s="1"/>
  <c r="J190" i="5"/>
  <c r="T190" i="5" s="1"/>
  <c r="AH190" i="5" s="1"/>
  <c r="BD190" i="5" s="1"/>
  <c r="J192" i="5"/>
  <c r="T192" i="5" s="1"/>
  <c r="AH192" i="5" s="1"/>
  <c r="BD192" i="5" s="1"/>
  <c r="J194" i="5"/>
  <c r="T194" i="5" s="1"/>
  <c r="AH194" i="5" s="1"/>
  <c r="BD194" i="5" s="1"/>
  <c r="J196" i="5"/>
  <c r="T196" i="5" s="1"/>
  <c r="AH196" i="5" s="1"/>
  <c r="BD196" i="5" s="1"/>
  <c r="J198" i="5"/>
  <c r="T198" i="5" s="1"/>
  <c r="AH198" i="5" s="1"/>
  <c r="BD198" i="5" s="1"/>
  <c r="J200" i="5"/>
  <c r="T200" i="5" s="1"/>
  <c r="AH200" i="5" s="1"/>
  <c r="BD200" i="5" s="1"/>
  <c r="J202" i="5"/>
  <c r="T202" i="5" s="1"/>
  <c r="AH202" i="5" s="1"/>
  <c r="BD202" i="5" s="1"/>
  <c r="J204" i="5"/>
  <c r="T204" i="5" s="1"/>
  <c r="AH204" i="5" s="1"/>
  <c r="BD204" i="5" s="1"/>
  <c r="J206" i="5"/>
  <c r="T206" i="5" s="1"/>
  <c r="AH206" i="5" s="1"/>
  <c r="BD206" i="5" s="1"/>
  <c r="J208" i="5"/>
  <c r="T208" i="5" s="1"/>
  <c r="AH208" i="5" s="1"/>
  <c r="BD208" i="5" s="1"/>
  <c r="J210" i="5"/>
  <c r="T210" i="5" s="1"/>
  <c r="AH210" i="5" s="1"/>
  <c r="BD210" i="5" s="1"/>
  <c r="J212" i="5"/>
  <c r="T212" i="5" s="1"/>
  <c r="AH212" i="5" s="1"/>
  <c r="BD212" i="5" s="1"/>
  <c r="J214" i="5"/>
  <c r="T214" i="5" s="1"/>
  <c r="AH214" i="5" s="1"/>
  <c r="BD214" i="5" s="1"/>
  <c r="J216" i="5"/>
  <c r="T216" i="5" s="1"/>
  <c r="AH216" i="5" s="1"/>
  <c r="BD216" i="5" s="1"/>
  <c r="J218" i="5"/>
  <c r="T218" i="5" s="1"/>
  <c r="AH218" i="5" s="1"/>
  <c r="BD218" i="5" s="1"/>
  <c r="J220" i="5"/>
  <c r="T220" i="5" s="1"/>
  <c r="AH220" i="5" s="1"/>
  <c r="BD220" i="5" s="1"/>
  <c r="J222" i="5"/>
  <c r="T222" i="5" s="1"/>
  <c r="AH222" i="5" s="1"/>
  <c r="BD222" i="5" s="1"/>
  <c r="J224" i="5"/>
  <c r="T224" i="5" s="1"/>
  <c r="AH224" i="5" s="1"/>
  <c r="BD224" i="5" s="1"/>
  <c r="J226" i="5"/>
  <c r="T226" i="5" s="1"/>
  <c r="AH226" i="5" s="1"/>
  <c r="BD226" i="5" s="1"/>
  <c r="J228" i="5"/>
  <c r="T228" i="5" s="1"/>
  <c r="AH228" i="5" s="1"/>
  <c r="BD228" i="5" s="1"/>
  <c r="J230" i="5"/>
  <c r="T230" i="5" s="1"/>
  <c r="AH230" i="5" s="1"/>
  <c r="BD230" i="5" s="1"/>
  <c r="J232" i="5"/>
  <c r="T232" i="5" s="1"/>
  <c r="AH232" i="5" s="1"/>
  <c r="BD232" i="5" s="1"/>
  <c r="J234" i="5"/>
  <c r="T234" i="5" s="1"/>
  <c r="AH234" i="5" s="1"/>
  <c r="BD234" i="5" s="1"/>
  <c r="J236" i="5"/>
  <c r="T236" i="5" s="1"/>
  <c r="AH236" i="5" s="1"/>
  <c r="BD236" i="5" s="1"/>
  <c r="J238" i="5"/>
  <c r="T238" i="5" s="1"/>
  <c r="AH238" i="5" s="1"/>
  <c r="BD238" i="5" s="1"/>
  <c r="J240" i="5"/>
  <c r="T240" i="5" s="1"/>
  <c r="AH240" i="5" s="1"/>
  <c r="BD240" i="5" s="1"/>
  <c r="B243" i="5"/>
  <c r="R243" i="5"/>
  <c r="AF243" i="5" s="1"/>
  <c r="BB243" i="5" s="1"/>
  <c r="O244" i="5"/>
  <c r="AC244" i="5" s="1"/>
  <c r="C244" i="5"/>
  <c r="L244" i="5"/>
  <c r="X244" i="5" s="1"/>
  <c r="R244" i="5"/>
  <c r="AF244" i="5" s="1"/>
  <c r="BB244" i="5" s="1"/>
  <c r="N245" i="5"/>
  <c r="AA245" i="5" s="1"/>
  <c r="L247" i="5"/>
  <c r="X247" i="5" s="1"/>
  <c r="J249" i="5"/>
  <c r="T249" i="5" s="1"/>
  <c r="AH249" i="5" s="1"/>
  <c r="BD249" i="5" s="1"/>
  <c r="D254" i="5"/>
  <c r="B255" i="5"/>
  <c r="R255" i="5"/>
  <c r="AF255" i="5" s="1"/>
  <c r="BB255" i="5" s="1"/>
  <c r="O256" i="5"/>
  <c r="AC256" i="5" s="1"/>
  <c r="C256" i="5"/>
  <c r="L256" i="5"/>
  <c r="X256" i="5" s="1"/>
  <c r="R256" i="5"/>
  <c r="AF256" i="5" s="1"/>
  <c r="BB256" i="5" s="1"/>
  <c r="N257" i="5"/>
  <c r="AA257" i="5" s="1"/>
  <c r="J261" i="5"/>
  <c r="T261" i="5" s="1"/>
  <c r="AH261" i="5" s="1"/>
  <c r="BD261" i="5" s="1"/>
  <c r="I261" i="5"/>
  <c r="S261" i="5" s="1"/>
  <c r="AG261" i="5" s="1"/>
  <c r="BC261" i="5" s="1"/>
  <c r="R261" i="5"/>
  <c r="AF261" i="5" s="1"/>
  <c r="BB261" i="5" s="1"/>
  <c r="B262" i="5"/>
  <c r="J269" i="5"/>
  <c r="T269" i="5" s="1"/>
  <c r="AH269" i="5" s="1"/>
  <c r="BD269" i="5" s="1"/>
  <c r="I269" i="5"/>
  <c r="S269" i="5" s="1"/>
  <c r="AG269" i="5" s="1"/>
  <c r="BC269" i="5" s="1"/>
  <c r="R269" i="5"/>
  <c r="AF269" i="5" s="1"/>
  <c r="BB269" i="5" s="1"/>
  <c r="B270" i="5"/>
  <c r="B273" i="5"/>
  <c r="B276" i="5"/>
  <c r="B279" i="5"/>
  <c r="B282" i="5"/>
  <c r="R284" i="5"/>
  <c r="AF284" i="5" s="1"/>
  <c r="BB284" i="5" s="1"/>
  <c r="O284" i="5"/>
  <c r="AC284" i="5" s="1"/>
  <c r="C284" i="5"/>
  <c r="L284" i="5"/>
  <c r="X284" i="5" s="1"/>
  <c r="I284" i="5"/>
  <c r="S284" i="5" s="1"/>
  <c r="AG284" i="5" s="1"/>
  <c r="BC284" i="5" s="1"/>
  <c r="B286" i="5"/>
  <c r="F290" i="5"/>
  <c r="J297" i="5"/>
  <c r="T297" i="5" s="1"/>
  <c r="AH297" i="5" s="1"/>
  <c r="BD297" i="5" s="1"/>
  <c r="I297" i="5"/>
  <c r="S297" i="5" s="1"/>
  <c r="AG297" i="5" s="1"/>
  <c r="BC297" i="5" s="1"/>
  <c r="O297" i="5"/>
  <c r="AC297" i="5" s="1"/>
  <c r="C297" i="5"/>
  <c r="N297" i="5"/>
  <c r="AA297" i="5" s="1"/>
  <c r="B297" i="5"/>
  <c r="K301" i="5"/>
  <c r="U301" i="5" s="1"/>
  <c r="AI301" i="5" s="1"/>
  <c r="E302" i="5"/>
  <c r="K305" i="5"/>
  <c r="U305" i="5" s="1"/>
  <c r="AI305" i="5" s="1"/>
  <c r="K309" i="5"/>
  <c r="U309" i="5" s="1"/>
  <c r="AI309" i="5" s="1"/>
  <c r="K313" i="5"/>
  <c r="U313" i="5" s="1"/>
  <c r="AI313" i="5" s="1"/>
  <c r="E314" i="5"/>
  <c r="K317" i="5"/>
  <c r="U317" i="5" s="1"/>
  <c r="AI317" i="5" s="1"/>
  <c r="K321" i="5"/>
  <c r="U321" i="5" s="1"/>
  <c r="AI321" i="5" s="1"/>
  <c r="K325" i="5"/>
  <c r="U325" i="5" s="1"/>
  <c r="AI325" i="5" s="1"/>
  <c r="E326" i="5"/>
  <c r="L327" i="5"/>
  <c r="X327" i="5" s="1"/>
  <c r="I327" i="5"/>
  <c r="S327" i="5" s="1"/>
  <c r="AG327" i="5" s="1"/>
  <c r="BC327" i="5" s="1"/>
  <c r="O327" i="5"/>
  <c r="AC327" i="5" s="1"/>
  <c r="N327" i="5"/>
  <c r="AA327" i="5" s="1"/>
  <c r="J327" i="5"/>
  <c r="T327" i="5" s="1"/>
  <c r="AH327" i="5" s="1"/>
  <c r="BD327" i="5" s="1"/>
  <c r="L329" i="5"/>
  <c r="X329" i="5" s="1"/>
  <c r="I329" i="5"/>
  <c r="S329" i="5" s="1"/>
  <c r="AG329" i="5" s="1"/>
  <c r="BC329" i="5" s="1"/>
  <c r="C329" i="5"/>
  <c r="B329" i="5"/>
  <c r="N329" i="5"/>
  <c r="AA329" i="5" s="1"/>
  <c r="M329" i="5"/>
  <c r="Y329" i="5" s="1"/>
  <c r="BH329" i="5" s="1"/>
  <c r="K329" i="5"/>
  <c r="U329" i="5" s="1"/>
  <c r="AI329" i="5" s="1"/>
  <c r="J329" i="5"/>
  <c r="T329" i="5" s="1"/>
  <c r="AH329" i="5" s="1"/>
  <c r="BD329" i="5" s="1"/>
  <c r="R368" i="5"/>
  <c r="AF368" i="5" s="1"/>
  <c r="BB368" i="5" s="1"/>
  <c r="O368" i="5"/>
  <c r="AC368" i="5" s="1"/>
  <c r="C368" i="5"/>
  <c r="N368" i="5"/>
  <c r="AA368" i="5" s="1"/>
  <c r="B368" i="5"/>
  <c r="K368" i="5"/>
  <c r="U368" i="5" s="1"/>
  <c r="AI368" i="5" s="1"/>
  <c r="M368" i="5"/>
  <c r="Y368" i="5" s="1"/>
  <c r="BH368" i="5" s="1"/>
  <c r="L368" i="5"/>
  <c r="X368" i="5" s="1"/>
  <c r="J368" i="5"/>
  <c r="T368" i="5" s="1"/>
  <c r="AH368" i="5" s="1"/>
  <c r="BD368" i="5" s="1"/>
  <c r="I368" i="5"/>
  <c r="S368" i="5" s="1"/>
  <c r="AG368" i="5" s="1"/>
  <c r="BC368" i="5" s="1"/>
  <c r="C243" i="5"/>
  <c r="O245" i="5"/>
  <c r="AC245" i="5" s="1"/>
  <c r="E254" i="5"/>
  <c r="C255" i="5"/>
  <c r="O257" i="5"/>
  <c r="AC257" i="5" s="1"/>
  <c r="G290" i="5"/>
  <c r="J292" i="5"/>
  <c r="T292" i="5" s="1"/>
  <c r="AH292" i="5" s="1"/>
  <c r="BD292" i="5" s="1"/>
  <c r="J295" i="5"/>
  <c r="T295" i="5" s="1"/>
  <c r="AH295" i="5" s="1"/>
  <c r="BD295" i="5" s="1"/>
  <c r="I295" i="5"/>
  <c r="S295" i="5" s="1"/>
  <c r="AG295" i="5" s="1"/>
  <c r="BC295" i="5" s="1"/>
  <c r="O295" i="5"/>
  <c r="AC295" i="5" s="1"/>
  <c r="C295" i="5"/>
  <c r="N295" i="5"/>
  <c r="AA295" i="5" s="1"/>
  <c r="B295" i="5"/>
  <c r="L301" i="5"/>
  <c r="X301" i="5" s="1"/>
  <c r="F302" i="5"/>
  <c r="L305" i="5"/>
  <c r="X305" i="5" s="1"/>
  <c r="L309" i="5"/>
  <c r="X309" i="5" s="1"/>
  <c r="L313" i="5"/>
  <c r="X313" i="5" s="1"/>
  <c r="F314" i="5"/>
  <c r="L317" i="5"/>
  <c r="X317" i="5" s="1"/>
  <c r="L321" i="5"/>
  <c r="X321" i="5" s="1"/>
  <c r="L325" i="5"/>
  <c r="X325" i="5" s="1"/>
  <c r="F326" i="5"/>
  <c r="R352" i="5"/>
  <c r="AF352" i="5" s="1"/>
  <c r="BB352" i="5" s="1"/>
  <c r="O352" i="5"/>
  <c r="AC352" i="5" s="1"/>
  <c r="C352" i="5"/>
  <c r="N352" i="5"/>
  <c r="AA352" i="5" s="1"/>
  <c r="B352" i="5"/>
  <c r="K352" i="5"/>
  <c r="U352" i="5" s="1"/>
  <c r="AI352" i="5" s="1"/>
  <c r="M352" i="5"/>
  <c r="Y352" i="5" s="1"/>
  <c r="BH352" i="5" s="1"/>
  <c r="L352" i="5"/>
  <c r="X352" i="5" s="1"/>
  <c r="J352" i="5"/>
  <c r="T352" i="5" s="1"/>
  <c r="AH352" i="5" s="1"/>
  <c r="BD352" i="5" s="1"/>
  <c r="I352" i="5"/>
  <c r="S352" i="5" s="1"/>
  <c r="AG352" i="5" s="1"/>
  <c r="BC352" i="5" s="1"/>
  <c r="R376" i="5"/>
  <c r="AF376" i="5" s="1"/>
  <c r="BB376" i="5" s="1"/>
  <c r="O376" i="5"/>
  <c r="AC376" i="5" s="1"/>
  <c r="C376" i="5"/>
  <c r="N376" i="5"/>
  <c r="AA376" i="5" s="1"/>
  <c r="B376" i="5"/>
  <c r="K376" i="5"/>
  <c r="U376" i="5" s="1"/>
  <c r="AI376" i="5" s="1"/>
  <c r="M376" i="5"/>
  <c r="Y376" i="5" s="1"/>
  <c r="BH376" i="5" s="1"/>
  <c r="L376" i="5"/>
  <c r="X376" i="5" s="1"/>
  <c r="J376" i="5"/>
  <c r="T376" i="5" s="1"/>
  <c r="AH376" i="5" s="1"/>
  <c r="BD376" i="5" s="1"/>
  <c r="I376" i="5"/>
  <c r="S376" i="5" s="1"/>
  <c r="AG376" i="5" s="1"/>
  <c r="BC376" i="5" s="1"/>
  <c r="R384" i="5"/>
  <c r="AF384" i="5" s="1"/>
  <c r="BB384" i="5" s="1"/>
  <c r="O384" i="5"/>
  <c r="AC384" i="5" s="1"/>
  <c r="C384" i="5"/>
  <c r="N384" i="5"/>
  <c r="AA384" i="5" s="1"/>
  <c r="B384" i="5"/>
  <c r="K384" i="5"/>
  <c r="U384" i="5" s="1"/>
  <c r="AI384" i="5" s="1"/>
  <c r="M384" i="5"/>
  <c r="Y384" i="5" s="1"/>
  <c r="BH384" i="5" s="1"/>
  <c r="L384" i="5"/>
  <c r="X384" i="5" s="1"/>
  <c r="J384" i="5"/>
  <c r="T384" i="5" s="1"/>
  <c r="AH384" i="5" s="1"/>
  <c r="BD384" i="5" s="1"/>
  <c r="I384" i="5"/>
  <c r="S384" i="5" s="1"/>
  <c r="AG384" i="5" s="1"/>
  <c r="BC384" i="5" s="1"/>
  <c r="R392" i="5"/>
  <c r="AF392" i="5" s="1"/>
  <c r="BB392" i="5" s="1"/>
  <c r="O392" i="5"/>
  <c r="AC392" i="5" s="1"/>
  <c r="C392" i="5"/>
  <c r="N392" i="5"/>
  <c r="AA392" i="5" s="1"/>
  <c r="B392" i="5"/>
  <c r="K392" i="5"/>
  <c r="U392" i="5" s="1"/>
  <c r="AI392" i="5" s="1"/>
  <c r="M392" i="5"/>
  <c r="Y392" i="5" s="1"/>
  <c r="BH392" i="5" s="1"/>
  <c r="L392" i="5"/>
  <c r="X392" i="5" s="1"/>
  <c r="J392" i="5"/>
  <c r="T392" i="5" s="1"/>
  <c r="AH392" i="5" s="1"/>
  <c r="BD392" i="5" s="1"/>
  <c r="I392" i="5"/>
  <c r="S392" i="5" s="1"/>
  <c r="AG392" i="5" s="1"/>
  <c r="BC392" i="5" s="1"/>
  <c r="L409" i="5"/>
  <c r="X409" i="5" s="1"/>
  <c r="K409" i="5"/>
  <c r="U409" i="5" s="1"/>
  <c r="AI409" i="5" s="1"/>
  <c r="J409" i="5"/>
  <c r="T409" i="5" s="1"/>
  <c r="AH409" i="5" s="1"/>
  <c r="BD409" i="5" s="1"/>
  <c r="I409" i="5"/>
  <c r="S409" i="5" s="1"/>
  <c r="AG409" i="5" s="1"/>
  <c r="BC409" i="5" s="1"/>
  <c r="R409" i="5"/>
  <c r="AF409" i="5" s="1"/>
  <c r="BB409" i="5" s="1"/>
  <c r="O409" i="5"/>
  <c r="AC409" i="5" s="1"/>
  <c r="N409" i="5"/>
  <c r="AA409" i="5" s="1"/>
  <c r="M409" i="5"/>
  <c r="Y409" i="5" s="1"/>
  <c r="BH409" i="5" s="1"/>
  <c r="C409" i="5"/>
  <c r="B409" i="5"/>
  <c r="B245" i="5"/>
  <c r="R245" i="5"/>
  <c r="AF245" i="5" s="1"/>
  <c r="BB245" i="5" s="1"/>
  <c r="O246" i="5"/>
  <c r="AC246" i="5" s="1"/>
  <c r="C246" i="5"/>
  <c r="L246" i="5"/>
  <c r="X246" i="5" s="1"/>
  <c r="R246" i="5"/>
  <c r="AF246" i="5" s="1"/>
  <c r="BB246" i="5" s="1"/>
  <c r="F254" i="5"/>
  <c r="B257" i="5"/>
  <c r="R257" i="5"/>
  <c r="AF257" i="5" s="1"/>
  <c r="BB257" i="5" s="1"/>
  <c r="O258" i="5"/>
  <c r="AC258" i="5" s="1"/>
  <c r="C258" i="5"/>
  <c r="L258" i="5"/>
  <c r="X258" i="5" s="1"/>
  <c r="R258" i="5"/>
  <c r="AF258" i="5" s="1"/>
  <c r="BB258" i="5" s="1"/>
  <c r="R260" i="5"/>
  <c r="AF260" i="5" s="1"/>
  <c r="BB260" i="5" s="1"/>
  <c r="O260" i="5"/>
  <c r="AC260" i="5" s="1"/>
  <c r="C260" i="5"/>
  <c r="L260" i="5"/>
  <c r="X260" i="5" s="1"/>
  <c r="R268" i="5"/>
  <c r="AF268" i="5" s="1"/>
  <c r="BB268" i="5" s="1"/>
  <c r="O268" i="5"/>
  <c r="AC268" i="5" s="1"/>
  <c r="C268" i="5"/>
  <c r="L268" i="5"/>
  <c r="X268" i="5" s="1"/>
  <c r="J290" i="5"/>
  <c r="T290" i="5" s="1"/>
  <c r="AH290" i="5" s="1"/>
  <c r="BD290" i="5" s="1"/>
  <c r="K292" i="5"/>
  <c r="U292" i="5" s="1"/>
  <c r="AI292" i="5" s="1"/>
  <c r="J293" i="5"/>
  <c r="T293" i="5" s="1"/>
  <c r="AH293" i="5" s="1"/>
  <c r="BD293" i="5" s="1"/>
  <c r="I293" i="5"/>
  <c r="S293" i="5" s="1"/>
  <c r="AG293" i="5" s="1"/>
  <c r="BC293" i="5" s="1"/>
  <c r="O293" i="5"/>
  <c r="AC293" i="5" s="1"/>
  <c r="C293" i="5"/>
  <c r="N293" i="5"/>
  <c r="AA293" i="5" s="1"/>
  <c r="B293" i="5"/>
  <c r="M301" i="5"/>
  <c r="Y301" i="5" s="1"/>
  <c r="BH301" i="5" s="1"/>
  <c r="G302" i="5"/>
  <c r="J303" i="5"/>
  <c r="T303" i="5" s="1"/>
  <c r="AH303" i="5" s="1"/>
  <c r="BD303" i="5" s="1"/>
  <c r="I303" i="5"/>
  <c r="S303" i="5" s="1"/>
  <c r="AG303" i="5" s="1"/>
  <c r="BC303" i="5" s="1"/>
  <c r="O303" i="5"/>
  <c r="AC303" i="5" s="1"/>
  <c r="C303" i="5"/>
  <c r="N303" i="5"/>
  <c r="AA303" i="5" s="1"/>
  <c r="B303" i="5"/>
  <c r="M305" i="5"/>
  <c r="Y305" i="5" s="1"/>
  <c r="BH305" i="5" s="1"/>
  <c r="J307" i="5"/>
  <c r="T307" i="5" s="1"/>
  <c r="AH307" i="5" s="1"/>
  <c r="BD307" i="5" s="1"/>
  <c r="I307" i="5"/>
  <c r="S307" i="5" s="1"/>
  <c r="AG307" i="5" s="1"/>
  <c r="BC307" i="5" s="1"/>
  <c r="O307" i="5"/>
  <c r="AC307" i="5" s="1"/>
  <c r="C307" i="5"/>
  <c r="N307" i="5"/>
  <c r="AA307" i="5" s="1"/>
  <c r="B307" i="5"/>
  <c r="M309" i="5"/>
  <c r="Y309" i="5" s="1"/>
  <c r="BH309" i="5" s="1"/>
  <c r="J311" i="5"/>
  <c r="T311" i="5" s="1"/>
  <c r="AH311" i="5" s="1"/>
  <c r="BD311" i="5" s="1"/>
  <c r="I311" i="5"/>
  <c r="S311" i="5" s="1"/>
  <c r="AG311" i="5" s="1"/>
  <c r="BC311" i="5" s="1"/>
  <c r="O311" i="5"/>
  <c r="AC311" i="5" s="1"/>
  <c r="C311" i="5"/>
  <c r="N311" i="5"/>
  <c r="AA311" i="5" s="1"/>
  <c r="B311" i="5"/>
  <c r="M313" i="5"/>
  <c r="Y313" i="5" s="1"/>
  <c r="BH313" i="5" s="1"/>
  <c r="G314" i="5"/>
  <c r="J315" i="5"/>
  <c r="T315" i="5" s="1"/>
  <c r="AH315" i="5" s="1"/>
  <c r="BD315" i="5" s="1"/>
  <c r="I315" i="5"/>
  <c r="S315" i="5" s="1"/>
  <c r="AG315" i="5" s="1"/>
  <c r="BC315" i="5" s="1"/>
  <c r="O315" i="5"/>
  <c r="AC315" i="5" s="1"/>
  <c r="C315" i="5"/>
  <c r="N315" i="5"/>
  <c r="AA315" i="5" s="1"/>
  <c r="B315" i="5"/>
  <c r="M317" i="5"/>
  <c r="Y317" i="5" s="1"/>
  <c r="BH317" i="5" s="1"/>
  <c r="J319" i="5"/>
  <c r="T319" i="5" s="1"/>
  <c r="AH319" i="5" s="1"/>
  <c r="BD319" i="5" s="1"/>
  <c r="I319" i="5"/>
  <c r="S319" i="5" s="1"/>
  <c r="AG319" i="5" s="1"/>
  <c r="BC319" i="5" s="1"/>
  <c r="O319" i="5"/>
  <c r="AC319" i="5" s="1"/>
  <c r="C319" i="5"/>
  <c r="N319" i="5"/>
  <c r="AA319" i="5" s="1"/>
  <c r="B319" i="5"/>
  <c r="M321" i="5"/>
  <c r="Y321" i="5" s="1"/>
  <c r="BH321" i="5" s="1"/>
  <c r="J323" i="5"/>
  <c r="T323" i="5" s="1"/>
  <c r="AH323" i="5" s="1"/>
  <c r="BD323" i="5" s="1"/>
  <c r="I323" i="5"/>
  <c r="S323" i="5" s="1"/>
  <c r="AG323" i="5" s="1"/>
  <c r="BC323" i="5" s="1"/>
  <c r="O323" i="5"/>
  <c r="AC323" i="5" s="1"/>
  <c r="C323" i="5"/>
  <c r="N323" i="5"/>
  <c r="AA323" i="5" s="1"/>
  <c r="B323" i="5"/>
  <c r="M325" i="5"/>
  <c r="Y325" i="5" s="1"/>
  <c r="BH325" i="5" s="1"/>
  <c r="G326" i="5"/>
  <c r="R348" i="5"/>
  <c r="AF348" i="5" s="1"/>
  <c r="BB348" i="5" s="1"/>
  <c r="O348" i="5"/>
  <c r="AC348" i="5" s="1"/>
  <c r="C348" i="5"/>
  <c r="N348" i="5"/>
  <c r="AA348" i="5" s="1"/>
  <c r="B348" i="5"/>
  <c r="K348" i="5"/>
  <c r="U348" i="5" s="1"/>
  <c r="AI348" i="5" s="1"/>
  <c r="M348" i="5"/>
  <c r="Y348" i="5" s="1"/>
  <c r="BH348" i="5" s="1"/>
  <c r="L348" i="5"/>
  <c r="X348" i="5" s="1"/>
  <c r="J348" i="5"/>
  <c r="T348" i="5" s="1"/>
  <c r="AH348" i="5" s="1"/>
  <c r="BD348" i="5" s="1"/>
  <c r="I348" i="5"/>
  <c r="S348" i="5" s="1"/>
  <c r="AG348" i="5" s="1"/>
  <c r="BC348" i="5" s="1"/>
  <c r="M184" i="5"/>
  <c r="Y184" i="5" s="1"/>
  <c r="BH184" i="5" s="1"/>
  <c r="M186" i="5"/>
  <c r="Y186" i="5" s="1"/>
  <c r="BH186" i="5" s="1"/>
  <c r="M188" i="5"/>
  <c r="Y188" i="5" s="1"/>
  <c r="BH188" i="5" s="1"/>
  <c r="M190" i="5"/>
  <c r="Y190" i="5" s="1"/>
  <c r="BH190" i="5" s="1"/>
  <c r="M192" i="5"/>
  <c r="Y192" i="5" s="1"/>
  <c r="BH192" i="5" s="1"/>
  <c r="M194" i="5"/>
  <c r="Y194" i="5" s="1"/>
  <c r="BH194" i="5" s="1"/>
  <c r="M196" i="5"/>
  <c r="Y196" i="5" s="1"/>
  <c r="BH196" i="5" s="1"/>
  <c r="M198" i="5"/>
  <c r="Y198" i="5" s="1"/>
  <c r="BH198" i="5" s="1"/>
  <c r="M200" i="5"/>
  <c r="Y200" i="5" s="1"/>
  <c r="BH200" i="5" s="1"/>
  <c r="M202" i="5"/>
  <c r="Y202" i="5" s="1"/>
  <c r="BH202" i="5" s="1"/>
  <c r="M204" i="5"/>
  <c r="Y204" i="5" s="1"/>
  <c r="BH204" i="5" s="1"/>
  <c r="M206" i="5"/>
  <c r="Y206" i="5" s="1"/>
  <c r="BH206" i="5" s="1"/>
  <c r="M208" i="5"/>
  <c r="Y208" i="5" s="1"/>
  <c r="BH208" i="5" s="1"/>
  <c r="M210" i="5"/>
  <c r="Y210" i="5" s="1"/>
  <c r="BH210" i="5" s="1"/>
  <c r="M212" i="5"/>
  <c r="Y212" i="5" s="1"/>
  <c r="BH212" i="5" s="1"/>
  <c r="M214" i="5"/>
  <c r="Y214" i="5" s="1"/>
  <c r="BH214" i="5" s="1"/>
  <c r="M216" i="5"/>
  <c r="Y216" i="5" s="1"/>
  <c r="BH216" i="5" s="1"/>
  <c r="M218" i="5"/>
  <c r="Y218" i="5" s="1"/>
  <c r="BH218" i="5" s="1"/>
  <c r="M220" i="5"/>
  <c r="Y220" i="5" s="1"/>
  <c r="BH220" i="5" s="1"/>
  <c r="M222" i="5"/>
  <c r="Y222" i="5" s="1"/>
  <c r="BH222" i="5" s="1"/>
  <c r="M224" i="5"/>
  <c r="Y224" i="5" s="1"/>
  <c r="BH224" i="5" s="1"/>
  <c r="M226" i="5"/>
  <c r="Y226" i="5" s="1"/>
  <c r="BH226" i="5" s="1"/>
  <c r="M228" i="5"/>
  <c r="Y228" i="5" s="1"/>
  <c r="BH228" i="5" s="1"/>
  <c r="M230" i="5"/>
  <c r="Y230" i="5" s="1"/>
  <c r="BH230" i="5" s="1"/>
  <c r="M232" i="5"/>
  <c r="Y232" i="5" s="1"/>
  <c r="BH232" i="5" s="1"/>
  <c r="M234" i="5"/>
  <c r="Y234" i="5" s="1"/>
  <c r="BH234" i="5" s="1"/>
  <c r="M236" i="5"/>
  <c r="Y236" i="5" s="1"/>
  <c r="BH236" i="5" s="1"/>
  <c r="M238" i="5"/>
  <c r="Y238" i="5" s="1"/>
  <c r="BH238" i="5" s="1"/>
  <c r="M240" i="5"/>
  <c r="Y240" i="5" s="1"/>
  <c r="BH240" i="5" s="1"/>
  <c r="C245" i="5"/>
  <c r="B246" i="5"/>
  <c r="O247" i="5"/>
  <c r="AC247" i="5" s="1"/>
  <c r="G254" i="5"/>
  <c r="C257" i="5"/>
  <c r="B258" i="5"/>
  <c r="J259" i="5"/>
  <c r="T259" i="5" s="1"/>
  <c r="AH259" i="5" s="1"/>
  <c r="BD259" i="5" s="1"/>
  <c r="I259" i="5"/>
  <c r="S259" i="5" s="1"/>
  <c r="AG259" i="5" s="1"/>
  <c r="BC259" i="5" s="1"/>
  <c r="R259" i="5"/>
  <c r="AF259" i="5" s="1"/>
  <c r="BB259" i="5" s="1"/>
  <c r="B260" i="5"/>
  <c r="J267" i="5"/>
  <c r="T267" i="5" s="1"/>
  <c r="AH267" i="5" s="1"/>
  <c r="BD267" i="5" s="1"/>
  <c r="I267" i="5"/>
  <c r="S267" i="5" s="1"/>
  <c r="AG267" i="5" s="1"/>
  <c r="BC267" i="5" s="1"/>
  <c r="R267" i="5"/>
  <c r="AF267" i="5" s="1"/>
  <c r="BB267" i="5" s="1"/>
  <c r="B268" i="5"/>
  <c r="R272" i="5"/>
  <c r="AF272" i="5" s="1"/>
  <c r="BB272" i="5" s="1"/>
  <c r="O272" i="5"/>
  <c r="AC272" i="5" s="1"/>
  <c r="C272" i="5"/>
  <c r="L272" i="5"/>
  <c r="X272" i="5" s="1"/>
  <c r="I272" i="5"/>
  <c r="S272" i="5" s="1"/>
  <c r="AG272" i="5" s="1"/>
  <c r="BC272" i="5" s="1"/>
  <c r="J275" i="5"/>
  <c r="T275" i="5" s="1"/>
  <c r="AH275" i="5" s="1"/>
  <c r="BD275" i="5" s="1"/>
  <c r="I275" i="5"/>
  <c r="S275" i="5" s="1"/>
  <c r="AG275" i="5" s="1"/>
  <c r="BC275" i="5" s="1"/>
  <c r="O275" i="5"/>
  <c r="AC275" i="5" s="1"/>
  <c r="C275" i="5"/>
  <c r="R278" i="5"/>
  <c r="AF278" i="5" s="1"/>
  <c r="BB278" i="5" s="1"/>
  <c r="D278" i="5"/>
  <c r="O278" i="5"/>
  <c r="AC278" i="5" s="1"/>
  <c r="C278" i="5"/>
  <c r="L278" i="5"/>
  <c r="X278" i="5" s="1"/>
  <c r="I278" i="5"/>
  <c r="S278" i="5" s="1"/>
  <c r="AG278" i="5" s="1"/>
  <c r="BC278" i="5" s="1"/>
  <c r="J281" i="5"/>
  <c r="T281" i="5" s="1"/>
  <c r="AH281" i="5" s="1"/>
  <c r="BD281" i="5" s="1"/>
  <c r="I281" i="5"/>
  <c r="S281" i="5" s="1"/>
  <c r="AG281" i="5" s="1"/>
  <c r="BC281" i="5" s="1"/>
  <c r="O281" i="5"/>
  <c r="AC281" i="5" s="1"/>
  <c r="C281" i="5"/>
  <c r="J288" i="5"/>
  <c r="T288" i="5" s="1"/>
  <c r="AH288" i="5" s="1"/>
  <c r="BD288" i="5" s="1"/>
  <c r="K290" i="5"/>
  <c r="U290" i="5" s="1"/>
  <c r="AI290" i="5" s="1"/>
  <c r="J291" i="5"/>
  <c r="T291" i="5" s="1"/>
  <c r="AH291" i="5" s="1"/>
  <c r="BD291" i="5" s="1"/>
  <c r="I291" i="5"/>
  <c r="S291" i="5" s="1"/>
  <c r="AG291" i="5" s="1"/>
  <c r="BC291" i="5" s="1"/>
  <c r="O291" i="5"/>
  <c r="AC291" i="5" s="1"/>
  <c r="C291" i="5"/>
  <c r="N291" i="5"/>
  <c r="AA291" i="5" s="1"/>
  <c r="B291" i="5"/>
  <c r="M292" i="5"/>
  <c r="Y292" i="5" s="1"/>
  <c r="BH292" i="5" s="1"/>
  <c r="R301" i="5"/>
  <c r="AF301" i="5" s="1"/>
  <c r="BB301" i="5" s="1"/>
  <c r="J302" i="5"/>
  <c r="T302" i="5" s="1"/>
  <c r="AH302" i="5" s="1"/>
  <c r="BD302" i="5" s="1"/>
  <c r="R305" i="5"/>
  <c r="AF305" i="5" s="1"/>
  <c r="BB305" i="5" s="1"/>
  <c r="J306" i="5"/>
  <c r="T306" i="5" s="1"/>
  <c r="AH306" i="5" s="1"/>
  <c r="BD306" i="5" s="1"/>
  <c r="R309" i="5"/>
  <c r="AF309" i="5" s="1"/>
  <c r="BB309" i="5" s="1"/>
  <c r="J310" i="5"/>
  <c r="T310" i="5" s="1"/>
  <c r="AH310" i="5" s="1"/>
  <c r="BD310" i="5" s="1"/>
  <c r="R313" i="5"/>
  <c r="AF313" i="5" s="1"/>
  <c r="BB313" i="5" s="1"/>
  <c r="J314" i="5"/>
  <c r="T314" i="5" s="1"/>
  <c r="AH314" i="5" s="1"/>
  <c r="BD314" i="5" s="1"/>
  <c r="R317" i="5"/>
  <c r="AF317" i="5" s="1"/>
  <c r="BB317" i="5" s="1"/>
  <c r="J318" i="5"/>
  <c r="T318" i="5" s="1"/>
  <c r="AH318" i="5" s="1"/>
  <c r="BD318" i="5" s="1"/>
  <c r="R321" i="5"/>
  <c r="AF321" i="5" s="1"/>
  <c r="BB321" i="5" s="1"/>
  <c r="J322" i="5"/>
  <c r="T322" i="5" s="1"/>
  <c r="AH322" i="5" s="1"/>
  <c r="BD322" i="5" s="1"/>
  <c r="R325" i="5"/>
  <c r="AF325" i="5" s="1"/>
  <c r="BB325" i="5" s="1"/>
  <c r="J326" i="5"/>
  <c r="T326" i="5" s="1"/>
  <c r="AH326" i="5" s="1"/>
  <c r="BD326" i="5" s="1"/>
  <c r="L337" i="5"/>
  <c r="X337" i="5" s="1"/>
  <c r="J337" i="5"/>
  <c r="T337" i="5" s="1"/>
  <c r="AH337" i="5" s="1"/>
  <c r="BD337" i="5" s="1"/>
  <c r="I337" i="5"/>
  <c r="S337" i="5" s="1"/>
  <c r="AG337" i="5" s="1"/>
  <c r="BC337" i="5" s="1"/>
  <c r="N337" i="5"/>
  <c r="AA337" i="5" s="1"/>
  <c r="M337" i="5"/>
  <c r="Y337" i="5" s="1"/>
  <c r="BH337" i="5" s="1"/>
  <c r="C337" i="5"/>
  <c r="B337" i="5"/>
  <c r="R337" i="5"/>
  <c r="AF337" i="5" s="1"/>
  <c r="BB337" i="5" s="1"/>
  <c r="R344" i="5"/>
  <c r="AF344" i="5" s="1"/>
  <c r="BB344" i="5" s="1"/>
  <c r="O344" i="5"/>
  <c r="AC344" i="5" s="1"/>
  <c r="C344" i="5"/>
  <c r="N344" i="5"/>
  <c r="AA344" i="5" s="1"/>
  <c r="B344" i="5"/>
  <c r="K344" i="5"/>
  <c r="U344" i="5" s="1"/>
  <c r="AI344" i="5" s="1"/>
  <c r="M344" i="5"/>
  <c r="Y344" i="5" s="1"/>
  <c r="BH344" i="5" s="1"/>
  <c r="L344" i="5"/>
  <c r="X344" i="5" s="1"/>
  <c r="J344" i="5"/>
  <c r="T344" i="5" s="1"/>
  <c r="AH344" i="5" s="1"/>
  <c r="BD344" i="5" s="1"/>
  <c r="I344" i="5"/>
  <c r="S344" i="5" s="1"/>
  <c r="AG344" i="5" s="1"/>
  <c r="BC344" i="5" s="1"/>
  <c r="Z410" i="5"/>
  <c r="AO410" i="5" s="1"/>
  <c r="K441" i="5"/>
  <c r="U441" i="5" s="1"/>
  <c r="AI441" i="5" s="1"/>
  <c r="I441" i="5"/>
  <c r="S441" i="5" s="1"/>
  <c r="AG441" i="5" s="1"/>
  <c r="BC441" i="5" s="1"/>
  <c r="N441" i="5"/>
  <c r="AA441" i="5" s="1"/>
  <c r="M441" i="5"/>
  <c r="Y441" i="5" s="1"/>
  <c r="BH441" i="5" s="1"/>
  <c r="L441" i="5"/>
  <c r="X441" i="5" s="1"/>
  <c r="J441" i="5"/>
  <c r="T441" i="5" s="1"/>
  <c r="AH441" i="5" s="1"/>
  <c r="BD441" i="5" s="1"/>
  <c r="C441" i="5"/>
  <c r="B441" i="5"/>
  <c r="R441" i="5"/>
  <c r="AF441" i="5" s="1"/>
  <c r="BB441" i="5" s="1"/>
  <c r="O441" i="5"/>
  <c r="AC441" i="5" s="1"/>
  <c r="B184" i="5"/>
  <c r="N184" i="5"/>
  <c r="AA184" i="5" s="1"/>
  <c r="B186" i="5"/>
  <c r="N186" i="5"/>
  <c r="AA186" i="5" s="1"/>
  <c r="B188" i="5"/>
  <c r="N188" i="5"/>
  <c r="AA188" i="5" s="1"/>
  <c r="B190" i="5"/>
  <c r="N190" i="5"/>
  <c r="AA190" i="5" s="1"/>
  <c r="B192" i="5"/>
  <c r="N192" i="5"/>
  <c r="AA192" i="5" s="1"/>
  <c r="B194" i="5"/>
  <c r="N194" i="5"/>
  <c r="AA194" i="5" s="1"/>
  <c r="B196" i="5"/>
  <c r="N196" i="5"/>
  <c r="AA196" i="5" s="1"/>
  <c r="B198" i="5"/>
  <c r="N198" i="5"/>
  <c r="AA198" i="5" s="1"/>
  <c r="B200" i="5"/>
  <c r="N200" i="5"/>
  <c r="AA200" i="5" s="1"/>
  <c r="B202" i="5"/>
  <c r="N202" i="5"/>
  <c r="AA202" i="5" s="1"/>
  <c r="B204" i="5"/>
  <c r="N204" i="5"/>
  <c r="AA204" i="5" s="1"/>
  <c r="B206" i="5"/>
  <c r="N206" i="5"/>
  <c r="AA206" i="5" s="1"/>
  <c r="B208" i="5"/>
  <c r="N208" i="5"/>
  <c r="AA208" i="5" s="1"/>
  <c r="B210" i="5"/>
  <c r="N210" i="5"/>
  <c r="AA210" i="5" s="1"/>
  <c r="B212" i="5"/>
  <c r="N212" i="5"/>
  <c r="AA212" i="5" s="1"/>
  <c r="B214" i="5"/>
  <c r="N214" i="5"/>
  <c r="AA214" i="5" s="1"/>
  <c r="B216" i="5"/>
  <c r="N216" i="5"/>
  <c r="AA216" i="5" s="1"/>
  <c r="B218" i="5"/>
  <c r="N218" i="5"/>
  <c r="AA218" i="5" s="1"/>
  <c r="B220" i="5"/>
  <c r="N220" i="5"/>
  <c r="AA220" i="5" s="1"/>
  <c r="B222" i="5"/>
  <c r="N222" i="5"/>
  <c r="AA222" i="5" s="1"/>
  <c r="B224" i="5"/>
  <c r="N224" i="5"/>
  <c r="AA224" i="5" s="1"/>
  <c r="B226" i="5"/>
  <c r="N226" i="5"/>
  <c r="AA226" i="5" s="1"/>
  <c r="B228" i="5"/>
  <c r="N228" i="5"/>
  <c r="AA228" i="5" s="1"/>
  <c r="B230" i="5"/>
  <c r="N230" i="5"/>
  <c r="AA230" i="5" s="1"/>
  <c r="B232" i="5"/>
  <c r="N232" i="5"/>
  <c r="AA232" i="5" s="1"/>
  <c r="B234" i="5"/>
  <c r="N234" i="5"/>
  <c r="AA234" i="5" s="1"/>
  <c r="B236" i="5"/>
  <c r="N236" i="5"/>
  <c r="AA236" i="5" s="1"/>
  <c r="B238" i="5"/>
  <c r="N238" i="5"/>
  <c r="AA238" i="5" s="1"/>
  <c r="B240" i="5"/>
  <c r="N240" i="5"/>
  <c r="AA240" i="5" s="1"/>
  <c r="B247" i="5"/>
  <c r="R247" i="5"/>
  <c r="AF247" i="5" s="1"/>
  <c r="BB247" i="5" s="1"/>
  <c r="O248" i="5"/>
  <c r="AC248" i="5" s="1"/>
  <c r="C248" i="5"/>
  <c r="L248" i="5"/>
  <c r="X248" i="5" s="1"/>
  <c r="R248" i="5"/>
  <c r="AF248" i="5" s="1"/>
  <c r="BB248" i="5" s="1"/>
  <c r="J253" i="5"/>
  <c r="T253" i="5" s="1"/>
  <c r="AH253" i="5" s="1"/>
  <c r="BD253" i="5" s="1"/>
  <c r="H254" i="5"/>
  <c r="B259" i="5"/>
  <c r="K263" i="5"/>
  <c r="U263" i="5" s="1"/>
  <c r="AI263" i="5" s="1"/>
  <c r="B267" i="5"/>
  <c r="B272" i="5"/>
  <c r="B275" i="5"/>
  <c r="B278" i="5"/>
  <c r="B281" i="5"/>
  <c r="J286" i="5"/>
  <c r="T286" i="5" s="1"/>
  <c r="AH286" i="5" s="1"/>
  <c r="BD286" i="5" s="1"/>
  <c r="K288" i="5"/>
  <c r="U288" i="5" s="1"/>
  <c r="AI288" i="5" s="1"/>
  <c r="J289" i="5"/>
  <c r="T289" i="5" s="1"/>
  <c r="AH289" i="5" s="1"/>
  <c r="BD289" i="5" s="1"/>
  <c r="I289" i="5"/>
  <c r="S289" i="5" s="1"/>
  <c r="AG289" i="5" s="1"/>
  <c r="BC289" i="5" s="1"/>
  <c r="O289" i="5"/>
  <c r="AC289" i="5" s="1"/>
  <c r="C289" i="5"/>
  <c r="N289" i="5"/>
  <c r="AA289" i="5" s="1"/>
  <c r="B289" i="5"/>
  <c r="M290" i="5"/>
  <c r="Y290" i="5" s="1"/>
  <c r="BH290" i="5" s="1"/>
  <c r="N292" i="5"/>
  <c r="AA292" i="5" s="1"/>
  <c r="R300" i="5"/>
  <c r="AF300" i="5" s="1"/>
  <c r="BB300" i="5" s="1"/>
  <c r="O300" i="5"/>
  <c r="AC300" i="5" s="1"/>
  <c r="C300" i="5"/>
  <c r="L300" i="5"/>
  <c r="X300" i="5" s="1"/>
  <c r="K300" i="5"/>
  <c r="U300" i="5" s="1"/>
  <c r="AI300" i="5" s="1"/>
  <c r="I300" i="5"/>
  <c r="S300" i="5" s="1"/>
  <c r="AG300" i="5" s="1"/>
  <c r="BC300" i="5" s="1"/>
  <c r="M302" i="5"/>
  <c r="Y302" i="5" s="1"/>
  <c r="BH302" i="5" s="1"/>
  <c r="R304" i="5"/>
  <c r="AF304" i="5" s="1"/>
  <c r="BB304" i="5" s="1"/>
  <c r="O304" i="5"/>
  <c r="AC304" i="5" s="1"/>
  <c r="C304" i="5"/>
  <c r="L304" i="5"/>
  <c r="X304" i="5" s="1"/>
  <c r="K304" i="5"/>
  <c r="U304" i="5" s="1"/>
  <c r="AI304" i="5" s="1"/>
  <c r="I304" i="5"/>
  <c r="S304" i="5" s="1"/>
  <c r="AG304" i="5" s="1"/>
  <c r="BC304" i="5" s="1"/>
  <c r="M306" i="5"/>
  <c r="Y306" i="5" s="1"/>
  <c r="BH306" i="5" s="1"/>
  <c r="R308" i="5"/>
  <c r="AF308" i="5" s="1"/>
  <c r="BB308" i="5" s="1"/>
  <c r="O308" i="5"/>
  <c r="AC308" i="5" s="1"/>
  <c r="C308" i="5"/>
  <c r="L308" i="5"/>
  <c r="X308" i="5" s="1"/>
  <c r="K308" i="5"/>
  <c r="U308" i="5" s="1"/>
  <c r="AI308" i="5" s="1"/>
  <c r="I308" i="5"/>
  <c r="S308" i="5" s="1"/>
  <c r="AG308" i="5" s="1"/>
  <c r="BC308" i="5" s="1"/>
  <c r="M310" i="5"/>
  <c r="Y310" i="5" s="1"/>
  <c r="BH310" i="5" s="1"/>
  <c r="R312" i="5"/>
  <c r="AF312" i="5" s="1"/>
  <c r="BB312" i="5" s="1"/>
  <c r="O312" i="5"/>
  <c r="AC312" i="5" s="1"/>
  <c r="C312" i="5"/>
  <c r="L312" i="5"/>
  <c r="X312" i="5" s="1"/>
  <c r="K312" i="5"/>
  <c r="U312" i="5" s="1"/>
  <c r="AI312" i="5" s="1"/>
  <c r="I312" i="5"/>
  <c r="S312" i="5" s="1"/>
  <c r="AG312" i="5" s="1"/>
  <c r="BC312" i="5" s="1"/>
  <c r="M314" i="5"/>
  <c r="Y314" i="5" s="1"/>
  <c r="BH314" i="5" s="1"/>
  <c r="R316" i="5"/>
  <c r="AF316" i="5" s="1"/>
  <c r="BB316" i="5" s="1"/>
  <c r="O316" i="5"/>
  <c r="AC316" i="5" s="1"/>
  <c r="C316" i="5"/>
  <c r="L316" i="5"/>
  <c r="X316" i="5" s="1"/>
  <c r="K316" i="5"/>
  <c r="U316" i="5" s="1"/>
  <c r="AI316" i="5" s="1"/>
  <c r="I316" i="5"/>
  <c r="S316" i="5" s="1"/>
  <c r="AG316" i="5" s="1"/>
  <c r="BC316" i="5" s="1"/>
  <c r="M318" i="5"/>
  <c r="Y318" i="5" s="1"/>
  <c r="BH318" i="5" s="1"/>
  <c r="R320" i="5"/>
  <c r="AF320" i="5" s="1"/>
  <c r="BB320" i="5" s="1"/>
  <c r="O320" i="5"/>
  <c r="AC320" i="5" s="1"/>
  <c r="C320" i="5"/>
  <c r="L320" i="5"/>
  <c r="X320" i="5" s="1"/>
  <c r="K320" i="5"/>
  <c r="U320" i="5" s="1"/>
  <c r="AI320" i="5" s="1"/>
  <c r="I320" i="5"/>
  <c r="S320" i="5" s="1"/>
  <c r="AG320" i="5" s="1"/>
  <c r="BC320" i="5" s="1"/>
  <c r="M322" i="5"/>
  <c r="Y322" i="5" s="1"/>
  <c r="BH322" i="5" s="1"/>
  <c r="R324" i="5"/>
  <c r="AF324" i="5" s="1"/>
  <c r="BB324" i="5" s="1"/>
  <c r="O324" i="5"/>
  <c r="AC324" i="5" s="1"/>
  <c r="C324" i="5"/>
  <c r="L324" i="5"/>
  <c r="X324" i="5" s="1"/>
  <c r="K324" i="5"/>
  <c r="U324" i="5" s="1"/>
  <c r="AI324" i="5" s="1"/>
  <c r="I324" i="5"/>
  <c r="S324" i="5" s="1"/>
  <c r="AG324" i="5" s="1"/>
  <c r="BC324" i="5" s="1"/>
  <c r="M326" i="5"/>
  <c r="Y326" i="5" s="1"/>
  <c r="BH326" i="5" s="1"/>
  <c r="K337" i="5"/>
  <c r="U337" i="5" s="1"/>
  <c r="AI337" i="5" s="1"/>
  <c r="R340" i="5"/>
  <c r="AF340" i="5" s="1"/>
  <c r="BB340" i="5" s="1"/>
  <c r="O340" i="5"/>
  <c r="AC340" i="5" s="1"/>
  <c r="C340" i="5"/>
  <c r="N340" i="5"/>
  <c r="AA340" i="5" s="1"/>
  <c r="B340" i="5"/>
  <c r="K340" i="5"/>
  <c r="U340" i="5" s="1"/>
  <c r="AI340" i="5" s="1"/>
  <c r="M340" i="5"/>
  <c r="Y340" i="5" s="1"/>
  <c r="BH340" i="5" s="1"/>
  <c r="L340" i="5"/>
  <c r="X340" i="5" s="1"/>
  <c r="J340" i="5"/>
  <c r="T340" i="5" s="1"/>
  <c r="AH340" i="5" s="1"/>
  <c r="BD340" i="5" s="1"/>
  <c r="I340" i="5"/>
  <c r="S340" i="5" s="1"/>
  <c r="AG340" i="5" s="1"/>
  <c r="BC340" i="5" s="1"/>
  <c r="C184" i="5"/>
  <c r="O184" i="5"/>
  <c r="AC184" i="5" s="1"/>
  <c r="C186" i="5"/>
  <c r="O186" i="5"/>
  <c r="AC186" i="5" s="1"/>
  <c r="C188" i="5"/>
  <c r="O188" i="5"/>
  <c r="AC188" i="5" s="1"/>
  <c r="C190" i="5"/>
  <c r="O190" i="5"/>
  <c r="AC190" i="5" s="1"/>
  <c r="C192" i="5"/>
  <c r="O192" i="5"/>
  <c r="AC192" i="5" s="1"/>
  <c r="C194" i="5"/>
  <c r="O194" i="5"/>
  <c r="AC194" i="5" s="1"/>
  <c r="C196" i="5"/>
  <c r="O196" i="5"/>
  <c r="AC196" i="5" s="1"/>
  <c r="C198" i="5"/>
  <c r="O198" i="5"/>
  <c r="AC198" i="5" s="1"/>
  <c r="C200" i="5"/>
  <c r="O200" i="5"/>
  <c r="AC200" i="5" s="1"/>
  <c r="C202" i="5"/>
  <c r="O202" i="5"/>
  <c r="AC202" i="5" s="1"/>
  <c r="C204" i="5"/>
  <c r="O204" i="5"/>
  <c r="AC204" i="5" s="1"/>
  <c r="C206" i="5"/>
  <c r="O206" i="5"/>
  <c r="AC206" i="5" s="1"/>
  <c r="C208" i="5"/>
  <c r="O208" i="5"/>
  <c r="AC208" i="5" s="1"/>
  <c r="C210" i="5"/>
  <c r="O210" i="5"/>
  <c r="AC210" i="5" s="1"/>
  <c r="C212" i="5"/>
  <c r="O212" i="5"/>
  <c r="AC212" i="5" s="1"/>
  <c r="C214" i="5"/>
  <c r="O214" i="5"/>
  <c r="AC214" i="5" s="1"/>
  <c r="C216" i="5"/>
  <c r="O216" i="5"/>
  <c r="AC216" i="5" s="1"/>
  <c r="C218" i="5"/>
  <c r="O218" i="5"/>
  <c r="AC218" i="5" s="1"/>
  <c r="C220" i="5"/>
  <c r="O220" i="5"/>
  <c r="AC220" i="5" s="1"/>
  <c r="C222" i="5"/>
  <c r="O222" i="5"/>
  <c r="AC222" i="5" s="1"/>
  <c r="C224" i="5"/>
  <c r="O224" i="5"/>
  <c r="AC224" i="5" s="1"/>
  <c r="C226" i="5"/>
  <c r="O226" i="5"/>
  <c r="AC226" i="5" s="1"/>
  <c r="C228" i="5"/>
  <c r="O228" i="5"/>
  <c r="AC228" i="5" s="1"/>
  <c r="C230" i="5"/>
  <c r="O230" i="5"/>
  <c r="AC230" i="5" s="1"/>
  <c r="C232" i="5"/>
  <c r="O232" i="5"/>
  <c r="AC232" i="5" s="1"/>
  <c r="C234" i="5"/>
  <c r="O234" i="5"/>
  <c r="AC234" i="5" s="1"/>
  <c r="C236" i="5"/>
  <c r="O236" i="5"/>
  <c r="AC236" i="5" s="1"/>
  <c r="C238" i="5"/>
  <c r="O238" i="5"/>
  <c r="AC238" i="5" s="1"/>
  <c r="C240" i="5"/>
  <c r="O240" i="5"/>
  <c r="AC240" i="5" s="1"/>
  <c r="C247" i="5"/>
  <c r="B248" i="5"/>
  <c r="O249" i="5"/>
  <c r="AC249" i="5" s="1"/>
  <c r="K253" i="5"/>
  <c r="U253" i="5" s="1"/>
  <c r="AI253" i="5" s="1"/>
  <c r="I254" i="5"/>
  <c r="S254" i="5" s="1"/>
  <c r="AG254" i="5" s="1"/>
  <c r="BC254" i="5" s="1"/>
  <c r="C259" i="5"/>
  <c r="I262" i="5"/>
  <c r="S262" i="5" s="1"/>
  <c r="AG262" i="5" s="1"/>
  <c r="BC262" i="5" s="1"/>
  <c r="L263" i="5"/>
  <c r="X263" i="5" s="1"/>
  <c r="R266" i="5"/>
  <c r="AF266" i="5" s="1"/>
  <c r="BB266" i="5" s="1"/>
  <c r="D266" i="5"/>
  <c r="O266" i="5"/>
  <c r="AC266" i="5" s="1"/>
  <c r="C266" i="5"/>
  <c r="L266" i="5"/>
  <c r="X266" i="5" s="1"/>
  <c r="C267" i="5"/>
  <c r="J270" i="5"/>
  <c r="T270" i="5" s="1"/>
  <c r="AH270" i="5" s="1"/>
  <c r="BD270" i="5" s="1"/>
  <c r="K273" i="5"/>
  <c r="U273" i="5" s="1"/>
  <c r="AI273" i="5" s="1"/>
  <c r="J276" i="5"/>
  <c r="T276" i="5" s="1"/>
  <c r="AH276" i="5" s="1"/>
  <c r="BD276" i="5" s="1"/>
  <c r="E278" i="5"/>
  <c r="K279" i="5"/>
  <c r="U279" i="5" s="1"/>
  <c r="AI279" i="5" s="1"/>
  <c r="J282" i="5"/>
  <c r="T282" i="5" s="1"/>
  <c r="AH282" i="5" s="1"/>
  <c r="BD282" i="5" s="1"/>
  <c r="K286" i="5"/>
  <c r="U286" i="5" s="1"/>
  <c r="AI286" i="5" s="1"/>
  <c r="J287" i="5"/>
  <c r="T287" i="5" s="1"/>
  <c r="AH287" i="5" s="1"/>
  <c r="BD287" i="5" s="1"/>
  <c r="I287" i="5"/>
  <c r="S287" i="5" s="1"/>
  <c r="AG287" i="5" s="1"/>
  <c r="BC287" i="5" s="1"/>
  <c r="O287" i="5"/>
  <c r="AC287" i="5" s="1"/>
  <c r="C287" i="5"/>
  <c r="N287" i="5"/>
  <c r="AA287" i="5" s="1"/>
  <c r="B287" i="5"/>
  <c r="M288" i="5"/>
  <c r="Y288" i="5" s="1"/>
  <c r="BH288" i="5" s="1"/>
  <c r="N290" i="5"/>
  <c r="AA290" i="5" s="1"/>
  <c r="R298" i="5"/>
  <c r="AF298" i="5" s="1"/>
  <c r="BB298" i="5" s="1"/>
  <c r="O298" i="5"/>
  <c r="AC298" i="5" s="1"/>
  <c r="C298" i="5"/>
  <c r="L298" i="5"/>
  <c r="X298" i="5" s="1"/>
  <c r="I298" i="5"/>
  <c r="S298" i="5" s="1"/>
  <c r="AG298" i="5" s="1"/>
  <c r="BC298" i="5" s="1"/>
  <c r="L299" i="5"/>
  <c r="X299" i="5" s="1"/>
  <c r="B300" i="5"/>
  <c r="N302" i="5"/>
  <c r="AA302" i="5" s="1"/>
  <c r="B304" i="5"/>
  <c r="N306" i="5"/>
  <c r="AA306" i="5" s="1"/>
  <c r="B308" i="5"/>
  <c r="N310" i="5"/>
  <c r="AA310" i="5" s="1"/>
  <c r="B312" i="5"/>
  <c r="N314" i="5"/>
  <c r="AA314" i="5" s="1"/>
  <c r="B316" i="5"/>
  <c r="N318" i="5"/>
  <c r="AA318" i="5" s="1"/>
  <c r="B320" i="5"/>
  <c r="N322" i="5"/>
  <c r="AA322" i="5" s="1"/>
  <c r="B324" i="5"/>
  <c r="N326" i="5"/>
  <c r="AA326" i="5" s="1"/>
  <c r="M327" i="5"/>
  <c r="Y327" i="5" s="1"/>
  <c r="BH327" i="5" s="1"/>
  <c r="R329" i="5"/>
  <c r="AF329" i="5" s="1"/>
  <c r="BB329" i="5" s="1"/>
  <c r="O337" i="5"/>
  <c r="AC337" i="5" s="1"/>
  <c r="R364" i="5"/>
  <c r="AF364" i="5" s="1"/>
  <c r="BB364" i="5" s="1"/>
  <c r="O364" i="5"/>
  <c r="AC364" i="5" s="1"/>
  <c r="C364" i="5"/>
  <c r="N364" i="5"/>
  <c r="AA364" i="5" s="1"/>
  <c r="B364" i="5"/>
  <c r="K364" i="5"/>
  <c r="U364" i="5" s="1"/>
  <c r="AI364" i="5" s="1"/>
  <c r="M364" i="5"/>
  <c r="Y364" i="5" s="1"/>
  <c r="BH364" i="5" s="1"/>
  <c r="L364" i="5"/>
  <c r="X364" i="5" s="1"/>
  <c r="J364" i="5"/>
  <c r="T364" i="5" s="1"/>
  <c r="AH364" i="5" s="1"/>
  <c r="BD364" i="5" s="1"/>
  <c r="I364" i="5"/>
  <c r="S364" i="5" s="1"/>
  <c r="AG364" i="5" s="1"/>
  <c r="BC364" i="5" s="1"/>
  <c r="D194" i="5"/>
  <c r="D206" i="5"/>
  <c r="D218" i="5"/>
  <c r="D230" i="5"/>
  <c r="J243" i="5"/>
  <c r="T243" i="5" s="1"/>
  <c r="AH243" i="5" s="1"/>
  <c r="BD243" i="5" s="1"/>
  <c r="B249" i="5"/>
  <c r="R249" i="5"/>
  <c r="AF249" i="5" s="1"/>
  <c r="BB249" i="5" s="1"/>
  <c r="O250" i="5"/>
  <c r="AC250" i="5" s="1"/>
  <c r="C250" i="5"/>
  <c r="L250" i="5"/>
  <c r="X250" i="5" s="1"/>
  <c r="R250" i="5"/>
  <c r="AF250" i="5" s="1"/>
  <c r="BB250" i="5" s="1"/>
  <c r="L253" i="5"/>
  <c r="X253" i="5" s="1"/>
  <c r="J254" i="5"/>
  <c r="T254" i="5" s="1"/>
  <c r="AH254" i="5" s="1"/>
  <c r="BD254" i="5" s="1"/>
  <c r="J255" i="5"/>
  <c r="T255" i="5" s="1"/>
  <c r="AH255" i="5" s="1"/>
  <c r="BD255" i="5" s="1"/>
  <c r="J262" i="5"/>
  <c r="T262" i="5" s="1"/>
  <c r="AH262" i="5" s="1"/>
  <c r="BD262" i="5" s="1"/>
  <c r="M263" i="5"/>
  <c r="Y263" i="5" s="1"/>
  <c r="BH263" i="5" s="1"/>
  <c r="J265" i="5"/>
  <c r="T265" i="5" s="1"/>
  <c r="AH265" i="5" s="1"/>
  <c r="BD265" i="5" s="1"/>
  <c r="I265" i="5"/>
  <c r="S265" i="5" s="1"/>
  <c r="AG265" i="5" s="1"/>
  <c r="BC265" i="5" s="1"/>
  <c r="R265" i="5"/>
  <c r="AF265" i="5" s="1"/>
  <c r="BB265" i="5" s="1"/>
  <c r="B266" i="5"/>
  <c r="K270" i="5"/>
  <c r="U270" i="5" s="1"/>
  <c r="AI270" i="5" s="1"/>
  <c r="L273" i="5"/>
  <c r="X273" i="5" s="1"/>
  <c r="K276" i="5"/>
  <c r="U276" i="5" s="1"/>
  <c r="AI276" i="5" s="1"/>
  <c r="F278" i="5"/>
  <c r="F267" i="5" s="1"/>
  <c r="W267" i="5" s="1"/>
  <c r="L279" i="5"/>
  <c r="X279" i="5" s="1"/>
  <c r="K282" i="5"/>
  <c r="U282" i="5" s="1"/>
  <c r="AI282" i="5" s="1"/>
  <c r="K284" i="5"/>
  <c r="U284" i="5" s="1"/>
  <c r="AI284" i="5" s="1"/>
  <c r="J285" i="5"/>
  <c r="T285" i="5" s="1"/>
  <c r="AH285" i="5" s="1"/>
  <c r="BD285" i="5" s="1"/>
  <c r="I285" i="5"/>
  <c r="S285" i="5" s="1"/>
  <c r="AG285" i="5" s="1"/>
  <c r="BC285" i="5" s="1"/>
  <c r="O285" i="5"/>
  <c r="AC285" i="5" s="1"/>
  <c r="C285" i="5"/>
  <c r="N285" i="5"/>
  <c r="AA285" i="5" s="1"/>
  <c r="B285" i="5"/>
  <c r="M286" i="5"/>
  <c r="Y286" i="5" s="1"/>
  <c r="BH286" i="5" s="1"/>
  <c r="N288" i="5"/>
  <c r="AA288" i="5" s="1"/>
  <c r="K295" i="5"/>
  <c r="U295" i="5" s="1"/>
  <c r="AI295" i="5" s="1"/>
  <c r="R296" i="5"/>
  <c r="AF296" i="5" s="1"/>
  <c r="BB296" i="5" s="1"/>
  <c r="O296" i="5"/>
  <c r="AC296" i="5" s="1"/>
  <c r="C296" i="5"/>
  <c r="L296" i="5"/>
  <c r="X296" i="5" s="1"/>
  <c r="I296" i="5"/>
  <c r="S296" i="5" s="1"/>
  <c r="AG296" i="5" s="1"/>
  <c r="BC296" i="5" s="1"/>
  <c r="L297" i="5"/>
  <c r="X297" i="5" s="1"/>
  <c r="B298" i="5"/>
  <c r="M299" i="5"/>
  <c r="Y299" i="5" s="1"/>
  <c r="BH299" i="5" s="1"/>
  <c r="K303" i="5"/>
  <c r="U303" i="5" s="1"/>
  <c r="AI303" i="5" s="1"/>
  <c r="K307" i="5"/>
  <c r="U307" i="5" s="1"/>
  <c r="AI307" i="5" s="1"/>
  <c r="K311" i="5"/>
  <c r="U311" i="5" s="1"/>
  <c r="AI311" i="5" s="1"/>
  <c r="K315" i="5"/>
  <c r="U315" i="5" s="1"/>
  <c r="AI315" i="5" s="1"/>
  <c r="K319" i="5"/>
  <c r="U319" i="5" s="1"/>
  <c r="AI319" i="5" s="1"/>
  <c r="K323" i="5"/>
  <c r="U323" i="5" s="1"/>
  <c r="AI323" i="5" s="1"/>
  <c r="R327" i="5"/>
  <c r="AF327" i="5" s="1"/>
  <c r="BB327" i="5" s="1"/>
  <c r="R396" i="5"/>
  <c r="AF396" i="5" s="1"/>
  <c r="BB396" i="5" s="1"/>
  <c r="O396" i="5"/>
  <c r="AC396" i="5" s="1"/>
  <c r="C396" i="5"/>
  <c r="N396" i="5"/>
  <c r="AA396" i="5" s="1"/>
  <c r="B396" i="5"/>
  <c r="K396" i="5"/>
  <c r="U396" i="5" s="1"/>
  <c r="AI396" i="5" s="1"/>
  <c r="M396" i="5"/>
  <c r="Y396" i="5" s="1"/>
  <c r="BH396" i="5" s="1"/>
  <c r="L396" i="5"/>
  <c r="X396" i="5" s="1"/>
  <c r="J396" i="5"/>
  <c r="T396" i="5" s="1"/>
  <c r="AH396" i="5" s="1"/>
  <c r="BD396" i="5" s="1"/>
  <c r="I396" i="5"/>
  <c r="S396" i="5" s="1"/>
  <c r="AG396" i="5" s="1"/>
  <c r="BC396" i="5" s="1"/>
  <c r="L341" i="5"/>
  <c r="X341" i="5" s="1"/>
  <c r="K341" i="5"/>
  <c r="U341" i="5" s="1"/>
  <c r="AI341" i="5" s="1"/>
  <c r="J341" i="5"/>
  <c r="T341" i="5" s="1"/>
  <c r="AH341" i="5" s="1"/>
  <c r="BD341" i="5" s="1"/>
  <c r="I341" i="5"/>
  <c r="S341" i="5" s="1"/>
  <c r="AG341" i="5" s="1"/>
  <c r="BC341" i="5" s="1"/>
  <c r="L345" i="5"/>
  <c r="X345" i="5" s="1"/>
  <c r="K345" i="5"/>
  <c r="U345" i="5" s="1"/>
  <c r="AI345" i="5" s="1"/>
  <c r="J345" i="5"/>
  <c r="T345" i="5" s="1"/>
  <c r="AH345" i="5" s="1"/>
  <c r="BD345" i="5" s="1"/>
  <c r="I345" i="5"/>
  <c r="S345" i="5" s="1"/>
  <c r="AG345" i="5" s="1"/>
  <c r="BC345" i="5" s="1"/>
  <c r="L349" i="5"/>
  <c r="X349" i="5" s="1"/>
  <c r="K349" i="5"/>
  <c r="U349" i="5" s="1"/>
  <c r="AI349" i="5" s="1"/>
  <c r="J349" i="5"/>
  <c r="T349" i="5" s="1"/>
  <c r="AH349" i="5" s="1"/>
  <c r="BD349" i="5" s="1"/>
  <c r="I349" i="5"/>
  <c r="S349" i="5" s="1"/>
  <c r="AG349" i="5" s="1"/>
  <c r="BC349" i="5" s="1"/>
  <c r="L353" i="5"/>
  <c r="X353" i="5" s="1"/>
  <c r="K353" i="5"/>
  <c r="U353" i="5" s="1"/>
  <c r="AI353" i="5" s="1"/>
  <c r="J353" i="5"/>
  <c r="T353" i="5" s="1"/>
  <c r="AH353" i="5" s="1"/>
  <c r="BD353" i="5" s="1"/>
  <c r="I353" i="5"/>
  <c r="S353" i="5" s="1"/>
  <c r="AG353" i="5" s="1"/>
  <c r="BC353" i="5" s="1"/>
  <c r="L357" i="5"/>
  <c r="X357" i="5" s="1"/>
  <c r="K357" i="5"/>
  <c r="U357" i="5" s="1"/>
  <c r="AI357" i="5" s="1"/>
  <c r="J357" i="5"/>
  <c r="T357" i="5" s="1"/>
  <c r="AH357" i="5" s="1"/>
  <c r="BD357" i="5" s="1"/>
  <c r="I357" i="5"/>
  <c r="S357" i="5" s="1"/>
  <c r="AG357" i="5" s="1"/>
  <c r="BC357" i="5" s="1"/>
  <c r="L361" i="5"/>
  <c r="X361" i="5" s="1"/>
  <c r="K361" i="5"/>
  <c r="U361" i="5" s="1"/>
  <c r="AI361" i="5" s="1"/>
  <c r="J361" i="5"/>
  <c r="T361" i="5" s="1"/>
  <c r="AH361" i="5" s="1"/>
  <c r="BD361" i="5" s="1"/>
  <c r="I361" i="5"/>
  <c r="S361" i="5" s="1"/>
  <c r="AG361" i="5" s="1"/>
  <c r="BC361" i="5" s="1"/>
  <c r="L365" i="5"/>
  <c r="X365" i="5" s="1"/>
  <c r="K365" i="5"/>
  <c r="U365" i="5" s="1"/>
  <c r="AI365" i="5" s="1"/>
  <c r="J365" i="5"/>
  <c r="T365" i="5" s="1"/>
  <c r="AH365" i="5" s="1"/>
  <c r="BD365" i="5" s="1"/>
  <c r="I365" i="5"/>
  <c r="S365" i="5" s="1"/>
  <c r="AG365" i="5" s="1"/>
  <c r="BC365" i="5" s="1"/>
  <c r="L369" i="5"/>
  <c r="X369" i="5" s="1"/>
  <c r="K369" i="5"/>
  <c r="U369" i="5" s="1"/>
  <c r="AI369" i="5" s="1"/>
  <c r="J369" i="5"/>
  <c r="T369" i="5" s="1"/>
  <c r="AH369" i="5" s="1"/>
  <c r="BD369" i="5" s="1"/>
  <c r="I369" i="5"/>
  <c r="S369" i="5" s="1"/>
  <c r="AG369" i="5" s="1"/>
  <c r="BC369" i="5" s="1"/>
  <c r="L373" i="5"/>
  <c r="X373" i="5" s="1"/>
  <c r="K373" i="5"/>
  <c r="U373" i="5" s="1"/>
  <c r="AI373" i="5" s="1"/>
  <c r="J373" i="5"/>
  <c r="T373" i="5" s="1"/>
  <c r="AH373" i="5" s="1"/>
  <c r="BD373" i="5" s="1"/>
  <c r="I373" i="5"/>
  <c r="S373" i="5" s="1"/>
  <c r="AG373" i="5" s="1"/>
  <c r="BC373" i="5" s="1"/>
  <c r="L377" i="5"/>
  <c r="X377" i="5" s="1"/>
  <c r="K377" i="5"/>
  <c r="U377" i="5" s="1"/>
  <c r="AI377" i="5" s="1"/>
  <c r="J377" i="5"/>
  <c r="T377" i="5" s="1"/>
  <c r="AH377" i="5" s="1"/>
  <c r="BD377" i="5" s="1"/>
  <c r="I377" i="5"/>
  <c r="S377" i="5" s="1"/>
  <c r="AG377" i="5" s="1"/>
  <c r="BC377" i="5" s="1"/>
  <c r="L381" i="5"/>
  <c r="X381" i="5" s="1"/>
  <c r="K381" i="5"/>
  <c r="U381" i="5" s="1"/>
  <c r="AI381" i="5" s="1"/>
  <c r="J381" i="5"/>
  <c r="T381" i="5" s="1"/>
  <c r="AH381" i="5" s="1"/>
  <c r="BD381" i="5" s="1"/>
  <c r="I381" i="5"/>
  <c r="S381" i="5" s="1"/>
  <c r="AG381" i="5" s="1"/>
  <c r="BC381" i="5" s="1"/>
  <c r="L385" i="5"/>
  <c r="X385" i="5" s="1"/>
  <c r="K385" i="5"/>
  <c r="U385" i="5" s="1"/>
  <c r="AI385" i="5" s="1"/>
  <c r="J385" i="5"/>
  <c r="T385" i="5" s="1"/>
  <c r="AH385" i="5" s="1"/>
  <c r="BD385" i="5" s="1"/>
  <c r="I385" i="5"/>
  <c r="S385" i="5" s="1"/>
  <c r="AG385" i="5" s="1"/>
  <c r="BC385" i="5" s="1"/>
  <c r="L389" i="5"/>
  <c r="X389" i="5" s="1"/>
  <c r="K389" i="5"/>
  <c r="U389" i="5" s="1"/>
  <c r="AI389" i="5" s="1"/>
  <c r="J389" i="5"/>
  <c r="T389" i="5" s="1"/>
  <c r="AH389" i="5" s="1"/>
  <c r="BD389" i="5" s="1"/>
  <c r="I389" i="5"/>
  <c r="S389" i="5" s="1"/>
  <c r="AG389" i="5" s="1"/>
  <c r="BC389" i="5" s="1"/>
  <c r="L393" i="5"/>
  <c r="X393" i="5" s="1"/>
  <c r="K393" i="5"/>
  <c r="U393" i="5" s="1"/>
  <c r="AI393" i="5" s="1"/>
  <c r="J393" i="5"/>
  <c r="T393" i="5" s="1"/>
  <c r="AH393" i="5" s="1"/>
  <c r="BD393" i="5" s="1"/>
  <c r="I393" i="5"/>
  <c r="S393" i="5" s="1"/>
  <c r="AG393" i="5" s="1"/>
  <c r="BC393" i="5" s="1"/>
  <c r="L397" i="5"/>
  <c r="X397" i="5" s="1"/>
  <c r="K397" i="5"/>
  <c r="U397" i="5" s="1"/>
  <c r="AI397" i="5" s="1"/>
  <c r="J397" i="5"/>
  <c r="T397" i="5" s="1"/>
  <c r="AH397" i="5" s="1"/>
  <c r="BD397" i="5" s="1"/>
  <c r="I397" i="5"/>
  <c r="S397" i="5" s="1"/>
  <c r="AG397" i="5" s="1"/>
  <c r="BC397" i="5" s="1"/>
  <c r="E434" i="5"/>
  <c r="O434" i="5"/>
  <c r="AC434" i="5" s="1"/>
  <c r="C434" i="5"/>
  <c r="N434" i="5"/>
  <c r="AA434" i="5" s="1"/>
  <c r="B434" i="5"/>
  <c r="R434" i="5"/>
  <c r="AF434" i="5" s="1"/>
  <c r="BB434" i="5" s="1"/>
  <c r="M434" i="5"/>
  <c r="Y434" i="5" s="1"/>
  <c r="BH434" i="5" s="1"/>
  <c r="L434" i="5"/>
  <c r="X434" i="5" s="1"/>
  <c r="K434" i="5"/>
  <c r="U434" i="5" s="1"/>
  <c r="AI434" i="5" s="1"/>
  <c r="J434" i="5"/>
  <c r="T434" i="5" s="1"/>
  <c r="AH434" i="5" s="1"/>
  <c r="BD434" i="5" s="1"/>
  <c r="I434" i="5"/>
  <c r="S434" i="5" s="1"/>
  <c r="AG434" i="5" s="1"/>
  <c r="BC434" i="5" s="1"/>
  <c r="H434" i="5"/>
  <c r="G434" i="5"/>
  <c r="F434" i="5"/>
  <c r="D434" i="5"/>
  <c r="J457" i="5"/>
  <c r="T457" i="5" s="1"/>
  <c r="AH457" i="5" s="1"/>
  <c r="BD457" i="5" s="1"/>
  <c r="M457" i="5"/>
  <c r="Y457" i="5" s="1"/>
  <c r="BH457" i="5" s="1"/>
  <c r="K457" i="5"/>
  <c r="U457" i="5" s="1"/>
  <c r="AI457" i="5" s="1"/>
  <c r="I457" i="5"/>
  <c r="S457" i="5" s="1"/>
  <c r="AG457" i="5" s="1"/>
  <c r="BC457" i="5" s="1"/>
  <c r="R457" i="5"/>
  <c r="AF457" i="5" s="1"/>
  <c r="BB457" i="5" s="1"/>
  <c r="O457" i="5"/>
  <c r="AC457" i="5" s="1"/>
  <c r="N457" i="5"/>
  <c r="AA457" i="5" s="1"/>
  <c r="L457" i="5"/>
  <c r="X457" i="5" s="1"/>
  <c r="C457" i="5"/>
  <c r="N333" i="5"/>
  <c r="AA333" i="5" s="1"/>
  <c r="R334" i="5"/>
  <c r="AF334" i="5" s="1"/>
  <c r="BB334" i="5" s="1"/>
  <c r="O334" i="5"/>
  <c r="AC334" i="5" s="1"/>
  <c r="C334" i="5"/>
  <c r="K334" i="5"/>
  <c r="U334" i="5" s="1"/>
  <c r="AI334" i="5" s="1"/>
  <c r="O339" i="5"/>
  <c r="AC339" i="5" s="1"/>
  <c r="C341" i="5"/>
  <c r="C345" i="5"/>
  <c r="C349" i="5"/>
  <c r="C353" i="5"/>
  <c r="C357" i="5"/>
  <c r="C361" i="5"/>
  <c r="C365" i="5"/>
  <c r="C369" i="5"/>
  <c r="C373" i="5"/>
  <c r="C377" i="5"/>
  <c r="C381" i="5"/>
  <c r="C385" i="5"/>
  <c r="C389" i="5"/>
  <c r="C393" i="5"/>
  <c r="C397" i="5"/>
  <c r="R408" i="5"/>
  <c r="AF408" i="5" s="1"/>
  <c r="BB408" i="5" s="1"/>
  <c r="O408" i="5"/>
  <c r="AC408" i="5" s="1"/>
  <c r="C408" i="5"/>
  <c r="N408" i="5"/>
  <c r="AA408" i="5" s="1"/>
  <c r="B408" i="5"/>
  <c r="L408" i="5"/>
  <c r="X408" i="5" s="1"/>
  <c r="K408" i="5"/>
  <c r="U408" i="5" s="1"/>
  <c r="AI408" i="5" s="1"/>
  <c r="J408" i="5"/>
  <c r="T408" i="5" s="1"/>
  <c r="AH408" i="5" s="1"/>
  <c r="BD408" i="5" s="1"/>
  <c r="R414" i="5"/>
  <c r="AF414" i="5" s="1"/>
  <c r="BB414" i="5" s="1"/>
  <c r="O414" i="5"/>
  <c r="AC414" i="5" s="1"/>
  <c r="C414" i="5"/>
  <c r="N414" i="5"/>
  <c r="AA414" i="5" s="1"/>
  <c r="B414" i="5"/>
  <c r="L414" i="5"/>
  <c r="X414" i="5" s="1"/>
  <c r="K414" i="5"/>
  <c r="U414" i="5" s="1"/>
  <c r="AI414" i="5" s="1"/>
  <c r="J414" i="5"/>
  <c r="T414" i="5" s="1"/>
  <c r="AH414" i="5" s="1"/>
  <c r="BD414" i="5" s="1"/>
  <c r="R420" i="5"/>
  <c r="AF420" i="5" s="1"/>
  <c r="BB420" i="5" s="1"/>
  <c r="O420" i="5"/>
  <c r="AC420" i="5" s="1"/>
  <c r="C420" i="5"/>
  <c r="N420" i="5"/>
  <c r="AA420" i="5" s="1"/>
  <c r="B420" i="5"/>
  <c r="L420" i="5"/>
  <c r="X420" i="5" s="1"/>
  <c r="K420" i="5"/>
  <c r="U420" i="5" s="1"/>
  <c r="AI420" i="5" s="1"/>
  <c r="J420" i="5"/>
  <c r="T420" i="5" s="1"/>
  <c r="AH420" i="5" s="1"/>
  <c r="BD420" i="5" s="1"/>
  <c r="R426" i="5"/>
  <c r="AF426" i="5" s="1"/>
  <c r="BB426" i="5" s="1"/>
  <c r="O426" i="5"/>
  <c r="AC426" i="5" s="1"/>
  <c r="C426" i="5"/>
  <c r="N426" i="5"/>
  <c r="AA426" i="5" s="1"/>
  <c r="B426" i="5"/>
  <c r="L426" i="5"/>
  <c r="X426" i="5" s="1"/>
  <c r="K426" i="5"/>
  <c r="U426" i="5" s="1"/>
  <c r="AI426" i="5" s="1"/>
  <c r="J426" i="5"/>
  <c r="T426" i="5" s="1"/>
  <c r="AH426" i="5" s="1"/>
  <c r="BD426" i="5" s="1"/>
  <c r="B457" i="5"/>
  <c r="B334" i="5"/>
  <c r="L399" i="5"/>
  <c r="X399" i="5" s="1"/>
  <c r="K399" i="5"/>
  <c r="U399" i="5" s="1"/>
  <c r="AI399" i="5" s="1"/>
  <c r="J399" i="5"/>
  <c r="T399" i="5" s="1"/>
  <c r="AH399" i="5" s="1"/>
  <c r="BD399" i="5" s="1"/>
  <c r="I399" i="5"/>
  <c r="S399" i="5" s="1"/>
  <c r="AG399" i="5" s="1"/>
  <c r="BC399" i="5" s="1"/>
  <c r="R399" i="5"/>
  <c r="AF399" i="5" s="1"/>
  <c r="BB399" i="5" s="1"/>
  <c r="L407" i="5"/>
  <c r="X407" i="5" s="1"/>
  <c r="K407" i="5"/>
  <c r="U407" i="5" s="1"/>
  <c r="AI407" i="5" s="1"/>
  <c r="J407" i="5"/>
  <c r="T407" i="5" s="1"/>
  <c r="AH407" i="5" s="1"/>
  <c r="BD407" i="5" s="1"/>
  <c r="I407" i="5"/>
  <c r="S407" i="5" s="1"/>
  <c r="AG407" i="5" s="1"/>
  <c r="BC407" i="5" s="1"/>
  <c r="R407" i="5"/>
  <c r="AF407" i="5" s="1"/>
  <c r="BB407" i="5" s="1"/>
  <c r="L413" i="5"/>
  <c r="X413" i="5" s="1"/>
  <c r="K413" i="5"/>
  <c r="U413" i="5" s="1"/>
  <c r="AI413" i="5" s="1"/>
  <c r="J413" i="5"/>
  <c r="T413" i="5" s="1"/>
  <c r="AH413" i="5" s="1"/>
  <c r="BD413" i="5" s="1"/>
  <c r="I413" i="5"/>
  <c r="S413" i="5" s="1"/>
  <c r="AG413" i="5" s="1"/>
  <c r="BC413" i="5" s="1"/>
  <c r="R413" i="5"/>
  <c r="AF413" i="5" s="1"/>
  <c r="BB413" i="5" s="1"/>
  <c r="L419" i="5"/>
  <c r="X419" i="5" s="1"/>
  <c r="K419" i="5"/>
  <c r="U419" i="5" s="1"/>
  <c r="AI419" i="5" s="1"/>
  <c r="J419" i="5"/>
  <c r="T419" i="5" s="1"/>
  <c r="AH419" i="5" s="1"/>
  <c r="BD419" i="5" s="1"/>
  <c r="I419" i="5"/>
  <c r="S419" i="5" s="1"/>
  <c r="AG419" i="5" s="1"/>
  <c r="BC419" i="5" s="1"/>
  <c r="R419" i="5"/>
  <c r="AF419" i="5" s="1"/>
  <c r="BB419" i="5" s="1"/>
  <c r="L425" i="5"/>
  <c r="X425" i="5" s="1"/>
  <c r="K425" i="5"/>
  <c r="U425" i="5" s="1"/>
  <c r="AI425" i="5" s="1"/>
  <c r="J425" i="5"/>
  <c r="T425" i="5" s="1"/>
  <c r="AH425" i="5" s="1"/>
  <c r="BD425" i="5" s="1"/>
  <c r="I425" i="5"/>
  <c r="S425" i="5" s="1"/>
  <c r="AG425" i="5" s="1"/>
  <c r="BC425" i="5" s="1"/>
  <c r="R425" i="5"/>
  <c r="AF425" i="5" s="1"/>
  <c r="BB425" i="5" s="1"/>
  <c r="O442" i="5"/>
  <c r="AC442" i="5" s="1"/>
  <c r="C442" i="5"/>
  <c r="N442" i="5"/>
  <c r="AA442" i="5" s="1"/>
  <c r="B442" i="5"/>
  <c r="R442" i="5"/>
  <c r="AF442" i="5" s="1"/>
  <c r="BB442" i="5" s="1"/>
  <c r="M442" i="5"/>
  <c r="Y442" i="5" s="1"/>
  <c r="BH442" i="5" s="1"/>
  <c r="L442" i="5"/>
  <c r="X442" i="5" s="1"/>
  <c r="K442" i="5"/>
  <c r="U442" i="5" s="1"/>
  <c r="AI442" i="5" s="1"/>
  <c r="J442" i="5"/>
  <c r="T442" i="5" s="1"/>
  <c r="AH442" i="5" s="1"/>
  <c r="BD442" i="5" s="1"/>
  <c r="I442" i="5"/>
  <c r="S442" i="5" s="1"/>
  <c r="AG442" i="5" s="1"/>
  <c r="BC442" i="5" s="1"/>
  <c r="AB482" i="5"/>
  <c r="AP482" i="5" s="1"/>
  <c r="F398" i="5"/>
  <c r="E398" i="5"/>
  <c r="R398" i="5"/>
  <c r="AF398" i="5" s="1"/>
  <c r="BB398" i="5" s="1"/>
  <c r="D398" i="5"/>
  <c r="O398" i="5"/>
  <c r="AC398" i="5" s="1"/>
  <c r="C398" i="5"/>
  <c r="N398" i="5"/>
  <c r="AA398" i="5" s="1"/>
  <c r="B398" i="5"/>
  <c r="K398" i="5"/>
  <c r="U398" i="5" s="1"/>
  <c r="AI398" i="5" s="1"/>
  <c r="J398" i="5"/>
  <c r="T398" i="5" s="1"/>
  <c r="AH398" i="5" s="1"/>
  <c r="BD398" i="5" s="1"/>
  <c r="L401" i="5"/>
  <c r="X401" i="5" s="1"/>
  <c r="K401" i="5"/>
  <c r="U401" i="5" s="1"/>
  <c r="AI401" i="5" s="1"/>
  <c r="J401" i="5"/>
  <c r="T401" i="5" s="1"/>
  <c r="AH401" i="5" s="1"/>
  <c r="BD401" i="5" s="1"/>
  <c r="I401" i="5"/>
  <c r="S401" i="5" s="1"/>
  <c r="AG401" i="5" s="1"/>
  <c r="BC401" i="5" s="1"/>
  <c r="R401" i="5"/>
  <c r="AF401" i="5" s="1"/>
  <c r="BB401" i="5" s="1"/>
  <c r="K449" i="5"/>
  <c r="U449" i="5" s="1"/>
  <c r="AI449" i="5" s="1"/>
  <c r="I449" i="5"/>
  <c r="S449" i="5" s="1"/>
  <c r="AG449" i="5" s="1"/>
  <c r="BC449" i="5" s="1"/>
  <c r="N449" i="5"/>
  <c r="AA449" i="5" s="1"/>
  <c r="M449" i="5"/>
  <c r="Y449" i="5" s="1"/>
  <c r="BH449" i="5" s="1"/>
  <c r="L449" i="5"/>
  <c r="X449" i="5" s="1"/>
  <c r="J449" i="5"/>
  <c r="T449" i="5" s="1"/>
  <c r="AH449" i="5" s="1"/>
  <c r="BD449" i="5" s="1"/>
  <c r="C449" i="5"/>
  <c r="B449" i="5"/>
  <c r="L333" i="5"/>
  <c r="X333" i="5" s="1"/>
  <c r="J333" i="5"/>
  <c r="T333" i="5" s="1"/>
  <c r="AH333" i="5" s="1"/>
  <c r="BD333" i="5" s="1"/>
  <c r="I333" i="5"/>
  <c r="S333" i="5" s="1"/>
  <c r="AG333" i="5" s="1"/>
  <c r="BC333" i="5" s="1"/>
  <c r="L339" i="5"/>
  <c r="X339" i="5" s="1"/>
  <c r="K339" i="5"/>
  <c r="U339" i="5" s="1"/>
  <c r="AI339" i="5" s="1"/>
  <c r="J339" i="5"/>
  <c r="T339" i="5" s="1"/>
  <c r="AH339" i="5" s="1"/>
  <c r="BD339" i="5" s="1"/>
  <c r="I339" i="5"/>
  <c r="S339" i="5" s="1"/>
  <c r="AG339" i="5" s="1"/>
  <c r="BC339" i="5" s="1"/>
  <c r="R342" i="5"/>
  <c r="AF342" i="5" s="1"/>
  <c r="BB342" i="5" s="1"/>
  <c r="O342" i="5"/>
  <c r="AC342" i="5" s="1"/>
  <c r="C342" i="5"/>
  <c r="N342" i="5"/>
  <c r="AA342" i="5" s="1"/>
  <c r="B342" i="5"/>
  <c r="K342" i="5"/>
  <c r="U342" i="5" s="1"/>
  <c r="AI342" i="5" s="1"/>
  <c r="R346" i="5"/>
  <c r="AF346" i="5" s="1"/>
  <c r="BB346" i="5" s="1"/>
  <c r="O346" i="5"/>
  <c r="AC346" i="5" s="1"/>
  <c r="C346" i="5"/>
  <c r="N346" i="5"/>
  <c r="AA346" i="5" s="1"/>
  <c r="B346" i="5"/>
  <c r="K346" i="5"/>
  <c r="U346" i="5" s="1"/>
  <c r="AI346" i="5" s="1"/>
  <c r="F350" i="5"/>
  <c r="E350" i="5"/>
  <c r="R350" i="5"/>
  <c r="AF350" i="5" s="1"/>
  <c r="BB350" i="5" s="1"/>
  <c r="D350" i="5"/>
  <c r="O350" i="5"/>
  <c r="AC350" i="5" s="1"/>
  <c r="C350" i="5"/>
  <c r="N350" i="5"/>
  <c r="AA350" i="5" s="1"/>
  <c r="B350" i="5"/>
  <c r="K350" i="5"/>
  <c r="U350" i="5" s="1"/>
  <c r="AI350" i="5" s="1"/>
  <c r="R354" i="5"/>
  <c r="AF354" i="5" s="1"/>
  <c r="BB354" i="5" s="1"/>
  <c r="O354" i="5"/>
  <c r="AC354" i="5" s="1"/>
  <c r="C354" i="5"/>
  <c r="N354" i="5"/>
  <c r="AA354" i="5" s="1"/>
  <c r="B354" i="5"/>
  <c r="K354" i="5"/>
  <c r="U354" i="5" s="1"/>
  <c r="AI354" i="5" s="1"/>
  <c r="R358" i="5"/>
  <c r="AF358" i="5" s="1"/>
  <c r="BB358" i="5" s="1"/>
  <c r="O358" i="5"/>
  <c r="AC358" i="5" s="1"/>
  <c r="C358" i="5"/>
  <c r="N358" i="5"/>
  <c r="AA358" i="5" s="1"/>
  <c r="B358" i="5"/>
  <c r="K358" i="5"/>
  <c r="U358" i="5" s="1"/>
  <c r="AI358" i="5" s="1"/>
  <c r="F362" i="5"/>
  <c r="E362" i="5"/>
  <c r="R362" i="5"/>
  <c r="AF362" i="5" s="1"/>
  <c r="BB362" i="5" s="1"/>
  <c r="D362" i="5"/>
  <c r="O362" i="5"/>
  <c r="AC362" i="5" s="1"/>
  <c r="C362" i="5"/>
  <c r="N362" i="5"/>
  <c r="AA362" i="5" s="1"/>
  <c r="B362" i="5"/>
  <c r="K362" i="5"/>
  <c r="U362" i="5" s="1"/>
  <c r="AI362" i="5" s="1"/>
  <c r="R366" i="5"/>
  <c r="AF366" i="5" s="1"/>
  <c r="BB366" i="5" s="1"/>
  <c r="O366" i="5"/>
  <c r="AC366" i="5" s="1"/>
  <c r="C366" i="5"/>
  <c r="N366" i="5"/>
  <c r="AA366" i="5" s="1"/>
  <c r="B366" i="5"/>
  <c r="K366" i="5"/>
  <c r="U366" i="5" s="1"/>
  <c r="AI366" i="5" s="1"/>
  <c r="R370" i="5"/>
  <c r="AF370" i="5" s="1"/>
  <c r="BB370" i="5" s="1"/>
  <c r="O370" i="5"/>
  <c r="AC370" i="5" s="1"/>
  <c r="C370" i="5"/>
  <c r="N370" i="5"/>
  <c r="AA370" i="5" s="1"/>
  <c r="B370" i="5"/>
  <c r="K370" i="5"/>
  <c r="U370" i="5" s="1"/>
  <c r="AI370" i="5" s="1"/>
  <c r="F374" i="5"/>
  <c r="E374" i="5"/>
  <c r="R374" i="5"/>
  <c r="AF374" i="5" s="1"/>
  <c r="BB374" i="5" s="1"/>
  <c r="D374" i="5"/>
  <c r="O374" i="5"/>
  <c r="AC374" i="5" s="1"/>
  <c r="C374" i="5"/>
  <c r="N374" i="5"/>
  <c r="AA374" i="5" s="1"/>
  <c r="B374" i="5"/>
  <c r="K374" i="5"/>
  <c r="U374" i="5" s="1"/>
  <c r="AI374" i="5" s="1"/>
  <c r="R378" i="5"/>
  <c r="AF378" i="5" s="1"/>
  <c r="BB378" i="5" s="1"/>
  <c r="O378" i="5"/>
  <c r="AC378" i="5" s="1"/>
  <c r="C378" i="5"/>
  <c r="N378" i="5"/>
  <c r="AA378" i="5" s="1"/>
  <c r="B378" i="5"/>
  <c r="K378" i="5"/>
  <c r="U378" i="5" s="1"/>
  <c r="AI378" i="5" s="1"/>
  <c r="R382" i="5"/>
  <c r="AF382" i="5" s="1"/>
  <c r="BB382" i="5" s="1"/>
  <c r="O382" i="5"/>
  <c r="AC382" i="5" s="1"/>
  <c r="C382" i="5"/>
  <c r="N382" i="5"/>
  <c r="AA382" i="5" s="1"/>
  <c r="B382" i="5"/>
  <c r="K382" i="5"/>
  <c r="U382" i="5" s="1"/>
  <c r="AI382" i="5" s="1"/>
  <c r="F386" i="5"/>
  <c r="E386" i="5"/>
  <c r="R386" i="5"/>
  <c r="AF386" i="5" s="1"/>
  <c r="BB386" i="5" s="1"/>
  <c r="D386" i="5"/>
  <c r="O386" i="5"/>
  <c r="AC386" i="5" s="1"/>
  <c r="C386" i="5"/>
  <c r="N386" i="5"/>
  <c r="AA386" i="5" s="1"/>
  <c r="B386" i="5"/>
  <c r="K386" i="5"/>
  <c r="U386" i="5" s="1"/>
  <c r="AI386" i="5" s="1"/>
  <c r="R390" i="5"/>
  <c r="AF390" i="5" s="1"/>
  <c r="BB390" i="5" s="1"/>
  <c r="O390" i="5"/>
  <c r="AC390" i="5" s="1"/>
  <c r="C390" i="5"/>
  <c r="N390" i="5"/>
  <c r="AA390" i="5" s="1"/>
  <c r="B390" i="5"/>
  <c r="K390" i="5"/>
  <c r="U390" i="5" s="1"/>
  <c r="AI390" i="5" s="1"/>
  <c r="R394" i="5"/>
  <c r="AF394" i="5" s="1"/>
  <c r="BB394" i="5" s="1"/>
  <c r="O394" i="5"/>
  <c r="AC394" i="5" s="1"/>
  <c r="C394" i="5"/>
  <c r="N394" i="5"/>
  <c r="AA394" i="5" s="1"/>
  <c r="B394" i="5"/>
  <c r="K394" i="5"/>
  <c r="U394" i="5" s="1"/>
  <c r="AI394" i="5" s="1"/>
  <c r="G398" i="5"/>
  <c r="R400" i="5"/>
  <c r="AF400" i="5" s="1"/>
  <c r="BB400" i="5" s="1"/>
  <c r="O400" i="5"/>
  <c r="AC400" i="5" s="1"/>
  <c r="C400" i="5"/>
  <c r="N400" i="5"/>
  <c r="AA400" i="5" s="1"/>
  <c r="B400" i="5"/>
  <c r="K400" i="5"/>
  <c r="U400" i="5" s="1"/>
  <c r="AI400" i="5" s="1"/>
  <c r="J400" i="5"/>
  <c r="T400" i="5" s="1"/>
  <c r="AH400" i="5" s="1"/>
  <c r="BD400" i="5" s="1"/>
  <c r="B401" i="5"/>
  <c r="L403" i="5"/>
  <c r="X403" i="5" s="1"/>
  <c r="K403" i="5"/>
  <c r="U403" i="5" s="1"/>
  <c r="AI403" i="5" s="1"/>
  <c r="J403" i="5"/>
  <c r="T403" i="5" s="1"/>
  <c r="AH403" i="5" s="1"/>
  <c r="BD403" i="5" s="1"/>
  <c r="I403" i="5"/>
  <c r="S403" i="5" s="1"/>
  <c r="AG403" i="5" s="1"/>
  <c r="BC403" i="5" s="1"/>
  <c r="R403" i="5"/>
  <c r="AF403" i="5" s="1"/>
  <c r="BB403" i="5" s="1"/>
  <c r="O449" i="5"/>
  <c r="AC449" i="5" s="1"/>
  <c r="L328" i="5"/>
  <c r="X328" i="5" s="1"/>
  <c r="R330" i="5"/>
  <c r="AF330" i="5" s="1"/>
  <c r="BB330" i="5" s="1"/>
  <c r="O330" i="5"/>
  <c r="AC330" i="5" s="1"/>
  <c r="C330" i="5"/>
  <c r="K330" i="5"/>
  <c r="U330" i="5" s="1"/>
  <c r="AI330" i="5" s="1"/>
  <c r="B333" i="5"/>
  <c r="R336" i="5"/>
  <c r="AF336" i="5" s="1"/>
  <c r="BB336" i="5" s="1"/>
  <c r="O336" i="5"/>
  <c r="AC336" i="5" s="1"/>
  <c r="C336" i="5"/>
  <c r="K336" i="5"/>
  <c r="U336" i="5" s="1"/>
  <c r="AI336" i="5" s="1"/>
  <c r="B339" i="5"/>
  <c r="M341" i="5"/>
  <c r="Y341" i="5" s="1"/>
  <c r="BH341" i="5" s="1"/>
  <c r="L343" i="5"/>
  <c r="X343" i="5" s="1"/>
  <c r="K343" i="5"/>
  <c r="U343" i="5" s="1"/>
  <c r="AI343" i="5" s="1"/>
  <c r="J343" i="5"/>
  <c r="T343" i="5" s="1"/>
  <c r="AH343" i="5" s="1"/>
  <c r="BD343" i="5" s="1"/>
  <c r="I343" i="5"/>
  <c r="S343" i="5" s="1"/>
  <c r="AG343" i="5" s="1"/>
  <c r="BC343" i="5" s="1"/>
  <c r="M345" i="5"/>
  <c r="Y345" i="5" s="1"/>
  <c r="BH345" i="5" s="1"/>
  <c r="L347" i="5"/>
  <c r="X347" i="5" s="1"/>
  <c r="K347" i="5"/>
  <c r="U347" i="5" s="1"/>
  <c r="AI347" i="5" s="1"/>
  <c r="J347" i="5"/>
  <c r="T347" i="5" s="1"/>
  <c r="AH347" i="5" s="1"/>
  <c r="BD347" i="5" s="1"/>
  <c r="I347" i="5"/>
  <c r="S347" i="5" s="1"/>
  <c r="AG347" i="5" s="1"/>
  <c r="BC347" i="5" s="1"/>
  <c r="M349" i="5"/>
  <c r="Y349" i="5" s="1"/>
  <c r="BH349" i="5" s="1"/>
  <c r="G350" i="5"/>
  <c r="L351" i="5"/>
  <c r="X351" i="5" s="1"/>
  <c r="K351" i="5"/>
  <c r="U351" i="5" s="1"/>
  <c r="AI351" i="5" s="1"/>
  <c r="J351" i="5"/>
  <c r="T351" i="5" s="1"/>
  <c r="AH351" i="5" s="1"/>
  <c r="BD351" i="5" s="1"/>
  <c r="I351" i="5"/>
  <c r="S351" i="5" s="1"/>
  <c r="AG351" i="5" s="1"/>
  <c r="BC351" i="5" s="1"/>
  <c r="M353" i="5"/>
  <c r="Y353" i="5" s="1"/>
  <c r="BH353" i="5" s="1"/>
  <c r="L355" i="5"/>
  <c r="X355" i="5" s="1"/>
  <c r="K355" i="5"/>
  <c r="U355" i="5" s="1"/>
  <c r="AI355" i="5" s="1"/>
  <c r="J355" i="5"/>
  <c r="T355" i="5" s="1"/>
  <c r="AH355" i="5" s="1"/>
  <c r="BD355" i="5" s="1"/>
  <c r="I355" i="5"/>
  <c r="S355" i="5" s="1"/>
  <c r="AG355" i="5" s="1"/>
  <c r="BC355" i="5" s="1"/>
  <c r="M357" i="5"/>
  <c r="Y357" i="5" s="1"/>
  <c r="BH357" i="5" s="1"/>
  <c r="L359" i="5"/>
  <c r="X359" i="5" s="1"/>
  <c r="K359" i="5"/>
  <c r="U359" i="5" s="1"/>
  <c r="AI359" i="5" s="1"/>
  <c r="J359" i="5"/>
  <c r="T359" i="5" s="1"/>
  <c r="AH359" i="5" s="1"/>
  <c r="BD359" i="5" s="1"/>
  <c r="I359" i="5"/>
  <c r="S359" i="5" s="1"/>
  <c r="AG359" i="5" s="1"/>
  <c r="BC359" i="5" s="1"/>
  <c r="M361" i="5"/>
  <c r="Y361" i="5" s="1"/>
  <c r="BH361" i="5" s="1"/>
  <c r="G362" i="5"/>
  <c r="L363" i="5"/>
  <c r="X363" i="5" s="1"/>
  <c r="K363" i="5"/>
  <c r="U363" i="5" s="1"/>
  <c r="AI363" i="5" s="1"/>
  <c r="J363" i="5"/>
  <c r="T363" i="5" s="1"/>
  <c r="AH363" i="5" s="1"/>
  <c r="BD363" i="5" s="1"/>
  <c r="I363" i="5"/>
  <c r="S363" i="5" s="1"/>
  <c r="AG363" i="5" s="1"/>
  <c r="BC363" i="5" s="1"/>
  <c r="M365" i="5"/>
  <c r="Y365" i="5" s="1"/>
  <c r="BH365" i="5" s="1"/>
  <c r="L367" i="5"/>
  <c r="X367" i="5" s="1"/>
  <c r="K367" i="5"/>
  <c r="U367" i="5" s="1"/>
  <c r="AI367" i="5" s="1"/>
  <c r="J367" i="5"/>
  <c r="T367" i="5" s="1"/>
  <c r="AH367" i="5" s="1"/>
  <c r="BD367" i="5" s="1"/>
  <c r="I367" i="5"/>
  <c r="S367" i="5" s="1"/>
  <c r="AG367" i="5" s="1"/>
  <c r="BC367" i="5" s="1"/>
  <c r="M369" i="5"/>
  <c r="Y369" i="5" s="1"/>
  <c r="BH369" i="5" s="1"/>
  <c r="L371" i="5"/>
  <c r="X371" i="5" s="1"/>
  <c r="K371" i="5"/>
  <c r="U371" i="5" s="1"/>
  <c r="AI371" i="5" s="1"/>
  <c r="J371" i="5"/>
  <c r="T371" i="5" s="1"/>
  <c r="AH371" i="5" s="1"/>
  <c r="BD371" i="5" s="1"/>
  <c r="I371" i="5"/>
  <c r="S371" i="5" s="1"/>
  <c r="AG371" i="5" s="1"/>
  <c r="BC371" i="5" s="1"/>
  <c r="M373" i="5"/>
  <c r="Y373" i="5" s="1"/>
  <c r="BH373" i="5" s="1"/>
  <c r="G374" i="5"/>
  <c r="L375" i="5"/>
  <c r="X375" i="5" s="1"/>
  <c r="K375" i="5"/>
  <c r="U375" i="5" s="1"/>
  <c r="AI375" i="5" s="1"/>
  <c r="J375" i="5"/>
  <c r="T375" i="5" s="1"/>
  <c r="AH375" i="5" s="1"/>
  <c r="BD375" i="5" s="1"/>
  <c r="I375" i="5"/>
  <c r="S375" i="5" s="1"/>
  <c r="AG375" i="5" s="1"/>
  <c r="BC375" i="5" s="1"/>
  <c r="M377" i="5"/>
  <c r="Y377" i="5" s="1"/>
  <c r="BH377" i="5" s="1"/>
  <c r="L379" i="5"/>
  <c r="X379" i="5" s="1"/>
  <c r="K379" i="5"/>
  <c r="U379" i="5" s="1"/>
  <c r="AI379" i="5" s="1"/>
  <c r="J379" i="5"/>
  <c r="T379" i="5" s="1"/>
  <c r="AH379" i="5" s="1"/>
  <c r="BD379" i="5" s="1"/>
  <c r="I379" i="5"/>
  <c r="S379" i="5" s="1"/>
  <c r="AG379" i="5" s="1"/>
  <c r="BC379" i="5" s="1"/>
  <c r="M381" i="5"/>
  <c r="Y381" i="5" s="1"/>
  <c r="BH381" i="5" s="1"/>
  <c r="L383" i="5"/>
  <c r="X383" i="5" s="1"/>
  <c r="K383" i="5"/>
  <c r="U383" i="5" s="1"/>
  <c r="AI383" i="5" s="1"/>
  <c r="J383" i="5"/>
  <c r="T383" i="5" s="1"/>
  <c r="AH383" i="5" s="1"/>
  <c r="BD383" i="5" s="1"/>
  <c r="I383" i="5"/>
  <c r="S383" i="5" s="1"/>
  <c r="AG383" i="5" s="1"/>
  <c r="BC383" i="5" s="1"/>
  <c r="M385" i="5"/>
  <c r="Y385" i="5" s="1"/>
  <c r="BH385" i="5" s="1"/>
  <c r="G386" i="5"/>
  <c r="L387" i="5"/>
  <c r="X387" i="5" s="1"/>
  <c r="K387" i="5"/>
  <c r="U387" i="5" s="1"/>
  <c r="AI387" i="5" s="1"/>
  <c r="J387" i="5"/>
  <c r="T387" i="5" s="1"/>
  <c r="AH387" i="5" s="1"/>
  <c r="BD387" i="5" s="1"/>
  <c r="I387" i="5"/>
  <c r="S387" i="5" s="1"/>
  <c r="AG387" i="5" s="1"/>
  <c r="BC387" i="5" s="1"/>
  <c r="M389" i="5"/>
  <c r="Y389" i="5" s="1"/>
  <c r="BH389" i="5" s="1"/>
  <c r="L391" i="5"/>
  <c r="X391" i="5" s="1"/>
  <c r="K391" i="5"/>
  <c r="U391" i="5" s="1"/>
  <c r="AI391" i="5" s="1"/>
  <c r="J391" i="5"/>
  <c r="T391" i="5" s="1"/>
  <c r="AH391" i="5" s="1"/>
  <c r="BD391" i="5" s="1"/>
  <c r="I391" i="5"/>
  <c r="S391" i="5" s="1"/>
  <c r="AG391" i="5" s="1"/>
  <c r="BC391" i="5" s="1"/>
  <c r="M393" i="5"/>
  <c r="Y393" i="5" s="1"/>
  <c r="BH393" i="5" s="1"/>
  <c r="L395" i="5"/>
  <c r="X395" i="5" s="1"/>
  <c r="K395" i="5"/>
  <c r="U395" i="5" s="1"/>
  <c r="AI395" i="5" s="1"/>
  <c r="J395" i="5"/>
  <c r="T395" i="5" s="1"/>
  <c r="AH395" i="5" s="1"/>
  <c r="BD395" i="5" s="1"/>
  <c r="I395" i="5"/>
  <c r="S395" i="5" s="1"/>
  <c r="AG395" i="5" s="1"/>
  <c r="BC395" i="5" s="1"/>
  <c r="M397" i="5"/>
  <c r="Y397" i="5" s="1"/>
  <c r="BH397" i="5" s="1"/>
  <c r="H398" i="5"/>
  <c r="C401" i="5"/>
  <c r="R402" i="5"/>
  <c r="AF402" i="5" s="1"/>
  <c r="BB402" i="5" s="1"/>
  <c r="O402" i="5"/>
  <c r="AC402" i="5" s="1"/>
  <c r="C402" i="5"/>
  <c r="N402" i="5"/>
  <c r="AA402" i="5" s="1"/>
  <c r="B402" i="5"/>
  <c r="K402" i="5"/>
  <c r="U402" i="5" s="1"/>
  <c r="AI402" i="5" s="1"/>
  <c r="J402" i="5"/>
  <c r="T402" i="5" s="1"/>
  <c r="AH402" i="5" s="1"/>
  <c r="BD402" i="5" s="1"/>
  <c r="B403" i="5"/>
  <c r="L405" i="5"/>
  <c r="X405" i="5" s="1"/>
  <c r="K405" i="5"/>
  <c r="U405" i="5" s="1"/>
  <c r="AI405" i="5" s="1"/>
  <c r="J405" i="5"/>
  <c r="T405" i="5" s="1"/>
  <c r="AH405" i="5" s="1"/>
  <c r="BD405" i="5" s="1"/>
  <c r="I405" i="5"/>
  <c r="S405" i="5" s="1"/>
  <c r="AG405" i="5" s="1"/>
  <c r="BC405" i="5" s="1"/>
  <c r="R405" i="5"/>
  <c r="AF405" i="5" s="1"/>
  <c r="BB405" i="5" s="1"/>
  <c r="R406" i="5"/>
  <c r="AF406" i="5" s="1"/>
  <c r="BB406" i="5" s="1"/>
  <c r="O406" i="5"/>
  <c r="AC406" i="5" s="1"/>
  <c r="C406" i="5"/>
  <c r="N406" i="5"/>
  <c r="AA406" i="5" s="1"/>
  <c r="B406" i="5"/>
  <c r="L406" i="5"/>
  <c r="X406" i="5" s="1"/>
  <c r="K406" i="5"/>
  <c r="U406" i="5" s="1"/>
  <c r="AI406" i="5" s="1"/>
  <c r="J406" i="5"/>
  <c r="T406" i="5" s="1"/>
  <c r="AH406" i="5" s="1"/>
  <c r="BD406" i="5" s="1"/>
  <c r="M408" i="5"/>
  <c r="Y408" i="5" s="1"/>
  <c r="BH408" i="5" s="1"/>
  <c r="R412" i="5"/>
  <c r="AF412" i="5" s="1"/>
  <c r="BB412" i="5" s="1"/>
  <c r="O412" i="5"/>
  <c r="AC412" i="5" s="1"/>
  <c r="C412" i="5"/>
  <c r="N412" i="5"/>
  <c r="AA412" i="5" s="1"/>
  <c r="B412" i="5"/>
  <c r="L412" i="5"/>
  <c r="X412" i="5" s="1"/>
  <c r="K412" i="5"/>
  <c r="U412" i="5" s="1"/>
  <c r="AI412" i="5" s="1"/>
  <c r="J412" i="5"/>
  <c r="T412" i="5" s="1"/>
  <c r="AH412" i="5" s="1"/>
  <c r="BD412" i="5" s="1"/>
  <c r="M414" i="5"/>
  <c r="Y414" i="5" s="1"/>
  <c r="BH414" i="5" s="1"/>
  <c r="R418" i="5"/>
  <c r="AF418" i="5" s="1"/>
  <c r="BB418" i="5" s="1"/>
  <c r="O418" i="5"/>
  <c r="AC418" i="5" s="1"/>
  <c r="C418" i="5"/>
  <c r="N418" i="5"/>
  <c r="AA418" i="5" s="1"/>
  <c r="B418" i="5"/>
  <c r="L418" i="5"/>
  <c r="X418" i="5" s="1"/>
  <c r="K418" i="5"/>
  <c r="U418" i="5" s="1"/>
  <c r="AI418" i="5" s="1"/>
  <c r="J418" i="5"/>
  <c r="T418" i="5" s="1"/>
  <c r="AH418" i="5" s="1"/>
  <c r="BD418" i="5" s="1"/>
  <c r="M420" i="5"/>
  <c r="Y420" i="5" s="1"/>
  <c r="BH420" i="5" s="1"/>
  <c r="R424" i="5"/>
  <c r="AF424" i="5" s="1"/>
  <c r="BB424" i="5" s="1"/>
  <c r="O424" i="5"/>
  <c r="AC424" i="5" s="1"/>
  <c r="C424" i="5"/>
  <c r="N424" i="5"/>
  <c r="AA424" i="5" s="1"/>
  <c r="B424" i="5"/>
  <c r="L424" i="5"/>
  <c r="X424" i="5" s="1"/>
  <c r="K424" i="5"/>
  <c r="U424" i="5" s="1"/>
  <c r="AI424" i="5" s="1"/>
  <c r="J424" i="5"/>
  <c r="T424" i="5" s="1"/>
  <c r="AH424" i="5" s="1"/>
  <c r="BD424" i="5" s="1"/>
  <c r="R428" i="5"/>
  <c r="AF428" i="5" s="1"/>
  <c r="BB428" i="5" s="1"/>
  <c r="O428" i="5"/>
  <c r="AC428" i="5" s="1"/>
  <c r="C428" i="5"/>
  <c r="N428" i="5"/>
  <c r="AA428" i="5" s="1"/>
  <c r="B428" i="5"/>
  <c r="L428" i="5"/>
  <c r="X428" i="5" s="1"/>
  <c r="K428" i="5"/>
  <c r="U428" i="5" s="1"/>
  <c r="AI428" i="5" s="1"/>
  <c r="J428" i="5"/>
  <c r="T428" i="5" s="1"/>
  <c r="AH428" i="5" s="1"/>
  <c r="BD428" i="5" s="1"/>
  <c r="R449" i="5"/>
  <c r="AF449" i="5" s="1"/>
  <c r="BB449" i="5" s="1"/>
  <c r="N341" i="5"/>
  <c r="AA341" i="5" s="1"/>
  <c r="N345" i="5"/>
  <c r="AA345" i="5" s="1"/>
  <c r="N349" i="5"/>
  <c r="AA349" i="5" s="1"/>
  <c r="AB350" i="5"/>
  <c r="AP350" i="5" s="1"/>
  <c r="N353" i="5"/>
  <c r="AA353" i="5" s="1"/>
  <c r="N357" i="5"/>
  <c r="AA357" i="5" s="1"/>
  <c r="N361" i="5"/>
  <c r="AA361" i="5" s="1"/>
  <c r="H362" i="5"/>
  <c r="H355" i="5" s="1"/>
  <c r="AB355" i="5" s="1"/>
  <c r="AP355" i="5" s="1"/>
  <c r="N365" i="5"/>
  <c r="AA365" i="5" s="1"/>
  <c r="N369" i="5"/>
  <c r="AA369" i="5" s="1"/>
  <c r="N373" i="5"/>
  <c r="AA373" i="5" s="1"/>
  <c r="H374" i="5"/>
  <c r="N377" i="5"/>
  <c r="AA377" i="5" s="1"/>
  <c r="N381" i="5"/>
  <c r="AA381" i="5" s="1"/>
  <c r="N385" i="5"/>
  <c r="AA385" i="5" s="1"/>
  <c r="H386" i="5"/>
  <c r="N389" i="5"/>
  <c r="AA389" i="5" s="1"/>
  <c r="N393" i="5"/>
  <c r="AA393" i="5" s="1"/>
  <c r="N397" i="5"/>
  <c r="AA397" i="5" s="1"/>
  <c r="I398" i="5"/>
  <c r="S398" i="5" s="1"/>
  <c r="AG398" i="5" s="1"/>
  <c r="BC398" i="5" s="1"/>
  <c r="C403" i="5"/>
  <c r="R404" i="5"/>
  <c r="AF404" i="5" s="1"/>
  <c r="BB404" i="5" s="1"/>
  <c r="O404" i="5"/>
  <c r="AC404" i="5" s="1"/>
  <c r="C404" i="5"/>
  <c r="N404" i="5"/>
  <c r="AA404" i="5" s="1"/>
  <c r="B404" i="5"/>
  <c r="K404" i="5"/>
  <c r="U404" i="5" s="1"/>
  <c r="AI404" i="5" s="1"/>
  <c r="J404" i="5"/>
  <c r="T404" i="5" s="1"/>
  <c r="AH404" i="5" s="1"/>
  <c r="BD404" i="5" s="1"/>
  <c r="M407" i="5"/>
  <c r="Y407" i="5" s="1"/>
  <c r="BH407" i="5" s="1"/>
  <c r="L411" i="5"/>
  <c r="X411" i="5" s="1"/>
  <c r="K411" i="5"/>
  <c r="U411" i="5" s="1"/>
  <c r="AI411" i="5" s="1"/>
  <c r="J411" i="5"/>
  <c r="T411" i="5" s="1"/>
  <c r="AH411" i="5" s="1"/>
  <c r="BD411" i="5" s="1"/>
  <c r="I411" i="5"/>
  <c r="S411" i="5" s="1"/>
  <c r="AG411" i="5" s="1"/>
  <c r="BC411" i="5" s="1"/>
  <c r="R411" i="5"/>
  <c r="AF411" i="5" s="1"/>
  <c r="BB411" i="5" s="1"/>
  <c r="M413" i="5"/>
  <c r="Y413" i="5" s="1"/>
  <c r="BH413" i="5" s="1"/>
  <c r="L417" i="5"/>
  <c r="X417" i="5" s="1"/>
  <c r="K417" i="5"/>
  <c r="U417" i="5" s="1"/>
  <c r="AI417" i="5" s="1"/>
  <c r="J417" i="5"/>
  <c r="T417" i="5" s="1"/>
  <c r="AH417" i="5" s="1"/>
  <c r="BD417" i="5" s="1"/>
  <c r="I417" i="5"/>
  <c r="S417" i="5" s="1"/>
  <c r="AG417" i="5" s="1"/>
  <c r="BC417" i="5" s="1"/>
  <c r="R417" i="5"/>
  <c r="AF417" i="5" s="1"/>
  <c r="BB417" i="5" s="1"/>
  <c r="M419" i="5"/>
  <c r="Y419" i="5" s="1"/>
  <c r="BH419" i="5" s="1"/>
  <c r="L423" i="5"/>
  <c r="X423" i="5" s="1"/>
  <c r="K423" i="5"/>
  <c r="U423" i="5" s="1"/>
  <c r="AI423" i="5" s="1"/>
  <c r="J423" i="5"/>
  <c r="T423" i="5" s="1"/>
  <c r="AH423" i="5" s="1"/>
  <c r="BD423" i="5" s="1"/>
  <c r="I423" i="5"/>
  <c r="S423" i="5" s="1"/>
  <c r="AG423" i="5" s="1"/>
  <c r="BC423" i="5" s="1"/>
  <c r="R423" i="5"/>
  <c r="AF423" i="5" s="1"/>
  <c r="BB423" i="5" s="1"/>
  <c r="M425" i="5"/>
  <c r="Y425" i="5" s="1"/>
  <c r="BH425" i="5" s="1"/>
  <c r="I394" i="5"/>
  <c r="S394" i="5" s="1"/>
  <c r="AG394" i="5" s="1"/>
  <c r="BC394" i="5" s="1"/>
  <c r="L398" i="5"/>
  <c r="X398" i="5" s="1"/>
  <c r="I400" i="5"/>
  <c r="S400" i="5" s="1"/>
  <c r="AG400" i="5" s="1"/>
  <c r="BC400" i="5" s="1"/>
  <c r="N425" i="5"/>
  <c r="AA425" i="5" s="1"/>
  <c r="K433" i="5"/>
  <c r="U433" i="5" s="1"/>
  <c r="AI433" i="5" s="1"/>
  <c r="I433" i="5"/>
  <c r="S433" i="5" s="1"/>
  <c r="AG433" i="5" s="1"/>
  <c r="BC433" i="5" s="1"/>
  <c r="N433" i="5"/>
  <c r="AA433" i="5" s="1"/>
  <c r="M433" i="5"/>
  <c r="Y433" i="5" s="1"/>
  <c r="BH433" i="5" s="1"/>
  <c r="L433" i="5"/>
  <c r="X433" i="5" s="1"/>
  <c r="J433" i="5"/>
  <c r="T433" i="5" s="1"/>
  <c r="AH433" i="5" s="1"/>
  <c r="BD433" i="5" s="1"/>
  <c r="C433" i="5"/>
  <c r="B433" i="5"/>
  <c r="O450" i="5"/>
  <c r="AC450" i="5" s="1"/>
  <c r="C450" i="5"/>
  <c r="N450" i="5"/>
  <c r="AA450" i="5" s="1"/>
  <c r="B450" i="5"/>
  <c r="R450" i="5"/>
  <c r="AF450" i="5" s="1"/>
  <c r="BB450" i="5" s="1"/>
  <c r="M450" i="5"/>
  <c r="Y450" i="5" s="1"/>
  <c r="BH450" i="5" s="1"/>
  <c r="L450" i="5"/>
  <c r="X450" i="5" s="1"/>
  <c r="K450" i="5"/>
  <c r="U450" i="5" s="1"/>
  <c r="AI450" i="5" s="1"/>
  <c r="J450" i="5"/>
  <c r="T450" i="5" s="1"/>
  <c r="AH450" i="5" s="1"/>
  <c r="BD450" i="5" s="1"/>
  <c r="I450" i="5"/>
  <c r="S450" i="5" s="1"/>
  <c r="AG450" i="5" s="1"/>
  <c r="BC450" i="5" s="1"/>
  <c r="R492" i="5"/>
  <c r="AF492" i="5" s="1"/>
  <c r="BB492" i="5" s="1"/>
  <c r="N492" i="5"/>
  <c r="AA492" i="5" s="1"/>
  <c r="B492" i="5"/>
  <c r="K492" i="5"/>
  <c r="U492" i="5" s="1"/>
  <c r="AI492" i="5" s="1"/>
  <c r="C492" i="5"/>
  <c r="O492" i="5"/>
  <c r="AC492" i="5" s="1"/>
  <c r="M492" i="5"/>
  <c r="Y492" i="5" s="1"/>
  <c r="BH492" i="5" s="1"/>
  <c r="J492" i="5"/>
  <c r="T492" i="5" s="1"/>
  <c r="AH492" i="5" s="1"/>
  <c r="BD492" i="5" s="1"/>
  <c r="L492" i="5"/>
  <c r="X492" i="5" s="1"/>
  <c r="I492" i="5"/>
  <c r="S492" i="5" s="1"/>
  <c r="AG492" i="5" s="1"/>
  <c r="BC492" i="5" s="1"/>
  <c r="L334" i="5"/>
  <c r="X334" i="5" s="1"/>
  <c r="L335" i="5"/>
  <c r="X335" i="5" s="1"/>
  <c r="J335" i="5"/>
  <c r="T335" i="5" s="1"/>
  <c r="AH335" i="5" s="1"/>
  <c r="BD335" i="5" s="1"/>
  <c r="I335" i="5"/>
  <c r="S335" i="5" s="1"/>
  <c r="AG335" i="5" s="1"/>
  <c r="BC335" i="5" s="1"/>
  <c r="R341" i="5"/>
  <c r="AF341" i="5" s="1"/>
  <c r="BB341" i="5" s="1"/>
  <c r="J342" i="5"/>
  <c r="T342" i="5" s="1"/>
  <c r="AH342" i="5" s="1"/>
  <c r="BD342" i="5" s="1"/>
  <c r="R345" i="5"/>
  <c r="AF345" i="5" s="1"/>
  <c r="BB345" i="5" s="1"/>
  <c r="J346" i="5"/>
  <c r="T346" i="5" s="1"/>
  <c r="AH346" i="5" s="1"/>
  <c r="BD346" i="5" s="1"/>
  <c r="R349" i="5"/>
  <c r="AF349" i="5" s="1"/>
  <c r="BB349" i="5" s="1"/>
  <c r="J350" i="5"/>
  <c r="T350" i="5" s="1"/>
  <c r="AH350" i="5" s="1"/>
  <c r="BD350" i="5" s="1"/>
  <c r="R353" i="5"/>
  <c r="AF353" i="5" s="1"/>
  <c r="BB353" i="5" s="1"/>
  <c r="J354" i="5"/>
  <c r="T354" i="5" s="1"/>
  <c r="AH354" i="5" s="1"/>
  <c r="BD354" i="5" s="1"/>
  <c r="R357" i="5"/>
  <c r="AF357" i="5" s="1"/>
  <c r="BB357" i="5" s="1"/>
  <c r="J358" i="5"/>
  <c r="T358" i="5" s="1"/>
  <c r="AH358" i="5" s="1"/>
  <c r="BD358" i="5" s="1"/>
  <c r="R361" i="5"/>
  <c r="AF361" i="5" s="1"/>
  <c r="BB361" i="5" s="1"/>
  <c r="J362" i="5"/>
  <c r="T362" i="5" s="1"/>
  <c r="AH362" i="5" s="1"/>
  <c r="BD362" i="5" s="1"/>
  <c r="R365" i="5"/>
  <c r="AF365" i="5" s="1"/>
  <c r="BB365" i="5" s="1"/>
  <c r="J366" i="5"/>
  <c r="T366" i="5" s="1"/>
  <c r="AH366" i="5" s="1"/>
  <c r="BD366" i="5" s="1"/>
  <c r="R369" i="5"/>
  <c r="AF369" i="5" s="1"/>
  <c r="BB369" i="5" s="1"/>
  <c r="J370" i="5"/>
  <c r="T370" i="5" s="1"/>
  <c r="AH370" i="5" s="1"/>
  <c r="BD370" i="5" s="1"/>
  <c r="R373" i="5"/>
  <c r="AF373" i="5" s="1"/>
  <c r="BB373" i="5" s="1"/>
  <c r="J374" i="5"/>
  <c r="T374" i="5" s="1"/>
  <c r="AH374" i="5" s="1"/>
  <c r="BD374" i="5" s="1"/>
  <c r="R377" i="5"/>
  <c r="AF377" i="5" s="1"/>
  <c r="BB377" i="5" s="1"/>
  <c r="J378" i="5"/>
  <c r="T378" i="5" s="1"/>
  <c r="AH378" i="5" s="1"/>
  <c r="BD378" i="5" s="1"/>
  <c r="R381" i="5"/>
  <c r="AF381" i="5" s="1"/>
  <c r="BB381" i="5" s="1"/>
  <c r="J382" i="5"/>
  <c r="T382" i="5" s="1"/>
  <c r="AH382" i="5" s="1"/>
  <c r="BD382" i="5" s="1"/>
  <c r="R385" i="5"/>
  <c r="AF385" i="5" s="1"/>
  <c r="BB385" i="5" s="1"/>
  <c r="J386" i="5"/>
  <c r="T386" i="5" s="1"/>
  <c r="AH386" i="5" s="1"/>
  <c r="BD386" i="5" s="1"/>
  <c r="R389" i="5"/>
  <c r="AF389" i="5" s="1"/>
  <c r="BB389" i="5" s="1"/>
  <c r="J390" i="5"/>
  <c r="T390" i="5" s="1"/>
  <c r="AH390" i="5" s="1"/>
  <c r="BD390" i="5" s="1"/>
  <c r="R393" i="5"/>
  <c r="AF393" i="5" s="1"/>
  <c r="BB393" i="5" s="1"/>
  <c r="J394" i="5"/>
  <c r="T394" i="5" s="1"/>
  <c r="AH394" i="5" s="1"/>
  <c r="BD394" i="5" s="1"/>
  <c r="R397" i="5"/>
  <c r="AF397" i="5" s="1"/>
  <c r="BB397" i="5" s="1"/>
  <c r="M398" i="5"/>
  <c r="Y398" i="5" s="1"/>
  <c r="BH398" i="5" s="1"/>
  <c r="N399" i="5"/>
  <c r="AA399" i="5" s="1"/>
  <c r="L400" i="5"/>
  <c r="X400" i="5" s="1"/>
  <c r="M401" i="5"/>
  <c r="Y401" i="5" s="1"/>
  <c r="BH401" i="5" s="1"/>
  <c r="O407" i="5"/>
  <c r="AC407" i="5" s="1"/>
  <c r="C411" i="5"/>
  <c r="O413" i="5"/>
  <c r="AC413" i="5" s="1"/>
  <c r="C417" i="5"/>
  <c r="O419" i="5"/>
  <c r="AC419" i="5" s="1"/>
  <c r="C423" i="5"/>
  <c r="O425" i="5"/>
  <c r="AC425" i="5" s="1"/>
  <c r="O433" i="5"/>
  <c r="AC433" i="5" s="1"/>
  <c r="O328" i="5"/>
  <c r="AC328" i="5" s="1"/>
  <c r="C328" i="5"/>
  <c r="K328" i="5"/>
  <c r="U328" i="5" s="1"/>
  <c r="AI328" i="5" s="1"/>
  <c r="R332" i="5"/>
  <c r="AF332" i="5" s="1"/>
  <c r="BB332" i="5" s="1"/>
  <c r="O332" i="5"/>
  <c r="AC332" i="5" s="1"/>
  <c r="C332" i="5"/>
  <c r="K332" i="5"/>
  <c r="U332" i="5" s="1"/>
  <c r="AI332" i="5" s="1"/>
  <c r="M334" i="5"/>
  <c r="Y334" i="5" s="1"/>
  <c r="BH334" i="5" s="1"/>
  <c r="F338" i="5"/>
  <c r="R338" i="5"/>
  <c r="AF338" i="5" s="1"/>
  <c r="BB338" i="5" s="1"/>
  <c r="D338" i="5"/>
  <c r="O338" i="5"/>
  <c r="AC338" i="5" s="1"/>
  <c r="C338" i="5"/>
  <c r="K338" i="5"/>
  <c r="U338" i="5" s="1"/>
  <c r="AI338" i="5" s="1"/>
  <c r="L342" i="5"/>
  <c r="X342" i="5" s="1"/>
  <c r="L346" i="5"/>
  <c r="X346" i="5" s="1"/>
  <c r="L350" i="5"/>
  <c r="X350" i="5" s="1"/>
  <c r="L354" i="5"/>
  <c r="X354" i="5" s="1"/>
  <c r="L358" i="5"/>
  <c r="X358" i="5" s="1"/>
  <c r="L362" i="5"/>
  <c r="X362" i="5" s="1"/>
  <c r="L366" i="5"/>
  <c r="X366" i="5" s="1"/>
  <c r="L370" i="5"/>
  <c r="X370" i="5" s="1"/>
  <c r="L374" i="5"/>
  <c r="X374" i="5" s="1"/>
  <c r="L378" i="5"/>
  <c r="X378" i="5" s="1"/>
  <c r="L382" i="5"/>
  <c r="X382" i="5" s="1"/>
  <c r="L386" i="5"/>
  <c r="X386" i="5" s="1"/>
  <c r="L390" i="5"/>
  <c r="X390" i="5" s="1"/>
  <c r="L394" i="5"/>
  <c r="X394" i="5" s="1"/>
  <c r="O399" i="5"/>
  <c r="AC399" i="5" s="1"/>
  <c r="M400" i="5"/>
  <c r="Y400" i="5" s="1"/>
  <c r="BH400" i="5" s="1"/>
  <c r="N401" i="5"/>
  <c r="AA401" i="5" s="1"/>
  <c r="M403" i="5"/>
  <c r="Y403" i="5" s="1"/>
  <c r="BH403" i="5" s="1"/>
  <c r="I404" i="5"/>
  <c r="S404" i="5" s="1"/>
  <c r="AG404" i="5" s="1"/>
  <c r="BC404" i="5" s="1"/>
  <c r="F410" i="5"/>
  <c r="E410" i="5"/>
  <c r="R410" i="5"/>
  <c r="AF410" i="5" s="1"/>
  <c r="BB410" i="5" s="1"/>
  <c r="D410" i="5"/>
  <c r="O410" i="5"/>
  <c r="AC410" i="5" s="1"/>
  <c r="C410" i="5"/>
  <c r="N410" i="5"/>
  <c r="AA410" i="5" s="1"/>
  <c r="B410" i="5"/>
  <c r="L410" i="5"/>
  <c r="X410" i="5" s="1"/>
  <c r="K410" i="5"/>
  <c r="U410" i="5" s="1"/>
  <c r="AI410" i="5" s="1"/>
  <c r="J410" i="5"/>
  <c r="T410" i="5" s="1"/>
  <c r="AH410" i="5" s="1"/>
  <c r="BD410" i="5" s="1"/>
  <c r="R416" i="5"/>
  <c r="AF416" i="5" s="1"/>
  <c r="BB416" i="5" s="1"/>
  <c r="O416" i="5"/>
  <c r="AC416" i="5" s="1"/>
  <c r="C416" i="5"/>
  <c r="N416" i="5"/>
  <c r="AA416" i="5" s="1"/>
  <c r="B416" i="5"/>
  <c r="L416" i="5"/>
  <c r="X416" i="5" s="1"/>
  <c r="K416" i="5"/>
  <c r="U416" i="5" s="1"/>
  <c r="AI416" i="5" s="1"/>
  <c r="J416" i="5"/>
  <c r="T416" i="5" s="1"/>
  <c r="AH416" i="5" s="1"/>
  <c r="BD416" i="5" s="1"/>
  <c r="F422" i="5"/>
  <c r="E422" i="5"/>
  <c r="R422" i="5"/>
  <c r="AF422" i="5" s="1"/>
  <c r="BB422" i="5" s="1"/>
  <c r="D422" i="5"/>
  <c r="O422" i="5"/>
  <c r="AC422" i="5" s="1"/>
  <c r="C422" i="5"/>
  <c r="N422" i="5"/>
  <c r="AA422" i="5" s="1"/>
  <c r="B422" i="5"/>
  <c r="L422" i="5"/>
  <c r="X422" i="5" s="1"/>
  <c r="K422" i="5"/>
  <c r="U422" i="5" s="1"/>
  <c r="AI422" i="5" s="1"/>
  <c r="J422" i="5"/>
  <c r="T422" i="5" s="1"/>
  <c r="AH422" i="5" s="1"/>
  <c r="BD422" i="5" s="1"/>
  <c r="R433" i="5"/>
  <c r="AF433" i="5" s="1"/>
  <c r="BB433" i="5" s="1"/>
  <c r="R427" i="5"/>
  <c r="AF427" i="5" s="1"/>
  <c r="BB427" i="5" s="1"/>
  <c r="N431" i="5"/>
  <c r="AA431" i="5" s="1"/>
  <c r="N439" i="5"/>
  <c r="AA439" i="5" s="1"/>
  <c r="N447" i="5"/>
  <c r="AA447" i="5" s="1"/>
  <c r="J459" i="5"/>
  <c r="T459" i="5" s="1"/>
  <c r="AH459" i="5" s="1"/>
  <c r="BD459" i="5" s="1"/>
  <c r="K459" i="5"/>
  <c r="U459" i="5" s="1"/>
  <c r="AI459" i="5" s="1"/>
  <c r="R510" i="5"/>
  <c r="AF510" i="5" s="1"/>
  <c r="BB510" i="5" s="1"/>
  <c r="N510" i="5"/>
  <c r="AA510" i="5" s="1"/>
  <c r="B510" i="5"/>
  <c r="L510" i="5"/>
  <c r="X510" i="5" s="1"/>
  <c r="K510" i="5"/>
  <c r="U510" i="5" s="1"/>
  <c r="AI510" i="5" s="1"/>
  <c r="J510" i="5"/>
  <c r="T510" i="5" s="1"/>
  <c r="AH510" i="5" s="1"/>
  <c r="BD510" i="5" s="1"/>
  <c r="O510" i="5"/>
  <c r="AC510" i="5" s="1"/>
  <c r="I510" i="5"/>
  <c r="S510" i="5" s="1"/>
  <c r="AG510" i="5" s="1"/>
  <c r="BC510" i="5" s="1"/>
  <c r="R520" i="5"/>
  <c r="AF520" i="5" s="1"/>
  <c r="BB520" i="5" s="1"/>
  <c r="N520" i="5"/>
  <c r="AA520" i="5" s="1"/>
  <c r="B520" i="5"/>
  <c r="L520" i="5"/>
  <c r="X520" i="5" s="1"/>
  <c r="K520" i="5"/>
  <c r="U520" i="5" s="1"/>
  <c r="AI520" i="5" s="1"/>
  <c r="J520" i="5"/>
  <c r="T520" i="5" s="1"/>
  <c r="AH520" i="5" s="1"/>
  <c r="BD520" i="5" s="1"/>
  <c r="O520" i="5"/>
  <c r="AC520" i="5" s="1"/>
  <c r="M520" i="5"/>
  <c r="Y520" i="5" s="1"/>
  <c r="BH520" i="5" s="1"/>
  <c r="I520" i="5"/>
  <c r="S520" i="5" s="1"/>
  <c r="AG520" i="5" s="1"/>
  <c r="BC520" i="5" s="1"/>
  <c r="C520" i="5"/>
  <c r="B459" i="5"/>
  <c r="R468" i="5"/>
  <c r="AF468" i="5" s="1"/>
  <c r="BB468" i="5" s="1"/>
  <c r="N468" i="5"/>
  <c r="AA468" i="5" s="1"/>
  <c r="B468" i="5"/>
  <c r="M468" i="5"/>
  <c r="Y468" i="5" s="1"/>
  <c r="BH468" i="5" s="1"/>
  <c r="L468" i="5"/>
  <c r="X468" i="5" s="1"/>
  <c r="K468" i="5"/>
  <c r="U468" i="5" s="1"/>
  <c r="AI468" i="5" s="1"/>
  <c r="G479" i="5"/>
  <c r="Z479" i="5" s="1"/>
  <c r="AO479" i="5" s="1"/>
  <c r="L495" i="5"/>
  <c r="X495" i="5" s="1"/>
  <c r="K495" i="5"/>
  <c r="U495" i="5" s="1"/>
  <c r="AI495" i="5" s="1"/>
  <c r="J495" i="5"/>
  <c r="T495" i="5" s="1"/>
  <c r="AH495" i="5" s="1"/>
  <c r="BD495" i="5" s="1"/>
  <c r="R495" i="5"/>
  <c r="AF495" i="5" s="1"/>
  <c r="BB495" i="5" s="1"/>
  <c r="N495" i="5"/>
  <c r="AA495" i="5" s="1"/>
  <c r="M495" i="5"/>
  <c r="Y495" i="5" s="1"/>
  <c r="BH495" i="5" s="1"/>
  <c r="I495" i="5"/>
  <c r="S495" i="5" s="1"/>
  <c r="AG495" i="5" s="1"/>
  <c r="BC495" i="5" s="1"/>
  <c r="C495" i="5"/>
  <c r="F506" i="5"/>
  <c r="E506" i="5"/>
  <c r="R506" i="5"/>
  <c r="AF506" i="5" s="1"/>
  <c r="BB506" i="5" s="1"/>
  <c r="D506" i="5"/>
  <c r="N506" i="5"/>
  <c r="AA506" i="5" s="1"/>
  <c r="B506" i="5"/>
  <c r="L506" i="5"/>
  <c r="X506" i="5" s="1"/>
  <c r="K506" i="5"/>
  <c r="U506" i="5" s="1"/>
  <c r="AI506" i="5" s="1"/>
  <c r="H506" i="5"/>
  <c r="O506" i="5"/>
  <c r="AC506" i="5" s="1"/>
  <c r="M506" i="5"/>
  <c r="Y506" i="5" s="1"/>
  <c r="BH506" i="5" s="1"/>
  <c r="J506" i="5"/>
  <c r="T506" i="5" s="1"/>
  <c r="AH506" i="5" s="1"/>
  <c r="BD506" i="5" s="1"/>
  <c r="I506" i="5"/>
  <c r="S506" i="5" s="1"/>
  <c r="AG506" i="5" s="1"/>
  <c r="BC506" i="5" s="1"/>
  <c r="G506" i="5"/>
  <c r="C506" i="5"/>
  <c r="C510" i="5"/>
  <c r="K431" i="5"/>
  <c r="U431" i="5" s="1"/>
  <c r="AI431" i="5" s="1"/>
  <c r="I431" i="5"/>
  <c r="S431" i="5" s="1"/>
  <c r="AG431" i="5" s="1"/>
  <c r="BC431" i="5" s="1"/>
  <c r="R431" i="5"/>
  <c r="AF431" i="5" s="1"/>
  <c r="BB431" i="5" s="1"/>
  <c r="O432" i="5"/>
  <c r="AC432" i="5" s="1"/>
  <c r="C432" i="5"/>
  <c r="N432" i="5"/>
  <c r="AA432" i="5" s="1"/>
  <c r="B432" i="5"/>
  <c r="K439" i="5"/>
  <c r="U439" i="5" s="1"/>
  <c r="AI439" i="5" s="1"/>
  <c r="I439" i="5"/>
  <c r="S439" i="5" s="1"/>
  <c r="AG439" i="5" s="1"/>
  <c r="BC439" i="5" s="1"/>
  <c r="R439" i="5"/>
  <c r="AF439" i="5" s="1"/>
  <c r="BB439" i="5" s="1"/>
  <c r="O440" i="5"/>
  <c r="AC440" i="5" s="1"/>
  <c r="C440" i="5"/>
  <c r="N440" i="5"/>
  <c r="AA440" i="5" s="1"/>
  <c r="B440" i="5"/>
  <c r="K447" i="5"/>
  <c r="U447" i="5" s="1"/>
  <c r="AI447" i="5" s="1"/>
  <c r="I447" i="5"/>
  <c r="S447" i="5" s="1"/>
  <c r="AG447" i="5" s="1"/>
  <c r="BC447" i="5" s="1"/>
  <c r="R447" i="5"/>
  <c r="AF447" i="5" s="1"/>
  <c r="BB447" i="5" s="1"/>
  <c r="O448" i="5"/>
  <c r="AC448" i="5" s="1"/>
  <c r="C448" i="5"/>
  <c r="N448" i="5"/>
  <c r="AA448" i="5" s="1"/>
  <c r="B448" i="5"/>
  <c r="C459" i="5"/>
  <c r="J461" i="5"/>
  <c r="T461" i="5" s="1"/>
  <c r="AH461" i="5" s="1"/>
  <c r="BD461" i="5" s="1"/>
  <c r="M461" i="5"/>
  <c r="Y461" i="5" s="1"/>
  <c r="BH461" i="5" s="1"/>
  <c r="L471" i="5"/>
  <c r="X471" i="5" s="1"/>
  <c r="J471" i="5"/>
  <c r="T471" i="5" s="1"/>
  <c r="AH471" i="5" s="1"/>
  <c r="BD471" i="5" s="1"/>
  <c r="C471" i="5"/>
  <c r="B471" i="5"/>
  <c r="R471" i="5"/>
  <c r="AF471" i="5" s="1"/>
  <c r="BB471" i="5" s="1"/>
  <c r="M471" i="5"/>
  <c r="Y471" i="5" s="1"/>
  <c r="BH471" i="5" s="1"/>
  <c r="R478" i="5"/>
  <c r="AF478" i="5" s="1"/>
  <c r="BB478" i="5" s="1"/>
  <c r="N478" i="5"/>
  <c r="AA478" i="5" s="1"/>
  <c r="B478" i="5"/>
  <c r="M478" i="5"/>
  <c r="Y478" i="5" s="1"/>
  <c r="BH478" i="5" s="1"/>
  <c r="L478" i="5"/>
  <c r="X478" i="5" s="1"/>
  <c r="K478" i="5"/>
  <c r="U478" i="5" s="1"/>
  <c r="AI478" i="5" s="1"/>
  <c r="J478" i="5"/>
  <c r="T478" i="5" s="1"/>
  <c r="AH478" i="5" s="1"/>
  <c r="BD478" i="5" s="1"/>
  <c r="I478" i="5"/>
  <c r="S478" i="5" s="1"/>
  <c r="AG478" i="5" s="1"/>
  <c r="BC478" i="5" s="1"/>
  <c r="R500" i="5"/>
  <c r="AF500" i="5" s="1"/>
  <c r="BB500" i="5" s="1"/>
  <c r="N500" i="5"/>
  <c r="AA500" i="5" s="1"/>
  <c r="B500" i="5"/>
  <c r="L500" i="5"/>
  <c r="X500" i="5" s="1"/>
  <c r="K500" i="5"/>
  <c r="U500" i="5" s="1"/>
  <c r="AI500" i="5" s="1"/>
  <c r="O500" i="5"/>
  <c r="AC500" i="5" s="1"/>
  <c r="M500" i="5"/>
  <c r="Y500" i="5" s="1"/>
  <c r="BH500" i="5" s="1"/>
  <c r="J500" i="5"/>
  <c r="T500" i="5" s="1"/>
  <c r="AH500" i="5" s="1"/>
  <c r="BD500" i="5" s="1"/>
  <c r="M510" i="5"/>
  <c r="Y510" i="5" s="1"/>
  <c r="BH510" i="5" s="1"/>
  <c r="R528" i="5"/>
  <c r="AF528" i="5" s="1"/>
  <c r="BB528" i="5" s="1"/>
  <c r="O528" i="5"/>
  <c r="AC528" i="5" s="1"/>
  <c r="C528" i="5"/>
  <c r="N528" i="5"/>
  <c r="AA528" i="5" s="1"/>
  <c r="B528" i="5"/>
  <c r="L528" i="5"/>
  <c r="X528" i="5" s="1"/>
  <c r="K528" i="5"/>
  <c r="U528" i="5" s="1"/>
  <c r="AI528" i="5" s="1"/>
  <c r="J528" i="5"/>
  <c r="T528" i="5" s="1"/>
  <c r="AH528" i="5" s="1"/>
  <c r="BD528" i="5" s="1"/>
  <c r="M528" i="5"/>
  <c r="Y528" i="5" s="1"/>
  <c r="BH528" i="5" s="1"/>
  <c r="I528" i="5"/>
  <c r="S528" i="5" s="1"/>
  <c r="AG528" i="5" s="1"/>
  <c r="BC528" i="5" s="1"/>
  <c r="B447" i="5"/>
  <c r="B461" i="5"/>
  <c r="C478" i="5"/>
  <c r="C500" i="5"/>
  <c r="R504" i="5"/>
  <c r="AF504" i="5" s="1"/>
  <c r="BB504" i="5" s="1"/>
  <c r="N504" i="5"/>
  <c r="AA504" i="5" s="1"/>
  <c r="B504" i="5"/>
  <c r="L504" i="5"/>
  <c r="X504" i="5" s="1"/>
  <c r="K504" i="5"/>
  <c r="U504" i="5" s="1"/>
  <c r="AI504" i="5" s="1"/>
  <c r="O504" i="5"/>
  <c r="AC504" i="5" s="1"/>
  <c r="M504" i="5"/>
  <c r="Y504" i="5" s="1"/>
  <c r="BH504" i="5" s="1"/>
  <c r="J504" i="5"/>
  <c r="T504" i="5" s="1"/>
  <c r="AH504" i="5" s="1"/>
  <c r="BD504" i="5" s="1"/>
  <c r="R514" i="5"/>
  <c r="AF514" i="5" s="1"/>
  <c r="BB514" i="5" s="1"/>
  <c r="N514" i="5"/>
  <c r="AA514" i="5" s="1"/>
  <c r="B514" i="5"/>
  <c r="L514" i="5"/>
  <c r="X514" i="5" s="1"/>
  <c r="K514" i="5"/>
  <c r="U514" i="5" s="1"/>
  <c r="AI514" i="5" s="1"/>
  <c r="J514" i="5"/>
  <c r="T514" i="5" s="1"/>
  <c r="AH514" i="5" s="1"/>
  <c r="BD514" i="5" s="1"/>
  <c r="O514" i="5"/>
  <c r="AC514" i="5" s="1"/>
  <c r="M514" i="5"/>
  <c r="Y514" i="5" s="1"/>
  <c r="BH514" i="5" s="1"/>
  <c r="I514" i="5"/>
  <c r="S514" i="5" s="1"/>
  <c r="AG514" i="5" s="1"/>
  <c r="BC514" i="5" s="1"/>
  <c r="C514" i="5"/>
  <c r="C431" i="5"/>
  <c r="C439" i="5"/>
  <c r="C447" i="5"/>
  <c r="F449" i="5"/>
  <c r="W449" i="5" s="1"/>
  <c r="R456" i="5"/>
  <c r="AF456" i="5" s="1"/>
  <c r="BB456" i="5" s="1"/>
  <c r="N456" i="5"/>
  <c r="AA456" i="5" s="1"/>
  <c r="B456" i="5"/>
  <c r="M456" i="5"/>
  <c r="Y456" i="5" s="1"/>
  <c r="BH456" i="5" s="1"/>
  <c r="K456" i="5"/>
  <c r="U456" i="5" s="1"/>
  <c r="AI456" i="5" s="1"/>
  <c r="J456" i="5"/>
  <c r="T456" i="5" s="1"/>
  <c r="AH456" i="5" s="1"/>
  <c r="BD456" i="5" s="1"/>
  <c r="C461" i="5"/>
  <c r="O495" i="5"/>
  <c r="AC495" i="5" s="1"/>
  <c r="I500" i="5"/>
  <c r="S500" i="5" s="1"/>
  <c r="AG500" i="5" s="1"/>
  <c r="BC500" i="5" s="1"/>
  <c r="C504" i="5"/>
  <c r="L507" i="5"/>
  <c r="X507" i="5" s="1"/>
  <c r="K507" i="5"/>
  <c r="U507" i="5" s="1"/>
  <c r="AI507" i="5" s="1"/>
  <c r="J507" i="5"/>
  <c r="T507" i="5" s="1"/>
  <c r="AH507" i="5" s="1"/>
  <c r="BD507" i="5" s="1"/>
  <c r="N507" i="5"/>
  <c r="AA507" i="5" s="1"/>
  <c r="B507" i="5"/>
  <c r="R507" i="5"/>
  <c r="AF507" i="5" s="1"/>
  <c r="BB507" i="5" s="1"/>
  <c r="O507" i="5"/>
  <c r="AC507" i="5" s="1"/>
  <c r="M507" i="5"/>
  <c r="Y507" i="5" s="1"/>
  <c r="BH507" i="5" s="1"/>
  <c r="I507" i="5"/>
  <c r="S507" i="5" s="1"/>
  <c r="AG507" i="5" s="1"/>
  <c r="BC507" i="5" s="1"/>
  <c r="C507" i="5"/>
  <c r="I427" i="5"/>
  <c r="S427" i="5" s="1"/>
  <c r="AG427" i="5" s="1"/>
  <c r="BC427" i="5" s="1"/>
  <c r="K429" i="5"/>
  <c r="U429" i="5" s="1"/>
  <c r="AI429" i="5" s="1"/>
  <c r="I429" i="5"/>
  <c r="S429" i="5" s="1"/>
  <c r="AG429" i="5" s="1"/>
  <c r="BC429" i="5" s="1"/>
  <c r="R429" i="5"/>
  <c r="AF429" i="5" s="1"/>
  <c r="BB429" i="5" s="1"/>
  <c r="O430" i="5"/>
  <c r="AC430" i="5" s="1"/>
  <c r="C430" i="5"/>
  <c r="N430" i="5"/>
  <c r="AA430" i="5" s="1"/>
  <c r="B430" i="5"/>
  <c r="K437" i="5"/>
  <c r="U437" i="5" s="1"/>
  <c r="AI437" i="5" s="1"/>
  <c r="I437" i="5"/>
  <c r="S437" i="5" s="1"/>
  <c r="AG437" i="5" s="1"/>
  <c r="BC437" i="5" s="1"/>
  <c r="R437" i="5"/>
  <c r="AF437" i="5" s="1"/>
  <c r="BB437" i="5" s="1"/>
  <c r="O438" i="5"/>
  <c r="AC438" i="5" s="1"/>
  <c r="C438" i="5"/>
  <c r="N438" i="5"/>
  <c r="AA438" i="5" s="1"/>
  <c r="B438" i="5"/>
  <c r="K445" i="5"/>
  <c r="U445" i="5" s="1"/>
  <c r="AI445" i="5" s="1"/>
  <c r="I445" i="5"/>
  <c r="S445" i="5" s="1"/>
  <c r="AG445" i="5" s="1"/>
  <c r="BC445" i="5" s="1"/>
  <c r="R445" i="5"/>
  <c r="AF445" i="5" s="1"/>
  <c r="BB445" i="5" s="1"/>
  <c r="E446" i="5"/>
  <c r="O446" i="5"/>
  <c r="AC446" i="5" s="1"/>
  <c r="C446" i="5"/>
  <c r="N446" i="5"/>
  <c r="AA446" i="5" s="1"/>
  <c r="B446" i="5"/>
  <c r="C456" i="5"/>
  <c r="I459" i="5"/>
  <c r="S459" i="5" s="1"/>
  <c r="AG459" i="5" s="1"/>
  <c r="BC459" i="5" s="1"/>
  <c r="I471" i="5"/>
  <c r="S471" i="5" s="1"/>
  <c r="AG471" i="5" s="1"/>
  <c r="BC471" i="5" s="1"/>
  <c r="O478" i="5"/>
  <c r="AC478" i="5" s="1"/>
  <c r="L497" i="5"/>
  <c r="X497" i="5" s="1"/>
  <c r="K497" i="5"/>
  <c r="U497" i="5" s="1"/>
  <c r="AI497" i="5" s="1"/>
  <c r="J497" i="5"/>
  <c r="T497" i="5" s="1"/>
  <c r="AH497" i="5" s="1"/>
  <c r="BD497" i="5" s="1"/>
  <c r="O497" i="5"/>
  <c r="AC497" i="5" s="1"/>
  <c r="N497" i="5"/>
  <c r="AA497" i="5" s="1"/>
  <c r="M497" i="5"/>
  <c r="Y497" i="5" s="1"/>
  <c r="BH497" i="5" s="1"/>
  <c r="I497" i="5"/>
  <c r="S497" i="5" s="1"/>
  <c r="AG497" i="5" s="1"/>
  <c r="BC497" i="5" s="1"/>
  <c r="C497" i="5"/>
  <c r="I504" i="5"/>
  <c r="S504" i="5" s="1"/>
  <c r="AG504" i="5" s="1"/>
  <c r="BC504" i="5" s="1"/>
  <c r="R522" i="5"/>
  <c r="AF522" i="5" s="1"/>
  <c r="BB522" i="5" s="1"/>
  <c r="N522" i="5"/>
  <c r="AA522" i="5" s="1"/>
  <c r="B522" i="5"/>
  <c r="L522" i="5"/>
  <c r="X522" i="5" s="1"/>
  <c r="K522" i="5"/>
  <c r="U522" i="5" s="1"/>
  <c r="AI522" i="5" s="1"/>
  <c r="J522" i="5"/>
  <c r="T522" i="5" s="1"/>
  <c r="AH522" i="5" s="1"/>
  <c r="BD522" i="5" s="1"/>
  <c r="O522" i="5"/>
  <c r="AC522" i="5" s="1"/>
  <c r="I522" i="5"/>
  <c r="S522" i="5" s="1"/>
  <c r="AG522" i="5" s="1"/>
  <c r="BC522" i="5" s="1"/>
  <c r="J427" i="5"/>
  <c r="T427" i="5" s="1"/>
  <c r="AH427" i="5" s="1"/>
  <c r="BD427" i="5" s="1"/>
  <c r="R458" i="5"/>
  <c r="AF458" i="5" s="1"/>
  <c r="BB458" i="5" s="1"/>
  <c r="D458" i="5"/>
  <c r="N458" i="5"/>
  <c r="AA458" i="5" s="1"/>
  <c r="B458" i="5"/>
  <c r="K458" i="5"/>
  <c r="U458" i="5" s="1"/>
  <c r="AI458" i="5" s="1"/>
  <c r="I458" i="5"/>
  <c r="S458" i="5" s="1"/>
  <c r="AG458" i="5" s="1"/>
  <c r="BC458" i="5" s="1"/>
  <c r="H458" i="5"/>
  <c r="L459" i="5"/>
  <c r="X459" i="5" s="1"/>
  <c r="I461" i="5"/>
  <c r="S461" i="5" s="1"/>
  <c r="AG461" i="5" s="1"/>
  <c r="BC461" i="5" s="1"/>
  <c r="K471" i="5"/>
  <c r="U471" i="5" s="1"/>
  <c r="AI471" i="5" s="1"/>
  <c r="L493" i="5"/>
  <c r="X493" i="5" s="1"/>
  <c r="K493" i="5"/>
  <c r="U493" i="5" s="1"/>
  <c r="AI493" i="5" s="1"/>
  <c r="J493" i="5"/>
  <c r="T493" i="5" s="1"/>
  <c r="AH493" i="5" s="1"/>
  <c r="BD493" i="5" s="1"/>
  <c r="O493" i="5"/>
  <c r="AC493" i="5" s="1"/>
  <c r="M493" i="5"/>
  <c r="Y493" i="5" s="1"/>
  <c r="BH493" i="5" s="1"/>
  <c r="I493" i="5"/>
  <c r="S493" i="5" s="1"/>
  <c r="AG493" i="5" s="1"/>
  <c r="BC493" i="5" s="1"/>
  <c r="B493" i="5"/>
  <c r="K427" i="5"/>
  <c r="U427" i="5" s="1"/>
  <c r="AI427" i="5" s="1"/>
  <c r="I432" i="5"/>
  <c r="S432" i="5" s="1"/>
  <c r="AG432" i="5" s="1"/>
  <c r="BC432" i="5" s="1"/>
  <c r="I440" i="5"/>
  <c r="S440" i="5" s="1"/>
  <c r="AG440" i="5" s="1"/>
  <c r="BC440" i="5" s="1"/>
  <c r="W446" i="5"/>
  <c r="I448" i="5"/>
  <c r="S448" i="5" s="1"/>
  <c r="AG448" i="5" s="1"/>
  <c r="BC448" i="5" s="1"/>
  <c r="M459" i="5"/>
  <c r="Y459" i="5" s="1"/>
  <c r="BH459" i="5" s="1"/>
  <c r="K461" i="5"/>
  <c r="U461" i="5" s="1"/>
  <c r="AI461" i="5" s="1"/>
  <c r="N471" i="5"/>
  <c r="AA471" i="5" s="1"/>
  <c r="R484" i="5"/>
  <c r="AF484" i="5" s="1"/>
  <c r="BB484" i="5" s="1"/>
  <c r="N484" i="5"/>
  <c r="AA484" i="5" s="1"/>
  <c r="B484" i="5"/>
  <c r="M484" i="5"/>
  <c r="Y484" i="5" s="1"/>
  <c r="BH484" i="5" s="1"/>
  <c r="L484" i="5"/>
  <c r="X484" i="5" s="1"/>
  <c r="K484" i="5"/>
  <c r="U484" i="5" s="1"/>
  <c r="AI484" i="5" s="1"/>
  <c r="J484" i="5"/>
  <c r="T484" i="5" s="1"/>
  <c r="AH484" i="5" s="1"/>
  <c r="BD484" i="5" s="1"/>
  <c r="I484" i="5"/>
  <c r="S484" i="5" s="1"/>
  <c r="AG484" i="5" s="1"/>
  <c r="BC484" i="5" s="1"/>
  <c r="C493" i="5"/>
  <c r="R508" i="5"/>
  <c r="AF508" i="5" s="1"/>
  <c r="BB508" i="5" s="1"/>
  <c r="N508" i="5"/>
  <c r="AA508" i="5" s="1"/>
  <c r="B508" i="5"/>
  <c r="L508" i="5"/>
  <c r="X508" i="5" s="1"/>
  <c r="K508" i="5"/>
  <c r="U508" i="5" s="1"/>
  <c r="AI508" i="5" s="1"/>
  <c r="J508" i="5"/>
  <c r="T508" i="5" s="1"/>
  <c r="AH508" i="5" s="1"/>
  <c r="BD508" i="5" s="1"/>
  <c r="O508" i="5"/>
  <c r="AC508" i="5" s="1"/>
  <c r="M508" i="5"/>
  <c r="Y508" i="5" s="1"/>
  <c r="BH508" i="5" s="1"/>
  <c r="I508" i="5"/>
  <c r="S508" i="5" s="1"/>
  <c r="AG508" i="5" s="1"/>
  <c r="BC508" i="5" s="1"/>
  <c r="C508" i="5"/>
  <c r="L427" i="5"/>
  <c r="X427" i="5" s="1"/>
  <c r="J432" i="5"/>
  <c r="T432" i="5" s="1"/>
  <c r="AH432" i="5" s="1"/>
  <c r="BD432" i="5" s="1"/>
  <c r="K435" i="5"/>
  <c r="U435" i="5" s="1"/>
  <c r="AI435" i="5" s="1"/>
  <c r="I435" i="5"/>
  <c r="S435" i="5" s="1"/>
  <c r="AG435" i="5" s="1"/>
  <c r="BC435" i="5" s="1"/>
  <c r="R435" i="5"/>
  <c r="AF435" i="5" s="1"/>
  <c r="BB435" i="5" s="1"/>
  <c r="O436" i="5"/>
  <c r="AC436" i="5" s="1"/>
  <c r="C436" i="5"/>
  <c r="N436" i="5"/>
  <c r="AA436" i="5" s="1"/>
  <c r="B436" i="5"/>
  <c r="J440" i="5"/>
  <c r="T440" i="5" s="1"/>
  <c r="AH440" i="5" s="1"/>
  <c r="BD440" i="5" s="1"/>
  <c r="K443" i="5"/>
  <c r="U443" i="5" s="1"/>
  <c r="AI443" i="5" s="1"/>
  <c r="I443" i="5"/>
  <c r="S443" i="5" s="1"/>
  <c r="AG443" i="5" s="1"/>
  <c r="BC443" i="5" s="1"/>
  <c r="R443" i="5"/>
  <c r="AF443" i="5" s="1"/>
  <c r="BB443" i="5" s="1"/>
  <c r="O444" i="5"/>
  <c r="AC444" i="5" s="1"/>
  <c r="C444" i="5"/>
  <c r="N444" i="5"/>
  <c r="AA444" i="5" s="1"/>
  <c r="B444" i="5"/>
  <c r="G446" i="5"/>
  <c r="J448" i="5"/>
  <c r="T448" i="5" s="1"/>
  <c r="AH448" i="5" s="1"/>
  <c r="BD448" i="5" s="1"/>
  <c r="K451" i="5"/>
  <c r="U451" i="5" s="1"/>
  <c r="AI451" i="5" s="1"/>
  <c r="I451" i="5"/>
  <c r="S451" i="5" s="1"/>
  <c r="AG451" i="5" s="1"/>
  <c r="BC451" i="5" s="1"/>
  <c r="R451" i="5"/>
  <c r="AF451" i="5" s="1"/>
  <c r="BB451" i="5" s="1"/>
  <c r="R452" i="5"/>
  <c r="AF452" i="5" s="1"/>
  <c r="BB452" i="5" s="1"/>
  <c r="N452" i="5"/>
  <c r="AA452" i="5" s="1"/>
  <c r="C452" i="5"/>
  <c r="O452" i="5"/>
  <c r="AC452" i="5" s="1"/>
  <c r="B452" i="5"/>
  <c r="E458" i="5"/>
  <c r="N459" i="5"/>
  <c r="AA459" i="5" s="1"/>
  <c r="R460" i="5"/>
  <c r="AF460" i="5" s="1"/>
  <c r="BB460" i="5" s="1"/>
  <c r="N460" i="5"/>
  <c r="AA460" i="5" s="1"/>
  <c r="B460" i="5"/>
  <c r="I460" i="5"/>
  <c r="S460" i="5" s="1"/>
  <c r="AG460" i="5" s="1"/>
  <c r="BC460" i="5" s="1"/>
  <c r="L461" i="5"/>
  <c r="X461" i="5" s="1"/>
  <c r="R462" i="5"/>
  <c r="AF462" i="5" s="1"/>
  <c r="BB462" i="5" s="1"/>
  <c r="N462" i="5"/>
  <c r="AA462" i="5" s="1"/>
  <c r="B462" i="5"/>
  <c r="C462" i="5"/>
  <c r="K462" i="5"/>
  <c r="U462" i="5" s="1"/>
  <c r="AI462" i="5" s="1"/>
  <c r="O471" i="5"/>
  <c r="AC471" i="5" s="1"/>
  <c r="C484" i="5"/>
  <c r="R497" i="5"/>
  <c r="AF497" i="5" s="1"/>
  <c r="BB497" i="5" s="1"/>
  <c r="R516" i="5"/>
  <c r="AF516" i="5" s="1"/>
  <c r="BB516" i="5" s="1"/>
  <c r="N516" i="5"/>
  <c r="AA516" i="5" s="1"/>
  <c r="B516" i="5"/>
  <c r="L516" i="5"/>
  <c r="X516" i="5" s="1"/>
  <c r="K516" i="5"/>
  <c r="U516" i="5" s="1"/>
  <c r="AI516" i="5" s="1"/>
  <c r="J516" i="5"/>
  <c r="T516" i="5" s="1"/>
  <c r="AH516" i="5" s="1"/>
  <c r="BD516" i="5" s="1"/>
  <c r="O516" i="5"/>
  <c r="AC516" i="5" s="1"/>
  <c r="I516" i="5"/>
  <c r="S516" i="5" s="1"/>
  <c r="AG516" i="5" s="1"/>
  <c r="BC516" i="5" s="1"/>
  <c r="C516" i="5"/>
  <c r="R526" i="5"/>
  <c r="AF526" i="5" s="1"/>
  <c r="BB526" i="5" s="1"/>
  <c r="N526" i="5"/>
  <c r="AA526" i="5" s="1"/>
  <c r="B526" i="5"/>
  <c r="L526" i="5"/>
  <c r="X526" i="5" s="1"/>
  <c r="K526" i="5"/>
  <c r="U526" i="5" s="1"/>
  <c r="AI526" i="5" s="1"/>
  <c r="J526" i="5"/>
  <c r="T526" i="5" s="1"/>
  <c r="AH526" i="5" s="1"/>
  <c r="BD526" i="5" s="1"/>
  <c r="O526" i="5"/>
  <c r="AC526" i="5" s="1"/>
  <c r="M526" i="5"/>
  <c r="Y526" i="5" s="1"/>
  <c r="BH526" i="5" s="1"/>
  <c r="I526" i="5"/>
  <c r="S526" i="5" s="1"/>
  <c r="AG526" i="5" s="1"/>
  <c r="BC526" i="5" s="1"/>
  <c r="C526" i="5"/>
  <c r="L501" i="5"/>
  <c r="X501" i="5" s="1"/>
  <c r="K501" i="5"/>
  <c r="U501" i="5" s="1"/>
  <c r="AI501" i="5" s="1"/>
  <c r="J501" i="5"/>
  <c r="T501" i="5" s="1"/>
  <c r="AH501" i="5" s="1"/>
  <c r="BD501" i="5" s="1"/>
  <c r="L505" i="5"/>
  <c r="X505" i="5" s="1"/>
  <c r="K505" i="5"/>
  <c r="U505" i="5" s="1"/>
  <c r="AI505" i="5" s="1"/>
  <c r="J505" i="5"/>
  <c r="T505" i="5" s="1"/>
  <c r="AH505" i="5" s="1"/>
  <c r="BD505" i="5" s="1"/>
  <c r="N505" i="5"/>
  <c r="AA505" i="5" s="1"/>
  <c r="L509" i="5"/>
  <c r="X509" i="5" s="1"/>
  <c r="K509" i="5"/>
  <c r="U509" i="5" s="1"/>
  <c r="AI509" i="5" s="1"/>
  <c r="J509" i="5"/>
  <c r="T509" i="5" s="1"/>
  <c r="AH509" i="5" s="1"/>
  <c r="BD509" i="5" s="1"/>
  <c r="R509" i="5"/>
  <c r="AF509" i="5" s="1"/>
  <c r="BB509" i="5" s="1"/>
  <c r="N509" i="5"/>
  <c r="AA509" i="5" s="1"/>
  <c r="B509" i="5"/>
  <c r="M511" i="5"/>
  <c r="Y511" i="5" s="1"/>
  <c r="BH511" i="5" s="1"/>
  <c r="L515" i="5"/>
  <c r="X515" i="5" s="1"/>
  <c r="K515" i="5"/>
  <c r="U515" i="5" s="1"/>
  <c r="AI515" i="5" s="1"/>
  <c r="J515" i="5"/>
  <c r="T515" i="5" s="1"/>
  <c r="AH515" i="5" s="1"/>
  <c r="BD515" i="5" s="1"/>
  <c r="R515" i="5"/>
  <c r="AF515" i="5" s="1"/>
  <c r="BB515" i="5" s="1"/>
  <c r="N515" i="5"/>
  <c r="AA515" i="5" s="1"/>
  <c r="B515" i="5"/>
  <c r="M517" i="5"/>
  <c r="Y517" i="5" s="1"/>
  <c r="BH517" i="5" s="1"/>
  <c r="L521" i="5"/>
  <c r="X521" i="5" s="1"/>
  <c r="K521" i="5"/>
  <c r="U521" i="5" s="1"/>
  <c r="AI521" i="5" s="1"/>
  <c r="J521" i="5"/>
  <c r="T521" i="5" s="1"/>
  <c r="AH521" i="5" s="1"/>
  <c r="BD521" i="5" s="1"/>
  <c r="R521" i="5"/>
  <c r="AF521" i="5" s="1"/>
  <c r="BB521" i="5" s="1"/>
  <c r="N521" i="5"/>
  <c r="AA521" i="5" s="1"/>
  <c r="B521" i="5"/>
  <c r="L527" i="5"/>
  <c r="X527" i="5" s="1"/>
  <c r="K527" i="5"/>
  <c r="U527" i="5" s="1"/>
  <c r="AI527" i="5" s="1"/>
  <c r="J527" i="5"/>
  <c r="T527" i="5" s="1"/>
  <c r="AH527" i="5" s="1"/>
  <c r="BD527" i="5" s="1"/>
  <c r="R527" i="5"/>
  <c r="AF527" i="5" s="1"/>
  <c r="BB527" i="5" s="1"/>
  <c r="N527" i="5"/>
  <c r="AA527" i="5" s="1"/>
  <c r="B527" i="5"/>
  <c r="I583" i="5"/>
  <c r="S583" i="5" s="1"/>
  <c r="AG583" i="5" s="1"/>
  <c r="BC583" i="5" s="1"/>
  <c r="N583" i="5"/>
  <c r="AA583" i="5" s="1"/>
  <c r="B583" i="5"/>
  <c r="R583" i="5"/>
  <c r="AF583" i="5" s="1"/>
  <c r="BB583" i="5" s="1"/>
  <c r="O583" i="5"/>
  <c r="AC583" i="5" s="1"/>
  <c r="M583" i="5"/>
  <c r="Y583" i="5" s="1"/>
  <c r="BH583" i="5" s="1"/>
  <c r="L583" i="5"/>
  <c r="X583" i="5" s="1"/>
  <c r="K583" i="5"/>
  <c r="U583" i="5" s="1"/>
  <c r="AI583" i="5" s="1"/>
  <c r="J583" i="5"/>
  <c r="T583" i="5" s="1"/>
  <c r="AH583" i="5" s="1"/>
  <c r="BD583" i="5" s="1"/>
  <c r="C583" i="5"/>
  <c r="L473" i="5"/>
  <c r="X473" i="5" s="1"/>
  <c r="J473" i="5"/>
  <c r="T473" i="5" s="1"/>
  <c r="AH473" i="5" s="1"/>
  <c r="BD473" i="5" s="1"/>
  <c r="R473" i="5"/>
  <c r="AF473" i="5" s="1"/>
  <c r="BB473" i="5" s="1"/>
  <c r="R474" i="5"/>
  <c r="AF474" i="5" s="1"/>
  <c r="BB474" i="5" s="1"/>
  <c r="N474" i="5"/>
  <c r="AA474" i="5" s="1"/>
  <c r="B474" i="5"/>
  <c r="L477" i="5"/>
  <c r="X477" i="5" s="1"/>
  <c r="K477" i="5"/>
  <c r="U477" i="5" s="1"/>
  <c r="AI477" i="5" s="1"/>
  <c r="J477" i="5"/>
  <c r="T477" i="5" s="1"/>
  <c r="AH477" i="5" s="1"/>
  <c r="BD477" i="5" s="1"/>
  <c r="L483" i="5"/>
  <c r="X483" i="5" s="1"/>
  <c r="K483" i="5"/>
  <c r="U483" i="5" s="1"/>
  <c r="AI483" i="5" s="1"/>
  <c r="J483" i="5"/>
  <c r="T483" i="5" s="1"/>
  <c r="AH483" i="5" s="1"/>
  <c r="BD483" i="5" s="1"/>
  <c r="L489" i="5"/>
  <c r="X489" i="5" s="1"/>
  <c r="K489" i="5"/>
  <c r="U489" i="5" s="1"/>
  <c r="AI489" i="5" s="1"/>
  <c r="J489" i="5"/>
  <c r="T489" i="5" s="1"/>
  <c r="AH489" i="5" s="1"/>
  <c r="BD489" i="5" s="1"/>
  <c r="L491" i="5"/>
  <c r="X491" i="5" s="1"/>
  <c r="K491" i="5"/>
  <c r="U491" i="5" s="1"/>
  <c r="AI491" i="5" s="1"/>
  <c r="J491" i="5"/>
  <c r="T491" i="5" s="1"/>
  <c r="AH491" i="5" s="1"/>
  <c r="BD491" i="5" s="1"/>
  <c r="B501" i="5"/>
  <c r="B505" i="5"/>
  <c r="C509" i="5"/>
  <c r="C515" i="5"/>
  <c r="C521" i="5"/>
  <c r="C527" i="5"/>
  <c r="M536" i="5"/>
  <c r="Y536" i="5" s="1"/>
  <c r="BH536" i="5" s="1"/>
  <c r="L536" i="5"/>
  <c r="X536" i="5" s="1"/>
  <c r="K536" i="5"/>
  <c r="U536" i="5" s="1"/>
  <c r="AI536" i="5" s="1"/>
  <c r="J536" i="5"/>
  <c r="T536" i="5" s="1"/>
  <c r="AH536" i="5" s="1"/>
  <c r="BD536" i="5" s="1"/>
  <c r="I536" i="5"/>
  <c r="S536" i="5" s="1"/>
  <c r="AG536" i="5" s="1"/>
  <c r="BC536" i="5" s="1"/>
  <c r="O536" i="5"/>
  <c r="AC536" i="5" s="1"/>
  <c r="B536" i="5"/>
  <c r="R480" i="5"/>
  <c r="AF480" i="5" s="1"/>
  <c r="BB480" i="5" s="1"/>
  <c r="N480" i="5"/>
  <c r="AA480" i="5" s="1"/>
  <c r="B480" i="5"/>
  <c r="R486" i="5"/>
  <c r="AF486" i="5" s="1"/>
  <c r="BB486" i="5" s="1"/>
  <c r="N486" i="5"/>
  <c r="AA486" i="5" s="1"/>
  <c r="B486" i="5"/>
  <c r="I509" i="5"/>
  <c r="S509" i="5" s="1"/>
  <c r="AG509" i="5" s="1"/>
  <c r="BC509" i="5" s="1"/>
  <c r="I515" i="5"/>
  <c r="S515" i="5" s="1"/>
  <c r="AG515" i="5" s="1"/>
  <c r="BC515" i="5" s="1"/>
  <c r="I521" i="5"/>
  <c r="S521" i="5" s="1"/>
  <c r="AG521" i="5" s="1"/>
  <c r="BC521" i="5" s="1"/>
  <c r="I527" i="5"/>
  <c r="S527" i="5" s="1"/>
  <c r="AG527" i="5" s="1"/>
  <c r="BC527" i="5" s="1"/>
  <c r="R472" i="5"/>
  <c r="AF472" i="5" s="1"/>
  <c r="BB472" i="5" s="1"/>
  <c r="N472" i="5"/>
  <c r="AA472" i="5" s="1"/>
  <c r="B472" i="5"/>
  <c r="C480" i="5"/>
  <c r="C486" i="5"/>
  <c r="R498" i="5"/>
  <c r="AF498" i="5" s="1"/>
  <c r="BB498" i="5" s="1"/>
  <c r="N498" i="5"/>
  <c r="AA498" i="5" s="1"/>
  <c r="B498" i="5"/>
  <c r="L498" i="5"/>
  <c r="X498" i="5" s="1"/>
  <c r="K498" i="5"/>
  <c r="U498" i="5" s="1"/>
  <c r="AI498" i="5" s="1"/>
  <c r="R502" i="5"/>
  <c r="AF502" i="5" s="1"/>
  <c r="BB502" i="5" s="1"/>
  <c r="N502" i="5"/>
  <c r="AA502" i="5" s="1"/>
  <c r="B502" i="5"/>
  <c r="L502" i="5"/>
  <c r="X502" i="5" s="1"/>
  <c r="K502" i="5"/>
  <c r="U502" i="5" s="1"/>
  <c r="AI502" i="5" s="1"/>
  <c r="M509" i="5"/>
  <c r="Y509" i="5" s="1"/>
  <c r="BH509" i="5" s="1"/>
  <c r="L513" i="5"/>
  <c r="X513" i="5" s="1"/>
  <c r="K513" i="5"/>
  <c r="U513" i="5" s="1"/>
  <c r="AI513" i="5" s="1"/>
  <c r="J513" i="5"/>
  <c r="T513" i="5" s="1"/>
  <c r="AH513" i="5" s="1"/>
  <c r="BD513" i="5" s="1"/>
  <c r="R513" i="5"/>
  <c r="AF513" i="5" s="1"/>
  <c r="BB513" i="5" s="1"/>
  <c r="N513" i="5"/>
  <c r="AA513" i="5" s="1"/>
  <c r="B513" i="5"/>
  <c r="M515" i="5"/>
  <c r="Y515" i="5" s="1"/>
  <c r="BH515" i="5" s="1"/>
  <c r="L519" i="5"/>
  <c r="X519" i="5" s="1"/>
  <c r="K519" i="5"/>
  <c r="U519" i="5" s="1"/>
  <c r="AI519" i="5" s="1"/>
  <c r="J519" i="5"/>
  <c r="T519" i="5" s="1"/>
  <c r="AH519" i="5" s="1"/>
  <c r="BD519" i="5" s="1"/>
  <c r="R519" i="5"/>
  <c r="AF519" i="5" s="1"/>
  <c r="BB519" i="5" s="1"/>
  <c r="N519" i="5"/>
  <c r="AA519" i="5" s="1"/>
  <c r="B519" i="5"/>
  <c r="M521" i="5"/>
  <c r="Y521" i="5" s="1"/>
  <c r="BH521" i="5" s="1"/>
  <c r="L525" i="5"/>
  <c r="X525" i="5" s="1"/>
  <c r="K525" i="5"/>
  <c r="U525" i="5" s="1"/>
  <c r="AI525" i="5" s="1"/>
  <c r="J525" i="5"/>
  <c r="T525" i="5" s="1"/>
  <c r="AH525" i="5" s="1"/>
  <c r="BD525" i="5" s="1"/>
  <c r="R525" i="5"/>
  <c r="AF525" i="5" s="1"/>
  <c r="BB525" i="5" s="1"/>
  <c r="N525" i="5"/>
  <c r="AA525" i="5" s="1"/>
  <c r="B525" i="5"/>
  <c r="M527" i="5"/>
  <c r="Y527" i="5" s="1"/>
  <c r="BH527" i="5" s="1"/>
  <c r="K531" i="5"/>
  <c r="U531" i="5" s="1"/>
  <c r="AI531" i="5" s="1"/>
  <c r="R531" i="5"/>
  <c r="AF531" i="5" s="1"/>
  <c r="BB531" i="5" s="1"/>
  <c r="C531" i="5"/>
  <c r="O531" i="5"/>
  <c r="AC531" i="5" s="1"/>
  <c r="B531" i="5"/>
  <c r="M531" i="5"/>
  <c r="Y531" i="5" s="1"/>
  <c r="BH531" i="5" s="1"/>
  <c r="L531" i="5"/>
  <c r="X531" i="5" s="1"/>
  <c r="J531" i="5"/>
  <c r="T531" i="5" s="1"/>
  <c r="AH531" i="5" s="1"/>
  <c r="BD531" i="5" s="1"/>
  <c r="O463" i="5"/>
  <c r="AC463" i="5" s="1"/>
  <c r="C472" i="5"/>
  <c r="L479" i="5"/>
  <c r="X479" i="5" s="1"/>
  <c r="K479" i="5"/>
  <c r="U479" i="5" s="1"/>
  <c r="AI479" i="5" s="1"/>
  <c r="J479" i="5"/>
  <c r="T479" i="5" s="1"/>
  <c r="AH479" i="5" s="1"/>
  <c r="BD479" i="5" s="1"/>
  <c r="L485" i="5"/>
  <c r="X485" i="5" s="1"/>
  <c r="K485" i="5"/>
  <c r="U485" i="5" s="1"/>
  <c r="AI485" i="5" s="1"/>
  <c r="J485" i="5"/>
  <c r="T485" i="5" s="1"/>
  <c r="AH485" i="5" s="1"/>
  <c r="BD485" i="5" s="1"/>
  <c r="C498" i="5"/>
  <c r="I501" i="5"/>
  <c r="S501" i="5" s="1"/>
  <c r="AG501" i="5" s="1"/>
  <c r="BC501" i="5" s="1"/>
  <c r="C502" i="5"/>
  <c r="I505" i="5"/>
  <c r="S505" i="5" s="1"/>
  <c r="AG505" i="5" s="1"/>
  <c r="BC505" i="5" s="1"/>
  <c r="O509" i="5"/>
  <c r="AC509" i="5" s="1"/>
  <c r="C513" i="5"/>
  <c r="O515" i="5"/>
  <c r="AC515" i="5" s="1"/>
  <c r="C519" i="5"/>
  <c r="O521" i="5"/>
  <c r="AC521" i="5" s="1"/>
  <c r="C525" i="5"/>
  <c r="O527" i="5"/>
  <c r="AC527" i="5" s="1"/>
  <c r="K543" i="5"/>
  <c r="U543" i="5" s="1"/>
  <c r="AI543" i="5" s="1"/>
  <c r="M543" i="5"/>
  <c r="Y543" i="5" s="1"/>
  <c r="BH543" i="5" s="1"/>
  <c r="L543" i="5"/>
  <c r="X543" i="5" s="1"/>
  <c r="J543" i="5"/>
  <c r="T543" i="5" s="1"/>
  <c r="AH543" i="5" s="1"/>
  <c r="BD543" i="5" s="1"/>
  <c r="I543" i="5"/>
  <c r="S543" i="5" s="1"/>
  <c r="AG543" i="5" s="1"/>
  <c r="BC543" i="5" s="1"/>
  <c r="O543" i="5"/>
  <c r="AC543" i="5" s="1"/>
  <c r="B543" i="5"/>
  <c r="I599" i="5"/>
  <c r="S599" i="5" s="1"/>
  <c r="AG599" i="5" s="1"/>
  <c r="BC599" i="5" s="1"/>
  <c r="N599" i="5"/>
  <c r="AA599" i="5" s="1"/>
  <c r="B599" i="5"/>
  <c r="R599" i="5"/>
  <c r="AF599" i="5" s="1"/>
  <c r="BB599" i="5" s="1"/>
  <c r="O599" i="5"/>
  <c r="AC599" i="5" s="1"/>
  <c r="M599" i="5"/>
  <c r="Y599" i="5" s="1"/>
  <c r="BH599" i="5" s="1"/>
  <c r="L599" i="5"/>
  <c r="X599" i="5" s="1"/>
  <c r="K599" i="5"/>
  <c r="U599" i="5" s="1"/>
  <c r="AI599" i="5" s="1"/>
  <c r="J599" i="5"/>
  <c r="T599" i="5" s="1"/>
  <c r="AH599" i="5" s="1"/>
  <c r="BD599" i="5" s="1"/>
  <c r="C599" i="5"/>
  <c r="L454" i="5"/>
  <c r="X454" i="5" s="1"/>
  <c r="L455" i="5"/>
  <c r="X455" i="5" s="1"/>
  <c r="B463" i="5"/>
  <c r="R463" i="5"/>
  <c r="AF463" i="5" s="1"/>
  <c r="BB463" i="5" s="1"/>
  <c r="L466" i="5"/>
  <c r="X466" i="5" s="1"/>
  <c r="L467" i="5"/>
  <c r="X467" i="5" s="1"/>
  <c r="I474" i="5"/>
  <c r="S474" i="5" s="1"/>
  <c r="AG474" i="5" s="1"/>
  <c r="BC474" i="5" s="1"/>
  <c r="N475" i="5"/>
  <c r="AA475" i="5" s="1"/>
  <c r="B479" i="5"/>
  <c r="N481" i="5"/>
  <c r="AA481" i="5" s="1"/>
  <c r="B485" i="5"/>
  <c r="N487" i="5"/>
  <c r="AA487" i="5" s="1"/>
  <c r="R496" i="5"/>
  <c r="AF496" i="5" s="1"/>
  <c r="BB496" i="5" s="1"/>
  <c r="N496" i="5"/>
  <c r="AA496" i="5" s="1"/>
  <c r="B496" i="5"/>
  <c r="K496" i="5"/>
  <c r="U496" i="5" s="1"/>
  <c r="AI496" i="5" s="1"/>
  <c r="L499" i="5"/>
  <c r="X499" i="5" s="1"/>
  <c r="K499" i="5"/>
  <c r="U499" i="5" s="1"/>
  <c r="AI499" i="5" s="1"/>
  <c r="J499" i="5"/>
  <c r="T499" i="5" s="1"/>
  <c r="AH499" i="5" s="1"/>
  <c r="BD499" i="5" s="1"/>
  <c r="M501" i="5"/>
  <c r="Y501" i="5" s="1"/>
  <c r="BH501" i="5" s="1"/>
  <c r="L503" i="5"/>
  <c r="X503" i="5" s="1"/>
  <c r="K503" i="5"/>
  <c r="U503" i="5" s="1"/>
  <c r="AI503" i="5" s="1"/>
  <c r="J503" i="5"/>
  <c r="T503" i="5" s="1"/>
  <c r="AH503" i="5" s="1"/>
  <c r="BD503" i="5" s="1"/>
  <c r="M505" i="5"/>
  <c r="Y505" i="5" s="1"/>
  <c r="BH505" i="5" s="1"/>
  <c r="R512" i="5"/>
  <c r="AF512" i="5" s="1"/>
  <c r="BB512" i="5" s="1"/>
  <c r="N512" i="5"/>
  <c r="AA512" i="5" s="1"/>
  <c r="B512" i="5"/>
  <c r="L512" i="5"/>
  <c r="X512" i="5" s="1"/>
  <c r="K512" i="5"/>
  <c r="U512" i="5" s="1"/>
  <c r="AI512" i="5" s="1"/>
  <c r="J512" i="5"/>
  <c r="T512" i="5" s="1"/>
  <c r="AH512" i="5" s="1"/>
  <c r="BD512" i="5" s="1"/>
  <c r="F518" i="5"/>
  <c r="E518" i="5"/>
  <c r="R518" i="5"/>
  <c r="AF518" i="5" s="1"/>
  <c r="BB518" i="5" s="1"/>
  <c r="D518" i="5"/>
  <c r="N518" i="5"/>
  <c r="AA518" i="5" s="1"/>
  <c r="B518" i="5"/>
  <c r="L518" i="5"/>
  <c r="X518" i="5" s="1"/>
  <c r="K518" i="5"/>
  <c r="U518" i="5" s="1"/>
  <c r="AI518" i="5" s="1"/>
  <c r="J518" i="5"/>
  <c r="T518" i="5" s="1"/>
  <c r="AH518" i="5" s="1"/>
  <c r="BD518" i="5" s="1"/>
  <c r="H518" i="5"/>
  <c r="R524" i="5"/>
  <c r="AF524" i="5" s="1"/>
  <c r="BB524" i="5" s="1"/>
  <c r="N524" i="5"/>
  <c r="AA524" i="5" s="1"/>
  <c r="B524" i="5"/>
  <c r="L524" i="5"/>
  <c r="X524" i="5" s="1"/>
  <c r="K524" i="5"/>
  <c r="U524" i="5" s="1"/>
  <c r="AI524" i="5" s="1"/>
  <c r="J524" i="5"/>
  <c r="T524" i="5" s="1"/>
  <c r="AH524" i="5" s="1"/>
  <c r="BD524" i="5" s="1"/>
  <c r="I531" i="5"/>
  <c r="S531" i="5" s="1"/>
  <c r="AG531" i="5" s="1"/>
  <c r="BC531" i="5" s="1"/>
  <c r="K540" i="5"/>
  <c r="U540" i="5" s="1"/>
  <c r="AI540" i="5" s="1"/>
  <c r="J540" i="5"/>
  <c r="T540" i="5" s="1"/>
  <c r="AH540" i="5" s="1"/>
  <c r="BD540" i="5" s="1"/>
  <c r="I540" i="5"/>
  <c r="S540" i="5" s="1"/>
  <c r="AG540" i="5" s="1"/>
  <c r="BC540" i="5" s="1"/>
  <c r="R540" i="5"/>
  <c r="AF540" i="5" s="1"/>
  <c r="BB540" i="5" s="1"/>
  <c r="C540" i="5"/>
  <c r="O540" i="5"/>
  <c r="AC540" i="5" s="1"/>
  <c r="B540" i="5"/>
  <c r="M540" i="5"/>
  <c r="Y540" i="5" s="1"/>
  <c r="BH540" i="5" s="1"/>
  <c r="C543" i="5"/>
  <c r="O453" i="5"/>
  <c r="AC453" i="5" s="1"/>
  <c r="M455" i="5"/>
  <c r="Y455" i="5" s="1"/>
  <c r="BH455" i="5" s="1"/>
  <c r="C463" i="5"/>
  <c r="R464" i="5"/>
  <c r="AF464" i="5" s="1"/>
  <c r="BB464" i="5" s="1"/>
  <c r="N464" i="5"/>
  <c r="AA464" i="5" s="1"/>
  <c r="B464" i="5"/>
  <c r="O465" i="5"/>
  <c r="AC465" i="5" s="1"/>
  <c r="M467" i="5"/>
  <c r="Y467" i="5" s="1"/>
  <c r="BH467" i="5" s="1"/>
  <c r="L469" i="5"/>
  <c r="X469" i="5" s="1"/>
  <c r="J469" i="5"/>
  <c r="T469" i="5" s="1"/>
  <c r="AH469" i="5" s="1"/>
  <c r="BD469" i="5" s="1"/>
  <c r="R469" i="5"/>
  <c r="AF469" i="5" s="1"/>
  <c r="BB469" i="5" s="1"/>
  <c r="F470" i="5"/>
  <c r="R470" i="5"/>
  <c r="AF470" i="5" s="1"/>
  <c r="BB470" i="5" s="1"/>
  <c r="D470" i="5"/>
  <c r="N470" i="5"/>
  <c r="AA470" i="5" s="1"/>
  <c r="B470" i="5"/>
  <c r="J474" i="5"/>
  <c r="T474" i="5" s="1"/>
  <c r="AH474" i="5" s="1"/>
  <c r="BD474" i="5" s="1"/>
  <c r="R476" i="5"/>
  <c r="AF476" i="5" s="1"/>
  <c r="BB476" i="5" s="1"/>
  <c r="N476" i="5"/>
  <c r="AA476" i="5" s="1"/>
  <c r="B476" i="5"/>
  <c r="C479" i="5"/>
  <c r="I480" i="5"/>
  <c r="S480" i="5" s="1"/>
  <c r="AG480" i="5" s="1"/>
  <c r="BC480" i="5" s="1"/>
  <c r="F482" i="5"/>
  <c r="E482" i="5"/>
  <c r="R482" i="5"/>
  <c r="AF482" i="5" s="1"/>
  <c r="BB482" i="5" s="1"/>
  <c r="D482" i="5"/>
  <c r="N482" i="5"/>
  <c r="AA482" i="5" s="1"/>
  <c r="B482" i="5"/>
  <c r="C485" i="5"/>
  <c r="I486" i="5"/>
  <c r="S486" i="5" s="1"/>
  <c r="AG486" i="5" s="1"/>
  <c r="BC486" i="5" s="1"/>
  <c r="R488" i="5"/>
  <c r="AF488" i="5" s="1"/>
  <c r="BB488" i="5" s="1"/>
  <c r="N488" i="5"/>
  <c r="AA488" i="5" s="1"/>
  <c r="B488" i="5"/>
  <c r="I491" i="5"/>
  <c r="S491" i="5" s="1"/>
  <c r="AG491" i="5" s="1"/>
  <c r="BC491" i="5" s="1"/>
  <c r="F494" i="5"/>
  <c r="E494" i="5"/>
  <c r="R494" i="5"/>
  <c r="AF494" i="5" s="1"/>
  <c r="BB494" i="5" s="1"/>
  <c r="D494" i="5"/>
  <c r="N494" i="5"/>
  <c r="AA494" i="5" s="1"/>
  <c r="B494" i="5"/>
  <c r="K494" i="5"/>
  <c r="U494" i="5" s="1"/>
  <c r="AI494" i="5" s="1"/>
  <c r="C496" i="5"/>
  <c r="B499" i="5"/>
  <c r="N501" i="5"/>
  <c r="AA501" i="5" s="1"/>
  <c r="B503" i="5"/>
  <c r="O505" i="5"/>
  <c r="AC505" i="5" s="1"/>
  <c r="C512" i="5"/>
  <c r="I513" i="5"/>
  <c r="S513" i="5" s="1"/>
  <c r="AG513" i="5" s="1"/>
  <c r="BC513" i="5" s="1"/>
  <c r="C518" i="5"/>
  <c r="I519" i="5"/>
  <c r="S519" i="5" s="1"/>
  <c r="AG519" i="5" s="1"/>
  <c r="BC519" i="5" s="1"/>
  <c r="C524" i="5"/>
  <c r="I525" i="5"/>
  <c r="S525" i="5" s="1"/>
  <c r="AG525" i="5" s="1"/>
  <c r="BC525" i="5" s="1"/>
  <c r="N531" i="5"/>
  <c r="AA531" i="5" s="1"/>
  <c r="N543" i="5"/>
  <c r="AA543" i="5" s="1"/>
  <c r="L511" i="5"/>
  <c r="X511" i="5" s="1"/>
  <c r="K511" i="5"/>
  <c r="U511" i="5" s="1"/>
  <c r="AI511" i="5" s="1"/>
  <c r="J511" i="5"/>
  <c r="T511" i="5" s="1"/>
  <c r="AH511" i="5" s="1"/>
  <c r="BD511" i="5" s="1"/>
  <c r="R511" i="5"/>
  <c r="AF511" i="5" s="1"/>
  <c r="BB511" i="5" s="1"/>
  <c r="N511" i="5"/>
  <c r="AA511" i="5" s="1"/>
  <c r="B511" i="5"/>
  <c r="L517" i="5"/>
  <c r="X517" i="5" s="1"/>
  <c r="K517" i="5"/>
  <c r="U517" i="5" s="1"/>
  <c r="AI517" i="5" s="1"/>
  <c r="J517" i="5"/>
  <c r="T517" i="5" s="1"/>
  <c r="AH517" i="5" s="1"/>
  <c r="BD517" i="5" s="1"/>
  <c r="R517" i="5"/>
  <c r="AF517" i="5" s="1"/>
  <c r="BB517" i="5" s="1"/>
  <c r="N517" i="5"/>
  <c r="AA517" i="5" s="1"/>
  <c r="B517" i="5"/>
  <c r="L523" i="5"/>
  <c r="X523" i="5" s="1"/>
  <c r="K523" i="5"/>
  <c r="U523" i="5" s="1"/>
  <c r="AI523" i="5" s="1"/>
  <c r="J523" i="5"/>
  <c r="T523" i="5" s="1"/>
  <c r="AH523" i="5" s="1"/>
  <c r="BD523" i="5" s="1"/>
  <c r="R523" i="5"/>
  <c r="AF523" i="5" s="1"/>
  <c r="BB523" i="5" s="1"/>
  <c r="N523" i="5"/>
  <c r="AA523" i="5" s="1"/>
  <c r="B523" i="5"/>
  <c r="J558" i="5"/>
  <c r="T558" i="5" s="1"/>
  <c r="AH558" i="5" s="1"/>
  <c r="BD558" i="5" s="1"/>
  <c r="I558" i="5"/>
  <c r="S558" i="5" s="1"/>
  <c r="AG558" i="5" s="1"/>
  <c r="BC558" i="5" s="1"/>
  <c r="R558" i="5"/>
  <c r="AF558" i="5" s="1"/>
  <c r="BB558" i="5" s="1"/>
  <c r="O558" i="5"/>
  <c r="AC558" i="5" s="1"/>
  <c r="C558" i="5"/>
  <c r="N558" i="5"/>
  <c r="AA558" i="5" s="1"/>
  <c r="M558" i="5"/>
  <c r="Y558" i="5" s="1"/>
  <c r="BH558" i="5" s="1"/>
  <c r="L558" i="5"/>
  <c r="X558" i="5" s="1"/>
  <c r="K558" i="5"/>
  <c r="U558" i="5" s="1"/>
  <c r="AI558" i="5" s="1"/>
  <c r="B558" i="5"/>
  <c r="R454" i="5"/>
  <c r="AF454" i="5" s="1"/>
  <c r="BB454" i="5" s="1"/>
  <c r="N454" i="5"/>
  <c r="AA454" i="5" s="1"/>
  <c r="B454" i="5"/>
  <c r="O455" i="5"/>
  <c r="AC455" i="5" s="1"/>
  <c r="R466" i="5"/>
  <c r="AF466" i="5" s="1"/>
  <c r="BB466" i="5" s="1"/>
  <c r="N466" i="5"/>
  <c r="AA466" i="5" s="1"/>
  <c r="B466" i="5"/>
  <c r="O467" i="5"/>
  <c r="AC467" i="5" s="1"/>
  <c r="I472" i="5"/>
  <c r="S472" i="5" s="1"/>
  <c r="AG472" i="5" s="1"/>
  <c r="BC472" i="5" s="1"/>
  <c r="K473" i="5"/>
  <c r="U473" i="5" s="1"/>
  <c r="AI473" i="5" s="1"/>
  <c r="L474" i="5"/>
  <c r="X474" i="5" s="1"/>
  <c r="L475" i="5"/>
  <c r="X475" i="5" s="1"/>
  <c r="K475" i="5"/>
  <c r="U475" i="5" s="1"/>
  <c r="AI475" i="5" s="1"/>
  <c r="J475" i="5"/>
  <c r="T475" i="5" s="1"/>
  <c r="AH475" i="5" s="1"/>
  <c r="BD475" i="5" s="1"/>
  <c r="M477" i="5"/>
  <c r="Y477" i="5" s="1"/>
  <c r="BH477" i="5" s="1"/>
  <c r="K480" i="5"/>
  <c r="U480" i="5" s="1"/>
  <c r="AI480" i="5" s="1"/>
  <c r="L481" i="5"/>
  <c r="X481" i="5" s="1"/>
  <c r="K481" i="5"/>
  <c r="U481" i="5" s="1"/>
  <c r="AI481" i="5" s="1"/>
  <c r="J481" i="5"/>
  <c r="T481" i="5" s="1"/>
  <c r="AH481" i="5" s="1"/>
  <c r="BD481" i="5" s="1"/>
  <c r="M483" i="5"/>
  <c r="Y483" i="5" s="1"/>
  <c r="BH483" i="5" s="1"/>
  <c r="K486" i="5"/>
  <c r="U486" i="5" s="1"/>
  <c r="AI486" i="5" s="1"/>
  <c r="L487" i="5"/>
  <c r="X487" i="5" s="1"/>
  <c r="K487" i="5"/>
  <c r="U487" i="5" s="1"/>
  <c r="AI487" i="5" s="1"/>
  <c r="J487" i="5"/>
  <c r="T487" i="5" s="1"/>
  <c r="AH487" i="5" s="1"/>
  <c r="BD487" i="5" s="1"/>
  <c r="M489" i="5"/>
  <c r="Y489" i="5" s="1"/>
  <c r="BH489" i="5" s="1"/>
  <c r="R490" i="5"/>
  <c r="AF490" i="5" s="1"/>
  <c r="BB490" i="5" s="1"/>
  <c r="N490" i="5"/>
  <c r="AA490" i="5" s="1"/>
  <c r="B490" i="5"/>
  <c r="K490" i="5"/>
  <c r="U490" i="5" s="1"/>
  <c r="AI490" i="5" s="1"/>
  <c r="N491" i="5"/>
  <c r="AA491" i="5" s="1"/>
  <c r="J498" i="5"/>
  <c r="T498" i="5" s="1"/>
  <c r="AH498" i="5" s="1"/>
  <c r="BD498" i="5" s="1"/>
  <c r="R501" i="5"/>
  <c r="AF501" i="5" s="1"/>
  <c r="BB501" i="5" s="1"/>
  <c r="J502" i="5"/>
  <c r="T502" i="5" s="1"/>
  <c r="AH502" i="5" s="1"/>
  <c r="BD502" i="5" s="1"/>
  <c r="C511" i="5"/>
  <c r="I512" i="5"/>
  <c r="S512" i="5" s="1"/>
  <c r="AG512" i="5" s="1"/>
  <c r="BC512" i="5" s="1"/>
  <c r="O513" i="5"/>
  <c r="AC513" i="5" s="1"/>
  <c r="C517" i="5"/>
  <c r="I518" i="5"/>
  <c r="S518" i="5" s="1"/>
  <c r="AG518" i="5" s="1"/>
  <c r="BC518" i="5" s="1"/>
  <c r="O519" i="5"/>
  <c r="AC519" i="5" s="1"/>
  <c r="C523" i="5"/>
  <c r="I524" i="5"/>
  <c r="S524" i="5" s="1"/>
  <c r="AG524" i="5" s="1"/>
  <c r="BC524" i="5" s="1"/>
  <c r="O525" i="5"/>
  <c r="AC525" i="5" s="1"/>
  <c r="N540" i="5"/>
  <c r="AA540" i="5" s="1"/>
  <c r="L530" i="5"/>
  <c r="X530" i="5" s="1"/>
  <c r="N533" i="5"/>
  <c r="AA533" i="5" s="1"/>
  <c r="L537" i="5"/>
  <c r="X537" i="5" s="1"/>
  <c r="R549" i="5"/>
  <c r="AF549" i="5" s="1"/>
  <c r="BB549" i="5" s="1"/>
  <c r="O549" i="5"/>
  <c r="AC549" i="5" s="1"/>
  <c r="C549" i="5"/>
  <c r="L549" i="5"/>
  <c r="X549" i="5" s="1"/>
  <c r="K549" i="5"/>
  <c r="U549" i="5" s="1"/>
  <c r="AI549" i="5" s="1"/>
  <c r="J552" i="5"/>
  <c r="T552" i="5" s="1"/>
  <c r="AH552" i="5" s="1"/>
  <c r="BD552" i="5" s="1"/>
  <c r="I552" i="5"/>
  <c r="S552" i="5" s="1"/>
  <c r="AG552" i="5" s="1"/>
  <c r="BC552" i="5" s="1"/>
  <c r="R555" i="5"/>
  <c r="AF555" i="5" s="1"/>
  <c r="BB555" i="5" s="1"/>
  <c r="O555" i="5"/>
  <c r="AC555" i="5" s="1"/>
  <c r="C555" i="5"/>
  <c r="L555" i="5"/>
  <c r="X555" i="5" s="1"/>
  <c r="K555" i="5"/>
  <c r="U555" i="5" s="1"/>
  <c r="AI555" i="5" s="1"/>
  <c r="I579" i="5"/>
  <c r="S579" i="5" s="1"/>
  <c r="AG579" i="5" s="1"/>
  <c r="BC579" i="5" s="1"/>
  <c r="R579" i="5"/>
  <c r="AF579" i="5" s="1"/>
  <c r="BB579" i="5" s="1"/>
  <c r="O579" i="5"/>
  <c r="AC579" i="5" s="1"/>
  <c r="N579" i="5"/>
  <c r="AA579" i="5" s="1"/>
  <c r="M579" i="5"/>
  <c r="Y579" i="5" s="1"/>
  <c r="BH579" i="5" s="1"/>
  <c r="L579" i="5"/>
  <c r="X579" i="5" s="1"/>
  <c r="K579" i="5"/>
  <c r="U579" i="5" s="1"/>
  <c r="AI579" i="5" s="1"/>
  <c r="J579" i="5"/>
  <c r="T579" i="5" s="1"/>
  <c r="AH579" i="5" s="1"/>
  <c r="BD579" i="5" s="1"/>
  <c r="I603" i="5"/>
  <c r="S603" i="5" s="1"/>
  <c r="AG603" i="5" s="1"/>
  <c r="BC603" i="5" s="1"/>
  <c r="N603" i="5"/>
  <c r="AA603" i="5" s="1"/>
  <c r="B603" i="5"/>
  <c r="L603" i="5"/>
  <c r="X603" i="5" s="1"/>
  <c r="R603" i="5"/>
  <c r="AF603" i="5" s="1"/>
  <c r="BB603" i="5" s="1"/>
  <c r="O603" i="5"/>
  <c r="AC603" i="5" s="1"/>
  <c r="M603" i="5"/>
  <c r="Y603" i="5" s="1"/>
  <c r="BH603" i="5" s="1"/>
  <c r="K603" i="5"/>
  <c r="U603" i="5" s="1"/>
  <c r="AI603" i="5" s="1"/>
  <c r="J603" i="5"/>
  <c r="T603" i="5" s="1"/>
  <c r="AH603" i="5" s="1"/>
  <c r="BD603" i="5" s="1"/>
  <c r="C603" i="5"/>
  <c r="O570" i="5"/>
  <c r="AC570" i="5" s="1"/>
  <c r="N570" i="5"/>
  <c r="AA570" i="5" s="1"/>
  <c r="K570" i="5"/>
  <c r="U570" i="5" s="1"/>
  <c r="AI570" i="5" s="1"/>
  <c r="J570" i="5"/>
  <c r="T570" i="5" s="1"/>
  <c r="AH570" i="5" s="1"/>
  <c r="BD570" i="5" s="1"/>
  <c r="I570" i="5"/>
  <c r="S570" i="5" s="1"/>
  <c r="AG570" i="5" s="1"/>
  <c r="BC570" i="5" s="1"/>
  <c r="C570" i="5"/>
  <c r="I581" i="5"/>
  <c r="S581" i="5" s="1"/>
  <c r="AG581" i="5" s="1"/>
  <c r="BC581" i="5" s="1"/>
  <c r="N581" i="5"/>
  <c r="AA581" i="5" s="1"/>
  <c r="B581" i="5"/>
  <c r="R581" i="5"/>
  <c r="AF581" i="5" s="1"/>
  <c r="BB581" i="5" s="1"/>
  <c r="O581" i="5"/>
  <c r="AC581" i="5" s="1"/>
  <c r="M581" i="5"/>
  <c r="Y581" i="5" s="1"/>
  <c r="BH581" i="5" s="1"/>
  <c r="L581" i="5"/>
  <c r="X581" i="5" s="1"/>
  <c r="K581" i="5"/>
  <c r="U581" i="5" s="1"/>
  <c r="AI581" i="5" s="1"/>
  <c r="J581" i="5"/>
  <c r="T581" i="5" s="1"/>
  <c r="AH581" i="5" s="1"/>
  <c r="BD581" i="5" s="1"/>
  <c r="N530" i="5"/>
  <c r="AA530" i="5" s="1"/>
  <c r="N537" i="5"/>
  <c r="AA537" i="5" s="1"/>
  <c r="C552" i="5"/>
  <c r="R559" i="5"/>
  <c r="AF559" i="5" s="1"/>
  <c r="BB559" i="5" s="1"/>
  <c r="O559" i="5"/>
  <c r="AC559" i="5" s="1"/>
  <c r="C559" i="5"/>
  <c r="N559" i="5"/>
  <c r="AA559" i="5" s="1"/>
  <c r="B559" i="5"/>
  <c r="L559" i="5"/>
  <c r="X559" i="5" s="1"/>
  <c r="K559" i="5"/>
  <c r="U559" i="5" s="1"/>
  <c r="AI559" i="5" s="1"/>
  <c r="J559" i="5"/>
  <c r="T559" i="5" s="1"/>
  <c r="AH559" i="5" s="1"/>
  <c r="BD559" i="5" s="1"/>
  <c r="I559" i="5"/>
  <c r="S559" i="5" s="1"/>
  <c r="AG559" i="5" s="1"/>
  <c r="BC559" i="5" s="1"/>
  <c r="B570" i="5"/>
  <c r="C579" i="5"/>
  <c r="C581" i="5"/>
  <c r="B530" i="5"/>
  <c r="O530" i="5"/>
  <c r="AC530" i="5" s="1"/>
  <c r="M534" i="5"/>
  <c r="Y534" i="5" s="1"/>
  <c r="BH534" i="5" s="1"/>
  <c r="I535" i="5"/>
  <c r="S535" i="5" s="1"/>
  <c r="AG535" i="5" s="1"/>
  <c r="BC535" i="5" s="1"/>
  <c r="B537" i="5"/>
  <c r="O537" i="5"/>
  <c r="AC537" i="5" s="1"/>
  <c r="M541" i="5"/>
  <c r="Y541" i="5" s="1"/>
  <c r="BH541" i="5" s="1"/>
  <c r="N544" i="5"/>
  <c r="AA544" i="5" s="1"/>
  <c r="R548" i="5"/>
  <c r="AF548" i="5" s="1"/>
  <c r="BB548" i="5" s="1"/>
  <c r="J560" i="5"/>
  <c r="T560" i="5" s="1"/>
  <c r="AH560" i="5" s="1"/>
  <c r="BD560" i="5" s="1"/>
  <c r="I560" i="5"/>
  <c r="S560" i="5" s="1"/>
  <c r="AG560" i="5" s="1"/>
  <c r="BC560" i="5" s="1"/>
  <c r="R560" i="5"/>
  <c r="AF560" i="5" s="1"/>
  <c r="BB560" i="5" s="1"/>
  <c r="O560" i="5"/>
  <c r="AC560" i="5" s="1"/>
  <c r="C560" i="5"/>
  <c r="R561" i="5"/>
  <c r="AF561" i="5" s="1"/>
  <c r="BB561" i="5" s="1"/>
  <c r="O561" i="5"/>
  <c r="AC561" i="5" s="1"/>
  <c r="C561" i="5"/>
  <c r="N561" i="5"/>
  <c r="AA561" i="5" s="1"/>
  <c r="B561" i="5"/>
  <c r="L561" i="5"/>
  <c r="X561" i="5" s="1"/>
  <c r="K561" i="5"/>
  <c r="U561" i="5" s="1"/>
  <c r="AI561" i="5" s="1"/>
  <c r="J561" i="5"/>
  <c r="T561" i="5" s="1"/>
  <c r="AH561" i="5" s="1"/>
  <c r="BD561" i="5" s="1"/>
  <c r="I561" i="5"/>
  <c r="S561" i="5" s="1"/>
  <c r="AG561" i="5" s="1"/>
  <c r="BC561" i="5" s="1"/>
  <c r="L570" i="5"/>
  <c r="X570" i="5" s="1"/>
  <c r="C530" i="5"/>
  <c r="R530" i="5"/>
  <c r="AF530" i="5" s="1"/>
  <c r="BB530" i="5" s="1"/>
  <c r="N534" i="5"/>
  <c r="AA534" i="5" s="1"/>
  <c r="J535" i="5"/>
  <c r="T535" i="5" s="1"/>
  <c r="AH535" i="5" s="1"/>
  <c r="BD535" i="5" s="1"/>
  <c r="C537" i="5"/>
  <c r="R537" i="5"/>
  <c r="AF537" i="5" s="1"/>
  <c r="BB537" i="5" s="1"/>
  <c r="N541" i="5"/>
  <c r="AA541" i="5" s="1"/>
  <c r="O547" i="5"/>
  <c r="AC547" i="5" s="1"/>
  <c r="C547" i="5"/>
  <c r="L547" i="5"/>
  <c r="X547" i="5" s="1"/>
  <c r="K547" i="5"/>
  <c r="U547" i="5" s="1"/>
  <c r="AI547" i="5" s="1"/>
  <c r="R551" i="5"/>
  <c r="AF551" i="5" s="1"/>
  <c r="BB551" i="5" s="1"/>
  <c r="O551" i="5"/>
  <c r="AC551" i="5" s="1"/>
  <c r="C551" i="5"/>
  <c r="L551" i="5"/>
  <c r="X551" i="5" s="1"/>
  <c r="K551" i="5"/>
  <c r="U551" i="5" s="1"/>
  <c r="AI551" i="5" s="1"/>
  <c r="J554" i="5"/>
  <c r="T554" i="5" s="1"/>
  <c r="AH554" i="5" s="1"/>
  <c r="BD554" i="5" s="1"/>
  <c r="I554" i="5"/>
  <c r="S554" i="5" s="1"/>
  <c r="AG554" i="5" s="1"/>
  <c r="BC554" i="5" s="1"/>
  <c r="F554" i="5"/>
  <c r="E554" i="5"/>
  <c r="R557" i="5"/>
  <c r="AF557" i="5" s="1"/>
  <c r="BB557" i="5" s="1"/>
  <c r="O557" i="5"/>
  <c r="AC557" i="5" s="1"/>
  <c r="C557" i="5"/>
  <c r="L557" i="5"/>
  <c r="X557" i="5" s="1"/>
  <c r="K557" i="5"/>
  <c r="U557" i="5" s="1"/>
  <c r="AI557" i="5" s="1"/>
  <c r="J562" i="5"/>
  <c r="T562" i="5" s="1"/>
  <c r="AH562" i="5" s="1"/>
  <c r="BD562" i="5" s="1"/>
  <c r="I562" i="5"/>
  <c r="S562" i="5" s="1"/>
  <c r="AG562" i="5" s="1"/>
  <c r="BC562" i="5" s="1"/>
  <c r="R562" i="5"/>
  <c r="AF562" i="5" s="1"/>
  <c r="BB562" i="5" s="1"/>
  <c r="O562" i="5"/>
  <c r="AC562" i="5" s="1"/>
  <c r="C562" i="5"/>
  <c r="R563" i="5"/>
  <c r="AF563" i="5" s="1"/>
  <c r="BB563" i="5" s="1"/>
  <c r="O563" i="5"/>
  <c r="AC563" i="5" s="1"/>
  <c r="C563" i="5"/>
  <c r="N563" i="5"/>
  <c r="AA563" i="5" s="1"/>
  <c r="B563" i="5"/>
  <c r="L563" i="5"/>
  <c r="X563" i="5" s="1"/>
  <c r="K563" i="5"/>
  <c r="U563" i="5" s="1"/>
  <c r="AI563" i="5" s="1"/>
  <c r="J563" i="5"/>
  <c r="T563" i="5" s="1"/>
  <c r="AH563" i="5" s="1"/>
  <c r="BD563" i="5" s="1"/>
  <c r="I563" i="5"/>
  <c r="S563" i="5" s="1"/>
  <c r="AG563" i="5" s="1"/>
  <c r="BC563" i="5" s="1"/>
  <c r="J568" i="5"/>
  <c r="T568" i="5" s="1"/>
  <c r="AH568" i="5" s="1"/>
  <c r="BD568" i="5" s="1"/>
  <c r="I568" i="5"/>
  <c r="S568" i="5" s="1"/>
  <c r="AG568" i="5" s="1"/>
  <c r="BC568" i="5" s="1"/>
  <c r="R568" i="5"/>
  <c r="AF568" i="5" s="1"/>
  <c r="BB568" i="5" s="1"/>
  <c r="O568" i="5"/>
  <c r="AC568" i="5" s="1"/>
  <c r="C568" i="5"/>
  <c r="M570" i="5"/>
  <c r="Y570" i="5" s="1"/>
  <c r="BH570" i="5" s="1"/>
  <c r="O572" i="5"/>
  <c r="AC572" i="5" s="1"/>
  <c r="C572" i="5"/>
  <c r="N572" i="5"/>
  <c r="AA572" i="5" s="1"/>
  <c r="B572" i="5"/>
  <c r="K572" i="5"/>
  <c r="U572" i="5" s="1"/>
  <c r="AI572" i="5" s="1"/>
  <c r="R572" i="5"/>
  <c r="AF572" i="5" s="1"/>
  <c r="BB572" i="5" s="1"/>
  <c r="M572" i="5"/>
  <c r="Y572" i="5" s="1"/>
  <c r="BH572" i="5" s="1"/>
  <c r="L572" i="5"/>
  <c r="X572" i="5" s="1"/>
  <c r="J572" i="5"/>
  <c r="T572" i="5" s="1"/>
  <c r="AH572" i="5" s="1"/>
  <c r="BD572" i="5" s="1"/>
  <c r="I572" i="5"/>
  <c r="S572" i="5" s="1"/>
  <c r="AG572" i="5" s="1"/>
  <c r="BC572" i="5" s="1"/>
  <c r="O594" i="5"/>
  <c r="AC594" i="5" s="1"/>
  <c r="C594" i="5"/>
  <c r="N594" i="5"/>
  <c r="AA594" i="5" s="1"/>
  <c r="B594" i="5"/>
  <c r="L594" i="5"/>
  <c r="X594" i="5" s="1"/>
  <c r="K594" i="5"/>
  <c r="U594" i="5" s="1"/>
  <c r="AI594" i="5" s="1"/>
  <c r="R594" i="5"/>
  <c r="AF594" i="5" s="1"/>
  <c r="BB594" i="5" s="1"/>
  <c r="M594" i="5"/>
  <c r="Y594" i="5" s="1"/>
  <c r="BH594" i="5" s="1"/>
  <c r="J594" i="5"/>
  <c r="T594" i="5" s="1"/>
  <c r="AH594" i="5" s="1"/>
  <c r="BD594" i="5" s="1"/>
  <c r="I594" i="5"/>
  <c r="S594" i="5" s="1"/>
  <c r="AG594" i="5" s="1"/>
  <c r="BC594" i="5" s="1"/>
  <c r="J564" i="5"/>
  <c r="T564" i="5" s="1"/>
  <c r="AH564" i="5" s="1"/>
  <c r="BD564" i="5" s="1"/>
  <c r="I564" i="5"/>
  <c r="S564" i="5" s="1"/>
  <c r="AG564" i="5" s="1"/>
  <c r="BC564" i="5" s="1"/>
  <c r="R564" i="5"/>
  <c r="AF564" i="5" s="1"/>
  <c r="BB564" i="5" s="1"/>
  <c r="O564" i="5"/>
  <c r="AC564" i="5" s="1"/>
  <c r="C564" i="5"/>
  <c r="R565" i="5"/>
  <c r="AF565" i="5" s="1"/>
  <c r="BB565" i="5" s="1"/>
  <c r="O565" i="5"/>
  <c r="AC565" i="5" s="1"/>
  <c r="C565" i="5"/>
  <c r="N565" i="5"/>
  <c r="AA565" i="5" s="1"/>
  <c r="B565" i="5"/>
  <c r="L565" i="5"/>
  <c r="X565" i="5" s="1"/>
  <c r="K565" i="5"/>
  <c r="U565" i="5" s="1"/>
  <c r="AI565" i="5" s="1"/>
  <c r="J565" i="5"/>
  <c r="T565" i="5" s="1"/>
  <c r="AH565" i="5" s="1"/>
  <c r="BD565" i="5" s="1"/>
  <c r="I565" i="5"/>
  <c r="S565" i="5" s="1"/>
  <c r="AG565" i="5" s="1"/>
  <c r="BC565" i="5" s="1"/>
  <c r="R570" i="5"/>
  <c r="AF570" i="5" s="1"/>
  <c r="BB570" i="5" s="1"/>
  <c r="I529" i="5"/>
  <c r="S529" i="5" s="1"/>
  <c r="AG529" i="5" s="1"/>
  <c r="BC529" i="5" s="1"/>
  <c r="F530" i="5"/>
  <c r="K532" i="5"/>
  <c r="U532" i="5" s="1"/>
  <c r="AI532" i="5" s="1"/>
  <c r="C534" i="5"/>
  <c r="M535" i="5"/>
  <c r="Y535" i="5" s="1"/>
  <c r="BH535" i="5" s="1"/>
  <c r="J539" i="5"/>
  <c r="T539" i="5" s="1"/>
  <c r="AH539" i="5" s="1"/>
  <c r="BD539" i="5" s="1"/>
  <c r="C541" i="5"/>
  <c r="R541" i="5"/>
  <c r="AF541" i="5" s="1"/>
  <c r="BB541" i="5" s="1"/>
  <c r="L542" i="5"/>
  <c r="X542" i="5" s="1"/>
  <c r="O545" i="5"/>
  <c r="AC545" i="5" s="1"/>
  <c r="L545" i="5"/>
  <c r="X545" i="5" s="1"/>
  <c r="K545" i="5"/>
  <c r="U545" i="5" s="1"/>
  <c r="AI545" i="5" s="1"/>
  <c r="R545" i="5"/>
  <c r="AF545" i="5" s="1"/>
  <c r="BB545" i="5" s="1"/>
  <c r="R546" i="5"/>
  <c r="AF546" i="5" s="1"/>
  <c r="BB546" i="5" s="1"/>
  <c r="I549" i="5"/>
  <c r="S549" i="5" s="1"/>
  <c r="AG549" i="5" s="1"/>
  <c r="BC549" i="5" s="1"/>
  <c r="K552" i="5"/>
  <c r="U552" i="5" s="1"/>
  <c r="AI552" i="5" s="1"/>
  <c r="C554" i="5"/>
  <c r="I555" i="5"/>
  <c r="S555" i="5" s="1"/>
  <c r="AG555" i="5" s="1"/>
  <c r="BC555" i="5" s="1"/>
  <c r="K560" i="5"/>
  <c r="U560" i="5" s="1"/>
  <c r="AI560" i="5" s="1"/>
  <c r="B564" i="5"/>
  <c r="J566" i="5"/>
  <c r="T566" i="5" s="1"/>
  <c r="AH566" i="5" s="1"/>
  <c r="BD566" i="5" s="1"/>
  <c r="I566" i="5"/>
  <c r="S566" i="5" s="1"/>
  <c r="AG566" i="5" s="1"/>
  <c r="BC566" i="5" s="1"/>
  <c r="H566" i="5"/>
  <c r="F566" i="5"/>
  <c r="E566" i="5"/>
  <c r="R566" i="5"/>
  <c r="AF566" i="5" s="1"/>
  <c r="BB566" i="5" s="1"/>
  <c r="D566" i="5"/>
  <c r="O566" i="5"/>
  <c r="AC566" i="5" s="1"/>
  <c r="C566" i="5"/>
  <c r="K568" i="5"/>
  <c r="U568" i="5" s="1"/>
  <c r="AI568" i="5" s="1"/>
  <c r="N535" i="5"/>
  <c r="AA535" i="5" s="1"/>
  <c r="I627" i="5"/>
  <c r="S627" i="5" s="1"/>
  <c r="AG627" i="5" s="1"/>
  <c r="BC627" i="5" s="1"/>
  <c r="C627" i="5"/>
  <c r="R627" i="5"/>
  <c r="AF627" i="5" s="1"/>
  <c r="BB627" i="5" s="1"/>
  <c r="B627" i="5"/>
  <c r="N627" i="5"/>
  <c r="AA627" i="5" s="1"/>
  <c r="M627" i="5"/>
  <c r="Y627" i="5" s="1"/>
  <c r="BH627" i="5" s="1"/>
  <c r="L627" i="5"/>
  <c r="X627" i="5" s="1"/>
  <c r="K627" i="5"/>
  <c r="U627" i="5" s="1"/>
  <c r="AI627" i="5" s="1"/>
  <c r="O627" i="5"/>
  <c r="AC627" i="5" s="1"/>
  <c r="J627" i="5"/>
  <c r="T627" i="5" s="1"/>
  <c r="AH627" i="5" s="1"/>
  <c r="BD627" i="5" s="1"/>
  <c r="L529" i="5"/>
  <c r="X529" i="5" s="1"/>
  <c r="H530" i="5"/>
  <c r="M532" i="5"/>
  <c r="Y532" i="5" s="1"/>
  <c r="BH532" i="5" s="1"/>
  <c r="I533" i="5"/>
  <c r="S533" i="5" s="1"/>
  <c r="AG533" i="5" s="1"/>
  <c r="BC533" i="5" s="1"/>
  <c r="B535" i="5"/>
  <c r="O535" i="5"/>
  <c r="AC535" i="5" s="1"/>
  <c r="M539" i="5"/>
  <c r="Y539" i="5" s="1"/>
  <c r="BH539" i="5" s="1"/>
  <c r="N542" i="5"/>
  <c r="AA542" i="5" s="1"/>
  <c r="M549" i="5"/>
  <c r="Y549" i="5" s="1"/>
  <c r="BH549" i="5" s="1"/>
  <c r="J550" i="5"/>
  <c r="T550" i="5" s="1"/>
  <c r="AH550" i="5" s="1"/>
  <c r="BD550" i="5" s="1"/>
  <c r="I550" i="5"/>
  <c r="S550" i="5" s="1"/>
  <c r="AG550" i="5" s="1"/>
  <c r="BC550" i="5" s="1"/>
  <c r="M552" i="5"/>
  <c r="Y552" i="5" s="1"/>
  <c r="BH552" i="5" s="1"/>
  <c r="R553" i="5"/>
  <c r="AF553" i="5" s="1"/>
  <c r="BB553" i="5" s="1"/>
  <c r="O553" i="5"/>
  <c r="AC553" i="5" s="1"/>
  <c r="C553" i="5"/>
  <c r="L553" i="5"/>
  <c r="X553" i="5" s="1"/>
  <c r="K553" i="5"/>
  <c r="U553" i="5" s="1"/>
  <c r="AI553" i="5" s="1"/>
  <c r="G554" i="5"/>
  <c r="M555" i="5"/>
  <c r="Y555" i="5" s="1"/>
  <c r="BH555" i="5" s="1"/>
  <c r="J556" i="5"/>
  <c r="T556" i="5" s="1"/>
  <c r="AH556" i="5" s="1"/>
  <c r="BD556" i="5" s="1"/>
  <c r="I556" i="5"/>
  <c r="S556" i="5" s="1"/>
  <c r="AG556" i="5" s="1"/>
  <c r="BC556" i="5" s="1"/>
  <c r="M560" i="5"/>
  <c r="Y560" i="5" s="1"/>
  <c r="BH560" i="5" s="1"/>
  <c r="M561" i="5"/>
  <c r="Y561" i="5" s="1"/>
  <c r="BH561" i="5" s="1"/>
  <c r="L562" i="5"/>
  <c r="X562" i="5" s="1"/>
  <c r="K564" i="5"/>
  <c r="U564" i="5" s="1"/>
  <c r="AI564" i="5" s="1"/>
  <c r="M568" i="5"/>
  <c r="Y568" i="5" s="1"/>
  <c r="BH568" i="5" s="1"/>
  <c r="O576" i="5"/>
  <c r="AC576" i="5" s="1"/>
  <c r="C576" i="5"/>
  <c r="N576" i="5"/>
  <c r="AA576" i="5" s="1"/>
  <c r="B576" i="5"/>
  <c r="L576" i="5"/>
  <c r="X576" i="5" s="1"/>
  <c r="K576" i="5"/>
  <c r="U576" i="5" s="1"/>
  <c r="AI576" i="5" s="1"/>
  <c r="R576" i="5"/>
  <c r="AF576" i="5" s="1"/>
  <c r="BB576" i="5" s="1"/>
  <c r="M576" i="5"/>
  <c r="Y576" i="5" s="1"/>
  <c r="BH576" i="5" s="1"/>
  <c r="J576" i="5"/>
  <c r="T576" i="5" s="1"/>
  <c r="AH576" i="5" s="1"/>
  <c r="BD576" i="5" s="1"/>
  <c r="I576" i="5"/>
  <c r="S576" i="5" s="1"/>
  <c r="AG576" i="5" s="1"/>
  <c r="BC576" i="5" s="1"/>
  <c r="O592" i="5"/>
  <c r="AC592" i="5" s="1"/>
  <c r="C592" i="5"/>
  <c r="N592" i="5"/>
  <c r="AA592" i="5" s="1"/>
  <c r="B592" i="5"/>
  <c r="L592" i="5"/>
  <c r="X592" i="5" s="1"/>
  <c r="K592" i="5"/>
  <c r="U592" i="5" s="1"/>
  <c r="AI592" i="5" s="1"/>
  <c r="R592" i="5"/>
  <c r="AF592" i="5" s="1"/>
  <c r="BB592" i="5" s="1"/>
  <c r="M592" i="5"/>
  <c r="Y592" i="5" s="1"/>
  <c r="BH592" i="5" s="1"/>
  <c r="J592" i="5"/>
  <c r="T592" i="5" s="1"/>
  <c r="AH592" i="5" s="1"/>
  <c r="BD592" i="5" s="1"/>
  <c r="I592" i="5"/>
  <c r="S592" i="5" s="1"/>
  <c r="AG592" i="5" s="1"/>
  <c r="BC592" i="5" s="1"/>
  <c r="I530" i="5"/>
  <c r="S530" i="5" s="1"/>
  <c r="AG530" i="5" s="1"/>
  <c r="BC530" i="5" s="1"/>
  <c r="N532" i="5"/>
  <c r="AA532" i="5" s="1"/>
  <c r="J533" i="5"/>
  <c r="T533" i="5" s="1"/>
  <c r="AH533" i="5" s="1"/>
  <c r="BD533" i="5" s="1"/>
  <c r="C535" i="5"/>
  <c r="R535" i="5"/>
  <c r="AF535" i="5" s="1"/>
  <c r="BB535" i="5" s="1"/>
  <c r="N539" i="5"/>
  <c r="AA539" i="5" s="1"/>
  <c r="J548" i="5"/>
  <c r="T548" i="5" s="1"/>
  <c r="AH548" i="5" s="1"/>
  <c r="BD548" i="5" s="1"/>
  <c r="N549" i="5"/>
  <c r="AA549" i="5" s="1"/>
  <c r="N552" i="5"/>
  <c r="AA552" i="5" s="1"/>
  <c r="H554" i="5"/>
  <c r="N555" i="5"/>
  <c r="AA555" i="5" s="1"/>
  <c r="N560" i="5"/>
  <c r="AA560" i="5" s="1"/>
  <c r="M562" i="5"/>
  <c r="Y562" i="5" s="1"/>
  <c r="BH562" i="5" s="1"/>
  <c r="M563" i="5"/>
  <c r="Y563" i="5" s="1"/>
  <c r="BH563" i="5" s="1"/>
  <c r="L564" i="5"/>
  <c r="X564" i="5" s="1"/>
  <c r="N568" i="5"/>
  <c r="AA568" i="5" s="1"/>
  <c r="I571" i="5"/>
  <c r="S571" i="5" s="1"/>
  <c r="AG571" i="5" s="1"/>
  <c r="BC571" i="5" s="1"/>
  <c r="M571" i="5"/>
  <c r="Y571" i="5" s="1"/>
  <c r="BH571" i="5" s="1"/>
  <c r="L571" i="5"/>
  <c r="X571" i="5" s="1"/>
  <c r="K571" i="5"/>
  <c r="U571" i="5" s="1"/>
  <c r="AI571" i="5" s="1"/>
  <c r="J571" i="5"/>
  <c r="T571" i="5" s="1"/>
  <c r="AH571" i="5" s="1"/>
  <c r="BD571" i="5" s="1"/>
  <c r="C571" i="5"/>
  <c r="N529" i="5"/>
  <c r="AA529" i="5" s="1"/>
  <c r="J530" i="5"/>
  <c r="T530" i="5" s="1"/>
  <c r="AH530" i="5" s="1"/>
  <c r="BD530" i="5" s="1"/>
  <c r="B532" i="5"/>
  <c r="L533" i="5"/>
  <c r="X533" i="5" s="1"/>
  <c r="I537" i="5"/>
  <c r="S537" i="5" s="1"/>
  <c r="AG537" i="5" s="1"/>
  <c r="BC537" i="5" s="1"/>
  <c r="B539" i="5"/>
  <c r="O539" i="5"/>
  <c r="AC539" i="5" s="1"/>
  <c r="K548" i="5"/>
  <c r="U548" i="5" s="1"/>
  <c r="AI548" i="5" s="1"/>
  <c r="I551" i="5"/>
  <c r="S551" i="5" s="1"/>
  <c r="AG551" i="5" s="1"/>
  <c r="BC551" i="5" s="1"/>
  <c r="O552" i="5"/>
  <c r="AC552" i="5" s="1"/>
  <c r="K554" i="5"/>
  <c r="U554" i="5" s="1"/>
  <c r="AI554" i="5" s="1"/>
  <c r="I557" i="5"/>
  <c r="S557" i="5" s="1"/>
  <c r="AG557" i="5" s="1"/>
  <c r="BC557" i="5" s="1"/>
  <c r="N562" i="5"/>
  <c r="AA562" i="5" s="1"/>
  <c r="M564" i="5"/>
  <c r="Y564" i="5" s="1"/>
  <c r="BH564" i="5" s="1"/>
  <c r="M565" i="5"/>
  <c r="Y565" i="5" s="1"/>
  <c r="BH565" i="5" s="1"/>
  <c r="B571" i="5"/>
  <c r="O590" i="5"/>
  <c r="AC590" i="5" s="1"/>
  <c r="C590" i="5"/>
  <c r="N590" i="5"/>
  <c r="AA590" i="5" s="1"/>
  <c r="B590" i="5"/>
  <c r="L590" i="5"/>
  <c r="X590" i="5" s="1"/>
  <c r="K590" i="5"/>
  <c r="U590" i="5" s="1"/>
  <c r="AI590" i="5" s="1"/>
  <c r="H590" i="5"/>
  <c r="I567" i="5"/>
  <c r="S567" i="5" s="1"/>
  <c r="AG567" i="5" s="1"/>
  <c r="BC567" i="5" s="1"/>
  <c r="I569" i="5"/>
  <c r="S569" i="5" s="1"/>
  <c r="AG569" i="5" s="1"/>
  <c r="BC569" i="5" s="1"/>
  <c r="M574" i="5"/>
  <c r="Y574" i="5" s="1"/>
  <c r="BH574" i="5" s="1"/>
  <c r="M577" i="5"/>
  <c r="Y577" i="5" s="1"/>
  <c r="BH577" i="5" s="1"/>
  <c r="O578" i="5"/>
  <c r="AC578" i="5" s="1"/>
  <c r="C578" i="5"/>
  <c r="N578" i="5"/>
  <c r="AA578" i="5" s="1"/>
  <c r="B578" i="5"/>
  <c r="L578" i="5"/>
  <c r="X578" i="5" s="1"/>
  <c r="K578" i="5"/>
  <c r="U578" i="5" s="1"/>
  <c r="AI578" i="5" s="1"/>
  <c r="J585" i="5"/>
  <c r="T585" i="5" s="1"/>
  <c r="AH585" i="5" s="1"/>
  <c r="BD585" i="5" s="1"/>
  <c r="K587" i="5"/>
  <c r="U587" i="5" s="1"/>
  <c r="AI587" i="5" s="1"/>
  <c r="O588" i="5"/>
  <c r="AC588" i="5" s="1"/>
  <c r="C588" i="5"/>
  <c r="N588" i="5"/>
  <c r="AA588" i="5" s="1"/>
  <c r="B588" i="5"/>
  <c r="L588" i="5"/>
  <c r="X588" i="5" s="1"/>
  <c r="K588" i="5"/>
  <c r="U588" i="5" s="1"/>
  <c r="AI588" i="5" s="1"/>
  <c r="L589" i="5"/>
  <c r="X589" i="5" s="1"/>
  <c r="D590" i="5"/>
  <c r="M591" i="5"/>
  <c r="Y591" i="5" s="1"/>
  <c r="BH591" i="5" s="1"/>
  <c r="O593" i="5"/>
  <c r="AC593" i="5" s="1"/>
  <c r="O601" i="5"/>
  <c r="AC601" i="5" s="1"/>
  <c r="Z602" i="5"/>
  <c r="AO602" i="5" s="1"/>
  <c r="I605" i="5"/>
  <c r="S605" i="5" s="1"/>
  <c r="AG605" i="5" s="1"/>
  <c r="BC605" i="5" s="1"/>
  <c r="N605" i="5"/>
  <c r="AA605" i="5" s="1"/>
  <c r="B605" i="5"/>
  <c r="L605" i="5"/>
  <c r="X605" i="5" s="1"/>
  <c r="J567" i="5"/>
  <c r="T567" i="5" s="1"/>
  <c r="AH567" i="5" s="1"/>
  <c r="BD567" i="5" s="1"/>
  <c r="J569" i="5"/>
  <c r="T569" i="5" s="1"/>
  <c r="AH569" i="5" s="1"/>
  <c r="BD569" i="5" s="1"/>
  <c r="N577" i="5"/>
  <c r="AA577" i="5" s="1"/>
  <c r="K585" i="5"/>
  <c r="U585" i="5" s="1"/>
  <c r="AI585" i="5" s="1"/>
  <c r="O586" i="5"/>
  <c r="AC586" i="5" s="1"/>
  <c r="C586" i="5"/>
  <c r="N586" i="5"/>
  <c r="AA586" i="5" s="1"/>
  <c r="B586" i="5"/>
  <c r="L586" i="5"/>
  <c r="X586" i="5" s="1"/>
  <c r="K586" i="5"/>
  <c r="U586" i="5" s="1"/>
  <c r="AI586" i="5" s="1"/>
  <c r="E590" i="5"/>
  <c r="O591" i="5"/>
  <c r="AC591" i="5" s="1"/>
  <c r="I596" i="5"/>
  <c r="S596" i="5" s="1"/>
  <c r="AG596" i="5" s="1"/>
  <c r="BC596" i="5" s="1"/>
  <c r="K567" i="5"/>
  <c r="U567" i="5" s="1"/>
  <c r="AI567" i="5" s="1"/>
  <c r="K569" i="5"/>
  <c r="U569" i="5" s="1"/>
  <c r="AI569" i="5" s="1"/>
  <c r="K573" i="5"/>
  <c r="U573" i="5" s="1"/>
  <c r="AI573" i="5" s="1"/>
  <c r="C575" i="5"/>
  <c r="O577" i="5"/>
  <c r="AC577" i="5" s="1"/>
  <c r="E578" i="5"/>
  <c r="O584" i="5"/>
  <c r="AC584" i="5" s="1"/>
  <c r="C584" i="5"/>
  <c r="N584" i="5"/>
  <c r="AA584" i="5" s="1"/>
  <c r="B584" i="5"/>
  <c r="L584" i="5"/>
  <c r="X584" i="5" s="1"/>
  <c r="K584" i="5"/>
  <c r="U584" i="5" s="1"/>
  <c r="AI584" i="5" s="1"/>
  <c r="L585" i="5"/>
  <c r="X585" i="5" s="1"/>
  <c r="F590" i="5"/>
  <c r="J596" i="5"/>
  <c r="T596" i="5" s="1"/>
  <c r="AH596" i="5" s="1"/>
  <c r="BD596" i="5" s="1"/>
  <c r="I597" i="5"/>
  <c r="S597" i="5" s="1"/>
  <c r="AG597" i="5" s="1"/>
  <c r="BC597" i="5" s="1"/>
  <c r="N597" i="5"/>
  <c r="AA597" i="5" s="1"/>
  <c r="B597" i="5"/>
  <c r="I607" i="5"/>
  <c r="S607" i="5" s="1"/>
  <c r="AG607" i="5" s="1"/>
  <c r="BC607" i="5" s="1"/>
  <c r="N607" i="5"/>
  <c r="AA607" i="5" s="1"/>
  <c r="B607" i="5"/>
  <c r="L607" i="5"/>
  <c r="X607" i="5" s="1"/>
  <c r="L567" i="5"/>
  <c r="X567" i="5" s="1"/>
  <c r="L569" i="5"/>
  <c r="X569" i="5" s="1"/>
  <c r="R577" i="5"/>
  <c r="AF577" i="5" s="1"/>
  <c r="BB577" i="5" s="1"/>
  <c r="O582" i="5"/>
  <c r="AC582" i="5" s="1"/>
  <c r="C582" i="5"/>
  <c r="N582" i="5"/>
  <c r="AA582" i="5" s="1"/>
  <c r="B582" i="5"/>
  <c r="L582" i="5"/>
  <c r="X582" i="5" s="1"/>
  <c r="K582" i="5"/>
  <c r="U582" i="5" s="1"/>
  <c r="AI582" i="5" s="1"/>
  <c r="M585" i="5"/>
  <c r="Y585" i="5" s="1"/>
  <c r="BH585" i="5" s="1"/>
  <c r="G590" i="5"/>
  <c r="I595" i="5"/>
  <c r="S595" i="5" s="1"/>
  <c r="AG595" i="5" s="1"/>
  <c r="BC595" i="5" s="1"/>
  <c r="N595" i="5"/>
  <c r="AA595" i="5" s="1"/>
  <c r="B595" i="5"/>
  <c r="M596" i="5"/>
  <c r="Y596" i="5" s="1"/>
  <c r="BH596" i="5" s="1"/>
  <c r="L609" i="5"/>
  <c r="X609" i="5" s="1"/>
  <c r="K609" i="5"/>
  <c r="U609" i="5" s="1"/>
  <c r="AI609" i="5" s="1"/>
  <c r="J609" i="5"/>
  <c r="T609" i="5" s="1"/>
  <c r="AH609" i="5" s="1"/>
  <c r="BD609" i="5" s="1"/>
  <c r="I609" i="5"/>
  <c r="S609" i="5" s="1"/>
  <c r="AG609" i="5" s="1"/>
  <c r="BC609" i="5" s="1"/>
  <c r="O609" i="5"/>
  <c r="AC609" i="5" s="1"/>
  <c r="B609" i="5"/>
  <c r="N610" i="5"/>
  <c r="AA610" i="5" s="1"/>
  <c r="B610" i="5"/>
  <c r="M610" i="5"/>
  <c r="Y610" i="5" s="1"/>
  <c r="BH610" i="5" s="1"/>
  <c r="K610" i="5"/>
  <c r="U610" i="5" s="1"/>
  <c r="AI610" i="5" s="1"/>
  <c r="C619" i="5"/>
  <c r="R619" i="5"/>
  <c r="AF619" i="5" s="1"/>
  <c r="BB619" i="5" s="1"/>
  <c r="B619" i="5"/>
  <c r="M619" i="5"/>
  <c r="Y619" i="5" s="1"/>
  <c r="BH619" i="5" s="1"/>
  <c r="L619" i="5"/>
  <c r="X619" i="5" s="1"/>
  <c r="K619" i="5"/>
  <c r="U619" i="5" s="1"/>
  <c r="AI619" i="5" s="1"/>
  <c r="M567" i="5"/>
  <c r="Y567" i="5" s="1"/>
  <c r="BH567" i="5" s="1"/>
  <c r="M569" i="5"/>
  <c r="Y569" i="5" s="1"/>
  <c r="BH569" i="5" s="1"/>
  <c r="O574" i="5"/>
  <c r="AC574" i="5" s="1"/>
  <c r="C574" i="5"/>
  <c r="N574" i="5"/>
  <c r="AA574" i="5" s="1"/>
  <c r="B574" i="5"/>
  <c r="L574" i="5"/>
  <c r="X574" i="5" s="1"/>
  <c r="K574" i="5"/>
  <c r="U574" i="5" s="1"/>
  <c r="AI574" i="5" s="1"/>
  <c r="O580" i="5"/>
  <c r="AC580" i="5" s="1"/>
  <c r="C580" i="5"/>
  <c r="N580" i="5"/>
  <c r="AA580" i="5" s="1"/>
  <c r="B580" i="5"/>
  <c r="L580" i="5"/>
  <c r="X580" i="5" s="1"/>
  <c r="K580" i="5"/>
  <c r="U580" i="5" s="1"/>
  <c r="AI580" i="5" s="1"/>
  <c r="O585" i="5"/>
  <c r="AC585" i="5" s="1"/>
  <c r="I590" i="5"/>
  <c r="S590" i="5" s="1"/>
  <c r="AG590" i="5" s="1"/>
  <c r="BC590" i="5" s="1"/>
  <c r="I593" i="5"/>
  <c r="S593" i="5" s="1"/>
  <c r="AG593" i="5" s="1"/>
  <c r="BC593" i="5" s="1"/>
  <c r="N593" i="5"/>
  <c r="AA593" i="5" s="1"/>
  <c r="B593" i="5"/>
  <c r="B567" i="5"/>
  <c r="N567" i="5"/>
  <c r="AA567" i="5" s="1"/>
  <c r="B569" i="5"/>
  <c r="N569" i="5"/>
  <c r="AA569" i="5" s="1"/>
  <c r="B577" i="5"/>
  <c r="J590" i="5"/>
  <c r="T590" i="5" s="1"/>
  <c r="AH590" i="5" s="1"/>
  <c r="BD590" i="5" s="1"/>
  <c r="I591" i="5"/>
  <c r="S591" i="5" s="1"/>
  <c r="AG591" i="5" s="1"/>
  <c r="BC591" i="5" s="1"/>
  <c r="N591" i="5"/>
  <c r="AA591" i="5" s="1"/>
  <c r="B591" i="5"/>
  <c r="C593" i="5"/>
  <c r="I601" i="5"/>
  <c r="S601" i="5" s="1"/>
  <c r="AG601" i="5" s="1"/>
  <c r="BC601" i="5" s="1"/>
  <c r="N601" i="5"/>
  <c r="AA601" i="5" s="1"/>
  <c r="B601" i="5"/>
  <c r="N612" i="5"/>
  <c r="AA612" i="5" s="1"/>
  <c r="B612" i="5"/>
  <c r="M612" i="5"/>
  <c r="Y612" i="5" s="1"/>
  <c r="BH612" i="5" s="1"/>
  <c r="L612" i="5"/>
  <c r="X612" i="5" s="1"/>
  <c r="K612" i="5"/>
  <c r="U612" i="5" s="1"/>
  <c r="AI612" i="5" s="1"/>
  <c r="J612" i="5"/>
  <c r="T612" i="5" s="1"/>
  <c r="AH612" i="5" s="1"/>
  <c r="BD612" i="5" s="1"/>
  <c r="I612" i="5"/>
  <c r="S612" i="5" s="1"/>
  <c r="AG612" i="5" s="1"/>
  <c r="BC612" i="5" s="1"/>
  <c r="J613" i="5"/>
  <c r="T613" i="5" s="1"/>
  <c r="AH613" i="5" s="1"/>
  <c r="BD613" i="5" s="1"/>
  <c r="I613" i="5"/>
  <c r="S613" i="5" s="1"/>
  <c r="AG613" i="5" s="1"/>
  <c r="BC613" i="5" s="1"/>
  <c r="O613" i="5"/>
  <c r="AC613" i="5" s="1"/>
  <c r="B613" i="5"/>
  <c r="M613" i="5"/>
  <c r="Y613" i="5" s="1"/>
  <c r="BH613" i="5" s="1"/>
  <c r="C567" i="5"/>
  <c r="O567" i="5"/>
  <c r="AC567" i="5" s="1"/>
  <c r="C569" i="5"/>
  <c r="O569" i="5"/>
  <c r="AC569" i="5" s="1"/>
  <c r="C577" i="5"/>
  <c r="I586" i="5"/>
  <c r="S586" i="5" s="1"/>
  <c r="AG586" i="5" s="1"/>
  <c r="BC586" i="5" s="1"/>
  <c r="I589" i="5"/>
  <c r="S589" i="5" s="1"/>
  <c r="AG589" i="5" s="1"/>
  <c r="BC589" i="5" s="1"/>
  <c r="N589" i="5"/>
  <c r="AA589" i="5" s="1"/>
  <c r="B589" i="5"/>
  <c r="M590" i="5"/>
  <c r="Y590" i="5" s="1"/>
  <c r="BH590" i="5" s="1"/>
  <c r="C591" i="5"/>
  <c r="C601" i="5"/>
  <c r="J610" i="5"/>
  <c r="T610" i="5" s="1"/>
  <c r="AH610" i="5" s="1"/>
  <c r="BD610" i="5" s="1"/>
  <c r="C612" i="5"/>
  <c r="C613" i="5"/>
  <c r="N619" i="5"/>
  <c r="AA619" i="5" s="1"/>
  <c r="N623" i="5"/>
  <c r="AA623" i="5" s="1"/>
  <c r="M623" i="5"/>
  <c r="Y623" i="5" s="1"/>
  <c r="BH623" i="5" s="1"/>
  <c r="L623" i="5"/>
  <c r="X623" i="5" s="1"/>
  <c r="K623" i="5"/>
  <c r="U623" i="5" s="1"/>
  <c r="AI623" i="5" s="1"/>
  <c r="J623" i="5"/>
  <c r="T623" i="5" s="1"/>
  <c r="AH623" i="5" s="1"/>
  <c r="BD623" i="5" s="1"/>
  <c r="C623" i="5"/>
  <c r="R573" i="5"/>
  <c r="AF573" i="5" s="1"/>
  <c r="BB573" i="5" s="1"/>
  <c r="J586" i="5"/>
  <c r="T586" i="5" s="1"/>
  <c r="AH586" i="5" s="1"/>
  <c r="BD586" i="5" s="1"/>
  <c r="I587" i="5"/>
  <c r="S587" i="5" s="1"/>
  <c r="AG587" i="5" s="1"/>
  <c r="BC587" i="5" s="1"/>
  <c r="N587" i="5"/>
  <c r="AA587" i="5" s="1"/>
  <c r="B587" i="5"/>
  <c r="C589" i="5"/>
  <c r="R590" i="5"/>
  <c r="AF590" i="5" s="1"/>
  <c r="BB590" i="5" s="1"/>
  <c r="J595" i="5"/>
  <c r="T595" i="5" s="1"/>
  <c r="AH595" i="5" s="1"/>
  <c r="BD595" i="5" s="1"/>
  <c r="M609" i="5"/>
  <c r="Y609" i="5" s="1"/>
  <c r="BH609" i="5" s="1"/>
  <c r="L610" i="5"/>
  <c r="X610" i="5" s="1"/>
  <c r="O619" i="5"/>
  <c r="AC619" i="5" s="1"/>
  <c r="B623" i="5"/>
  <c r="I585" i="5"/>
  <c r="S585" i="5" s="1"/>
  <c r="AG585" i="5" s="1"/>
  <c r="BC585" i="5" s="1"/>
  <c r="N585" i="5"/>
  <c r="AA585" i="5" s="1"/>
  <c r="B585" i="5"/>
  <c r="O596" i="5"/>
  <c r="AC596" i="5" s="1"/>
  <c r="C596" i="5"/>
  <c r="N596" i="5"/>
  <c r="AA596" i="5" s="1"/>
  <c r="B596" i="5"/>
  <c r="L596" i="5"/>
  <c r="X596" i="5" s="1"/>
  <c r="K596" i="5"/>
  <c r="U596" i="5" s="1"/>
  <c r="AI596" i="5" s="1"/>
  <c r="N617" i="5"/>
  <c r="AA617" i="5" s="1"/>
  <c r="N625" i="5"/>
  <c r="AA625" i="5" s="1"/>
  <c r="C631" i="5"/>
  <c r="N633" i="5"/>
  <c r="AA633" i="5" s="1"/>
  <c r="K635" i="5"/>
  <c r="U635" i="5" s="1"/>
  <c r="AI635" i="5" s="1"/>
  <c r="O617" i="5"/>
  <c r="AC617" i="5" s="1"/>
  <c r="O625" i="5"/>
  <c r="AC625" i="5" s="1"/>
  <c r="O633" i="5"/>
  <c r="AC633" i="5" s="1"/>
  <c r="L635" i="5"/>
  <c r="X635" i="5" s="1"/>
  <c r="H602" i="5"/>
  <c r="B617" i="5"/>
  <c r="R617" i="5"/>
  <c r="AF617" i="5" s="1"/>
  <c r="BB617" i="5" s="1"/>
  <c r="J621" i="5"/>
  <c r="T621" i="5" s="1"/>
  <c r="AH621" i="5" s="1"/>
  <c r="BD621" i="5" s="1"/>
  <c r="B625" i="5"/>
  <c r="R625" i="5"/>
  <c r="AF625" i="5" s="1"/>
  <c r="BB625" i="5" s="1"/>
  <c r="J629" i="5"/>
  <c r="T629" i="5" s="1"/>
  <c r="AH629" i="5" s="1"/>
  <c r="BD629" i="5" s="1"/>
  <c r="B633" i="5"/>
  <c r="R633" i="5"/>
  <c r="AF633" i="5" s="1"/>
  <c r="BB633" i="5" s="1"/>
  <c r="M635" i="5"/>
  <c r="Y635" i="5" s="1"/>
  <c r="BH635" i="5" s="1"/>
  <c r="N635" i="5"/>
  <c r="AA635" i="5" s="1"/>
  <c r="O635" i="5"/>
  <c r="AC635" i="5" s="1"/>
  <c r="G650" i="5"/>
  <c r="L650" i="5"/>
  <c r="X650" i="5" s="1"/>
  <c r="H650" i="5"/>
  <c r="F650" i="5"/>
  <c r="D650" i="5"/>
  <c r="D645" i="5" s="1"/>
  <c r="C650" i="5"/>
  <c r="M650" i="5"/>
  <c r="Y650" i="5" s="1"/>
  <c r="BH650" i="5" s="1"/>
  <c r="K650" i="5"/>
  <c r="U650" i="5" s="1"/>
  <c r="AI650" i="5" s="1"/>
  <c r="J650" i="5"/>
  <c r="T650" i="5" s="1"/>
  <c r="AH650" i="5" s="1"/>
  <c r="BD650" i="5" s="1"/>
  <c r="G674" i="5"/>
  <c r="F674" i="5"/>
  <c r="R674" i="5"/>
  <c r="AF674" i="5" s="1"/>
  <c r="BB674" i="5" s="1"/>
  <c r="D674" i="5"/>
  <c r="L674" i="5"/>
  <c r="X674" i="5" s="1"/>
  <c r="K674" i="5"/>
  <c r="U674" i="5" s="1"/>
  <c r="AI674" i="5" s="1"/>
  <c r="J674" i="5"/>
  <c r="T674" i="5" s="1"/>
  <c r="AH674" i="5" s="1"/>
  <c r="BD674" i="5" s="1"/>
  <c r="I674" i="5"/>
  <c r="S674" i="5" s="1"/>
  <c r="AG674" i="5" s="1"/>
  <c r="BC674" i="5" s="1"/>
  <c r="H674" i="5"/>
  <c r="E674" i="5"/>
  <c r="C674" i="5"/>
  <c r="B674" i="5"/>
  <c r="O674" i="5"/>
  <c r="AC674" i="5" s="1"/>
  <c r="N674" i="5"/>
  <c r="AA674" i="5" s="1"/>
  <c r="L707" i="5"/>
  <c r="X707" i="5" s="1"/>
  <c r="K707" i="5"/>
  <c r="U707" i="5" s="1"/>
  <c r="AI707" i="5" s="1"/>
  <c r="J707" i="5"/>
  <c r="T707" i="5" s="1"/>
  <c r="AH707" i="5" s="1"/>
  <c r="BD707" i="5" s="1"/>
  <c r="I707" i="5"/>
  <c r="S707" i="5" s="1"/>
  <c r="AG707" i="5" s="1"/>
  <c r="BC707" i="5" s="1"/>
  <c r="C707" i="5"/>
  <c r="R707" i="5"/>
  <c r="AF707" i="5" s="1"/>
  <c r="BB707" i="5" s="1"/>
  <c r="O707" i="5"/>
  <c r="AC707" i="5" s="1"/>
  <c r="N707" i="5"/>
  <c r="AA707" i="5" s="1"/>
  <c r="M707" i="5"/>
  <c r="Y707" i="5" s="1"/>
  <c r="BH707" i="5" s="1"/>
  <c r="B707" i="5"/>
  <c r="K598" i="5"/>
  <c r="U598" i="5" s="1"/>
  <c r="AI598" i="5" s="1"/>
  <c r="K600" i="5"/>
  <c r="U600" i="5" s="1"/>
  <c r="AI600" i="5" s="1"/>
  <c r="K602" i="5"/>
  <c r="U602" i="5" s="1"/>
  <c r="AI602" i="5" s="1"/>
  <c r="K604" i="5"/>
  <c r="U604" i="5" s="1"/>
  <c r="AI604" i="5" s="1"/>
  <c r="K606" i="5"/>
  <c r="U606" i="5" s="1"/>
  <c r="AI606" i="5" s="1"/>
  <c r="K608" i="5"/>
  <c r="U608" i="5" s="1"/>
  <c r="AI608" i="5" s="1"/>
  <c r="M611" i="5"/>
  <c r="Y611" i="5" s="1"/>
  <c r="BH611" i="5" s="1"/>
  <c r="N614" i="5"/>
  <c r="AA614" i="5" s="1"/>
  <c r="B614" i="5"/>
  <c r="O614" i="5"/>
  <c r="AC614" i="5" s="1"/>
  <c r="K615" i="5"/>
  <c r="U615" i="5" s="1"/>
  <c r="AI615" i="5" s="1"/>
  <c r="M621" i="5"/>
  <c r="Y621" i="5" s="1"/>
  <c r="BH621" i="5" s="1"/>
  <c r="M629" i="5"/>
  <c r="Y629" i="5" s="1"/>
  <c r="BH629" i="5" s="1"/>
  <c r="J631" i="5"/>
  <c r="T631" i="5" s="1"/>
  <c r="AH631" i="5" s="1"/>
  <c r="BD631" i="5" s="1"/>
  <c r="B635" i="5"/>
  <c r="R635" i="5"/>
  <c r="AF635" i="5" s="1"/>
  <c r="BB635" i="5" s="1"/>
  <c r="O637" i="5"/>
  <c r="AC637" i="5" s="1"/>
  <c r="B650" i="5"/>
  <c r="L658" i="5"/>
  <c r="X658" i="5" s="1"/>
  <c r="C658" i="5"/>
  <c r="R658" i="5"/>
  <c r="AF658" i="5" s="1"/>
  <c r="BB658" i="5" s="1"/>
  <c r="B658" i="5"/>
  <c r="M658" i="5"/>
  <c r="Y658" i="5" s="1"/>
  <c r="BH658" i="5" s="1"/>
  <c r="K658" i="5"/>
  <c r="U658" i="5" s="1"/>
  <c r="AI658" i="5" s="1"/>
  <c r="J658" i="5"/>
  <c r="T658" i="5" s="1"/>
  <c r="AH658" i="5" s="1"/>
  <c r="BD658" i="5" s="1"/>
  <c r="M674" i="5"/>
  <c r="Y674" i="5" s="1"/>
  <c r="BH674" i="5" s="1"/>
  <c r="R688" i="5"/>
  <c r="AF688" i="5" s="1"/>
  <c r="BB688" i="5" s="1"/>
  <c r="L688" i="5"/>
  <c r="X688" i="5" s="1"/>
  <c r="J688" i="5"/>
  <c r="T688" i="5" s="1"/>
  <c r="AH688" i="5" s="1"/>
  <c r="BD688" i="5" s="1"/>
  <c r="O688" i="5"/>
  <c r="AC688" i="5" s="1"/>
  <c r="N688" i="5"/>
  <c r="AA688" i="5" s="1"/>
  <c r="M688" i="5"/>
  <c r="Y688" i="5" s="1"/>
  <c r="BH688" i="5" s="1"/>
  <c r="I688" i="5"/>
  <c r="S688" i="5" s="1"/>
  <c r="AG688" i="5" s="1"/>
  <c r="BC688" i="5" s="1"/>
  <c r="C688" i="5"/>
  <c r="B688" i="5"/>
  <c r="L598" i="5"/>
  <c r="X598" i="5" s="1"/>
  <c r="L600" i="5"/>
  <c r="X600" i="5" s="1"/>
  <c r="L602" i="5"/>
  <c r="X602" i="5" s="1"/>
  <c r="L604" i="5"/>
  <c r="X604" i="5" s="1"/>
  <c r="L606" i="5"/>
  <c r="X606" i="5" s="1"/>
  <c r="L608" i="5"/>
  <c r="X608" i="5" s="1"/>
  <c r="N611" i="5"/>
  <c r="AA611" i="5" s="1"/>
  <c r="N621" i="5"/>
  <c r="AA621" i="5" s="1"/>
  <c r="N629" i="5"/>
  <c r="AA629" i="5" s="1"/>
  <c r="K631" i="5"/>
  <c r="U631" i="5" s="1"/>
  <c r="AI631" i="5" s="1"/>
  <c r="C635" i="5"/>
  <c r="E650" i="5"/>
  <c r="K688" i="5"/>
  <c r="U688" i="5" s="1"/>
  <c r="AI688" i="5" s="1"/>
  <c r="Z710" i="5"/>
  <c r="AO710" i="5" s="1"/>
  <c r="M598" i="5"/>
  <c r="Y598" i="5" s="1"/>
  <c r="BH598" i="5" s="1"/>
  <c r="M600" i="5"/>
  <c r="Y600" i="5" s="1"/>
  <c r="BH600" i="5" s="1"/>
  <c r="M602" i="5"/>
  <c r="Y602" i="5" s="1"/>
  <c r="BH602" i="5" s="1"/>
  <c r="M604" i="5"/>
  <c r="Y604" i="5" s="1"/>
  <c r="BH604" i="5" s="1"/>
  <c r="M606" i="5"/>
  <c r="Y606" i="5" s="1"/>
  <c r="BH606" i="5" s="1"/>
  <c r="M608" i="5"/>
  <c r="Y608" i="5" s="1"/>
  <c r="BH608" i="5" s="1"/>
  <c r="I617" i="5"/>
  <c r="S617" i="5" s="1"/>
  <c r="AG617" i="5" s="1"/>
  <c r="BC617" i="5" s="1"/>
  <c r="O621" i="5"/>
  <c r="AC621" i="5" s="1"/>
  <c r="I625" i="5"/>
  <c r="S625" i="5" s="1"/>
  <c r="AG625" i="5" s="1"/>
  <c r="BC625" i="5" s="1"/>
  <c r="O629" i="5"/>
  <c r="AC629" i="5" s="1"/>
  <c r="L631" i="5"/>
  <c r="X631" i="5" s="1"/>
  <c r="I633" i="5"/>
  <c r="S633" i="5" s="1"/>
  <c r="AG633" i="5" s="1"/>
  <c r="BC633" i="5" s="1"/>
  <c r="I642" i="5"/>
  <c r="S642" i="5" s="1"/>
  <c r="AG642" i="5" s="1"/>
  <c r="BC642" i="5" s="1"/>
  <c r="L642" i="5"/>
  <c r="X642" i="5" s="1"/>
  <c r="I650" i="5"/>
  <c r="S650" i="5" s="1"/>
  <c r="AG650" i="5" s="1"/>
  <c r="BC650" i="5" s="1"/>
  <c r="I658" i="5"/>
  <c r="S658" i="5" s="1"/>
  <c r="AG658" i="5" s="1"/>
  <c r="BC658" i="5" s="1"/>
  <c r="B598" i="5"/>
  <c r="N598" i="5"/>
  <c r="AA598" i="5" s="1"/>
  <c r="B600" i="5"/>
  <c r="N600" i="5"/>
  <c r="AA600" i="5" s="1"/>
  <c r="B602" i="5"/>
  <c r="N602" i="5"/>
  <c r="AA602" i="5" s="1"/>
  <c r="B604" i="5"/>
  <c r="N604" i="5"/>
  <c r="AA604" i="5" s="1"/>
  <c r="B606" i="5"/>
  <c r="N606" i="5"/>
  <c r="AA606" i="5" s="1"/>
  <c r="B608" i="5"/>
  <c r="O608" i="5"/>
  <c r="AC608" i="5" s="1"/>
  <c r="C611" i="5"/>
  <c r="N615" i="5"/>
  <c r="AA615" i="5" s="1"/>
  <c r="J617" i="5"/>
  <c r="T617" i="5" s="1"/>
  <c r="AH617" i="5" s="1"/>
  <c r="BD617" i="5" s="1"/>
  <c r="B621" i="5"/>
  <c r="R621" i="5"/>
  <c r="AF621" i="5" s="1"/>
  <c r="BB621" i="5" s="1"/>
  <c r="J625" i="5"/>
  <c r="T625" i="5" s="1"/>
  <c r="AH625" i="5" s="1"/>
  <c r="BD625" i="5" s="1"/>
  <c r="B629" i="5"/>
  <c r="R629" i="5"/>
  <c r="AF629" i="5" s="1"/>
  <c r="BB629" i="5" s="1"/>
  <c r="M631" i="5"/>
  <c r="Y631" i="5" s="1"/>
  <c r="BH631" i="5" s="1"/>
  <c r="J633" i="5"/>
  <c r="T633" i="5" s="1"/>
  <c r="AH633" i="5" s="1"/>
  <c r="BD633" i="5" s="1"/>
  <c r="C637" i="5"/>
  <c r="B642" i="5"/>
  <c r="M644" i="5"/>
  <c r="Y644" i="5" s="1"/>
  <c r="BH644" i="5" s="1"/>
  <c r="L644" i="5"/>
  <c r="X644" i="5" s="1"/>
  <c r="J644" i="5"/>
  <c r="T644" i="5" s="1"/>
  <c r="AH644" i="5" s="1"/>
  <c r="BD644" i="5" s="1"/>
  <c r="I644" i="5"/>
  <c r="S644" i="5" s="1"/>
  <c r="AG644" i="5" s="1"/>
  <c r="BC644" i="5" s="1"/>
  <c r="R644" i="5"/>
  <c r="AF644" i="5" s="1"/>
  <c r="BB644" i="5" s="1"/>
  <c r="C644" i="5"/>
  <c r="N650" i="5"/>
  <c r="AA650" i="5" s="1"/>
  <c r="N658" i="5"/>
  <c r="AA658" i="5" s="1"/>
  <c r="R684" i="5"/>
  <c r="AF684" i="5" s="1"/>
  <c r="BB684" i="5" s="1"/>
  <c r="L684" i="5"/>
  <c r="X684" i="5" s="1"/>
  <c r="J684" i="5"/>
  <c r="T684" i="5" s="1"/>
  <c r="AH684" i="5" s="1"/>
  <c r="BD684" i="5" s="1"/>
  <c r="N684" i="5"/>
  <c r="AA684" i="5" s="1"/>
  <c r="M684" i="5"/>
  <c r="Y684" i="5" s="1"/>
  <c r="BH684" i="5" s="1"/>
  <c r="K684" i="5"/>
  <c r="U684" i="5" s="1"/>
  <c r="AI684" i="5" s="1"/>
  <c r="I684" i="5"/>
  <c r="S684" i="5" s="1"/>
  <c r="AG684" i="5" s="1"/>
  <c r="BC684" i="5" s="1"/>
  <c r="C684" i="5"/>
  <c r="B684" i="5"/>
  <c r="C598" i="5"/>
  <c r="C600" i="5"/>
  <c r="C602" i="5"/>
  <c r="C604" i="5"/>
  <c r="C606" i="5"/>
  <c r="C608" i="5"/>
  <c r="R608" i="5"/>
  <c r="AF608" i="5" s="1"/>
  <c r="BB608" i="5" s="1"/>
  <c r="F614" i="5"/>
  <c r="B615" i="5"/>
  <c r="N631" i="5"/>
  <c r="AA631" i="5" s="1"/>
  <c r="C642" i="5"/>
  <c r="O650" i="5"/>
  <c r="AC650" i="5" s="1"/>
  <c r="O658" i="5"/>
  <c r="AC658" i="5" s="1"/>
  <c r="O684" i="5"/>
  <c r="AC684" i="5" s="1"/>
  <c r="R650" i="5"/>
  <c r="AF650" i="5" s="1"/>
  <c r="BB650" i="5" s="1"/>
  <c r="J666" i="5"/>
  <c r="T666" i="5" s="1"/>
  <c r="AH666" i="5" s="1"/>
  <c r="BD666" i="5" s="1"/>
  <c r="R682" i="5"/>
  <c r="AF682" i="5" s="1"/>
  <c r="BB682" i="5" s="1"/>
  <c r="L682" i="5"/>
  <c r="X682" i="5" s="1"/>
  <c r="J682" i="5"/>
  <c r="T682" i="5" s="1"/>
  <c r="AH682" i="5" s="1"/>
  <c r="BD682" i="5" s="1"/>
  <c r="O648" i="5"/>
  <c r="AC648" i="5" s="1"/>
  <c r="O656" i="5"/>
  <c r="AC656" i="5" s="1"/>
  <c r="O664" i="5"/>
  <c r="AC664" i="5" s="1"/>
  <c r="K666" i="5"/>
  <c r="U666" i="5" s="1"/>
  <c r="AI666" i="5" s="1"/>
  <c r="I672" i="5"/>
  <c r="S672" i="5" s="1"/>
  <c r="AG672" i="5" s="1"/>
  <c r="BC672" i="5" s="1"/>
  <c r="B682" i="5"/>
  <c r="M690" i="5"/>
  <c r="Y690" i="5" s="1"/>
  <c r="BH690" i="5" s="1"/>
  <c r="L715" i="5"/>
  <c r="X715" i="5" s="1"/>
  <c r="K715" i="5"/>
  <c r="U715" i="5" s="1"/>
  <c r="AI715" i="5" s="1"/>
  <c r="J715" i="5"/>
  <c r="T715" i="5" s="1"/>
  <c r="AH715" i="5" s="1"/>
  <c r="BD715" i="5" s="1"/>
  <c r="I715" i="5"/>
  <c r="S715" i="5" s="1"/>
  <c r="AG715" i="5" s="1"/>
  <c r="BC715" i="5" s="1"/>
  <c r="C715" i="5"/>
  <c r="B715" i="5"/>
  <c r="R715" i="5"/>
  <c r="AF715" i="5" s="1"/>
  <c r="BB715" i="5" s="1"/>
  <c r="O715" i="5"/>
  <c r="AC715" i="5" s="1"/>
  <c r="N715" i="5"/>
  <c r="AA715" i="5" s="1"/>
  <c r="M666" i="5"/>
  <c r="Y666" i="5" s="1"/>
  <c r="BH666" i="5" s="1"/>
  <c r="J672" i="5"/>
  <c r="T672" i="5" s="1"/>
  <c r="AH672" i="5" s="1"/>
  <c r="BD672" i="5" s="1"/>
  <c r="C682" i="5"/>
  <c r="H686" i="5"/>
  <c r="G686" i="5"/>
  <c r="F686" i="5"/>
  <c r="E686" i="5"/>
  <c r="R686" i="5"/>
  <c r="AF686" i="5" s="1"/>
  <c r="BB686" i="5" s="1"/>
  <c r="D686" i="5"/>
  <c r="L686" i="5"/>
  <c r="X686" i="5" s="1"/>
  <c r="J686" i="5"/>
  <c r="T686" i="5" s="1"/>
  <c r="AH686" i="5" s="1"/>
  <c r="BD686" i="5" s="1"/>
  <c r="I754" i="5"/>
  <c r="S754" i="5" s="1"/>
  <c r="AG754" i="5" s="1"/>
  <c r="BC754" i="5" s="1"/>
  <c r="R754" i="5"/>
  <c r="AF754" i="5" s="1"/>
  <c r="BB754" i="5" s="1"/>
  <c r="N754" i="5"/>
  <c r="AA754" i="5" s="1"/>
  <c r="B754" i="5"/>
  <c r="L754" i="5"/>
  <c r="X754" i="5" s="1"/>
  <c r="K754" i="5"/>
  <c r="U754" i="5" s="1"/>
  <c r="AI754" i="5" s="1"/>
  <c r="O754" i="5"/>
  <c r="AC754" i="5" s="1"/>
  <c r="M754" i="5"/>
  <c r="Y754" i="5" s="1"/>
  <c r="BH754" i="5" s="1"/>
  <c r="J754" i="5"/>
  <c r="T754" i="5" s="1"/>
  <c r="AH754" i="5" s="1"/>
  <c r="BD754" i="5" s="1"/>
  <c r="C754" i="5"/>
  <c r="O666" i="5"/>
  <c r="AC666" i="5" s="1"/>
  <c r="M680" i="5"/>
  <c r="Y680" i="5" s="1"/>
  <c r="BH680" i="5" s="1"/>
  <c r="C686" i="5"/>
  <c r="M715" i="5"/>
  <c r="Y715" i="5" s="1"/>
  <c r="BH715" i="5" s="1"/>
  <c r="B666" i="5"/>
  <c r="R666" i="5"/>
  <c r="AF666" i="5" s="1"/>
  <c r="BB666" i="5" s="1"/>
  <c r="N672" i="5"/>
  <c r="AA672" i="5" s="1"/>
  <c r="R678" i="5"/>
  <c r="AF678" i="5" s="1"/>
  <c r="BB678" i="5" s="1"/>
  <c r="L678" i="5"/>
  <c r="X678" i="5" s="1"/>
  <c r="I682" i="5"/>
  <c r="S682" i="5" s="1"/>
  <c r="AG682" i="5" s="1"/>
  <c r="BC682" i="5" s="1"/>
  <c r="I686" i="5"/>
  <c r="S686" i="5" s="1"/>
  <c r="AG686" i="5" s="1"/>
  <c r="BC686" i="5" s="1"/>
  <c r="R692" i="5"/>
  <c r="AF692" i="5" s="1"/>
  <c r="BB692" i="5" s="1"/>
  <c r="L692" i="5"/>
  <c r="X692" i="5" s="1"/>
  <c r="J692" i="5"/>
  <c r="T692" i="5" s="1"/>
  <c r="AH692" i="5" s="1"/>
  <c r="BD692" i="5" s="1"/>
  <c r="I695" i="5"/>
  <c r="S695" i="5" s="1"/>
  <c r="AG695" i="5" s="1"/>
  <c r="BC695" i="5" s="1"/>
  <c r="C695" i="5"/>
  <c r="M695" i="5"/>
  <c r="Y695" i="5" s="1"/>
  <c r="BH695" i="5" s="1"/>
  <c r="K695" i="5"/>
  <c r="U695" i="5" s="1"/>
  <c r="AI695" i="5" s="1"/>
  <c r="M640" i="5"/>
  <c r="Y640" i="5" s="1"/>
  <c r="BH640" i="5" s="1"/>
  <c r="M646" i="5"/>
  <c r="Y646" i="5" s="1"/>
  <c r="BH646" i="5" s="1"/>
  <c r="N652" i="5"/>
  <c r="AA652" i="5" s="1"/>
  <c r="C666" i="5"/>
  <c r="B678" i="5"/>
  <c r="K682" i="5"/>
  <c r="U682" i="5" s="1"/>
  <c r="AI682" i="5" s="1"/>
  <c r="K686" i="5"/>
  <c r="U686" i="5" s="1"/>
  <c r="AI686" i="5" s="1"/>
  <c r="B692" i="5"/>
  <c r="B695" i="5"/>
  <c r="L737" i="5"/>
  <c r="X737" i="5" s="1"/>
  <c r="K737" i="5"/>
  <c r="U737" i="5" s="1"/>
  <c r="AI737" i="5" s="1"/>
  <c r="J737" i="5"/>
  <c r="T737" i="5" s="1"/>
  <c r="AH737" i="5" s="1"/>
  <c r="BD737" i="5" s="1"/>
  <c r="I737" i="5"/>
  <c r="S737" i="5" s="1"/>
  <c r="AG737" i="5" s="1"/>
  <c r="BC737" i="5" s="1"/>
  <c r="O737" i="5"/>
  <c r="AC737" i="5" s="1"/>
  <c r="N737" i="5"/>
  <c r="AA737" i="5" s="1"/>
  <c r="M737" i="5"/>
  <c r="Y737" i="5" s="1"/>
  <c r="BH737" i="5" s="1"/>
  <c r="C737" i="5"/>
  <c r="B737" i="5"/>
  <c r="N640" i="5"/>
  <c r="AA640" i="5" s="1"/>
  <c r="N646" i="5"/>
  <c r="AA646" i="5" s="1"/>
  <c r="O652" i="5"/>
  <c r="AC652" i="5" s="1"/>
  <c r="O660" i="5"/>
  <c r="AC660" i="5" s="1"/>
  <c r="O668" i="5"/>
  <c r="AC668" i="5" s="1"/>
  <c r="C678" i="5"/>
  <c r="M682" i="5"/>
  <c r="Y682" i="5" s="1"/>
  <c r="BH682" i="5" s="1"/>
  <c r="M686" i="5"/>
  <c r="Y686" i="5" s="1"/>
  <c r="BH686" i="5" s="1"/>
  <c r="C692" i="5"/>
  <c r="J695" i="5"/>
  <c r="T695" i="5" s="1"/>
  <c r="AH695" i="5" s="1"/>
  <c r="BD695" i="5" s="1"/>
  <c r="L703" i="5"/>
  <c r="X703" i="5" s="1"/>
  <c r="I703" i="5"/>
  <c r="S703" i="5" s="1"/>
  <c r="AG703" i="5" s="1"/>
  <c r="BC703" i="5" s="1"/>
  <c r="C703" i="5"/>
  <c r="B703" i="5"/>
  <c r="N703" i="5"/>
  <c r="AA703" i="5" s="1"/>
  <c r="M703" i="5"/>
  <c r="Y703" i="5" s="1"/>
  <c r="BH703" i="5" s="1"/>
  <c r="K703" i="5"/>
  <c r="U703" i="5" s="1"/>
  <c r="AI703" i="5" s="1"/>
  <c r="R672" i="5"/>
  <c r="AF672" i="5" s="1"/>
  <c r="BB672" i="5" s="1"/>
  <c r="L672" i="5"/>
  <c r="X672" i="5" s="1"/>
  <c r="N682" i="5"/>
  <c r="AA682" i="5" s="1"/>
  <c r="N686" i="5"/>
  <c r="AA686" i="5" s="1"/>
  <c r="R690" i="5"/>
  <c r="AF690" i="5" s="1"/>
  <c r="BB690" i="5" s="1"/>
  <c r="L690" i="5"/>
  <c r="X690" i="5" s="1"/>
  <c r="J690" i="5"/>
  <c r="T690" i="5" s="1"/>
  <c r="AH690" i="5" s="1"/>
  <c r="BD690" i="5" s="1"/>
  <c r="I692" i="5"/>
  <c r="S692" i="5" s="1"/>
  <c r="AG692" i="5" s="1"/>
  <c r="BC692" i="5" s="1"/>
  <c r="L695" i="5"/>
  <c r="X695" i="5" s="1"/>
  <c r="L713" i="5"/>
  <c r="X713" i="5" s="1"/>
  <c r="K713" i="5"/>
  <c r="U713" i="5" s="1"/>
  <c r="AI713" i="5" s="1"/>
  <c r="J713" i="5"/>
  <c r="T713" i="5" s="1"/>
  <c r="AH713" i="5" s="1"/>
  <c r="BD713" i="5" s="1"/>
  <c r="M713" i="5"/>
  <c r="Y713" i="5" s="1"/>
  <c r="BH713" i="5" s="1"/>
  <c r="I713" i="5"/>
  <c r="S713" i="5" s="1"/>
  <c r="AG713" i="5" s="1"/>
  <c r="BC713" i="5" s="1"/>
  <c r="C713" i="5"/>
  <c r="R713" i="5"/>
  <c r="AF713" i="5" s="1"/>
  <c r="BB713" i="5" s="1"/>
  <c r="O713" i="5"/>
  <c r="AC713" i="5" s="1"/>
  <c r="M616" i="5"/>
  <c r="Y616" i="5" s="1"/>
  <c r="BH616" i="5" s="1"/>
  <c r="M618" i="5"/>
  <c r="Y618" i="5" s="1"/>
  <c r="BH618" i="5" s="1"/>
  <c r="M620" i="5"/>
  <c r="Y620" i="5" s="1"/>
  <c r="BH620" i="5" s="1"/>
  <c r="M622" i="5"/>
  <c r="Y622" i="5" s="1"/>
  <c r="BH622" i="5" s="1"/>
  <c r="M624" i="5"/>
  <c r="Y624" i="5" s="1"/>
  <c r="BH624" i="5" s="1"/>
  <c r="M626" i="5"/>
  <c r="Y626" i="5" s="1"/>
  <c r="BH626" i="5" s="1"/>
  <c r="M628" i="5"/>
  <c r="Y628" i="5" s="1"/>
  <c r="BH628" i="5" s="1"/>
  <c r="M630" i="5"/>
  <c r="Y630" i="5" s="1"/>
  <c r="BH630" i="5" s="1"/>
  <c r="M632" i="5"/>
  <c r="Y632" i="5" s="1"/>
  <c r="BH632" i="5" s="1"/>
  <c r="M634" i="5"/>
  <c r="Y634" i="5" s="1"/>
  <c r="BH634" i="5" s="1"/>
  <c r="M636" i="5"/>
  <c r="Y636" i="5" s="1"/>
  <c r="BH636" i="5" s="1"/>
  <c r="M638" i="5"/>
  <c r="Y638" i="5" s="1"/>
  <c r="BH638" i="5" s="1"/>
  <c r="C640" i="5"/>
  <c r="C646" i="5"/>
  <c r="J648" i="5"/>
  <c r="T648" i="5" s="1"/>
  <c r="AH648" i="5" s="1"/>
  <c r="BD648" i="5" s="1"/>
  <c r="C652" i="5"/>
  <c r="J656" i="5"/>
  <c r="T656" i="5" s="1"/>
  <c r="AH656" i="5" s="1"/>
  <c r="BD656" i="5" s="1"/>
  <c r="C660" i="5"/>
  <c r="J664" i="5"/>
  <c r="T664" i="5" s="1"/>
  <c r="AH664" i="5" s="1"/>
  <c r="BD664" i="5" s="1"/>
  <c r="C668" i="5"/>
  <c r="R670" i="5"/>
  <c r="AF670" i="5" s="1"/>
  <c r="BB670" i="5" s="1"/>
  <c r="L670" i="5"/>
  <c r="X670" i="5" s="1"/>
  <c r="B672" i="5"/>
  <c r="R680" i="5"/>
  <c r="AF680" i="5" s="1"/>
  <c r="BB680" i="5" s="1"/>
  <c r="L680" i="5"/>
  <c r="X680" i="5" s="1"/>
  <c r="J680" i="5"/>
  <c r="T680" i="5" s="1"/>
  <c r="AH680" i="5" s="1"/>
  <c r="BD680" i="5" s="1"/>
  <c r="O682" i="5"/>
  <c r="AC682" i="5" s="1"/>
  <c r="O686" i="5"/>
  <c r="AC686" i="5" s="1"/>
  <c r="B690" i="5"/>
  <c r="K692" i="5"/>
  <c r="U692" i="5" s="1"/>
  <c r="AI692" i="5" s="1"/>
  <c r="N695" i="5"/>
  <c r="AA695" i="5" s="1"/>
  <c r="J703" i="5"/>
  <c r="T703" i="5" s="1"/>
  <c r="AH703" i="5" s="1"/>
  <c r="BD703" i="5" s="1"/>
  <c r="B713" i="5"/>
  <c r="B616" i="5"/>
  <c r="B618" i="5"/>
  <c r="B620" i="5"/>
  <c r="B622" i="5"/>
  <c r="B624" i="5"/>
  <c r="B626" i="5"/>
  <c r="B628" i="5"/>
  <c r="B630" i="5"/>
  <c r="B632" i="5"/>
  <c r="B634" i="5"/>
  <c r="B636" i="5"/>
  <c r="B638" i="5"/>
  <c r="K648" i="5"/>
  <c r="U648" i="5" s="1"/>
  <c r="AI648" i="5" s="1"/>
  <c r="O654" i="5"/>
  <c r="AC654" i="5" s="1"/>
  <c r="K656" i="5"/>
  <c r="U656" i="5" s="1"/>
  <c r="AI656" i="5" s="1"/>
  <c r="G662" i="5"/>
  <c r="L662" i="5"/>
  <c r="X662" i="5" s="1"/>
  <c r="O662" i="5"/>
  <c r="AC662" i="5" s="1"/>
  <c r="K664" i="5"/>
  <c r="U664" i="5" s="1"/>
  <c r="AI664" i="5" s="1"/>
  <c r="B670" i="5"/>
  <c r="C672" i="5"/>
  <c r="R676" i="5"/>
  <c r="AF676" i="5" s="1"/>
  <c r="BB676" i="5" s="1"/>
  <c r="L676" i="5"/>
  <c r="X676" i="5" s="1"/>
  <c r="I678" i="5"/>
  <c r="S678" i="5" s="1"/>
  <c r="AG678" i="5" s="1"/>
  <c r="BC678" i="5" s="1"/>
  <c r="B680" i="5"/>
  <c r="C690" i="5"/>
  <c r="M692" i="5"/>
  <c r="Y692" i="5" s="1"/>
  <c r="BH692" i="5" s="1"/>
  <c r="O695" i="5"/>
  <c r="AC695" i="5" s="1"/>
  <c r="O703" i="5"/>
  <c r="AC703" i="5" s="1"/>
  <c r="L725" i="5"/>
  <c r="X725" i="5" s="1"/>
  <c r="K725" i="5"/>
  <c r="U725" i="5" s="1"/>
  <c r="AI725" i="5" s="1"/>
  <c r="J725" i="5"/>
  <c r="T725" i="5" s="1"/>
  <c r="AH725" i="5" s="1"/>
  <c r="BD725" i="5" s="1"/>
  <c r="R725" i="5"/>
  <c r="AF725" i="5" s="1"/>
  <c r="BB725" i="5" s="1"/>
  <c r="O725" i="5"/>
  <c r="AC725" i="5" s="1"/>
  <c r="N725" i="5"/>
  <c r="AA725" i="5" s="1"/>
  <c r="M725" i="5"/>
  <c r="Y725" i="5" s="1"/>
  <c r="BH725" i="5" s="1"/>
  <c r="I725" i="5"/>
  <c r="S725" i="5" s="1"/>
  <c r="AG725" i="5" s="1"/>
  <c r="BC725" i="5" s="1"/>
  <c r="C725" i="5"/>
  <c r="B725" i="5"/>
  <c r="R744" i="5"/>
  <c r="AF744" i="5" s="1"/>
  <c r="BB744" i="5" s="1"/>
  <c r="N744" i="5"/>
  <c r="AA744" i="5" s="1"/>
  <c r="B744" i="5"/>
  <c r="L744" i="5"/>
  <c r="X744" i="5" s="1"/>
  <c r="M744" i="5"/>
  <c r="Y744" i="5" s="1"/>
  <c r="BH744" i="5" s="1"/>
  <c r="K744" i="5"/>
  <c r="U744" i="5" s="1"/>
  <c r="AI744" i="5" s="1"/>
  <c r="J744" i="5"/>
  <c r="T744" i="5" s="1"/>
  <c r="AH744" i="5" s="1"/>
  <c r="BD744" i="5" s="1"/>
  <c r="I744" i="5"/>
  <c r="S744" i="5" s="1"/>
  <c r="AG744" i="5" s="1"/>
  <c r="BC744" i="5" s="1"/>
  <c r="C744" i="5"/>
  <c r="M717" i="5"/>
  <c r="Y717" i="5" s="1"/>
  <c r="BH717" i="5" s="1"/>
  <c r="L727" i="5"/>
  <c r="X727" i="5" s="1"/>
  <c r="K727" i="5"/>
  <c r="U727" i="5" s="1"/>
  <c r="AI727" i="5" s="1"/>
  <c r="J727" i="5"/>
  <c r="T727" i="5" s="1"/>
  <c r="AH727" i="5" s="1"/>
  <c r="BD727" i="5" s="1"/>
  <c r="L731" i="5"/>
  <c r="X731" i="5" s="1"/>
  <c r="K731" i="5"/>
  <c r="U731" i="5" s="1"/>
  <c r="AI731" i="5" s="1"/>
  <c r="J731" i="5"/>
  <c r="T731" i="5" s="1"/>
  <c r="AH731" i="5" s="1"/>
  <c r="BD731" i="5" s="1"/>
  <c r="O744" i="5"/>
  <c r="AC744" i="5" s="1"/>
  <c r="L747" i="5"/>
  <c r="X747" i="5" s="1"/>
  <c r="J747" i="5"/>
  <c r="T747" i="5" s="1"/>
  <c r="AH747" i="5" s="1"/>
  <c r="BD747" i="5" s="1"/>
  <c r="N747" i="5"/>
  <c r="AA747" i="5" s="1"/>
  <c r="M747" i="5"/>
  <c r="Y747" i="5" s="1"/>
  <c r="BH747" i="5" s="1"/>
  <c r="K747" i="5"/>
  <c r="U747" i="5" s="1"/>
  <c r="AI747" i="5" s="1"/>
  <c r="I747" i="5"/>
  <c r="S747" i="5" s="1"/>
  <c r="AG747" i="5" s="1"/>
  <c r="BC747" i="5" s="1"/>
  <c r="C747" i="5"/>
  <c r="L729" i="5"/>
  <c r="X729" i="5" s="1"/>
  <c r="K729" i="5"/>
  <c r="U729" i="5" s="1"/>
  <c r="AI729" i="5" s="1"/>
  <c r="J729" i="5"/>
  <c r="T729" i="5" s="1"/>
  <c r="AH729" i="5" s="1"/>
  <c r="BD729" i="5" s="1"/>
  <c r="J697" i="5"/>
  <c r="T697" i="5" s="1"/>
  <c r="AH697" i="5" s="1"/>
  <c r="BD697" i="5" s="1"/>
  <c r="I699" i="5"/>
  <c r="S699" i="5" s="1"/>
  <c r="AG699" i="5" s="1"/>
  <c r="BC699" i="5" s="1"/>
  <c r="I709" i="5"/>
  <c r="S709" i="5" s="1"/>
  <c r="AG709" i="5" s="1"/>
  <c r="BC709" i="5" s="1"/>
  <c r="L711" i="5"/>
  <c r="X711" i="5" s="1"/>
  <c r="K711" i="5"/>
  <c r="U711" i="5" s="1"/>
  <c r="AI711" i="5" s="1"/>
  <c r="J711" i="5"/>
  <c r="T711" i="5" s="1"/>
  <c r="AH711" i="5" s="1"/>
  <c r="BD711" i="5" s="1"/>
  <c r="C727" i="5"/>
  <c r="B729" i="5"/>
  <c r="C731" i="5"/>
  <c r="O747" i="5"/>
  <c r="AC747" i="5" s="1"/>
  <c r="O769" i="5"/>
  <c r="AC769" i="5" s="1"/>
  <c r="C769" i="5"/>
  <c r="L769" i="5"/>
  <c r="X769" i="5" s="1"/>
  <c r="J769" i="5"/>
  <c r="T769" i="5" s="1"/>
  <c r="AH769" i="5" s="1"/>
  <c r="BD769" i="5" s="1"/>
  <c r="R769" i="5"/>
  <c r="AF769" i="5" s="1"/>
  <c r="BB769" i="5" s="1"/>
  <c r="N769" i="5"/>
  <c r="AA769" i="5" s="1"/>
  <c r="M769" i="5"/>
  <c r="Y769" i="5" s="1"/>
  <c r="BH769" i="5" s="1"/>
  <c r="K769" i="5"/>
  <c r="U769" i="5" s="1"/>
  <c r="AI769" i="5" s="1"/>
  <c r="I769" i="5"/>
  <c r="S769" i="5" s="1"/>
  <c r="AG769" i="5" s="1"/>
  <c r="BC769" i="5" s="1"/>
  <c r="L717" i="5"/>
  <c r="X717" i="5" s="1"/>
  <c r="K717" i="5"/>
  <c r="U717" i="5" s="1"/>
  <c r="AI717" i="5" s="1"/>
  <c r="J717" i="5"/>
  <c r="T717" i="5" s="1"/>
  <c r="AH717" i="5" s="1"/>
  <c r="BD717" i="5" s="1"/>
  <c r="L741" i="5"/>
  <c r="X741" i="5" s="1"/>
  <c r="J741" i="5"/>
  <c r="T741" i="5" s="1"/>
  <c r="AH741" i="5" s="1"/>
  <c r="BD741" i="5" s="1"/>
  <c r="N741" i="5"/>
  <c r="AA741" i="5" s="1"/>
  <c r="M741" i="5"/>
  <c r="Y741" i="5" s="1"/>
  <c r="BH741" i="5" s="1"/>
  <c r="K741" i="5"/>
  <c r="U741" i="5" s="1"/>
  <c r="AI741" i="5" s="1"/>
  <c r="I741" i="5"/>
  <c r="S741" i="5" s="1"/>
  <c r="AG741" i="5" s="1"/>
  <c r="BC741" i="5" s="1"/>
  <c r="C741" i="5"/>
  <c r="N697" i="5"/>
  <c r="AA697" i="5" s="1"/>
  <c r="N699" i="5"/>
  <c r="AA699" i="5" s="1"/>
  <c r="R701" i="5"/>
  <c r="AF701" i="5" s="1"/>
  <c r="BB701" i="5" s="1"/>
  <c r="M705" i="5"/>
  <c r="Y705" i="5" s="1"/>
  <c r="BH705" i="5" s="1"/>
  <c r="B717" i="5"/>
  <c r="L719" i="5"/>
  <c r="X719" i="5" s="1"/>
  <c r="K719" i="5"/>
  <c r="U719" i="5" s="1"/>
  <c r="AI719" i="5" s="1"/>
  <c r="J719" i="5"/>
  <c r="T719" i="5" s="1"/>
  <c r="AH719" i="5" s="1"/>
  <c r="BD719" i="5" s="1"/>
  <c r="N723" i="5"/>
  <c r="AA723" i="5" s="1"/>
  <c r="I727" i="5"/>
  <c r="S727" i="5" s="1"/>
  <c r="AG727" i="5" s="1"/>
  <c r="BC727" i="5" s="1"/>
  <c r="I731" i="5"/>
  <c r="S731" i="5" s="1"/>
  <c r="AG731" i="5" s="1"/>
  <c r="BC731" i="5" s="1"/>
  <c r="N733" i="5"/>
  <c r="AA733" i="5" s="1"/>
  <c r="B741" i="5"/>
  <c r="R750" i="5"/>
  <c r="AF750" i="5" s="1"/>
  <c r="BB750" i="5" s="1"/>
  <c r="N750" i="5"/>
  <c r="AA750" i="5" s="1"/>
  <c r="B750" i="5"/>
  <c r="L750" i="5"/>
  <c r="X750" i="5" s="1"/>
  <c r="M750" i="5"/>
  <c r="Y750" i="5" s="1"/>
  <c r="BH750" i="5" s="1"/>
  <c r="K750" i="5"/>
  <c r="U750" i="5" s="1"/>
  <c r="AI750" i="5" s="1"/>
  <c r="J750" i="5"/>
  <c r="T750" i="5" s="1"/>
  <c r="AH750" i="5" s="1"/>
  <c r="BD750" i="5" s="1"/>
  <c r="I750" i="5"/>
  <c r="S750" i="5" s="1"/>
  <c r="AG750" i="5" s="1"/>
  <c r="BC750" i="5" s="1"/>
  <c r="C750" i="5"/>
  <c r="O697" i="5"/>
  <c r="AC697" i="5" s="1"/>
  <c r="C717" i="5"/>
  <c r="L721" i="5"/>
  <c r="X721" i="5" s="1"/>
  <c r="K721" i="5"/>
  <c r="U721" i="5" s="1"/>
  <c r="AI721" i="5" s="1"/>
  <c r="J721" i="5"/>
  <c r="T721" i="5" s="1"/>
  <c r="AH721" i="5" s="1"/>
  <c r="BD721" i="5" s="1"/>
  <c r="M727" i="5"/>
  <c r="Y727" i="5" s="1"/>
  <c r="BH727" i="5" s="1"/>
  <c r="I729" i="5"/>
  <c r="S729" i="5" s="1"/>
  <c r="AG729" i="5" s="1"/>
  <c r="BC729" i="5" s="1"/>
  <c r="M731" i="5"/>
  <c r="Y731" i="5" s="1"/>
  <c r="BH731" i="5" s="1"/>
  <c r="L739" i="5"/>
  <c r="X739" i="5" s="1"/>
  <c r="K739" i="5"/>
  <c r="U739" i="5" s="1"/>
  <c r="AI739" i="5" s="1"/>
  <c r="J739" i="5"/>
  <c r="T739" i="5" s="1"/>
  <c r="AH739" i="5" s="1"/>
  <c r="BD739" i="5" s="1"/>
  <c r="I739" i="5"/>
  <c r="S739" i="5" s="1"/>
  <c r="AG739" i="5" s="1"/>
  <c r="BC739" i="5" s="1"/>
  <c r="O741" i="5"/>
  <c r="AC741" i="5" s="1"/>
  <c r="I758" i="5"/>
  <c r="S758" i="5" s="1"/>
  <c r="AG758" i="5" s="1"/>
  <c r="BC758" i="5" s="1"/>
  <c r="F758" i="5"/>
  <c r="R758" i="5"/>
  <c r="AF758" i="5" s="1"/>
  <c r="BB758" i="5" s="1"/>
  <c r="D758" i="5"/>
  <c r="N758" i="5"/>
  <c r="AA758" i="5" s="1"/>
  <c r="B758" i="5"/>
  <c r="L758" i="5"/>
  <c r="X758" i="5" s="1"/>
  <c r="K758" i="5"/>
  <c r="U758" i="5" s="1"/>
  <c r="AI758" i="5" s="1"/>
  <c r="O758" i="5"/>
  <c r="AC758" i="5" s="1"/>
  <c r="M758" i="5"/>
  <c r="Y758" i="5" s="1"/>
  <c r="BH758" i="5" s="1"/>
  <c r="J758" i="5"/>
  <c r="T758" i="5" s="1"/>
  <c r="AH758" i="5" s="1"/>
  <c r="BD758" i="5" s="1"/>
  <c r="H758" i="5"/>
  <c r="G758" i="5"/>
  <c r="E758" i="5"/>
  <c r="C758" i="5"/>
  <c r="B697" i="5"/>
  <c r="R697" i="5"/>
  <c r="AF697" i="5" s="1"/>
  <c r="BB697" i="5" s="1"/>
  <c r="R699" i="5"/>
  <c r="AF699" i="5" s="1"/>
  <c r="BB699" i="5" s="1"/>
  <c r="L709" i="5"/>
  <c r="X709" i="5" s="1"/>
  <c r="K709" i="5"/>
  <c r="U709" i="5" s="1"/>
  <c r="AI709" i="5" s="1"/>
  <c r="B721" i="5"/>
  <c r="N727" i="5"/>
  <c r="AA727" i="5" s="1"/>
  <c r="M729" i="5"/>
  <c r="Y729" i="5" s="1"/>
  <c r="BH729" i="5" s="1"/>
  <c r="N731" i="5"/>
  <c r="AA731" i="5" s="1"/>
  <c r="AB734" i="5"/>
  <c r="AP734" i="5" s="1"/>
  <c r="L735" i="5"/>
  <c r="X735" i="5" s="1"/>
  <c r="K735" i="5"/>
  <c r="U735" i="5" s="1"/>
  <c r="AI735" i="5" s="1"/>
  <c r="J735" i="5"/>
  <c r="T735" i="5" s="1"/>
  <c r="AH735" i="5" s="1"/>
  <c r="BD735" i="5" s="1"/>
  <c r="B739" i="5"/>
  <c r="R741" i="5"/>
  <c r="AF741" i="5" s="1"/>
  <c r="BB741" i="5" s="1"/>
  <c r="I762" i="5"/>
  <c r="S762" i="5" s="1"/>
  <c r="AG762" i="5" s="1"/>
  <c r="BC762" i="5" s="1"/>
  <c r="R762" i="5"/>
  <c r="AF762" i="5" s="1"/>
  <c r="BB762" i="5" s="1"/>
  <c r="N762" i="5"/>
  <c r="AA762" i="5" s="1"/>
  <c r="B762" i="5"/>
  <c r="L762" i="5"/>
  <c r="X762" i="5" s="1"/>
  <c r="K762" i="5"/>
  <c r="U762" i="5" s="1"/>
  <c r="AI762" i="5" s="1"/>
  <c r="O762" i="5"/>
  <c r="AC762" i="5" s="1"/>
  <c r="M762" i="5"/>
  <c r="Y762" i="5" s="1"/>
  <c r="BH762" i="5" s="1"/>
  <c r="J762" i="5"/>
  <c r="T762" i="5" s="1"/>
  <c r="AH762" i="5" s="1"/>
  <c r="BD762" i="5" s="1"/>
  <c r="C762" i="5"/>
  <c r="B699" i="5"/>
  <c r="B709" i="5"/>
  <c r="M711" i="5"/>
  <c r="Y711" i="5" s="1"/>
  <c r="BH711" i="5" s="1"/>
  <c r="C721" i="5"/>
  <c r="O727" i="5"/>
  <c r="AC727" i="5" s="1"/>
  <c r="N729" i="5"/>
  <c r="AA729" i="5" s="1"/>
  <c r="O731" i="5"/>
  <c r="AC731" i="5" s="1"/>
  <c r="B735" i="5"/>
  <c r="C739" i="5"/>
  <c r="C699" i="5"/>
  <c r="L705" i="5"/>
  <c r="X705" i="5" s="1"/>
  <c r="K705" i="5"/>
  <c r="U705" i="5" s="1"/>
  <c r="AI705" i="5" s="1"/>
  <c r="C709" i="5"/>
  <c r="L723" i="5"/>
  <c r="X723" i="5" s="1"/>
  <c r="K723" i="5"/>
  <c r="U723" i="5" s="1"/>
  <c r="AI723" i="5" s="1"/>
  <c r="J723" i="5"/>
  <c r="T723" i="5" s="1"/>
  <c r="AH723" i="5" s="1"/>
  <c r="BD723" i="5" s="1"/>
  <c r="R727" i="5"/>
  <c r="AF727" i="5" s="1"/>
  <c r="BB727" i="5" s="1"/>
  <c r="O729" i="5"/>
  <c r="AC729" i="5" s="1"/>
  <c r="R731" i="5"/>
  <c r="AF731" i="5" s="1"/>
  <c r="BB731" i="5" s="1"/>
  <c r="L733" i="5"/>
  <c r="X733" i="5" s="1"/>
  <c r="K733" i="5"/>
  <c r="U733" i="5" s="1"/>
  <c r="AI733" i="5" s="1"/>
  <c r="J733" i="5"/>
  <c r="T733" i="5" s="1"/>
  <c r="AH733" i="5" s="1"/>
  <c r="BD733" i="5" s="1"/>
  <c r="C735" i="5"/>
  <c r="O777" i="5"/>
  <c r="AC777" i="5" s="1"/>
  <c r="C777" i="5"/>
  <c r="N777" i="5"/>
  <c r="AA777" i="5" s="1"/>
  <c r="B777" i="5"/>
  <c r="L777" i="5"/>
  <c r="X777" i="5" s="1"/>
  <c r="J777" i="5"/>
  <c r="T777" i="5" s="1"/>
  <c r="AH777" i="5" s="1"/>
  <c r="BD777" i="5" s="1"/>
  <c r="O783" i="5"/>
  <c r="AC783" i="5" s="1"/>
  <c r="C783" i="5"/>
  <c r="N783" i="5"/>
  <c r="AA783" i="5" s="1"/>
  <c r="B783" i="5"/>
  <c r="L783" i="5"/>
  <c r="X783" i="5" s="1"/>
  <c r="K783" i="5"/>
  <c r="U783" i="5" s="1"/>
  <c r="AI783" i="5" s="1"/>
  <c r="J783" i="5"/>
  <c r="T783" i="5" s="1"/>
  <c r="AH783" i="5" s="1"/>
  <c r="BD783" i="5" s="1"/>
  <c r="O789" i="5"/>
  <c r="AC789" i="5" s="1"/>
  <c r="C789" i="5"/>
  <c r="N789" i="5"/>
  <c r="AA789" i="5" s="1"/>
  <c r="B789" i="5"/>
  <c r="L789" i="5"/>
  <c r="X789" i="5" s="1"/>
  <c r="K789" i="5"/>
  <c r="U789" i="5" s="1"/>
  <c r="AI789" i="5" s="1"/>
  <c r="J789" i="5"/>
  <c r="T789" i="5" s="1"/>
  <c r="AH789" i="5" s="1"/>
  <c r="BD789" i="5" s="1"/>
  <c r="O771" i="5"/>
  <c r="AC771" i="5" s="1"/>
  <c r="C771" i="5"/>
  <c r="L771" i="5"/>
  <c r="X771" i="5" s="1"/>
  <c r="J771" i="5"/>
  <c r="T771" i="5" s="1"/>
  <c r="AH771" i="5" s="1"/>
  <c r="BD771" i="5" s="1"/>
  <c r="R740" i="5"/>
  <c r="AF740" i="5" s="1"/>
  <c r="BB740" i="5" s="1"/>
  <c r="L740" i="5"/>
  <c r="X740" i="5" s="1"/>
  <c r="O740" i="5"/>
  <c r="AC740" i="5" s="1"/>
  <c r="I752" i="5"/>
  <c r="S752" i="5" s="1"/>
  <c r="AG752" i="5" s="1"/>
  <c r="BC752" i="5" s="1"/>
  <c r="R752" i="5"/>
  <c r="AF752" i="5" s="1"/>
  <c r="BB752" i="5" s="1"/>
  <c r="N752" i="5"/>
  <c r="AA752" i="5" s="1"/>
  <c r="B752" i="5"/>
  <c r="L752" i="5"/>
  <c r="X752" i="5" s="1"/>
  <c r="B771" i="5"/>
  <c r="I777" i="5"/>
  <c r="S777" i="5" s="1"/>
  <c r="AG777" i="5" s="1"/>
  <c r="BC777" i="5" s="1"/>
  <c r="I783" i="5"/>
  <c r="S783" i="5" s="1"/>
  <c r="AG783" i="5" s="1"/>
  <c r="BC783" i="5" s="1"/>
  <c r="I789" i="5"/>
  <c r="S789" i="5" s="1"/>
  <c r="AG789" i="5" s="1"/>
  <c r="BC789" i="5" s="1"/>
  <c r="O755" i="5"/>
  <c r="AC755" i="5" s="1"/>
  <c r="C755" i="5"/>
  <c r="L755" i="5"/>
  <c r="X755" i="5" s="1"/>
  <c r="J755" i="5"/>
  <c r="T755" i="5" s="1"/>
  <c r="AH755" i="5" s="1"/>
  <c r="BD755" i="5" s="1"/>
  <c r="O759" i="5"/>
  <c r="AC759" i="5" s="1"/>
  <c r="C759" i="5"/>
  <c r="L759" i="5"/>
  <c r="X759" i="5" s="1"/>
  <c r="J759" i="5"/>
  <c r="T759" i="5" s="1"/>
  <c r="AH759" i="5" s="1"/>
  <c r="BD759" i="5" s="1"/>
  <c r="O763" i="5"/>
  <c r="AC763" i="5" s="1"/>
  <c r="C763" i="5"/>
  <c r="L763" i="5"/>
  <c r="X763" i="5" s="1"/>
  <c r="J763" i="5"/>
  <c r="T763" i="5" s="1"/>
  <c r="AH763" i="5" s="1"/>
  <c r="BD763" i="5" s="1"/>
  <c r="Z770" i="5"/>
  <c r="AO770" i="5" s="1"/>
  <c r="O773" i="5"/>
  <c r="AC773" i="5" s="1"/>
  <c r="C773" i="5"/>
  <c r="L773" i="5"/>
  <c r="X773" i="5" s="1"/>
  <c r="J773" i="5"/>
  <c r="T773" i="5" s="1"/>
  <c r="AH773" i="5" s="1"/>
  <c r="BD773" i="5" s="1"/>
  <c r="O775" i="5"/>
  <c r="AC775" i="5" s="1"/>
  <c r="C775" i="5"/>
  <c r="N775" i="5"/>
  <c r="AA775" i="5" s="1"/>
  <c r="B775" i="5"/>
  <c r="L775" i="5"/>
  <c r="X775" i="5" s="1"/>
  <c r="J775" i="5"/>
  <c r="T775" i="5" s="1"/>
  <c r="AH775" i="5" s="1"/>
  <c r="BD775" i="5" s="1"/>
  <c r="K777" i="5"/>
  <c r="U777" i="5" s="1"/>
  <c r="AI777" i="5" s="1"/>
  <c r="M783" i="5"/>
  <c r="Y783" i="5" s="1"/>
  <c r="BH783" i="5" s="1"/>
  <c r="M789" i="5"/>
  <c r="Y789" i="5" s="1"/>
  <c r="BH789" i="5" s="1"/>
  <c r="M694" i="5"/>
  <c r="Y694" i="5" s="1"/>
  <c r="BH694" i="5" s="1"/>
  <c r="M696" i="5"/>
  <c r="Y696" i="5" s="1"/>
  <c r="BH696" i="5" s="1"/>
  <c r="M698" i="5"/>
  <c r="Y698" i="5" s="1"/>
  <c r="BH698" i="5" s="1"/>
  <c r="M700" i="5"/>
  <c r="Y700" i="5" s="1"/>
  <c r="BH700" i="5" s="1"/>
  <c r="M702" i="5"/>
  <c r="Y702" i="5" s="1"/>
  <c r="BH702" i="5" s="1"/>
  <c r="M704" i="5"/>
  <c r="Y704" i="5" s="1"/>
  <c r="BH704" i="5" s="1"/>
  <c r="M706" i="5"/>
  <c r="Y706" i="5" s="1"/>
  <c r="BH706" i="5" s="1"/>
  <c r="M708" i="5"/>
  <c r="Y708" i="5" s="1"/>
  <c r="BH708" i="5" s="1"/>
  <c r="M710" i="5"/>
  <c r="Y710" i="5" s="1"/>
  <c r="BH710" i="5" s="1"/>
  <c r="M712" i="5"/>
  <c r="Y712" i="5" s="1"/>
  <c r="BH712" i="5" s="1"/>
  <c r="M714" i="5"/>
  <c r="Y714" i="5" s="1"/>
  <c r="BH714" i="5" s="1"/>
  <c r="M716" i="5"/>
  <c r="Y716" i="5" s="1"/>
  <c r="BH716" i="5" s="1"/>
  <c r="M718" i="5"/>
  <c r="Y718" i="5" s="1"/>
  <c r="BH718" i="5" s="1"/>
  <c r="M720" i="5"/>
  <c r="Y720" i="5" s="1"/>
  <c r="BH720" i="5" s="1"/>
  <c r="M722" i="5"/>
  <c r="Y722" i="5" s="1"/>
  <c r="BH722" i="5" s="1"/>
  <c r="M724" i="5"/>
  <c r="Y724" i="5" s="1"/>
  <c r="BH724" i="5" s="1"/>
  <c r="M726" i="5"/>
  <c r="Y726" i="5" s="1"/>
  <c r="BH726" i="5" s="1"/>
  <c r="M728" i="5"/>
  <c r="Y728" i="5" s="1"/>
  <c r="BH728" i="5" s="1"/>
  <c r="M730" i="5"/>
  <c r="Y730" i="5" s="1"/>
  <c r="BH730" i="5" s="1"/>
  <c r="M732" i="5"/>
  <c r="Y732" i="5" s="1"/>
  <c r="BH732" i="5" s="1"/>
  <c r="M734" i="5"/>
  <c r="Y734" i="5" s="1"/>
  <c r="BH734" i="5" s="1"/>
  <c r="M736" i="5"/>
  <c r="Y736" i="5" s="1"/>
  <c r="BH736" i="5" s="1"/>
  <c r="M738" i="5"/>
  <c r="Y738" i="5" s="1"/>
  <c r="BH738" i="5" s="1"/>
  <c r="C740" i="5"/>
  <c r="L743" i="5"/>
  <c r="X743" i="5" s="1"/>
  <c r="J743" i="5"/>
  <c r="T743" i="5" s="1"/>
  <c r="AH743" i="5" s="1"/>
  <c r="BD743" i="5" s="1"/>
  <c r="M745" i="5"/>
  <c r="Y745" i="5" s="1"/>
  <c r="BH745" i="5" s="1"/>
  <c r="L749" i="5"/>
  <c r="X749" i="5" s="1"/>
  <c r="J749" i="5"/>
  <c r="T749" i="5" s="1"/>
  <c r="AH749" i="5" s="1"/>
  <c r="BD749" i="5" s="1"/>
  <c r="N751" i="5"/>
  <c r="AA751" i="5" s="1"/>
  <c r="B755" i="5"/>
  <c r="B759" i="5"/>
  <c r="B763" i="5"/>
  <c r="I771" i="5"/>
  <c r="S771" i="5" s="1"/>
  <c r="AG771" i="5" s="1"/>
  <c r="BC771" i="5" s="1"/>
  <c r="B773" i="5"/>
  <c r="M777" i="5"/>
  <c r="Y777" i="5" s="1"/>
  <c r="BH777" i="5" s="1"/>
  <c r="R783" i="5"/>
  <c r="AF783" i="5" s="1"/>
  <c r="BB783" i="5" s="1"/>
  <c r="O785" i="5"/>
  <c r="AC785" i="5" s="1"/>
  <c r="C785" i="5"/>
  <c r="N785" i="5"/>
  <c r="AA785" i="5" s="1"/>
  <c r="B785" i="5"/>
  <c r="L785" i="5"/>
  <c r="X785" i="5" s="1"/>
  <c r="K785" i="5"/>
  <c r="U785" i="5" s="1"/>
  <c r="AI785" i="5" s="1"/>
  <c r="J785" i="5"/>
  <c r="T785" i="5" s="1"/>
  <c r="AH785" i="5" s="1"/>
  <c r="BD785" i="5" s="1"/>
  <c r="R789" i="5"/>
  <c r="AF789" i="5" s="1"/>
  <c r="BB789" i="5" s="1"/>
  <c r="O791" i="5"/>
  <c r="AC791" i="5" s="1"/>
  <c r="C791" i="5"/>
  <c r="N791" i="5"/>
  <c r="AA791" i="5" s="1"/>
  <c r="B791" i="5"/>
  <c r="L791" i="5"/>
  <c r="X791" i="5" s="1"/>
  <c r="K791" i="5"/>
  <c r="U791" i="5" s="1"/>
  <c r="AI791" i="5" s="1"/>
  <c r="J791" i="5"/>
  <c r="T791" i="5" s="1"/>
  <c r="AH791" i="5" s="1"/>
  <c r="BD791" i="5" s="1"/>
  <c r="B694" i="5"/>
  <c r="B696" i="5"/>
  <c r="B698" i="5"/>
  <c r="B700" i="5"/>
  <c r="B702" i="5"/>
  <c r="B704" i="5"/>
  <c r="B706" i="5"/>
  <c r="B708" i="5"/>
  <c r="B710" i="5"/>
  <c r="B712" i="5"/>
  <c r="B714" i="5"/>
  <c r="B716" i="5"/>
  <c r="B718" i="5"/>
  <c r="B720" i="5"/>
  <c r="B722" i="5"/>
  <c r="N722" i="5"/>
  <c r="AA722" i="5" s="1"/>
  <c r="B724" i="5"/>
  <c r="B726" i="5"/>
  <c r="B728" i="5"/>
  <c r="B730" i="5"/>
  <c r="B732" i="5"/>
  <c r="B734" i="5"/>
  <c r="N734" i="5"/>
  <c r="AA734" i="5" s="1"/>
  <c r="B736" i="5"/>
  <c r="N736" i="5"/>
  <c r="AA736" i="5" s="1"/>
  <c r="B738" i="5"/>
  <c r="N738" i="5"/>
  <c r="AA738" i="5" s="1"/>
  <c r="B743" i="5"/>
  <c r="N745" i="5"/>
  <c r="AA745" i="5" s="1"/>
  <c r="F746" i="5"/>
  <c r="R746" i="5"/>
  <c r="AF746" i="5" s="1"/>
  <c r="BB746" i="5" s="1"/>
  <c r="D746" i="5"/>
  <c r="N746" i="5"/>
  <c r="AA746" i="5" s="1"/>
  <c r="B746" i="5"/>
  <c r="L746" i="5"/>
  <c r="X746" i="5" s="1"/>
  <c r="B749" i="5"/>
  <c r="K771" i="5"/>
  <c r="U771" i="5" s="1"/>
  <c r="AI771" i="5" s="1"/>
  <c r="I775" i="5"/>
  <c r="S775" i="5" s="1"/>
  <c r="AG775" i="5" s="1"/>
  <c r="BC775" i="5" s="1"/>
  <c r="R777" i="5"/>
  <c r="AF777" i="5" s="1"/>
  <c r="BB777" i="5" s="1"/>
  <c r="O738" i="5"/>
  <c r="AC738" i="5" s="1"/>
  <c r="C743" i="5"/>
  <c r="O745" i="5"/>
  <c r="AC745" i="5" s="1"/>
  <c r="C746" i="5"/>
  <c r="C749" i="5"/>
  <c r="I756" i="5"/>
  <c r="S756" i="5" s="1"/>
  <c r="AG756" i="5" s="1"/>
  <c r="BC756" i="5" s="1"/>
  <c r="R756" i="5"/>
  <c r="AF756" i="5" s="1"/>
  <c r="BB756" i="5" s="1"/>
  <c r="N756" i="5"/>
  <c r="AA756" i="5" s="1"/>
  <c r="B756" i="5"/>
  <c r="L756" i="5"/>
  <c r="X756" i="5" s="1"/>
  <c r="K756" i="5"/>
  <c r="U756" i="5" s="1"/>
  <c r="AI756" i="5" s="1"/>
  <c r="I760" i="5"/>
  <c r="S760" i="5" s="1"/>
  <c r="AG760" i="5" s="1"/>
  <c r="BC760" i="5" s="1"/>
  <c r="R760" i="5"/>
  <c r="AF760" i="5" s="1"/>
  <c r="BB760" i="5" s="1"/>
  <c r="N760" i="5"/>
  <c r="AA760" i="5" s="1"/>
  <c r="B760" i="5"/>
  <c r="L760" i="5"/>
  <c r="X760" i="5" s="1"/>
  <c r="K760" i="5"/>
  <c r="U760" i="5" s="1"/>
  <c r="AI760" i="5" s="1"/>
  <c r="I764" i="5"/>
  <c r="S764" i="5" s="1"/>
  <c r="AG764" i="5" s="1"/>
  <c r="BC764" i="5" s="1"/>
  <c r="R764" i="5"/>
  <c r="AF764" i="5" s="1"/>
  <c r="BB764" i="5" s="1"/>
  <c r="N764" i="5"/>
  <c r="AA764" i="5" s="1"/>
  <c r="B764" i="5"/>
  <c r="M764" i="5"/>
  <c r="Y764" i="5" s="1"/>
  <c r="BH764" i="5" s="1"/>
  <c r="L764" i="5"/>
  <c r="X764" i="5" s="1"/>
  <c r="K764" i="5"/>
  <c r="U764" i="5" s="1"/>
  <c r="AI764" i="5" s="1"/>
  <c r="M771" i="5"/>
  <c r="Y771" i="5" s="1"/>
  <c r="BH771" i="5" s="1"/>
  <c r="I773" i="5"/>
  <c r="S773" i="5" s="1"/>
  <c r="AG773" i="5" s="1"/>
  <c r="BC773" i="5" s="1"/>
  <c r="K775" i="5"/>
  <c r="U775" i="5" s="1"/>
  <c r="AI775" i="5" s="1"/>
  <c r="O781" i="5"/>
  <c r="AC781" i="5" s="1"/>
  <c r="C781" i="5"/>
  <c r="N781" i="5"/>
  <c r="AA781" i="5" s="1"/>
  <c r="B781" i="5"/>
  <c r="L781" i="5"/>
  <c r="X781" i="5" s="1"/>
  <c r="K781" i="5"/>
  <c r="U781" i="5" s="1"/>
  <c r="AI781" i="5" s="1"/>
  <c r="J781" i="5"/>
  <c r="T781" i="5" s="1"/>
  <c r="AH781" i="5" s="1"/>
  <c r="BD781" i="5" s="1"/>
  <c r="I785" i="5"/>
  <c r="S785" i="5" s="1"/>
  <c r="AG785" i="5" s="1"/>
  <c r="BC785" i="5" s="1"/>
  <c r="I791" i="5"/>
  <c r="S791" i="5" s="1"/>
  <c r="AG791" i="5" s="1"/>
  <c r="BC791" i="5" s="1"/>
  <c r="D734" i="5"/>
  <c r="R734" i="5"/>
  <c r="AF734" i="5" s="1"/>
  <c r="BB734" i="5" s="1"/>
  <c r="E746" i="5"/>
  <c r="J752" i="5"/>
  <c r="T752" i="5" s="1"/>
  <c r="AH752" i="5" s="1"/>
  <c r="BD752" i="5" s="1"/>
  <c r="O753" i="5"/>
  <c r="AC753" i="5" s="1"/>
  <c r="C753" i="5"/>
  <c r="L753" i="5"/>
  <c r="X753" i="5" s="1"/>
  <c r="J753" i="5"/>
  <c r="T753" i="5" s="1"/>
  <c r="AH753" i="5" s="1"/>
  <c r="BD753" i="5" s="1"/>
  <c r="I755" i="5"/>
  <c r="S755" i="5" s="1"/>
  <c r="AG755" i="5" s="1"/>
  <c r="BC755" i="5" s="1"/>
  <c r="I759" i="5"/>
  <c r="S759" i="5" s="1"/>
  <c r="AG759" i="5" s="1"/>
  <c r="BC759" i="5" s="1"/>
  <c r="I763" i="5"/>
  <c r="S763" i="5" s="1"/>
  <c r="AG763" i="5" s="1"/>
  <c r="BC763" i="5" s="1"/>
  <c r="O765" i="5"/>
  <c r="AC765" i="5" s="1"/>
  <c r="C765" i="5"/>
  <c r="L765" i="5"/>
  <c r="X765" i="5" s="1"/>
  <c r="J765" i="5"/>
  <c r="T765" i="5" s="1"/>
  <c r="AH765" i="5" s="1"/>
  <c r="BD765" i="5" s="1"/>
  <c r="N771" i="5"/>
  <c r="AA771" i="5" s="1"/>
  <c r="K773" i="5"/>
  <c r="U773" i="5" s="1"/>
  <c r="AI773" i="5" s="1"/>
  <c r="M775" i="5"/>
  <c r="Y775" i="5" s="1"/>
  <c r="BH775" i="5" s="1"/>
  <c r="M785" i="5"/>
  <c r="Y785" i="5" s="1"/>
  <c r="BH785" i="5" s="1"/>
  <c r="M791" i="5"/>
  <c r="Y791" i="5" s="1"/>
  <c r="BH791" i="5" s="1"/>
  <c r="L745" i="5"/>
  <c r="X745" i="5" s="1"/>
  <c r="J745" i="5"/>
  <c r="T745" i="5" s="1"/>
  <c r="AH745" i="5" s="1"/>
  <c r="BD745" i="5" s="1"/>
  <c r="O751" i="5"/>
  <c r="AC751" i="5" s="1"/>
  <c r="C751" i="5"/>
  <c r="L751" i="5"/>
  <c r="X751" i="5" s="1"/>
  <c r="J751" i="5"/>
  <c r="T751" i="5" s="1"/>
  <c r="AH751" i="5" s="1"/>
  <c r="BD751" i="5" s="1"/>
  <c r="K752" i="5"/>
  <c r="U752" i="5" s="1"/>
  <c r="AI752" i="5" s="1"/>
  <c r="K755" i="5"/>
  <c r="U755" i="5" s="1"/>
  <c r="AI755" i="5" s="1"/>
  <c r="K759" i="5"/>
  <c r="U759" i="5" s="1"/>
  <c r="AI759" i="5" s="1"/>
  <c r="K763" i="5"/>
  <c r="U763" i="5" s="1"/>
  <c r="AI763" i="5" s="1"/>
  <c r="R771" i="5"/>
  <c r="AF771" i="5" s="1"/>
  <c r="BB771" i="5" s="1"/>
  <c r="M773" i="5"/>
  <c r="Y773" i="5" s="1"/>
  <c r="BH773" i="5" s="1"/>
  <c r="R775" i="5"/>
  <c r="AF775" i="5" s="1"/>
  <c r="BB775" i="5" s="1"/>
  <c r="R785" i="5"/>
  <c r="AF785" i="5" s="1"/>
  <c r="BB785" i="5" s="1"/>
  <c r="O787" i="5"/>
  <c r="AC787" i="5" s="1"/>
  <c r="C787" i="5"/>
  <c r="N787" i="5"/>
  <c r="AA787" i="5" s="1"/>
  <c r="B787" i="5"/>
  <c r="L787" i="5"/>
  <c r="X787" i="5" s="1"/>
  <c r="K787" i="5"/>
  <c r="U787" i="5" s="1"/>
  <c r="AI787" i="5" s="1"/>
  <c r="J787" i="5"/>
  <c r="T787" i="5" s="1"/>
  <c r="AH787" i="5" s="1"/>
  <c r="BD787" i="5" s="1"/>
  <c r="R791" i="5"/>
  <c r="AF791" i="5" s="1"/>
  <c r="BB791" i="5" s="1"/>
  <c r="I740" i="5"/>
  <c r="S740" i="5" s="1"/>
  <c r="AG740" i="5" s="1"/>
  <c r="BC740" i="5" s="1"/>
  <c r="R742" i="5"/>
  <c r="AF742" i="5" s="1"/>
  <c r="BB742" i="5" s="1"/>
  <c r="N742" i="5"/>
  <c r="AA742" i="5" s="1"/>
  <c r="B742" i="5"/>
  <c r="L742" i="5"/>
  <c r="X742" i="5" s="1"/>
  <c r="B745" i="5"/>
  <c r="H746" i="5"/>
  <c r="R748" i="5"/>
  <c r="AF748" i="5" s="1"/>
  <c r="BB748" i="5" s="1"/>
  <c r="N748" i="5"/>
  <c r="AA748" i="5" s="1"/>
  <c r="B748" i="5"/>
  <c r="L748" i="5"/>
  <c r="X748" i="5" s="1"/>
  <c r="B751" i="5"/>
  <c r="M752" i="5"/>
  <c r="Y752" i="5" s="1"/>
  <c r="BH752" i="5" s="1"/>
  <c r="M755" i="5"/>
  <c r="Y755" i="5" s="1"/>
  <c r="BH755" i="5" s="1"/>
  <c r="O757" i="5"/>
  <c r="AC757" i="5" s="1"/>
  <c r="C757" i="5"/>
  <c r="L757" i="5"/>
  <c r="X757" i="5" s="1"/>
  <c r="J757" i="5"/>
  <c r="T757" i="5" s="1"/>
  <c r="AH757" i="5" s="1"/>
  <c r="BD757" i="5" s="1"/>
  <c r="M759" i="5"/>
  <c r="Y759" i="5" s="1"/>
  <c r="BH759" i="5" s="1"/>
  <c r="O761" i="5"/>
  <c r="AC761" i="5" s="1"/>
  <c r="C761" i="5"/>
  <c r="L761" i="5"/>
  <c r="X761" i="5" s="1"/>
  <c r="J761" i="5"/>
  <c r="T761" i="5" s="1"/>
  <c r="AH761" i="5" s="1"/>
  <c r="BD761" i="5" s="1"/>
  <c r="M763" i="5"/>
  <c r="Y763" i="5" s="1"/>
  <c r="BH763" i="5" s="1"/>
  <c r="O767" i="5"/>
  <c r="AC767" i="5" s="1"/>
  <c r="C767" i="5"/>
  <c r="L767" i="5"/>
  <c r="X767" i="5" s="1"/>
  <c r="J767" i="5"/>
  <c r="T767" i="5" s="1"/>
  <c r="AH767" i="5" s="1"/>
  <c r="BD767" i="5" s="1"/>
  <c r="V770" i="5"/>
  <c r="N773" i="5"/>
  <c r="AA773" i="5" s="1"/>
  <c r="O779" i="5"/>
  <c r="AC779" i="5" s="1"/>
  <c r="C779" i="5"/>
  <c r="N779" i="5"/>
  <c r="AA779" i="5" s="1"/>
  <c r="B779" i="5"/>
  <c r="L779" i="5"/>
  <c r="X779" i="5" s="1"/>
  <c r="J779" i="5"/>
  <c r="T779" i="5" s="1"/>
  <c r="AH779" i="5" s="1"/>
  <c r="BD779" i="5" s="1"/>
  <c r="K766" i="5"/>
  <c r="U766" i="5" s="1"/>
  <c r="AI766" i="5" s="1"/>
  <c r="K768" i="5"/>
  <c r="U768" i="5" s="1"/>
  <c r="AI768" i="5" s="1"/>
  <c r="K770" i="5"/>
  <c r="U770" i="5" s="1"/>
  <c r="AI770" i="5" s="1"/>
  <c r="K772" i="5"/>
  <c r="U772" i="5" s="1"/>
  <c r="AI772" i="5" s="1"/>
  <c r="K774" i="5"/>
  <c r="U774" i="5" s="1"/>
  <c r="AI774" i="5" s="1"/>
  <c r="K776" i="5"/>
  <c r="U776" i="5" s="1"/>
  <c r="AI776" i="5" s="1"/>
  <c r="K778" i="5"/>
  <c r="U778" i="5" s="1"/>
  <c r="AI778" i="5" s="1"/>
  <c r="K780" i="5"/>
  <c r="U780" i="5" s="1"/>
  <c r="AI780" i="5" s="1"/>
  <c r="K782" i="5"/>
  <c r="U782" i="5" s="1"/>
  <c r="AI782" i="5" s="1"/>
  <c r="K784" i="5"/>
  <c r="U784" i="5" s="1"/>
  <c r="AI784" i="5" s="1"/>
  <c r="K786" i="5"/>
  <c r="U786" i="5" s="1"/>
  <c r="AI786" i="5" s="1"/>
  <c r="K788" i="5"/>
  <c r="U788" i="5" s="1"/>
  <c r="AI788" i="5" s="1"/>
  <c r="K790" i="5"/>
  <c r="U790" i="5" s="1"/>
  <c r="AI790" i="5" s="1"/>
  <c r="K792" i="5"/>
  <c r="U792" i="5" s="1"/>
  <c r="AI792" i="5" s="1"/>
  <c r="I831" i="5"/>
  <c r="S831" i="5" s="1"/>
  <c r="AG831" i="5" s="1"/>
  <c r="BC831" i="5" s="1"/>
  <c r="L831" i="5"/>
  <c r="X831" i="5" s="1"/>
  <c r="R831" i="5"/>
  <c r="AF831" i="5" s="1"/>
  <c r="BB831" i="5" s="1"/>
  <c r="C831" i="5"/>
  <c r="O831" i="5"/>
  <c r="AC831" i="5" s="1"/>
  <c r="N831" i="5"/>
  <c r="AA831" i="5" s="1"/>
  <c r="M831" i="5"/>
  <c r="Y831" i="5" s="1"/>
  <c r="BH831" i="5" s="1"/>
  <c r="K831" i="5"/>
  <c r="U831" i="5" s="1"/>
  <c r="AI831" i="5" s="1"/>
  <c r="J831" i="5"/>
  <c r="T831" i="5" s="1"/>
  <c r="AH831" i="5" s="1"/>
  <c r="BD831" i="5" s="1"/>
  <c r="B831" i="5"/>
  <c r="L766" i="5"/>
  <c r="X766" i="5" s="1"/>
  <c r="L768" i="5"/>
  <c r="X768" i="5" s="1"/>
  <c r="L770" i="5"/>
  <c r="X770" i="5" s="1"/>
  <c r="L772" i="5"/>
  <c r="X772" i="5" s="1"/>
  <c r="L774" i="5"/>
  <c r="X774" i="5" s="1"/>
  <c r="L776" i="5"/>
  <c r="X776" i="5" s="1"/>
  <c r="L778" i="5"/>
  <c r="X778" i="5" s="1"/>
  <c r="L780" i="5"/>
  <c r="X780" i="5" s="1"/>
  <c r="L782" i="5"/>
  <c r="X782" i="5" s="1"/>
  <c r="L784" i="5"/>
  <c r="X784" i="5" s="1"/>
  <c r="L786" i="5"/>
  <c r="X786" i="5" s="1"/>
  <c r="L788" i="5"/>
  <c r="X788" i="5" s="1"/>
  <c r="L790" i="5"/>
  <c r="X790" i="5" s="1"/>
  <c r="L792" i="5"/>
  <c r="X792" i="5" s="1"/>
  <c r="V794" i="5"/>
  <c r="M766" i="5"/>
  <c r="Y766" i="5" s="1"/>
  <c r="BH766" i="5" s="1"/>
  <c r="M768" i="5"/>
  <c r="Y768" i="5" s="1"/>
  <c r="BH768" i="5" s="1"/>
  <c r="M770" i="5"/>
  <c r="Y770" i="5" s="1"/>
  <c r="BH770" i="5" s="1"/>
  <c r="M772" i="5"/>
  <c r="Y772" i="5" s="1"/>
  <c r="BH772" i="5" s="1"/>
  <c r="M774" i="5"/>
  <c r="Y774" i="5" s="1"/>
  <c r="BH774" i="5" s="1"/>
  <c r="M776" i="5"/>
  <c r="Y776" i="5" s="1"/>
  <c r="BH776" i="5" s="1"/>
  <c r="M778" i="5"/>
  <c r="Y778" i="5" s="1"/>
  <c r="BH778" i="5" s="1"/>
  <c r="M780" i="5"/>
  <c r="Y780" i="5" s="1"/>
  <c r="BH780" i="5" s="1"/>
  <c r="M782" i="5"/>
  <c r="Y782" i="5" s="1"/>
  <c r="BH782" i="5" s="1"/>
  <c r="M784" i="5"/>
  <c r="Y784" i="5" s="1"/>
  <c r="BH784" i="5" s="1"/>
  <c r="M786" i="5"/>
  <c r="Y786" i="5" s="1"/>
  <c r="BH786" i="5" s="1"/>
  <c r="M788" i="5"/>
  <c r="Y788" i="5" s="1"/>
  <c r="BH788" i="5" s="1"/>
  <c r="M790" i="5"/>
  <c r="Y790" i="5" s="1"/>
  <c r="BH790" i="5" s="1"/>
  <c r="M792" i="5"/>
  <c r="Y792" i="5" s="1"/>
  <c r="BH792" i="5" s="1"/>
  <c r="I833" i="5"/>
  <c r="S833" i="5" s="1"/>
  <c r="AG833" i="5" s="1"/>
  <c r="BC833" i="5" s="1"/>
  <c r="L833" i="5"/>
  <c r="X833" i="5" s="1"/>
  <c r="R833" i="5"/>
  <c r="AF833" i="5" s="1"/>
  <c r="BB833" i="5" s="1"/>
  <c r="B833" i="5"/>
  <c r="N833" i="5"/>
  <c r="AA833" i="5" s="1"/>
  <c r="M833" i="5"/>
  <c r="Y833" i="5" s="1"/>
  <c r="BH833" i="5" s="1"/>
  <c r="K833" i="5"/>
  <c r="U833" i="5" s="1"/>
  <c r="AI833" i="5" s="1"/>
  <c r="O833" i="5"/>
  <c r="AC833" i="5" s="1"/>
  <c r="J833" i="5"/>
  <c r="T833" i="5" s="1"/>
  <c r="AH833" i="5" s="1"/>
  <c r="BD833" i="5" s="1"/>
  <c r="B766" i="5"/>
  <c r="N766" i="5"/>
  <c r="AA766" i="5" s="1"/>
  <c r="B768" i="5"/>
  <c r="N768" i="5"/>
  <c r="AA768" i="5" s="1"/>
  <c r="B770" i="5"/>
  <c r="N770" i="5"/>
  <c r="AA770" i="5" s="1"/>
  <c r="B772" i="5"/>
  <c r="N772" i="5"/>
  <c r="AA772" i="5" s="1"/>
  <c r="B774" i="5"/>
  <c r="N774" i="5"/>
  <c r="AA774" i="5" s="1"/>
  <c r="B776" i="5"/>
  <c r="N776" i="5"/>
  <c r="AA776" i="5" s="1"/>
  <c r="B778" i="5"/>
  <c r="N778" i="5"/>
  <c r="AA778" i="5" s="1"/>
  <c r="B780" i="5"/>
  <c r="N780" i="5"/>
  <c r="AA780" i="5" s="1"/>
  <c r="B782" i="5"/>
  <c r="N782" i="5"/>
  <c r="AA782" i="5" s="1"/>
  <c r="B784" i="5"/>
  <c r="N784" i="5"/>
  <c r="AA784" i="5" s="1"/>
  <c r="B786" i="5"/>
  <c r="N786" i="5"/>
  <c r="AA786" i="5" s="1"/>
  <c r="B788" i="5"/>
  <c r="N788" i="5"/>
  <c r="AA788" i="5" s="1"/>
  <c r="B790" i="5"/>
  <c r="N790" i="5"/>
  <c r="AA790" i="5" s="1"/>
  <c r="B792" i="5"/>
  <c r="N792" i="5"/>
  <c r="AA792" i="5" s="1"/>
  <c r="C833" i="5"/>
  <c r="R766" i="5"/>
  <c r="AF766" i="5" s="1"/>
  <c r="BB766" i="5" s="1"/>
  <c r="R768" i="5"/>
  <c r="AF768" i="5" s="1"/>
  <c r="BB768" i="5" s="1"/>
  <c r="D770" i="5"/>
  <c r="R770" i="5"/>
  <c r="AF770" i="5" s="1"/>
  <c r="BB770" i="5" s="1"/>
  <c r="R772" i="5"/>
  <c r="AF772" i="5" s="1"/>
  <c r="BB772" i="5" s="1"/>
  <c r="R774" i="5"/>
  <c r="AF774" i="5" s="1"/>
  <c r="BB774" i="5" s="1"/>
  <c r="R776" i="5"/>
  <c r="AF776" i="5" s="1"/>
  <c r="BB776" i="5" s="1"/>
  <c r="R778" i="5"/>
  <c r="AF778" i="5" s="1"/>
  <c r="BB778" i="5" s="1"/>
  <c r="R780" i="5"/>
  <c r="AF780" i="5" s="1"/>
  <c r="BB780" i="5" s="1"/>
  <c r="D782" i="5"/>
  <c r="R782" i="5"/>
  <c r="AF782" i="5" s="1"/>
  <c r="BB782" i="5" s="1"/>
  <c r="R784" i="5"/>
  <c r="AF784" i="5" s="1"/>
  <c r="BB784" i="5" s="1"/>
  <c r="R786" i="5"/>
  <c r="AF786" i="5" s="1"/>
  <c r="BB786" i="5" s="1"/>
  <c r="R788" i="5"/>
  <c r="AF788" i="5" s="1"/>
  <c r="BB788" i="5" s="1"/>
  <c r="R790" i="5"/>
  <c r="AF790" i="5" s="1"/>
  <c r="BB790" i="5" s="1"/>
  <c r="R792" i="5"/>
  <c r="AF792" i="5" s="1"/>
  <c r="BB792" i="5" s="1"/>
  <c r="O820" i="5"/>
  <c r="AC820" i="5" s="1"/>
  <c r="C820" i="5"/>
  <c r="J820" i="5"/>
  <c r="T820" i="5" s="1"/>
  <c r="AH820" i="5" s="1"/>
  <c r="BD820" i="5" s="1"/>
  <c r="R820" i="5"/>
  <c r="AF820" i="5" s="1"/>
  <c r="BB820" i="5" s="1"/>
  <c r="N820" i="5"/>
  <c r="AA820" i="5" s="1"/>
  <c r="M820" i="5"/>
  <c r="Y820" i="5" s="1"/>
  <c r="BH820" i="5" s="1"/>
  <c r="L820" i="5"/>
  <c r="X820" i="5" s="1"/>
  <c r="I820" i="5"/>
  <c r="S820" i="5" s="1"/>
  <c r="AG820" i="5" s="1"/>
  <c r="BC820" i="5" s="1"/>
  <c r="F770" i="5"/>
  <c r="F782" i="5"/>
  <c r="R816" i="5"/>
  <c r="AF816" i="5" s="1"/>
  <c r="BB816" i="5" s="1"/>
  <c r="J816" i="5"/>
  <c r="T816" i="5" s="1"/>
  <c r="AH816" i="5" s="1"/>
  <c r="BD816" i="5" s="1"/>
  <c r="I816" i="5"/>
  <c r="S816" i="5" s="1"/>
  <c r="AG816" i="5" s="1"/>
  <c r="BC816" i="5" s="1"/>
  <c r="O816" i="5"/>
  <c r="AC816" i="5" s="1"/>
  <c r="B816" i="5"/>
  <c r="I829" i="5"/>
  <c r="S829" i="5" s="1"/>
  <c r="AG829" i="5" s="1"/>
  <c r="BC829" i="5" s="1"/>
  <c r="O829" i="5"/>
  <c r="AC829" i="5" s="1"/>
  <c r="B829" i="5"/>
  <c r="M829" i="5"/>
  <c r="Y829" i="5" s="1"/>
  <c r="BH829" i="5" s="1"/>
  <c r="K829" i="5"/>
  <c r="U829" i="5" s="1"/>
  <c r="AI829" i="5" s="1"/>
  <c r="R829" i="5"/>
  <c r="AF829" i="5" s="1"/>
  <c r="BB829" i="5" s="1"/>
  <c r="N829" i="5"/>
  <c r="AA829" i="5" s="1"/>
  <c r="L829" i="5"/>
  <c r="X829" i="5" s="1"/>
  <c r="J829" i="5"/>
  <c r="T829" i="5" s="1"/>
  <c r="AH829" i="5" s="1"/>
  <c r="BD829" i="5" s="1"/>
  <c r="I849" i="5"/>
  <c r="S849" i="5" s="1"/>
  <c r="AG849" i="5" s="1"/>
  <c r="BC849" i="5" s="1"/>
  <c r="L849" i="5"/>
  <c r="X849" i="5" s="1"/>
  <c r="K849" i="5"/>
  <c r="U849" i="5" s="1"/>
  <c r="AI849" i="5" s="1"/>
  <c r="R849" i="5"/>
  <c r="AF849" i="5" s="1"/>
  <c r="BB849" i="5" s="1"/>
  <c r="O849" i="5"/>
  <c r="AC849" i="5" s="1"/>
  <c r="N849" i="5"/>
  <c r="AA849" i="5" s="1"/>
  <c r="M849" i="5"/>
  <c r="Y849" i="5" s="1"/>
  <c r="BH849" i="5" s="1"/>
  <c r="J849" i="5"/>
  <c r="T849" i="5" s="1"/>
  <c r="AH849" i="5" s="1"/>
  <c r="BD849" i="5" s="1"/>
  <c r="C849" i="5"/>
  <c r="B849" i="5"/>
  <c r="M794" i="5"/>
  <c r="Y794" i="5" s="1"/>
  <c r="BH794" i="5" s="1"/>
  <c r="M806" i="5"/>
  <c r="Y806" i="5" s="1"/>
  <c r="BH806" i="5" s="1"/>
  <c r="L817" i="5"/>
  <c r="X817" i="5" s="1"/>
  <c r="I827" i="5"/>
  <c r="S827" i="5" s="1"/>
  <c r="AG827" i="5" s="1"/>
  <c r="BC827" i="5" s="1"/>
  <c r="J827" i="5"/>
  <c r="T827" i="5" s="1"/>
  <c r="AH827" i="5" s="1"/>
  <c r="BD827" i="5" s="1"/>
  <c r="R827" i="5"/>
  <c r="AF827" i="5" s="1"/>
  <c r="BB827" i="5" s="1"/>
  <c r="O826" i="5"/>
  <c r="AC826" i="5" s="1"/>
  <c r="C826" i="5"/>
  <c r="M826" i="5"/>
  <c r="Y826" i="5" s="1"/>
  <c r="BH826" i="5" s="1"/>
  <c r="I826" i="5"/>
  <c r="S826" i="5" s="1"/>
  <c r="AG826" i="5" s="1"/>
  <c r="BC826" i="5" s="1"/>
  <c r="O834" i="5"/>
  <c r="AC834" i="5" s="1"/>
  <c r="C834" i="5"/>
  <c r="N834" i="5"/>
  <c r="AA834" i="5" s="1"/>
  <c r="L834" i="5"/>
  <c r="X834" i="5" s="1"/>
  <c r="K834" i="5"/>
  <c r="U834" i="5" s="1"/>
  <c r="AI834" i="5" s="1"/>
  <c r="J834" i="5"/>
  <c r="T834" i="5" s="1"/>
  <c r="AH834" i="5" s="1"/>
  <c r="BD834" i="5" s="1"/>
  <c r="N817" i="5"/>
  <c r="AA817" i="5" s="1"/>
  <c r="I825" i="5"/>
  <c r="S825" i="5" s="1"/>
  <c r="AG825" i="5" s="1"/>
  <c r="BC825" i="5" s="1"/>
  <c r="M825" i="5"/>
  <c r="Y825" i="5" s="1"/>
  <c r="BH825" i="5" s="1"/>
  <c r="R825" i="5"/>
  <c r="AF825" i="5" s="1"/>
  <c r="BB825" i="5" s="1"/>
  <c r="B826" i="5"/>
  <c r="B834" i="5"/>
  <c r="C817" i="5"/>
  <c r="R817" i="5"/>
  <c r="AF817" i="5" s="1"/>
  <c r="BB817" i="5" s="1"/>
  <c r="I823" i="5"/>
  <c r="S823" i="5" s="1"/>
  <c r="AG823" i="5" s="1"/>
  <c r="BC823" i="5" s="1"/>
  <c r="L823" i="5"/>
  <c r="X823" i="5" s="1"/>
  <c r="R823" i="5"/>
  <c r="AF823" i="5" s="1"/>
  <c r="BB823" i="5" s="1"/>
  <c r="O824" i="5"/>
  <c r="AC824" i="5" s="1"/>
  <c r="C824" i="5"/>
  <c r="C825" i="5"/>
  <c r="I835" i="5"/>
  <c r="S835" i="5" s="1"/>
  <c r="AG835" i="5" s="1"/>
  <c r="BC835" i="5" s="1"/>
  <c r="C835" i="5"/>
  <c r="M835" i="5"/>
  <c r="Y835" i="5" s="1"/>
  <c r="BH835" i="5" s="1"/>
  <c r="K835" i="5"/>
  <c r="U835" i="5" s="1"/>
  <c r="AI835" i="5" s="1"/>
  <c r="J835" i="5"/>
  <c r="T835" i="5" s="1"/>
  <c r="AH835" i="5" s="1"/>
  <c r="BD835" i="5" s="1"/>
  <c r="O830" i="5"/>
  <c r="AC830" i="5" s="1"/>
  <c r="C830" i="5"/>
  <c r="R830" i="5"/>
  <c r="AF830" i="5" s="1"/>
  <c r="BB830" i="5" s="1"/>
  <c r="B830" i="5"/>
  <c r="K830" i="5"/>
  <c r="U830" i="5" s="1"/>
  <c r="AI830" i="5" s="1"/>
  <c r="I830" i="5"/>
  <c r="S830" i="5" s="1"/>
  <c r="AG830" i="5" s="1"/>
  <c r="BC830" i="5" s="1"/>
  <c r="G830" i="5"/>
  <c r="R881" i="5"/>
  <c r="AF881" i="5" s="1"/>
  <c r="BB881" i="5" s="1"/>
  <c r="B881" i="5"/>
  <c r="M881" i="5"/>
  <c r="Y881" i="5" s="1"/>
  <c r="BH881" i="5" s="1"/>
  <c r="L881" i="5"/>
  <c r="X881" i="5" s="1"/>
  <c r="K881" i="5"/>
  <c r="U881" i="5" s="1"/>
  <c r="AI881" i="5" s="1"/>
  <c r="I881" i="5"/>
  <c r="S881" i="5" s="1"/>
  <c r="AG881" i="5" s="1"/>
  <c r="BC881" i="5" s="1"/>
  <c r="O881" i="5"/>
  <c r="AC881" i="5" s="1"/>
  <c r="N881" i="5"/>
  <c r="AA881" i="5" s="1"/>
  <c r="J881" i="5"/>
  <c r="T881" i="5" s="1"/>
  <c r="AH881" i="5" s="1"/>
  <c r="BD881" i="5" s="1"/>
  <c r="C881" i="5"/>
  <c r="O818" i="5"/>
  <c r="AC818" i="5" s="1"/>
  <c r="C818" i="5"/>
  <c r="E818" i="5"/>
  <c r="R818" i="5"/>
  <c r="AF818" i="5" s="1"/>
  <c r="BB818" i="5" s="1"/>
  <c r="O822" i="5"/>
  <c r="AC822" i="5" s="1"/>
  <c r="C822" i="5"/>
  <c r="R822" i="5"/>
  <c r="AF822" i="5" s="1"/>
  <c r="BB822" i="5" s="1"/>
  <c r="B822" i="5"/>
  <c r="K822" i="5"/>
  <c r="U822" i="5" s="1"/>
  <c r="AI822" i="5" s="1"/>
  <c r="C823" i="5"/>
  <c r="D830" i="5"/>
  <c r="D821" i="5" s="1"/>
  <c r="I834" i="5"/>
  <c r="S834" i="5" s="1"/>
  <c r="AG834" i="5" s="1"/>
  <c r="BC834" i="5" s="1"/>
  <c r="I821" i="5"/>
  <c r="S821" i="5" s="1"/>
  <c r="AG821" i="5" s="1"/>
  <c r="BC821" i="5" s="1"/>
  <c r="O821" i="5"/>
  <c r="AC821" i="5" s="1"/>
  <c r="B821" i="5"/>
  <c r="E830" i="5"/>
  <c r="M834" i="5"/>
  <c r="Y834" i="5" s="1"/>
  <c r="BH834" i="5" s="1"/>
  <c r="O836" i="5"/>
  <c r="AC836" i="5" s="1"/>
  <c r="C836" i="5"/>
  <c r="M836" i="5"/>
  <c r="Y836" i="5" s="1"/>
  <c r="BH836" i="5" s="1"/>
  <c r="B836" i="5"/>
  <c r="K836" i="5"/>
  <c r="U836" i="5" s="1"/>
  <c r="AI836" i="5" s="1"/>
  <c r="I836" i="5"/>
  <c r="S836" i="5" s="1"/>
  <c r="AG836" i="5" s="1"/>
  <c r="BC836" i="5" s="1"/>
  <c r="J826" i="5"/>
  <c r="T826" i="5" s="1"/>
  <c r="AH826" i="5" s="1"/>
  <c r="BD826" i="5" s="1"/>
  <c r="M845" i="5"/>
  <c r="Y845" i="5" s="1"/>
  <c r="BH845" i="5" s="1"/>
  <c r="J845" i="5"/>
  <c r="T845" i="5" s="1"/>
  <c r="AH845" i="5" s="1"/>
  <c r="BD845" i="5" s="1"/>
  <c r="I845" i="5"/>
  <c r="S845" i="5" s="1"/>
  <c r="AG845" i="5" s="1"/>
  <c r="BC845" i="5" s="1"/>
  <c r="C845" i="5"/>
  <c r="B845" i="5"/>
  <c r="R845" i="5"/>
  <c r="AF845" i="5" s="1"/>
  <c r="BB845" i="5" s="1"/>
  <c r="O845" i="5"/>
  <c r="AC845" i="5" s="1"/>
  <c r="N845" i="5"/>
  <c r="AA845" i="5" s="1"/>
  <c r="K826" i="5"/>
  <c r="U826" i="5" s="1"/>
  <c r="AI826" i="5" s="1"/>
  <c r="N865" i="5"/>
  <c r="AA865" i="5" s="1"/>
  <c r="O828" i="5"/>
  <c r="AC828" i="5" s="1"/>
  <c r="C828" i="5"/>
  <c r="N828" i="5"/>
  <c r="AA828" i="5" s="1"/>
  <c r="R875" i="5"/>
  <c r="AF875" i="5" s="1"/>
  <c r="BB875" i="5" s="1"/>
  <c r="B875" i="5"/>
  <c r="K875" i="5"/>
  <c r="U875" i="5" s="1"/>
  <c r="AI875" i="5" s="1"/>
  <c r="I875" i="5"/>
  <c r="S875" i="5" s="1"/>
  <c r="AG875" i="5" s="1"/>
  <c r="BC875" i="5" s="1"/>
  <c r="O875" i="5"/>
  <c r="AC875" i="5" s="1"/>
  <c r="N875" i="5"/>
  <c r="AA875" i="5" s="1"/>
  <c r="M875" i="5"/>
  <c r="Y875" i="5" s="1"/>
  <c r="BH875" i="5" s="1"/>
  <c r="O832" i="5"/>
  <c r="AC832" i="5" s="1"/>
  <c r="C832" i="5"/>
  <c r="R832" i="5"/>
  <c r="AF832" i="5" s="1"/>
  <c r="BB832" i="5" s="1"/>
  <c r="N832" i="5"/>
  <c r="AA832" i="5" s="1"/>
  <c r="AB842" i="5"/>
  <c r="AP842" i="5" s="1"/>
  <c r="J855" i="5"/>
  <c r="T855" i="5" s="1"/>
  <c r="AH855" i="5" s="1"/>
  <c r="BD855" i="5" s="1"/>
  <c r="L857" i="5"/>
  <c r="X857" i="5" s="1"/>
  <c r="C875" i="5"/>
  <c r="O857" i="5"/>
  <c r="AC857" i="5" s="1"/>
  <c r="J875" i="5"/>
  <c r="T875" i="5" s="1"/>
  <c r="AH875" i="5" s="1"/>
  <c r="BD875" i="5" s="1"/>
  <c r="N819" i="5"/>
  <c r="AA819" i="5" s="1"/>
  <c r="K839" i="5"/>
  <c r="U839" i="5" s="1"/>
  <c r="AI839" i="5" s="1"/>
  <c r="M851" i="5"/>
  <c r="Y851" i="5" s="1"/>
  <c r="BH851" i="5" s="1"/>
  <c r="L851" i="5"/>
  <c r="X851" i="5" s="1"/>
  <c r="I851" i="5"/>
  <c r="S851" i="5" s="1"/>
  <c r="AG851" i="5" s="1"/>
  <c r="BC851" i="5" s="1"/>
  <c r="O855" i="5"/>
  <c r="AC855" i="5" s="1"/>
  <c r="J859" i="5"/>
  <c r="T859" i="5" s="1"/>
  <c r="AH859" i="5" s="1"/>
  <c r="BD859" i="5" s="1"/>
  <c r="C859" i="5"/>
  <c r="N859" i="5"/>
  <c r="AA859" i="5" s="1"/>
  <c r="L875" i="5"/>
  <c r="X875" i="5" s="1"/>
  <c r="I853" i="5"/>
  <c r="S853" i="5" s="1"/>
  <c r="AG853" i="5" s="1"/>
  <c r="BC853" i="5" s="1"/>
  <c r="C853" i="5"/>
  <c r="R853" i="5"/>
  <c r="AF853" i="5" s="1"/>
  <c r="BB853" i="5" s="1"/>
  <c r="B853" i="5"/>
  <c r="L865" i="5"/>
  <c r="X865" i="5" s="1"/>
  <c r="M865" i="5"/>
  <c r="Y865" i="5" s="1"/>
  <c r="BH865" i="5" s="1"/>
  <c r="J865" i="5"/>
  <c r="T865" i="5" s="1"/>
  <c r="AH865" i="5" s="1"/>
  <c r="BD865" i="5" s="1"/>
  <c r="I865" i="5"/>
  <c r="S865" i="5" s="1"/>
  <c r="AG865" i="5" s="1"/>
  <c r="BC865" i="5" s="1"/>
  <c r="B865" i="5"/>
  <c r="I837" i="5"/>
  <c r="S837" i="5" s="1"/>
  <c r="AG837" i="5" s="1"/>
  <c r="BC837" i="5" s="1"/>
  <c r="J837" i="5"/>
  <c r="T837" i="5" s="1"/>
  <c r="AH837" i="5" s="1"/>
  <c r="BD837" i="5" s="1"/>
  <c r="O837" i="5"/>
  <c r="AC837" i="5" s="1"/>
  <c r="R839" i="5"/>
  <c r="AF839" i="5" s="1"/>
  <c r="BB839" i="5" s="1"/>
  <c r="I843" i="5"/>
  <c r="S843" i="5" s="1"/>
  <c r="AG843" i="5" s="1"/>
  <c r="BC843" i="5" s="1"/>
  <c r="K843" i="5"/>
  <c r="U843" i="5" s="1"/>
  <c r="AI843" i="5" s="1"/>
  <c r="J843" i="5"/>
  <c r="T843" i="5" s="1"/>
  <c r="AH843" i="5" s="1"/>
  <c r="BD843" i="5" s="1"/>
  <c r="J853" i="5"/>
  <c r="T853" i="5" s="1"/>
  <c r="AH853" i="5" s="1"/>
  <c r="BD853" i="5" s="1"/>
  <c r="L859" i="5"/>
  <c r="X859" i="5" s="1"/>
  <c r="C865" i="5"/>
  <c r="I855" i="5"/>
  <c r="S855" i="5" s="1"/>
  <c r="AG855" i="5" s="1"/>
  <c r="BC855" i="5" s="1"/>
  <c r="C855" i="5"/>
  <c r="N855" i="5"/>
  <c r="AA855" i="5" s="1"/>
  <c r="M855" i="5"/>
  <c r="Y855" i="5" s="1"/>
  <c r="BH855" i="5" s="1"/>
  <c r="L855" i="5"/>
  <c r="X855" i="5" s="1"/>
  <c r="M857" i="5"/>
  <c r="Y857" i="5" s="1"/>
  <c r="BH857" i="5" s="1"/>
  <c r="N857" i="5"/>
  <c r="AA857" i="5" s="1"/>
  <c r="K857" i="5"/>
  <c r="U857" i="5" s="1"/>
  <c r="AI857" i="5" s="1"/>
  <c r="J857" i="5"/>
  <c r="T857" i="5" s="1"/>
  <c r="AH857" i="5" s="1"/>
  <c r="BD857" i="5" s="1"/>
  <c r="I857" i="5"/>
  <c r="S857" i="5" s="1"/>
  <c r="AG857" i="5" s="1"/>
  <c r="BC857" i="5" s="1"/>
  <c r="J886" i="5"/>
  <c r="T886" i="5" s="1"/>
  <c r="AH886" i="5" s="1"/>
  <c r="BD886" i="5" s="1"/>
  <c r="O886" i="5"/>
  <c r="AC886" i="5" s="1"/>
  <c r="L886" i="5"/>
  <c r="X886" i="5" s="1"/>
  <c r="K886" i="5"/>
  <c r="U886" i="5" s="1"/>
  <c r="AI886" i="5" s="1"/>
  <c r="I886" i="5"/>
  <c r="S886" i="5" s="1"/>
  <c r="AG886" i="5" s="1"/>
  <c r="BC886" i="5" s="1"/>
  <c r="C886" i="5"/>
  <c r="R886" i="5"/>
  <c r="AF886" i="5" s="1"/>
  <c r="BB886" i="5" s="1"/>
  <c r="N886" i="5"/>
  <c r="AA886" i="5" s="1"/>
  <c r="M888" i="5"/>
  <c r="Y888" i="5" s="1"/>
  <c r="BH888" i="5" s="1"/>
  <c r="O888" i="5"/>
  <c r="AC888" i="5" s="1"/>
  <c r="B888" i="5"/>
  <c r="C888" i="5"/>
  <c r="N888" i="5"/>
  <c r="AA888" i="5" s="1"/>
  <c r="L888" i="5"/>
  <c r="X888" i="5" s="1"/>
  <c r="K888" i="5"/>
  <c r="U888" i="5" s="1"/>
  <c r="AI888" i="5" s="1"/>
  <c r="I888" i="5"/>
  <c r="S888" i="5" s="1"/>
  <c r="AG888" i="5" s="1"/>
  <c r="BC888" i="5" s="1"/>
  <c r="R888" i="5"/>
  <c r="AF888" i="5" s="1"/>
  <c r="BB888" i="5" s="1"/>
  <c r="L871" i="5"/>
  <c r="X871" i="5" s="1"/>
  <c r="J871" i="5"/>
  <c r="T871" i="5" s="1"/>
  <c r="AH871" i="5" s="1"/>
  <c r="BD871" i="5" s="1"/>
  <c r="K892" i="5"/>
  <c r="U892" i="5" s="1"/>
  <c r="AI892" i="5" s="1"/>
  <c r="M892" i="5"/>
  <c r="Y892" i="5" s="1"/>
  <c r="BH892" i="5" s="1"/>
  <c r="I892" i="5"/>
  <c r="S892" i="5" s="1"/>
  <c r="AG892" i="5" s="1"/>
  <c r="BC892" i="5" s="1"/>
  <c r="C892" i="5"/>
  <c r="B892" i="5"/>
  <c r="O892" i="5"/>
  <c r="AC892" i="5" s="1"/>
  <c r="L892" i="5"/>
  <c r="X892" i="5" s="1"/>
  <c r="N892" i="5"/>
  <c r="AA892" i="5" s="1"/>
  <c r="O847" i="5"/>
  <c r="AC847" i="5" s="1"/>
  <c r="M861" i="5"/>
  <c r="Y861" i="5" s="1"/>
  <c r="BH861" i="5" s="1"/>
  <c r="I863" i="5"/>
  <c r="S863" i="5" s="1"/>
  <c r="AG863" i="5" s="1"/>
  <c r="BC863" i="5" s="1"/>
  <c r="R892" i="5"/>
  <c r="AF892" i="5" s="1"/>
  <c r="BB892" i="5" s="1"/>
  <c r="B847" i="5"/>
  <c r="N861" i="5"/>
  <c r="AA861" i="5" s="1"/>
  <c r="J863" i="5"/>
  <c r="T863" i="5" s="1"/>
  <c r="AH863" i="5" s="1"/>
  <c r="BD863" i="5" s="1"/>
  <c r="I871" i="5"/>
  <c r="S871" i="5" s="1"/>
  <c r="AG871" i="5" s="1"/>
  <c r="BC871" i="5" s="1"/>
  <c r="K883" i="5"/>
  <c r="U883" i="5" s="1"/>
  <c r="AI883" i="5" s="1"/>
  <c r="N883" i="5"/>
  <c r="AA883" i="5" s="1"/>
  <c r="J883" i="5"/>
  <c r="T883" i="5" s="1"/>
  <c r="AH883" i="5" s="1"/>
  <c r="BD883" i="5" s="1"/>
  <c r="I883" i="5"/>
  <c r="S883" i="5" s="1"/>
  <c r="AG883" i="5" s="1"/>
  <c r="BC883" i="5" s="1"/>
  <c r="B883" i="5"/>
  <c r="O884" i="5"/>
  <c r="AC884" i="5" s="1"/>
  <c r="B884" i="5"/>
  <c r="N884" i="5"/>
  <c r="AA884" i="5" s="1"/>
  <c r="K884" i="5"/>
  <c r="U884" i="5" s="1"/>
  <c r="AI884" i="5" s="1"/>
  <c r="J884" i="5"/>
  <c r="T884" i="5" s="1"/>
  <c r="AH884" i="5" s="1"/>
  <c r="BD884" i="5" s="1"/>
  <c r="I884" i="5"/>
  <c r="S884" i="5" s="1"/>
  <c r="AG884" i="5" s="1"/>
  <c r="BC884" i="5" s="1"/>
  <c r="C884" i="5"/>
  <c r="O861" i="5"/>
  <c r="AC861" i="5" s="1"/>
  <c r="K863" i="5"/>
  <c r="U863" i="5" s="1"/>
  <c r="AI863" i="5" s="1"/>
  <c r="M869" i="5"/>
  <c r="Y869" i="5" s="1"/>
  <c r="BH869" i="5" s="1"/>
  <c r="R869" i="5"/>
  <c r="AF869" i="5" s="1"/>
  <c r="BB869" i="5" s="1"/>
  <c r="C869" i="5"/>
  <c r="K871" i="5"/>
  <c r="U871" i="5" s="1"/>
  <c r="AI871" i="5" s="1"/>
  <c r="C883" i="5"/>
  <c r="J898" i="5"/>
  <c r="T898" i="5" s="1"/>
  <c r="AH898" i="5" s="1"/>
  <c r="BD898" i="5" s="1"/>
  <c r="N898" i="5"/>
  <c r="AA898" i="5" s="1"/>
  <c r="I898" i="5"/>
  <c r="S898" i="5" s="1"/>
  <c r="AG898" i="5" s="1"/>
  <c r="BC898" i="5" s="1"/>
  <c r="R898" i="5"/>
  <c r="AF898" i="5" s="1"/>
  <c r="BB898" i="5" s="1"/>
  <c r="O898" i="5"/>
  <c r="AC898" i="5" s="1"/>
  <c r="M898" i="5"/>
  <c r="Y898" i="5" s="1"/>
  <c r="BH898" i="5" s="1"/>
  <c r="L898" i="5"/>
  <c r="X898" i="5" s="1"/>
  <c r="K898" i="5"/>
  <c r="U898" i="5" s="1"/>
  <c r="AI898" i="5" s="1"/>
  <c r="B898" i="5"/>
  <c r="O863" i="5"/>
  <c r="AC863" i="5" s="1"/>
  <c r="O871" i="5"/>
  <c r="AC871" i="5" s="1"/>
  <c r="M883" i="5"/>
  <c r="Y883" i="5" s="1"/>
  <c r="BH883" i="5" s="1"/>
  <c r="M884" i="5"/>
  <c r="Y884" i="5" s="1"/>
  <c r="BH884" i="5" s="1"/>
  <c r="C898" i="5"/>
  <c r="L873" i="5"/>
  <c r="X873" i="5" s="1"/>
  <c r="O877" i="5"/>
  <c r="AC877" i="5" s="1"/>
  <c r="J891" i="5"/>
  <c r="T891" i="5" s="1"/>
  <c r="AH891" i="5" s="1"/>
  <c r="BD891" i="5" s="1"/>
  <c r="K895" i="5"/>
  <c r="U895" i="5" s="1"/>
  <c r="AI895" i="5" s="1"/>
  <c r="M895" i="5"/>
  <c r="Y895" i="5" s="1"/>
  <c r="BH895" i="5" s="1"/>
  <c r="O895" i="5"/>
  <c r="AC895" i="5" s="1"/>
  <c r="B895" i="5"/>
  <c r="C896" i="5"/>
  <c r="J911" i="5"/>
  <c r="T911" i="5" s="1"/>
  <c r="AH911" i="5" s="1"/>
  <c r="BD911" i="5" s="1"/>
  <c r="K911" i="5"/>
  <c r="U911" i="5" s="1"/>
  <c r="AI911" i="5" s="1"/>
  <c r="C911" i="5"/>
  <c r="I911" i="5"/>
  <c r="S911" i="5" s="1"/>
  <c r="AG911" i="5" s="1"/>
  <c r="BC911" i="5" s="1"/>
  <c r="B911" i="5"/>
  <c r="N911" i="5"/>
  <c r="AA911" i="5" s="1"/>
  <c r="M911" i="5"/>
  <c r="Y911" i="5" s="1"/>
  <c r="BH911" i="5" s="1"/>
  <c r="R932" i="5"/>
  <c r="AF932" i="5" s="1"/>
  <c r="BB932" i="5" s="1"/>
  <c r="J932" i="5"/>
  <c r="T932" i="5" s="1"/>
  <c r="AH932" i="5" s="1"/>
  <c r="BD932" i="5" s="1"/>
  <c r="I932" i="5"/>
  <c r="S932" i="5" s="1"/>
  <c r="AG932" i="5" s="1"/>
  <c r="BC932" i="5" s="1"/>
  <c r="C932" i="5"/>
  <c r="B932" i="5"/>
  <c r="O932" i="5"/>
  <c r="AC932" i="5" s="1"/>
  <c r="L932" i="5"/>
  <c r="X932" i="5" s="1"/>
  <c r="N932" i="5"/>
  <c r="AA932" i="5" s="1"/>
  <c r="M932" i="5"/>
  <c r="Y932" i="5" s="1"/>
  <c r="BH932" i="5" s="1"/>
  <c r="K932" i="5"/>
  <c r="U932" i="5" s="1"/>
  <c r="AI932" i="5" s="1"/>
  <c r="N867" i="5"/>
  <c r="AA867" i="5" s="1"/>
  <c r="N873" i="5"/>
  <c r="AA873" i="5" s="1"/>
  <c r="M891" i="5"/>
  <c r="Y891" i="5" s="1"/>
  <c r="BH891" i="5" s="1"/>
  <c r="K893" i="5"/>
  <c r="U893" i="5" s="1"/>
  <c r="AI893" i="5" s="1"/>
  <c r="I893" i="5"/>
  <c r="S893" i="5" s="1"/>
  <c r="AG893" i="5" s="1"/>
  <c r="BC893" i="5" s="1"/>
  <c r="R893" i="5"/>
  <c r="AF893" i="5" s="1"/>
  <c r="BB893" i="5" s="1"/>
  <c r="R894" i="5"/>
  <c r="AF894" i="5" s="1"/>
  <c r="BB894" i="5" s="1"/>
  <c r="C894" i="5"/>
  <c r="J900" i="5"/>
  <c r="T900" i="5" s="1"/>
  <c r="AH900" i="5" s="1"/>
  <c r="BD900" i="5" s="1"/>
  <c r="K900" i="5"/>
  <c r="U900" i="5" s="1"/>
  <c r="AI900" i="5" s="1"/>
  <c r="I900" i="5"/>
  <c r="S900" i="5" s="1"/>
  <c r="AG900" i="5" s="1"/>
  <c r="BC900" i="5" s="1"/>
  <c r="J902" i="5"/>
  <c r="T902" i="5" s="1"/>
  <c r="AH902" i="5" s="1"/>
  <c r="BD902" i="5" s="1"/>
  <c r="G902" i="5"/>
  <c r="F902" i="5"/>
  <c r="I902" i="5"/>
  <c r="S902" i="5" s="1"/>
  <c r="AG902" i="5" s="1"/>
  <c r="BC902" i="5" s="1"/>
  <c r="H902" i="5"/>
  <c r="C902" i="5"/>
  <c r="L902" i="5"/>
  <c r="X902" i="5" s="1"/>
  <c r="J913" i="5"/>
  <c r="T913" i="5" s="1"/>
  <c r="AH913" i="5" s="1"/>
  <c r="BD913" i="5" s="1"/>
  <c r="K913" i="5"/>
  <c r="U913" i="5" s="1"/>
  <c r="AI913" i="5" s="1"/>
  <c r="C913" i="5"/>
  <c r="N913" i="5"/>
  <c r="AA913" i="5" s="1"/>
  <c r="L913" i="5"/>
  <c r="X913" i="5" s="1"/>
  <c r="I913" i="5"/>
  <c r="S913" i="5" s="1"/>
  <c r="AG913" i="5" s="1"/>
  <c r="BC913" i="5" s="1"/>
  <c r="C867" i="5"/>
  <c r="C873" i="5"/>
  <c r="J887" i="5"/>
  <c r="T887" i="5" s="1"/>
  <c r="AH887" i="5" s="1"/>
  <c r="BD887" i="5" s="1"/>
  <c r="C893" i="5"/>
  <c r="J896" i="5"/>
  <c r="T896" i="5" s="1"/>
  <c r="AH896" i="5" s="1"/>
  <c r="BD896" i="5" s="1"/>
  <c r="C900" i="5"/>
  <c r="D902" i="5"/>
  <c r="O911" i="5"/>
  <c r="AC911" i="5" s="1"/>
  <c r="L887" i="5"/>
  <c r="X887" i="5" s="1"/>
  <c r="K891" i="5"/>
  <c r="U891" i="5" s="1"/>
  <c r="AI891" i="5" s="1"/>
  <c r="O891" i="5"/>
  <c r="AC891" i="5" s="1"/>
  <c r="B891" i="5"/>
  <c r="L896" i="5"/>
  <c r="X896" i="5" s="1"/>
  <c r="J903" i="5"/>
  <c r="T903" i="5" s="1"/>
  <c r="AH903" i="5" s="1"/>
  <c r="BD903" i="5" s="1"/>
  <c r="O903" i="5"/>
  <c r="AC903" i="5" s="1"/>
  <c r="B903" i="5"/>
  <c r="L903" i="5"/>
  <c r="X903" i="5" s="1"/>
  <c r="K903" i="5"/>
  <c r="U903" i="5" s="1"/>
  <c r="AI903" i="5" s="1"/>
  <c r="N903" i="5"/>
  <c r="AA903" i="5" s="1"/>
  <c r="M887" i="5"/>
  <c r="Y887" i="5" s="1"/>
  <c r="BH887" i="5" s="1"/>
  <c r="K889" i="5"/>
  <c r="U889" i="5" s="1"/>
  <c r="AI889" i="5" s="1"/>
  <c r="I889" i="5"/>
  <c r="S889" i="5" s="1"/>
  <c r="AG889" i="5" s="1"/>
  <c r="BC889" i="5" s="1"/>
  <c r="L889" i="5"/>
  <c r="X889" i="5" s="1"/>
  <c r="R889" i="5"/>
  <c r="AF889" i="5" s="1"/>
  <c r="BB889" i="5" s="1"/>
  <c r="E890" i="5"/>
  <c r="F890" i="5"/>
  <c r="H890" i="5"/>
  <c r="H888" i="5" s="1"/>
  <c r="AB888" i="5" s="1"/>
  <c r="AP888" i="5" s="1"/>
  <c r="R890" i="5"/>
  <c r="AF890" i="5" s="1"/>
  <c r="BB890" i="5" s="1"/>
  <c r="C891" i="5"/>
  <c r="M896" i="5"/>
  <c r="Y896" i="5" s="1"/>
  <c r="BH896" i="5" s="1"/>
  <c r="K902" i="5"/>
  <c r="U902" i="5" s="1"/>
  <c r="AI902" i="5" s="1"/>
  <c r="C903" i="5"/>
  <c r="J909" i="5"/>
  <c r="T909" i="5" s="1"/>
  <c r="AH909" i="5" s="1"/>
  <c r="BD909" i="5" s="1"/>
  <c r="N909" i="5"/>
  <c r="AA909" i="5" s="1"/>
  <c r="K909" i="5"/>
  <c r="U909" i="5" s="1"/>
  <c r="AI909" i="5" s="1"/>
  <c r="O909" i="5"/>
  <c r="AC909" i="5" s="1"/>
  <c r="R909" i="5"/>
  <c r="AF909" i="5" s="1"/>
  <c r="BB909" i="5" s="1"/>
  <c r="I909" i="5"/>
  <c r="S909" i="5" s="1"/>
  <c r="AG909" i="5" s="1"/>
  <c r="BC909" i="5" s="1"/>
  <c r="C909" i="5"/>
  <c r="B909" i="5"/>
  <c r="O913" i="5"/>
  <c r="AC913" i="5" s="1"/>
  <c r="I894" i="5"/>
  <c r="S894" i="5" s="1"/>
  <c r="AG894" i="5" s="1"/>
  <c r="BC894" i="5" s="1"/>
  <c r="I895" i="5"/>
  <c r="S895" i="5" s="1"/>
  <c r="AG895" i="5" s="1"/>
  <c r="BC895" i="5" s="1"/>
  <c r="N896" i="5"/>
  <c r="AA896" i="5" s="1"/>
  <c r="L900" i="5"/>
  <c r="X900" i="5" s="1"/>
  <c r="M902" i="5"/>
  <c r="Y902" i="5" s="1"/>
  <c r="BH902" i="5" s="1"/>
  <c r="R913" i="5"/>
  <c r="AF913" i="5" s="1"/>
  <c r="BB913" i="5" s="1"/>
  <c r="O896" i="5"/>
  <c r="AC896" i="5" s="1"/>
  <c r="R906" i="5"/>
  <c r="AF906" i="5" s="1"/>
  <c r="BB906" i="5" s="1"/>
  <c r="C906" i="5"/>
  <c r="I906" i="5"/>
  <c r="S906" i="5" s="1"/>
  <c r="AG906" i="5" s="1"/>
  <c r="BC906" i="5" s="1"/>
  <c r="B906" i="5"/>
  <c r="O906" i="5"/>
  <c r="AC906" i="5" s="1"/>
  <c r="R887" i="5"/>
  <c r="AF887" i="5" s="1"/>
  <c r="BB887" i="5" s="1"/>
  <c r="L895" i="5"/>
  <c r="X895" i="5" s="1"/>
  <c r="N900" i="5"/>
  <c r="AA900" i="5" s="1"/>
  <c r="O902" i="5"/>
  <c r="AC902" i="5" s="1"/>
  <c r="I903" i="5"/>
  <c r="S903" i="5" s="1"/>
  <c r="AG903" i="5" s="1"/>
  <c r="BC903" i="5" s="1"/>
  <c r="J907" i="5"/>
  <c r="T907" i="5" s="1"/>
  <c r="AH907" i="5" s="1"/>
  <c r="BD907" i="5" s="1"/>
  <c r="C907" i="5"/>
  <c r="N907" i="5"/>
  <c r="AA907" i="5" s="1"/>
  <c r="K907" i="5"/>
  <c r="U907" i="5" s="1"/>
  <c r="AI907" i="5" s="1"/>
  <c r="I907" i="5"/>
  <c r="S907" i="5" s="1"/>
  <c r="AG907" i="5" s="1"/>
  <c r="BC907" i="5" s="1"/>
  <c r="M907" i="5"/>
  <c r="Y907" i="5" s="1"/>
  <c r="BH907" i="5" s="1"/>
  <c r="I896" i="5"/>
  <c r="S896" i="5" s="1"/>
  <c r="AG896" i="5" s="1"/>
  <c r="BC896" i="5" s="1"/>
  <c r="K896" i="5"/>
  <c r="U896" i="5" s="1"/>
  <c r="AI896" i="5" s="1"/>
  <c r="N885" i="5"/>
  <c r="AA885" i="5" s="1"/>
  <c r="J915" i="5"/>
  <c r="T915" i="5" s="1"/>
  <c r="AH915" i="5" s="1"/>
  <c r="BD915" i="5" s="1"/>
  <c r="C915" i="5"/>
  <c r="N915" i="5"/>
  <c r="AA915" i="5" s="1"/>
  <c r="J917" i="5"/>
  <c r="T917" i="5" s="1"/>
  <c r="AH917" i="5" s="1"/>
  <c r="BD917" i="5" s="1"/>
  <c r="I917" i="5"/>
  <c r="S917" i="5" s="1"/>
  <c r="AG917" i="5" s="1"/>
  <c r="BC917" i="5" s="1"/>
  <c r="M917" i="5"/>
  <c r="Y917" i="5" s="1"/>
  <c r="BH917" i="5" s="1"/>
  <c r="B917" i="5"/>
  <c r="N917" i="5"/>
  <c r="AA917" i="5" s="1"/>
  <c r="R917" i="5"/>
  <c r="AF917" i="5" s="1"/>
  <c r="BB917" i="5" s="1"/>
  <c r="R918" i="5"/>
  <c r="AF918" i="5" s="1"/>
  <c r="BB918" i="5" s="1"/>
  <c r="I918" i="5"/>
  <c r="S918" i="5" s="1"/>
  <c r="AG918" i="5" s="1"/>
  <c r="BC918" i="5" s="1"/>
  <c r="B918" i="5"/>
  <c r="N918" i="5"/>
  <c r="AA918" i="5" s="1"/>
  <c r="R924" i="5"/>
  <c r="AF924" i="5" s="1"/>
  <c r="BB924" i="5" s="1"/>
  <c r="I924" i="5"/>
  <c r="S924" i="5" s="1"/>
  <c r="AG924" i="5" s="1"/>
  <c r="BC924" i="5" s="1"/>
  <c r="L924" i="5"/>
  <c r="X924" i="5" s="1"/>
  <c r="M924" i="5"/>
  <c r="Y924" i="5" s="1"/>
  <c r="BH924" i="5" s="1"/>
  <c r="K924" i="5"/>
  <c r="U924" i="5" s="1"/>
  <c r="AI924" i="5" s="1"/>
  <c r="N924" i="5"/>
  <c r="AA924" i="5" s="1"/>
  <c r="J924" i="5"/>
  <c r="T924" i="5" s="1"/>
  <c r="AH924" i="5" s="1"/>
  <c r="BD924" i="5" s="1"/>
  <c r="C924" i="5"/>
  <c r="B924" i="5"/>
  <c r="L915" i="5"/>
  <c r="X915" i="5" s="1"/>
  <c r="K917" i="5"/>
  <c r="U917" i="5" s="1"/>
  <c r="AI917" i="5" s="1"/>
  <c r="J919" i="5"/>
  <c r="T919" i="5" s="1"/>
  <c r="AH919" i="5" s="1"/>
  <c r="BD919" i="5" s="1"/>
  <c r="O919" i="5"/>
  <c r="AC919" i="5" s="1"/>
  <c r="B919" i="5"/>
  <c r="R919" i="5"/>
  <c r="AF919" i="5" s="1"/>
  <c r="BB919" i="5" s="1"/>
  <c r="L919" i="5"/>
  <c r="X919" i="5" s="1"/>
  <c r="J923" i="5"/>
  <c r="T923" i="5" s="1"/>
  <c r="AH923" i="5" s="1"/>
  <c r="BD923" i="5" s="1"/>
  <c r="M923" i="5"/>
  <c r="Y923" i="5" s="1"/>
  <c r="BH923" i="5" s="1"/>
  <c r="R923" i="5"/>
  <c r="AF923" i="5" s="1"/>
  <c r="BB923" i="5" s="1"/>
  <c r="C923" i="5"/>
  <c r="K923" i="5"/>
  <c r="U923" i="5" s="1"/>
  <c r="AI923" i="5" s="1"/>
  <c r="I923" i="5"/>
  <c r="S923" i="5" s="1"/>
  <c r="AG923" i="5" s="1"/>
  <c r="BC923" i="5" s="1"/>
  <c r="N923" i="5"/>
  <c r="AA923" i="5" s="1"/>
  <c r="L923" i="5"/>
  <c r="X923" i="5" s="1"/>
  <c r="O924" i="5"/>
  <c r="AC924" i="5" s="1"/>
  <c r="L918" i="5"/>
  <c r="X918" i="5" s="1"/>
  <c r="J905" i="5"/>
  <c r="T905" i="5" s="1"/>
  <c r="AH905" i="5" s="1"/>
  <c r="BD905" i="5" s="1"/>
  <c r="K905" i="5"/>
  <c r="U905" i="5" s="1"/>
  <c r="AI905" i="5" s="1"/>
  <c r="M918" i="5"/>
  <c r="Y918" i="5" s="1"/>
  <c r="BH918" i="5" s="1"/>
  <c r="I919" i="5"/>
  <c r="S919" i="5" s="1"/>
  <c r="AG919" i="5" s="1"/>
  <c r="BC919" i="5" s="1"/>
  <c r="O923" i="5"/>
  <c r="AC923" i="5" s="1"/>
  <c r="J931" i="5"/>
  <c r="T931" i="5" s="1"/>
  <c r="AH931" i="5" s="1"/>
  <c r="BD931" i="5" s="1"/>
  <c r="L931" i="5"/>
  <c r="X931" i="5" s="1"/>
  <c r="C931" i="5"/>
  <c r="B931" i="5"/>
  <c r="O931" i="5"/>
  <c r="AC931" i="5" s="1"/>
  <c r="K931" i="5"/>
  <c r="U931" i="5" s="1"/>
  <c r="AI931" i="5" s="1"/>
  <c r="I931" i="5"/>
  <c r="S931" i="5" s="1"/>
  <c r="AG931" i="5" s="1"/>
  <c r="BC931" i="5" s="1"/>
  <c r="M931" i="5"/>
  <c r="Y931" i="5" s="1"/>
  <c r="BH931" i="5" s="1"/>
  <c r="J925" i="5"/>
  <c r="T925" i="5" s="1"/>
  <c r="AH925" i="5" s="1"/>
  <c r="BD925" i="5" s="1"/>
  <c r="N925" i="5"/>
  <c r="AA925" i="5" s="1"/>
  <c r="M925" i="5"/>
  <c r="Y925" i="5" s="1"/>
  <c r="BH925" i="5" s="1"/>
  <c r="K925" i="5"/>
  <c r="U925" i="5" s="1"/>
  <c r="AI925" i="5" s="1"/>
  <c r="R934" i="5"/>
  <c r="AF934" i="5" s="1"/>
  <c r="BB934" i="5" s="1"/>
  <c r="J934" i="5"/>
  <c r="T934" i="5" s="1"/>
  <c r="AH934" i="5" s="1"/>
  <c r="BD934" i="5" s="1"/>
  <c r="M934" i="5"/>
  <c r="Y934" i="5" s="1"/>
  <c r="BH934" i="5" s="1"/>
  <c r="K934" i="5"/>
  <c r="U934" i="5" s="1"/>
  <c r="AI934" i="5" s="1"/>
  <c r="I934" i="5"/>
  <c r="S934" i="5" s="1"/>
  <c r="AG934" i="5" s="1"/>
  <c r="BC934" i="5" s="1"/>
  <c r="C934" i="5"/>
  <c r="B934" i="5"/>
  <c r="N934" i="5"/>
  <c r="AA934" i="5" s="1"/>
  <c r="C925" i="5"/>
  <c r="J929" i="5"/>
  <c r="T929" i="5" s="1"/>
  <c r="AH929" i="5" s="1"/>
  <c r="BD929" i="5" s="1"/>
  <c r="R929" i="5"/>
  <c r="AF929" i="5" s="1"/>
  <c r="BB929" i="5" s="1"/>
  <c r="C929" i="5"/>
  <c r="B929" i="5"/>
  <c r="O929" i="5"/>
  <c r="AC929" i="5" s="1"/>
  <c r="N929" i="5"/>
  <c r="AA929" i="5" s="1"/>
  <c r="L929" i="5"/>
  <c r="X929" i="5" s="1"/>
  <c r="L934" i="5"/>
  <c r="X934" i="5" s="1"/>
  <c r="O934" i="5"/>
  <c r="AC934" i="5" s="1"/>
  <c r="G938" i="5"/>
  <c r="R938" i="5"/>
  <c r="AF938" i="5" s="1"/>
  <c r="BB938" i="5" s="1"/>
  <c r="D938" i="5"/>
  <c r="B938" i="5"/>
  <c r="F938" i="5"/>
  <c r="M938" i="5"/>
  <c r="Y938" i="5" s="1"/>
  <c r="BH938" i="5" s="1"/>
  <c r="J938" i="5"/>
  <c r="T938" i="5" s="1"/>
  <c r="AH938" i="5" s="1"/>
  <c r="BD938" i="5" s="1"/>
  <c r="O938" i="5"/>
  <c r="AC938" i="5" s="1"/>
  <c r="N938" i="5"/>
  <c r="AA938" i="5" s="1"/>
  <c r="L938" i="5"/>
  <c r="X938" i="5" s="1"/>
  <c r="K938" i="5"/>
  <c r="U938" i="5" s="1"/>
  <c r="AI938" i="5" s="1"/>
  <c r="I938" i="5"/>
  <c r="S938" i="5" s="1"/>
  <c r="AG938" i="5" s="1"/>
  <c r="BC938" i="5" s="1"/>
  <c r="H938" i="5"/>
  <c r="H933" i="5" s="1"/>
  <c r="AB933" i="5" s="1"/>
  <c r="AP933" i="5" s="1"/>
  <c r="E938" i="5"/>
  <c r="C938" i="5"/>
  <c r="M897" i="5"/>
  <c r="Y897" i="5" s="1"/>
  <c r="BH897" i="5" s="1"/>
  <c r="M899" i="5"/>
  <c r="Y899" i="5" s="1"/>
  <c r="BH899" i="5" s="1"/>
  <c r="M901" i="5"/>
  <c r="Y901" i="5" s="1"/>
  <c r="BH901" i="5" s="1"/>
  <c r="J921" i="5"/>
  <c r="T921" i="5" s="1"/>
  <c r="AH921" i="5" s="1"/>
  <c r="BD921" i="5" s="1"/>
  <c r="K921" i="5"/>
  <c r="U921" i="5" s="1"/>
  <c r="AI921" i="5" s="1"/>
  <c r="R921" i="5"/>
  <c r="AF921" i="5" s="1"/>
  <c r="BB921" i="5" s="1"/>
  <c r="R922" i="5"/>
  <c r="AF922" i="5" s="1"/>
  <c r="BB922" i="5" s="1"/>
  <c r="C922" i="5"/>
  <c r="I930" i="5"/>
  <c r="S930" i="5" s="1"/>
  <c r="AG930" i="5" s="1"/>
  <c r="BC930" i="5" s="1"/>
  <c r="J935" i="5"/>
  <c r="T935" i="5" s="1"/>
  <c r="AH935" i="5" s="1"/>
  <c r="BD935" i="5" s="1"/>
  <c r="L935" i="5"/>
  <c r="X935" i="5" s="1"/>
  <c r="K935" i="5"/>
  <c r="U935" i="5" s="1"/>
  <c r="AI935" i="5" s="1"/>
  <c r="C936" i="5"/>
  <c r="N904" i="5"/>
  <c r="AA904" i="5" s="1"/>
  <c r="K928" i="5"/>
  <c r="U928" i="5" s="1"/>
  <c r="AI928" i="5" s="1"/>
  <c r="I936" i="5"/>
  <c r="S936" i="5" s="1"/>
  <c r="AG936" i="5" s="1"/>
  <c r="BC936" i="5" s="1"/>
  <c r="K954" i="5"/>
  <c r="U954" i="5" s="1"/>
  <c r="AI954" i="5" s="1"/>
  <c r="R954" i="5"/>
  <c r="AF954" i="5" s="1"/>
  <c r="BB954" i="5" s="1"/>
  <c r="B954" i="5"/>
  <c r="M954" i="5"/>
  <c r="Y954" i="5" s="1"/>
  <c r="BH954" i="5" s="1"/>
  <c r="J954" i="5"/>
  <c r="T954" i="5" s="1"/>
  <c r="AH954" i="5" s="1"/>
  <c r="BD954" i="5" s="1"/>
  <c r="C954" i="5"/>
  <c r="I954" i="5"/>
  <c r="S954" i="5" s="1"/>
  <c r="AG954" i="5" s="1"/>
  <c r="BC954" i="5" s="1"/>
  <c r="N954" i="5"/>
  <c r="AA954" i="5" s="1"/>
  <c r="L954" i="5"/>
  <c r="X954" i="5" s="1"/>
  <c r="R940" i="5"/>
  <c r="AF940" i="5" s="1"/>
  <c r="BB940" i="5" s="1"/>
  <c r="M940" i="5"/>
  <c r="Y940" i="5" s="1"/>
  <c r="BH940" i="5" s="1"/>
  <c r="L940" i="5"/>
  <c r="X940" i="5" s="1"/>
  <c r="I940" i="5"/>
  <c r="S940" i="5" s="1"/>
  <c r="AG940" i="5" s="1"/>
  <c r="BC940" i="5" s="1"/>
  <c r="O954" i="5"/>
  <c r="AC954" i="5" s="1"/>
  <c r="M928" i="5"/>
  <c r="Y928" i="5" s="1"/>
  <c r="BH928" i="5" s="1"/>
  <c r="L936" i="5"/>
  <c r="X936" i="5" s="1"/>
  <c r="B940" i="5"/>
  <c r="J922" i="5"/>
  <c r="T922" i="5" s="1"/>
  <c r="AH922" i="5" s="1"/>
  <c r="BD922" i="5" s="1"/>
  <c r="R930" i="5"/>
  <c r="AF930" i="5" s="1"/>
  <c r="BB930" i="5" s="1"/>
  <c r="L930" i="5"/>
  <c r="X930" i="5" s="1"/>
  <c r="O930" i="5"/>
  <c r="AC930" i="5" s="1"/>
  <c r="B930" i="5"/>
  <c r="C940" i="5"/>
  <c r="R942" i="5"/>
  <c r="AF942" i="5" s="1"/>
  <c r="BB942" i="5" s="1"/>
  <c r="J942" i="5"/>
  <c r="T942" i="5" s="1"/>
  <c r="AH942" i="5" s="1"/>
  <c r="BD942" i="5" s="1"/>
  <c r="M942" i="5"/>
  <c r="Y942" i="5" s="1"/>
  <c r="BH942" i="5" s="1"/>
  <c r="I942" i="5"/>
  <c r="S942" i="5" s="1"/>
  <c r="AG942" i="5" s="1"/>
  <c r="BC942" i="5" s="1"/>
  <c r="R944" i="5"/>
  <c r="AF944" i="5" s="1"/>
  <c r="BB944" i="5" s="1"/>
  <c r="N944" i="5"/>
  <c r="AA944" i="5" s="1"/>
  <c r="I944" i="5"/>
  <c r="S944" i="5" s="1"/>
  <c r="AG944" i="5" s="1"/>
  <c r="BC944" i="5" s="1"/>
  <c r="L944" i="5"/>
  <c r="X944" i="5" s="1"/>
  <c r="B942" i="5"/>
  <c r="B944" i="5"/>
  <c r="R928" i="5"/>
  <c r="AF928" i="5" s="1"/>
  <c r="BB928" i="5" s="1"/>
  <c r="J928" i="5"/>
  <c r="T928" i="5" s="1"/>
  <c r="AH928" i="5" s="1"/>
  <c r="BD928" i="5" s="1"/>
  <c r="C942" i="5"/>
  <c r="C944" i="5"/>
  <c r="B928" i="5"/>
  <c r="J940" i="5"/>
  <c r="T940" i="5" s="1"/>
  <c r="AH940" i="5" s="1"/>
  <c r="BD940" i="5" s="1"/>
  <c r="K956" i="5"/>
  <c r="U956" i="5" s="1"/>
  <c r="AI956" i="5" s="1"/>
  <c r="R956" i="5"/>
  <c r="AF956" i="5" s="1"/>
  <c r="BB956" i="5" s="1"/>
  <c r="B956" i="5"/>
  <c r="M956" i="5"/>
  <c r="Y956" i="5" s="1"/>
  <c r="BH956" i="5" s="1"/>
  <c r="J956" i="5"/>
  <c r="T956" i="5" s="1"/>
  <c r="AH956" i="5" s="1"/>
  <c r="BD956" i="5" s="1"/>
  <c r="I956" i="5"/>
  <c r="S956" i="5" s="1"/>
  <c r="AG956" i="5" s="1"/>
  <c r="BC956" i="5" s="1"/>
  <c r="O956" i="5"/>
  <c r="AC956" i="5" s="1"/>
  <c r="N956" i="5"/>
  <c r="AA956" i="5" s="1"/>
  <c r="L956" i="5"/>
  <c r="X956" i="5" s="1"/>
  <c r="C956" i="5"/>
  <c r="C928" i="5"/>
  <c r="R936" i="5"/>
  <c r="AF936" i="5" s="1"/>
  <c r="BB936" i="5" s="1"/>
  <c r="J936" i="5"/>
  <c r="T936" i="5" s="1"/>
  <c r="AH936" i="5" s="1"/>
  <c r="BD936" i="5" s="1"/>
  <c r="K940" i="5"/>
  <c r="U940" i="5" s="1"/>
  <c r="AI940" i="5" s="1"/>
  <c r="D955" i="5"/>
  <c r="K960" i="5"/>
  <c r="U960" i="5" s="1"/>
  <c r="AI960" i="5" s="1"/>
  <c r="M960" i="5"/>
  <c r="Y960" i="5" s="1"/>
  <c r="BH960" i="5" s="1"/>
  <c r="J960" i="5"/>
  <c r="T960" i="5" s="1"/>
  <c r="AH960" i="5" s="1"/>
  <c r="BD960" i="5" s="1"/>
  <c r="I960" i="5"/>
  <c r="S960" i="5" s="1"/>
  <c r="AG960" i="5" s="1"/>
  <c r="BC960" i="5" s="1"/>
  <c r="C960" i="5"/>
  <c r="R960" i="5"/>
  <c r="AF960" i="5" s="1"/>
  <c r="BB960" i="5" s="1"/>
  <c r="B960" i="5"/>
  <c r="O960" i="5"/>
  <c r="AC960" i="5" s="1"/>
  <c r="L960" i="5"/>
  <c r="X960" i="5" s="1"/>
  <c r="R908" i="5"/>
  <c r="AF908" i="5" s="1"/>
  <c r="BB908" i="5" s="1"/>
  <c r="R910" i="5"/>
  <c r="AF910" i="5" s="1"/>
  <c r="BB910" i="5" s="1"/>
  <c r="R912" i="5"/>
  <c r="AF912" i="5" s="1"/>
  <c r="BB912" i="5" s="1"/>
  <c r="D914" i="5"/>
  <c r="R914" i="5"/>
  <c r="AF914" i="5" s="1"/>
  <c r="BB914" i="5" s="1"/>
  <c r="N920" i="5"/>
  <c r="AA920" i="5" s="1"/>
  <c r="N927" i="5"/>
  <c r="AA927" i="5" s="1"/>
  <c r="R946" i="5"/>
  <c r="AF946" i="5" s="1"/>
  <c r="BB946" i="5" s="1"/>
  <c r="B946" i="5"/>
  <c r="K946" i="5"/>
  <c r="U946" i="5" s="1"/>
  <c r="AI946" i="5" s="1"/>
  <c r="D951" i="5"/>
  <c r="L952" i="5"/>
  <c r="X952" i="5" s="1"/>
  <c r="K950" i="5"/>
  <c r="U950" i="5" s="1"/>
  <c r="AI950" i="5" s="1"/>
  <c r="G950" i="5"/>
  <c r="M950" i="5"/>
  <c r="Y950" i="5" s="1"/>
  <c r="BH950" i="5" s="1"/>
  <c r="I950" i="5"/>
  <c r="S950" i="5" s="1"/>
  <c r="AG950" i="5" s="1"/>
  <c r="BC950" i="5" s="1"/>
  <c r="N950" i="5"/>
  <c r="AA950" i="5" s="1"/>
  <c r="E950" i="5"/>
  <c r="D961" i="5"/>
  <c r="D960" i="5"/>
  <c r="D959" i="5"/>
  <c r="D956" i="5"/>
  <c r="D953" i="5"/>
  <c r="K952" i="5"/>
  <c r="U952" i="5" s="1"/>
  <c r="AI952" i="5" s="1"/>
  <c r="I952" i="5"/>
  <c r="S952" i="5" s="1"/>
  <c r="AG952" i="5" s="1"/>
  <c r="BC952" i="5" s="1"/>
  <c r="B952" i="5"/>
  <c r="M952" i="5"/>
  <c r="Y952" i="5" s="1"/>
  <c r="BH952" i="5" s="1"/>
  <c r="D952" i="5"/>
  <c r="D954" i="5"/>
  <c r="M916" i="5"/>
  <c r="Y916" i="5" s="1"/>
  <c r="BH916" i="5" s="1"/>
  <c r="R926" i="5"/>
  <c r="AF926" i="5" s="1"/>
  <c r="BB926" i="5" s="1"/>
  <c r="D926" i="5"/>
  <c r="N926" i="5"/>
  <c r="AA926" i="5" s="1"/>
  <c r="N933" i="5"/>
  <c r="AA933" i="5" s="1"/>
  <c r="R948" i="5"/>
  <c r="AF948" i="5" s="1"/>
  <c r="BB948" i="5" s="1"/>
  <c r="M948" i="5"/>
  <c r="Y948" i="5" s="1"/>
  <c r="BH948" i="5" s="1"/>
  <c r="K958" i="5"/>
  <c r="U958" i="5" s="1"/>
  <c r="AI958" i="5" s="1"/>
  <c r="N958" i="5"/>
  <c r="AA958" i="5" s="1"/>
  <c r="M958" i="5"/>
  <c r="Y958" i="5" s="1"/>
  <c r="BH958" i="5" s="1"/>
  <c r="J958" i="5"/>
  <c r="T958" i="5" s="1"/>
  <c r="AH958" i="5" s="1"/>
  <c r="BD958" i="5" s="1"/>
  <c r="I958" i="5"/>
  <c r="S958" i="5" s="1"/>
  <c r="AG958" i="5" s="1"/>
  <c r="BC958" i="5" s="1"/>
  <c r="K964" i="5"/>
  <c r="U964" i="5" s="1"/>
  <c r="AI964" i="5" s="1"/>
  <c r="C964" i="5"/>
  <c r="R964" i="5"/>
  <c r="AF964" i="5" s="1"/>
  <c r="BB964" i="5" s="1"/>
  <c r="B964" i="5"/>
  <c r="N964" i="5"/>
  <c r="AA964" i="5" s="1"/>
  <c r="M964" i="5"/>
  <c r="Y964" i="5" s="1"/>
  <c r="BH964" i="5" s="1"/>
  <c r="L964" i="5"/>
  <c r="X964" i="5" s="1"/>
  <c r="J964" i="5"/>
  <c r="T964" i="5" s="1"/>
  <c r="AH964" i="5" s="1"/>
  <c r="BD964" i="5" s="1"/>
  <c r="I964" i="5"/>
  <c r="S964" i="5" s="1"/>
  <c r="AG964" i="5" s="1"/>
  <c r="BC964" i="5" s="1"/>
  <c r="C958" i="5"/>
  <c r="O964" i="5"/>
  <c r="AC964" i="5" s="1"/>
  <c r="O958" i="5"/>
  <c r="AC958" i="5" s="1"/>
  <c r="M962" i="5"/>
  <c r="Y962" i="5" s="1"/>
  <c r="BH962" i="5" s="1"/>
  <c r="B968" i="5"/>
  <c r="R968" i="5"/>
  <c r="AF968" i="5" s="1"/>
  <c r="BB968" i="5" s="1"/>
  <c r="C977" i="5"/>
  <c r="K980" i="5"/>
  <c r="U980" i="5" s="1"/>
  <c r="AI980" i="5" s="1"/>
  <c r="L980" i="5"/>
  <c r="X980" i="5" s="1"/>
  <c r="O985" i="5"/>
  <c r="AC985" i="5" s="1"/>
  <c r="B985" i="5"/>
  <c r="I985" i="5"/>
  <c r="S985" i="5" s="1"/>
  <c r="AG985" i="5" s="1"/>
  <c r="BC985" i="5" s="1"/>
  <c r="K985" i="5"/>
  <c r="U985" i="5" s="1"/>
  <c r="AI985" i="5" s="1"/>
  <c r="J985" i="5"/>
  <c r="T985" i="5" s="1"/>
  <c r="AH985" i="5" s="1"/>
  <c r="BD985" i="5" s="1"/>
  <c r="C985" i="5"/>
  <c r="R985" i="5"/>
  <c r="AF985" i="5" s="1"/>
  <c r="BB985" i="5" s="1"/>
  <c r="N985" i="5"/>
  <c r="AA985" i="5" s="1"/>
  <c r="M985" i="5"/>
  <c r="Y985" i="5" s="1"/>
  <c r="BH985" i="5" s="1"/>
  <c r="L985" i="5"/>
  <c r="X985" i="5" s="1"/>
  <c r="K962" i="5"/>
  <c r="U962" i="5" s="1"/>
  <c r="AI962" i="5" s="1"/>
  <c r="G962" i="5"/>
  <c r="O962" i="5"/>
  <c r="AC962" i="5" s="1"/>
  <c r="N980" i="5"/>
  <c r="AA980" i="5" s="1"/>
  <c r="J937" i="5"/>
  <c r="T937" i="5" s="1"/>
  <c r="AH937" i="5" s="1"/>
  <c r="BD937" i="5" s="1"/>
  <c r="J939" i="5"/>
  <c r="T939" i="5" s="1"/>
  <c r="AH939" i="5" s="1"/>
  <c r="BD939" i="5" s="1"/>
  <c r="J941" i="5"/>
  <c r="T941" i="5" s="1"/>
  <c r="AH941" i="5" s="1"/>
  <c r="BD941" i="5" s="1"/>
  <c r="J943" i="5"/>
  <c r="T943" i="5" s="1"/>
  <c r="AH943" i="5" s="1"/>
  <c r="BD943" i="5" s="1"/>
  <c r="J945" i="5"/>
  <c r="T945" i="5" s="1"/>
  <c r="AH945" i="5" s="1"/>
  <c r="BD945" i="5" s="1"/>
  <c r="J947" i="5"/>
  <c r="T947" i="5" s="1"/>
  <c r="AH947" i="5" s="1"/>
  <c r="BD947" i="5" s="1"/>
  <c r="B962" i="5"/>
  <c r="R962" i="5"/>
  <c r="AF962" i="5" s="1"/>
  <c r="BB962" i="5" s="1"/>
  <c r="I966" i="5"/>
  <c r="S966" i="5" s="1"/>
  <c r="AG966" i="5" s="1"/>
  <c r="BC966" i="5" s="1"/>
  <c r="K977" i="5"/>
  <c r="U977" i="5" s="1"/>
  <c r="AI977" i="5" s="1"/>
  <c r="C962" i="5"/>
  <c r="J966" i="5"/>
  <c r="T966" i="5" s="1"/>
  <c r="AH966" i="5" s="1"/>
  <c r="BD966" i="5" s="1"/>
  <c r="K975" i="5"/>
  <c r="U975" i="5" s="1"/>
  <c r="AI975" i="5" s="1"/>
  <c r="L975" i="5"/>
  <c r="X975" i="5" s="1"/>
  <c r="C975" i="5"/>
  <c r="R975" i="5"/>
  <c r="AF975" i="5" s="1"/>
  <c r="BB975" i="5" s="1"/>
  <c r="I979" i="5"/>
  <c r="S979" i="5" s="1"/>
  <c r="AG979" i="5" s="1"/>
  <c r="BC979" i="5" s="1"/>
  <c r="O979" i="5"/>
  <c r="AC979" i="5" s="1"/>
  <c r="B979" i="5"/>
  <c r="L979" i="5"/>
  <c r="X979" i="5" s="1"/>
  <c r="K979" i="5"/>
  <c r="U979" i="5" s="1"/>
  <c r="AI979" i="5" s="1"/>
  <c r="M979" i="5"/>
  <c r="Y979" i="5" s="1"/>
  <c r="BH979" i="5" s="1"/>
  <c r="E962" i="5"/>
  <c r="M966" i="5"/>
  <c r="Y966" i="5" s="1"/>
  <c r="BH966" i="5" s="1"/>
  <c r="I968" i="5"/>
  <c r="S968" i="5" s="1"/>
  <c r="AG968" i="5" s="1"/>
  <c r="BC968" i="5" s="1"/>
  <c r="R973" i="5"/>
  <c r="AF973" i="5" s="1"/>
  <c r="BB973" i="5" s="1"/>
  <c r="J973" i="5"/>
  <c r="T973" i="5" s="1"/>
  <c r="AH973" i="5" s="1"/>
  <c r="BD973" i="5" s="1"/>
  <c r="L973" i="5"/>
  <c r="X973" i="5" s="1"/>
  <c r="C979" i="5"/>
  <c r="F962" i="5"/>
  <c r="N966" i="5"/>
  <c r="AA966" i="5" s="1"/>
  <c r="J968" i="5"/>
  <c r="T968" i="5" s="1"/>
  <c r="AH968" i="5" s="1"/>
  <c r="BD968" i="5" s="1"/>
  <c r="I975" i="5"/>
  <c r="S975" i="5" s="1"/>
  <c r="AG975" i="5" s="1"/>
  <c r="BC975" i="5" s="1"/>
  <c r="O966" i="5"/>
  <c r="AC966" i="5" s="1"/>
  <c r="J975" i="5"/>
  <c r="T975" i="5" s="1"/>
  <c r="AH975" i="5" s="1"/>
  <c r="BD975" i="5" s="1"/>
  <c r="R980" i="5"/>
  <c r="AF980" i="5" s="1"/>
  <c r="BB980" i="5" s="1"/>
  <c r="C980" i="5"/>
  <c r="J980" i="5"/>
  <c r="T980" i="5" s="1"/>
  <c r="AH980" i="5" s="1"/>
  <c r="BD980" i="5" s="1"/>
  <c r="M980" i="5"/>
  <c r="Y980" i="5" s="1"/>
  <c r="BH980" i="5" s="1"/>
  <c r="I962" i="5"/>
  <c r="S962" i="5" s="1"/>
  <c r="AG962" i="5" s="1"/>
  <c r="BC962" i="5" s="1"/>
  <c r="B966" i="5"/>
  <c r="R966" i="5"/>
  <c r="AF966" i="5" s="1"/>
  <c r="BB966" i="5" s="1"/>
  <c r="M968" i="5"/>
  <c r="Y968" i="5" s="1"/>
  <c r="BH968" i="5" s="1"/>
  <c r="M975" i="5"/>
  <c r="Y975" i="5" s="1"/>
  <c r="BH975" i="5" s="1"/>
  <c r="B980" i="5"/>
  <c r="N975" i="5"/>
  <c r="AA975" i="5" s="1"/>
  <c r="M977" i="5"/>
  <c r="Y977" i="5" s="1"/>
  <c r="BH977" i="5" s="1"/>
  <c r="J977" i="5"/>
  <c r="T977" i="5" s="1"/>
  <c r="AH977" i="5" s="1"/>
  <c r="BD977" i="5" s="1"/>
  <c r="I977" i="5"/>
  <c r="S977" i="5" s="1"/>
  <c r="AG977" i="5" s="1"/>
  <c r="BC977" i="5" s="1"/>
  <c r="L977" i="5"/>
  <c r="X977" i="5" s="1"/>
  <c r="O968" i="5"/>
  <c r="AC968" i="5" s="1"/>
  <c r="O975" i="5"/>
  <c r="AC975" i="5" s="1"/>
  <c r="B977" i="5"/>
  <c r="I980" i="5"/>
  <c r="S980" i="5" s="1"/>
  <c r="AG980" i="5" s="1"/>
  <c r="BC980" i="5" s="1"/>
  <c r="L1001" i="5"/>
  <c r="X1001" i="5" s="1"/>
  <c r="K1001" i="5"/>
  <c r="U1001" i="5" s="1"/>
  <c r="AI1001" i="5" s="1"/>
  <c r="J1001" i="5"/>
  <c r="T1001" i="5" s="1"/>
  <c r="AH1001" i="5" s="1"/>
  <c r="I1001" i="5"/>
  <c r="S1001" i="5" s="1"/>
  <c r="AG1001" i="5" s="1"/>
  <c r="H1001" i="5"/>
  <c r="AB1001" i="5" s="1"/>
  <c r="AP1001" i="5" s="1"/>
  <c r="G1001" i="5"/>
  <c r="Z1001" i="5" s="1"/>
  <c r="AO1001" i="5" s="1"/>
  <c r="F1001" i="5"/>
  <c r="E1001" i="5"/>
  <c r="R1001" i="5"/>
  <c r="AF1001" i="5" s="1"/>
  <c r="D1001" i="5"/>
  <c r="O1001" i="5"/>
  <c r="AC1001" i="5" s="1"/>
  <c r="C1001" i="5"/>
  <c r="N1001" i="5"/>
  <c r="AA1001" i="5" s="1"/>
  <c r="B1001" i="5"/>
  <c r="R971" i="5"/>
  <c r="AF971" i="5" s="1"/>
  <c r="BB971" i="5" s="1"/>
  <c r="J971" i="5"/>
  <c r="T971" i="5" s="1"/>
  <c r="AH971" i="5" s="1"/>
  <c r="BD971" i="5" s="1"/>
  <c r="M983" i="5"/>
  <c r="Y983" i="5" s="1"/>
  <c r="BH983" i="5" s="1"/>
  <c r="R983" i="5"/>
  <c r="AF983" i="5" s="1"/>
  <c r="BB983" i="5" s="1"/>
  <c r="C983" i="5"/>
  <c r="O983" i="5"/>
  <c r="AC983" i="5" s="1"/>
  <c r="B983" i="5"/>
  <c r="M1001" i="5"/>
  <c r="Y1001" i="5" s="1"/>
  <c r="BH1001" i="5" s="1"/>
  <c r="L999" i="5"/>
  <c r="X999" i="5" s="1"/>
  <c r="K999" i="5"/>
  <c r="U999" i="5" s="1"/>
  <c r="AI999" i="5" s="1"/>
  <c r="G999" i="5"/>
  <c r="Z999" i="5" s="1"/>
  <c r="AO999" i="5" s="1"/>
  <c r="F999" i="5"/>
  <c r="W999" i="5" s="1"/>
  <c r="AK999" i="5" s="1"/>
  <c r="R999" i="5"/>
  <c r="AF999" i="5" s="1"/>
  <c r="BB999" i="5" s="1"/>
  <c r="D999" i="5"/>
  <c r="O999" i="5"/>
  <c r="AC999" i="5" s="1"/>
  <c r="C999" i="5"/>
  <c r="N999" i="5"/>
  <c r="AA999" i="5" s="1"/>
  <c r="B999" i="5"/>
  <c r="L982" i="5"/>
  <c r="X982" i="5" s="1"/>
  <c r="I982" i="5"/>
  <c r="S982" i="5" s="1"/>
  <c r="AG982" i="5" s="1"/>
  <c r="BC982" i="5" s="1"/>
  <c r="I983" i="5"/>
  <c r="S983" i="5" s="1"/>
  <c r="AG983" i="5" s="1"/>
  <c r="BC983" i="5" s="1"/>
  <c r="I999" i="5"/>
  <c r="S999" i="5" s="1"/>
  <c r="AG999" i="5" s="1"/>
  <c r="BC999" i="5" s="1"/>
  <c r="M999" i="5"/>
  <c r="Y999" i="5" s="1"/>
  <c r="BH999" i="5" s="1"/>
  <c r="L970" i="5"/>
  <c r="X970" i="5" s="1"/>
  <c r="L972" i="5"/>
  <c r="X972" i="5" s="1"/>
  <c r="L974" i="5"/>
  <c r="X974" i="5" s="1"/>
  <c r="N976" i="5"/>
  <c r="AA976" i="5" s="1"/>
  <c r="C978" i="5"/>
  <c r="R978" i="5"/>
  <c r="AF978" i="5" s="1"/>
  <c r="BB978" i="5" s="1"/>
  <c r="M981" i="5"/>
  <c r="Y981" i="5" s="1"/>
  <c r="BH981" i="5" s="1"/>
  <c r="J984" i="5"/>
  <c r="T984" i="5" s="1"/>
  <c r="AH984" i="5" s="1"/>
  <c r="BD984" i="5" s="1"/>
  <c r="K986" i="5"/>
  <c r="U986" i="5" s="1"/>
  <c r="AI986" i="5" s="1"/>
  <c r="C987" i="5"/>
  <c r="R987" i="5"/>
  <c r="AF987" i="5" s="1"/>
  <c r="BB987" i="5" s="1"/>
  <c r="J988" i="5"/>
  <c r="T988" i="5" s="1"/>
  <c r="AH988" i="5" s="1"/>
  <c r="BD988" i="5" s="1"/>
  <c r="C989" i="5"/>
  <c r="R989" i="5"/>
  <c r="AF989" i="5" s="1"/>
  <c r="BB989" i="5" s="1"/>
  <c r="J990" i="5"/>
  <c r="T990" i="5" s="1"/>
  <c r="AH990" i="5" s="1"/>
  <c r="BD990" i="5" s="1"/>
  <c r="C991" i="5"/>
  <c r="R991" i="5"/>
  <c r="AF991" i="5" s="1"/>
  <c r="BB991" i="5" s="1"/>
  <c r="J992" i="5"/>
  <c r="T992" i="5" s="1"/>
  <c r="AH992" i="5" s="1"/>
  <c r="BD992" i="5" s="1"/>
  <c r="C993" i="5"/>
  <c r="R993" i="5"/>
  <c r="AF993" i="5" s="1"/>
  <c r="BB993" i="5" s="1"/>
  <c r="J994" i="5"/>
  <c r="T994" i="5" s="1"/>
  <c r="AH994" i="5" s="1"/>
  <c r="BD994" i="5" s="1"/>
  <c r="C995" i="5"/>
  <c r="R995" i="5"/>
  <c r="AF995" i="5" s="1"/>
  <c r="BB995" i="5" s="1"/>
  <c r="J996" i="5"/>
  <c r="T996" i="5" s="1"/>
  <c r="AH996" i="5" s="1"/>
  <c r="BD996" i="5" s="1"/>
  <c r="C997" i="5"/>
  <c r="R997" i="5"/>
  <c r="AF997" i="5" s="1"/>
  <c r="BB997" i="5" s="1"/>
  <c r="I998" i="5"/>
  <c r="S998" i="5" s="1"/>
  <c r="AG998" i="5" s="1"/>
  <c r="BC998" i="5" s="1"/>
  <c r="H1000" i="5"/>
  <c r="AB1000" i="5" s="1"/>
  <c r="AP1000" i="5" s="1"/>
  <c r="M970" i="5"/>
  <c r="Y970" i="5" s="1"/>
  <c r="BH970" i="5" s="1"/>
  <c r="M972" i="5"/>
  <c r="Y972" i="5" s="1"/>
  <c r="BH972" i="5" s="1"/>
  <c r="M974" i="5"/>
  <c r="Y974" i="5" s="1"/>
  <c r="BH974" i="5" s="1"/>
  <c r="B976" i="5"/>
  <c r="O976" i="5"/>
  <c r="AC976" i="5" s="1"/>
  <c r="N981" i="5"/>
  <c r="AA981" i="5" s="1"/>
  <c r="K984" i="5"/>
  <c r="U984" i="5" s="1"/>
  <c r="AI984" i="5" s="1"/>
  <c r="L986" i="5"/>
  <c r="X986" i="5" s="1"/>
  <c r="K988" i="5"/>
  <c r="U988" i="5" s="1"/>
  <c r="AI988" i="5" s="1"/>
  <c r="K990" i="5"/>
  <c r="U990" i="5" s="1"/>
  <c r="AI990" i="5" s="1"/>
  <c r="K992" i="5"/>
  <c r="U992" i="5" s="1"/>
  <c r="AI992" i="5" s="1"/>
  <c r="K994" i="5"/>
  <c r="U994" i="5" s="1"/>
  <c r="AI994" i="5" s="1"/>
  <c r="K996" i="5"/>
  <c r="U996" i="5" s="1"/>
  <c r="AI996" i="5" s="1"/>
  <c r="J998" i="5"/>
  <c r="T998" i="5" s="1"/>
  <c r="AH998" i="5" s="1"/>
  <c r="BD998" i="5" s="1"/>
  <c r="I1000" i="5"/>
  <c r="S1000" i="5" s="1"/>
  <c r="AG1000" i="5" s="1"/>
  <c r="BC1000" i="5" s="1"/>
  <c r="M986" i="5"/>
  <c r="Y986" i="5" s="1"/>
  <c r="BH986" i="5" s="1"/>
  <c r="L988" i="5"/>
  <c r="X988" i="5" s="1"/>
  <c r="L990" i="5"/>
  <c r="X990" i="5" s="1"/>
  <c r="L992" i="5"/>
  <c r="X992" i="5" s="1"/>
  <c r="L994" i="5"/>
  <c r="X994" i="5" s="1"/>
  <c r="L996" i="5"/>
  <c r="X996" i="5" s="1"/>
  <c r="K998" i="5"/>
  <c r="U998" i="5" s="1"/>
  <c r="AI998" i="5" s="1"/>
  <c r="J1000" i="5"/>
  <c r="T1000" i="5" s="1"/>
  <c r="AH1000" i="5" s="1"/>
  <c r="BD1000" i="5" s="1"/>
  <c r="R970" i="5"/>
  <c r="AF970" i="5" s="1"/>
  <c r="BB970" i="5" s="1"/>
  <c r="R972" i="5"/>
  <c r="AF972" i="5" s="1"/>
  <c r="BB972" i="5" s="1"/>
  <c r="D974" i="5"/>
  <c r="D965" i="5" s="1"/>
  <c r="R974" i="5"/>
  <c r="AF974" i="5" s="1"/>
  <c r="BB974" i="5" s="1"/>
  <c r="C986" i="5"/>
  <c r="O986" i="5"/>
  <c r="AC986" i="5" s="1"/>
  <c r="M998" i="5"/>
  <c r="Y998" i="5" s="1"/>
  <c r="BH998" i="5" s="1"/>
  <c r="L1000" i="5"/>
  <c r="X1000" i="5" s="1"/>
  <c r="M1000" i="5"/>
  <c r="Y1000" i="5" s="1"/>
  <c r="BH1000" i="5" s="1"/>
  <c r="M987" i="5"/>
  <c r="Y987" i="5" s="1"/>
  <c r="BH987" i="5" s="1"/>
  <c r="M989" i="5"/>
  <c r="Y989" i="5" s="1"/>
  <c r="BH989" i="5" s="1"/>
  <c r="M991" i="5"/>
  <c r="Y991" i="5" s="1"/>
  <c r="BH991" i="5" s="1"/>
  <c r="M993" i="5"/>
  <c r="Y993" i="5" s="1"/>
  <c r="BH993" i="5" s="1"/>
  <c r="M995" i="5"/>
  <c r="Y995" i="5" s="1"/>
  <c r="BH995" i="5" s="1"/>
  <c r="M997" i="5"/>
  <c r="Y997" i="5" s="1"/>
  <c r="BH997" i="5" s="1"/>
  <c r="F998" i="5"/>
  <c r="E1000" i="5"/>
  <c r="V1000" i="5" s="1"/>
  <c r="AJ1000" i="5" s="1"/>
  <c r="AL1000" i="5" s="1"/>
  <c r="AM1000" i="5" s="1"/>
  <c r="R404" i="4"/>
  <c r="R156" i="4"/>
  <c r="R25" i="4"/>
  <c r="L1001" i="4"/>
  <c r="X1001" i="4" s="1"/>
  <c r="R367" i="4"/>
  <c r="R91" i="4"/>
  <c r="R240" i="4"/>
  <c r="R188" i="4"/>
  <c r="R44" i="4"/>
  <c r="R82" i="4"/>
  <c r="D1001" i="4"/>
  <c r="R108" i="4"/>
  <c r="R888" i="4"/>
  <c r="R47" i="4"/>
  <c r="R368" i="4"/>
  <c r="R272" i="4"/>
  <c r="R187" i="4"/>
  <c r="R142" i="4"/>
  <c r="R23" i="4"/>
  <c r="R528" i="4"/>
  <c r="R43" i="4"/>
  <c r="R48" i="4"/>
  <c r="R355" i="4"/>
  <c r="R95" i="4"/>
  <c r="R428" i="4"/>
  <c r="R206" i="4"/>
  <c r="R169" i="4"/>
  <c r="R94" i="4"/>
  <c r="R204" i="4"/>
  <c r="R166" i="4"/>
  <c r="R121" i="4"/>
  <c r="R61" i="4"/>
  <c r="R34" i="4"/>
  <c r="R250" i="4"/>
  <c r="R202" i="4"/>
  <c r="R118" i="4"/>
  <c r="R92" i="4"/>
  <c r="R58" i="4"/>
  <c r="A1014" i="4"/>
  <c r="A1015" i="4" s="1"/>
  <c r="R600" i="4"/>
  <c r="R313" i="4"/>
  <c r="R140" i="4"/>
  <c r="R312" i="4"/>
  <c r="R238" i="4"/>
  <c r="R203" i="4"/>
  <c r="R139" i="4"/>
  <c r="R107" i="4"/>
  <c r="R35" i="4"/>
  <c r="R19" i="4"/>
  <c r="C25" i="4"/>
  <c r="C55" i="4"/>
  <c r="C319" i="4"/>
  <c r="J139" i="4"/>
  <c r="T139" i="4" s="1"/>
  <c r="R452" i="4"/>
  <c r="R133" i="4"/>
  <c r="R50" i="4"/>
  <c r="R337" i="4"/>
  <c r="R79" i="4"/>
  <c r="R49" i="4"/>
  <c r="J355" i="4"/>
  <c r="T355" i="4" s="1"/>
  <c r="R392" i="4"/>
  <c r="R103" i="4"/>
  <c r="R80" i="4"/>
  <c r="R440" i="4"/>
  <c r="R379" i="4"/>
  <c r="R259" i="4"/>
  <c r="R215" i="4"/>
  <c r="R191" i="4"/>
  <c r="R157" i="4"/>
  <c r="B120" i="4"/>
  <c r="B192" i="4"/>
  <c r="R241" i="4"/>
  <c r="R205" i="4"/>
  <c r="R181" i="4"/>
  <c r="C7" i="4"/>
  <c r="D98" i="4"/>
  <c r="E266" i="4"/>
  <c r="V266" i="4" s="1"/>
  <c r="H242" i="4"/>
  <c r="AB242" i="4" s="1"/>
  <c r="B62" i="4"/>
  <c r="B134" i="4"/>
  <c r="B456" i="4"/>
  <c r="C116" i="4"/>
  <c r="C428" i="4"/>
  <c r="K85" i="4"/>
  <c r="U85" i="4" s="1"/>
  <c r="R290" i="4"/>
  <c r="R464" i="4"/>
  <c r="R421" i="4"/>
  <c r="R349" i="4"/>
  <c r="R308" i="4"/>
  <c r="R253" i="4"/>
  <c r="R236" i="4"/>
  <c r="R217" i="4"/>
  <c r="R168" i="4"/>
  <c r="R152" i="4"/>
  <c r="R60" i="4"/>
  <c r="D122" i="4"/>
  <c r="F98" i="4"/>
  <c r="W98" i="4" s="1"/>
  <c r="H266" i="4"/>
  <c r="AB266" i="4" s="1"/>
  <c r="B72" i="4"/>
  <c r="B144" i="4"/>
  <c r="B216" i="4"/>
  <c r="C140" i="4"/>
  <c r="I31" i="4"/>
  <c r="S31" i="4" s="1"/>
  <c r="R744" i="4"/>
  <c r="R806" i="4"/>
  <c r="R416" i="4"/>
  <c r="R307" i="4"/>
  <c r="R284" i="4"/>
  <c r="R235" i="4"/>
  <c r="R200" i="4"/>
  <c r="R182" i="4"/>
  <c r="R167" i="4"/>
  <c r="R151" i="4"/>
  <c r="R119" i="4"/>
  <c r="R104" i="4"/>
  <c r="R74" i="4"/>
  <c r="R59" i="4"/>
  <c r="R14" i="4"/>
  <c r="R230" i="4"/>
  <c r="D194" i="4"/>
  <c r="F122" i="4"/>
  <c r="W122" i="4" s="1"/>
  <c r="B2" i="4"/>
  <c r="B146" i="4"/>
  <c r="B218" i="4"/>
  <c r="I79" i="4"/>
  <c r="S79" i="4" s="1"/>
  <c r="D230" i="4"/>
  <c r="F242" i="4"/>
  <c r="W242" i="4" s="1"/>
  <c r="B12" i="4"/>
  <c r="B84" i="4"/>
  <c r="B230" i="4"/>
  <c r="B672" i="4"/>
  <c r="C166" i="4"/>
  <c r="I127" i="4"/>
  <c r="S127" i="4" s="1"/>
  <c r="G266" i="4"/>
  <c r="R445" i="4"/>
  <c r="R397" i="4"/>
  <c r="R373" i="4"/>
  <c r="R254" i="4"/>
  <c r="D242" i="4"/>
  <c r="F266" i="4"/>
  <c r="W266" i="4" s="1"/>
  <c r="B86" i="4"/>
  <c r="B158" i="4"/>
  <c r="C175" i="4"/>
  <c r="E122" i="4"/>
  <c r="V122" i="4" s="1"/>
  <c r="R962" i="4"/>
  <c r="R698" i="4"/>
  <c r="R410" i="4"/>
  <c r="R386" i="4"/>
  <c r="R343" i="4"/>
  <c r="R301" i="4"/>
  <c r="R248" i="4"/>
  <c r="R212" i="4"/>
  <c r="R179" i="4"/>
  <c r="R163" i="4"/>
  <c r="R131" i="4"/>
  <c r="R116" i="4"/>
  <c r="R85" i="4"/>
  <c r="R71" i="4"/>
  <c r="R56" i="4"/>
  <c r="D266" i="4"/>
  <c r="B24" i="4"/>
  <c r="B96" i="4"/>
  <c r="B242" i="4"/>
  <c r="C199" i="4"/>
  <c r="I175" i="4"/>
  <c r="S175" i="4" s="1"/>
  <c r="R344" i="4"/>
  <c r="R325" i="4"/>
  <c r="R265" i="4"/>
  <c r="R229" i="4"/>
  <c r="R180" i="4"/>
  <c r="R164" i="4"/>
  <c r="R132" i="4"/>
  <c r="R86" i="4"/>
  <c r="R26" i="4"/>
  <c r="E50" i="4"/>
  <c r="V50" i="4" s="1"/>
  <c r="G98" i="4"/>
  <c r="Z98" i="4" s="1"/>
  <c r="B98" i="4"/>
  <c r="B170" i="4"/>
  <c r="B254" i="4"/>
  <c r="C260" i="4"/>
  <c r="I235" i="4"/>
  <c r="S235" i="4" s="1"/>
  <c r="R457" i="4"/>
  <c r="R433" i="4"/>
  <c r="R409" i="4"/>
  <c r="R385" i="4"/>
  <c r="R361" i="4"/>
  <c r="R320" i="4"/>
  <c r="R296" i="4"/>
  <c r="R278" i="4"/>
  <c r="R263" i="4"/>
  <c r="R247" i="4"/>
  <c r="R227" i="4"/>
  <c r="R211" i="4"/>
  <c r="R194" i="4"/>
  <c r="R178" i="4"/>
  <c r="R145" i="4"/>
  <c r="R130" i="4"/>
  <c r="R115" i="4"/>
  <c r="R98" i="4"/>
  <c r="R55" i="4"/>
  <c r="R38" i="4"/>
  <c r="R476" i="4"/>
  <c r="R384" i="4"/>
  <c r="R319" i="4"/>
  <c r="R295" i="4"/>
  <c r="R277" i="4"/>
  <c r="R262" i="4"/>
  <c r="R226" i="4"/>
  <c r="R193" i="4"/>
  <c r="R176" i="4"/>
  <c r="R128" i="4"/>
  <c r="R97" i="4"/>
  <c r="R83" i="4"/>
  <c r="R68" i="4"/>
  <c r="R37" i="4"/>
  <c r="E86" i="4"/>
  <c r="E96" i="4" s="1"/>
  <c r="V96" i="4" s="1"/>
  <c r="G122" i="4"/>
  <c r="Z122" i="4" s="1"/>
  <c r="B36" i="4"/>
  <c r="B266" i="4"/>
  <c r="C284" i="4"/>
  <c r="I247" i="4"/>
  <c r="S247" i="4" s="1"/>
  <c r="R674" i="4"/>
  <c r="R251" i="4"/>
  <c r="R380" i="4"/>
  <c r="R356" i="4"/>
  <c r="R260" i="4"/>
  <c r="R242" i="4"/>
  <c r="R224" i="4"/>
  <c r="R175" i="4"/>
  <c r="R143" i="4"/>
  <c r="R127" i="4"/>
  <c r="R110" i="4"/>
  <c r="R67" i="4"/>
  <c r="E98" i="4"/>
  <c r="V98" i="4" s="1"/>
  <c r="G242" i="4"/>
  <c r="Z242" i="4" s="1"/>
  <c r="B110" i="4"/>
  <c r="I320" i="4"/>
  <c r="S320" i="4" s="1"/>
  <c r="D50" i="4"/>
  <c r="D59" i="4" s="1"/>
  <c r="E230" i="4"/>
  <c r="E239" i="4" s="1"/>
  <c r="V239" i="4" s="1"/>
  <c r="B122" i="4"/>
  <c r="C31" i="4"/>
  <c r="C343" i="4"/>
  <c r="J175" i="4"/>
  <c r="T175" i="4" s="1"/>
  <c r="R469" i="4"/>
  <c r="R374" i="4"/>
  <c r="R332" i="4"/>
  <c r="R289" i="4"/>
  <c r="R239" i="4"/>
  <c r="R155" i="4"/>
  <c r="R122" i="4"/>
  <c r="D86" i="4"/>
  <c r="C404" i="4"/>
  <c r="O921" i="4"/>
  <c r="AC921" i="4" s="1"/>
  <c r="N921" i="4"/>
  <c r="AA921" i="4" s="1"/>
  <c r="L921" i="4"/>
  <c r="X921" i="4" s="1"/>
  <c r="M921" i="4"/>
  <c r="Y921" i="4" s="1"/>
  <c r="K921" i="4"/>
  <c r="U921" i="4" s="1"/>
  <c r="J921" i="4"/>
  <c r="T921" i="4" s="1"/>
  <c r="I921" i="4"/>
  <c r="S921" i="4" s="1"/>
  <c r="C921" i="4"/>
  <c r="B921" i="4"/>
  <c r="R921" i="4"/>
  <c r="O837" i="4"/>
  <c r="AC837" i="4" s="1"/>
  <c r="N837" i="4"/>
  <c r="AA837" i="4" s="1"/>
  <c r="L837" i="4"/>
  <c r="X837" i="4" s="1"/>
  <c r="M837" i="4"/>
  <c r="Y837" i="4" s="1"/>
  <c r="K837" i="4"/>
  <c r="U837" i="4" s="1"/>
  <c r="J837" i="4"/>
  <c r="T837" i="4" s="1"/>
  <c r="I837" i="4"/>
  <c r="S837" i="4" s="1"/>
  <c r="B837" i="4"/>
  <c r="C837" i="4"/>
  <c r="R837" i="4"/>
  <c r="O753" i="4"/>
  <c r="AC753" i="4" s="1"/>
  <c r="N753" i="4"/>
  <c r="AA753" i="4" s="1"/>
  <c r="L753" i="4"/>
  <c r="X753" i="4" s="1"/>
  <c r="K753" i="4"/>
  <c r="U753" i="4" s="1"/>
  <c r="M753" i="4"/>
  <c r="Y753" i="4" s="1"/>
  <c r="J753" i="4"/>
  <c r="T753" i="4" s="1"/>
  <c r="B753" i="4"/>
  <c r="I753" i="4"/>
  <c r="S753" i="4" s="1"/>
  <c r="C753" i="4"/>
  <c r="R753" i="4"/>
  <c r="O681" i="4"/>
  <c r="AC681" i="4" s="1"/>
  <c r="N681" i="4"/>
  <c r="AA681" i="4" s="1"/>
  <c r="L681" i="4"/>
  <c r="X681" i="4" s="1"/>
  <c r="K681" i="4"/>
  <c r="U681" i="4" s="1"/>
  <c r="M681" i="4"/>
  <c r="Y681" i="4" s="1"/>
  <c r="J681" i="4"/>
  <c r="T681" i="4" s="1"/>
  <c r="I681" i="4"/>
  <c r="S681" i="4" s="1"/>
  <c r="C681" i="4"/>
  <c r="B681" i="4"/>
  <c r="R681" i="4"/>
  <c r="O609" i="4"/>
  <c r="AC609" i="4" s="1"/>
  <c r="N609" i="4"/>
  <c r="AA609" i="4" s="1"/>
  <c r="K609" i="4"/>
  <c r="U609" i="4" s="1"/>
  <c r="M609" i="4"/>
  <c r="Y609" i="4" s="1"/>
  <c r="L609" i="4"/>
  <c r="X609" i="4" s="1"/>
  <c r="J609" i="4"/>
  <c r="T609" i="4" s="1"/>
  <c r="I609" i="4"/>
  <c r="S609" i="4" s="1"/>
  <c r="B609" i="4"/>
  <c r="C609" i="4"/>
  <c r="R609" i="4"/>
  <c r="O537" i="4"/>
  <c r="AC537" i="4" s="1"/>
  <c r="N537" i="4"/>
  <c r="AA537" i="4" s="1"/>
  <c r="K537" i="4"/>
  <c r="U537" i="4" s="1"/>
  <c r="M537" i="4"/>
  <c r="Y537" i="4" s="1"/>
  <c r="L537" i="4"/>
  <c r="X537" i="4" s="1"/>
  <c r="J537" i="4"/>
  <c r="T537" i="4" s="1"/>
  <c r="I537" i="4"/>
  <c r="S537" i="4" s="1"/>
  <c r="C537" i="4"/>
  <c r="B537" i="4"/>
  <c r="R537" i="4"/>
  <c r="O477" i="4"/>
  <c r="AC477" i="4" s="1"/>
  <c r="N477" i="4"/>
  <c r="AA477" i="4" s="1"/>
  <c r="L477" i="4"/>
  <c r="X477" i="4" s="1"/>
  <c r="M477" i="4"/>
  <c r="Y477" i="4" s="1"/>
  <c r="K477" i="4"/>
  <c r="U477" i="4" s="1"/>
  <c r="J477" i="4"/>
  <c r="T477" i="4" s="1"/>
  <c r="C477" i="4"/>
  <c r="B477" i="4"/>
  <c r="I477" i="4"/>
  <c r="S477" i="4" s="1"/>
  <c r="R477" i="4"/>
  <c r="O405" i="4"/>
  <c r="AC405" i="4" s="1"/>
  <c r="N405" i="4"/>
  <c r="AA405" i="4" s="1"/>
  <c r="L405" i="4"/>
  <c r="X405" i="4" s="1"/>
  <c r="M405" i="4"/>
  <c r="Y405" i="4" s="1"/>
  <c r="K405" i="4"/>
  <c r="U405" i="4" s="1"/>
  <c r="J405" i="4"/>
  <c r="T405" i="4" s="1"/>
  <c r="B405" i="4"/>
  <c r="I405" i="4"/>
  <c r="S405" i="4" s="1"/>
  <c r="C405" i="4"/>
  <c r="R405" i="4"/>
  <c r="O333" i="4"/>
  <c r="AC333" i="4" s="1"/>
  <c r="N333" i="4"/>
  <c r="AA333" i="4" s="1"/>
  <c r="M333" i="4"/>
  <c r="Y333" i="4" s="1"/>
  <c r="K333" i="4"/>
  <c r="U333" i="4" s="1"/>
  <c r="L333" i="4"/>
  <c r="X333" i="4" s="1"/>
  <c r="J333" i="4"/>
  <c r="T333" i="4" s="1"/>
  <c r="I333" i="4"/>
  <c r="S333" i="4" s="1"/>
  <c r="C333" i="4"/>
  <c r="B333" i="4"/>
  <c r="R333" i="4"/>
  <c r="O213" i="4"/>
  <c r="AC213" i="4" s="1"/>
  <c r="N213" i="4"/>
  <c r="AA213" i="4" s="1"/>
  <c r="K213" i="4"/>
  <c r="U213" i="4" s="1"/>
  <c r="L213" i="4"/>
  <c r="X213" i="4" s="1"/>
  <c r="J213" i="4"/>
  <c r="T213" i="4" s="1"/>
  <c r="M213" i="4"/>
  <c r="Y213" i="4" s="1"/>
  <c r="I213" i="4"/>
  <c r="S213" i="4" s="1"/>
  <c r="B213" i="4"/>
  <c r="C213" i="4"/>
  <c r="R213" i="4"/>
  <c r="O968" i="4"/>
  <c r="AC968" i="4" s="1"/>
  <c r="N968" i="4"/>
  <c r="AA968" i="4" s="1"/>
  <c r="L968" i="4"/>
  <c r="X968" i="4" s="1"/>
  <c r="K968" i="4"/>
  <c r="M968" i="4"/>
  <c r="Y968" i="4" s="1"/>
  <c r="J968" i="4"/>
  <c r="T968" i="4" s="1"/>
  <c r="I968" i="4"/>
  <c r="S968" i="4" s="1"/>
  <c r="B968" i="4"/>
  <c r="C968" i="4"/>
  <c r="R968" i="4"/>
  <c r="O896" i="4"/>
  <c r="AC896" i="4" s="1"/>
  <c r="N896" i="4"/>
  <c r="AA896" i="4" s="1"/>
  <c r="L896" i="4"/>
  <c r="X896" i="4" s="1"/>
  <c r="K896" i="4"/>
  <c r="M896" i="4"/>
  <c r="Y896" i="4" s="1"/>
  <c r="J896" i="4"/>
  <c r="I896" i="4"/>
  <c r="B896" i="4"/>
  <c r="C896" i="4"/>
  <c r="R896" i="4"/>
  <c r="O824" i="4"/>
  <c r="AC824" i="4" s="1"/>
  <c r="N824" i="4"/>
  <c r="AA824" i="4" s="1"/>
  <c r="L824" i="4"/>
  <c r="X824" i="4" s="1"/>
  <c r="K824" i="4"/>
  <c r="M824" i="4"/>
  <c r="Y824" i="4" s="1"/>
  <c r="I824" i="4"/>
  <c r="C824" i="4"/>
  <c r="B824" i="4"/>
  <c r="J824" i="4"/>
  <c r="O752" i="4"/>
  <c r="AC752" i="4" s="1"/>
  <c r="N752" i="4"/>
  <c r="AA752" i="4" s="1"/>
  <c r="L752" i="4"/>
  <c r="X752" i="4" s="1"/>
  <c r="K752" i="4"/>
  <c r="M752" i="4"/>
  <c r="Y752" i="4" s="1"/>
  <c r="J752" i="4"/>
  <c r="T752" i="4" s="1"/>
  <c r="I752" i="4"/>
  <c r="C752" i="4"/>
  <c r="B752" i="4"/>
  <c r="O692" i="4"/>
  <c r="AC692" i="4" s="1"/>
  <c r="N692" i="4"/>
  <c r="AA692" i="4" s="1"/>
  <c r="M692" i="4"/>
  <c r="Y692" i="4" s="1"/>
  <c r="K692" i="4"/>
  <c r="U692" i="4" s="1"/>
  <c r="L692" i="4"/>
  <c r="X692" i="4" s="1"/>
  <c r="I692" i="4"/>
  <c r="S692" i="4" s="1"/>
  <c r="J692" i="4"/>
  <c r="B692" i="4"/>
  <c r="C692" i="4"/>
  <c r="R692" i="4"/>
  <c r="O632" i="4"/>
  <c r="AC632" i="4" s="1"/>
  <c r="N632" i="4"/>
  <c r="AA632" i="4" s="1"/>
  <c r="M632" i="4"/>
  <c r="Y632" i="4" s="1"/>
  <c r="K632" i="4"/>
  <c r="L632" i="4"/>
  <c r="X632" i="4" s="1"/>
  <c r="I632" i="4"/>
  <c r="S632" i="4" s="1"/>
  <c r="B632" i="4"/>
  <c r="C632" i="4"/>
  <c r="J632" i="4"/>
  <c r="R632" i="4"/>
  <c r="O572" i="4"/>
  <c r="AC572" i="4" s="1"/>
  <c r="N572" i="4"/>
  <c r="AA572" i="4" s="1"/>
  <c r="K572" i="4"/>
  <c r="L572" i="4"/>
  <c r="X572" i="4" s="1"/>
  <c r="M572" i="4"/>
  <c r="Y572" i="4" s="1"/>
  <c r="J572" i="4"/>
  <c r="I572" i="4"/>
  <c r="B572" i="4"/>
  <c r="C572" i="4"/>
  <c r="R572" i="4"/>
  <c r="O512" i="4"/>
  <c r="AC512" i="4" s="1"/>
  <c r="N512" i="4"/>
  <c r="AA512" i="4" s="1"/>
  <c r="K512" i="4"/>
  <c r="U512" i="4" s="1"/>
  <c r="M512" i="4"/>
  <c r="Y512" i="4" s="1"/>
  <c r="L512" i="4"/>
  <c r="X512" i="4" s="1"/>
  <c r="J512" i="4"/>
  <c r="I512" i="4"/>
  <c r="S512" i="4" s="1"/>
  <c r="B512" i="4"/>
  <c r="C512" i="4"/>
  <c r="R512" i="4"/>
  <c r="R824" i="4"/>
  <c r="O994" i="4"/>
  <c r="AC994" i="4" s="1"/>
  <c r="R994" i="4"/>
  <c r="N994" i="4"/>
  <c r="AA994" i="4" s="1"/>
  <c r="L994" i="4"/>
  <c r="X994" i="4" s="1"/>
  <c r="M994" i="4"/>
  <c r="Y994" i="4" s="1"/>
  <c r="K994" i="4"/>
  <c r="U994" i="4" s="1"/>
  <c r="J994" i="4"/>
  <c r="T994" i="4" s="1"/>
  <c r="C994" i="4"/>
  <c r="B994" i="4"/>
  <c r="I994" i="4"/>
  <c r="S994" i="4" s="1"/>
  <c r="O982" i="4"/>
  <c r="AC982" i="4" s="1"/>
  <c r="N982" i="4"/>
  <c r="AA982" i="4" s="1"/>
  <c r="L982" i="4"/>
  <c r="X982" i="4" s="1"/>
  <c r="M982" i="4"/>
  <c r="Y982" i="4" s="1"/>
  <c r="K982" i="4"/>
  <c r="U982" i="4" s="1"/>
  <c r="J982" i="4"/>
  <c r="T982" i="4" s="1"/>
  <c r="I982" i="4"/>
  <c r="S982" i="4" s="1"/>
  <c r="C982" i="4"/>
  <c r="B982" i="4"/>
  <c r="R982" i="4"/>
  <c r="O970" i="4"/>
  <c r="AC970" i="4" s="1"/>
  <c r="N970" i="4"/>
  <c r="AA970" i="4" s="1"/>
  <c r="L970" i="4"/>
  <c r="X970" i="4" s="1"/>
  <c r="M970" i="4"/>
  <c r="Y970" i="4" s="1"/>
  <c r="K970" i="4"/>
  <c r="U970" i="4" s="1"/>
  <c r="J970" i="4"/>
  <c r="T970" i="4" s="1"/>
  <c r="I970" i="4"/>
  <c r="S970" i="4" s="1"/>
  <c r="C970" i="4"/>
  <c r="B970" i="4"/>
  <c r="R970" i="4"/>
  <c r="O958" i="4"/>
  <c r="AC958" i="4" s="1"/>
  <c r="N958" i="4"/>
  <c r="AA958" i="4" s="1"/>
  <c r="L958" i="4"/>
  <c r="X958" i="4" s="1"/>
  <c r="M958" i="4"/>
  <c r="Y958" i="4" s="1"/>
  <c r="K958" i="4"/>
  <c r="U958" i="4" s="1"/>
  <c r="J958" i="4"/>
  <c r="T958" i="4" s="1"/>
  <c r="C958" i="4"/>
  <c r="B958" i="4"/>
  <c r="R958" i="4"/>
  <c r="I958" i="4"/>
  <c r="S958" i="4" s="1"/>
  <c r="O946" i="4"/>
  <c r="AC946" i="4" s="1"/>
  <c r="N946" i="4"/>
  <c r="AA946" i="4" s="1"/>
  <c r="L946" i="4"/>
  <c r="X946" i="4" s="1"/>
  <c r="M946" i="4"/>
  <c r="Y946" i="4" s="1"/>
  <c r="K946" i="4"/>
  <c r="U946" i="4" s="1"/>
  <c r="J946" i="4"/>
  <c r="T946" i="4" s="1"/>
  <c r="I946" i="4"/>
  <c r="S946" i="4" s="1"/>
  <c r="C946" i="4"/>
  <c r="B946" i="4"/>
  <c r="R946" i="4"/>
  <c r="O934" i="4"/>
  <c r="AC934" i="4" s="1"/>
  <c r="N934" i="4"/>
  <c r="AA934" i="4" s="1"/>
  <c r="L934" i="4"/>
  <c r="X934" i="4" s="1"/>
  <c r="M934" i="4"/>
  <c r="Y934" i="4" s="1"/>
  <c r="K934" i="4"/>
  <c r="U934" i="4" s="1"/>
  <c r="J934" i="4"/>
  <c r="T934" i="4" s="1"/>
  <c r="I934" i="4"/>
  <c r="S934" i="4" s="1"/>
  <c r="C934" i="4"/>
  <c r="B934" i="4"/>
  <c r="O922" i="4"/>
  <c r="AC922" i="4" s="1"/>
  <c r="L922" i="4"/>
  <c r="X922" i="4" s="1"/>
  <c r="N922" i="4"/>
  <c r="AA922" i="4" s="1"/>
  <c r="M922" i="4"/>
  <c r="Y922" i="4" s="1"/>
  <c r="K922" i="4"/>
  <c r="U922" i="4" s="1"/>
  <c r="J922" i="4"/>
  <c r="T922" i="4" s="1"/>
  <c r="C922" i="4"/>
  <c r="I922" i="4"/>
  <c r="S922" i="4" s="1"/>
  <c r="B922" i="4"/>
  <c r="R922" i="4"/>
  <c r="O910" i="4"/>
  <c r="AC910" i="4" s="1"/>
  <c r="N910" i="4"/>
  <c r="AA910" i="4" s="1"/>
  <c r="L910" i="4"/>
  <c r="X910" i="4" s="1"/>
  <c r="M910" i="4"/>
  <c r="Y910" i="4" s="1"/>
  <c r="K910" i="4"/>
  <c r="U910" i="4" s="1"/>
  <c r="J910" i="4"/>
  <c r="T910" i="4" s="1"/>
  <c r="I910" i="4"/>
  <c r="S910" i="4" s="1"/>
  <c r="C910" i="4"/>
  <c r="B910" i="4"/>
  <c r="O898" i="4"/>
  <c r="AC898" i="4" s="1"/>
  <c r="N898" i="4"/>
  <c r="AA898" i="4" s="1"/>
  <c r="L898" i="4"/>
  <c r="X898" i="4" s="1"/>
  <c r="M898" i="4"/>
  <c r="Y898" i="4" s="1"/>
  <c r="K898" i="4"/>
  <c r="U898" i="4" s="1"/>
  <c r="J898" i="4"/>
  <c r="T898" i="4" s="1"/>
  <c r="C898" i="4"/>
  <c r="I898" i="4"/>
  <c r="S898" i="4" s="1"/>
  <c r="B898" i="4"/>
  <c r="R898" i="4"/>
  <c r="O886" i="4"/>
  <c r="AC886" i="4" s="1"/>
  <c r="L886" i="4"/>
  <c r="X886" i="4" s="1"/>
  <c r="N886" i="4"/>
  <c r="AA886" i="4" s="1"/>
  <c r="M886" i="4"/>
  <c r="Y886" i="4" s="1"/>
  <c r="K886" i="4"/>
  <c r="U886" i="4" s="1"/>
  <c r="J886" i="4"/>
  <c r="T886" i="4" s="1"/>
  <c r="I886" i="4"/>
  <c r="S886" i="4" s="1"/>
  <c r="C886" i="4"/>
  <c r="B886" i="4"/>
  <c r="O874" i="4"/>
  <c r="AC874" i="4" s="1"/>
  <c r="N874" i="4"/>
  <c r="AA874" i="4" s="1"/>
  <c r="L874" i="4"/>
  <c r="X874" i="4" s="1"/>
  <c r="M874" i="4"/>
  <c r="Y874" i="4" s="1"/>
  <c r="K874" i="4"/>
  <c r="U874" i="4" s="1"/>
  <c r="J874" i="4"/>
  <c r="T874" i="4" s="1"/>
  <c r="I874" i="4"/>
  <c r="S874" i="4" s="1"/>
  <c r="C874" i="4"/>
  <c r="B874" i="4"/>
  <c r="R874" i="4"/>
  <c r="O862" i="4"/>
  <c r="AC862" i="4" s="1"/>
  <c r="N862" i="4"/>
  <c r="AA862" i="4" s="1"/>
  <c r="L862" i="4"/>
  <c r="X862" i="4" s="1"/>
  <c r="M862" i="4"/>
  <c r="Y862" i="4" s="1"/>
  <c r="K862" i="4"/>
  <c r="U862" i="4" s="1"/>
  <c r="J862" i="4"/>
  <c r="T862" i="4" s="1"/>
  <c r="I862" i="4"/>
  <c r="S862" i="4" s="1"/>
  <c r="C862" i="4"/>
  <c r="B862" i="4"/>
  <c r="R862" i="4"/>
  <c r="O850" i="4"/>
  <c r="AC850" i="4" s="1"/>
  <c r="N850" i="4"/>
  <c r="AA850" i="4" s="1"/>
  <c r="L850" i="4"/>
  <c r="X850" i="4" s="1"/>
  <c r="M850" i="4"/>
  <c r="Y850" i="4" s="1"/>
  <c r="K850" i="4"/>
  <c r="U850" i="4" s="1"/>
  <c r="J850" i="4"/>
  <c r="T850" i="4" s="1"/>
  <c r="I850" i="4"/>
  <c r="S850" i="4" s="1"/>
  <c r="C850" i="4"/>
  <c r="B850" i="4"/>
  <c r="R850" i="4"/>
  <c r="O838" i="4"/>
  <c r="AC838" i="4" s="1"/>
  <c r="N838" i="4"/>
  <c r="AA838" i="4" s="1"/>
  <c r="L838" i="4"/>
  <c r="X838" i="4" s="1"/>
  <c r="M838" i="4"/>
  <c r="Y838" i="4" s="1"/>
  <c r="K838" i="4"/>
  <c r="U838" i="4" s="1"/>
  <c r="J838" i="4"/>
  <c r="T838" i="4" s="1"/>
  <c r="C838" i="4"/>
  <c r="B838" i="4"/>
  <c r="I838" i="4"/>
  <c r="S838" i="4" s="1"/>
  <c r="R838" i="4"/>
  <c r="O826" i="4"/>
  <c r="AC826" i="4" s="1"/>
  <c r="N826" i="4"/>
  <c r="AA826" i="4" s="1"/>
  <c r="L826" i="4"/>
  <c r="X826" i="4" s="1"/>
  <c r="M826" i="4"/>
  <c r="Y826" i="4" s="1"/>
  <c r="K826" i="4"/>
  <c r="U826" i="4" s="1"/>
  <c r="J826" i="4"/>
  <c r="T826" i="4" s="1"/>
  <c r="I826" i="4"/>
  <c r="S826" i="4" s="1"/>
  <c r="C826" i="4"/>
  <c r="B826" i="4"/>
  <c r="R826" i="4"/>
  <c r="O814" i="4"/>
  <c r="AC814" i="4" s="1"/>
  <c r="L814" i="4"/>
  <c r="X814" i="4" s="1"/>
  <c r="N814" i="4"/>
  <c r="AA814" i="4" s="1"/>
  <c r="M814" i="4"/>
  <c r="Y814" i="4" s="1"/>
  <c r="K814" i="4"/>
  <c r="U814" i="4" s="1"/>
  <c r="J814" i="4"/>
  <c r="T814" i="4" s="1"/>
  <c r="C814" i="4"/>
  <c r="B814" i="4"/>
  <c r="I814" i="4"/>
  <c r="S814" i="4" s="1"/>
  <c r="R814" i="4"/>
  <c r="O802" i="4"/>
  <c r="AC802" i="4" s="1"/>
  <c r="N802" i="4"/>
  <c r="AA802" i="4" s="1"/>
  <c r="L802" i="4"/>
  <c r="X802" i="4" s="1"/>
  <c r="M802" i="4"/>
  <c r="Y802" i="4" s="1"/>
  <c r="K802" i="4"/>
  <c r="U802" i="4" s="1"/>
  <c r="J802" i="4"/>
  <c r="T802" i="4" s="1"/>
  <c r="I802" i="4"/>
  <c r="S802" i="4" s="1"/>
  <c r="C802" i="4"/>
  <c r="B802" i="4"/>
  <c r="R802" i="4"/>
  <c r="O790" i="4"/>
  <c r="AC790" i="4" s="1"/>
  <c r="N790" i="4"/>
  <c r="AA790" i="4" s="1"/>
  <c r="L790" i="4"/>
  <c r="X790" i="4" s="1"/>
  <c r="M790" i="4"/>
  <c r="Y790" i="4" s="1"/>
  <c r="K790" i="4"/>
  <c r="U790" i="4" s="1"/>
  <c r="J790" i="4"/>
  <c r="T790" i="4" s="1"/>
  <c r="I790" i="4"/>
  <c r="S790" i="4" s="1"/>
  <c r="B790" i="4"/>
  <c r="C790" i="4"/>
  <c r="R790" i="4"/>
  <c r="O778" i="4"/>
  <c r="AC778" i="4" s="1"/>
  <c r="N778" i="4"/>
  <c r="AA778" i="4" s="1"/>
  <c r="L778" i="4"/>
  <c r="X778" i="4" s="1"/>
  <c r="M778" i="4"/>
  <c r="Y778" i="4" s="1"/>
  <c r="K778" i="4"/>
  <c r="U778" i="4" s="1"/>
  <c r="J778" i="4"/>
  <c r="T778" i="4" s="1"/>
  <c r="I778" i="4"/>
  <c r="S778" i="4" s="1"/>
  <c r="B778" i="4"/>
  <c r="C778" i="4"/>
  <c r="R778" i="4"/>
  <c r="O766" i="4"/>
  <c r="AC766" i="4" s="1"/>
  <c r="N766" i="4"/>
  <c r="AA766" i="4" s="1"/>
  <c r="L766" i="4"/>
  <c r="X766" i="4" s="1"/>
  <c r="M766" i="4"/>
  <c r="Y766" i="4" s="1"/>
  <c r="K766" i="4"/>
  <c r="U766" i="4" s="1"/>
  <c r="J766" i="4"/>
  <c r="T766" i="4" s="1"/>
  <c r="I766" i="4"/>
  <c r="S766" i="4" s="1"/>
  <c r="B766" i="4"/>
  <c r="C766" i="4"/>
  <c r="R766" i="4"/>
  <c r="O754" i="4"/>
  <c r="AC754" i="4" s="1"/>
  <c r="N754" i="4"/>
  <c r="AA754" i="4" s="1"/>
  <c r="L754" i="4"/>
  <c r="X754" i="4" s="1"/>
  <c r="M754" i="4"/>
  <c r="Y754" i="4" s="1"/>
  <c r="K754" i="4"/>
  <c r="U754" i="4" s="1"/>
  <c r="J754" i="4"/>
  <c r="T754" i="4" s="1"/>
  <c r="I754" i="4"/>
  <c r="S754" i="4" s="1"/>
  <c r="B754" i="4"/>
  <c r="C754" i="4"/>
  <c r="R754" i="4"/>
  <c r="O742" i="4"/>
  <c r="AC742" i="4" s="1"/>
  <c r="N742" i="4"/>
  <c r="AA742" i="4" s="1"/>
  <c r="L742" i="4"/>
  <c r="X742" i="4" s="1"/>
  <c r="M742" i="4"/>
  <c r="Y742" i="4" s="1"/>
  <c r="K742" i="4"/>
  <c r="U742" i="4" s="1"/>
  <c r="J742" i="4"/>
  <c r="T742" i="4" s="1"/>
  <c r="I742" i="4"/>
  <c r="S742" i="4" s="1"/>
  <c r="B742" i="4"/>
  <c r="C742" i="4"/>
  <c r="R742" i="4"/>
  <c r="O730" i="4"/>
  <c r="AC730" i="4" s="1"/>
  <c r="N730" i="4"/>
  <c r="AA730" i="4" s="1"/>
  <c r="L730" i="4"/>
  <c r="X730" i="4" s="1"/>
  <c r="M730" i="4"/>
  <c r="Y730" i="4" s="1"/>
  <c r="K730" i="4"/>
  <c r="U730" i="4" s="1"/>
  <c r="J730" i="4"/>
  <c r="T730" i="4" s="1"/>
  <c r="I730" i="4"/>
  <c r="S730" i="4" s="1"/>
  <c r="B730" i="4"/>
  <c r="C730" i="4"/>
  <c r="O718" i="4"/>
  <c r="AC718" i="4" s="1"/>
  <c r="N718" i="4"/>
  <c r="AA718" i="4" s="1"/>
  <c r="L718" i="4"/>
  <c r="X718" i="4" s="1"/>
  <c r="M718" i="4"/>
  <c r="Y718" i="4" s="1"/>
  <c r="K718" i="4"/>
  <c r="U718" i="4" s="1"/>
  <c r="J718" i="4"/>
  <c r="T718" i="4" s="1"/>
  <c r="I718" i="4"/>
  <c r="S718" i="4" s="1"/>
  <c r="B718" i="4"/>
  <c r="C718" i="4"/>
  <c r="R718" i="4"/>
  <c r="O706" i="4"/>
  <c r="AC706" i="4" s="1"/>
  <c r="N706" i="4"/>
  <c r="AA706" i="4" s="1"/>
  <c r="L706" i="4"/>
  <c r="X706" i="4" s="1"/>
  <c r="M706" i="4"/>
  <c r="Y706" i="4" s="1"/>
  <c r="K706" i="4"/>
  <c r="U706" i="4" s="1"/>
  <c r="J706" i="4"/>
  <c r="T706" i="4" s="1"/>
  <c r="I706" i="4"/>
  <c r="S706" i="4" s="1"/>
  <c r="B706" i="4"/>
  <c r="C706" i="4"/>
  <c r="R706" i="4"/>
  <c r="O694" i="4"/>
  <c r="AC694" i="4" s="1"/>
  <c r="N694" i="4"/>
  <c r="AA694" i="4" s="1"/>
  <c r="L694" i="4"/>
  <c r="X694" i="4" s="1"/>
  <c r="M694" i="4"/>
  <c r="Y694" i="4" s="1"/>
  <c r="K694" i="4"/>
  <c r="U694" i="4" s="1"/>
  <c r="J694" i="4"/>
  <c r="T694" i="4" s="1"/>
  <c r="B694" i="4"/>
  <c r="I694" i="4"/>
  <c r="S694" i="4" s="1"/>
  <c r="C694" i="4"/>
  <c r="R694" i="4"/>
  <c r="O682" i="4"/>
  <c r="AC682" i="4" s="1"/>
  <c r="N682" i="4"/>
  <c r="AA682" i="4" s="1"/>
  <c r="L682" i="4"/>
  <c r="X682" i="4" s="1"/>
  <c r="M682" i="4"/>
  <c r="Y682" i="4" s="1"/>
  <c r="K682" i="4"/>
  <c r="U682" i="4" s="1"/>
  <c r="J682" i="4"/>
  <c r="T682" i="4" s="1"/>
  <c r="I682" i="4"/>
  <c r="S682" i="4" s="1"/>
  <c r="B682" i="4"/>
  <c r="C682" i="4"/>
  <c r="O670" i="4"/>
  <c r="AC670" i="4" s="1"/>
  <c r="N670" i="4"/>
  <c r="AA670" i="4" s="1"/>
  <c r="L670" i="4"/>
  <c r="X670" i="4" s="1"/>
  <c r="M670" i="4"/>
  <c r="Y670" i="4" s="1"/>
  <c r="K670" i="4"/>
  <c r="U670" i="4" s="1"/>
  <c r="J670" i="4"/>
  <c r="T670" i="4" s="1"/>
  <c r="I670" i="4"/>
  <c r="S670" i="4" s="1"/>
  <c r="B670" i="4"/>
  <c r="C670" i="4"/>
  <c r="R670" i="4"/>
  <c r="O658" i="4"/>
  <c r="AC658" i="4" s="1"/>
  <c r="N658" i="4"/>
  <c r="AA658" i="4" s="1"/>
  <c r="L658" i="4"/>
  <c r="X658" i="4" s="1"/>
  <c r="M658" i="4"/>
  <c r="Y658" i="4" s="1"/>
  <c r="K658" i="4"/>
  <c r="U658" i="4" s="1"/>
  <c r="J658" i="4"/>
  <c r="T658" i="4" s="1"/>
  <c r="I658" i="4"/>
  <c r="S658" i="4" s="1"/>
  <c r="B658" i="4"/>
  <c r="C658" i="4"/>
  <c r="R658" i="4"/>
  <c r="O646" i="4"/>
  <c r="AC646" i="4" s="1"/>
  <c r="N646" i="4"/>
  <c r="AA646" i="4" s="1"/>
  <c r="L646" i="4"/>
  <c r="X646" i="4" s="1"/>
  <c r="M646" i="4"/>
  <c r="Y646" i="4" s="1"/>
  <c r="K646" i="4"/>
  <c r="U646" i="4" s="1"/>
  <c r="J646" i="4"/>
  <c r="T646" i="4" s="1"/>
  <c r="I646" i="4"/>
  <c r="S646" i="4" s="1"/>
  <c r="B646" i="4"/>
  <c r="C646" i="4"/>
  <c r="R646" i="4"/>
  <c r="O634" i="4"/>
  <c r="AC634" i="4" s="1"/>
  <c r="N634" i="4"/>
  <c r="AA634" i="4" s="1"/>
  <c r="L634" i="4"/>
  <c r="X634" i="4" s="1"/>
  <c r="M634" i="4"/>
  <c r="Y634" i="4" s="1"/>
  <c r="K634" i="4"/>
  <c r="U634" i="4" s="1"/>
  <c r="J634" i="4"/>
  <c r="T634" i="4" s="1"/>
  <c r="I634" i="4"/>
  <c r="S634" i="4" s="1"/>
  <c r="B634" i="4"/>
  <c r="C634" i="4"/>
  <c r="R634" i="4"/>
  <c r="O622" i="4"/>
  <c r="AC622" i="4" s="1"/>
  <c r="N622" i="4"/>
  <c r="AA622" i="4" s="1"/>
  <c r="L622" i="4"/>
  <c r="X622" i="4" s="1"/>
  <c r="M622" i="4"/>
  <c r="Y622" i="4" s="1"/>
  <c r="K622" i="4"/>
  <c r="U622" i="4" s="1"/>
  <c r="J622" i="4"/>
  <c r="T622" i="4" s="1"/>
  <c r="I622" i="4"/>
  <c r="S622" i="4" s="1"/>
  <c r="C622" i="4"/>
  <c r="B622" i="4"/>
  <c r="R622" i="4"/>
  <c r="O610" i="4"/>
  <c r="AC610" i="4" s="1"/>
  <c r="N610" i="4"/>
  <c r="AA610" i="4" s="1"/>
  <c r="L610" i="4"/>
  <c r="X610" i="4" s="1"/>
  <c r="M610" i="4"/>
  <c r="Y610" i="4" s="1"/>
  <c r="K610" i="4"/>
  <c r="U610" i="4" s="1"/>
  <c r="J610" i="4"/>
  <c r="T610" i="4" s="1"/>
  <c r="I610" i="4"/>
  <c r="S610" i="4" s="1"/>
  <c r="B610" i="4"/>
  <c r="C610" i="4"/>
  <c r="R610" i="4"/>
  <c r="O598" i="4"/>
  <c r="AC598" i="4" s="1"/>
  <c r="N598" i="4"/>
  <c r="AA598" i="4" s="1"/>
  <c r="L598" i="4"/>
  <c r="X598" i="4" s="1"/>
  <c r="M598" i="4"/>
  <c r="Y598" i="4" s="1"/>
  <c r="K598" i="4"/>
  <c r="U598" i="4" s="1"/>
  <c r="J598" i="4"/>
  <c r="T598" i="4" s="1"/>
  <c r="I598" i="4"/>
  <c r="S598" i="4" s="1"/>
  <c r="B598" i="4"/>
  <c r="C598" i="4"/>
  <c r="R598" i="4"/>
  <c r="O586" i="4"/>
  <c r="AC586" i="4" s="1"/>
  <c r="N586" i="4"/>
  <c r="AA586" i="4" s="1"/>
  <c r="L586" i="4"/>
  <c r="X586" i="4" s="1"/>
  <c r="M586" i="4"/>
  <c r="Y586" i="4" s="1"/>
  <c r="K586" i="4"/>
  <c r="U586" i="4" s="1"/>
  <c r="J586" i="4"/>
  <c r="T586" i="4" s="1"/>
  <c r="I586" i="4"/>
  <c r="S586" i="4" s="1"/>
  <c r="B586" i="4"/>
  <c r="C586" i="4"/>
  <c r="R586" i="4"/>
  <c r="O574" i="4"/>
  <c r="AC574" i="4" s="1"/>
  <c r="N574" i="4"/>
  <c r="AA574" i="4" s="1"/>
  <c r="L574" i="4"/>
  <c r="X574" i="4" s="1"/>
  <c r="M574" i="4"/>
  <c r="Y574" i="4" s="1"/>
  <c r="K574" i="4"/>
  <c r="U574" i="4" s="1"/>
  <c r="J574" i="4"/>
  <c r="T574" i="4" s="1"/>
  <c r="I574" i="4"/>
  <c r="S574" i="4" s="1"/>
  <c r="B574" i="4"/>
  <c r="C574" i="4"/>
  <c r="O562" i="4"/>
  <c r="AC562" i="4" s="1"/>
  <c r="N562" i="4"/>
  <c r="AA562" i="4" s="1"/>
  <c r="L562" i="4"/>
  <c r="X562" i="4" s="1"/>
  <c r="M562" i="4"/>
  <c r="Y562" i="4" s="1"/>
  <c r="K562" i="4"/>
  <c r="U562" i="4" s="1"/>
  <c r="J562" i="4"/>
  <c r="T562" i="4" s="1"/>
  <c r="I562" i="4"/>
  <c r="S562" i="4" s="1"/>
  <c r="B562" i="4"/>
  <c r="C562" i="4"/>
  <c r="R562" i="4"/>
  <c r="O550" i="4"/>
  <c r="AC550" i="4" s="1"/>
  <c r="N550" i="4"/>
  <c r="AA550" i="4" s="1"/>
  <c r="L550" i="4"/>
  <c r="X550" i="4" s="1"/>
  <c r="M550" i="4"/>
  <c r="Y550" i="4" s="1"/>
  <c r="K550" i="4"/>
  <c r="U550" i="4" s="1"/>
  <c r="J550" i="4"/>
  <c r="T550" i="4" s="1"/>
  <c r="I550" i="4"/>
  <c r="S550" i="4" s="1"/>
  <c r="B550" i="4"/>
  <c r="C550" i="4"/>
  <c r="R550" i="4"/>
  <c r="O538" i="4"/>
  <c r="AC538" i="4" s="1"/>
  <c r="N538" i="4"/>
  <c r="AA538" i="4" s="1"/>
  <c r="L538" i="4"/>
  <c r="X538" i="4" s="1"/>
  <c r="M538" i="4"/>
  <c r="Y538" i="4" s="1"/>
  <c r="K538" i="4"/>
  <c r="U538" i="4" s="1"/>
  <c r="J538" i="4"/>
  <c r="T538" i="4" s="1"/>
  <c r="I538" i="4"/>
  <c r="S538" i="4" s="1"/>
  <c r="B538" i="4"/>
  <c r="C538" i="4"/>
  <c r="R538" i="4"/>
  <c r="O526" i="4"/>
  <c r="AC526" i="4" s="1"/>
  <c r="N526" i="4"/>
  <c r="AA526" i="4" s="1"/>
  <c r="L526" i="4"/>
  <c r="X526" i="4" s="1"/>
  <c r="M526" i="4"/>
  <c r="Y526" i="4" s="1"/>
  <c r="K526" i="4"/>
  <c r="U526" i="4" s="1"/>
  <c r="J526" i="4"/>
  <c r="T526" i="4" s="1"/>
  <c r="I526" i="4"/>
  <c r="S526" i="4" s="1"/>
  <c r="B526" i="4"/>
  <c r="C526" i="4"/>
  <c r="R526" i="4"/>
  <c r="O514" i="4"/>
  <c r="AC514" i="4" s="1"/>
  <c r="N514" i="4"/>
  <c r="AA514" i="4" s="1"/>
  <c r="L514" i="4"/>
  <c r="X514" i="4" s="1"/>
  <c r="M514" i="4"/>
  <c r="Y514" i="4" s="1"/>
  <c r="K514" i="4"/>
  <c r="U514" i="4" s="1"/>
  <c r="J514" i="4"/>
  <c r="T514" i="4" s="1"/>
  <c r="I514" i="4"/>
  <c r="S514" i="4" s="1"/>
  <c r="B514" i="4"/>
  <c r="C514" i="4"/>
  <c r="R514" i="4"/>
  <c r="O502" i="4"/>
  <c r="AC502" i="4" s="1"/>
  <c r="N502" i="4"/>
  <c r="AA502" i="4" s="1"/>
  <c r="L502" i="4"/>
  <c r="X502" i="4" s="1"/>
  <c r="M502" i="4"/>
  <c r="Y502" i="4" s="1"/>
  <c r="K502" i="4"/>
  <c r="U502" i="4" s="1"/>
  <c r="J502" i="4"/>
  <c r="T502" i="4" s="1"/>
  <c r="I502" i="4"/>
  <c r="S502" i="4" s="1"/>
  <c r="B502" i="4"/>
  <c r="C502" i="4"/>
  <c r="R502" i="4"/>
  <c r="O490" i="4"/>
  <c r="AC490" i="4" s="1"/>
  <c r="N490" i="4"/>
  <c r="AA490" i="4" s="1"/>
  <c r="L490" i="4"/>
  <c r="X490" i="4" s="1"/>
  <c r="M490" i="4"/>
  <c r="Y490" i="4" s="1"/>
  <c r="K490" i="4"/>
  <c r="U490" i="4" s="1"/>
  <c r="J490" i="4"/>
  <c r="T490" i="4" s="1"/>
  <c r="I490" i="4"/>
  <c r="S490" i="4" s="1"/>
  <c r="B490" i="4"/>
  <c r="C490" i="4"/>
  <c r="R490" i="4"/>
  <c r="O478" i="4"/>
  <c r="AC478" i="4" s="1"/>
  <c r="N478" i="4"/>
  <c r="AA478" i="4" s="1"/>
  <c r="L478" i="4"/>
  <c r="X478" i="4" s="1"/>
  <c r="M478" i="4"/>
  <c r="Y478" i="4" s="1"/>
  <c r="K478" i="4"/>
  <c r="U478" i="4" s="1"/>
  <c r="J478" i="4"/>
  <c r="T478" i="4" s="1"/>
  <c r="I478" i="4"/>
  <c r="S478" i="4" s="1"/>
  <c r="C478" i="4"/>
  <c r="B478" i="4"/>
  <c r="R478" i="4"/>
  <c r="O466" i="4"/>
  <c r="AC466" i="4" s="1"/>
  <c r="N466" i="4"/>
  <c r="AA466" i="4" s="1"/>
  <c r="L466" i="4"/>
  <c r="X466" i="4" s="1"/>
  <c r="M466" i="4"/>
  <c r="Y466" i="4" s="1"/>
  <c r="K466" i="4"/>
  <c r="U466" i="4" s="1"/>
  <c r="J466" i="4"/>
  <c r="T466" i="4" s="1"/>
  <c r="I466" i="4"/>
  <c r="S466" i="4" s="1"/>
  <c r="B466" i="4"/>
  <c r="C466" i="4"/>
  <c r="R466" i="4"/>
  <c r="O454" i="4"/>
  <c r="AC454" i="4" s="1"/>
  <c r="N454" i="4"/>
  <c r="AA454" i="4" s="1"/>
  <c r="L454" i="4"/>
  <c r="X454" i="4" s="1"/>
  <c r="M454" i="4"/>
  <c r="Y454" i="4" s="1"/>
  <c r="K454" i="4"/>
  <c r="U454" i="4" s="1"/>
  <c r="J454" i="4"/>
  <c r="T454" i="4" s="1"/>
  <c r="I454" i="4"/>
  <c r="S454" i="4" s="1"/>
  <c r="B454" i="4"/>
  <c r="C454" i="4"/>
  <c r="R454" i="4"/>
  <c r="O442" i="4"/>
  <c r="AC442" i="4" s="1"/>
  <c r="N442" i="4"/>
  <c r="AA442" i="4" s="1"/>
  <c r="L442" i="4"/>
  <c r="X442" i="4" s="1"/>
  <c r="M442" i="4"/>
  <c r="Y442" i="4" s="1"/>
  <c r="K442" i="4"/>
  <c r="U442" i="4" s="1"/>
  <c r="J442" i="4"/>
  <c r="T442" i="4" s="1"/>
  <c r="I442" i="4"/>
  <c r="S442" i="4" s="1"/>
  <c r="B442" i="4"/>
  <c r="C442" i="4"/>
  <c r="R442" i="4"/>
  <c r="O430" i="4"/>
  <c r="AC430" i="4" s="1"/>
  <c r="N430" i="4"/>
  <c r="AA430" i="4" s="1"/>
  <c r="L430" i="4"/>
  <c r="X430" i="4" s="1"/>
  <c r="M430" i="4"/>
  <c r="Y430" i="4" s="1"/>
  <c r="K430" i="4"/>
  <c r="U430" i="4" s="1"/>
  <c r="J430" i="4"/>
  <c r="T430" i="4" s="1"/>
  <c r="I430" i="4"/>
  <c r="S430" i="4" s="1"/>
  <c r="B430" i="4"/>
  <c r="C430" i="4"/>
  <c r="R430" i="4"/>
  <c r="O418" i="4"/>
  <c r="AC418" i="4" s="1"/>
  <c r="N418" i="4"/>
  <c r="AA418" i="4" s="1"/>
  <c r="L418" i="4"/>
  <c r="X418" i="4" s="1"/>
  <c r="M418" i="4"/>
  <c r="Y418" i="4" s="1"/>
  <c r="K418" i="4"/>
  <c r="U418" i="4" s="1"/>
  <c r="J418" i="4"/>
  <c r="T418" i="4" s="1"/>
  <c r="I418" i="4"/>
  <c r="S418" i="4" s="1"/>
  <c r="B418" i="4"/>
  <c r="C418" i="4"/>
  <c r="R418" i="4"/>
  <c r="O406" i="4"/>
  <c r="AC406" i="4" s="1"/>
  <c r="N406" i="4"/>
  <c r="AA406" i="4" s="1"/>
  <c r="L406" i="4"/>
  <c r="X406" i="4" s="1"/>
  <c r="M406" i="4"/>
  <c r="Y406" i="4" s="1"/>
  <c r="K406" i="4"/>
  <c r="U406" i="4" s="1"/>
  <c r="J406" i="4"/>
  <c r="T406" i="4" s="1"/>
  <c r="I406" i="4"/>
  <c r="S406" i="4" s="1"/>
  <c r="B406" i="4"/>
  <c r="C406" i="4"/>
  <c r="O394" i="4"/>
  <c r="AC394" i="4" s="1"/>
  <c r="N394" i="4"/>
  <c r="AA394" i="4" s="1"/>
  <c r="L394" i="4"/>
  <c r="X394" i="4" s="1"/>
  <c r="M394" i="4"/>
  <c r="Y394" i="4" s="1"/>
  <c r="K394" i="4"/>
  <c r="U394" i="4" s="1"/>
  <c r="J394" i="4"/>
  <c r="T394" i="4" s="1"/>
  <c r="I394" i="4"/>
  <c r="S394" i="4" s="1"/>
  <c r="B394" i="4"/>
  <c r="C394" i="4"/>
  <c r="R394" i="4"/>
  <c r="O382" i="4"/>
  <c r="AC382" i="4" s="1"/>
  <c r="N382" i="4"/>
  <c r="AA382" i="4" s="1"/>
  <c r="M382" i="4"/>
  <c r="Y382" i="4" s="1"/>
  <c r="K382" i="4"/>
  <c r="U382" i="4" s="1"/>
  <c r="L382" i="4"/>
  <c r="X382" i="4" s="1"/>
  <c r="J382" i="4"/>
  <c r="T382" i="4" s="1"/>
  <c r="I382" i="4"/>
  <c r="S382" i="4" s="1"/>
  <c r="B382" i="4"/>
  <c r="C382" i="4"/>
  <c r="R382" i="4"/>
  <c r="O370" i="4"/>
  <c r="AC370" i="4" s="1"/>
  <c r="N370" i="4"/>
  <c r="AA370" i="4" s="1"/>
  <c r="M370" i="4"/>
  <c r="Y370" i="4" s="1"/>
  <c r="K370" i="4"/>
  <c r="U370" i="4" s="1"/>
  <c r="L370" i="4"/>
  <c r="X370" i="4" s="1"/>
  <c r="J370" i="4"/>
  <c r="T370" i="4" s="1"/>
  <c r="I370" i="4"/>
  <c r="S370" i="4" s="1"/>
  <c r="B370" i="4"/>
  <c r="C370" i="4"/>
  <c r="R370" i="4"/>
  <c r="O358" i="4"/>
  <c r="AC358" i="4" s="1"/>
  <c r="N358" i="4"/>
  <c r="AA358" i="4" s="1"/>
  <c r="M358" i="4"/>
  <c r="Y358" i="4" s="1"/>
  <c r="K358" i="4"/>
  <c r="U358" i="4" s="1"/>
  <c r="J358" i="4"/>
  <c r="T358" i="4" s="1"/>
  <c r="L358" i="4"/>
  <c r="X358" i="4" s="1"/>
  <c r="I358" i="4"/>
  <c r="S358" i="4" s="1"/>
  <c r="B358" i="4"/>
  <c r="C358" i="4"/>
  <c r="R358" i="4"/>
  <c r="O346" i="4"/>
  <c r="AC346" i="4" s="1"/>
  <c r="N346" i="4"/>
  <c r="AA346" i="4" s="1"/>
  <c r="M346" i="4"/>
  <c r="Y346" i="4" s="1"/>
  <c r="K346" i="4"/>
  <c r="U346" i="4" s="1"/>
  <c r="L346" i="4"/>
  <c r="X346" i="4" s="1"/>
  <c r="I346" i="4"/>
  <c r="S346" i="4" s="1"/>
  <c r="B346" i="4"/>
  <c r="C346" i="4"/>
  <c r="J346" i="4"/>
  <c r="T346" i="4" s="1"/>
  <c r="O334" i="4"/>
  <c r="AC334" i="4" s="1"/>
  <c r="N334" i="4"/>
  <c r="AA334" i="4" s="1"/>
  <c r="M334" i="4"/>
  <c r="Y334" i="4" s="1"/>
  <c r="K334" i="4"/>
  <c r="U334" i="4" s="1"/>
  <c r="L334" i="4"/>
  <c r="X334" i="4" s="1"/>
  <c r="J334" i="4"/>
  <c r="T334" i="4" s="1"/>
  <c r="C334" i="4"/>
  <c r="B334" i="4"/>
  <c r="I334" i="4"/>
  <c r="S334" i="4" s="1"/>
  <c r="R334" i="4"/>
  <c r="O322" i="4"/>
  <c r="AC322" i="4" s="1"/>
  <c r="N322" i="4"/>
  <c r="AA322" i="4" s="1"/>
  <c r="M322" i="4"/>
  <c r="Y322" i="4" s="1"/>
  <c r="K322" i="4"/>
  <c r="U322" i="4" s="1"/>
  <c r="L322" i="4"/>
  <c r="X322" i="4" s="1"/>
  <c r="J322" i="4"/>
  <c r="T322" i="4" s="1"/>
  <c r="I322" i="4"/>
  <c r="S322" i="4" s="1"/>
  <c r="B322" i="4"/>
  <c r="C322" i="4"/>
  <c r="R322" i="4"/>
  <c r="O310" i="4"/>
  <c r="AC310" i="4" s="1"/>
  <c r="N310" i="4"/>
  <c r="AA310" i="4" s="1"/>
  <c r="M310" i="4"/>
  <c r="Y310" i="4" s="1"/>
  <c r="K310" i="4"/>
  <c r="U310" i="4" s="1"/>
  <c r="L310" i="4"/>
  <c r="X310" i="4" s="1"/>
  <c r="I310" i="4"/>
  <c r="S310" i="4" s="1"/>
  <c r="B310" i="4"/>
  <c r="J310" i="4"/>
  <c r="T310" i="4" s="1"/>
  <c r="C310" i="4"/>
  <c r="R310" i="4"/>
  <c r="O298" i="4"/>
  <c r="AC298" i="4" s="1"/>
  <c r="N298" i="4"/>
  <c r="AA298" i="4" s="1"/>
  <c r="M298" i="4"/>
  <c r="Y298" i="4" s="1"/>
  <c r="K298" i="4"/>
  <c r="U298" i="4" s="1"/>
  <c r="L298" i="4"/>
  <c r="X298" i="4" s="1"/>
  <c r="J298" i="4"/>
  <c r="T298" i="4" s="1"/>
  <c r="B298" i="4"/>
  <c r="I298" i="4"/>
  <c r="S298" i="4" s="1"/>
  <c r="C298" i="4"/>
  <c r="R298" i="4"/>
  <c r="O933" i="4"/>
  <c r="AC933" i="4" s="1"/>
  <c r="N933" i="4"/>
  <c r="AA933" i="4" s="1"/>
  <c r="L933" i="4"/>
  <c r="X933" i="4" s="1"/>
  <c r="K933" i="4"/>
  <c r="U933" i="4" s="1"/>
  <c r="M933" i="4"/>
  <c r="Y933" i="4" s="1"/>
  <c r="J933" i="4"/>
  <c r="T933" i="4" s="1"/>
  <c r="I933" i="4"/>
  <c r="S933" i="4" s="1"/>
  <c r="B933" i="4"/>
  <c r="C933" i="4"/>
  <c r="R933" i="4"/>
  <c r="O789" i="4"/>
  <c r="AC789" i="4" s="1"/>
  <c r="N789" i="4"/>
  <c r="AA789" i="4" s="1"/>
  <c r="L789" i="4"/>
  <c r="X789" i="4" s="1"/>
  <c r="K789" i="4"/>
  <c r="U789" i="4" s="1"/>
  <c r="M789" i="4"/>
  <c r="Y789" i="4" s="1"/>
  <c r="J789" i="4"/>
  <c r="T789" i="4" s="1"/>
  <c r="I789" i="4"/>
  <c r="S789" i="4" s="1"/>
  <c r="B789" i="4"/>
  <c r="C789" i="4"/>
  <c r="R789" i="4"/>
  <c r="O561" i="4"/>
  <c r="AC561" i="4" s="1"/>
  <c r="M561" i="4"/>
  <c r="Y561" i="4" s="1"/>
  <c r="K561" i="4"/>
  <c r="U561" i="4" s="1"/>
  <c r="L561" i="4"/>
  <c r="X561" i="4" s="1"/>
  <c r="N561" i="4"/>
  <c r="AA561" i="4" s="1"/>
  <c r="J561" i="4"/>
  <c r="T561" i="4" s="1"/>
  <c r="I561" i="4"/>
  <c r="S561" i="4" s="1"/>
  <c r="B561" i="4"/>
  <c r="C561" i="4"/>
  <c r="R561" i="4"/>
  <c r="O489" i="4"/>
  <c r="AC489" i="4" s="1"/>
  <c r="N489" i="4"/>
  <c r="AA489" i="4" s="1"/>
  <c r="M489" i="4"/>
  <c r="Y489" i="4" s="1"/>
  <c r="K489" i="4"/>
  <c r="U489" i="4" s="1"/>
  <c r="L489" i="4"/>
  <c r="X489" i="4" s="1"/>
  <c r="J489" i="4"/>
  <c r="T489" i="4" s="1"/>
  <c r="I489" i="4"/>
  <c r="S489" i="4" s="1"/>
  <c r="B489" i="4"/>
  <c r="C489" i="4"/>
  <c r="O417" i="4"/>
  <c r="AC417" i="4" s="1"/>
  <c r="M417" i="4"/>
  <c r="Y417" i="4" s="1"/>
  <c r="K417" i="4"/>
  <c r="U417" i="4" s="1"/>
  <c r="L417" i="4"/>
  <c r="X417" i="4" s="1"/>
  <c r="N417" i="4"/>
  <c r="AA417" i="4" s="1"/>
  <c r="J417" i="4"/>
  <c r="T417" i="4" s="1"/>
  <c r="I417" i="4"/>
  <c r="S417" i="4" s="1"/>
  <c r="B417" i="4"/>
  <c r="C417" i="4"/>
  <c r="R417" i="4"/>
  <c r="O345" i="4"/>
  <c r="AC345" i="4" s="1"/>
  <c r="N345" i="4"/>
  <c r="AA345" i="4" s="1"/>
  <c r="M345" i="4"/>
  <c r="Y345" i="4" s="1"/>
  <c r="K345" i="4"/>
  <c r="U345" i="4" s="1"/>
  <c r="L345" i="4"/>
  <c r="X345" i="4" s="1"/>
  <c r="J345" i="4"/>
  <c r="T345" i="4" s="1"/>
  <c r="I345" i="4"/>
  <c r="S345" i="4" s="1"/>
  <c r="B345" i="4"/>
  <c r="C345" i="4"/>
  <c r="R345" i="4"/>
  <c r="O273" i="4"/>
  <c r="AC273" i="4" s="1"/>
  <c r="N273" i="4"/>
  <c r="AA273" i="4" s="1"/>
  <c r="M273" i="4"/>
  <c r="Y273" i="4" s="1"/>
  <c r="K273" i="4"/>
  <c r="U273" i="4" s="1"/>
  <c r="L273" i="4"/>
  <c r="X273" i="4" s="1"/>
  <c r="J273" i="4"/>
  <c r="T273" i="4" s="1"/>
  <c r="I273" i="4"/>
  <c r="S273" i="4" s="1"/>
  <c r="B273" i="4"/>
  <c r="C273" i="4"/>
  <c r="R273" i="4"/>
  <c r="N177" i="4"/>
  <c r="AA177" i="4" s="1"/>
  <c r="O177" i="4"/>
  <c r="AC177" i="4" s="1"/>
  <c r="K177" i="4"/>
  <c r="U177" i="4" s="1"/>
  <c r="M177" i="4"/>
  <c r="Y177" i="4" s="1"/>
  <c r="L177" i="4"/>
  <c r="X177" i="4" s="1"/>
  <c r="J177" i="4"/>
  <c r="T177" i="4" s="1"/>
  <c r="I177" i="4"/>
  <c r="S177" i="4" s="1"/>
  <c r="B177" i="4"/>
  <c r="C177" i="4"/>
  <c r="R177" i="4"/>
  <c r="O980" i="4"/>
  <c r="AC980" i="4" s="1"/>
  <c r="N980" i="4"/>
  <c r="AA980" i="4" s="1"/>
  <c r="L980" i="4"/>
  <c r="X980" i="4" s="1"/>
  <c r="M980" i="4"/>
  <c r="Y980" i="4" s="1"/>
  <c r="K980" i="4"/>
  <c r="J980" i="4"/>
  <c r="I980" i="4"/>
  <c r="B980" i="4"/>
  <c r="C980" i="4"/>
  <c r="R980" i="4"/>
  <c r="O908" i="4"/>
  <c r="AC908" i="4" s="1"/>
  <c r="N908" i="4"/>
  <c r="AA908" i="4" s="1"/>
  <c r="L908" i="4"/>
  <c r="X908" i="4" s="1"/>
  <c r="M908" i="4"/>
  <c r="Y908" i="4" s="1"/>
  <c r="K908" i="4"/>
  <c r="U908" i="4" s="1"/>
  <c r="J908" i="4"/>
  <c r="I908" i="4"/>
  <c r="B908" i="4"/>
  <c r="C908" i="4"/>
  <c r="O848" i="4"/>
  <c r="AC848" i="4" s="1"/>
  <c r="N848" i="4"/>
  <c r="AA848" i="4" s="1"/>
  <c r="L848" i="4"/>
  <c r="X848" i="4" s="1"/>
  <c r="M848" i="4"/>
  <c r="Y848" i="4" s="1"/>
  <c r="K848" i="4"/>
  <c r="U848" i="4" s="1"/>
  <c r="J848" i="4"/>
  <c r="T848" i="4" s="1"/>
  <c r="I848" i="4"/>
  <c r="B848" i="4"/>
  <c r="C848" i="4"/>
  <c r="R848" i="4"/>
  <c r="O788" i="4"/>
  <c r="AC788" i="4" s="1"/>
  <c r="N788" i="4"/>
  <c r="AA788" i="4" s="1"/>
  <c r="L788" i="4"/>
  <c r="X788" i="4" s="1"/>
  <c r="K788" i="4"/>
  <c r="U788" i="4" s="1"/>
  <c r="M788" i="4"/>
  <c r="Y788" i="4" s="1"/>
  <c r="J788" i="4"/>
  <c r="T788" i="4" s="1"/>
  <c r="C788" i="4"/>
  <c r="B788" i="4"/>
  <c r="I788" i="4"/>
  <c r="R788" i="4"/>
  <c r="O728" i="4"/>
  <c r="AC728" i="4" s="1"/>
  <c r="N728" i="4"/>
  <c r="AA728" i="4" s="1"/>
  <c r="L728" i="4"/>
  <c r="X728" i="4" s="1"/>
  <c r="K728" i="4"/>
  <c r="M728" i="4"/>
  <c r="Y728" i="4" s="1"/>
  <c r="I728" i="4"/>
  <c r="S728" i="4" s="1"/>
  <c r="B728" i="4"/>
  <c r="J728" i="4"/>
  <c r="T728" i="4" s="1"/>
  <c r="C728" i="4"/>
  <c r="R728" i="4"/>
  <c r="O656" i="4"/>
  <c r="AC656" i="4" s="1"/>
  <c r="N656" i="4"/>
  <c r="AA656" i="4" s="1"/>
  <c r="K656" i="4"/>
  <c r="M656" i="4"/>
  <c r="Y656" i="4" s="1"/>
  <c r="L656" i="4"/>
  <c r="X656" i="4" s="1"/>
  <c r="J656" i="4"/>
  <c r="I656" i="4"/>
  <c r="B656" i="4"/>
  <c r="C656" i="4"/>
  <c r="R656" i="4"/>
  <c r="O560" i="4"/>
  <c r="AC560" i="4" s="1"/>
  <c r="N560" i="4"/>
  <c r="AA560" i="4" s="1"/>
  <c r="M560" i="4"/>
  <c r="Y560" i="4" s="1"/>
  <c r="K560" i="4"/>
  <c r="U560" i="4" s="1"/>
  <c r="L560" i="4"/>
  <c r="X560" i="4" s="1"/>
  <c r="J560" i="4"/>
  <c r="I560" i="4"/>
  <c r="B560" i="4"/>
  <c r="C560" i="4"/>
  <c r="R560" i="4"/>
  <c r="O500" i="4"/>
  <c r="AC500" i="4" s="1"/>
  <c r="N500" i="4"/>
  <c r="AA500" i="4" s="1"/>
  <c r="K500" i="4"/>
  <c r="U500" i="4" s="1"/>
  <c r="L500" i="4"/>
  <c r="X500" i="4" s="1"/>
  <c r="M500" i="4"/>
  <c r="Y500" i="4" s="1"/>
  <c r="J500" i="4"/>
  <c r="T500" i="4" s="1"/>
  <c r="I500" i="4"/>
  <c r="B500" i="4"/>
  <c r="C500" i="4"/>
  <c r="R500" i="4"/>
  <c r="O873" i="4"/>
  <c r="AC873" i="4" s="1"/>
  <c r="N873" i="4"/>
  <c r="AA873" i="4" s="1"/>
  <c r="L873" i="4"/>
  <c r="X873" i="4" s="1"/>
  <c r="K873" i="4"/>
  <c r="U873" i="4" s="1"/>
  <c r="M873" i="4"/>
  <c r="Y873" i="4" s="1"/>
  <c r="J873" i="4"/>
  <c r="T873" i="4" s="1"/>
  <c r="C873" i="4"/>
  <c r="B873" i="4"/>
  <c r="I873" i="4"/>
  <c r="S873" i="4" s="1"/>
  <c r="R873" i="4"/>
  <c r="O669" i="4"/>
  <c r="AC669" i="4" s="1"/>
  <c r="N669" i="4"/>
  <c r="AA669" i="4" s="1"/>
  <c r="K669" i="4"/>
  <c r="U669" i="4" s="1"/>
  <c r="M669" i="4"/>
  <c r="Y669" i="4" s="1"/>
  <c r="L669" i="4"/>
  <c r="X669" i="4" s="1"/>
  <c r="J669" i="4"/>
  <c r="T669" i="4" s="1"/>
  <c r="B669" i="4"/>
  <c r="I669" i="4"/>
  <c r="S669" i="4" s="1"/>
  <c r="C669" i="4"/>
  <c r="R669" i="4"/>
  <c r="O393" i="4"/>
  <c r="AC393" i="4" s="1"/>
  <c r="N393" i="4"/>
  <c r="AA393" i="4" s="1"/>
  <c r="K393" i="4"/>
  <c r="U393" i="4" s="1"/>
  <c r="M393" i="4"/>
  <c r="Y393" i="4" s="1"/>
  <c r="L393" i="4"/>
  <c r="X393" i="4" s="1"/>
  <c r="J393" i="4"/>
  <c r="T393" i="4" s="1"/>
  <c r="I393" i="4"/>
  <c r="S393" i="4" s="1"/>
  <c r="C393" i="4"/>
  <c r="B393" i="4"/>
  <c r="R393" i="4"/>
  <c r="R992" i="4"/>
  <c r="O992" i="4"/>
  <c r="AC992" i="4" s="1"/>
  <c r="N992" i="4"/>
  <c r="AA992" i="4" s="1"/>
  <c r="L992" i="4"/>
  <c r="X992" i="4" s="1"/>
  <c r="M992" i="4"/>
  <c r="Y992" i="4" s="1"/>
  <c r="K992" i="4"/>
  <c r="U992" i="4" s="1"/>
  <c r="J992" i="4"/>
  <c r="T992" i="4" s="1"/>
  <c r="I992" i="4"/>
  <c r="S992" i="4" s="1"/>
  <c r="B992" i="4"/>
  <c r="C992" i="4"/>
  <c r="O872" i="4"/>
  <c r="AC872" i="4" s="1"/>
  <c r="N872" i="4"/>
  <c r="AA872" i="4" s="1"/>
  <c r="L872" i="4"/>
  <c r="X872" i="4" s="1"/>
  <c r="K872" i="4"/>
  <c r="U872" i="4" s="1"/>
  <c r="M872" i="4"/>
  <c r="Y872" i="4" s="1"/>
  <c r="I872" i="4"/>
  <c r="S872" i="4" s="1"/>
  <c r="J872" i="4"/>
  <c r="C872" i="4"/>
  <c r="B872" i="4"/>
  <c r="R872" i="4"/>
  <c r="O740" i="4"/>
  <c r="AC740" i="4" s="1"/>
  <c r="N740" i="4"/>
  <c r="AA740" i="4" s="1"/>
  <c r="L740" i="4"/>
  <c r="X740" i="4" s="1"/>
  <c r="K740" i="4"/>
  <c r="M740" i="4"/>
  <c r="Y740" i="4" s="1"/>
  <c r="I740" i="4"/>
  <c r="S740" i="4" s="1"/>
  <c r="J740" i="4"/>
  <c r="B740" i="4"/>
  <c r="C740" i="4"/>
  <c r="R740" i="4"/>
  <c r="O596" i="4"/>
  <c r="AC596" i="4" s="1"/>
  <c r="N596" i="4"/>
  <c r="AA596" i="4" s="1"/>
  <c r="K596" i="4"/>
  <c r="U596" i="4" s="1"/>
  <c r="M596" i="4"/>
  <c r="Y596" i="4" s="1"/>
  <c r="L596" i="4"/>
  <c r="X596" i="4" s="1"/>
  <c r="J596" i="4"/>
  <c r="I596" i="4"/>
  <c r="C596" i="4"/>
  <c r="B596" i="4"/>
  <c r="O920" i="4"/>
  <c r="AC920" i="4" s="1"/>
  <c r="N920" i="4"/>
  <c r="AA920" i="4" s="1"/>
  <c r="L920" i="4"/>
  <c r="X920" i="4" s="1"/>
  <c r="M920" i="4"/>
  <c r="Y920" i="4" s="1"/>
  <c r="K920" i="4"/>
  <c r="U920" i="4" s="1"/>
  <c r="I920" i="4"/>
  <c r="S920" i="4" s="1"/>
  <c r="B920" i="4"/>
  <c r="C920" i="4"/>
  <c r="J920" i="4"/>
  <c r="R920" i="4"/>
  <c r="O812" i="4"/>
  <c r="AC812" i="4" s="1"/>
  <c r="N812" i="4"/>
  <c r="AA812" i="4" s="1"/>
  <c r="L812" i="4"/>
  <c r="X812" i="4" s="1"/>
  <c r="K812" i="4"/>
  <c r="M812" i="4"/>
  <c r="Y812" i="4" s="1"/>
  <c r="J812" i="4"/>
  <c r="T812" i="4" s="1"/>
  <c r="B812" i="4"/>
  <c r="C812" i="4"/>
  <c r="I812" i="4"/>
  <c r="S812" i="4" s="1"/>
  <c r="R812" i="4"/>
  <c r="O668" i="4"/>
  <c r="AC668" i="4" s="1"/>
  <c r="N668" i="4"/>
  <c r="AA668" i="4" s="1"/>
  <c r="K668" i="4"/>
  <c r="U668" i="4" s="1"/>
  <c r="M668" i="4"/>
  <c r="Y668" i="4" s="1"/>
  <c r="L668" i="4"/>
  <c r="X668" i="4" s="1"/>
  <c r="J668" i="4"/>
  <c r="T668" i="4" s="1"/>
  <c r="I668" i="4"/>
  <c r="B668" i="4"/>
  <c r="C668" i="4"/>
  <c r="R668" i="4"/>
  <c r="R574" i="4"/>
  <c r="O981" i="4"/>
  <c r="AC981" i="4" s="1"/>
  <c r="N981" i="4"/>
  <c r="AA981" i="4" s="1"/>
  <c r="L981" i="4"/>
  <c r="X981" i="4" s="1"/>
  <c r="M981" i="4"/>
  <c r="Y981" i="4" s="1"/>
  <c r="K981" i="4"/>
  <c r="U981" i="4" s="1"/>
  <c r="J981" i="4"/>
  <c r="T981" i="4" s="1"/>
  <c r="I981" i="4"/>
  <c r="S981" i="4" s="1"/>
  <c r="C981" i="4"/>
  <c r="B981" i="4"/>
  <c r="R981" i="4"/>
  <c r="O945" i="4"/>
  <c r="AC945" i="4" s="1"/>
  <c r="N945" i="4"/>
  <c r="AA945" i="4" s="1"/>
  <c r="L945" i="4"/>
  <c r="X945" i="4" s="1"/>
  <c r="K945" i="4"/>
  <c r="U945" i="4" s="1"/>
  <c r="M945" i="4"/>
  <c r="Y945" i="4" s="1"/>
  <c r="J945" i="4"/>
  <c r="T945" i="4" s="1"/>
  <c r="I945" i="4"/>
  <c r="S945" i="4" s="1"/>
  <c r="B945" i="4"/>
  <c r="C945" i="4"/>
  <c r="R945" i="4"/>
  <c r="O897" i="4"/>
  <c r="AC897" i="4" s="1"/>
  <c r="N897" i="4"/>
  <c r="AA897" i="4" s="1"/>
  <c r="L897" i="4"/>
  <c r="X897" i="4" s="1"/>
  <c r="K897" i="4"/>
  <c r="U897" i="4" s="1"/>
  <c r="M897" i="4"/>
  <c r="Y897" i="4" s="1"/>
  <c r="J897" i="4"/>
  <c r="T897" i="4" s="1"/>
  <c r="I897" i="4"/>
  <c r="S897" i="4" s="1"/>
  <c r="B897" i="4"/>
  <c r="C897" i="4"/>
  <c r="R897" i="4"/>
  <c r="O849" i="4"/>
  <c r="AC849" i="4" s="1"/>
  <c r="N849" i="4"/>
  <c r="AA849" i="4" s="1"/>
  <c r="L849" i="4"/>
  <c r="X849" i="4" s="1"/>
  <c r="M849" i="4"/>
  <c r="Y849" i="4" s="1"/>
  <c r="K849" i="4"/>
  <c r="U849" i="4" s="1"/>
  <c r="J849" i="4"/>
  <c r="T849" i="4" s="1"/>
  <c r="I849" i="4"/>
  <c r="S849" i="4" s="1"/>
  <c r="B849" i="4"/>
  <c r="C849" i="4"/>
  <c r="R849" i="4"/>
  <c r="O801" i="4"/>
  <c r="AC801" i="4" s="1"/>
  <c r="N801" i="4"/>
  <c r="AA801" i="4" s="1"/>
  <c r="L801" i="4"/>
  <c r="X801" i="4" s="1"/>
  <c r="K801" i="4"/>
  <c r="U801" i="4" s="1"/>
  <c r="M801" i="4"/>
  <c r="Y801" i="4" s="1"/>
  <c r="J801" i="4"/>
  <c r="T801" i="4" s="1"/>
  <c r="I801" i="4"/>
  <c r="S801" i="4" s="1"/>
  <c r="B801" i="4"/>
  <c r="C801" i="4"/>
  <c r="R801" i="4"/>
  <c r="O741" i="4"/>
  <c r="AC741" i="4" s="1"/>
  <c r="L741" i="4"/>
  <c r="X741" i="4" s="1"/>
  <c r="N741" i="4"/>
  <c r="AA741" i="4" s="1"/>
  <c r="K741" i="4"/>
  <c r="U741" i="4" s="1"/>
  <c r="M741" i="4"/>
  <c r="Y741" i="4" s="1"/>
  <c r="J741" i="4"/>
  <c r="T741" i="4" s="1"/>
  <c r="I741" i="4"/>
  <c r="S741" i="4" s="1"/>
  <c r="B741" i="4"/>
  <c r="C741" i="4"/>
  <c r="R741" i="4"/>
  <c r="O693" i="4"/>
  <c r="AC693" i="4" s="1"/>
  <c r="L693" i="4"/>
  <c r="X693" i="4" s="1"/>
  <c r="M693" i="4"/>
  <c r="Y693" i="4" s="1"/>
  <c r="K693" i="4"/>
  <c r="U693" i="4" s="1"/>
  <c r="N693" i="4"/>
  <c r="AA693" i="4" s="1"/>
  <c r="J693" i="4"/>
  <c r="T693" i="4" s="1"/>
  <c r="I693" i="4"/>
  <c r="S693" i="4" s="1"/>
  <c r="B693" i="4"/>
  <c r="C693" i="4"/>
  <c r="R693" i="4"/>
  <c r="O633" i="4"/>
  <c r="AC633" i="4" s="1"/>
  <c r="N633" i="4"/>
  <c r="AA633" i="4" s="1"/>
  <c r="M633" i="4"/>
  <c r="Y633" i="4" s="1"/>
  <c r="K633" i="4"/>
  <c r="U633" i="4" s="1"/>
  <c r="L633" i="4"/>
  <c r="X633" i="4" s="1"/>
  <c r="J633" i="4"/>
  <c r="T633" i="4" s="1"/>
  <c r="I633" i="4"/>
  <c r="S633" i="4" s="1"/>
  <c r="B633" i="4"/>
  <c r="R633" i="4"/>
  <c r="C633" i="4"/>
  <c r="O573" i="4"/>
  <c r="AC573" i="4" s="1"/>
  <c r="N573" i="4"/>
  <c r="AA573" i="4" s="1"/>
  <c r="K573" i="4"/>
  <c r="U573" i="4" s="1"/>
  <c r="L573" i="4"/>
  <c r="X573" i="4" s="1"/>
  <c r="J573" i="4"/>
  <c r="T573" i="4" s="1"/>
  <c r="M573" i="4"/>
  <c r="Y573" i="4" s="1"/>
  <c r="I573" i="4"/>
  <c r="S573" i="4" s="1"/>
  <c r="B573" i="4"/>
  <c r="C573" i="4"/>
  <c r="O501" i="4"/>
  <c r="AC501" i="4" s="1"/>
  <c r="N501" i="4"/>
  <c r="AA501" i="4" s="1"/>
  <c r="K501" i="4"/>
  <c r="U501" i="4" s="1"/>
  <c r="L501" i="4"/>
  <c r="X501" i="4" s="1"/>
  <c r="M501" i="4"/>
  <c r="Y501" i="4" s="1"/>
  <c r="J501" i="4"/>
  <c r="T501" i="4" s="1"/>
  <c r="B501" i="4"/>
  <c r="C501" i="4"/>
  <c r="I501" i="4"/>
  <c r="S501" i="4" s="1"/>
  <c r="R501" i="4"/>
  <c r="O441" i="4"/>
  <c r="AC441" i="4" s="1"/>
  <c r="N441" i="4"/>
  <c r="AA441" i="4" s="1"/>
  <c r="K441" i="4"/>
  <c r="U441" i="4" s="1"/>
  <c r="L441" i="4"/>
  <c r="X441" i="4" s="1"/>
  <c r="M441" i="4"/>
  <c r="Y441" i="4" s="1"/>
  <c r="J441" i="4"/>
  <c r="T441" i="4" s="1"/>
  <c r="I441" i="4"/>
  <c r="S441" i="4" s="1"/>
  <c r="B441" i="4"/>
  <c r="C441" i="4"/>
  <c r="R441" i="4"/>
  <c r="O357" i="4"/>
  <c r="AC357" i="4" s="1"/>
  <c r="N357" i="4"/>
  <c r="AA357" i="4" s="1"/>
  <c r="K357" i="4"/>
  <c r="U357" i="4" s="1"/>
  <c r="L357" i="4"/>
  <c r="X357" i="4" s="1"/>
  <c r="M357" i="4"/>
  <c r="Y357" i="4" s="1"/>
  <c r="J357" i="4"/>
  <c r="T357" i="4" s="1"/>
  <c r="B357" i="4"/>
  <c r="C357" i="4"/>
  <c r="I357" i="4"/>
  <c r="S357" i="4" s="1"/>
  <c r="R357" i="4"/>
  <c r="O285" i="4"/>
  <c r="AC285" i="4" s="1"/>
  <c r="N285" i="4"/>
  <c r="AA285" i="4" s="1"/>
  <c r="K285" i="4"/>
  <c r="U285" i="4" s="1"/>
  <c r="L285" i="4"/>
  <c r="X285" i="4" s="1"/>
  <c r="M285" i="4"/>
  <c r="Y285" i="4" s="1"/>
  <c r="J285" i="4"/>
  <c r="T285" i="4" s="1"/>
  <c r="I285" i="4"/>
  <c r="S285" i="4" s="1"/>
  <c r="B285" i="4"/>
  <c r="C285" i="4"/>
  <c r="R285" i="4"/>
  <c r="O189" i="4"/>
  <c r="AC189" i="4" s="1"/>
  <c r="M189" i="4"/>
  <c r="Y189" i="4" s="1"/>
  <c r="K189" i="4"/>
  <c r="U189" i="4" s="1"/>
  <c r="N189" i="4"/>
  <c r="AA189" i="4" s="1"/>
  <c r="L189" i="4"/>
  <c r="X189" i="4" s="1"/>
  <c r="J189" i="4"/>
  <c r="T189" i="4" s="1"/>
  <c r="I189" i="4"/>
  <c r="S189" i="4" s="1"/>
  <c r="C189" i="4"/>
  <c r="B189" i="4"/>
  <c r="R189" i="4"/>
  <c r="R489" i="4"/>
  <c r="O932" i="4"/>
  <c r="AC932" i="4" s="1"/>
  <c r="N932" i="4"/>
  <c r="AA932" i="4" s="1"/>
  <c r="L932" i="4"/>
  <c r="X932" i="4" s="1"/>
  <c r="K932" i="4"/>
  <c r="U932" i="4" s="1"/>
  <c r="M932" i="4"/>
  <c r="Y932" i="4" s="1"/>
  <c r="J932" i="4"/>
  <c r="B932" i="4"/>
  <c r="C932" i="4"/>
  <c r="I932" i="4"/>
  <c r="R932" i="4"/>
  <c r="O836" i="4"/>
  <c r="AC836" i="4" s="1"/>
  <c r="N836" i="4"/>
  <c r="AA836" i="4" s="1"/>
  <c r="L836" i="4"/>
  <c r="X836" i="4" s="1"/>
  <c r="M836" i="4"/>
  <c r="Y836" i="4" s="1"/>
  <c r="K836" i="4"/>
  <c r="U836" i="4" s="1"/>
  <c r="I836" i="4"/>
  <c r="S836" i="4" s="1"/>
  <c r="J836" i="4"/>
  <c r="T836" i="4" s="1"/>
  <c r="B836" i="4"/>
  <c r="C836" i="4"/>
  <c r="R836" i="4"/>
  <c r="O764" i="4"/>
  <c r="AC764" i="4" s="1"/>
  <c r="N764" i="4"/>
  <c r="AA764" i="4" s="1"/>
  <c r="L764" i="4"/>
  <c r="X764" i="4" s="1"/>
  <c r="M764" i="4"/>
  <c r="Y764" i="4" s="1"/>
  <c r="K764" i="4"/>
  <c r="U764" i="4" s="1"/>
  <c r="J764" i="4"/>
  <c r="T764" i="4" s="1"/>
  <c r="I764" i="4"/>
  <c r="S764" i="4" s="1"/>
  <c r="B764" i="4"/>
  <c r="C764" i="4"/>
  <c r="R764" i="4"/>
  <c r="O680" i="4"/>
  <c r="AC680" i="4" s="1"/>
  <c r="N680" i="4"/>
  <c r="AA680" i="4" s="1"/>
  <c r="L680" i="4"/>
  <c r="X680" i="4" s="1"/>
  <c r="K680" i="4"/>
  <c r="M680" i="4"/>
  <c r="Y680" i="4" s="1"/>
  <c r="I680" i="4"/>
  <c r="S680" i="4" s="1"/>
  <c r="C680" i="4"/>
  <c r="B680" i="4"/>
  <c r="J680" i="4"/>
  <c r="T680" i="4" s="1"/>
  <c r="R680" i="4"/>
  <c r="O608" i="4"/>
  <c r="AC608" i="4" s="1"/>
  <c r="N608" i="4"/>
  <c r="AA608" i="4" s="1"/>
  <c r="L608" i="4"/>
  <c r="X608" i="4" s="1"/>
  <c r="K608" i="4"/>
  <c r="U608" i="4" s="1"/>
  <c r="M608" i="4"/>
  <c r="Y608" i="4" s="1"/>
  <c r="J608" i="4"/>
  <c r="I608" i="4"/>
  <c r="B608" i="4"/>
  <c r="C608" i="4"/>
  <c r="R608" i="4"/>
  <c r="O536" i="4"/>
  <c r="AC536" i="4" s="1"/>
  <c r="N536" i="4"/>
  <c r="AA536" i="4" s="1"/>
  <c r="L536" i="4"/>
  <c r="X536" i="4" s="1"/>
  <c r="K536" i="4"/>
  <c r="U536" i="4" s="1"/>
  <c r="M536" i="4"/>
  <c r="Y536" i="4" s="1"/>
  <c r="I536" i="4"/>
  <c r="C536" i="4"/>
  <c r="B536" i="4"/>
  <c r="J536" i="4"/>
  <c r="R536" i="4"/>
  <c r="R573" i="4"/>
  <c r="R993" i="4"/>
  <c r="O993" i="4"/>
  <c r="AC993" i="4" s="1"/>
  <c r="N993" i="4"/>
  <c r="AA993" i="4" s="1"/>
  <c r="L993" i="4"/>
  <c r="X993" i="4" s="1"/>
  <c r="M993" i="4"/>
  <c r="Y993" i="4" s="1"/>
  <c r="K993" i="4"/>
  <c r="U993" i="4" s="1"/>
  <c r="J993" i="4"/>
  <c r="T993" i="4" s="1"/>
  <c r="I993" i="4"/>
  <c r="S993" i="4" s="1"/>
  <c r="B993" i="4"/>
  <c r="C993" i="4"/>
  <c r="O957" i="4"/>
  <c r="AC957" i="4" s="1"/>
  <c r="N957" i="4"/>
  <c r="AA957" i="4" s="1"/>
  <c r="L957" i="4"/>
  <c r="X957" i="4" s="1"/>
  <c r="K957" i="4"/>
  <c r="U957" i="4" s="1"/>
  <c r="M957" i="4"/>
  <c r="Y957" i="4" s="1"/>
  <c r="J957" i="4"/>
  <c r="T957" i="4" s="1"/>
  <c r="I957" i="4"/>
  <c r="S957" i="4" s="1"/>
  <c r="C957" i="4"/>
  <c r="B957" i="4"/>
  <c r="R957" i="4"/>
  <c r="O909" i="4"/>
  <c r="AC909" i="4" s="1"/>
  <c r="N909" i="4"/>
  <c r="AA909" i="4" s="1"/>
  <c r="L909" i="4"/>
  <c r="X909" i="4" s="1"/>
  <c r="M909" i="4"/>
  <c r="Y909" i="4" s="1"/>
  <c r="K909" i="4"/>
  <c r="U909" i="4" s="1"/>
  <c r="J909" i="4"/>
  <c r="T909" i="4" s="1"/>
  <c r="I909" i="4"/>
  <c r="S909" i="4" s="1"/>
  <c r="B909" i="4"/>
  <c r="C909" i="4"/>
  <c r="O861" i="4"/>
  <c r="AC861" i="4" s="1"/>
  <c r="N861" i="4"/>
  <c r="AA861" i="4" s="1"/>
  <c r="L861" i="4"/>
  <c r="X861" i="4" s="1"/>
  <c r="K861" i="4"/>
  <c r="U861" i="4" s="1"/>
  <c r="M861" i="4"/>
  <c r="Y861" i="4" s="1"/>
  <c r="J861" i="4"/>
  <c r="T861" i="4" s="1"/>
  <c r="I861" i="4"/>
  <c r="S861" i="4" s="1"/>
  <c r="B861" i="4"/>
  <c r="C861" i="4"/>
  <c r="O813" i="4"/>
  <c r="AC813" i="4" s="1"/>
  <c r="N813" i="4"/>
  <c r="AA813" i="4" s="1"/>
  <c r="L813" i="4"/>
  <c r="X813" i="4" s="1"/>
  <c r="K813" i="4"/>
  <c r="U813" i="4" s="1"/>
  <c r="M813" i="4"/>
  <c r="Y813" i="4" s="1"/>
  <c r="J813" i="4"/>
  <c r="T813" i="4" s="1"/>
  <c r="I813" i="4"/>
  <c r="S813" i="4" s="1"/>
  <c r="B813" i="4"/>
  <c r="C813" i="4"/>
  <c r="R813" i="4"/>
  <c r="O765" i="4"/>
  <c r="AC765" i="4" s="1"/>
  <c r="L765" i="4"/>
  <c r="X765" i="4" s="1"/>
  <c r="M765" i="4"/>
  <c r="Y765" i="4" s="1"/>
  <c r="K765" i="4"/>
  <c r="U765" i="4" s="1"/>
  <c r="N765" i="4"/>
  <c r="AA765" i="4" s="1"/>
  <c r="J765" i="4"/>
  <c r="T765" i="4" s="1"/>
  <c r="I765" i="4"/>
  <c r="S765" i="4" s="1"/>
  <c r="B765" i="4"/>
  <c r="C765" i="4"/>
  <c r="R765" i="4"/>
  <c r="O717" i="4"/>
  <c r="AC717" i="4" s="1"/>
  <c r="L717" i="4"/>
  <c r="X717" i="4" s="1"/>
  <c r="N717" i="4"/>
  <c r="AA717" i="4" s="1"/>
  <c r="K717" i="4"/>
  <c r="U717" i="4" s="1"/>
  <c r="M717" i="4"/>
  <c r="Y717" i="4" s="1"/>
  <c r="J717" i="4"/>
  <c r="T717" i="4" s="1"/>
  <c r="I717" i="4"/>
  <c r="S717" i="4" s="1"/>
  <c r="B717" i="4"/>
  <c r="C717" i="4"/>
  <c r="R717" i="4"/>
  <c r="O645" i="4"/>
  <c r="AC645" i="4" s="1"/>
  <c r="N645" i="4"/>
  <c r="AA645" i="4" s="1"/>
  <c r="K645" i="4"/>
  <c r="U645" i="4" s="1"/>
  <c r="L645" i="4"/>
  <c r="X645" i="4" s="1"/>
  <c r="J645" i="4"/>
  <c r="T645" i="4" s="1"/>
  <c r="M645" i="4"/>
  <c r="Y645" i="4" s="1"/>
  <c r="B645" i="4"/>
  <c r="C645" i="4"/>
  <c r="I645" i="4"/>
  <c r="S645" i="4" s="1"/>
  <c r="R645" i="4"/>
  <c r="O585" i="4"/>
  <c r="AC585" i="4" s="1"/>
  <c r="N585" i="4"/>
  <c r="AA585" i="4" s="1"/>
  <c r="K585" i="4"/>
  <c r="U585" i="4" s="1"/>
  <c r="L585" i="4"/>
  <c r="X585" i="4" s="1"/>
  <c r="J585" i="4"/>
  <c r="T585" i="4" s="1"/>
  <c r="M585" i="4"/>
  <c r="Y585" i="4" s="1"/>
  <c r="I585" i="4"/>
  <c r="S585" i="4" s="1"/>
  <c r="B585" i="4"/>
  <c r="C585" i="4"/>
  <c r="R585" i="4"/>
  <c r="O525" i="4"/>
  <c r="AC525" i="4" s="1"/>
  <c r="N525" i="4"/>
  <c r="AA525" i="4" s="1"/>
  <c r="K525" i="4"/>
  <c r="U525" i="4" s="1"/>
  <c r="M525" i="4"/>
  <c r="Y525" i="4" s="1"/>
  <c r="L525" i="4"/>
  <c r="X525" i="4" s="1"/>
  <c r="J525" i="4"/>
  <c r="T525" i="4" s="1"/>
  <c r="B525" i="4"/>
  <c r="I525" i="4"/>
  <c r="S525" i="4" s="1"/>
  <c r="C525" i="4"/>
  <c r="R525" i="4"/>
  <c r="O453" i="4"/>
  <c r="AC453" i="4" s="1"/>
  <c r="N453" i="4"/>
  <c r="AA453" i="4" s="1"/>
  <c r="K453" i="4"/>
  <c r="U453" i="4" s="1"/>
  <c r="M453" i="4"/>
  <c r="Y453" i="4" s="1"/>
  <c r="L453" i="4"/>
  <c r="X453" i="4" s="1"/>
  <c r="J453" i="4"/>
  <c r="T453" i="4" s="1"/>
  <c r="B453" i="4"/>
  <c r="I453" i="4"/>
  <c r="S453" i="4" s="1"/>
  <c r="C453" i="4"/>
  <c r="R453" i="4"/>
  <c r="O381" i="4"/>
  <c r="AC381" i="4" s="1"/>
  <c r="N381" i="4"/>
  <c r="AA381" i="4" s="1"/>
  <c r="K381" i="4"/>
  <c r="U381" i="4" s="1"/>
  <c r="M381" i="4"/>
  <c r="Y381" i="4" s="1"/>
  <c r="L381" i="4"/>
  <c r="X381" i="4" s="1"/>
  <c r="J381" i="4"/>
  <c r="T381" i="4" s="1"/>
  <c r="B381" i="4"/>
  <c r="I381" i="4"/>
  <c r="S381" i="4" s="1"/>
  <c r="C381" i="4"/>
  <c r="R381" i="4"/>
  <c r="O309" i="4"/>
  <c r="AC309" i="4" s="1"/>
  <c r="N309" i="4"/>
  <c r="AA309" i="4" s="1"/>
  <c r="K309" i="4"/>
  <c r="U309" i="4" s="1"/>
  <c r="M309" i="4"/>
  <c r="Y309" i="4" s="1"/>
  <c r="L309" i="4"/>
  <c r="X309" i="4" s="1"/>
  <c r="J309" i="4"/>
  <c r="T309" i="4" s="1"/>
  <c r="I309" i="4"/>
  <c r="S309" i="4" s="1"/>
  <c r="B309" i="4"/>
  <c r="C309" i="4"/>
  <c r="R309" i="4"/>
  <c r="O249" i="4"/>
  <c r="AC249" i="4" s="1"/>
  <c r="N249" i="4"/>
  <c r="AA249" i="4" s="1"/>
  <c r="K249" i="4"/>
  <c r="U249" i="4" s="1"/>
  <c r="M249" i="4"/>
  <c r="Y249" i="4" s="1"/>
  <c r="L249" i="4"/>
  <c r="X249" i="4" s="1"/>
  <c r="J249" i="4"/>
  <c r="T249" i="4" s="1"/>
  <c r="I249" i="4"/>
  <c r="S249" i="4" s="1"/>
  <c r="C249" i="4"/>
  <c r="B249" i="4"/>
  <c r="K153" i="4"/>
  <c r="U153" i="4" s="1"/>
  <c r="N153" i="4"/>
  <c r="AA153" i="4" s="1"/>
  <c r="L153" i="4"/>
  <c r="X153" i="4" s="1"/>
  <c r="O153" i="4"/>
  <c r="AC153" i="4" s="1"/>
  <c r="J153" i="4"/>
  <c r="T153" i="4" s="1"/>
  <c r="M153" i="4"/>
  <c r="Y153" i="4" s="1"/>
  <c r="I153" i="4"/>
  <c r="S153" i="4" s="1"/>
  <c r="B153" i="4"/>
  <c r="C153" i="4"/>
  <c r="O956" i="4"/>
  <c r="AC956" i="4" s="1"/>
  <c r="N956" i="4"/>
  <c r="AA956" i="4" s="1"/>
  <c r="L956" i="4"/>
  <c r="X956" i="4" s="1"/>
  <c r="K956" i="4"/>
  <c r="J956" i="4"/>
  <c r="T956" i="4" s="1"/>
  <c r="M956" i="4"/>
  <c r="Y956" i="4" s="1"/>
  <c r="B956" i="4"/>
  <c r="C956" i="4"/>
  <c r="I956" i="4"/>
  <c r="S956" i="4" s="1"/>
  <c r="R956" i="4"/>
  <c r="O884" i="4"/>
  <c r="AC884" i="4" s="1"/>
  <c r="N884" i="4"/>
  <c r="AA884" i="4" s="1"/>
  <c r="L884" i="4"/>
  <c r="X884" i="4" s="1"/>
  <c r="K884" i="4"/>
  <c r="U884" i="4" s="1"/>
  <c r="M884" i="4"/>
  <c r="Y884" i="4" s="1"/>
  <c r="I884" i="4"/>
  <c r="J884" i="4"/>
  <c r="T884" i="4" s="1"/>
  <c r="B884" i="4"/>
  <c r="C884" i="4"/>
  <c r="O800" i="4"/>
  <c r="AC800" i="4" s="1"/>
  <c r="N800" i="4"/>
  <c r="AA800" i="4" s="1"/>
  <c r="L800" i="4"/>
  <c r="X800" i="4" s="1"/>
  <c r="K800" i="4"/>
  <c r="M800" i="4"/>
  <c r="Y800" i="4" s="1"/>
  <c r="I800" i="4"/>
  <c r="S800" i="4" s="1"/>
  <c r="J800" i="4"/>
  <c r="T800" i="4" s="1"/>
  <c r="B800" i="4"/>
  <c r="C800" i="4"/>
  <c r="R800" i="4"/>
  <c r="O716" i="4"/>
  <c r="AC716" i="4" s="1"/>
  <c r="N716" i="4"/>
  <c r="AA716" i="4" s="1"/>
  <c r="K716" i="4"/>
  <c r="U716" i="4" s="1"/>
  <c r="L716" i="4"/>
  <c r="X716" i="4" s="1"/>
  <c r="M716" i="4"/>
  <c r="Y716" i="4" s="1"/>
  <c r="J716" i="4"/>
  <c r="T716" i="4" s="1"/>
  <c r="I716" i="4"/>
  <c r="S716" i="4" s="1"/>
  <c r="C716" i="4"/>
  <c r="B716" i="4"/>
  <c r="R716" i="4"/>
  <c r="O620" i="4"/>
  <c r="AC620" i="4" s="1"/>
  <c r="N620" i="4"/>
  <c r="AA620" i="4" s="1"/>
  <c r="L620" i="4"/>
  <c r="X620" i="4" s="1"/>
  <c r="M620" i="4"/>
  <c r="Y620" i="4" s="1"/>
  <c r="K620" i="4"/>
  <c r="U620" i="4" s="1"/>
  <c r="J620" i="4"/>
  <c r="T620" i="4" s="1"/>
  <c r="I620" i="4"/>
  <c r="S620" i="4" s="1"/>
  <c r="C620" i="4"/>
  <c r="B620" i="4"/>
  <c r="R620" i="4"/>
  <c r="O548" i="4"/>
  <c r="AC548" i="4" s="1"/>
  <c r="N548" i="4"/>
  <c r="AA548" i="4" s="1"/>
  <c r="L548" i="4"/>
  <c r="X548" i="4" s="1"/>
  <c r="M548" i="4"/>
  <c r="Y548" i="4" s="1"/>
  <c r="K548" i="4"/>
  <c r="J548" i="4"/>
  <c r="I548" i="4"/>
  <c r="S548" i="4" s="1"/>
  <c r="B548" i="4"/>
  <c r="C548" i="4"/>
  <c r="R548" i="4"/>
  <c r="R886" i="4"/>
  <c r="R406" i="4"/>
  <c r="O969" i="4"/>
  <c r="AC969" i="4" s="1"/>
  <c r="N969" i="4"/>
  <c r="AA969" i="4" s="1"/>
  <c r="L969" i="4"/>
  <c r="X969" i="4" s="1"/>
  <c r="K969" i="4"/>
  <c r="U969" i="4" s="1"/>
  <c r="M969" i="4"/>
  <c r="Y969" i="4" s="1"/>
  <c r="J969" i="4"/>
  <c r="T969" i="4" s="1"/>
  <c r="I969" i="4"/>
  <c r="S969" i="4" s="1"/>
  <c r="C969" i="4"/>
  <c r="B969" i="4"/>
  <c r="R969" i="4"/>
  <c r="O885" i="4"/>
  <c r="AC885" i="4" s="1"/>
  <c r="N885" i="4"/>
  <c r="AA885" i="4" s="1"/>
  <c r="L885" i="4"/>
  <c r="X885" i="4" s="1"/>
  <c r="K885" i="4"/>
  <c r="U885" i="4" s="1"/>
  <c r="M885" i="4"/>
  <c r="Y885" i="4" s="1"/>
  <c r="J885" i="4"/>
  <c r="T885" i="4" s="1"/>
  <c r="I885" i="4"/>
  <c r="S885" i="4" s="1"/>
  <c r="B885" i="4"/>
  <c r="C885" i="4"/>
  <c r="O825" i="4"/>
  <c r="AC825" i="4" s="1"/>
  <c r="N825" i="4"/>
  <c r="AA825" i="4" s="1"/>
  <c r="L825" i="4"/>
  <c r="X825" i="4" s="1"/>
  <c r="K825" i="4"/>
  <c r="U825" i="4" s="1"/>
  <c r="M825" i="4"/>
  <c r="Y825" i="4" s="1"/>
  <c r="J825" i="4"/>
  <c r="T825" i="4" s="1"/>
  <c r="I825" i="4"/>
  <c r="S825" i="4" s="1"/>
  <c r="C825" i="4"/>
  <c r="B825" i="4"/>
  <c r="O777" i="4"/>
  <c r="AC777" i="4" s="1"/>
  <c r="L777" i="4"/>
  <c r="X777" i="4" s="1"/>
  <c r="N777" i="4"/>
  <c r="AA777" i="4" s="1"/>
  <c r="M777" i="4"/>
  <c r="Y777" i="4" s="1"/>
  <c r="K777" i="4"/>
  <c r="U777" i="4" s="1"/>
  <c r="J777" i="4"/>
  <c r="T777" i="4" s="1"/>
  <c r="I777" i="4"/>
  <c r="S777" i="4" s="1"/>
  <c r="B777" i="4"/>
  <c r="C777" i="4"/>
  <c r="R777" i="4"/>
  <c r="O729" i="4"/>
  <c r="AC729" i="4" s="1"/>
  <c r="L729" i="4"/>
  <c r="X729" i="4" s="1"/>
  <c r="N729" i="4"/>
  <c r="AA729" i="4" s="1"/>
  <c r="K729" i="4"/>
  <c r="U729" i="4" s="1"/>
  <c r="M729" i="4"/>
  <c r="Y729" i="4" s="1"/>
  <c r="J729" i="4"/>
  <c r="T729" i="4" s="1"/>
  <c r="I729" i="4"/>
  <c r="S729" i="4" s="1"/>
  <c r="B729" i="4"/>
  <c r="C729" i="4"/>
  <c r="R729" i="4"/>
  <c r="O705" i="4"/>
  <c r="AC705" i="4" s="1"/>
  <c r="L705" i="4"/>
  <c r="X705" i="4" s="1"/>
  <c r="N705" i="4"/>
  <c r="AA705" i="4" s="1"/>
  <c r="M705" i="4"/>
  <c r="Y705" i="4" s="1"/>
  <c r="K705" i="4"/>
  <c r="U705" i="4" s="1"/>
  <c r="J705" i="4"/>
  <c r="T705" i="4" s="1"/>
  <c r="I705" i="4"/>
  <c r="S705" i="4" s="1"/>
  <c r="B705" i="4"/>
  <c r="C705" i="4"/>
  <c r="R705" i="4"/>
  <c r="O657" i="4"/>
  <c r="AC657" i="4" s="1"/>
  <c r="N657" i="4"/>
  <c r="AA657" i="4" s="1"/>
  <c r="K657" i="4"/>
  <c r="U657" i="4" s="1"/>
  <c r="L657" i="4"/>
  <c r="X657" i="4" s="1"/>
  <c r="J657" i="4"/>
  <c r="T657" i="4" s="1"/>
  <c r="M657" i="4"/>
  <c r="Y657" i="4" s="1"/>
  <c r="I657" i="4"/>
  <c r="S657" i="4" s="1"/>
  <c r="B657" i="4"/>
  <c r="C657" i="4"/>
  <c r="R657" i="4"/>
  <c r="O621" i="4"/>
  <c r="AC621" i="4" s="1"/>
  <c r="L621" i="4"/>
  <c r="X621" i="4" s="1"/>
  <c r="M621" i="4"/>
  <c r="Y621" i="4" s="1"/>
  <c r="K621" i="4"/>
  <c r="U621" i="4" s="1"/>
  <c r="N621" i="4"/>
  <c r="AA621" i="4" s="1"/>
  <c r="J621" i="4"/>
  <c r="T621" i="4" s="1"/>
  <c r="C621" i="4"/>
  <c r="B621" i="4"/>
  <c r="I621" i="4"/>
  <c r="S621" i="4" s="1"/>
  <c r="R621" i="4"/>
  <c r="O597" i="4"/>
  <c r="AC597" i="4" s="1"/>
  <c r="N597" i="4"/>
  <c r="AA597" i="4" s="1"/>
  <c r="K597" i="4"/>
  <c r="U597" i="4" s="1"/>
  <c r="M597" i="4"/>
  <c r="Y597" i="4" s="1"/>
  <c r="L597" i="4"/>
  <c r="X597" i="4" s="1"/>
  <c r="J597" i="4"/>
  <c r="T597" i="4" s="1"/>
  <c r="B597" i="4"/>
  <c r="I597" i="4"/>
  <c r="S597" i="4" s="1"/>
  <c r="C597" i="4"/>
  <c r="O549" i="4"/>
  <c r="AC549" i="4" s="1"/>
  <c r="N549" i="4"/>
  <c r="AA549" i="4" s="1"/>
  <c r="L549" i="4"/>
  <c r="X549" i="4" s="1"/>
  <c r="M549" i="4"/>
  <c r="Y549" i="4" s="1"/>
  <c r="K549" i="4"/>
  <c r="U549" i="4" s="1"/>
  <c r="J549" i="4"/>
  <c r="T549" i="4" s="1"/>
  <c r="B549" i="4"/>
  <c r="I549" i="4"/>
  <c r="S549" i="4" s="1"/>
  <c r="C549" i="4"/>
  <c r="R549" i="4"/>
  <c r="O513" i="4"/>
  <c r="AC513" i="4" s="1"/>
  <c r="N513" i="4"/>
  <c r="AA513" i="4" s="1"/>
  <c r="K513" i="4"/>
  <c r="U513" i="4" s="1"/>
  <c r="L513" i="4"/>
  <c r="X513" i="4" s="1"/>
  <c r="M513" i="4"/>
  <c r="Y513" i="4" s="1"/>
  <c r="J513" i="4"/>
  <c r="T513" i="4" s="1"/>
  <c r="I513" i="4"/>
  <c r="S513" i="4" s="1"/>
  <c r="B513" i="4"/>
  <c r="R513" i="4"/>
  <c r="C513" i="4"/>
  <c r="O465" i="4"/>
  <c r="AC465" i="4" s="1"/>
  <c r="N465" i="4"/>
  <c r="AA465" i="4" s="1"/>
  <c r="K465" i="4"/>
  <c r="U465" i="4" s="1"/>
  <c r="M465" i="4"/>
  <c r="Y465" i="4" s="1"/>
  <c r="L465" i="4"/>
  <c r="X465" i="4" s="1"/>
  <c r="J465" i="4"/>
  <c r="T465" i="4" s="1"/>
  <c r="I465" i="4"/>
  <c r="S465" i="4" s="1"/>
  <c r="B465" i="4"/>
  <c r="C465" i="4"/>
  <c r="R465" i="4"/>
  <c r="O429" i="4"/>
  <c r="AC429" i="4" s="1"/>
  <c r="N429" i="4"/>
  <c r="AA429" i="4" s="1"/>
  <c r="K429" i="4"/>
  <c r="U429" i="4" s="1"/>
  <c r="L429" i="4"/>
  <c r="X429" i="4" s="1"/>
  <c r="M429" i="4"/>
  <c r="Y429" i="4" s="1"/>
  <c r="J429" i="4"/>
  <c r="T429" i="4" s="1"/>
  <c r="I429" i="4"/>
  <c r="S429" i="4" s="1"/>
  <c r="B429" i="4"/>
  <c r="C429" i="4"/>
  <c r="O369" i="4"/>
  <c r="AC369" i="4" s="1"/>
  <c r="N369" i="4"/>
  <c r="AA369" i="4" s="1"/>
  <c r="K369" i="4"/>
  <c r="U369" i="4" s="1"/>
  <c r="L369" i="4"/>
  <c r="X369" i="4" s="1"/>
  <c r="M369" i="4"/>
  <c r="Y369" i="4" s="1"/>
  <c r="J369" i="4"/>
  <c r="T369" i="4" s="1"/>
  <c r="I369" i="4"/>
  <c r="S369" i="4" s="1"/>
  <c r="B369" i="4"/>
  <c r="C369" i="4"/>
  <c r="R369" i="4"/>
  <c r="O321" i="4"/>
  <c r="AC321" i="4" s="1"/>
  <c r="N321" i="4"/>
  <c r="AA321" i="4" s="1"/>
  <c r="K321" i="4"/>
  <c r="U321" i="4" s="1"/>
  <c r="M321" i="4"/>
  <c r="Y321" i="4" s="1"/>
  <c r="L321" i="4"/>
  <c r="X321" i="4" s="1"/>
  <c r="J321" i="4"/>
  <c r="T321" i="4" s="1"/>
  <c r="I321" i="4"/>
  <c r="S321" i="4" s="1"/>
  <c r="B321" i="4"/>
  <c r="C321" i="4"/>
  <c r="R321" i="4"/>
  <c r="O297" i="4"/>
  <c r="AC297" i="4" s="1"/>
  <c r="N297" i="4"/>
  <c r="AA297" i="4" s="1"/>
  <c r="K297" i="4"/>
  <c r="U297" i="4" s="1"/>
  <c r="L297" i="4"/>
  <c r="X297" i="4" s="1"/>
  <c r="M297" i="4"/>
  <c r="Y297" i="4" s="1"/>
  <c r="J297" i="4"/>
  <c r="T297" i="4" s="1"/>
  <c r="I297" i="4"/>
  <c r="S297" i="4" s="1"/>
  <c r="B297" i="4"/>
  <c r="C297" i="4"/>
  <c r="R297" i="4"/>
  <c r="O261" i="4"/>
  <c r="AC261" i="4" s="1"/>
  <c r="N261" i="4"/>
  <c r="AA261" i="4" s="1"/>
  <c r="M261" i="4"/>
  <c r="Y261" i="4" s="1"/>
  <c r="K261" i="4"/>
  <c r="U261" i="4" s="1"/>
  <c r="L261" i="4"/>
  <c r="X261" i="4" s="1"/>
  <c r="J261" i="4"/>
  <c r="T261" i="4" s="1"/>
  <c r="I261" i="4"/>
  <c r="S261" i="4" s="1"/>
  <c r="B261" i="4"/>
  <c r="C261" i="4"/>
  <c r="O237" i="4"/>
  <c r="AC237" i="4" s="1"/>
  <c r="N237" i="4"/>
  <c r="AA237" i="4" s="1"/>
  <c r="K237" i="4"/>
  <c r="U237" i="4" s="1"/>
  <c r="M237" i="4"/>
  <c r="Y237" i="4" s="1"/>
  <c r="L237" i="4"/>
  <c r="X237" i="4" s="1"/>
  <c r="J237" i="4"/>
  <c r="T237" i="4" s="1"/>
  <c r="I237" i="4"/>
  <c r="S237" i="4" s="1"/>
  <c r="B237" i="4"/>
  <c r="C237" i="4"/>
  <c r="R237" i="4"/>
  <c r="O225" i="4"/>
  <c r="AC225" i="4" s="1"/>
  <c r="N225" i="4"/>
  <c r="AA225" i="4" s="1"/>
  <c r="K225" i="4"/>
  <c r="U225" i="4" s="1"/>
  <c r="L225" i="4"/>
  <c r="X225" i="4" s="1"/>
  <c r="J225" i="4"/>
  <c r="T225" i="4" s="1"/>
  <c r="M225" i="4"/>
  <c r="Y225" i="4" s="1"/>
  <c r="I225" i="4"/>
  <c r="S225" i="4" s="1"/>
  <c r="B225" i="4"/>
  <c r="C225" i="4"/>
  <c r="R225" i="4"/>
  <c r="O201" i="4"/>
  <c r="AC201" i="4" s="1"/>
  <c r="N201" i="4"/>
  <c r="AA201" i="4" s="1"/>
  <c r="M201" i="4"/>
  <c r="Y201" i="4" s="1"/>
  <c r="K201" i="4"/>
  <c r="U201" i="4" s="1"/>
  <c r="L201" i="4"/>
  <c r="X201" i="4" s="1"/>
  <c r="J201" i="4"/>
  <c r="T201" i="4" s="1"/>
  <c r="I201" i="4"/>
  <c r="S201" i="4" s="1"/>
  <c r="B201" i="4"/>
  <c r="C201" i="4"/>
  <c r="R201" i="4"/>
  <c r="O165" i="4"/>
  <c r="AC165" i="4" s="1"/>
  <c r="N165" i="4"/>
  <c r="AA165" i="4" s="1"/>
  <c r="K165" i="4"/>
  <c r="U165" i="4" s="1"/>
  <c r="M165" i="4"/>
  <c r="Y165" i="4" s="1"/>
  <c r="L165" i="4"/>
  <c r="X165" i="4" s="1"/>
  <c r="J165" i="4"/>
  <c r="T165" i="4" s="1"/>
  <c r="I165" i="4"/>
  <c r="S165" i="4" s="1"/>
  <c r="B165" i="4"/>
  <c r="C165" i="4"/>
  <c r="R165" i="4"/>
  <c r="O141" i="4"/>
  <c r="AC141" i="4" s="1"/>
  <c r="N141" i="4"/>
  <c r="AA141" i="4" s="1"/>
  <c r="K141" i="4"/>
  <c r="U141" i="4" s="1"/>
  <c r="L141" i="4"/>
  <c r="X141" i="4" s="1"/>
  <c r="J141" i="4"/>
  <c r="T141" i="4" s="1"/>
  <c r="M141" i="4"/>
  <c r="Y141" i="4" s="1"/>
  <c r="I141" i="4"/>
  <c r="S141" i="4" s="1"/>
  <c r="B141" i="4"/>
  <c r="C141" i="4"/>
  <c r="R141" i="4"/>
  <c r="O129" i="4"/>
  <c r="AC129" i="4" s="1"/>
  <c r="N129" i="4"/>
  <c r="AA129" i="4" s="1"/>
  <c r="M129" i="4"/>
  <c r="Y129" i="4" s="1"/>
  <c r="K129" i="4"/>
  <c r="U129" i="4" s="1"/>
  <c r="L129" i="4"/>
  <c r="X129" i="4" s="1"/>
  <c r="J129" i="4"/>
  <c r="T129" i="4" s="1"/>
  <c r="I129" i="4"/>
  <c r="S129" i="4" s="1"/>
  <c r="B129" i="4"/>
  <c r="C129" i="4"/>
  <c r="R129" i="4"/>
  <c r="O944" i="4"/>
  <c r="AC944" i="4" s="1"/>
  <c r="N944" i="4"/>
  <c r="AA944" i="4" s="1"/>
  <c r="L944" i="4"/>
  <c r="X944" i="4" s="1"/>
  <c r="K944" i="4"/>
  <c r="U944" i="4" s="1"/>
  <c r="J944" i="4"/>
  <c r="M944" i="4"/>
  <c r="Y944" i="4" s="1"/>
  <c r="I944" i="4"/>
  <c r="S944" i="4" s="1"/>
  <c r="B944" i="4"/>
  <c r="C944" i="4"/>
  <c r="R944" i="4"/>
  <c r="O860" i="4"/>
  <c r="AC860" i="4" s="1"/>
  <c r="N860" i="4"/>
  <c r="AA860" i="4" s="1"/>
  <c r="L860" i="4"/>
  <c r="X860" i="4" s="1"/>
  <c r="K860" i="4"/>
  <c r="U860" i="4" s="1"/>
  <c r="M860" i="4"/>
  <c r="Y860" i="4" s="1"/>
  <c r="J860" i="4"/>
  <c r="T860" i="4" s="1"/>
  <c r="I860" i="4"/>
  <c r="B860" i="4"/>
  <c r="C860" i="4"/>
  <c r="R860" i="4"/>
  <c r="O776" i="4"/>
  <c r="AC776" i="4" s="1"/>
  <c r="N776" i="4"/>
  <c r="AA776" i="4" s="1"/>
  <c r="L776" i="4"/>
  <c r="X776" i="4" s="1"/>
  <c r="M776" i="4"/>
  <c r="Y776" i="4" s="1"/>
  <c r="K776" i="4"/>
  <c r="I776" i="4"/>
  <c r="S776" i="4" s="1"/>
  <c r="B776" i="4"/>
  <c r="C776" i="4"/>
  <c r="J776" i="4"/>
  <c r="R776" i="4"/>
  <c r="O704" i="4"/>
  <c r="AC704" i="4" s="1"/>
  <c r="N704" i="4"/>
  <c r="AA704" i="4" s="1"/>
  <c r="M704" i="4"/>
  <c r="Y704" i="4" s="1"/>
  <c r="L704" i="4"/>
  <c r="X704" i="4" s="1"/>
  <c r="K704" i="4"/>
  <c r="U704" i="4" s="1"/>
  <c r="J704" i="4"/>
  <c r="T704" i="4" s="1"/>
  <c r="I704" i="4"/>
  <c r="B704" i="4"/>
  <c r="C704" i="4"/>
  <c r="R704" i="4"/>
  <c r="O644" i="4"/>
  <c r="AC644" i="4" s="1"/>
  <c r="N644" i="4"/>
  <c r="AA644" i="4" s="1"/>
  <c r="K644" i="4"/>
  <c r="U644" i="4" s="1"/>
  <c r="L644" i="4"/>
  <c r="X644" i="4" s="1"/>
  <c r="M644" i="4"/>
  <c r="Y644" i="4" s="1"/>
  <c r="J644" i="4"/>
  <c r="I644" i="4"/>
  <c r="S644" i="4" s="1"/>
  <c r="B644" i="4"/>
  <c r="C644" i="4"/>
  <c r="R644" i="4"/>
  <c r="O584" i="4"/>
  <c r="AC584" i="4" s="1"/>
  <c r="N584" i="4"/>
  <c r="AA584" i="4" s="1"/>
  <c r="K584" i="4"/>
  <c r="M584" i="4"/>
  <c r="Y584" i="4" s="1"/>
  <c r="I584" i="4"/>
  <c r="S584" i="4" s="1"/>
  <c r="L584" i="4"/>
  <c r="X584" i="4" s="1"/>
  <c r="J584" i="4"/>
  <c r="T584" i="4" s="1"/>
  <c r="B584" i="4"/>
  <c r="C584" i="4"/>
  <c r="R584" i="4"/>
  <c r="O524" i="4"/>
  <c r="AC524" i="4" s="1"/>
  <c r="N524" i="4"/>
  <c r="AA524" i="4" s="1"/>
  <c r="K524" i="4"/>
  <c r="U524" i="4" s="1"/>
  <c r="M524" i="4"/>
  <c r="Y524" i="4" s="1"/>
  <c r="L524" i="4"/>
  <c r="X524" i="4" s="1"/>
  <c r="J524" i="4"/>
  <c r="I524" i="4"/>
  <c r="S524" i="4" s="1"/>
  <c r="B524" i="4"/>
  <c r="C524" i="4"/>
  <c r="R524" i="4"/>
  <c r="O488" i="4"/>
  <c r="AC488" i="4" s="1"/>
  <c r="N488" i="4"/>
  <c r="AA488" i="4" s="1"/>
  <c r="M488" i="4"/>
  <c r="Y488" i="4" s="1"/>
  <c r="K488" i="4"/>
  <c r="U488" i="4" s="1"/>
  <c r="L488" i="4"/>
  <c r="X488" i="4" s="1"/>
  <c r="I488" i="4"/>
  <c r="S488" i="4" s="1"/>
  <c r="B488" i="4"/>
  <c r="J488" i="4"/>
  <c r="T488" i="4" s="1"/>
  <c r="C488" i="4"/>
  <c r="R885" i="4"/>
  <c r="R825" i="4"/>
  <c r="R596" i="4"/>
  <c r="R991" i="4"/>
  <c r="O991" i="4"/>
  <c r="AC991" i="4" s="1"/>
  <c r="N991" i="4"/>
  <c r="AA991" i="4" s="1"/>
  <c r="M991" i="4"/>
  <c r="Y991" i="4" s="1"/>
  <c r="L991" i="4"/>
  <c r="X991" i="4" s="1"/>
  <c r="K991" i="4"/>
  <c r="U991" i="4" s="1"/>
  <c r="I991" i="4"/>
  <c r="S991" i="4" s="1"/>
  <c r="B991" i="4"/>
  <c r="J991" i="4"/>
  <c r="T991" i="4" s="1"/>
  <c r="C991" i="4"/>
  <c r="O979" i="4"/>
  <c r="AC979" i="4" s="1"/>
  <c r="N979" i="4"/>
  <c r="AA979" i="4" s="1"/>
  <c r="M979" i="4"/>
  <c r="Y979" i="4" s="1"/>
  <c r="L979" i="4"/>
  <c r="X979" i="4" s="1"/>
  <c r="K979" i="4"/>
  <c r="U979" i="4" s="1"/>
  <c r="J979" i="4"/>
  <c r="T979" i="4" s="1"/>
  <c r="I979" i="4"/>
  <c r="S979" i="4" s="1"/>
  <c r="B979" i="4"/>
  <c r="C979" i="4"/>
  <c r="O967" i="4"/>
  <c r="AC967" i="4" s="1"/>
  <c r="N967" i="4"/>
  <c r="AA967" i="4" s="1"/>
  <c r="M967" i="4"/>
  <c r="Y967" i="4" s="1"/>
  <c r="L967" i="4"/>
  <c r="X967" i="4" s="1"/>
  <c r="K967" i="4"/>
  <c r="U967" i="4" s="1"/>
  <c r="I967" i="4"/>
  <c r="S967" i="4" s="1"/>
  <c r="J967" i="4"/>
  <c r="T967" i="4" s="1"/>
  <c r="B967" i="4"/>
  <c r="C967" i="4"/>
  <c r="R967" i="4"/>
  <c r="O955" i="4"/>
  <c r="AC955" i="4" s="1"/>
  <c r="N955" i="4"/>
  <c r="AA955" i="4" s="1"/>
  <c r="M955" i="4"/>
  <c r="Y955" i="4" s="1"/>
  <c r="L955" i="4"/>
  <c r="X955" i="4" s="1"/>
  <c r="K955" i="4"/>
  <c r="U955" i="4" s="1"/>
  <c r="I955" i="4"/>
  <c r="B955" i="4"/>
  <c r="J955" i="4"/>
  <c r="T955" i="4" s="1"/>
  <c r="C955" i="4"/>
  <c r="O943" i="4"/>
  <c r="AC943" i="4" s="1"/>
  <c r="N943" i="4"/>
  <c r="AA943" i="4" s="1"/>
  <c r="M943" i="4"/>
  <c r="Y943" i="4" s="1"/>
  <c r="L943" i="4"/>
  <c r="X943" i="4" s="1"/>
  <c r="K943" i="4"/>
  <c r="U943" i="4" s="1"/>
  <c r="J943" i="4"/>
  <c r="T943" i="4" s="1"/>
  <c r="I943" i="4"/>
  <c r="S943" i="4" s="1"/>
  <c r="B943" i="4"/>
  <c r="C943" i="4"/>
  <c r="R943" i="4"/>
  <c r="O931" i="4"/>
  <c r="AC931" i="4" s="1"/>
  <c r="N931" i="4"/>
  <c r="AA931" i="4" s="1"/>
  <c r="M931" i="4"/>
  <c r="Y931" i="4" s="1"/>
  <c r="L931" i="4"/>
  <c r="X931" i="4" s="1"/>
  <c r="K931" i="4"/>
  <c r="U931" i="4" s="1"/>
  <c r="I931" i="4"/>
  <c r="S931" i="4" s="1"/>
  <c r="B931" i="4"/>
  <c r="C931" i="4"/>
  <c r="J931" i="4"/>
  <c r="T931" i="4" s="1"/>
  <c r="R931" i="4"/>
  <c r="O919" i="4"/>
  <c r="AC919" i="4" s="1"/>
  <c r="M919" i="4"/>
  <c r="Y919" i="4" s="1"/>
  <c r="L919" i="4"/>
  <c r="X919" i="4" s="1"/>
  <c r="N919" i="4"/>
  <c r="AA919" i="4" s="1"/>
  <c r="K919" i="4"/>
  <c r="U919" i="4" s="1"/>
  <c r="I919" i="4"/>
  <c r="S919" i="4" s="1"/>
  <c r="B919" i="4"/>
  <c r="J919" i="4"/>
  <c r="T919" i="4" s="1"/>
  <c r="C919" i="4"/>
  <c r="O907" i="4"/>
  <c r="AC907" i="4" s="1"/>
  <c r="N907" i="4"/>
  <c r="AA907" i="4" s="1"/>
  <c r="M907" i="4"/>
  <c r="Y907" i="4" s="1"/>
  <c r="L907" i="4"/>
  <c r="X907" i="4" s="1"/>
  <c r="K907" i="4"/>
  <c r="U907" i="4" s="1"/>
  <c r="I907" i="4"/>
  <c r="S907" i="4" s="1"/>
  <c r="B907" i="4"/>
  <c r="J907" i="4"/>
  <c r="T907" i="4" s="1"/>
  <c r="C907" i="4"/>
  <c r="O895" i="4"/>
  <c r="AC895" i="4" s="1"/>
  <c r="N895" i="4"/>
  <c r="AA895" i="4" s="1"/>
  <c r="M895" i="4"/>
  <c r="Y895" i="4" s="1"/>
  <c r="L895" i="4"/>
  <c r="X895" i="4" s="1"/>
  <c r="K895" i="4"/>
  <c r="U895" i="4" s="1"/>
  <c r="I895" i="4"/>
  <c r="S895" i="4" s="1"/>
  <c r="J895" i="4"/>
  <c r="T895" i="4" s="1"/>
  <c r="B895" i="4"/>
  <c r="C895" i="4"/>
  <c r="R895" i="4"/>
  <c r="O883" i="4"/>
  <c r="AC883" i="4" s="1"/>
  <c r="M883" i="4"/>
  <c r="Y883" i="4" s="1"/>
  <c r="L883" i="4"/>
  <c r="X883" i="4" s="1"/>
  <c r="N883" i="4"/>
  <c r="AA883" i="4" s="1"/>
  <c r="K883" i="4"/>
  <c r="U883" i="4" s="1"/>
  <c r="I883" i="4"/>
  <c r="S883" i="4" s="1"/>
  <c r="J883" i="4"/>
  <c r="T883" i="4" s="1"/>
  <c r="C883" i="4"/>
  <c r="B883" i="4"/>
  <c r="R883" i="4"/>
  <c r="O871" i="4"/>
  <c r="AC871" i="4" s="1"/>
  <c r="N871" i="4"/>
  <c r="AA871" i="4" s="1"/>
  <c r="M871" i="4"/>
  <c r="Y871" i="4" s="1"/>
  <c r="L871" i="4"/>
  <c r="X871" i="4" s="1"/>
  <c r="K871" i="4"/>
  <c r="U871" i="4" s="1"/>
  <c r="I871" i="4"/>
  <c r="S871" i="4" s="1"/>
  <c r="J871" i="4"/>
  <c r="T871" i="4" s="1"/>
  <c r="C871" i="4"/>
  <c r="B871" i="4"/>
  <c r="O859" i="4"/>
  <c r="AC859" i="4" s="1"/>
  <c r="N859" i="4"/>
  <c r="AA859" i="4" s="1"/>
  <c r="M859" i="4"/>
  <c r="Y859" i="4" s="1"/>
  <c r="L859" i="4"/>
  <c r="X859" i="4" s="1"/>
  <c r="K859" i="4"/>
  <c r="U859" i="4" s="1"/>
  <c r="I859" i="4"/>
  <c r="S859" i="4" s="1"/>
  <c r="J859" i="4"/>
  <c r="T859" i="4" s="1"/>
  <c r="B859" i="4"/>
  <c r="C859" i="4"/>
  <c r="O847" i="4"/>
  <c r="AC847" i="4" s="1"/>
  <c r="M847" i="4"/>
  <c r="Y847" i="4" s="1"/>
  <c r="N847" i="4"/>
  <c r="AA847" i="4" s="1"/>
  <c r="L847" i="4"/>
  <c r="X847" i="4" s="1"/>
  <c r="K847" i="4"/>
  <c r="U847" i="4" s="1"/>
  <c r="I847" i="4"/>
  <c r="S847" i="4" s="1"/>
  <c r="J847" i="4"/>
  <c r="T847" i="4" s="1"/>
  <c r="B847" i="4"/>
  <c r="C847" i="4"/>
  <c r="R847" i="4"/>
  <c r="O835" i="4"/>
  <c r="AC835" i="4" s="1"/>
  <c r="N835" i="4"/>
  <c r="AA835" i="4" s="1"/>
  <c r="M835" i="4"/>
  <c r="Y835" i="4" s="1"/>
  <c r="L835" i="4"/>
  <c r="X835" i="4" s="1"/>
  <c r="K835" i="4"/>
  <c r="U835" i="4" s="1"/>
  <c r="I835" i="4"/>
  <c r="S835" i="4" s="1"/>
  <c r="C835" i="4"/>
  <c r="J835" i="4"/>
  <c r="T835" i="4" s="1"/>
  <c r="B835" i="4"/>
  <c r="R835" i="4"/>
  <c r="O823" i="4"/>
  <c r="AC823" i="4" s="1"/>
  <c r="N823" i="4"/>
  <c r="AA823" i="4" s="1"/>
  <c r="M823" i="4"/>
  <c r="Y823" i="4" s="1"/>
  <c r="L823" i="4"/>
  <c r="X823" i="4" s="1"/>
  <c r="K823" i="4"/>
  <c r="U823" i="4" s="1"/>
  <c r="I823" i="4"/>
  <c r="S823" i="4" s="1"/>
  <c r="J823" i="4"/>
  <c r="T823" i="4" s="1"/>
  <c r="C823" i="4"/>
  <c r="B823" i="4"/>
  <c r="O811" i="4"/>
  <c r="AC811" i="4" s="1"/>
  <c r="M811" i="4"/>
  <c r="Y811" i="4" s="1"/>
  <c r="L811" i="4"/>
  <c r="X811" i="4" s="1"/>
  <c r="N811" i="4"/>
  <c r="AA811" i="4" s="1"/>
  <c r="K811" i="4"/>
  <c r="U811" i="4" s="1"/>
  <c r="I811" i="4"/>
  <c r="S811" i="4" s="1"/>
  <c r="J811" i="4"/>
  <c r="T811" i="4" s="1"/>
  <c r="B811" i="4"/>
  <c r="C811" i="4"/>
  <c r="R811" i="4"/>
  <c r="O799" i="4"/>
  <c r="AC799" i="4" s="1"/>
  <c r="N799" i="4"/>
  <c r="AA799" i="4" s="1"/>
  <c r="M799" i="4"/>
  <c r="Y799" i="4" s="1"/>
  <c r="L799" i="4"/>
  <c r="X799" i="4" s="1"/>
  <c r="K799" i="4"/>
  <c r="U799" i="4" s="1"/>
  <c r="I799" i="4"/>
  <c r="S799" i="4" s="1"/>
  <c r="J799" i="4"/>
  <c r="T799" i="4" s="1"/>
  <c r="B799" i="4"/>
  <c r="C799" i="4"/>
  <c r="O787" i="4"/>
  <c r="AC787" i="4" s="1"/>
  <c r="N787" i="4"/>
  <c r="AA787" i="4" s="1"/>
  <c r="M787" i="4"/>
  <c r="Y787" i="4" s="1"/>
  <c r="L787" i="4"/>
  <c r="X787" i="4" s="1"/>
  <c r="K787" i="4"/>
  <c r="U787" i="4" s="1"/>
  <c r="I787" i="4"/>
  <c r="S787" i="4" s="1"/>
  <c r="C787" i="4"/>
  <c r="B787" i="4"/>
  <c r="J787" i="4"/>
  <c r="T787" i="4" s="1"/>
  <c r="R787" i="4"/>
  <c r="O775" i="4"/>
  <c r="AC775" i="4" s="1"/>
  <c r="N775" i="4"/>
  <c r="AA775" i="4" s="1"/>
  <c r="M775" i="4"/>
  <c r="Y775" i="4" s="1"/>
  <c r="L775" i="4"/>
  <c r="X775" i="4" s="1"/>
  <c r="K775" i="4"/>
  <c r="U775" i="4" s="1"/>
  <c r="I775" i="4"/>
  <c r="S775" i="4" s="1"/>
  <c r="J775" i="4"/>
  <c r="T775" i="4" s="1"/>
  <c r="B775" i="4"/>
  <c r="C775" i="4"/>
  <c r="O763" i="4"/>
  <c r="AC763" i="4" s="1"/>
  <c r="N763" i="4"/>
  <c r="AA763" i="4" s="1"/>
  <c r="M763" i="4"/>
  <c r="Y763" i="4" s="1"/>
  <c r="L763" i="4"/>
  <c r="X763" i="4" s="1"/>
  <c r="K763" i="4"/>
  <c r="U763" i="4" s="1"/>
  <c r="I763" i="4"/>
  <c r="S763" i="4" s="1"/>
  <c r="J763" i="4"/>
  <c r="T763" i="4" s="1"/>
  <c r="B763" i="4"/>
  <c r="C763" i="4"/>
  <c r="O751" i="4"/>
  <c r="AC751" i="4" s="1"/>
  <c r="N751" i="4"/>
  <c r="AA751" i="4" s="1"/>
  <c r="M751" i="4"/>
  <c r="Y751" i="4" s="1"/>
  <c r="L751" i="4"/>
  <c r="X751" i="4" s="1"/>
  <c r="K751" i="4"/>
  <c r="U751" i="4" s="1"/>
  <c r="I751" i="4"/>
  <c r="S751" i="4" s="1"/>
  <c r="J751" i="4"/>
  <c r="T751" i="4" s="1"/>
  <c r="C751" i="4"/>
  <c r="B751" i="4"/>
  <c r="R751" i="4"/>
  <c r="O739" i="4"/>
  <c r="AC739" i="4" s="1"/>
  <c r="N739" i="4"/>
  <c r="AA739" i="4" s="1"/>
  <c r="M739" i="4"/>
  <c r="Y739" i="4" s="1"/>
  <c r="L739" i="4"/>
  <c r="X739" i="4" s="1"/>
  <c r="K739" i="4"/>
  <c r="U739" i="4" s="1"/>
  <c r="I739" i="4"/>
  <c r="S739" i="4" s="1"/>
  <c r="B739" i="4"/>
  <c r="C739" i="4"/>
  <c r="J739" i="4"/>
  <c r="T739" i="4" s="1"/>
  <c r="O727" i="4"/>
  <c r="AC727" i="4" s="1"/>
  <c r="N727" i="4"/>
  <c r="AA727" i="4" s="1"/>
  <c r="M727" i="4"/>
  <c r="Y727" i="4" s="1"/>
  <c r="L727" i="4"/>
  <c r="X727" i="4" s="1"/>
  <c r="K727" i="4"/>
  <c r="U727" i="4" s="1"/>
  <c r="I727" i="4"/>
  <c r="S727" i="4" s="1"/>
  <c r="J727" i="4"/>
  <c r="T727" i="4" s="1"/>
  <c r="B727" i="4"/>
  <c r="C727" i="4"/>
  <c r="R727" i="4"/>
  <c r="O715" i="4"/>
  <c r="AC715" i="4" s="1"/>
  <c r="N715" i="4"/>
  <c r="AA715" i="4" s="1"/>
  <c r="M715" i="4"/>
  <c r="Y715" i="4" s="1"/>
  <c r="L715" i="4"/>
  <c r="X715" i="4" s="1"/>
  <c r="K715" i="4"/>
  <c r="U715" i="4" s="1"/>
  <c r="I715" i="4"/>
  <c r="S715" i="4" s="1"/>
  <c r="J715" i="4"/>
  <c r="T715" i="4" s="1"/>
  <c r="C715" i="4"/>
  <c r="B715" i="4"/>
  <c r="O703" i="4"/>
  <c r="AC703" i="4" s="1"/>
  <c r="N703" i="4"/>
  <c r="AA703" i="4" s="1"/>
  <c r="M703" i="4"/>
  <c r="Y703" i="4" s="1"/>
  <c r="L703" i="4"/>
  <c r="X703" i="4" s="1"/>
  <c r="K703" i="4"/>
  <c r="U703" i="4" s="1"/>
  <c r="I703" i="4"/>
  <c r="S703" i="4" s="1"/>
  <c r="J703" i="4"/>
  <c r="T703" i="4" s="1"/>
  <c r="B703" i="4"/>
  <c r="C703" i="4"/>
  <c r="O691" i="4"/>
  <c r="AC691" i="4" s="1"/>
  <c r="N691" i="4"/>
  <c r="AA691" i="4" s="1"/>
  <c r="M691" i="4"/>
  <c r="Y691" i="4" s="1"/>
  <c r="L691" i="4"/>
  <c r="X691" i="4" s="1"/>
  <c r="K691" i="4"/>
  <c r="U691" i="4" s="1"/>
  <c r="I691" i="4"/>
  <c r="S691" i="4" s="1"/>
  <c r="B691" i="4"/>
  <c r="C691" i="4"/>
  <c r="J691" i="4"/>
  <c r="T691" i="4" s="1"/>
  <c r="R691" i="4"/>
  <c r="O679" i="4"/>
  <c r="AC679" i="4" s="1"/>
  <c r="N679" i="4"/>
  <c r="AA679" i="4" s="1"/>
  <c r="M679" i="4"/>
  <c r="Y679" i="4" s="1"/>
  <c r="L679" i="4"/>
  <c r="X679" i="4" s="1"/>
  <c r="K679" i="4"/>
  <c r="U679" i="4" s="1"/>
  <c r="I679" i="4"/>
  <c r="S679" i="4" s="1"/>
  <c r="J679" i="4"/>
  <c r="T679" i="4" s="1"/>
  <c r="C679" i="4"/>
  <c r="B679" i="4"/>
  <c r="R679" i="4"/>
  <c r="O667" i="4"/>
  <c r="AC667" i="4" s="1"/>
  <c r="N667" i="4"/>
  <c r="AA667" i="4" s="1"/>
  <c r="M667" i="4"/>
  <c r="Y667" i="4" s="1"/>
  <c r="K667" i="4"/>
  <c r="U667" i="4" s="1"/>
  <c r="L667" i="4"/>
  <c r="X667" i="4" s="1"/>
  <c r="I667" i="4"/>
  <c r="S667" i="4" s="1"/>
  <c r="J667" i="4"/>
  <c r="T667" i="4" s="1"/>
  <c r="B667" i="4"/>
  <c r="C667" i="4"/>
  <c r="O655" i="4"/>
  <c r="AC655" i="4" s="1"/>
  <c r="N655" i="4"/>
  <c r="AA655" i="4" s="1"/>
  <c r="M655" i="4"/>
  <c r="Y655" i="4" s="1"/>
  <c r="K655" i="4"/>
  <c r="U655" i="4" s="1"/>
  <c r="L655" i="4"/>
  <c r="X655" i="4" s="1"/>
  <c r="I655" i="4"/>
  <c r="S655" i="4" s="1"/>
  <c r="J655" i="4"/>
  <c r="T655" i="4" s="1"/>
  <c r="C655" i="4"/>
  <c r="B655" i="4"/>
  <c r="R655" i="4"/>
  <c r="O643" i="4"/>
  <c r="AC643" i="4" s="1"/>
  <c r="N643" i="4"/>
  <c r="AA643" i="4" s="1"/>
  <c r="M643" i="4"/>
  <c r="Y643" i="4" s="1"/>
  <c r="K643" i="4"/>
  <c r="U643" i="4" s="1"/>
  <c r="L643" i="4"/>
  <c r="X643" i="4" s="1"/>
  <c r="I643" i="4"/>
  <c r="S643" i="4" s="1"/>
  <c r="B643" i="4"/>
  <c r="C643" i="4"/>
  <c r="J643" i="4"/>
  <c r="T643" i="4" s="1"/>
  <c r="O631" i="4"/>
  <c r="AC631" i="4" s="1"/>
  <c r="N631" i="4"/>
  <c r="AA631" i="4" s="1"/>
  <c r="M631" i="4"/>
  <c r="Y631" i="4" s="1"/>
  <c r="K631" i="4"/>
  <c r="U631" i="4" s="1"/>
  <c r="L631" i="4"/>
  <c r="X631" i="4" s="1"/>
  <c r="I631" i="4"/>
  <c r="S631" i="4" s="1"/>
  <c r="J631" i="4"/>
  <c r="T631" i="4" s="1"/>
  <c r="B631" i="4"/>
  <c r="C631" i="4"/>
  <c r="O619" i="4"/>
  <c r="AC619" i="4" s="1"/>
  <c r="N619" i="4"/>
  <c r="AA619" i="4" s="1"/>
  <c r="M619" i="4"/>
  <c r="Y619" i="4" s="1"/>
  <c r="L619" i="4"/>
  <c r="X619" i="4" s="1"/>
  <c r="K619" i="4"/>
  <c r="U619" i="4" s="1"/>
  <c r="I619" i="4"/>
  <c r="S619" i="4" s="1"/>
  <c r="J619" i="4"/>
  <c r="T619" i="4" s="1"/>
  <c r="C619" i="4"/>
  <c r="B619" i="4"/>
  <c r="R619" i="4"/>
  <c r="O607" i="4"/>
  <c r="AC607" i="4" s="1"/>
  <c r="N607" i="4"/>
  <c r="AA607" i="4" s="1"/>
  <c r="M607" i="4"/>
  <c r="Y607" i="4" s="1"/>
  <c r="L607" i="4"/>
  <c r="X607" i="4" s="1"/>
  <c r="K607" i="4"/>
  <c r="U607" i="4" s="1"/>
  <c r="I607" i="4"/>
  <c r="S607" i="4" s="1"/>
  <c r="J607" i="4"/>
  <c r="T607" i="4" s="1"/>
  <c r="B607" i="4"/>
  <c r="C607" i="4"/>
  <c r="R607" i="4"/>
  <c r="O595" i="4"/>
  <c r="AC595" i="4" s="1"/>
  <c r="N595" i="4"/>
  <c r="AA595" i="4" s="1"/>
  <c r="M595" i="4"/>
  <c r="Y595" i="4" s="1"/>
  <c r="K595" i="4"/>
  <c r="U595" i="4" s="1"/>
  <c r="L595" i="4"/>
  <c r="X595" i="4" s="1"/>
  <c r="I595" i="4"/>
  <c r="S595" i="4" s="1"/>
  <c r="J595" i="4"/>
  <c r="T595" i="4" s="1"/>
  <c r="C595" i="4"/>
  <c r="B595" i="4"/>
  <c r="O583" i="4"/>
  <c r="AC583" i="4" s="1"/>
  <c r="N583" i="4"/>
  <c r="AA583" i="4" s="1"/>
  <c r="M583" i="4"/>
  <c r="Y583" i="4" s="1"/>
  <c r="K583" i="4"/>
  <c r="U583" i="4" s="1"/>
  <c r="L583" i="4"/>
  <c r="X583" i="4" s="1"/>
  <c r="I583" i="4"/>
  <c r="S583" i="4" s="1"/>
  <c r="J583" i="4"/>
  <c r="T583" i="4" s="1"/>
  <c r="B583" i="4"/>
  <c r="C583" i="4"/>
  <c r="R583" i="4"/>
  <c r="O571" i="4"/>
  <c r="AC571" i="4" s="1"/>
  <c r="N571" i="4"/>
  <c r="AA571" i="4" s="1"/>
  <c r="M571" i="4"/>
  <c r="Y571" i="4" s="1"/>
  <c r="K571" i="4"/>
  <c r="U571" i="4" s="1"/>
  <c r="L571" i="4"/>
  <c r="X571" i="4" s="1"/>
  <c r="I571" i="4"/>
  <c r="S571" i="4" s="1"/>
  <c r="J571" i="4"/>
  <c r="T571" i="4" s="1"/>
  <c r="B571" i="4"/>
  <c r="C571" i="4"/>
  <c r="R571" i="4"/>
  <c r="O559" i="4"/>
  <c r="AC559" i="4" s="1"/>
  <c r="N559" i="4"/>
  <c r="AA559" i="4" s="1"/>
  <c r="M559" i="4"/>
  <c r="Y559" i="4" s="1"/>
  <c r="K559" i="4"/>
  <c r="U559" i="4" s="1"/>
  <c r="L559" i="4"/>
  <c r="X559" i="4" s="1"/>
  <c r="I559" i="4"/>
  <c r="S559" i="4" s="1"/>
  <c r="J559" i="4"/>
  <c r="T559" i="4" s="1"/>
  <c r="B559" i="4"/>
  <c r="C559" i="4"/>
  <c r="O547" i="4"/>
  <c r="AC547" i="4" s="1"/>
  <c r="N547" i="4"/>
  <c r="AA547" i="4" s="1"/>
  <c r="M547" i="4"/>
  <c r="Y547" i="4" s="1"/>
  <c r="L547" i="4"/>
  <c r="X547" i="4" s="1"/>
  <c r="K547" i="4"/>
  <c r="U547" i="4" s="1"/>
  <c r="I547" i="4"/>
  <c r="S547" i="4" s="1"/>
  <c r="J547" i="4"/>
  <c r="T547" i="4" s="1"/>
  <c r="B547" i="4"/>
  <c r="C547" i="4"/>
  <c r="O535" i="4"/>
  <c r="AC535" i="4" s="1"/>
  <c r="N535" i="4"/>
  <c r="AA535" i="4" s="1"/>
  <c r="M535" i="4"/>
  <c r="Y535" i="4" s="1"/>
  <c r="L535" i="4"/>
  <c r="X535" i="4" s="1"/>
  <c r="K535" i="4"/>
  <c r="U535" i="4" s="1"/>
  <c r="I535" i="4"/>
  <c r="S535" i="4" s="1"/>
  <c r="J535" i="4"/>
  <c r="T535" i="4" s="1"/>
  <c r="C535" i="4"/>
  <c r="B535" i="4"/>
  <c r="R535" i="4"/>
  <c r="O523" i="4"/>
  <c r="AC523" i="4" s="1"/>
  <c r="N523" i="4"/>
  <c r="AA523" i="4" s="1"/>
  <c r="M523" i="4"/>
  <c r="Y523" i="4" s="1"/>
  <c r="K523" i="4"/>
  <c r="U523" i="4" s="1"/>
  <c r="L523" i="4"/>
  <c r="X523" i="4" s="1"/>
  <c r="I523" i="4"/>
  <c r="S523" i="4" s="1"/>
  <c r="J523" i="4"/>
  <c r="T523" i="4" s="1"/>
  <c r="B523" i="4"/>
  <c r="C523" i="4"/>
  <c r="O511" i="4"/>
  <c r="AC511" i="4" s="1"/>
  <c r="N511" i="4"/>
  <c r="AA511" i="4" s="1"/>
  <c r="M511" i="4"/>
  <c r="Y511" i="4" s="1"/>
  <c r="K511" i="4"/>
  <c r="U511" i="4" s="1"/>
  <c r="L511" i="4"/>
  <c r="X511" i="4" s="1"/>
  <c r="I511" i="4"/>
  <c r="S511" i="4" s="1"/>
  <c r="J511" i="4"/>
  <c r="T511" i="4" s="1"/>
  <c r="C511" i="4"/>
  <c r="B511" i="4"/>
  <c r="O499" i="4"/>
  <c r="AC499" i="4" s="1"/>
  <c r="N499" i="4"/>
  <c r="AA499" i="4" s="1"/>
  <c r="M499" i="4"/>
  <c r="Y499" i="4" s="1"/>
  <c r="K499" i="4"/>
  <c r="U499" i="4" s="1"/>
  <c r="L499" i="4"/>
  <c r="X499" i="4" s="1"/>
  <c r="I499" i="4"/>
  <c r="S499" i="4" s="1"/>
  <c r="B499" i="4"/>
  <c r="J499" i="4"/>
  <c r="T499" i="4" s="1"/>
  <c r="C499" i="4"/>
  <c r="R499" i="4"/>
  <c r="O487" i="4"/>
  <c r="AC487" i="4" s="1"/>
  <c r="N487" i="4"/>
  <c r="AA487" i="4" s="1"/>
  <c r="M487" i="4"/>
  <c r="Y487" i="4" s="1"/>
  <c r="K487" i="4"/>
  <c r="U487" i="4" s="1"/>
  <c r="L487" i="4"/>
  <c r="X487" i="4" s="1"/>
  <c r="I487" i="4"/>
  <c r="S487" i="4" s="1"/>
  <c r="J487" i="4"/>
  <c r="T487" i="4" s="1"/>
  <c r="B487" i="4"/>
  <c r="C487" i="4"/>
  <c r="R487" i="4"/>
  <c r="O475" i="4"/>
  <c r="AC475" i="4" s="1"/>
  <c r="N475" i="4"/>
  <c r="AA475" i="4" s="1"/>
  <c r="M475" i="4"/>
  <c r="Y475" i="4" s="1"/>
  <c r="L475" i="4"/>
  <c r="X475" i="4" s="1"/>
  <c r="K475" i="4"/>
  <c r="U475" i="4" s="1"/>
  <c r="I475" i="4"/>
  <c r="S475" i="4" s="1"/>
  <c r="J475" i="4"/>
  <c r="T475" i="4" s="1"/>
  <c r="C475" i="4"/>
  <c r="B475" i="4"/>
  <c r="O463" i="4"/>
  <c r="AC463" i="4" s="1"/>
  <c r="N463" i="4"/>
  <c r="AA463" i="4" s="1"/>
  <c r="M463" i="4"/>
  <c r="Y463" i="4" s="1"/>
  <c r="L463" i="4"/>
  <c r="X463" i="4" s="1"/>
  <c r="K463" i="4"/>
  <c r="U463" i="4" s="1"/>
  <c r="I463" i="4"/>
  <c r="S463" i="4" s="1"/>
  <c r="J463" i="4"/>
  <c r="T463" i="4" s="1"/>
  <c r="B463" i="4"/>
  <c r="C463" i="4"/>
  <c r="O451" i="4"/>
  <c r="AC451" i="4" s="1"/>
  <c r="N451" i="4"/>
  <c r="AA451" i="4" s="1"/>
  <c r="M451" i="4"/>
  <c r="Y451" i="4" s="1"/>
  <c r="K451" i="4"/>
  <c r="U451" i="4" s="1"/>
  <c r="L451" i="4"/>
  <c r="X451" i="4" s="1"/>
  <c r="I451" i="4"/>
  <c r="S451" i="4" s="1"/>
  <c r="C451" i="4"/>
  <c r="B451" i="4"/>
  <c r="J451" i="4"/>
  <c r="T451" i="4" s="1"/>
  <c r="R451" i="4"/>
  <c r="O439" i="4"/>
  <c r="AC439" i="4" s="1"/>
  <c r="N439" i="4"/>
  <c r="AA439" i="4" s="1"/>
  <c r="M439" i="4"/>
  <c r="Y439" i="4" s="1"/>
  <c r="K439" i="4"/>
  <c r="U439" i="4" s="1"/>
  <c r="L439" i="4"/>
  <c r="X439" i="4" s="1"/>
  <c r="I439" i="4"/>
  <c r="S439" i="4" s="1"/>
  <c r="J439" i="4"/>
  <c r="T439" i="4" s="1"/>
  <c r="B439" i="4"/>
  <c r="C439" i="4"/>
  <c r="O427" i="4"/>
  <c r="AC427" i="4" s="1"/>
  <c r="N427" i="4"/>
  <c r="AA427" i="4" s="1"/>
  <c r="M427" i="4"/>
  <c r="Y427" i="4" s="1"/>
  <c r="K427" i="4"/>
  <c r="U427" i="4" s="1"/>
  <c r="L427" i="4"/>
  <c r="X427" i="4" s="1"/>
  <c r="I427" i="4"/>
  <c r="S427" i="4" s="1"/>
  <c r="J427" i="4"/>
  <c r="T427" i="4" s="1"/>
  <c r="B427" i="4"/>
  <c r="C427" i="4"/>
  <c r="O415" i="4"/>
  <c r="AC415" i="4" s="1"/>
  <c r="N415" i="4"/>
  <c r="AA415" i="4" s="1"/>
  <c r="M415" i="4"/>
  <c r="Y415" i="4" s="1"/>
  <c r="K415" i="4"/>
  <c r="U415" i="4" s="1"/>
  <c r="L415" i="4"/>
  <c r="X415" i="4" s="1"/>
  <c r="I415" i="4"/>
  <c r="S415" i="4" s="1"/>
  <c r="J415" i="4"/>
  <c r="T415" i="4" s="1"/>
  <c r="B415" i="4"/>
  <c r="C415" i="4"/>
  <c r="O403" i="4"/>
  <c r="AC403" i="4" s="1"/>
  <c r="N403" i="4"/>
  <c r="AA403" i="4" s="1"/>
  <c r="M403" i="4"/>
  <c r="Y403" i="4" s="1"/>
  <c r="L403" i="4"/>
  <c r="X403" i="4" s="1"/>
  <c r="K403" i="4"/>
  <c r="U403" i="4" s="1"/>
  <c r="I403" i="4"/>
  <c r="S403" i="4" s="1"/>
  <c r="B403" i="4"/>
  <c r="C403" i="4"/>
  <c r="J403" i="4"/>
  <c r="T403" i="4" s="1"/>
  <c r="R403" i="4"/>
  <c r="O391" i="4"/>
  <c r="AC391" i="4" s="1"/>
  <c r="N391" i="4"/>
  <c r="AA391" i="4" s="1"/>
  <c r="M391" i="4"/>
  <c r="Y391" i="4" s="1"/>
  <c r="L391" i="4"/>
  <c r="X391" i="4" s="1"/>
  <c r="K391" i="4"/>
  <c r="U391" i="4" s="1"/>
  <c r="I391" i="4"/>
  <c r="S391" i="4" s="1"/>
  <c r="J391" i="4"/>
  <c r="T391" i="4" s="1"/>
  <c r="C391" i="4"/>
  <c r="B391" i="4"/>
  <c r="R391" i="4"/>
  <c r="R859" i="4"/>
  <c r="R547" i="4"/>
  <c r="R763" i="4"/>
  <c r="R703" i="4"/>
  <c r="R631" i="4"/>
  <c r="R523" i="4"/>
  <c r="R739" i="4"/>
  <c r="R439" i="4"/>
  <c r="N997" i="4"/>
  <c r="AA997" i="4" s="1"/>
  <c r="R997" i="4"/>
  <c r="O997" i="4"/>
  <c r="AC997" i="4" s="1"/>
  <c r="M997" i="4"/>
  <c r="Y997" i="4" s="1"/>
  <c r="L997" i="4"/>
  <c r="X997" i="4" s="1"/>
  <c r="J997" i="4"/>
  <c r="T997" i="4" s="1"/>
  <c r="K997" i="4"/>
  <c r="U997" i="4" s="1"/>
  <c r="C997" i="4"/>
  <c r="I997" i="4"/>
  <c r="S997" i="4" s="1"/>
  <c r="B997" i="4"/>
  <c r="N985" i="4"/>
  <c r="AA985" i="4" s="1"/>
  <c r="O985" i="4"/>
  <c r="AC985" i="4" s="1"/>
  <c r="M985" i="4"/>
  <c r="Y985" i="4" s="1"/>
  <c r="L985" i="4"/>
  <c r="X985" i="4" s="1"/>
  <c r="J985" i="4"/>
  <c r="T985" i="4" s="1"/>
  <c r="K985" i="4"/>
  <c r="U985" i="4" s="1"/>
  <c r="C985" i="4"/>
  <c r="B985" i="4"/>
  <c r="I985" i="4"/>
  <c r="S985" i="4" s="1"/>
  <c r="N973" i="4"/>
  <c r="AA973" i="4" s="1"/>
  <c r="O973" i="4"/>
  <c r="AC973" i="4" s="1"/>
  <c r="M973" i="4"/>
  <c r="Y973" i="4" s="1"/>
  <c r="L973" i="4"/>
  <c r="X973" i="4" s="1"/>
  <c r="J973" i="4"/>
  <c r="T973" i="4" s="1"/>
  <c r="K973" i="4"/>
  <c r="U973" i="4" s="1"/>
  <c r="I973" i="4"/>
  <c r="S973" i="4" s="1"/>
  <c r="C973" i="4"/>
  <c r="B973" i="4"/>
  <c r="N961" i="4"/>
  <c r="AA961" i="4" s="1"/>
  <c r="M961" i="4"/>
  <c r="Y961" i="4" s="1"/>
  <c r="L961" i="4"/>
  <c r="X961" i="4" s="1"/>
  <c r="J961" i="4"/>
  <c r="T961" i="4" s="1"/>
  <c r="O961" i="4"/>
  <c r="AC961" i="4" s="1"/>
  <c r="K961" i="4"/>
  <c r="U961" i="4" s="1"/>
  <c r="C961" i="4"/>
  <c r="I961" i="4"/>
  <c r="S961" i="4" s="1"/>
  <c r="B961" i="4"/>
  <c r="N949" i="4"/>
  <c r="AA949" i="4" s="1"/>
  <c r="O949" i="4"/>
  <c r="AC949" i="4" s="1"/>
  <c r="M949" i="4"/>
  <c r="Y949" i="4" s="1"/>
  <c r="L949" i="4"/>
  <c r="X949" i="4" s="1"/>
  <c r="J949" i="4"/>
  <c r="T949" i="4" s="1"/>
  <c r="K949" i="4"/>
  <c r="U949" i="4" s="1"/>
  <c r="C949" i="4"/>
  <c r="B949" i="4"/>
  <c r="I949" i="4"/>
  <c r="S949" i="4" s="1"/>
  <c r="N937" i="4"/>
  <c r="AA937" i="4" s="1"/>
  <c r="O937" i="4"/>
  <c r="AC937" i="4" s="1"/>
  <c r="M937" i="4"/>
  <c r="Y937" i="4" s="1"/>
  <c r="L937" i="4"/>
  <c r="X937" i="4" s="1"/>
  <c r="J937" i="4"/>
  <c r="T937" i="4" s="1"/>
  <c r="K937" i="4"/>
  <c r="U937" i="4" s="1"/>
  <c r="I937" i="4"/>
  <c r="S937" i="4" s="1"/>
  <c r="C937" i="4"/>
  <c r="B937" i="4"/>
  <c r="O925" i="4"/>
  <c r="AC925" i="4" s="1"/>
  <c r="N925" i="4"/>
  <c r="AA925" i="4" s="1"/>
  <c r="M925" i="4"/>
  <c r="Y925" i="4" s="1"/>
  <c r="L925" i="4"/>
  <c r="X925" i="4" s="1"/>
  <c r="J925" i="4"/>
  <c r="T925" i="4" s="1"/>
  <c r="K925" i="4"/>
  <c r="U925" i="4" s="1"/>
  <c r="C925" i="4"/>
  <c r="B925" i="4"/>
  <c r="I925" i="4"/>
  <c r="S925" i="4" s="1"/>
  <c r="N913" i="4"/>
  <c r="AA913" i="4" s="1"/>
  <c r="O913" i="4"/>
  <c r="AC913" i="4" s="1"/>
  <c r="M913" i="4"/>
  <c r="Y913" i="4" s="1"/>
  <c r="L913" i="4"/>
  <c r="X913" i="4" s="1"/>
  <c r="J913" i="4"/>
  <c r="T913" i="4" s="1"/>
  <c r="K913" i="4"/>
  <c r="U913" i="4" s="1"/>
  <c r="I913" i="4"/>
  <c r="S913" i="4" s="1"/>
  <c r="C913" i="4"/>
  <c r="B913" i="4"/>
  <c r="R913" i="4"/>
  <c r="O901" i="4"/>
  <c r="AC901" i="4" s="1"/>
  <c r="M901" i="4"/>
  <c r="Y901" i="4" s="1"/>
  <c r="N901" i="4"/>
  <c r="AA901" i="4" s="1"/>
  <c r="L901" i="4"/>
  <c r="X901" i="4" s="1"/>
  <c r="J901" i="4"/>
  <c r="T901" i="4" s="1"/>
  <c r="K901" i="4"/>
  <c r="U901" i="4" s="1"/>
  <c r="C901" i="4"/>
  <c r="I901" i="4"/>
  <c r="S901" i="4" s="1"/>
  <c r="B901" i="4"/>
  <c r="R901" i="4"/>
  <c r="O889" i="4"/>
  <c r="AC889" i="4" s="1"/>
  <c r="N889" i="4"/>
  <c r="AA889" i="4" s="1"/>
  <c r="M889" i="4"/>
  <c r="Y889" i="4" s="1"/>
  <c r="L889" i="4"/>
  <c r="X889" i="4" s="1"/>
  <c r="K889" i="4"/>
  <c r="U889" i="4" s="1"/>
  <c r="J889" i="4"/>
  <c r="T889" i="4" s="1"/>
  <c r="I889" i="4"/>
  <c r="S889" i="4" s="1"/>
  <c r="C889" i="4"/>
  <c r="B889" i="4"/>
  <c r="N877" i="4"/>
  <c r="AA877" i="4" s="1"/>
  <c r="O877" i="4"/>
  <c r="AC877" i="4" s="1"/>
  <c r="M877" i="4"/>
  <c r="Y877" i="4" s="1"/>
  <c r="L877" i="4"/>
  <c r="X877" i="4" s="1"/>
  <c r="K877" i="4"/>
  <c r="U877" i="4" s="1"/>
  <c r="J877" i="4"/>
  <c r="T877" i="4" s="1"/>
  <c r="C877" i="4"/>
  <c r="I877" i="4"/>
  <c r="S877" i="4" s="1"/>
  <c r="B877" i="4"/>
  <c r="O865" i="4"/>
  <c r="AC865" i="4" s="1"/>
  <c r="M865" i="4"/>
  <c r="Y865" i="4" s="1"/>
  <c r="L865" i="4"/>
  <c r="X865" i="4" s="1"/>
  <c r="N865" i="4"/>
  <c r="AA865" i="4" s="1"/>
  <c r="J865" i="4"/>
  <c r="T865" i="4" s="1"/>
  <c r="K865" i="4"/>
  <c r="U865" i="4" s="1"/>
  <c r="C865" i="4"/>
  <c r="I865" i="4"/>
  <c r="S865" i="4" s="1"/>
  <c r="B865" i="4"/>
  <c r="R865" i="4"/>
  <c r="N853" i="4"/>
  <c r="AA853" i="4" s="1"/>
  <c r="O853" i="4"/>
  <c r="AC853" i="4" s="1"/>
  <c r="M853" i="4"/>
  <c r="Y853" i="4" s="1"/>
  <c r="L853" i="4"/>
  <c r="X853" i="4" s="1"/>
  <c r="J853" i="4"/>
  <c r="T853" i="4" s="1"/>
  <c r="K853" i="4"/>
  <c r="U853" i="4" s="1"/>
  <c r="I853" i="4"/>
  <c r="S853" i="4" s="1"/>
  <c r="C853" i="4"/>
  <c r="B853" i="4"/>
  <c r="O841" i="4"/>
  <c r="AC841" i="4" s="1"/>
  <c r="N841" i="4"/>
  <c r="AA841" i="4" s="1"/>
  <c r="M841" i="4"/>
  <c r="Y841" i="4" s="1"/>
  <c r="L841" i="4"/>
  <c r="X841" i="4" s="1"/>
  <c r="J841" i="4"/>
  <c r="T841" i="4" s="1"/>
  <c r="K841" i="4"/>
  <c r="U841" i="4" s="1"/>
  <c r="C841" i="4"/>
  <c r="I841" i="4"/>
  <c r="S841" i="4" s="1"/>
  <c r="B841" i="4"/>
  <c r="O829" i="4"/>
  <c r="AC829" i="4" s="1"/>
  <c r="N829" i="4"/>
  <c r="AA829" i="4" s="1"/>
  <c r="M829" i="4"/>
  <c r="Y829" i="4" s="1"/>
  <c r="L829" i="4"/>
  <c r="X829" i="4" s="1"/>
  <c r="J829" i="4"/>
  <c r="T829" i="4" s="1"/>
  <c r="K829" i="4"/>
  <c r="U829" i="4" s="1"/>
  <c r="I829" i="4"/>
  <c r="S829" i="4" s="1"/>
  <c r="C829" i="4"/>
  <c r="B829" i="4"/>
  <c r="R829" i="4"/>
  <c r="N817" i="4"/>
  <c r="AA817" i="4" s="1"/>
  <c r="O817" i="4"/>
  <c r="AC817" i="4" s="1"/>
  <c r="M817" i="4"/>
  <c r="Y817" i="4" s="1"/>
  <c r="L817" i="4"/>
  <c r="X817" i="4" s="1"/>
  <c r="K817" i="4"/>
  <c r="U817" i="4" s="1"/>
  <c r="J817" i="4"/>
  <c r="T817" i="4" s="1"/>
  <c r="C817" i="4"/>
  <c r="I817" i="4"/>
  <c r="S817" i="4" s="1"/>
  <c r="B817" i="4"/>
  <c r="R817" i="4"/>
  <c r="N805" i="4"/>
  <c r="AA805" i="4" s="1"/>
  <c r="O805" i="4"/>
  <c r="AC805" i="4" s="1"/>
  <c r="M805" i="4"/>
  <c r="Y805" i="4" s="1"/>
  <c r="L805" i="4"/>
  <c r="X805" i="4" s="1"/>
  <c r="K805" i="4"/>
  <c r="U805" i="4" s="1"/>
  <c r="J805" i="4"/>
  <c r="T805" i="4" s="1"/>
  <c r="C805" i="4"/>
  <c r="I805" i="4"/>
  <c r="S805" i="4" s="1"/>
  <c r="B805" i="4"/>
  <c r="O793" i="4"/>
  <c r="AC793" i="4" s="1"/>
  <c r="M793" i="4"/>
  <c r="Y793" i="4" s="1"/>
  <c r="N793" i="4"/>
  <c r="AA793" i="4" s="1"/>
  <c r="L793" i="4"/>
  <c r="X793" i="4" s="1"/>
  <c r="J793" i="4"/>
  <c r="T793" i="4" s="1"/>
  <c r="K793" i="4"/>
  <c r="U793" i="4" s="1"/>
  <c r="I793" i="4"/>
  <c r="S793" i="4" s="1"/>
  <c r="C793" i="4"/>
  <c r="B793" i="4"/>
  <c r="R793" i="4"/>
  <c r="O781" i="4"/>
  <c r="AC781" i="4" s="1"/>
  <c r="N781" i="4"/>
  <c r="AA781" i="4" s="1"/>
  <c r="M781" i="4"/>
  <c r="Y781" i="4" s="1"/>
  <c r="L781" i="4"/>
  <c r="X781" i="4" s="1"/>
  <c r="J781" i="4"/>
  <c r="T781" i="4" s="1"/>
  <c r="K781" i="4"/>
  <c r="U781" i="4" s="1"/>
  <c r="C781" i="4"/>
  <c r="I781" i="4"/>
  <c r="S781" i="4" s="1"/>
  <c r="B781" i="4"/>
  <c r="N769" i="4"/>
  <c r="AA769" i="4" s="1"/>
  <c r="O769" i="4"/>
  <c r="AC769" i="4" s="1"/>
  <c r="M769" i="4"/>
  <c r="Y769" i="4" s="1"/>
  <c r="L769" i="4"/>
  <c r="X769" i="4" s="1"/>
  <c r="J769" i="4"/>
  <c r="T769" i="4" s="1"/>
  <c r="K769" i="4"/>
  <c r="U769" i="4" s="1"/>
  <c r="I769" i="4"/>
  <c r="S769" i="4" s="1"/>
  <c r="C769" i="4"/>
  <c r="B769" i="4"/>
  <c r="N757" i="4"/>
  <c r="AA757" i="4" s="1"/>
  <c r="O757" i="4"/>
  <c r="AC757" i="4" s="1"/>
  <c r="M757" i="4"/>
  <c r="Y757" i="4" s="1"/>
  <c r="L757" i="4"/>
  <c r="X757" i="4" s="1"/>
  <c r="J757" i="4"/>
  <c r="T757" i="4" s="1"/>
  <c r="K757" i="4"/>
  <c r="U757" i="4" s="1"/>
  <c r="C757" i="4"/>
  <c r="I757" i="4"/>
  <c r="S757" i="4" s="1"/>
  <c r="B757" i="4"/>
  <c r="R757" i="4"/>
  <c r="O745" i="4"/>
  <c r="AC745" i="4" s="1"/>
  <c r="N745" i="4"/>
  <c r="AA745" i="4" s="1"/>
  <c r="M745" i="4"/>
  <c r="Y745" i="4" s="1"/>
  <c r="L745" i="4"/>
  <c r="X745" i="4" s="1"/>
  <c r="K745" i="4"/>
  <c r="U745" i="4" s="1"/>
  <c r="J745" i="4"/>
  <c r="T745" i="4" s="1"/>
  <c r="I745" i="4"/>
  <c r="S745" i="4" s="1"/>
  <c r="C745" i="4"/>
  <c r="B745" i="4"/>
  <c r="O733" i="4"/>
  <c r="AC733" i="4" s="1"/>
  <c r="N733" i="4"/>
  <c r="AA733" i="4" s="1"/>
  <c r="M733" i="4"/>
  <c r="Y733" i="4" s="1"/>
  <c r="L733" i="4"/>
  <c r="X733" i="4" s="1"/>
  <c r="K733" i="4"/>
  <c r="U733" i="4" s="1"/>
  <c r="J733" i="4"/>
  <c r="T733" i="4" s="1"/>
  <c r="C733" i="4"/>
  <c r="I733" i="4"/>
  <c r="S733" i="4" s="1"/>
  <c r="B733" i="4"/>
  <c r="N721" i="4"/>
  <c r="AA721" i="4" s="1"/>
  <c r="M721" i="4"/>
  <c r="Y721" i="4" s="1"/>
  <c r="O721" i="4"/>
  <c r="AC721" i="4" s="1"/>
  <c r="L721" i="4"/>
  <c r="X721" i="4" s="1"/>
  <c r="J721" i="4"/>
  <c r="T721" i="4" s="1"/>
  <c r="K721" i="4"/>
  <c r="U721" i="4" s="1"/>
  <c r="C721" i="4"/>
  <c r="I721" i="4"/>
  <c r="S721" i="4" s="1"/>
  <c r="B721" i="4"/>
  <c r="N709" i="4"/>
  <c r="AA709" i="4" s="1"/>
  <c r="O709" i="4"/>
  <c r="AC709" i="4" s="1"/>
  <c r="M709" i="4"/>
  <c r="Y709" i="4" s="1"/>
  <c r="L709" i="4"/>
  <c r="X709" i="4" s="1"/>
  <c r="J709" i="4"/>
  <c r="T709" i="4" s="1"/>
  <c r="K709" i="4"/>
  <c r="U709" i="4" s="1"/>
  <c r="I709" i="4"/>
  <c r="S709" i="4" s="1"/>
  <c r="C709" i="4"/>
  <c r="B709" i="4"/>
  <c r="R709" i="4"/>
  <c r="O697" i="4"/>
  <c r="AC697" i="4" s="1"/>
  <c r="N697" i="4"/>
  <c r="AA697" i="4" s="1"/>
  <c r="M697" i="4"/>
  <c r="Y697" i="4" s="1"/>
  <c r="L697" i="4"/>
  <c r="X697" i="4" s="1"/>
  <c r="J697" i="4"/>
  <c r="T697" i="4" s="1"/>
  <c r="K697" i="4"/>
  <c r="U697" i="4" s="1"/>
  <c r="C697" i="4"/>
  <c r="I697" i="4"/>
  <c r="S697" i="4" s="1"/>
  <c r="B697" i="4"/>
  <c r="O685" i="4"/>
  <c r="AC685" i="4" s="1"/>
  <c r="N685" i="4"/>
  <c r="AA685" i="4" s="1"/>
  <c r="M685" i="4"/>
  <c r="Y685" i="4" s="1"/>
  <c r="L685" i="4"/>
  <c r="X685" i="4" s="1"/>
  <c r="J685" i="4"/>
  <c r="T685" i="4" s="1"/>
  <c r="K685" i="4"/>
  <c r="U685" i="4" s="1"/>
  <c r="I685" i="4"/>
  <c r="S685" i="4" s="1"/>
  <c r="C685" i="4"/>
  <c r="B685" i="4"/>
  <c r="N673" i="4"/>
  <c r="AA673" i="4" s="1"/>
  <c r="M673" i="4"/>
  <c r="Y673" i="4" s="1"/>
  <c r="L673" i="4"/>
  <c r="X673" i="4" s="1"/>
  <c r="O673" i="4"/>
  <c r="AC673" i="4" s="1"/>
  <c r="K673" i="4"/>
  <c r="U673" i="4" s="1"/>
  <c r="J673" i="4"/>
  <c r="T673" i="4" s="1"/>
  <c r="C673" i="4"/>
  <c r="I673" i="4"/>
  <c r="S673" i="4" s="1"/>
  <c r="B673" i="4"/>
  <c r="R673" i="4"/>
  <c r="N661" i="4"/>
  <c r="AA661" i="4" s="1"/>
  <c r="O661" i="4"/>
  <c r="AC661" i="4" s="1"/>
  <c r="M661" i="4"/>
  <c r="Y661" i="4" s="1"/>
  <c r="L661" i="4"/>
  <c r="X661" i="4" s="1"/>
  <c r="K661" i="4"/>
  <c r="U661" i="4" s="1"/>
  <c r="J661" i="4"/>
  <c r="T661" i="4" s="1"/>
  <c r="I661" i="4"/>
  <c r="S661" i="4" s="1"/>
  <c r="C661" i="4"/>
  <c r="B661" i="4"/>
  <c r="O649" i="4"/>
  <c r="AC649" i="4" s="1"/>
  <c r="N649" i="4"/>
  <c r="AA649" i="4" s="1"/>
  <c r="M649" i="4"/>
  <c r="Y649" i="4" s="1"/>
  <c r="L649" i="4"/>
  <c r="X649" i="4" s="1"/>
  <c r="J649" i="4"/>
  <c r="T649" i="4" s="1"/>
  <c r="K649" i="4"/>
  <c r="U649" i="4" s="1"/>
  <c r="C649" i="4"/>
  <c r="I649" i="4"/>
  <c r="S649" i="4" s="1"/>
  <c r="B649" i="4"/>
  <c r="O637" i="4"/>
  <c r="AC637" i="4" s="1"/>
  <c r="N637" i="4"/>
  <c r="AA637" i="4" s="1"/>
  <c r="M637" i="4"/>
  <c r="Y637" i="4" s="1"/>
  <c r="L637" i="4"/>
  <c r="X637" i="4" s="1"/>
  <c r="J637" i="4"/>
  <c r="T637" i="4" s="1"/>
  <c r="K637" i="4"/>
  <c r="U637" i="4" s="1"/>
  <c r="I637" i="4"/>
  <c r="S637" i="4" s="1"/>
  <c r="C637" i="4"/>
  <c r="B637" i="4"/>
  <c r="R637" i="4"/>
  <c r="N625" i="4"/>
  <c r="AA625" i="4" s="1"/>
  <c r="O625" i="4"/>
  <c r="AC625" i="4" s="1"/>
  <c r="M625" i="4"/>
  <c r="Y625" i="4" s="1"/>
  <c r="J625" i="4"/>
  <c r="T625" i="4" s="1"/>
  <c r="L625" i="4"/>
  <c r="X625" i="4" s="1"/>
  <c r="K625" i="4"/>
  <c r="U625" i="4" s="1"/>
  <c r="C625" i="4"/>
  <c r="I625" i="4"/>
  <c r="S625" i="4" s="1"/>
  <c r="B625" i="4"/>
  <c r="N613" i="4"/>
  <c r="AA613" i="4" s="1"/>
  <c r="O613" i="4"/>
  <c r="AC613" i="4" s="1"/>
  <c r="M613" i="4"/>
  <c r="Y613" i="4" s="1"/>
  <c r="J613" i="4"/>
  <c r="T613" i="4" s="1"/>
  <c r="L613" i="4"/>
  <c r="X613" i="4" s="1"/>
  <c r="K613" i="4"/>
  <c r="U613" i="4" s="1"/>
  <c r="I613" i="4"/>
  <c r="S613" i="4" s="1"/>
  <c r="C613" i="4"/>
  <c r="B613" i="4"/>
  <c r="O601" i="4"/>
  <c r="AC601" i="4" s="1"/>
  <c r="N601" i="4"/>
  <c r="AA601" i="4" s="1"/>
  <c r="M601" i="4"/>
  <c r="Y601" i="4" s="1"/>
  <c r="L601" i="4"/>
  <c r="X601" i="4" s="1"/>
  <c r="K601" i="4"/>
  <c r="U601" i="4" s="1"/>
  <c r="J601" i="4"/>
  <c r="T601" i="4" s="1"/>
  <c r="C601" i="4"/>
  <c r="I601" i="4"/>
  <c r="S601" i="4" s="1"/>
  <c r="B601" i="4"/>
  <c r="R601" i="4"/>
  <c r="O589" i="4"/>
  <c r="AC589" i="4" s="1"/>
  <c r="N589" i="4"/>
  <c r="AA589" i="4" s="1"/>
  <c r="M589" i="4"/>
  <c r="Y589" i="4" s="1"/>
  <c r="L589" i="4"/>
  <c r="X589" i="4" s="1"/>
  <c r="K589" i="4"/>
  <c r="U589" i="4" s="1"/>
  <c r="J589" i="4"/>
  <c r="T589" i="4" s="1"/>
  <c r="I589" i="4"/>
  <c r="S589" i="4" s="1"/>
  <c r="C589" i="4"/>
  <c r="B589" i="4"/>
  <c r="N577" i="4"/>
  <c r="AA577" i="4" s="1"/>
  <c r="O577" i="4"/>
  <c r="AC577" i="4" s="1"/>
  <c r="M577" i="4"/>
  <c r="Y577" i="4" s="1"/>
  <c r="L577" i="4"/>
  <c r="X577" i="4" s="1"/>
  <c r="J577" i="4"/>
  <c r="T577" i="4" s="1"/>
  <c r="K577" i="4"/>
  <c r="U577" i="4" s="1"/>
  <c r="C577" i="4"/>
  <c r="I577" i="4"/>
  <c r="S577" i="4" s="1"/>
  <c r="B577" i="4"/>
  <c r="O565" i="4"/>
  <c r="AC565" i="4" s="1"/>
  <c r="M565" i="4"/>
  <c r="Y565" i="4" s="1"/>
  <c r="N565" i="4"/>
  <c r="AA565" i="4" s="1"/>
  <c r="L565" i="4"/>
  <c r="X565" i="4" s="1"/>
  <c r="J565" i="4"/>
  <c r="T565" i="4" s="1"/>
  <c r="K565" i="4"/>
  <c r="U565" i="4" s="1"/>
  <c r="I565" i="4"/>
  <c r="S565" i="4" s="1"/>
  <c r="C565" i="4"/>
  <c r="B565" i="4"/>
  <c r="R565" i="4"/>
  <c r="O553" i="4"/>
  <c r="AC553" i="4" s="1"/>
  <c r="M553" i="4"/>
  <c r="Y553" i="4" s="1"/>
  <c r="N553" i="4"/>
  <c r="AA553" i="4" s="1"/>
  <c r="L553" i="4"/>
  <c r="X553" i="4" s="1"/>
  <c r="J553" i="4"/>
  <c r="T553" i="4" s="1"/>
  <c r="K553" i="4"/>
  <c r="U553" i="4" s="1"/>
  <c r="C553" i="4"/>
  <c r="I553" i="4"/>
  <c r="S553" i="4" s="1"/>
  <c r="B553" i="4"/>
  <c r="O541" i="4"/>
  <c r="AC541" i="4" s="1"/>
  <c r="N541" i="4"/>
  <c r="AA541" i="4" s="1"/>
  <c r="M541" i="4"/>
  <c r="Y541" i="4" s="1"/>
  <c r="J541" i="4"/>
  <c r="T541" i="4" s="1"/>
  <c r="L541" i="4"/>
  <c r="X541" i="4" s="1"/>
  <c r="K541" i="4"/>
  <c r="U541" i="4" s="1"/>
  <c r="I541" i="4"/>
  <c r="S541" i="4" s="1"/>
  <c r="C541" i="4"/>
  <c r="B541" i="4"/>
  <c r="O529" i="4"/>
  <c r="AC529" i="4" s="1"/>
  <c r="N529" i="4"/>
  <c r="AA529" i="4" s="1"/>
  <c r="M529" i="4"/>
  <c r="Y529" i="4" s="1"/>
  <c r="L529" i="4"/>
  <c r="X529" i="4" s="1"/>
  <c r="K529" i="4"/>
  <c r="U529" i="4" s="1"/>
  <c r="J529" i="4"/>
  <c r="T529" i="4" s="1"/>
  <c r="C529" i="4"/>
  <c r="I529" i="4"/>
  <c r="S529" i="4" s="1"/>
  <c r="B529" i="4"/>
  <c r="O517" i="4"/>
  <c r="AC517" i="4" s="1"/>
  <c r="M517" i="4"/>
  <c r="Y517" i="4" s="1"/>
  <c r="N517" i="4"/>
  <c r="AA517" i="4" s="1"/>
  <c r="L517" i="4"/>
  <c r="X517" i="4" s="1"/>
  <c r="K517" i="4"/>
  <c r="U517" i="4" s="1"/>
  <c r="J517" i="4"/>
  <c r="T517" i="4" s="1"/>
  <c r="I517" i="4"/>
  <c r="S517" i="4" s="1"/>
  <c r="C517" i="4"/>
  <c r="B517" i="4"/>
  <c r="R517" i="4"/>
  <c r="O505" i="4"/>
  <c r="AC505" i="4" s="1"/>
  <c r="M505" i="4"/>
  <c r="Y505" i="4" s="1"/>
  <c r="N505" i="4"/>
  <c r="AA505" i="4" s="1"/>
  <c r="L505" i="4"/>
  <c r="X505" i="4" s="1"/>
  <c r="J505" i="4"/>
  <c r="T505" i="4" s="1"/>
  <c r="K505" i="4"/>
  <c r="U505" i="4" s="1"/>
  <c r="C505" i="4"/>
  <c r="I505" i="4"/>
  <c r="S505" i="4" s="1"/>
  <c r="B505" i="4"/>
  <c r="O493" i="4"/>
  <c r="AC493" i="4" s="1"/>
  <c r="N493" i="4"/>
  <c r="AA493" i="4" s="1"/>
  <c r="M493" i="4"/>
  <c r="Y493" i="4" s="1"/>
  <c r="L493" i="4"/>
  <c r="X493" i="4" s="1"/>
  <c r="J493" i="4"/>
  <c r="T493" i="4" s="1"/>
  <c r="K493" i="4"/>
  <c r="U493" i="4" s="1"/>
  <c r="I493" i="4"/>
  <c r="S493" i="4" s="1"/>
  <c r="C493" i="4"/>
  <c r="B493" i="4"/>
  <c r="N481" i="4"/>
  <c r="AA481" i="4" s="1"/>
  <c r="O481" i="4"/>
  <c r="AC481" i="4" s="1"/>
  <c r="M481" i="4"/>
  <c r="Y481" i="4" s="1"/>
  <c r="L481" i="4"/>
  <c r="X481" i="4" s="1"/>
  <c r="J481" i="4"/>
  <c r="T481" i="4" s="1"/>
  <c r="K481" i="4"/>
  <c r="U481" i="4" s="1"/>
  <c r="C481" i="4"/>
  <c r="I481" i="4"/>
  <c r="S481" i="4" s="1"/>
  <c r="B481" i="4"/>
  <c r="R481" i="4"/>
  <c r="R889" i="4"/>
  <c r="R625" i="4"/>
  <c r="R577" i="4"/>
  <c r="O995" i="4"/>
  <c r="AC995" i="4" s="1"/>
  <c r="R995" i="4"/>
  <c r="N995" i="4"/>
  <c r="AA995" i="4" s="1"/>
  <c r="M995" i="4"/>
  <c r="Y995" i="4" s="1"/>
  <c r="K995" i="4"/>
  <c r="U995" i="4" s="1"/>
  <c r="J995" i="4"/>
  <c r="T995" i="4" s="1"/>
  <c r="L995" i="4"/>
  <c r="X995" i="4" s="1"/>
  <c r="C995" i="4"/>
  <c r="I995" i="4"/>
  <c r="S995" i="4" s="1"/>
  <c r="B995" i="4"/>
  <c r="O983" i="4"/>
  <c r="AC983" i="4" s="1"/>
  <c r="N983" i="4"/>
  <c r="AA983" i="4" s="1"/>
  <c r="M983" i="4"/>
  <c r="Y983" i="4" s="1"/>
  <c r="K983" i="4"/>
  <c r="U983" i="4" s="1"/>
  <c r="J983" i="4"/>
  <c r="T983" i="4" s="1"/>
  <c r="L983" i="4"/>
  <c r="X983" i="4" s="1"/>
  <c r="C983" i="4"/>
  <c r="I983" i="4"/>
  <c r="S983" i="4" s="1"/>
  <c r="B983" i="4"/>
  <c r="R983" i="4"/>
  <c r="O971" i="4"/>
  <c r="AC971" i="4" s="1"/>
  <c r="N971" i="4"/>
  <c r="AA971" i="4" s="1"/>
  <c r="M971" i="4"/>
  <c r="Y971" i="4" s="1"/>
  <c r="K971" i="4"/>
  <c r="U971" i="4" s="1"/>
  <c r="L971" i="4"/>
  <c r="X971" i="4" s="1"/>
  <c r="J971" i="4"/>
  <c r="T971" i="4" s="1"/>
  <c r="I971" i="4"/>
  <c r="S971" i="4" s="1"/>
  <c r="C971" i="4"/>
  <c r="B971" i="4"/>
  <c r="O959" i="4"/>
  <c r="AC959" i="4" s="1"/>
  <c r="N959" i="4"/>
  <c r="AA959" i="4" s="1"/>
  <c r="M959" i="4"/>
  <c r="Y959" i="4" s="1"/>
  <c r="K959" i="4"/>
  <c r="U959" i="4" s="1"/>
  <c r="J959" i="4"/>
  <c r="T959" i="4" s="1"/>
  <c r="L959" i="4"/>
  <c r="X959" i="4" s="1"/>
  <c r="C959" i="4"/>
  <c r="I959" i="4"/>
  <c r="S959" i="4" s="1"/>
  <c r="B959" i="4"/>
  <c r="R959" i="4"/>
  <c r="O947" i="4"/>
  <c r="AC947" i="4" s="1"/>
  <c r="N947" i="4"/>
  <c r="AA947" i="4" s="1"/>
  <c r="M947" i="4"/>
  <c r="Y947" i="4" s="1"/>
  <c r="K947" i="4"/>
  <c r="U947" i="4" s="1"/>
  <c r="J947" i="4"/>
  <c r="T947" i="4" s="1"/>
  <c r="L947" i="4"/>
  <c r="X947" i="4" s="1"/>
  <c r="I947" i="4"/>
  <c r="S947" i="4" s="1"/>
  <c r="C947" i="4"/>
  <c r="B947" i="4"/>
  <c r="R947" i="4"/>
  <c r="O935" i="4"/>
  <c r="AC935" i="4" s="1"/>
  <c r="N935" i="4"/>
  <c r="AA935" i="4" s="1"/>
  <c r="M935" i="4"/>
  <c r="Y935" i="4" s="1"/>
  <c r="K935" i="4"/>
  <c r="U935" i="4" s="1"/>
  <c r="J935" i="4"/>
  <c r="T935" i="4" s="1"/>
  <c r="L935" i="4"/>
  <c r="X935" i="4" s="1"/>
  <c r="I935" i="4"/>
  <c r="S935" i="4" s="1"/>
  <c r="C935" i="4"/>
  <c r="B935" i="4"/>
  <c r="O923" i="4"/>
  <c r="AC923" i="4" s="1"/>
  <c r="N923" i="4"/>
  <c r="AA923" i="4" s="1"/>
  <c r="M923" i="4"/>
  <c r="Y923" i="4" s="1"/>
  <c r="K923" i="4"/>
  <c r="U923" i="4" s="1"/>
  <c r="L923" i="4"/>
  <c r="X923" i="4" s="1"/>
  <c r="J923" i="4"/>
  <c r="T923" i="4" s="1"/>
  <c r="C923" i="4"/>
  <c r="B923" i="4"/>
  <c r="I923" i="4"/>
  <c r="S923" i="4" s="1"/>
  <c r="O911" i="4"/>
  <c r="AC911" i="4" s="1"/>
  <c r="N911" i="4"/>
  <c r="AA911" i="4" s="1"/>
  <c r="M911" i="4"/>
  <c r="Y911" i="4" s="1"/>
  <c r="K911" i="4"/>
  <c r="U911" i="4" s="1"/>
  <c r="L911" i="4"/>
  <c r="X911" i="4" s="1"/>
  <c r="J911" i="4"/>
  <c r="T911" i="4" s="1"/>
  <c r="I911" i="4"/>
  <c r="S911" i="4" s="1"/>
  <c r="C911" i="4"/>
  <c r="B911" i="4"/>
  <c r="O899" i="4"/>
  <c r="AC899" i="4" s="1"/>
  <c r="N899" i="4"/>
  <c r="AA899" i="4" s="1"/>
  <c r="M899" i="4"/>
  <c r="Y899" i="4" s="1"/>
  <c r="K899" i="4"/>
  <c r="U899" i="4" s="1"/>
  <c r="J899" i="4"/>
  <c r="T899" i="4" s="1"/>
  <c r="L899" i="4"/>
  <c r="X899" i="4" s="1"/>
  <c r="C899" i="4"/>
  <c r="I899" i="4"/>
  <c r="S899" i="4" s="1"/>
  <c r="B899" i="4"/>
  <c r="R899" i="4"/>
  <c r="O887" i="4"/>
  <c r="AC887" i="4" s="1"/>
  <c r="N887" i="4"/>
  <c r="AA887" i="4" s="1"/>
  <c r="M887" i="4"/>
  <c r="Y887" i="4" s="1"/>
  <c r="L887" i="4"/>
  <c r="X887" i="4" s="1"/>
  <c r="K887" i="4"/>
  <c r="U887" i="4" s="1"/>
  <c r="J887" i="4"/>
  <c r="T887" i="4" s="1"/>
  <c r="I887" i="4"/>
  <c r="S887" i="4" s="1"/>
  <c r="C887" i="4"/>
  <c r="B887" i="4"/>
  <c r="R887" i="4"/>
  <c r="O875" i="4"/>
  <c r="AC875" i="4" s="1"/>
  <c r="N875" i="4"/>
  <c r="AA875" i="4" s="1"/>
  <c r="M875" i="4"/>
  <c r="Y875" i="4" s="1"/>
  <c r="K875" i="4"/>
  <c r="U875" i="4" s="1"/>
  <c r="L875" i="4"/>
  <c r="X875" i="4" s="1"/>
  <c r="J875" i="4"/>
  <c r="T875" i="4" s="1"/>
  <c r="I875" i="4"/>
  <c r="S875" i="4" s="1"/>
  <c r="C875" i="4"/>
  <c r="B875" i="4"/>
  <c r="O863" i="4"/>
  <c r="AC863" i="4" s="1"/>
  <c r="N863" i="4"/>
  <c r="AA863" i="4" s="1"/>
  <c r="M863" i="4"/>
  <c r="Y863" i="4" s="1"/>
  <c r="K863" i="4"/>
  <c r="U863" i="4" s="1"/>
  <c r="J863" i="4"/>
  <c r="T863" i="4" s="1"/>
  <c r="C863" i="4"/>
  <c r="L863" i="4"/>
  <c r="X863" i="4" s="1"/>
  <c r="I863" i="4"/>
  <c r="S863" i="4" s="1"/>
  <c r="B863" i="4"/>
  <c r="R863" i="4"/>
  <c r="O851" i="4"/>
  <c r="AC851" i="4" s="1"/>
  <c r="N851" i="4"/>
  <c r="AA851" i="4" s="1"/>
  <c r="M851" i="4"/>
  <c r="Y851" i="4" s="1"/>
  <c r="L851" i="4"/>
  <c r="X851" i="4" s="1"/>
  <c r="K851" i="4"/>
  <c r="U851" i="4" s="1"/>
  <c r="J851" i="4"/>
  <c r="T851" i="4" s="1"/>
  <c r="I851" i="4"/>
  <c r="S851" i="4" s="1"/>
  <c r="C851" i="4"/>
  <c r="B851" i="4"/>
  <c r="R851" i="4"/>
  <c r="O839" i="4"/>
  <c r="AC839" i="4" s="1"/>
  <c r="N839" i="4"/>
  <c r="AA839" i="4" s="1"/>
  <c r="M839" i="4"/>
  <c r="Y839" i="4" s="1"/>
  <c r="K839" i="4"/>
  <c r="U839" i="4" s="1"/>
  <c r="L839" i="4"/>
  <c r="X839" i="4" s="1"/>
  <c r="J839" i="4"/>
  <c r="T839" i="4" s="1"/>
  <c r="C839" i="4"/>
  <c r="I839" i="4"/>
  <c r="S839" i="4" s="1"/>
  <c r="B839" i="4"/>
  <c r="O827" i="4"/>
  <c r="AC827" i="4" s="1"/>
  <c r="N827" i="4"/>
  <c r="AA827" i="4" s="1"/>
  <c r="M827" i="4"/>
  <c r="Y827" i="4" s="1"/>
  <c r="K827" i="4"/>
  <c r="U827" i="4" s="1"/>
  <c r="L827" i="4"/>
  <c r="X827" i="4" s="1"/>
  <c r="J827" i="4"/>
  <c r="T827" i="4" s="1"/>
  <c r="I827" i="4"/>
  <c r="S827" i="4" s="1"/>
  <c r="C827" i="4"/>
  <c r="B827" i="4"/>
  <c r="O815" i="4"/>
  <c r="AC815" i="4" s="1"/>
  <c r="N815" i="4"/>
  <c r="AA815" i="4" s="1"/>
  <c r="M815" i="4"/>
  <c r="Y815" i="4" s="1"/>
  <c r="L815" i="4"/>
  <c r="X815" i="4" s="1"/>
  <c r="K815" i="4"/>
  <c r="U815" i="4" s="1"/>
  <c r="J815" i="4"/>
  <c r="T815" i="4" s="1"/>
  <c r="C815" i="4"/>
  <c r="I815" i="4"/>
  <c r="S815" i="4" s="1"/>
  <c r="B815" i="4"/>
  <c r="R815" i="4"/>
  <c r="O803" i="4"/>
  <c r="AC803" i="4" s="1"/>
  <c r="N803" i="4"/>
  <c r="AA803" i="4" s="1"/>
  <c r="M803" i="4"/>
  <c r="Y803" i="4" s="1"/>
  <c r="K803" i="4"/>
  <c r="U803" i="4" s="1"/>
  <c r="L803" i="4"/>
  <c r="X803" i="4" s="1"/>
  <c r="J803" i="4"/>
  <c r="T803" i="4" s="1"/>
  <c r="I803" i="4"/>
  <c r="S803" i="4" s="1"/>
  <c r="C803" i="4"/>
  <c r="B803" i="4"/>
  <c r="O791" i="4"/>
  <c r="AC791" i="4" s="1"/>
  <c r="N791" i="4"/>
  <c r="AA791" i="4" s="1"/>
  <c r="M791" i="4"/>
  <c r="Y791" i="4" s="1"/>
  <c r="K791" i="4"/>
  <c r="U791" i="4" s="1"/>
  <c r="L791" i="4"/>
  <c r="X791" i="4" s="1"/>
  <c r="J791" i="4"/>
  <c r="T791" i="4" s="1"/>
  <c r="I791" i="4"/>
  <c r="S791" i="4" s="1"/>
  <c r="C791" i="4"/>
  <c r="B791" i="4"/>
  <c r="O779" i="4"/>
  <c r="AC779" i="4" s="1"/>
  <c r="N779" i="4"/>
  <c r="AA779" i="4" s="1"/>
  <c r="M779" i="4"/>
  <c r="Y779" i="4" s="1"/>
  <c r="L779" i="4"/>
  <c r="X779" i="4" s="1"/>
  <c r="K779" i="4"/>
  <c r="U779" i="4" s="1"/>
  <c r="J779" i="4"/>
  <c r="T779" i="4" s="1"/>
  <c r="C779" i="4"/>
  <c r="I779" i="4"/>
  <c r="S779" i="4" s="1"/>
  <c r="B779" i="4"/>
  <c r="O767" i="4"/>
  <c r="AC767" i="4" s="1"/>
  <c r="M767" i="4"/>
  <c r="Y767" i="4" s="1"/>
  <c r="K767" i="4"/>
  <c r="U767" i="4" s="1"/>
  <c r="N767" i="4"/>
  <c r="AA767" i="4" s="1"/>
  <c r="L767" i="4"/>
  <c r="X767" i="4" s="1"/>
  <c r="J767" i="4"/>
  <c r="T767" i="4" s="1"/>
  <c r="I767" i="4"/>
  <c r="S767" i="4" s="1"/>
  <c r="C767" i="4"/>
  <c r="B767" i="4"/>
  <c r="R767" i="4"/>
  <c r="O755" i="4"/>
  <c r="AC755" i="4" s="1"/>
  <c r="N755" i="4"/>
  <c r="AA755" i="4" s="1"/>
  <c r="M755" i="4"/>
  <c r="Y755" i="4" s="1"/>
  <c r="K755" i="4"/>
  <c r="U755" i="4" s="1"/>
  <c r="L755" i="4"/>
  <c r="X755" i="4" s="1"/>
  <c r="J755" i="4"/>
  <c r="T755" i="4" s="1"/>
  <c r="C755" i="4"/>
  <c r="B755" i="4"/>
  <c r="I755" i="4"/>
  <c r="S755" i="4" s="1"/>
  <c r="O743" i="4"/>
  <c r="AC743" i="4" s="1"/>
  <c r="N743" i="4"/>
  <c r="AA743" i="4" s="1"/>
  <c r="M743" i="4"/>
  <c r="Y743" i="4" s="1"/>
  <c r="L743" i="4"/>
  <c r="X743" i="4" s="1"/>
  <c r="K743" i="4"/>
  <c r="U743" i="4" s="1"/>
  <c r="J743" i="4"/>
  <c r="T743" i="4" s="1"/>
  <c r="I743" i="4"/>
  <c r="S743" i="4" s="1"/>
  <c r="C743" i="4"/>
  <c r="B743" i="4"/>
  <c r="R743" i="4"/>
  <c r="O731" i="4"/>
  <c r="AC731" i="4" s="1"/>
  <c r="N731" i="4"/>
  <c r="AA731" i="4" s="1"/>
  <c r="M731" i="4"/>
  <c r="Y731" i="4" s="1"/>
  <c r="K731" i="4"/>
  <c r="U731" i="4" s="1"/>
  <c r="L731" i="4"/>
  <c r="X731" i="4" s="1"/>
  <c r="J731" i="4"/>
  <c r="T731" i="4" s="1"/>
  <c r="I731" i="4"/>
  <c r="S731" i="4" s="1"/>
  <c r="C731" i="4"/>
  <c r="B731" i="4"/>
  <c r="O719" i="4"/>
  <c r="AC719" i="4" s="1"/>
  <c r="N719" i="4"/>
  <c r="AA719" i="4" s="1"/>
  <c r="M719" i="4"/>
  <c r="Y719" i="4" s="1"/>
  <c r="K719" i="4"/>
  <c r="U719" i="4" s="1"/>
  <c r="J719" i="4"/>
  <c r="T719" i="4" s="1"/>
  <c r="L719" i="4"/>
  <c r="X719" i="4" s="1"/>
  <c r="C719" i="4"/>
  <c r="I719" i="4"/>
  <c r="S719" i="4" s="1"/>
  <c r="B719" i="4"/>
  <c r="O707" i="4"/>
  <c r="AC707" i="4" s="1"/>
  <c r="N707" i="4"/>
  <c r="AA707" i="4" s="1"/>
  <c r="M707" i="4"/>
  <c r="Y707" i="4" s="1"/>
  <c r="K707" i="4"/>
  <c r="U707" i="4" s="1"/>
  <c r="L707" i="4"/>
  <c r="X707" i="4" s="1"/>
  <c r="J707" i="4"/>
  <c r="T707" i="4" s="1"/>
  <c r="I707" i="4"/>
  <c r="S707" i="4" s="1"/>
  <c r="C707" i="4"/>
  <c r="B707" i="4"/>
  <c r="O695" i="4"/>
  <c r="AC695" i="4" s="1"/>
  <c r="M695" i="4"/>
  <c r="Y695" i="4" s="1"/>
  <c r="K695" i="4"/>
  <c r="U695" i="4" s="1"/>
  <c r="N695" i="4"/>
  <c r="AA695" i="4" s="1"/>
  <c r="J695" i="4"/>
  <c r="T695" i="4" s="1"/>
  <c r="C695" i="4"/>
  <c r="I695" i="4"/>
  <c r="S695" i="4" s="1"/>
  <c r="L695" i="4"/>
  <c r="X695" i="4" s="1"/>
  <c r="B695" i="4"/>
  <c r="R695" i="4"/>
  <c r="O683" i="4"/>
  <c r="AC683" i="4" s="1"/>
  <c r="N683" i="4"/>
  <c r="AA683" i="4" s="1"/>
  <c r="M683" i="4"/>
  <c r="Y683" i="4" s="1"/>
  <c r="K683" i="4"/>
  <c r="U683" i="4" s="1"/>
  <c r="L683" i="4"/>
  <c r="X683" i="4" s="1"/>
  <c r="J683" i="4"/>
  <c r="T683" i="4" s="1"/>
  <c r="I683" i="4"/>
  <c r="S683" i="4" s="1"/>
  <c r="C683" i="4"/>
  <c r="B683" i="4"/>
  <c r="O671" i="4"/>
  <c r="AC671" i="4" s="1"/>
  <c r="N671" i="4"/>
  <c r="AA671" i="4" s="1"/>
  <c r="M671" i="4"/>
  <c r="Y671" i="4" s="1"/>
  <c r="K671" i="4"/>
  <c r="U671" i="4" s="1"/>
  <c r="J671" i="4"/>
  <c r="T671" i="4" s="1"/>
  <c r="C671" i="4"/>
  <c r="L671" i="4"/>
  <c r="X671" i="4" s="1"/>
  <c r="I671" i="4"/>
  <c r="S671" i="4" s="1"/>
  <c r="B671" i="4"/>
  <c r="R671" i="4"/>
  <c r="O659" i="4"/>
  <c r="AC659" i="4" s="1"/>
  <c r="N659" i="4"/>
  <c r="AA659" i="4" s="1"/>
  <c r="M659" i="4"/>
  <c r="Y659" i="4" s="1"/>
  <c r="K659" i="4"/>
  <c r="U659" i="4" s="1"/>
  <c r="L659" i="4"/>
  <c r="X659" i="4" s="1"/>
  <c r="J659" i="4"/>
  <c r="T659" i="4" s="1"/>
  <c r="I659" i="4"/>
  <c r="S659" i="4" s="1"/>
  <c r="C659" i="4"/>
  <c r="B659" i="4"/>
  <c r="R659" i="4"/>
  <c r="O647" i="4"/>
  <c r="AC647" i="4" s="1"/>
  <c r="N647" i="4"/>
  <c r="AA647" i="4" s="1"/>
  <c r="M647" i="4"/>
  <c r="Y647" i="4" s="1"/>
  <c r="K647" i="4"/>
  <c r="U647" i="4" s="1"/>
  <c r="L647" i="4"/>
  <c r="X647" i="4" s="1"/>
  <c r="J647" i="4"/>
  <c r="T647" i="4" s="1"/>
  <c r="C647" i="4"/>
  <c r="I647" i="4"/>
  <c r="S647" i="4" s="1"/>
  <c r="B647" i="4"/>
  <c r="O635" i="4"/>
  <c r="AC635" i="4" s="1"/>
  <c r="N635" i="4"/>
  <c r="AA635" i="4" s="1"/>
  <c r="M635" i="4"/>
  <c r="Y635" i="4" s="1"/>
  <c r="K635" i="4"/>
  <c r="U635" i="4" s="1"/>
  <c r="L635" i="4"/>
  <c r="X635" i="4" s="1"/>
  <c r="J635" i="4"/>
  <c r="T635" i="4" s="1"/>
  <c r="I635" i="4"/>
  <c r="S635" i="4" s="1"/>
  <c r="C635" i="4"/>
  <c r="B635" i="4"/>
  <c r="R635" i="4"/>
  <c r="O623" i="4"/>
  <c r="AC623" i="4" s="1"/>
  <c r="M623" i="4"/>
  <c r="Y623" i="4" s="1"/>
  <c r="L623" i="4"/>
  <c r="X623" i="4" s="1"/>
  <c r="K623" i="4"/>
  <c r="U623" i="4" s="1"/>
  <c r="N623" i="4"/>
  <c r="AA623" i="4" s="1"/>
  <c r="J623" i="4"/>
  <c r="T623" i="4" s="1"/>
  <c r="C623" i="4"/>
  <c r="B623" i="4"/>
  <c r="I623" i="4"/>
  <c r="S623" i="4" s="1"/>
  <c r="R623" i="4"/>
  <c r="O611" i="4"/>
  <c r="AC611" i="4" s="1"/>
  <c r="N611" i="4"/>
  <c r="AA611" i="4" s="1"/>
  <c r="M611" i="4"/>
  <c r="Y611" i="4" s="1"/>
  <c r="K611" i="4"/>
  <c r="U611" i="4" s="1"/>
  <c r="J611" i="4"/>
  <c r="T611" i="4" s="1"/>
  <c r="L611" i="4"/>
  <c r="X611" i="4" s="1"/>
  <c r="I611" i="4"/>
  <c r="S611" i="4" s="1"/>
  <c r="C611" i="4"/>
  <c r="B611" i="4"/>
  <c r="O599" i="4"/>
  <c r="AC599" i="4" s="1"/>
  <c r="N599" i="4"/>
  <c r="AA599" i="4" s="1"/>
  <c r="M599" i="4"/>
  <c r="Y599" i="4" s="1"/>
  <c r="K599" i="4"/>
  <c r="U599" i="4" s="1"/>
  <c r="J599" i="4"/>
  <c r="T599" i="4" s="1"/>
  <c r="C599" i="4"/>
  <c r="L599" i="4"/>
  <c r="X599" i="4" s="1"/>
  <c r="B599" i="4"/>
  <c r="I599" i="4"/>
  <c r="S599" i="4" s="1"/>
  <c r="R599" i="4"/>
  <c r="O587" i="4"/>
  <c r="AC587" i="4" s="1"/>
  <c r="N587" i="4"/>
  <c r="AA587" i="4" s="1"/>
  <c r="M587" i="4"/>
  <c r="Y587" i="4" s="1"/>
  <c r="K587" i="4"/>
  <c r="U587" i="4" s="1"/>
  <c r="L587" i="4"/>
  <c r="X587" i="4" s="1"/>
  <c r="J587" i="4"/>
  <c r="T587" i="4" s="1"/>
  <c r="I587" i="4"/>
  <c r="S587" i="4" s="1"/>
  <c r="C587" i="4"/>
  <c r="B587" i="4"/>
  <c r="R587" i="4"/>
  <c r="O575" i="4"/>
  <c r="AC575" i="4" s="1"/>
  <c r="N575" i="4"/>
  <c r="AA575" i="4" s="1"/>
  <c r="M575" i="4"/>
  <c r="Y575" i="4" s="1"/>
  <c r="K575" i="4"/>
  <c r="U575" i="4" s="1"/>
  <c r="L575" i="4"/>
  <c r="X575" i="4" s="1"/>
  <c r="J575" i="4"/>
  <c r="T575" i="4" s="1"/>
  <c r="C575" i="4"/>
  <c r="I575" i="4"/>
  <c r="S575" i="4" s="1"/>
  <c r="B575" i="4"/>
  <c r="O563" i="4"/>
  <c r="AC563" i="4" s="1"/>
  <c r="M563" i="4"/>
  <c r="Y563" i="4" s="1"/>
  <c r="N563" i="4"/>
  <c r="AA563" i="4" s="1"/>
  <c r="K563" i="4"/>
  <c r="U563" i="4" s="1"/>
  <c r="L563" i="4"/>
  <c r="X563" i="4" s="1"/>
  <c r="J563" i="4"/>
  <c r="T563" i="4" s="1"/>
  <c r="I563" i="4"/>
  <c r="S563" i="4" s="1"/>
  <c r="C563" i="4"/>
  <c r="B563" i="4"/>
  <c r="R563" i="4"/>
  <c r="O551" i="4"/>
  <c r="AC551" i="4" s="1"/>
  <c r="N551" i="4"/>
  <c r="AA551" i="4" s="1"/>
  <c r="M551" i="4"/>
  <c r="Y551" i="4" s="1"/>
  <c r="L551" i="4"/>
  <c r="X551" i="4" s="1"/>
  <c r="K551" i="4"/>
  <c r="U551" i="4" s="1"/>
  <c r="J551" i="4"/>
  <c r="T551" i="4" s="1"/>
  <c r="C551" i="4"/>
  <c r="I551" i="4"/>
  <c r="S551" i="4" s="1"/>
  <c r="B551" i="4"/>
  <c r="R551" i="4"/>
  <c r="O539" i="4"/>
  <c r="AC539" i="4" s="1"/>
  <c r="N539" i="4"/>
  <c r="AA539" i="4" s="1"/>
  <c r="M539" i="4"/>
  <c r="Y539" i="4" s="1"/>
  <c r="K539" i="4"/>
  <c r="U539" i="4" s="1"/>
  <c r="L539" i="4"/>
  <c r="X539" i="4" s="1"/>
  <c r="J539" i="4"/>
  <c r="T539" i="4" s="1"/>
  <c r="I539" i="4"/>
  <c r="S539" i="4" s="1"/>
  <c r="C539" i="4"/>
  <c r="B539" i="4"/>
  <c r="R539" i="4"/>
  <c r="O527" i="4"/>
  <c r="AC527" i="4" s="1"/>
  <c r="N527" i="4"/>
  <c r="AA527" i="4" s="1"/>
  <c r="M527" i="4"/>
  <c r="Y527" i="4" s="1"/>
  <c r="K527" i="4"/>
  <c r="U527" i="4" s="1"/>
  <c r="J527" i="4"/>
  <c r="T527" i="4" s="1"/>
  <c r="L527" i="4"/>
  <c r="X527" i="4" s="1"/>
  <c r="C527" i="4"/>
  <c r="I527" i="4"/>
  <c r="S527" i="4" s="1"/>
  <c r="B527" i="4"/>
  <c r="R527" i="4"/>
  <c r="O515" i="4"/>
  <c r="AC515" i="4" s="1"/>
  <c r="M515" i="4"/>
  <c r="Y515" i="4" s="1"/>
  <c r="N515" i="4"/>
  <c r="AA515" i="4" s="1"/>
  <c r="K515" i="4"/>
  <c r="U515" i="4" s="1"/>
  <c r="L515" i="4"/>
  <c r="X515" i="4" s="1"/>
  <c r="J515" i="4"/>
  <c r="T515" i="4" s="1"/>
  <c r="I515" i="4"/>
  <c r="S515" i="4" s="1"/>
  <c r="C515" i="4"/>
  <c r="B515" i="4"/>
  <c r="R515" i="4"/>
  <c r="O503" i="4"/>
  <c r="AC503" i="4" s="1"/>
  <c r="N503" i="4"/>
  <c r="AA503" i="4" s="1"/>
  <c r="M503" i="4"/>
  <c r="Y503" i="4" s="1"/>
  <c r="K503" i="4"/>
  <c r="U503" i="4" s="1"/>
  <c r="L503" i="4"/>
  <c r="X503" i="4" s="1"/>
  <c r="J503" i="4"/>
  <c r="T503" i="4" s="1"/>
  <c r="C503" i="4"/>
  <c r="I503" i="4"/>
  <c r="S503" i="4" s="1"/>
  <c r="B503" i="4"/>
  <c r="O491" i="4"/>
  <c r="AC491" i="4" s="1"/>
  <c r="N491" i="4"/>
  <c r="AA491" i="4" s="1"/>
  <c r="M491" i="4"/>
  <c r="Y491" i="4" s="1"/>
  <c r="K491" i="4"/>
  <c r="U491" i="4" s="1"/>
  <c r="L491" i="4"/>
  <c r="X491" i="4" s="1"/>
  <c r="J491" i="4"/>
  <c r="T491" i="4" s="1"/>
  <c r="I491" i="4"/>
  <c r="S491" i="4" s="1"/>
  <c r="C491" i="4"/>
  <c r="B491" i="4"/>
  <c r="O479" i="4"/>
  <c r="AC479" i="4" s="1"/>
  <c r="N479" i="4"/>
  <c r="AA479" i="4" s="1"/>
  <c r="M479" i="4"/>
  <c r="Y479" i="4" s="1"/>
  <c r="L479" i="4"/>
  <c r="X479" i="4" s="1"/>
  <c r="K479" i="4"/>
  <c r="U479" i="4" s="1"/>
  <c r="J479" i="4"/>
  <c r="T479" i="4" s="1"/>
  <c r="C479" i="4"/>
  <c r="B479" i="4"/>
  <c r="I479" i="4"/>
  <c r="S479" i="4" s="1"/>
  <c r="O467" i="4"/>
  <c r="AC467" i="4" s="1"/>
  <c r="M467" i="4"/>
  <c r="Y467" i="4" s="1"/>
  <c r="N467" i="4"/>
  <c r="AA467" i="4" s="1"/>
  <c r="K467" i="4"/>
  <c r="U467" i="4" s="1"/>
  <c r="L467" i="4"/>
  <c r="X467" i="4" s="1"/>
  <c r="J467" i="4"/>
  <c r="T467" i="4" s="1"/>
  <c r="I467" i="4"/>
  <c r="S467" i="4" s="1"/>
  <c r="C467" i="4"/>
  <c r="B467" i="4"/>
  <c r="R467" i="4"/>
  <c r="O455" i="4"/>
  <c r="AC455" i="4" s="1"/>
  <c r="N455" i="4"/>
  <c r="AA455" i="4" s="1"/>
  <c r="M455" i="4"/>
  <c r="Y455" i="4" s="1"/>
  <c r="K455" i="4"/>
  <c r="U455" i="4" s="1"/>
  <c r="L455" i="4"/>
  <c r="X455" i="4" s="1"/>
  <c r="J455" i="4"/>
  <c r="T455" i="4" s="1"/>
  <c r="C455" i="4"/>
  <c r="B455" i="4"/>
  <c r="I455" i="4"/>
  <c r="S455" i="4" s="1"/>
  <c r="O443" i="4"/>
  <c r="AC443" i="4" s="1"/>
  <c r="N443" i="4"/>
  <c r="AA443" i="4" s="1"/>
  <c r="M443" i="4"/>
  <c r="Y443" i="4" s="1"/>
  <c r="K443" i="4"/>
  <c r="U443" i="4" s="1"/>
  <c r="L443" i="4"/>
  <c r="X443" i="4" s="1"/>
  <c r="J443" i="4"/>
  <c r="T443" i="4" s="1"/>
  <c r="I443" i="4"/>
  <c r="S443" i="4" s="1"/>
  <c r="C443" i="4"/>
  <c r="B443" i="4"/>
  <c r="O431" i="4"/>
  <c r="AC431" i="4" s="1"/>
  <c r="N431" i="4"/>
  <c r="AA431" i="4" s="1"/>
  <c r="M431" i="4"/>
  <c r="Y431" i="4" s="1"/>
  <c r="K431" i="4"/>
  <c r="U431" i="4" s="1"/>
  <c r="L431" i="4"/>
  <c r="X431" i="4" s="1"/>
  <c r="J431" i="4"/>
  <c r="T431" i="4" s="1"/>
  <c r="C431" i="4"/>
  <c r="I431" i="4"/>
  <c r="S431" i="4" s="1"/>
  <c r="B431" i="4"/>
  <c r="O419" i="4"/>
  <c r="AC419" i="4" s="1"/>
  <c r="M419" i="4"/>
  <c r="Y419" i="4" s="1"/>
  <c r="N419" i="4"/>
  <c r="AA419" i="4" s="1"/>
  <c r="K419" i="4"/>
  <c r="U419" i="4" s="1"/>
  <c r="L419" i="4"/>
  <c r="X419" i="4" s="1"/>
  <c r="J419" i="4"/>
  <c r="T419" i="4" s="1"/>
  <c r="I419" i="4"/>
  <c r="S419" i="4" s="1"/>
  <c r="C419" i="4"/>
  <c r="B419" i="4"/>
  <c r="R419" i="4"/>
  <c r="O407" i="4"/>
  <c r="AC407" i="4" s="1"/>
  <c r="N407" i="4"/>
  <c r="AA407" i="4" s="1"/>
  <c r="M407" i="4"/>
  <c r="Y407" i="4" s="1"/>
  <c r="L407" i="4"/>
  <c r="X407" i="4" s="1"/>
  <c r="K407" i="4"/>
  <c r="U407" i="4" s="1"/>
  <c r="J407" i="4"/>
  <c r="T407" i="4" s="1"/>
  <c r="C407" i="4"/>
  <c r="I407" i="4"/>
  <c r="S407" i="4" s="1"/>
  <c r="B407" i="4"/>
  <c r="O395" i="4"/>
  <c r="AC395" i="4" s="1"/>
  <c r="N395" i="4"/>
  <c r="AA395" i="4" s="1"/>
  <c r="M395" i="4"/>
  <c r="Y395" i="4" s="1"/>
  <c r="K395" i="4"/>
  <c r="U395" i="4" s="1"/>
  <c r="L395" i="4"/>
  <c r="X395" i="4" s="1"/>
  <c r="J395" i="4"/>
  <c r="T395" i="4" s="1"/>
  <c r="I395" i="4"/>
  <c r="S395" i="4" s="1"/>
  <c r="C395" i="4"/>
  <c r="B395" i="4"/>
  <c r="O383" i="4"/>
  <c r="AC383" i="4" s="1"/>
  <c r="N383" i="4"/>
  <c r="AA383" i="4" s="1"/>
  <c r="M383" i="4"/>
  <c r="Y383" i="4" s="1"/>
  <c r="K383" i="4"/>
  <c r="U383" i="4" s="1"/>
  <c r="L383" i="4"/>
  <c r="X383" i="4" s="1"/>
  <c r="J383" i="4"/>
  <c r="T383" i="4" s="1"/>
  <c r="C383" i="4"/>
  <c r="I383" i="4"/>
  <c r="S383" i="4" s="1"/>
  <c r="B383" i="4"/>
  <c r="R383" i="4"/>
  <c r="O371" i="4"/>
  <c r="AC371" i="4" s="1"/>
  <c r="N371" i="4"/>
  <c r="AA371" i="4" s="1"/>
  <c r="M371" i="4"/>
  <c r="Y371" i="4" s="1"/>
  <c r="K371" i="4"/>
  <c r="U371" i="4" s="1"/>
  <c r="L371" i="4"/>
  <c r="X371" i="4" s="1"/>
  <c r="J371" i="4"/>
  <c r="T371" i="4" s="1"/>
  <c r="I371" i="4"/>
  <c r="S371" i="4" s="1"/>
  <c r="C371" i="4"/>
  <c r="B371" i="4"/>
  <c r="O359" i="4"/>
  <c r="AC359" i="4" s="1"/>
  <c r="N359" i="4"/>
  <c r="AA359" i="4" s="1"/>
  <c r="M359" i="4"/>
  <c r="Y359" i="4" s="1"/>
  <c r="K359" i="4"/>
  <c r="U359" i="4" s="1"/>
  <c r="L359" i="4"/>
  <c r="X359" i="4" s="1"/>
  <c r="J359" i="4"/>
  <c r="T359" i="4" s="1"/>
  <c r="C359" i="4"/>
  <c r="I359" i="4"/>
  <c r="S359" i="4" s="1"/>
  <c r="B359" i="4"/>
  <c r="O347" i="4"/>
  <c r="AC347" i="4" s="1"/>
  <c r="N347" i="4"/>
  <c r="AA347" i="4" s="1"/>
  <c r="M347" i="4"/>
  <c r="Y347" i="4" s="1"/>
  <c r="K347" i="4"/>
  <c r="U347" i="4" s="1"/>
  <c r="L347" i="4"/>
  <c r="X347" i="4" s="1"/>
  <c r="J347" i="4"/>
  <c r="T347" i="4" s="1"/>
  <c r="I347" i="4"/>
  <c r="S347" i="4" s="1"/>
  <c r="C347" i="4"/>
  <c r="B347" i="4"/>
  <c r="R347" i="4"/>
  <c r="O335" i="4"/>
  <c r="AC335" i="4" s="1"/>
  <c r="N335" i="4"/>
  <c r="AA335" i="4" s="1"/>
  <c r="M335" i="4"/>
  <c r="Y335" i="4" s="1"/>
  <c r="K335" i="4"/>
  <c r="U335" i="4" s="1"/>
  <c r="L335" i="4"/>
  <c r="X335" i="4" s="1"/>
  <c r="J335" i="4"/>
  <c r="T335" i="4" s="1"/>
  <c r="C335" i="4"/>
  <c r="I335" i="4"/>
  <c r="S335" i="4" s="1"/>
  <c r="B335" i="4"/>
  <c r="R335" i="4"/>
  <c r="O323" i="4"/>
  <c r="AC323" i="4" s="1"/>
  <c r="N323" i="4"/>
  <c r="AA323" i="4" s="1"/>
  <c r="M323" i="4"/>
  <c r="Y323" i="4" s="1"/>
  <c r="K323" i="4"/>
  <c r="U323" i="4" s="1"/>
  <c r="L323" i="4"/>
  <c r="X323" i="4" s="1"/>
  <c r="J323" i="4"/>
  <c r="T323" i="4" s="1"/>
  <c r="I323" i="4"/>
  <c r="S323" i="4" s="1"/>
  <c r="C323" i="4"/>
  <c r="B323" i="4"/>
  <c r="O311" i="4"/>
  <c r="AC311" i="4" s="1"/>
  <c r="N311" i="4"/>
  <c r="AA311" i="4" s="1"/>
  <c r="M311" i="4"/>
  <c r="Y311" i="4" s="1"/>
  <c r="K311" i="4"/>
  <c r="U311" i="4" s="1"/>
  <c r="L311" i="4"/>
  <c r="X311" i="4" s="1"/>
  <c r="J311" i="4"/>
  <c r="T311" i="4" s="1"/>
  <c r="I311" i="4"/>
  <c r="S311" i="4" s="1"/>
  <c r="C311" i="4"/>
  <c r="B311" i="4"/>
  <c r="O299" i="4"/>
  <c r="AC299" i="4" s="1"/>
  <c r="N299" i="4"/>
  <c r="AA299" i="4" s="1"/>
  <c r="M299" i="4"/>
  <c r="Y299" i="4" s="1"/>
  <c r="K299" i="4"/>
  <c r="U299" i="4" s="1"/>
  <c r="L299" i="4"/>
  <c r="X299" i="4" s="1"/>
  <c r="J299" i="4"/>
  <c r="T299" i="4" s="1"/>
  <c r="C299" i="4"/>
  <c r="I299" i="4"/>
  <c r="S299" i="4" s="1"/>
  <c r="B299" i="4"/>
  <c r="R299" i="4"/>
  <c r="O287" i="4"/>
  <c r="AC287" i="4" s="1"/>
  <c r="N287" i="4"/>
  <c r="AA287" i="4" s="1"/>
  <c r="M287" i="4"/>
  <c r="Y287" i="4" s="1"/>
  <c r="K287" i="4"/>
  <c r="U287" i="4" s="1"/>
  <c r="L287" i="4"/>
  <c r="X287" i="4" s="1"/>
  <c r="J287" i="4"/>
  <c r="T287" i="4" s="1"/>
  <c r="C287" i="4"/>
  <c r="I287" i="4"/>
  <c r="S287" i="4" s="1"/>
  <c r="B287" i="4"/>
  <c r="R287" i="4"/>
  <c r="O275" i="4"/>
  <c r="AC275" i="4" s="1"/>
  <c r="N275" i="4"/>
  <c r="AA275" i="4" s="1"/>
  <c r="M275" i="4"/>
  <c r="Y275" i="4" s="1"/>
  <c r="K275" i="4"/>
  <c r="U275" i="4" s="1"/>
  <c r="L275" i="4"/>
  <c r="X275" i="4" s="1"/>
  <c r="J275" i="4"/>
  <c r="T275" i="4" s="1"/>
  <c r="I275" i="4"/>
  <c r="S275" i="4" s="1"/>
  <c r="C275" i="4"/>
  <c r="B275" i="4"/>
  <c r="F410" i="4"/>
  <c r="G410" i="4"/>
  <c r="N999" i="4"/>
  <c r="AA999" i="4" s="1"/>
  <c r="R999" i="4"/>
  <c r="O999" i="4"/>
  <c r="AC999" i="4" s="1"/>
  <c r="M999" i="4"/>
  <c r="Y999" i="4" s="1"/>
  <c r="L999" i="4"/>
  <c r="X999" i="4" s="1"/>
  <c r="J999" i="4"/>
  <c r="T999" i="4" s="1"/>
  <c r="I999" i="4"/>
  <c r="S999" i="4" s="1"/>
  <c r="K999" i="4"/>
  <c r="U999" i="4" s="1"/>
  <c r="C999" i="4"/>
  <c r="B999" i="4"/>
  <c r="G999" i="4"/>
  <c r="Z999" i="4" s="1"/>
  <c r="F999" i="4"/>
  <c r="W999" i="4" s="1"/>
  <c r="E999" i="4"/>
  <c r="V999" i="4" s="1"/>
  <c r="D999" i="4"/>
  <c r="H999" i="4"/>
  <c r="AB999" i="4" s="1"/>
  <c r="N987" i="4"/>
  <c r="AA987" i="4" s="1"/>
  <c r="R987" i="4"/>
  <c r="O987" i="4"/>
  <c r="AC987" i="4" s="1"/>
  <c r="M987" i="4"/>
  <c r="Y987" i="4" s="1"/>
  <c r="L987" i="4"/>
  <c r="X987" i="4" s="1"/>
  <c r="J987" i="4"/>
  <c r="T987" i="4" s="1"/>
  <c r="I987" i="4"/>
  <c r="S987" i="4" s="1"/>
  <c r="K987" i="4"/>
  <c r="U987" i="4" s="1"/>
  <c r="C987" i="4"/>
  <c r="B987" i="4"/>
  <c r="N975" i="4"/>
  <c r="AA975" i="4" s="1"/>
  <c r="O975" i="4"/>
  <c r="AC975" i="4" s="1"/>
  <c r="M975" i="4"/>
  <c r="Y975" i="4" s="1"/>
  <c r="L975" i="4"/>
  <c r="X975" i="4" s="1"/>
  <c r="J975" i="4"/>
  <c r="T975" i="4" s="1"/>
  <c r="I975" i="4"/>
  <c r="S975" i="4" s="1"/>
  <c r="C975" i="4"/>
  <c r="K975" i="4"/>
  <c r="B975" i="4"/>
  <c r="N963" i="4"/>
  <c r="AA963" i="4" s="1"/>
  <c r="O963" i="4"/>
  <c r="AC963" i="4" s="1"/>
  <c r="M963" i="4"/>
  <c r="Y963" i="4" s="1"/>
  <c r="L963" i="4"/>
  <c r="X963" i="4" s="1"/>
  <c r="J963" i="4"/>
  <c r="T963" i="4" s="1"/>
  <c r="K963" i="4"/>
  <c r="U963" i="4" s="1"/>
  <c r="I963" i="4"/>
  <c r="C963" i="4"/>
  <c r="B963" i="4"/>
  <c r="N951" i="4"/>
  <c r="AA951" i="4" s="1"/>
  <c r="O951" i="4"/>
  <c r="AC951" i="4" s="1"/>
  <c r="M951" i="4"/>
  <c r="Y951" i="4" s="1"/>
  <c r="L951" i="4"/>
  <c r="X951" i="4" s="1"/>
  <c r="J951" i="4"/>
  <c r="K951" i="4"/>
  <c r="I951" i="4"/>
  <c r="C951" i="4"/>
  <c r="B951" i="4"/>
  <c r="N939" i="4"/>
  <c r="AA939" i="4" s="1"/>
  <c r="O939" i="4"/>
  <c r="AC939" i="4" s="1"/>
  <c r="M939" i="4"/>
  <c r="Y939" i="4" s="1"/>
  <c r="L939" i="4"/>
  <c r="X939" i="4" s="1"/>
  <c r="J939" i="4"/>
  <c r="K939" i="4"/>
  <c r="U939" i="4" s="1"/>
  <c r="I939" i="4"/>
  <c r="S939" i="4" s="1"/>
  <c r="C939" i="4"/>
  <c r="B939" i="4"/>
  <c r="N927" i="4"/>
  <c r="AA927" i="4" s="1"/>
  <c r="O927" i="4"/>
  <c r="AC927" i="4" s="1"/>
  <c r="M927" i="4"/>
  <c r="Y927" i="4" s="1"/>
  <c r="L927" i="4"/>
  <c r="X927" i="4" s="1"/>
  <c r="J927" i="4"/>
  <c r="T927" i="4" s="1"/>
  <c r="I927" i="4"/>
  <c r="S927" i="4" s="1"/>
  <c r="K927" i="4"/>
  <c r="C927" i="4"/>
  <c r="B927" i="4"/>
  <c r="N915" i="4"/>
  <c r="AA915" i="4" s="1"/>
  <c r="O915" i="4"/>
  <c r="AC915" i="4" s="1"/>
  <c r="M915" i="4"/>
  <c r="Y915" i="4" s="1"/>
  <c r="L915" i="4"/>
  <c r="X915" i="4" s="1"/>
  <c r="J915" i="4"/>
  <c r="T915" i="4" s="1"/>
  <c r="I915" i="4"/>
  <c r="S915" i="4" s="1"/>
  <c r="C915" i="4"/>
  <c r="K915" i="4"/>
  <c r="U915" i="4" s="1"/>
  <c r="B915" i="4"/>
  <c r="N903" i="4"/>
  <c r="AA903" i="4" s="1"/>
  <c r="O903" i="4"/>
  <c r="AC903" i="4" s="1"/>
  <c r="M903" i="4"/>
  <c r="Y903" i="4" s="1"/>
  <c r="L903" i="4"/>
  <c r="X903" i="4" s="1"/>
  <c r="J903" i="4"/>
  <c r="I903" i="4"/>
  <c r="C903" i="4"/>
  <c r="K903" i="4"/>
  <c r="U903" i="4" s="1"/>
  <c r="B903" i="4"/>
  <c r="N891" i="4"/>
  <c r="AA891" i="4" s="1"/>
  <c r="O891" i="4"/>
  <c r="AC891" i="4" s="1"/>
  <c r="M891" i="4"/>
  <c r="Y891" i="4" s="1"/>
  <c r="L891" i="4"/>
  <c r="X891" i="4" s="1"/>
  <c r="K891" i="4"/>
  <c r="J891" i="4"/>
  <c r="T891" i="4" s="1"/>
  <c r="I891" i="4"/>
  <c r="S891" i="4" s="1"/>
  <c r="C891" i="4"/>
  <c r="B891" i="4"/>
  <c r="N879" i="4"/>
  <c r="AA879" i="4" s="1"/>
  <c r="O879" i="4"/>
  <c r="AC879" i="4" s="1"/>
  <c r="M879" i="4"/>
  <c r="Y879" i="4" s="1"/>
  <c r="L879" i="4"/>
  <c r="X879" i="4" s="1"/>
  <c r="J879" i="4"/>
  <c r="T879" i="4" s="1"/>
  <c r="K879" i="4"/>
  <c r="U879" i="4" s="1"/>
  <c r="I879" i="4"/>
  <c r="S879" i="4" s="1"/>
  <c r="C879" i="4"/>
  <c r="B879" i="4"/>
  <c r="N867" i="4"/>
  <c r="AA867" i="4" s="1"/>
  <c r="O867" i="4"/>
  <c r="AC867" i="4" s="1"/>
  <c r="M867" i="4"/>
  <c r="Y867" i="4" s="1"/>
  <c r="L867" i="4"/>
  <c r="X867" i="4" s="1"/>
  <c r="J867" i="4"/>
  <c r="T867" i="4" s="1"/>
  <c r="K867" i="4"/>
  <c r="U867" i="4" s="1"/>
  <c r="I867" i="4"/>
  <c r="S867" i="4" s="1"/>
  <c r="C867" i="4"/>
  <c r="B867" i="4"/>
  <c r="N855" i="4"/>
  <c r="AA855" i="4" s="1"/>
  <c r="O855" i="4"/>
  <c r="AC855" i="4" s="1"/>
  <c r="M855" i="4"/>
  <c r="Y855" i="4" s="1"/>
  <c r="L855" i="4"/>
  <c r="X855" i="4" s="1"/>
  <c r="J855" i="4"/>
  <c r="I855" i="4"/>
  <c r="K855" i="4"/>
  <c r="C855" i="4"/>
  <c r="B855" i="4"/>
  <c r="N843" i="4"/>
  <c r="AA843" i="4" s="1"/>
  <c r="O843" i="4"/>
  <c r="AC843" i="4" s="1"/>
  <c r="M843" i="4"/>
  <c r="Y843" i="4" s="1"/>
  <c r="L843" i="4"/>
  <c r="X843" i="4" s="1"/>
  <c r="J843" i="4"/>
  <c r="T843" i="4" s="1"/>
  <c r="I843" i="4"/>
  <c r="S843" i="4" s="1"/>
  <c r="C843" i="4"/>
  <c r="K843" i="4"/>
  <c r="B843" i="4"/>
  <c r="N831" i="4"/>
  <c r="AA831" i="4" s="1"/>
  <c r="O831" i="4"/>
  <c r="AC831" i="4" s="1"/>
  <c r="M831" i="4"/>
  <c r="Y831" i="4" s="1"/>
  <c r="L831" i="4"/>
  <c r="X831" i="4" s="1"/>
  <c r="J831" i="4"/>
  <c r="T831" i="4" s="1"/>
  <c r="I831" i="4"/>
  <c r="S831" i="4" s="1"/>
  <c r="C831" i="4"/>
  <c r="K831" i="4"/>
  <c r="B831" i="4"/>
  <c r="N819" i="4"/>
  <c r="AA819" i="4" s="1"/>
  <c r="O819" i="4"/>
  <c r="AC819" i="4" s="1"/>
  <c r="M819" i="4"/>
  <c r="Y819" i="4" s="1"/>
  <c r="L819" i="4"/>
  <c r="X819" i="4" s="1"/>
  <c r="K819" i="4"/>
  <c r="U819" i="4" s="1"/>
  <c r="J819" i="4"/>
  <c r="T819" i="4" s="1"/>
  <c r="I819" i="4"/>
  <c r="S819" i="4" s="1"/>
  <c r="C819" i="4"/>
  <c r="B819" i="4"/>
  <c r="N807" i="4"/>
  <c r="AA807" i="4" s="1"/>
  <c r="O807" i="4"/>
  <c r="AC807" i="4" s="1"/>
  <c r="M807" i="4"/>
  <c r="Y807" i="4" s="1"/>
  <c r="L807" i="4"/>
  <c r="X807" i="4" s="1"/>
  <c r="J807" i="4"/>
  <c r="K807" i="4"/>
  <c r="I807" i="4"/>
  <c r="C807" i="4"/>
  <c r="B807" i="4"/>
  <c r="N795" i="4"/>
  <c r="AA795" i="4" s="1"/>
  <c r="O795" i="4"/>
  <c r="AC795" i="4" s="1"/>
  <c r="M795" i="4"/>
  <c r="Y795" i="4" s="1"/>
  <c r="L795" i="4"/>
  <c r="X795" i="4" s="1"/>
  <c r="J795" i="4"/>
  <c r="T795" i="4" s="1"/>
  <c r="K795" i="4"/>
  <c r="U795" i="4" s="1"/>
  <c r="I795" i="4"/>
  <c r="S795" i="4" s="1"/>
  <c r="C795" i="4"/>
  <c r="B795" i="4"/>
  <c r="N783" i="4"/>
  <c r="AA783" i="4" s="1"/>
  <c r="O783" i="4"/>
  <c r="AC783" i="4" s="1"/>
  <c r="M783" i="4"/>
  <c r="Y783" i="4" s="1"/>
  <c r="L783" i="4"/>
  <c r="X783" i="4" s="1"/>
  <c r="J783" i="4"/>
  <c r="T783" i="4" s="1"/>
  <c r="I783" i="4"/>
  <c r="S783" i="4" s="1"/>
  <c r="K783" i="4"/>
  <c r="C783" i="4"/>
  <c r="B783" i="4"/>
  <c r="N771" i="4"/>
  <c r="AA771" i="4" s="1"/>
  <c r="O771" i="4"/>
  <c r="AC771" i="4" s="1"/>
  <c r="M771" i="4"/>
  <c r="Y771" i="4" s="1"/>
  <c r="L771" i="4"/>
  <c r="X771" i="4" s="1"/>
  <c r="J771" i="4"/>
  <c r="T771" i="4" s="1"/>
  <c r="I771" i="4"/>
  <c r="S771" i="4" s="1"/>
  <c r="C771" i="4"/>
  <c r="K771" i="4"/>
  <c r="U771" i="4" s="1"/>
  <c r="B771" i="4"/>
  <c r="N759" i="4"/>
  <c r="AA759" i="4" s="1"/>
  <c r="O759" i="4"/>
  <c r="AC759" i="4" s="1"/>
  <c r="M759" i="4"/>
  <c r="Y759" i="4" s="1"/>
  <c r="L759" i="4"/>
  <c r="X759" i="4" s="1"/>
  <c r="J759" i="4"/>
  <c r="I759" i="4"/>
  <c r="C759" i="4"/>
  <c r="K759" i="4"/>
  <c r="U759" i="4" s="1"/>
  <c r="B759" i="4"/>
  <c r="O747" i="4"/>
  <c r="AC747" i="4" s="1"/>
  <c r="N747" i="4"/>
  <c r="AA747" i="4" s="1"/>
  <c r="M747" i="4"/>
  <c r="Y747" i="4" s="1"/>
  <c r="L747" i="4"/>
  <c r="X747" i="4" s="1"/>
  <c r="K747" i="4"/>
  <c r="J747" i="4"/>
  <c r="T747" i="4" s="1"/>
  <c r="I747" i="4"/>
  <c r="S747" i="4" s="1"/>
  <c r="C747" i="4"/>
  <c r="B747" i="4"/>
  <c r="O735" i="4"/>
  <c r="AC735" i="4" s="1"/>
  <c r="N735" i="4"/>
  <c r="AA735" i="4" s="1"/>
  <c r="M735" i="4"/>
  <c r="Y735" i="4" s="1"/>
  <c r="L735" i="4"/>
  <c r="X735" i="4" s="1"/>
  <c r="J735" i="4"/>
  <c r="T735" i="4" s="1"/>
  <c r="K735" i="4"/>
  <c r="U735" i="4" s="1"/>
  <c r="I735" i="4"/>
  <c r="C735" i="4"/>
  <c r="B735" i="4"/>
  <c r="N723" i="4"/>
  <c r="AA723" i="4" s="1"/>
  <c r="O723" i="4"/>
  <c r="AC723" i="4" s="1"/>
  <c r="M723" i="4"/>
  <c r="Y723" i="4" s="1"/>
  <c r="L723" i="4"/>
  <c r="X723" i="4" s="1"/>
  <c r="J723" i="4"/>
  <c r="T723" i="4" s="1"/>
  <c r="K723" i="4"/>
  <c r="U723" i="4" s="1"/>
  <c r="I723" i="4"/>
  <c r="S723" i="4" s="1"/>
  <c r="C723" i="4"/>
  <c r="B723" i="4"/>
  <c r="N711" i="4"/>
  <c r="AA711" i="4" s="1"/>
  <c r="O711" i="4"/>
  <c r="AC711" i="4" s="1"/>
  <c r="M711" i="4"/>
  <c r="Y711" i="4" s="1"/>
  <c r="L711" i="4"/>
  <c r="X711" i="4" s="1"/>
  <c r="J711" i="4"/>
  <c r="I711" i="4"/>
  <c r="K711" i="4"/>
  <c r="U711" i="4" s="1"/>
  <c r="C711" i="4"/>
  <c r="B711" i="4"/>
  <c r="O699" i="4"/>
  <c r="AC699" i="4" s="1"/>
  <c r="N699" i="4"/>
  <c r="AA699" i="4" s="1"/>
  <c r="M699" i="4"/>
  <c r="Y699" i="4" s="1"/>
  <c r="L699" i="4"/>
  <c r="X699" i="4" s="1"/>
  <c r="J699" i="4"/>
  <c r="I699" i="4"/>
  <c r="S699" i="4" s="1"/>
  <c r="C699" i="4"/>
  <c r="K699" i="4"/>
  <c r="U699" i="4" s="1"/>
  <c r="B699" i="4"/>
  <c r="O687" i="4"/>
  <c r="AC687" i="4" s="1"/>
  <c r="N687" i="4"/>
  <c r="AA687" i="4" s="1"/>
  <c r="M687" i="4"/>
  <c r="Y687" i="4" s="1"/>
  <c r="L687" i="4"/>
  <c r="X687" i="4" s="1"/>
  <c r="J687" i="4"/>
  <c r="T687" i="4" s="1"/>
  <c r="I687" i="4"/>
  <c r="S687" i="4" s="1"/>
  <c r="K687" i="4"/>
  <c r="B687" i="4"/>
  <c r="C687" i="4"/>
  <c r="N675" i="4"/>
  <c r="AA675" i="4" s="1"/>
  <c r="O675" i="4"/>
  <c r="AC675" i="4" s="1"/>
  <c r="M675" i="4"/>
  <c r="Y675" i="4" s="1"/>
  <c r="L675" i="4"/>
  <c r="X675" i="4" s="1"/>
  <c r="K675" i="4"/>
  <c r="U675" i="4" s="1"/>
  <c r="J675" i="4"/>
  <c r="T675" i="4" s="1"/>
  <c r="I675" i="4"/>
  <c r="S675" i="4" s="1"/>
  <c r="C675" i="4"/>
  <c r="B675" i="4"/>
  <c r="N663" i="4"/>
  <c r="AA663" i="4" s="1"/>
  <c r="O663" i="4"/>
  <c r="AC663" i="4" s="1"/>
  <c r="M663" i="4"/>
  <c r="Y663" i="4" s="1"/>
  <c r="L663" i="4"/>
  <c r="X663" i="4" s="1"/>
  <c r="J663" i="4"/>
  <c r="T663" i="4" s="1"/>
  <c r="K663" i="4"/>
  <c r="I663" i="4"/>
  <c r="B663" i="4"/>
  <c r="C663" i="4"/>
  <c r="O651" i="4"/>
  <c r="AC651" i="4" s="1"/>
  <c r="N651" i="4"/>
  <c r="AA651" i="4" s="1"/>
  <c r="M651" i="4"/>
  <c r="Y651" i="4" s="1"/>
  <c r="L651" i="4"/>
  <c r="X651" i="4" s="1"/>
  <c r="J651" i="4"/>
  <c r="K651" i="4"/>
  <c r="U651" i="4" s="1"/>
  <c r="I651" i="4"/>
  <c r="S651" i="4" s="1"/>
  <c r="C651" i="4"/>
  <c r="B651" i="4"/>
  <c r="O639" i="4"/>
  <c r="AC639" i="4" s="1"/>
  <c r="N639" i="4"/>
  <c r="AA639" i="4" s="1"/>
  <c r="M639" i="4"/>
  <c r="Y639" i="4" s="1"/>
  <c r="J639" i="4"/>
  <c r="T639" i="4" s="1"/>
  <c r="L639" i="4"/>
  <c r="X639" i="4" s="1"/>
  <c r="I639" i="4"/>
  <c r="K639" i="4"/>
  <c r="C639" i="4"/>
  <c r="B639" i="4"/>
  <c r="N627" i="4"/>
  <c r="AA627" i="4" s="1"/>
  <c r="O627" i="4"/>
  <c r="AC627" i="4" s="1"/>
  <c r="M627" i="4"/>
  <c r="Y627" i="4" s="1"/>
  <c r="J627" i="4"/>
  <c r="L627" i="4"/>
  <c r="X627" i="4" s="1"/>
  <c r="I627" i="4"/>
  <c r="S627" i="4" s="1"/>
  <c r="K627" i="4"/>
  <c r="B627" i="4"/>
  <c r="C627" i="4"/>
  <c r="N615" i="4"/>
  <c r="AA615" i="4" s="1"/>
  <c r="O615" i="4"/>
  <c r="AC615" i="4" s="1"/>
  <c r="M615" i="4"/>
  <c r="Y615" i="4" s="1"/>
  <c r="L615" i="4"/>
  <c r="X615" i="4" s="1"/>
  <c r="J615" i="4"/>
  <c r="I615" i="4"/>
  <c r="S615" i="4" s="1"/>
  <c r="K615" i="4"/>
  <c r="C615" i="4"/>
  <c r="B615" i="4"/>
  <c r="O603" i="4"/>
  <c r="AC603" i="4" s="1"/>
  <c r="N603" i="4"/>
  <c r="AA603" i="4" s="1"/>
  <c r="M603" i="4"/>
  <c r="Y603" i="4" s="1"/>
  <c r="L603" i="4"/>
  <c r="X603" i="4" s="1"/>
  <c r="K603" i="4"/>
  <c r="J603" i="4"/>
  <c r="T603" i="4" s="1"/>
  <c r="I603" i="4"/>
  <c r="S603" i="4" s="1"/>
  <c r="B603" i="4"/>
  <c r="C603" i="4"/>
  <c r="O591" i="4"/>
  <c r="AC591" i="4" s="1"/>
  <c r="N591" i="4"/>
  <c r="AA591" i="4" s="1"/>
  <c r="M591" i="4"/>
  <c r="Y591" i="4" s="1"/>
  <c r="L591" i="4"/>
  <c r="X591" i="4" s="1"/>
  <c r="J591" i="4"/>
  <c r="T591" i="4" s="1"/>
  <c r="K591" i="4"/>
  <c r="U591" i="4" s="1"/>
  <c r="I591" i="4"/>
  <c r="C591" i="4"/>
  <c r="B591" i="4"/>
  <c r="N579" i="4"/>
  <c r="AA579" i="4" s="1"/>
  <c r="O579" i="4"/>
  <c r="AC579" i="4" s="1"/>
  <c r="M579" i="4"/>
  <c r="Y579" i="4" s="1"/>
  <c r="L579" i="4"/>
  <c r="X579" i="4" s="1"/>
  <c r="J579" i="4"/>
  <c r="T579" i="4" s="1"/>
  <c r="K579" i="4"/>
  <c r="U579" i="4" s="1"/>
  <c r="I579" i="4"/>
  <c r="S579" i="4" s="1"/>
  <c r="C579" i="4"/>
  <c r="B579" i="4"/>
  <c r="N567" i="4"/>
  <c r="AA567" i="4" s="1"/>
  <c r="O567" i="4"/>
  <c r="AC567" i="4" s="1"/>
  <c r="M567" i="4"/>
  <c r="Y567" i="4" s="1"/>
  <c r="L567" i="4"/>
  <c r="X567" i="4" s="1"/>
  <c r="J567" i="4"/>
  <c r="T567" i="4" s="1"/>
  <c r="I567" i="4"/>
  <c r="K567" i="4"/>
  <c r="C567" i="4"/>
  <c r="B567" i="4"/>
  <c r="O555" i="4"/>
  <c r="AC555" i="4" s="1"/>
  <c r="N555" i="4"/>
  <c r="AA555" i="4" s="1"/>
  <c r="M555" i="4"/>
  <c r="Y555" i="4" s="1"/>
  <c r="J555" i="4"/>
  <c r="L555" i="4"/>
  <c r="X555" i="4" s="1"/>
  <c r="I555" i="4"/>
  <c r="S555" i="4" s="1"/>
  <c r="K555" i="4"/>
  <c r="U555" i="4" s="1"/>
  <c r="C555" i="4"/>
  <c r="B555" i="4"/>
  <c r="O543" i="4"/>
  <c r="AC543" i="4" s="1"/>
  <c r="N543" i="4"/>
  <c r="AA543" i="4" s="1"/>
  <c r="M543" i="4"/>
  <c r="Y543" i="4" s="1"/>
  <c r="L543" i="4"/>
  <c r="X543" i="4" s="1"/>
  <c r="J543" i="4"/>
  <c r="T543" i="4" s="1"/>
  <c r="I543" i="4"/>
  <c r="S543" i="4" s="1"/>
  <c r="K543" i="4"/>
  <c r="B543" i="4"/>
  <c r="C543" i="4"/>
  <c r="N531" i="4"/>
  <c r="AA531" i="4" s="1"/>
  <c r="O531" i="4"/>
  <c r="AC531" i="4" s="1"/>
  <c r="M531" i="4"/>
  <c r="Y531" i="4" s="1"/>
  <c r="L531" i="4"/>
  <c r="X531" i="4" s="1"/>
  <c r="K531" i="4"/>
  <c r="U531" i="4" s="1"/>
  <c r="J531" i="4"/>
  <c r="T531" i="4" s="1"/>
  <c r="I531" i="4"/>
  <c r="S531" i="4" s="1"/>
  <c r="C531" i="4"/>
  <c r="B531" i="4"/>
  <c r="N519" i="4"/>
  <c r="AA519" i="4" s="1"/>
  <c r="O519" i="4"/>
  <c r="AC519" i="4" s="1"/>
  <c r="M519" i="4"/>
  <c r="Y519" i="4" s="1"/>
  <c r="L519" i="4"/>
  <c r="X519" i="4" s="1"/>
  <c r="J519" i="4"/>
  <c r="K519" i="4"/>
  <c r="U519" i="4" s="1"/>
  <c r="I519" i="4"/>
  <c r="B519" i="4"/>
  <c r="C519" i="4"/>
  <c r="O507" i="4"/>
  <c r="AC507" i="4" s="1"/>
  <c r="N507" i="4"/>
  <c r="AA507" i="4" s="1"/>
  <c r="M507" i="4"/>
  <c r="Y507" i="4" s="1"/>
  <c r="L507" i="4"/>
  <c r="X507" i="4" s="1"/>
  <c r="J507" i="4"/>
  <c r="K507" i="4"/>
  <c r="U507" i="4" s="1"/>
  <c r="I507" i="4"/>
  <c r="S507" i="4" s="1"/>
  <c r="C507" i="4"/>
  <c r="B507" i="4"/>
  <c r="O495" i="4"/>
  <c r="AC495" i="4" s="1"/>
  <c r="N495" i="4"/>
  <c r="AA495" i="4" s="1"/>
  <c r="M495" i="4"/>
  <c r="Y495" i="4" s="1"/>
  <c r="J495" i="4"/>
  <c r="T495" i="4" s="1"/>
  <c r="I495" i="4"/>
  <c r="S495" i="4" s="1"/>
  <c r="K495" i="4"/>
  <c r="L495" i="4"/>
  <c r="X495" i="4" s="1"/>
  <c r="C495" i="4"/>
  <c r="B495" i="4"/>
  <c r="N483" i="4"/>
  <c r="AA483" i="4" s="1"/>
  <c r="O483" i="4"/>
  <c r="AC483" i="4" s="1"/>
  <c r="M483" i="4"/>
  <c r="Y483" i="4" s="1"/>
  <c r="L483" i="4"/>
  <c r="X483" i="4" s="1"/>
  <c r="J483" i="4"/>
  <c r="T483" i="4" s="1"/>
  <c r="I483" i="4"/>
  <c r="S483" i="4" s="1"/>
  <c r="K483" i="4"/>
  <c r="U483" i="4" s="1"/>
  <c r="B483" i="4"/>
  <c r="C483" i="4"/>
  <c r="N471" i="4"/>
  <c r="AA471" i="4" s="1"/>
  <c r="O471" i="4"/>
  <c r="AC471" i="4" s="1"/>
  <c r="M471" i="4"/>
  <c r="Y471" i="4" s="1"/>
  <c r="L471" i="4"/>
  <c r="X471" i="4" s="1"/>
  <c r="J471" i="4"/>
  <c r="T471" i="4" s="1"/>
  <c r="I471" i="4"/>
  <c r="K471" i="4"/>
  <c r="C471" i="4"/>
  <c r="B471" i="4"/>
  <c r="O459" i="4"/>
  <c r="AC459" i="4" s="1"/>
  <c r="N459" i="4"/>
  <c r="AA459" i="4" s="1"/>
  <c r="M459" i="4"/>
  <c r="Y459" i="4" s="1"/>
  <c r="L459" i="4"/>
  <c r="X459" i="4" s="1"/>
  <c r="K459" i="4"/>
  <c r="J459" i="4"/>
  <c r="T459" i="4" s="1"/>
  <c r="I459" i="4"/>
  <c r="S459" i="4" s="1"/>
  <c r="B459" i="4"/>
  <c r="C459" i="4"/>
  <c r="O447" i="4"/>
  <c r="AC447" i="4" s="1"/>
  <c r="N447" i="4"/>
  <c r="AA447" i="4" s="1"/>
  <c r="M447" i="4"/>
  <c r="Y447" i="4" s="1"/>
  <c r="L447" i="4"/>
  <c r="X447" i="4" s="1"/>
  <c r="J447" i="4"/>
  <c r="T447" i="4" s="1"/>
  <c r="K447" i="4"/>
  <c r="U447" i="4" s="1"/>
  <c r="I447" i="4"/>
  <c r="S447" i="4" s="1"/>
  <c r="C447" i="4"/>
  <c r="B447" i="4"/>
  <c r="N435" i="4"/>
  <c r="AA435" i="4" s="1"/>
  <c r="O435" i="4"/>
  <c r="AC435" i="4" s="1"/>
  <c r="M435" i="4"/>
  <c r="Y435" i="4" s="1"/>
  <c r="L435" i="4"/>
  <c r="X435" i="4" s="1"/>
  <c r="J435" i="4"/>
  <c r="T435" i="4" s="1"/>
  <c r="K435" i="4"/>
  <c r="U435" i="4" s="1"/>
  <c r="I435" i="4"/>
  <c r="S435" i="4" s="1"/>
  <c r="C435" i="4"/>
  <c r="B435" i="4"/>
  <c r="N423" i="4"/>
  <c r="AA423" i="4" s="1"/>
  <c r="O423" i="4"/>
  <c r="AC423" i="4" s="1"/>
  <c r="M423" i="4"/>
  <c r="Y423" i="4" s="1"/>
  <c r="J423" i="4"/>
  <c r="T423" i="4" s="1"/>
  <c r="I423" i="4"/>
  <c r="S423" i="4" s="1"/>
  <c r="K423" i="4"/>
  <c r="U423" i="4" s="1"/>
  <c r="L423" i="4"/>
  <c r="X423" i="4" s="1"/>
  <c r="C423" i="4"/>
  <c r="B423" i="4"/>
  <c r="O411" i="4"/>
  <c r="AC411" i="4" s="1"/>
  <c r="N411" i="4"/>
  <c r="AA411" i="4" s="1"/>
  <c r="M411" i="4"/>
  <c r="Y411" i="4" s="1"/>
  <c r="J411" i="4"/>
  <c r="T411" i="4" s="1"/>
  <c r="I411" i="4"/>
  <c r="L411" i="4"/>
  <c r="X411" i="4" s="1"/>
  <c r="K411" i="4"/>
  <c r="U411" i="4" s="1"/>
  <c r="C411" i="4"/>
  <c r="B411" i="4"/>
  <c r="O399" i="4"/>
  <c r="AC399" i="4" s="1"/>
  <c r="N399" i="4"/>
  <c r="AA399" i="4" s="1"/>
  <c r="M399" i="4"/>
  <c r="Y399" i="4" s="1"/>
  <c r="L399" i="4"/>
  <c r="X399" i="4" s="1"/>
  <c r="J399" i="4"/>
  <c r="T399" i="4" s="1"/>
  <c r="I399" i="4"/>
  <c r="S399" i="4" s="1"/>
  <c r="K399" i="4"/>
  <c r="U399" i="4" s="1"/>
  <c r="B399" i="4"/>
  <c r="C399" i="4"/>
  <c r="N387" i="4"/>
  <c r="AA387" i="4" s="1"/>
  <c r="O387" i="4"/>
  <c r="AC387" i="4" s="1"/>
  <c r="M387" i="4"/>
  <c r="Y387" i="4" s="1"/>
  <c r="L387" i="4"/>
  <c r="X387" i="4" s="1"/>
  <c r="K387" i="4"/>
  <c r="U387" i="4" s="1"/>
  <c r="J387" i="4"/>
  <c r="T387" i="4" s="1"/>
  <c r="I387" i="4"/>
  <c r="S387" i="4" s="1"/>
  <c r="C387" i="4"/>
  <c r="B387" i="4"/>
  <c r="N375" i="4"/>
  <c r="AA375" i="4" s="1"/>
  <c r="O375" i="4"/>
  <c r="AC375" i="4" s="1"/>
  <c r="M375" i="4"/>
  <c r="Y375" i="4" s="1"/>
  <c r="L375" i="4"/>
  <c r="X375" i="4" s="1"/>
  <c r="J375" i="4"/>
  <c r="T375" i="4" s="1"/>
  <c r="K375" i="4"/>
  <c r="U375" i="4" s="1"/>
  <c r="I375" i="4"/>
  <c r="B375" i="4"/>
  <c r="C375" i="4"/>
  <c r="O363" i="4"/>
  <c r="AC363" i="4" s="1"/>
  <c r="N363" i="4"/>
  <c r="AA363" i="4" s="1"/>
  <c r="M363" i="4"/>
  <c r="Y363" i="4" s="1"/>
  <c r="L363" i="4"/>
  <c r="X363" i="4" s="1"/>
  <c r="J363" i="4"/>
  <c r="T363" i="4" s="1"/>
  <c r="K363" i="4"/>
  <c r="U363" i="4" s="1"/>
  <c r="I363" i="4"/>
  <c r="S363" i="4" s="1"/>
  <c r="C363" i="4"/>
  <c r="B363" i="4"/>
  <c r="O351" i="4"/>
  <c r="AC351" i="4" s="1"/>
  <c r="N351" i="4"/>
  <c r="AA351" i="4" s="1"/>
  <c r="M351" i="4"/>
  <c r="Y351" i="4" s="1"/>
  <c r="L351" i="4"/>
  <c r="X351" i="4" s="1"/>
  <c r="J351" i="4"/>
  <c r="T351" i="4" s="1"/>
  <c r="I351" i="4"/>
  <c r="S351" i="4" s="1"/>
  <c r="K351" i="4"/>
  <c r="U351" i="4" s="1"/>
  <c r="C351" i="4"/>
  <c r="B351" i="4"/>
  <c r="N339" i="4"/>
  <c r="AA339" i="4" s="1"/>
  <c r="O339" i="4"/>
  <c r="AC339" i="4" s="1"/>
  <c r="M339" i="4"/>
  <c r="Y339" i="4" s="1"/>
  <c r="L339" i="4"/>
  <c r="X339" i="4" s="1"/>
  <c r="J339" i="4"/>
  <c r="T339" i="4" s="1"/>
  <c r="I339" i="4"/>
  <c r="S339" i="4" s="1"/>
  <c r="K339" i="4"/>
  <c r="U339" i="4" s="1"/>
  <c r="B339" i="4"/>
  <c r="C339" i="4"/>
  <c r="N327" i="4"/>
  <c r="AA327" i="4" s="1"/>
  <c r="O327" i="4"/>
  <c r="AC327" i="4" s="1"/>
  <c r="M327" i="4"/>
  <c r="Y327" i="4" s="1"/>
  <c r="L327" i="4"/>
  <c r="X327" i="4" s="1"/>
  <c r="J327" i="4"/>
  <c r="T327" i="4" s="1"/>
  <c r="I327" i="4"/>
  <c r="S327" i="4" s="1"/>
  <c r="K327" i="4"/>
  <c r="U327" i="4" s="1"/>
  <c r="C327" i="4"/>
  <c r="B327" i="4"/>
  <c r="O315" i="4"/>
  <c r="AC315" i="4" s="1"/>
  <c r="N315" i="4"/>
  <c r="AA315" i="4" s="1"/>
  <c r="M315" i="4"/>
  <c r="Y315" i="4" s="1"/>
  <c r="L315" i="4"/>
  <c r="X315" i="4" s="1"/>
  <c r="K315" i="4"/>
  <c r="U315" i="4" s="1"/>
  <c r="J315" i="4"/>
  <c r="T315" i="4" s="1"/>
  <c r="B315" i="4"/>
  <c r="C315" i="4"/>
  <c r="I315" i="4"/>
  <c r="S315" i="4" s="1"/>
  <c r="O303" i="4"/>
  <c r="AC303" i="4" s="1"/>
  <c r="N303" i="4"/>
  <c r="AA303" i="4" s="1"/>
  <c r="M303" i="4"/>
  <c r="Y303" i="4" s="1"/>
  <c r="L303" i="4"/>
  <c r="X303" i="4" s="1"/>
  <c r="J303" i="4"/>
  <c r="T303" i="4" s="1"/>
  <c r="K303" i="4"/>
  <c r="U303" i="4" s="1"/>
  <c r="I303" i="4"/>
  <c r="S303" i="4" s="1"/>
  <c r="C303" i="4"/>
  <c r="B303" i="4"/>
  <c r="N291" i="4"/>
  <c r="AA291" i="4" s="1"/>
  <c r="O291" i="4"/>
  <c r="AC291" i="4" s="1"/>
  <c r="M291" i="4"/>
  <c r="Y291" i="4" s="1"/>
  <c r="L291" i="4"/>
  <c r="X291" i="4" s="1"/>
  <c r="J291" i="4"/>
  <c r="T291" i="4" s="1"/>
  <c r="K291" i="4"/>
  <c r="U291" i="4" s="1"/>
  <c r="I291" i="4"/>
  <c r="S291" i="4" s="1"/>
  <c r="C291" i="4"/>
  <c r="B291" i="4"/>
  <c r="N279" i="4"/>
  <c r="AA279" i="4" s="1"/>
  <c r="O279" i="4"/>
  <c r="AC279" i="4" s="1"/>
  <c r="M279" i="4"/>
  <c r="Y279" i="4" s="1"/>
  <c r="L279" i="4"/>
  <c r="X279" i="4" s="1"/>
  <c r="J279" i="4"/>
  <c r="T279" i="4" s="1"/>
  <c r="I279" i="4"/>
  <c r="S279" i="4" s="1"/>
  <c r="C279" i="4"/>
  <c r="K279" i="4"/>
  <c r="U279" i="4" s="1"/>
  <c r="B279" i="4"/>
  <c r="O267" i="4"/>
  <c r="AC267" i="4" s="1"/>
  <c r="N267" i="4"/>
  <c r="AA267" i="4" s="1"/>
  <c r="M267" i="4"/>
  <c r="Y267" i="4" s="1"/>
  <c r="L267" i="4"/>
  <c r="X267" i="4" s="1"/>
  <c r="J267" i="4"/>
  <c r="T267" i="4" s="1"/>
  <c r="K267" i="4"/>
  <c r="U267" i="4" s="1"/>
  <c r="I267" i="4"/>
  <c r="S267" i="4" s="1"/>
  <c r="C267" i="4"/>
  <c r="B267" i="4"/>
  <c r="O255" i="4"/>
  <c r="AC255" i="4" s="1"/>
  <c r="N255" i="4"/>
  <c r="AA255" i="4" s="1"/>
  <c r="M255" i="4"/>
  <c r="Y255" i="4" s="1"/>
  <c r="L255" i="4"/>
  <c r="X255" i="4" s="1"/>
  <c r="J255" i="4"/>
  <c r="T255" i="4" s="1"/>
  <c r="K255" i="4"/>
  <c r="U255" i="4" s="1"/>
  <c r="I255" i="4"/>
  <c r="S255" i="4" s="1"/>
  <c r="B255" i="4"/>
  <c r="C255" i="4"/>
  <c r="N243" i="4"/>
  <c r="AA243" i="4" s="1"/>
  <c r="O243" i="4"/>
  <c r="AC243" i="4" s="1"/>
  <c r="M243" i="4"/>
  <c r="Y243" i="4" s="1"/>
  <c r="L243" i="4"/>
  <c r="X243" i="4" s="1"/>
  <c r="J243" i="4"/>
  <c r="T243" i="4" s="1"/>
  <c r="K243" i="4"/>
  <c r="U243" i="4" s="1"/>
  <c r="I243" i="4"/>
  <c r="S243" i="4" s="1"/>
  <c r="C243" i="4"/>
  <c r="B243" i="4"/>
  <c r="R243" i="4"/>
  <c r="N231" i="4"/>
  <c r="AA231" i="4" s="1"/>
  <c r="O231" i="4"/>
  <c r="AC231" i="4" s="1"/>
  <c r="M231" i="4"/>
  <c r="Y231" i="4" s="1"/>
  <c r="L231" i="4"/>
  <c r="X231" i="4" s="1"/>
  <c r="J231" i="4"/>
  <c r="T231" i="4" s="1"/>
  <c r="K231" i="4"/>
  <c r="U231" i="4" s="1"/>
  <c r="I231" i="4"/>
  <c r="S231" i="4" s="1"/>
  <c r="B231" i="4"/>
  <c r="C231" i="4"/>
  <c r="O219" i="4"/>
  <c r="AC219" i="4" s="1"/>
  <c r="N219" i="4"/>
  <c r="AA219" i="4" s="1"/>
  <c r="M219" i="4"/>
  <c r="Y219" i="4" s="1"/>
  <c r="L219" i="4"/>
  <c r="X219" i="4" s="1"/>
  <c r="J219" i="4"/>
  <c r="T219" i="4" s="1"/>
  <c r="K219" i="4"/>
  <c r="U219" i="4" s="1"/>
  <c r="I219" i="4"/>
  <c r="S219" i="4" s="1"/>
  <c r="C219" i="4"/>
  <c r="B219" i="4"/>
  <c r="N207" i="4"/>
  <c r="AA207" i="4" s="1"/>
  <c r="O207" i="4"/>
  <c r="AC207" i="4" s="1"/>
  <c r="M207" i="4"/>
  <c r="Y207" i="4" s="1"/>
  <c r="L207" i="4"/>
  <c r="X207" i="4" s="1"/>
  <c r="J207" i="4"/>
  <c r="T207" i="4" s="1"/>
  <c r="K207" i="4"/>
  <c r="U207" i="4" s="1"/>
  <c r="I207" i="4"/>
  <c r="S207" i="4" s="1"/>
  <c r="C207" i="4"/>
  <c r="B207" i="4"/>
  <c r="O195" i="4"/>
  <c r="AC195" i="4" s="1"/>
  <c r="N195" i="4"/>
  <c r="AA195" i="4" s="1"/>
  <c r="M195" i="4"/>
  <c r="Y195" i="4" s="1"/>
  <c r="L195" i="4"/>
  <c r="X195" i="4" s="1"/>
  <c r="J195" i="4"/>
  <c r="T195" i="4" s="1"/>
  <c r="K195" i="4"/>
  <c r="U195" i="4" s="1"/>
  <c r="I195" i="4"/>
  <c r="S195" i="4" s="1"/>
  <c r="B195" i="4"/>
  <c r="C195" i="4"/>
  <c r="N183" i="4"/>
  <c r="AA183" i="4" s="1"/>
  <c r="O183" i="4"/>
  <c r="AC183" i="4" s="1"/>
  <c r="M183" i="4"/>
  <c r="Y183" i="4" s="1"/>
  <c r="L183" i="4"/>
  <c r="X183" i="4" s="1"/>
  <c r="J183" i="4"/>
  <c r="T183" i="4" s="1"/>
  <c r="I183" i="4"/>
  <c r="S183" i="4" s="1"/>
  <c r="K183" i="4"/>
  <c r="U183" i="4" s="1"/>
  <c r="C183" i="4"/>
  <c r="B183" i="4"/>
  <c r="R183" i="4"/>
  <c r="O171" i="4"/>
  <c r="AC171" i="4" s="1"/>
  <c r="N171" i="4"/>
  <c r="AA171" i="4" s="1"/>
  <c r="M171" i="4"/>
  <c r="Y171" i="4" s="1"/>
  <c r="L171" i="4"/>
  <c r="X171" i="4" s="1"/>
  <c r="J171" i="4"/>
  <c r="T171" i="4" s="1"/>
  <c r="K171" i="4"/>
  <c r="U171" i="4" s="1"/>
  <c r="I171" i="4"/>
  <c r="S171" i="4" s="1"/>
  <c r="B171" i="4"/>
  <c r="C171" i="4"/>
  <c r="N159" i="4"/>
  <c r="AA159" i="4" s="1"/>
  <c r="O159" i="4"/>
  <c r="AC159" i="4" s="1"/>
  <c r="M159" i="4"/>
  <c r="Y159" i="4" s="1"/>
  <c r="L159" i="4"/>
  <c r="X159" i="4" s="1"/>
  <c r="J159" i="4"/>
  <c r="T159" i="4" s="1"/>
  <c r="K159" i="4"/>
  <c r="U159" i="4" s="1"/>
  <c r="I159" i="4"/>
  <c r="S159" i="4" s="1"/>
  <c r="C159" i="4"/>
  <c r="B159" i="4"/>
  <c r="N147" i="4"/>
  <c r="AA147" i="4" s="1"/>
  <c r="M147" i="4"/>
  <c r="Y147" i="4" s="1"/>
  <c r="L147" i="4"/>
  <c r="X147" i="4" s="1"/>
  <c r="O147" i="4"/>
  <c r="AC147" i="4" s="1"/>
  <c r="J147" i="4"/>
  <c r="T147" i="4" s="1"/>
  <c r="K147" i="4"/>
  <c r="U147" i="4" s="1"/>
  <c r="I147" i="4"/>
  <c r="S147" i="4" s="1"/>
  <c r="C147" i="4"/>
  <c r="B147" i="4"/>
  <c r="O135" i="4"/>
  <c r="AC135" i="4" s="1"/>
  <c r="N135" i="4"/>
  <c r="AA135" i="4" s="1"/>
  <c r="M135" i="4"/>
  <c r="Y135" i="4" s="1"/>
  <c r="L135" i="4"/>
  <c r="X135" i="4" s="1"/>
  <c r="J135" i="4"/>
  <c r="T135" i="4" s="1"/>
  <c r="I135" i="4"/>
  <c r="S135" i="4" s="1"/>
  <c r="K135" i="4"/>
  <c r="U135" i="4" s="1"/>
  <c r="C135" i="4"/>
  <c r="B135" i="4"/>
  <c r="N123" i="4"/>
  <c r="AA123" i="4" s="1"/>
  <c r="O123" i="4"/>
  <c r="AC123" i="4" s="1"/>
  <c r="M123" i="4"/>
  <c r="Y123" i="4" s="1"/>
  <c r="L123" i="4"/>
  <c r="X123" i="4" s="1"/>
  <c r="J123" i="4"/>
  <c r="T123" i="4" s="1"/>
  <c r="K123" i="4"/>
  <c r="U123" i="4" s="1"/>
  <c r="I123" i="4"/>
  <c r="S123" i="4" s="1"/>
  <c r="C123" i="4"/>
  <c r="B123" i="4"/>
  <c r="O111" i="4"/>
  <c r="AC111" i="4" s="1"/>
  <c r="N111" i="4"/>
  <c r="AA111" i="4" s="1"/>
  <c r="M111" i="4"/>
  <c r="Y111" i="4" s="1"/>
  <c r="L111" i="4"/>
  <c r="X111" i="4" s="1"/>
  <c r="J111" i="4"/>
  <c r="T111" i="4" s="1"/>
  <c r="K111" i="4"/>
  <c r="U111" i="4" s="1"/>
  <c r="I111" i="4"/>
  <c r="S111" i="4" s="1"/>
  <c r="B111" i="4"/>
  <c r="C111" i="4"/>
  <c r="R111" i="4"/>
  <c r="N99" i="4"/>
  <c r="AA99" i="4" s="1"/>
  <c r="O99" i="4"/>
  <c r="AC99" i="4" s="1"/>
  <c r="M99" i="4"/>
  <c r="Y99" i="4" s="1"/>
  <c r="L99" i="4"/>
  <c r="X99" i="4" s="1"/>
  <c r="J99" i="4"/>
  <c r="T99" i="4" s="1"/>
  <c r="K99" i="4"/>
  <c r="U99" i="4" s="1"/>
  <c r="I99" i="4"/>
  <c r="S99" i="4" s="1"/>
  <c r="C99" i="4"/>
  <c r="B99" i="4"/>
  <c r="N87" i="4"/>
  <c r="AA87" i="4" s="1"/>
  <c r="O87" i="4"/>
  <c r="AC87" i="4" s="1"/>
  <c r="M87" i="4"/>
  <c r="Y87" i="4" s="1"/>
  <c r="L87" i="4"/>
  <c r="X87" i="4" s="1"/>
  <c r="J87" i="4"/>
  <c r="T87" i="4" s="1"/>
  <c r="I87" i="4"/>
  <c r="S87" i="4" s="1"/>
  <c r="K87" i="4"/>
  <c r="U87" i="4" s="1"/>
  <c r="B87" i="4"/>
  <c r="C87" i="4"/>
  <c r="O75" i="4"/>
  <c r="AC75" i="4" s="1"/>
  <c r="N75" i="4"/>
  <c r="AA75" i="4" s="1"/>
  <c r="M75" i="4"/>
  <c r="Y75" i="4" s="1"/>
  <c r="L75" i="4"/>
  <c r="X75" i="4" s="1"/>
  <c r="J75" i="4"/>
  <c r="T75" i="4" s="1"/>
  <c r="K75" i="4"/>
  <c r="U75" i="4" s="1"/>
  <c r="I75" i="4"/>
  <c r="S75" i="4" s="1"/>
  <c r="C75" i="4"/>
  <c r="B75" i="4"/>
  <c r="N63" i="4"/>
  <c r="AA63" i="4" s="1"/>
  <c r="O63" i="4"/>
  <c r="AC63" i="4" s="1"/>
  <c r="M63" i="4"/>
  <c r="Y63" i="4" s="1"/>
  <c r="L63" i="4"/>
  <c r="X63" i="4" s="1"/>
  <c r="J63" i="4"/>
  <c r="T63" i="4" s="1"/>
  <c r="K63" i="4"/>
  <c r="U63" i="4" s="1"/>
  <c r="I63" i="4"/>
  <c r="S63" i="4" s="1"/>
  <c r="C63" i="4"/>
  <c r="B63" i="4"/>
  <c r="O51" i="4"/>
  <c r="AC51" i="4" s="1"/>
  <c r="N51" i="4"/>
  <c r="AA51" i="4" s="1"/>
  <c r="M51" i="4"/>
  <c r="Y51" i="4" s="1"/>
  <c r="L51" i="4"/>
  <c r="X51" i="4" s="1"/>
  <c r="J51" i="4"/>
  <c r="T51" i="4" s="1"/>
  <c r="K51" i="4"/>
  <c r="U51" i="4" s="1"/>
  <c r="I51" i="4"/>
  <c r="S51" i="4" s="1"/>
  <c r="B51" i="4"/>
  <c r="C51" i="4"/>
  <c r="N39" i="4"/>
  <c r="AA39" i="4" s="1"/>
  <c r="M39" i="4"/>
  <c r="Y39" i="4" s="1"/>
  <c r="O39" i="4"/>
  <c r="AC39" i="4" s="1"/>
  <c r="L39" i="4"/>
  <c r="X39" i="4" s="1"/>
  <c r="J39" i="4"/>
  <c r="T39" i="4" s="1"/>
  <c r="I39" i="4"/>
  <c r="S39" i="4" s="1"/>
  <c r="C39" i="4"/>
  <c r="B39" i="4"/>
  <c r="K39" i="4"/>
  <c r="U39" i="4" s="1"/>
  <c r="R39" i="4"/>
  <c r="O27" i="4"/>
  <c r="AC27" i="4" s="1"/>
  <c r="N27" i="4"/>
  <c r="AA27" i="4" s="1"/>
  <c r="M27" i="4"/>
  <c r="Y27" i="4" s="1"/>
  <c r="L27" i="4"/>
  <c r="X27" i="4" s="1"/>
  <c r="J27" i="4"/>
  <c r="T27" i="4" s="1"/>
  <c r="K27" i="4"/>
  <c r="U27" i="4" s="1"/>
  <c r="I27" i="4"/>
  <c r="S27" i="4" s="1"/>
  <c r="B27" i="4"/>
  <c r="C27" i="4"/>
  <c r="N15" i="4"/>
  <c r="AA15" i="4" s="1"/>
  <c r="M15" i="4"/>
  <c r="Y15" i="4" s="1"/>
  <c r="O15" i="4"/>
  <c r="AC15" i="4" s="1"/>
  <c r="L15" i="4"/>
  <c r="X15" i="4" s="1"/>
  <c r="J15" i="4"/>
  <c r="T15" i="4" s="1"/>
  <c r="K15" i="4"/>
  <c r="U15" i="4" s="1"/>
  <c r="I15" i="4"/>
  <c r="S15" i="4" s="1"/>
  <c r="C15" i="4"/>
  <c r="B15" i="4"/>
  <c r="O3" i="4"/>
  <c r="AC3" i="4" s="1"/>
  <c r="N3" i="4"/>
  <c r="AA3" i="4" s="1"/>
  <c r="M3" i="4"/>
  <c r="Y3" i="4" s="1"/>
  <c r="L3" i="4"/>
  <c r="X3" i="4" s="1"/>
  <c r="J3" i="4"/>
  <c r="T3" i="4" s="1"/>
  <c r="K3" i="4"/>
  <c r="I3" i="4"/>
  <c r="B3" i="4"/>
  <c r="C3" i="4"/>
  <c r="N998" i="4"/>
  <c r="AA998" i="4" s="1"/>
  <c r="B998" i="4"/>
  <c r="R998" i="4"/>
  <c r="C998" i="4"/>
  <c r="M998" i="4"/>
  <c r="Y998" i="4" s="1"/>
  <c r="L998" i="4"/>
  <c r="X998" i="4" s="1"/>
  <c r="O998" i="4"/>
  <c r="AC998" i="4" s="1"/>
  <c r="J998" i="4"/>
  <c r="T998" i="4" s="1"/>
  <c r="K998" i="4"/>
  <c r="U998" i="4" s="1"/>
  <c r="I998" i="4"/>
  <c r="S998" i="4" s="1"/>
  <c r="H998" i="4"/>
  <c r="G998" i="4"/>
  <c r="F998" i="4"/>
  <c r="E998" i="4"/>
  <c r="D998" i="4"/>
  <c r="N986" i="4"/>
  <c r="AA986" i="4" s="1"/>
  <c r="O986" i="4"/>
  <c r="AC986" i="4" s="1"/>
  <c r="M986" i="4"/>
  <c r="Y986" i="4" s="1"/>
  <c r="L986" i="4"/>
  <c r="X986" i="4" s="1"/>
  <c r="J986" i="4"/>
  <c r="T986" i="4" s="1"/>
  <c r="K986" i="4"/>
  <c r="U986" i="4" s="1"/>
  <c r="I986" i="4"/>
  <c r="S986" i="4" s="1"/>
  <c r="C986" i="4"/>
  <c r="B986" i="4"/>
  <c r="H986" i="4"/>
  <c r="G986" i="4"/>
  <c r="D986" i="4"/>
  <c r="F986" i="4"/>
  <c r="E986" i="4"/>
  <c r="N974" i="4"/>
  <c r="AA974" i="4" s="1"/>
  <c r="O974" i="4"/>
  <c r="AC974" i="4" s="1"/>
  <c r="M974" i="4"/>
  <c r="Y974" i="4" s="1"/>
  <c r="L974" i="4"/>
  <c r="X974" i="4" s="1"/>
  <c r="J974" i="4"/>
  <c r="T974" i="4" s="1"/>
  <c r="K974" i="4"/>
  <c r="U974" i="4" s="1"/>
  <c r="I974" i="4"/>
  <c r="S974" i="4" s="1"/>
  <c r="C974" i="4"/>
  <c r="H974" i="4"/>
  <c r="AB974" i="4" s="1"/>
  <c r="G974" i="4"/>
  <c r="F974" i="4"/>
  <c r="W974" i="4" s="1"/>
  <c r="E974" i="4"/>
  <c r="V974" i="4" s="1"/>
  <c r="D974" i="4"/>
  <c r="D968" i="4" s="1"/>
  <c r="B974" i="4"/>
  <c r="R974" i="4"/>
  <c r="N962" i="4"/>
  <c r="AA962" i="4" s="1"/>
  <c r="O962" i="4"/>
  <c r="AC962" i="4" s="1"/>
  <c r="M962" i="4"/>
  <c r="Y962" i="4" s="1"/>
  <c r="L962" i="4"/>
  <c r="X962" i="4" s="1"/>
  <c r="J962" i="4"/>
  <c r="T962" i="4" s="1"/>
  <c r="K962" i="4"/>
  <c r="U962" i="4" s="1"/>
  <c r="I962" i="4"/>
  <c r="S962" i="4" s="1"/>
  <c r="C962" i="4"/>
  <c r="B962" i="4"/>
  <c r="H962" i="4"/>
  <c r="H957" i="4" s="1"/>
  <c r="G962" i="4"/>
  <c r="D962" i="4"/>
  <c r="F962" i="4"/>
  <c r="W962" i="4" s="1"/>
  <c r="N950" i="4"/>
  <c r="AA950" i="4" s="1"/>
  <c r="M950" i="4"/>
  <c r="Y950" i="4" s="1"/>
  <c r="L950" i="4"/>
  <c r="X950" i="4" s="1"/>
  <c r="J950" i="4"/>
  <c r="T950" i="4" s="1"/>
  <c r="O950" i="4"/>
  <c r="AC950" i="4" s="1"/>
  <c r="K950" i="4"/>
  <c r="U950" i="4" s="1"/>
  <c r="I950" i="4"/>
  <c r="S950" i="4" s="1"/>
  <c r="C950" i="4"/>
  <c r="B950" i="4"/>
  <c r="H950" i="4"/>
  <c r="G950" i="4"/>
  <c r="Z950" i="4" s="1"/>
  <c r="F950" i="4"/>
  <c r="W950" i="4" s="1"/>
  <c r="E950" i="4"/>
  <c r="E957" i="4" s="1"/>
  <c r="V957" i="4" s="1"/>
  <c r="D950" i="4"/>
  <c r="N938" i="4"/>
  <c r="AA938" i="4" s="1"/>
  <c r="O938" i="4"/>
  <c r="AC938" i="4" s="1"/>
  <c r="M938" i="4"/>
  <c r="Y938" i="4" s="1"/>
  <c r="L938" i="4"/>
  <c r="X938" i="4" s="1"/>
  <c r="J938" i="4"/>
  <c r="T938" i="4" s="1"/>
  <c r="K938" i="4"/>
  <c r="U938" i="4" s="1"/>
  <c r="I938" i="4"/>
  <c r="S938" i="4" s="1"/>
  <c r="C938" i="4"/>
  <c r="H938" i="4"/>
  <c r="AB938" i="4" s="1"/>
  <c r="G938" i="4"/>
  <c r="Z938" i="4" s="1"/>
  <c r="F938" i="4"/>
  <c r="E938" i="4"/>
  <c r="D938" i="4"/>
  <c r="B938" i="4"/>
  <c r="N926" i="4"/>
  <c r="AA926" i="4" s="1"/>
  <c r="O926" i="4"/>
  <c r="AC926" i="4" s="1"/>
  <c r="M926" i="4"/>
  <c r="Y926" i="4" s="1"/>
  <c r="L926" i="4"/>
  <c r="X926" i="4" s="1"/>
  <c r="K926" i="4"/>
  <c r="U926" i="4" s="1"/>
  <c r="J926" i="4"/>
  <c r="T926" i="4" s="1"/>
  <c r="I926" i="4"/>
  <c r="S926" i="4" s="1"/>
  <c r="C926" i="4"/>
  <c r="H926" i="4"/>
  <c r="G926" i="4"/>
  <c r="F926" i="4"/>
  <c r="W926" i="4" s="1"/>
  <c r="E926" i="4"/>
  <c r="V926" i="4" s="1"/>
  <c r="D926" i="4"/>
  <c r="B926" i="4"/>
  <c r="N914" i="4"/>
  <c r="AA914" i="4" s="1"/>
  <c r="O914" i="4"/>
  <c r="AC914" i="4" s="1"/>
  <c r="M914" i="4"/>
  <c r="Y914" i="4" s="1"/>
  <c r="L914" i="4"/>
  <c r="X914" i="4" s="1"/>
  <c r="K914" i="4"/>
  <c r="U914" i="4" s="1"/>
  <c r="J914" i="4"/>
  <c r="T914" i="4" s="1"/>
  <c r="I914" i="4"/>
  <c r="S914" i="4" s="1"/>
  <c r="C914" i="4"/>
  <c r="H914" i="4"/>
  <c r="AB914" i="4" s="1"/>
  <c r="G914" i="4"/>
  <c r="Z914" i="4" s="1"/>
  <c r="F914" i="4"/>
  <c r="W914" i="4" s="1"/>
  <c r="E914" i="4"/>
  <c r="B914" i="4"/>
  <c r="D914" i="4"/>
  <c r="D922" i="4" s="1"/>
  <c r="N902" i="4"/>
  <c r="AA902" i="4" s="1"/>
  <c r="O902" i="4"/>
  <c r="AC902" i="4" s="1"/>
  <c r="M902" i="4"/>
  <c r="Y902" i="4" s="1"/>
  <c r="L902" i="4"/>
  <c r="X902" i="4" s="1"/>
  <c r="K902" i="4"/>
  <c r="U902" i="4" s="1"/>
  <c r="J902" i="4"/>
  <c r="T902" i="4" s="1"/>
  <c r="I902" i="4"/>
  <c r="S902" i="4" s="1"/>
  <c r="C902" i="4"/>
  <c r="H902" i="4"/>
  <c r="AB902" i="4" s="1"/>
  <c r="G902" i="4"/>
  <c r="F902" i="4"/>
  <c r="W902" i="4" s="1"/>
  <c r="E902" i="4"/>
  <c r="V902" i="4" s="1"/>
  <c r="D902" i="4"/>
  <c r="D904" i="4" s="1"/>
  <c r="B902" i="4"/>
  <c r="N890" i="4"/>
  <c r="AA890" i="4" s="1"/>
  <c r="O890" i="4"/>
  <c r="AC890" i="4" s="1"/>
  <c r="M890" i="4"/>
  <c r="Y890" i="4" s="1"/>
  <c r="L890" i="4"/>
  <c r="X890" i="4" s="1"/>
  <c r="K890" i="4"/>
  <c r="U890" i="4" s="1"/>
  <c r="J890" i="4"/>
  <c r="T890" i="4" s="1"/>
  <c r="I890" i="4"/>
  <c r="S890" i="4" s="1"/>
  <c r="C890" i="4"/>
  <c r="H890" i="4"/>
  <c r="AB890" i="4" s="1"/>
  <c r="G890" i="4"/>
  <c r="Z890" i="4" s="1"/>
  <c r="F890" i="4"/>
  <c r="F899" i="4" s="1"/>
  <c r="W899" i="4" s="1"/>
  <c r="E890" i="4"/>
  <c r="D890" i="4"/>
  <c r="B890" i="4"/>
  <c r="N878" i="4"/>
  <c r="AA878" i="4" s="1"/>
  <c r="O878" i="4"/>
  <c r="AC878" i="4" s="1"/>
  <c r="M878" i="4"/>
  <c r="Y878" i="4" s="1"/>
  <c r="L878" i="4"/>
  <c r="X878" i="4" s="1"/>
  <c r="K878" i="4"/>
  <c r="U878" i="4" s="1"/>
  <c r="J878" i="4"/>
  <c r="T878" i="4" s="1"/>
  <c r="I878" i="4"/>
  <c r="S878" i="4" s="1"/>
  <c r="C878" i="4"/>
  <c r="H878" i="4"/>
  <c r="H880" i="4" s="1"/>
  <c r="G878" i="4"/>
  <c r="G875" i="4" s="1"/>
  <c r="F878" i="4"/>
  <c r="W878" i="4" s="1"/>
  <c r="E878" i="4"/>
  <c r="V878" i="4" s="1"/>
  <c r="D878" i="4"/>
  <c r="B878" i="4"/>
  <c r="N866" i="4"/>
  <c r="AA866" i="4" s="1"/>
  <c r="O866" i="4"/>
  <c r="AC866" i="4" s="1"/>
  <c r="M866" i="4"/>
  <c r="Y866" i="4" s="1"/>
  <c r="L866" i="4"/>
  <c r="X866" i="4" s="1"/>
  <c r="K866" i="4"/>
  <c r="U866" i="4" s="1"/>
  <c r="J866" i="4"/>
  <c r="T866" i="4" s="1"/>
  <c r="I866" i="4"/>
  <c r="S866" i="4" s="1"/>
  <c r="C866" i="4"/>
  <c r="H866" i="4"/>
  <c r="AB866" i="4" s="1"/>
  <c r="G866" i="4"/>
  <c r="Z866" i="4" s="1"/>
  <c r="F866" i="4"/>
  <c r="E866" i="4"/>
  <c r="D866" i="4"/>
  <c r="B866" i="4"/>
  <c r="N854" i="4"/>
  <c r="AA854" i="4" s="1"/>
  <c r="O854" i="4"/>
  <c r="AC854" i="4" s="1"/>
  <c r="M854" i="4"/>
  <c r="Y854" i="4" s="1"/>
  <c r="L854" i="4"/>
  <c r="X854" i="4" s="1"/>
  <c r="K854" i="4"/>
  <c r="U854" i="4" s="1"/>
  <c r="J854" i="4"/>
  <c r="T854" i="4" s="1"/>
  <c r="I854" i="4"/>
  <c r="S854" i="4" s="1"/>
  <c r="C854" i="4"/>
  <c r="H854" i="4"/>
  <c r="G854" i="4"/>
  <c r="F854" i="4"/>
  <c r="W854" i="4" s="1"/>
  <c r="E854" i="4"/>
  <c r="V854" i="4" s="1"/>
  <c r="D854" i="4"/>
  <c r="B854" i="4"/>
  <c r="N842" i="4"/>
  <c r="AA842" i="4" s="1"/>
  <c r="O842" i="4"/>
  <c r="AC842" i="4" s="1"/>
  <c r="M842" i="4"/>
  <c r="Y842" i="4" s="1"/>
  <c r="L842" i="4"/>
  <c r="X842" i="4" s="1"/>
  <c r="K842" i="4"/>
  <c r="U842" i="4" s="1"/>
  <c r="J842" i="4"/>
  <c r="T842" i="4" s="1"/>
  <c r="I842" i="4"/>
  <c r="S842" i="4" s="1"/>
  <c r="C842" i="4"/>
  <c r="B842" i="4"/>
  <c r="H842" i="4"/>
  <c r="AB842" i="4" s="1"/>
  <c r="G842" i="4"/>
  <c r="Z842" i="4" s="1"/>
  <c r="F842" i="4"/>
  <c r="E842" i="4"/>
  <c r="V842" i="4" s="1"/>
  <c r="D842" i="4"/>
  <c r="D849" i="4" s="1"/>
  <c r="N830" i="4"/>
  <c r="AA830" i="4" s="1"/>
  <c r="O830" i="4"/>
  <c r="AC830" i="4" s="1"/>
  <c r="M830" i="4"/>
  <c r="Y830" i="4" s="1"/>
  <c r="L830" i="4"/>
  <c r="X830" i="4" s="1"/>
  <c r="K830" i="4"/>
  <c r="U830" i="4" s="1"/>
  <c r="J830" i="4"/>
  <c r="T830" i="4" s="1"/>
  <c r="I830" i="4"/>
  <c r="S830" i="4" s="1"/>
  <c r="C830" i="4"/>
  <c r="H830" i="4"/>
  <c r="AB830" i="4" s="1"/>
  <c r="G830" i="4"/>
  <c r="F830" i="4"/>
  <c r="W830" i="4" s="1"/>
  <c r="E830" i="4"/>
  <c r="V830" i="4" s="1"/>
  <c r="D830" i="4"/>
  <c r="D839" i="4" s="1"/>
  <c r="B830" i="4"/>
  <c r="N818" i="4"/>
  <c r="AA818" i="4" s="1"/>
  <c r="O818" i="4"/>
  <c r="AC818" i="4" s="1"/>
  <c r="M818" i="4"/>
  <c r="Y818" i="4" s="1"/>
  <c r="L818" i="4"/>
  <c r="X818" i="4" s="1"/>
  <c r="K818" i="4"/>
  <c r="U818" i="4" s="1"/>
  <c r="J818" i="4"/>
  <c r="T818" i="4" s="1"/>
  <c r="I818" i="4"/>
  <c r="S818" i="4" s="1"/>
  <c r="C818" i="4"/>
  <c r="H818" i="4"/>
  <c r="AB818" i="4" s="1"/>
  <c r="G818" i="4"/>
  <c r="Z818" i="4" s="1"/>
  <c r="B818" i="4"/>
  <c r="E818" i="4"/>
  <c r="E812" i="4" s="1"/>
  <c r="V812" i="4" s="1"/>
  <c r="F818" i="4"/>
  <c r="W818" i="4" s="1"/>
  <c r="N806" i="4"/>
  <c r="AA806" i="4" s="1"/>
  <c r="O806" i="4"/>
  <c r="AC806" i="4" s="1"/>
  <c r="M806" i="4"/>
  <c r="Y806" i="4" s="1"/>
  <c r="L806" i="4"/>
  <c r="X806" i="4" s="1"/>
  <c r="K806" i="4"/>
  <c r="U806" i="4" s="1"/>
  <c r="J806" i="4"/>
  <c r="T806" i="4" s="1"/>
  <c r="I806" i="4"/>
  <c r="S806" i="4" s="1"/>
  <c r="C806" i="4"/>
  <c r="H806" i="4"/>
  <c r="AB806" i="4" s="1"/>
  <c r="G806" i="4"/>
  <c r="G815" i="4" s="1"/>
  <c r="F806" i="4"/>
  <c r="D806" i="4"/>
  <c r="D798" i="4" s="1"/>
  <c r="B806" i="4"/>
  <c r="N794" i="4"/>
  <c r="AA794" i="4" s="1"/>
  <c r="O794" i="4"/>
  <c r="AC794" i="4" s="1"/>
  <c r="M794" i="4"/>
  <c r="Y794" i="4" s="1"/>
  <c r="L794" i="4"/>
  <c r="X794" i="4" s="1"/>
  <c r="K794" i="4"/>
  <c r="U794" i="4" s="1"/>
  <c r="J794" i="4"/>
  <c r="T794" i="4" s="1"/>
  <c r="I794" i="4"/>
  <c r="S794" i="4" s="1"/>
  <c r="C794" i="4"/>
  <c r="H794" i="4"/>
  <c r="H802" i="4" s="1"/>
  <c r="G794" i="4"/>
  <c r="F794" i="4"/>
  <c r="W794" i="4" s="1"/>
  <c r="E794" i="4"/>
  <c r="V794" i="4" s="1"/>
  <c r="D794" i="4"/>
  <c r="B794" i="4"/>
  <c r="O782" i="4"/>
  <c r="AC782" i="4" s="1"/>
  <c r="N782" i="4"/>
  <c r="AA782" i="4" s="1"/>
  <c r="M782" i="4"/>
  <c r="Y782" i="4" s="1"/>
  <c r="L782" i="4"/>
  <c r="X782" i="4" s="1"/>
  <c r="K782" i="4"/>
  <c r="U782" i="4" s="1"/>
  <c r="J782" i="4"/>
  <c r="T782" i="4" s="1"/>
  <c r="I782" i="4"/>
  <c r="S782" i="4" s="1"/>
  <c r="C782" i="4"/>
  <c r="H782" i="4"/>
  <c r="AB782" i="4" s="1"/>
  <c r="G782" i="4"/>
  <c r="Z782" i="4" s="1"/>
  <c r="F782" i="4"/>
  <c r="E782" i="4"/>
  <c r="D782" i="4"/>
  <c r="B782" i="4"/>
  <c r="N770" i="4"/>
  <c r="AA770" i="4" s="1"/>
  <c r="O770" i="4"/>
  <c r="AC770" i="4" s="1"/>
  <c r="M770" i="4"/>
  <c r="Y770" i="4" s="1"/>
  <c r="L770" i="4"/>
  <c r="X770" i="4" s="1"/>
  <c r="K770" i="4"/>
  <c r="U770" i="4" s="1"/>
  <c r="J770" i="4"/>
  <c r="T770" i="4" s="1"/>
  <c r="I770" i="4"/>
  <c r="S770" i="4" s="1"/>
  <c r="C770" i="4"/>
  <c r="H770" i="4"/>
  <c r="G770" i="4"/>
  <c r="F770" i="4"/>
  <c r="W770" i="4" s="1"/>
  <c r="E770" i="4"/>
  <c r="V770" i="4" s="1"/>
  <c r="B770" i="4"/>
  <c r="D770" i="4"/>
  <c r="N758" i="4"/>
  <c r="AA758" i="4" s="1"/>
  <c r="M758" i="4"/>
  <c r="Y758" i="4" s="1"/>
  <c r="O758" i="4"/>
  <c r="AC758" i="4" s="1"/>
  <c r="L758" i="4"/>
  <c r="X758" i="4" s="1"/>
  <c r="K758" i="4"/>
  <c r="U758" i="4" s="1"/>
  <c r="J758" i="4"/>
  <c r="T758" i="4" s="1"/>
  <c r="I758" i="4"/>
  <c r="S758" i="4" s="1"/>
  <c r="C758" i="4"/>
  <c r="H758" i="4"/>
  <c r="AB758" i="4" s="1"/>
  <c r="G758" i="4"/>
  <c r="Z758" i="4" s="1"/>
  <c r="F758" i="4"/>
  <c r="W758" i="4" s="1"/>
  <c r="E758" i="4"/>
  <c r="D758" i="4"/>
  <c r="B758" i="4"/>
  <c r="O746" i="4"/>
  <c r="AC746" i="4" s="1"/>
  <c r="N746" i="4"/>
  <c r="AA746" i="4" s="1"/>
  <c r="M746" i="4"/>
  <c r="Y746" i="4" s="1"/>
  <c r="L746" i="4"/>
  <c r="X746" i="4" s="1"/>
  <c r="K746" i="4"/>
  <c r="U746" i="4" s="1"/>
  <c r="J746" i="4"/>
  <c r="T746" i="4" s="1"/>
  <c r="I746" i="4"/>
  <c r="S746" i="4" s="1"/>
  <c r="C746" i="4"/>
  <c r="H746" i="4"/>
  <c r="AB746" i="4" s="1"/>
  <c r="G746" i="4"/>
  <c r="F746" i="4"/>
  <c r="W746" i="4" s="1"/>
  <c r="E746" i="4"/>
  <c r="V746" i="4" s="1"/>
  <c r="D746" i="4"/>
  <c r="D751" i="4" s="1"/>
  <c r="B746" i="4"/>
  <c r="O734" i="4"/>
  <c r="AC734" i="4" s="1"/>
  <c r="N734" i="4"/>
  <c r="AA734" i="4" s="1"/>
  <c r="M734" i="4"/>
  <c r="Y734" i="4" s="1"/>
  <c r="L734" i="4"/>
  <c r="X734" i="4" s="1"/>
  <c r="K734" i="4"/>
  <c r="U734" i="4" s="1"/>
  <c r="J734" i="4"/>
  <c r="T734" i="4" s="1"/>
  <c r="I734" i="4"/>
  <c r="S734" i="4" s="1"/>
  <c r="C734" i="4"/>
  <c r="H734" i="4"/>
  <c r="AB734" i="4" s="1"/>
  <c r="G734" i="4"/>
  <c r="Z734" i="4" s="1"/>
  <c r="F734" i="4"/>
  <c r="F735" i="4" s="1"/>
  <c r="W735" i="4" s="1"/>
  <c r="E734" i="4"/>
  <c r="E731" i="4" s="1"/>
  <c r="V731" i="4" s="1"/>
  <c r="D734" i="4"/>
  <c r="B734" i="4"/>
  <c r="N722" i="4"/>
  <c r="AA722" i="4" s="1"/>
  <c r="O722" i="4"/>
  <c r="AC722" i="4" s="1"/>
  <c r="M722" i="4"/>
  <c r="Y722" i="4" s="1"/>
  <c r="L722" i="4"/>
  <c r="X722" i="4" s="1"/>
  <c r="K722" i="4"/>
  <c r="U722" i="4" s="1"/>
  <c r="J722" i="4"/>
  <c r="T722" i="4" s="1"/>
  <c r="I722" i="4"/>
  <c r="S722" i="4" s="1"/>
  <c r="C722" i="4"/>
  <c r="H722" i="4"/>
  <c r="H725" i="4" s="1"/>
  <c r="G722" i="4"/>
  <c r="F722" i="4"/>
  <c r="W722" i="4" s="1"/>
  <c r="E722" i="4"/>
  <c r="V722" i="4" s="1"/>
  <c r="D722" i="4"/>
  <c r="B722" i="4"/>
  <c r="N710" i="4"/>
  <c r="AA710" i="4" s="1"/>
  <c r="M710" i="4"/>
  <c r="Y710" i="4" s="1"/>
  <c r="O710" i="4"/>
  <c r="AC710" i="4" s="1"/>
  <c r="L710" i="4"/>
  <c r="X710" i="4" s="1"/>
  <c r="K710" i="4"/>
  <c r="U710" i="4" s="1"/>
  <c r="J710" i="4"/>
  <c r="T710" i="4" s="1"/>
  <c r="I710" i="4"/>
  <c r="S710" i="4" s="1"/>
  <c r="C710" i="4"/>
  <c r="H710" i="4"/>
  <c r="AB710" i="4" s="1"/>
  <c r="G710" i="4"/>
  <c r="Z710" i="4" s="1"/>
  <c r="F710" i="4"/>
  <c r="F706" i="4" s="1"/>
  <c r="W706" i="4" s="1"/>
  <c r="E710" i="4"/>
  <c r="D710" i="4"/>
  <c r="B710" i="4"/>
  <c r="O698" i="4"/>
  <c r="AC698" i="4" s="1"/>
  <c r="N698" i="4"/>
  <c r="AA698" i="4" s="1"/>
  <c r="M698" i="4"/>
  <c r="Y698" i="4" s="1"/>
  <c r="L698" i="4"/>
  <c r="X698" i="4" s="1"/>
  <c r="K698" i="4"/>
  <c r="U698" i="4" s="1"/>
  <c r="J698" i="4"/>
  <c r="T698" i="4" s="1"/>
  <c r="I698" i="4"/>
  <c r="S698" i="4" s="1"/>
  <c r="C698" i="4"/>
  <c r="B698" i="4"/>
  <c r="H698" i="4"/>
  <c r="G698" i="4"/>
  <c r="Z698" i="4" s="1"/>
  <c r="E698" i="4"/>
  <c r="V698" i="4" s="1"/>
  <c r="D698" i="4"/>
  <c r="O686" i="4"/>
  <c r="AC686" i="4" s="1"/>
  <c r="N686" i="4"/>
  <c r="AA686" i="4" s="1"/>
  <c r="M686" i="4"/>
  <c r="Y686" i="4" s="1"/>
  <c r="L686" i="4"/>
  <c r="X686" i="4" s="1"/>
  <c r="K686" i="4"/>
  <c r="U686" i="4" s="1"/>
  <c r="J686" i="4"/>
  <c r="T686" i="4" s="1"/>
  <c r="I686" i="4"/>
  <c r="S686" i="4" s="1"/>
  <c r="C686" i="4"/>
  <c r="H686" i="4"/>
  <c r="G686" i="4"/>
  <c r="Z686" i="4" s="1"/>
  <c r="F686" i="4"/>
  <c r="W686" i="4" s="1"/>
  <c r="E686" i="4"/>
  <c r="V686" i="4" s="1"/>
  <c r="D686" i="4"/>
  <c r="B686" i="4"/>
  <c r="R686" i="4"/>
  <c r="N674" i="4"/>
  <c r="AA674" i="4" s="1"/>
  <c r="O674" i="4"/>
  <c r="AC674" i="4" s="1"/>
  <c r="M674" i="4"/>
  <c r="Y674" i="4" s="1"/>
  <c r="L674" i="4"/>
  <c r="X674" i="4" s="1"/>
  <c r="K674" i="4"/>
  <c r="U674" i="4" s="1"/>
  <c r="J674" i="4"/>
  <c r="T674" i="4" s="1"/>
  <c r="I674" i="4"/>
  <c r="S674" i="4" s="1"/>
  <c r="C674" i="4"/>
  <c r="H674" i="4"/>
  <c r="AB674" i="4" s="1"/>
  <c r="B674" i="4"/>
  <c r="F674" i="4"/>
  <c r="W674" i="4" s="1"/>
  <c r="G674" i="4"/>
  <c r="Z674" i="4" s="1"/>
  <c r="E674" i="4"/>
  <c r="E679" i="4" s="1"/>
  <c r="V679" i="4" s="1"/>
  <c r="N662" i="4"/>
  <c r="AA662" i="4" s="1"/>
  <c r="M662" i="4"/>
  <c r="Y662" i="4" s="1"/>
  <c r="L662" i="4"/>
  <c r="X662" i="4" s="1"/>
  <c r="O662" i="4"/>
  <c r="AC662" i="4" s="1"/>
  <c r="K662" i="4"/>
  <c r="U662" i="4" s="1"/>
  <c r="J662" i="4"/>
  <c r="T662" i="4" s="1"/>
  <c r="I662" i="4"/>
  <c r="S662" i="4" s="1"/>
  <c r="C662" i="4"/>
  <c r="H662" i="4"/>
  <c r="G662" i="4"/>
  <c r="Z662" i="4" s="1"/>
  <c r="F662" i="4"/>
  <c r="W662" i="4" s="1"/>
  <c r="E662" i="4"/>
  <c r="E663" i="4" s="1"/>
  <c r="V663" i="4" s="1"/>
  <c r="D662" i="4"/>
  <c r="B662" i="4"/>
  <c r="O650" i="4"/>
  <c r="AC650" i="4" s="1"/>
  <c r="N650" i="4"/>
  <c r="AA650" i="4" s="1"/>
  <c r="M650" i="4"/>
  <c r="Y650" i="4" s="1"/>
  <c r="L650" i="4"/>
  <c r="X650" i="4" s="1"/>
  <c r="K650" i="4"/>
  <c r="U650" i="4" s="1"/>
  <c r="J650" i="4"/>
  <c r="T650" i="4" s="1"/>
  <c r="I650" i="4"/>
  <c r="S650" i="4" s="1"/>
  <c r="C650" i="4"/>
  <c r="H650" i="4"/>
  <c r="AB650" i="4" s="1"/>
  <c r="G650" i="4"/>
  <c r="G657" i="4" s="1"/>
  <c r="F650" i="4"/>
  <c r="E650" i="4"/>
  <c r="V650" i="4" s="1"/>
  <c r="D650" i="4"/>
  <c r="B650" i="4"/>
  <c r="O638" i="4"/>
  <c r="AC638" i="4" s="1"/>
  <c r="N638" i="4"/>
  <c r="AA638" i="4" s="1"/>
  <c r="M638" i="4"/>
  <c r="Y638" i="4" s="1"/>
  <c r="K638" i="4"/>
  <c r="U638" i="4" s="1"/>
  <c r="L638" i="4"/>
  <c r="X638" i="4" s="1"/>
  <c r="J638" i="4"/>
  <c r="T638" i="4" s="1"/>
  <c r="I638" i="4"/>
  <c r="S638" i="4" s="1"/>
  <c r="C638" i="4"/>
  <c r="H638" i="4"/>
  <c r="H631" i="4" s="1"/>
  <c r="G638" i="4"/>
  <c r="Z638" i="4" s="1"/>
  <c r="F638" i="4"/>
  <c r="W638" i="4" s="1"/>
  <c r="E638" i="4"/>
  <c r="D638" i="4"/>
  <c r="B638" i="4"/>
  <c r="N626" i="4"/>
  <c r="AA626" i="4" s="1"/>
  <c r="O626" i="4"/>
  <c r="AC626" i="4" s="1"/>
  <c r="M626" i="4"/>
  <c r="Y626" i="4" s="1"/>
  <c r="L626" i="4"/>
  <c r="X626" i="4" s="1"/>
  <c r="K626" i="4"/>
  <c r="U626" i="4" s="1"/>
  <c r="J626" i="4"/>
  <c r="T626" i="4" s="1"/>
  <c r="I626" i="4"/>
  <c r="S626" i="4" s="1"/>
  <c r="C626" i="4"/>
  <c r="H626" i="4"/>
  <c r="AB626" i="4" s="1"/>
  <c r="G626" i="4"/>
  <c r="F626" i="4"/>
  <c r="E626" i="4"/>
  <c r="V626" i="4" s="1"/>
  <c r="B626" i="4"/>
  <c r="D626" i="4"/>
  <c r="N614" i="4"/>
  <c r="AA614" i="4" s="1"/>
  <c r="O614" i="4"/>
  <c r="AC614" i="4" s="1"/>
  <c r="M614" i="4"/>
  <c r="Y614" i="4" s="1"/>
  <c r="L614" i="4"/>
  <c r="X614" i="4" s="1"/>
  <c r="K614" i="4"/>
  <c r="U614" i="4" s="1"/>
  <c r="J614" i="4"/>
  <c r="T614" i="4" s="1"/>
  <c r="I614" i="4"/>
  <c r="S614" i="4" s="1"/>
  <c r="C614" i="4"/>
  <c r="H614" i="4"/>
  <c r="G614" i="4"/>
  <c r="Z614" i="4" s="1"/>
  <c r="F614" i="4"/>
  <c r="W614" i="4" s="1"/>
  <c r="E614" i="4"/>
  <c r="V614" i="4" s="1"/>
  <c r="D614" i="4"/>
  <c r="B614" i="4"/>
  <c r="O602" i="4"/>
  <c r="AC602" i="4" s="1"/>
  <c r="N602" i="4"/>
  <c r="AA602" i="4" s="1"/>
  <c r="M602" i="4"/>
  <c r="Y602" i="4" s="1"/>
  <c r="L602" i="4"/>
  <c r="X602" i="4" s="1"/>
  <c r="K602" i="4"/>
  <c r="U602" i="4" s="1"/>
  <c r="J602" i="4"/>
  <c r="T602" i="4" s="1"/>
  <c r="I602" i="4"/>
  <c r="S602" i="4" s="1"/>
  <c r="C602" i="4"/>
  <c r="H602" i="4"/>
  <c r="AB602" i="4" s="1"/>
  <c r="G602" i="4"/>
  <c r="Z602" i="4" s="1"/>
  <c r="F602" i="4"/>
  <c r="E602" i="4"/>
  <c r="V602" i="4" s="1"/>
  <c r="D602" i="4"/>
  <c r="B602" i="4"/>
  <c r="O590" i="4"/>
  <c r="AC590" i="4" s="1"/>
  <c r="N590" i="4"/>
  <c r="AA590" i="4" s="1"/>
  <c r="M590" i="4"/>
  <c r="Y590" i="4" s="1"/>
  <c r="L590" i="4"/>
  <c r="X590" i="4" s="1"/>
  <c r="K590" i="4"/>
  <c r="U590" i="4" s="1"/>
  <c r="J590" i="4"/>
  <c r="T590" i="4" s="1"/>
  <c r="I590" i="4"/>
  <c r="S590" i="4" s="1"/>
  <c r="C590" i="4"/>
  <c r="H590" i="4"/>
  <c r="G590" i="4"/>
  <c r="Z590" i="4" s="1"/>
  <c r="F590" i="4"/>
  <c r="W590" i="4" s="1"/>
  <c r="E590" i="4"/>
  <c r="E596" i="4" s="1"/>
  <c r="V596" i="4" s="1"/>
  <c r="D590" i="4"/>
  <c r="B590" i="4"/>
  <c r="N578" i="4"/>
  <c r="AA578" i="4" s="1"/>
  <c r="O578" i="4"/>
  <c r="AC578" i="4" s="1"/>
  <c r="M578" i="4"/>
  <c r="Y578" i="4" s="1"/>
  <c r="L578" i="4"/>
  <c r="X578" i="4" s="1"/>
  <c r="K578" i="4"/>
  <c r="U578" i="4" s="1"/>
  <c r="J578" i="4"/>
  <c r="T578" i="4" s="1"/>
  <c r="I578" i="4"/>
  <c r="S578" i="4" s="1"/>
  <c r="C578" i="4"/>
  <c r="H578" i="4"/>
  <c r="AB578" i="4" s="1"/>
  <c r="G578" i="4"/>
  <c r="G571" i="4" s="1"/>
  <c r="F578" i="4"/>
  <c r="E578" i="4"/>
  <c r="V578" i="4" s="1"/>
  <c r="D578" i="4"/>
  <c r="B578" i="4"/>
  <c r="N566" i="4"/>
  <c r="AA566" i="4" s="1"/>
  <c r="O566" i="4"/>
  <c r="AC566" i="4" s="1"/>
  <c r="M566" i="4"/>
  <c r="Y566" i="4" s="1"/>
  <c r="K566" i="4"/>
  <c r="U566" i="4" s="1"/>
  <c r="L566" i="4"/>
  <c r="X566" i="4" s="1"/>
  <c r="J566" i="4"/>
  <c r="T566" i="4" s="1"/>
  <c r="I566" i="4"/>
  <c r="S566" i="4" s="1"/>
  <c r="C566" i="4"/>
  <c r="H566" i="4"/>
  <c r="G566" i="4"/>
  <c r="Z566" i="4" s="1"/>
  <c r="F566" i="4"/>
  <c r="W566" i="4" s="1"/>
  <c r="E566" i="4"/>
  <c r="D566" i="4"/>
  <c r="B566" i="4"/>
  <c r="O554" i="4"/>
  <c r="AC554" i="4" s="1"/>
  <c r="N554" i="4"/>
  <c r="AA554" i="4" s="1"/>
  <c r="M554" i="4"/>
  <c r="Y554" i="4" s="1"/>
  <c r="L554" i="4"/>
  <c r="X554" i="4" s="1"/>
  <c r="K554" i="4"/>
  <c r="U554" i="4" s="1"/>
  <c r="J554" i="4"/>
  <c r="T554" i="4" s="1"/>
  <c r="I554" i="4"/>
  <c r="S554" i="4" s="1"/>
  <c r="C554" i="4"/>
  <c r="B554" i="4"/>
  <c r="D554" i="4"/>
  <c r="H554" i="4"/>
  <c r="G554" i="4"/>
  <c r="Z554" i="4" s="1"/>
  <c r="E554" i="4"/>
  <c r="V554" i="4" s="1"/>
  <c r="F554" i="4"/>
  <c r="W554" i="4" s="1"/>
  <c r="O542" i="4"/>
  <c r="AC542" i="4" s="1"/>
  <c r="N542" i="4"/>
  <c r="AA542" i="4" s="1"/>
  <c r="M542" i="4"/>
  <c r="Y542" i="4" s="1"/>
  <c r="L542" i="4"/>
  <c r="X542" i="4" s="1"/>
  <c r="K542" i="4"/>
  <c r="U542" i="4" s="1"/>
  <c r="J542" i="4"/>
  <c r="T542" i="4" s="1"/>
  <c r="I542" i="4"/>
  <c r="S542" i="4" s="1"/>
  <c r="C542" i="4"/>
  <c r="H542" i="4"/>
  <c r="H545" i="4" s="1"/>
  <c r="G542" i="4"/>
  <c r="Z542" i="4" s="1"/>
  <c r="F542" i="4"/>
  <c r="W542" i="4" s="1"/>
  <c r="E542" i="4"/>
  <c r="V542" i="4" s="1"/>
  <c r="D542" i="4"/>
  <c r="B542" i="4"/>
  <c r="N530" i="4"/>
  <c r="AA530" i="4" s="1"/>
  <c r="O530" i="4"/>
  <c r="AC530" i="4" s="1"/>
  <c r="M530" i="4"/>
  <c r="Y530" i="4" s="1"/>
  <c r="L530" i="4"/>
  <c r="X530" i="4" s="1"/>
  <c r="K530" i="4"/>
  <c r="U530" i="4" s="1"/>
  <c r="J530" i="4"/>
  <c r="T530" i="4" s="1"/>
  <c r="I530" i="4"/>
  <c r="S530" i="4" s="1"/>
  <c r="C530" i="4"/>
  <c r="E530" i="4"/>
  <c r="V530" i="4" s="1"/>
  <c r="D530" i="4"/>
  <c r="B530" i="4"/>
  <c r="G530" i="4"/>
  <c r="Z530" i="4" s="1"/>
  <c r="F530" i="4"/>
  <c r="W530" i="4" s="1"/>
  <c r="H530" i="4"/>
  <c r="N518" i="4"/>
  <c r="AA518" i="4" s="1"/>
  <c r="O518" i="4"/>
  <c r="AC518" i="4" s="1"/>
  <c r="M518" i="4"/>
  <c r="Y518" i="4" s="1"/>
  <c r="L518" i="4"/>
  <c r="X518" i="4" s="1"/>
  <c r="K518" i="4"/>
  <c r="U518" i="4" s="1"/>
  <c r="J518" i="4"/>
  <c r="T518" i="4" s="1"/>
  <c r="I518" i="4"/>
  <c r="S518" i="4" s="1"/>
  <c r="C518" i="4"/>
  <c r="H518" i="4"/>
  <c r="G518" i="4"/>
  <c r="Z518" i="4" s="1"/>
  <c r="F518" i="4"/>
  <c r="W518" i="4" s="1"/>
  <c r="E518" i="4"/>
  <c r="E528" i="4" s="1"/>
  <c r="V528" i="4" s="1"/>
  <c r="D518" i="4"/>
  <c r="D509" i="4" s="1"/>
  <c r="B518" i="4"/>
  <c r="O506" i="4"/>
  <c r="AC506" i="4" s="1"/>
  <c r="N506" i="4"/>
  <c r="AA506" i="4" s="1"/>
  <c r="M506" i="4"/>
  <c r="Y506" i="4" s="1"/>
  <c r="L506" i="4"/>
  <c r="X506" i="4" s="1"/>
  <c r="K506" i="4"/>
  <c r="U506" i="4" s="1"/>
  <c r="J506" i="4"/>
  <c r="T506" i="4" s="1"/>
  <c r="I506" i="4"/>
  <c r="S506" i="4" s="1"/>
  <c r="C506" i="4"/>
  <c r="H506" i="4"/>
  <c r="AB506" i="4" s="1"/>
  <c r="G506" i="4"/>
  <c r="G511" i="4" s="1"/>
  <c r="F506" i="4"/>
  <c r="E506" i="4"/>
  <c r="V506" i="4" s="1"/>
  <c r="D506" i="4"/>
  <c r="B506" i="4"/>
  <c r="O494" i="4"/>
  <c r="AC494" i="4" s="1"/>
  <c r="N494" i="4"/>
  <c r="AA494" i="4" s="1"/>
  <c r="M494" i="4"/>
  <c r="Y494" i="4" s="1"/>
  <c r="K494" i="4"/>
  <c r="U494" i="4" s="1"/>
  <c r="L494" i="4"/>
  <c r="X494" i="4" s="1"/>
  <c r="J494" i="4"/>
  <c r="T494" i="4" s="1"/>
  <c r="I494" i="4"/>
  <c r="S494" i="4" s="1"/>
  <c r="C494" i="4"/>
  <c r="H494" i="4"/>
  <c r="H489" i="4" s="1"/>
  <c r="G494" i="4"/>
  <c r="Z494" i="4" s="1"/>
  <c r="F494" i="4"/>
  <c r="W494" i="4" s="1"/>
  <c r="E494" i="4"/>
  <c r="D494" i="4"/>
  <c r="B494" i="4"/>
  <c r="N482" i="4"/>
  <c r="AA482" i="4" s="1"/>
  <c r="O482" i="4"/>
  <c r="AC482" i="4" s="1"/>
  <c r="M482" i="4"/>
  <c r="Y482" i="4" s="1"/>
  <c r="L482" i="4"/>
  <c r="X482" i="4" s="1"/>
  <c r="K482" i="4"/>
  <c r="U482" i="4" s="1"/>
  <c r="J482" i="4"/>
  <c r="T482" i="4" s="1"/>
  <c r="I482" i="4"/>
  <c r="S482" i="4" s="1"/>
  <c r="C482" i="4"/>
  <c r="H482" i="4"/>
  <c r="AB482" i="4" s="1"/>
  <c r="G482" i="4"/>
  <c r="F482" i="4"/>
  <c r="E482" i="4"/>
  <c r="V482" i="4" s="1"/>
  <c r="B482" i="4"/>
  <c r="D482" i="4"/>
  <c r="N470" i="4"/>
  <c r="AA470" i="4" s="1"/>
  <c r="M470" i="4"/>
  <c r="Y470" i="4" s="1"/>
  <c r="O470" i="4"/>
  <c r="AC470" i="4" s="1"/>
  <c r="L470" i="4"/>
  <c r="X470" i="4" s="1"/>
  <c r="K470" i="4"/>
  <c r="U470" i="4" s="1"/>
  <c r="J470" i="4"/>
  <c r="T470" i="4" s="1"/>
  <c r="I470" i="4"/>
  <c r="S470" i="4" s="1"/>
  <c r="C470" i="4"/>
  <c r="H470" i="4"/>
  <c r="G470" i="4"/>
  <c r="Z470" i="4" s="1"/>
  <c r="F470" i="4"/>
  <c r="W470" i="4" s="1"/>
  <c r="E470" i="4"/>
  <c r="V470" i="4" s="1"/>
  <c r="D470" i="4"/>
  <c r="B470" i="4"/>
  <c r="O458" i="4"/>
  <c r="AC458" i="4" s="1"/>
  <c r="N458" i="4"/>
  <c r="AA458" i="4" s="1"/>
  <c r="M458" i="4"/>
  <c r="Y458" i="4" s="1"/>
  <c r="L458" i="4"/>
  <c r="X458" i="4" s="1"/>
  <c r="K458" i="4"/>
  <c r="U458" i="4" s="1"/>
  <c r="J458" i="4"/>
  <c r="T458" i="4" s="1"/>
  <c r="I458" i="4"/>
  <c r="S458" i="4" s="1"/>
  <c r="C458" i="4"/>
  <c r="H458" i="4"/>
  <c r="AB458" i="4" s="1"/>
  <c r="G458" i="4"/>
  <c r="Z458" i="4" s="1"/>
  <c r="F458" i="4"/>
  <c r="E458" i="4"/>
  <c r="V458" i="4" s="1"/>
  <c r="D458" i="4"/>
  <c r="B458" i="4"/>
  <c r="O446" i="4"/>
  <c r="AC446" i="4" s="1"/>
  <c r="N446" i="4"/>
  <c r="AA446" i="4" s="1"/>
  <c r="M446" i="4"/>
  <c r="Y446" i="4" s="1"/>
  <c r="L446" i="4"/>
  <c r="X446" i="4" s="1"/>
  <c r="K446" i="4"/>
  <c r="U446" i="4" s="1"/>
  <c r="J446" i="4"/>
  <c r="T446" i="4" s="1"/>
  <c r="I446" i="4"/>
  <c r="S446" i="4" s="1"/>
  <c r="C446" i="4"/>
  <c r="H446" i="4"/>
  <c r="G446" i="4"/>
  <c r="Z446" i="4" s="1"/>
  <c r="F446" i="4"/>
  <c r="W446" i="4" s="1"/>
  <c r="E446" i="4"/>
  <c r="E447" i="4" s="1"/>
  <c r="V447" i="4" s="1"/>
  <c r="D446" i="4"/>
  <c r="D436" i="4" s="1"/>
  <c r="B446" i="4"/>
  <c r="N434" i="4"/>
  <c r="AA434" i="4" s="1"/>
  <c r="O434" i="4"/>
  <c r="AC434" i="4" s="1"/>
  <c r="M434" i="4"/>
  <c r="Y434" i="4" s="1"/>
  <c r="L434" i="4"/>
  <c r="X434" i="4" s="1"/>
  <c r="K434" i="4"/>
  <c r="U434" i="4" s="1"/>
  <c r="J434" i="4"/>
  <c r="T434" i="4" s="1"/>
  <c r="I434" i="4"/>
  <c r="S434" i="4" s="1"/>
  <c r="C434" i="4"/>
  <c r="H434" i="4"/>
  <c r="AB434" i="4" s="1"/>
  <c r="G434" i="4"/>
  <c r="G433" i="4" s="1"/>
  <c r="F434" i="4"/>
  <c r="F424" i="4" s="1"/>
  <c r="W424" i="4" s="1"/>
  <c r="E434" i="4"/>
  <c r="V434" i="4" s="1"/>
  <c r="D434" i="4"/>
  <c r="B434" i="4"/>
  <c r="N422" i="4"/>
  <c r="AA422" i="4" s="1"/>
  <c r="M422" i="4"/>
  <c r="Y422" i="4" s="1"/>
  <c r="O422" i="4"/>
  <c r="AC422" i="4" s="1"/>
  <c r="K422" i="4"/>
  <c r="U422" i="4" s="1"/>
  <c r="L422" i="4"/>
  <c r="X422" i="4" s="1"/>
  <c r="J422" i="4"/>
  <c r="T422" i="4" s="1"/>
  <c r="I422" i="4"/>
  <c r="S422" i="4" s="1"/>
  <c r="C422" i="4"/>
  <c r="H422" i="4"/>
  <c r="AB422" i="4" s="1"/>
  <c r="G422" i="4"/>
  <c r="Z422" i="4" s="1"/>
  <c r="F422" i="4"/>
  <c r="W422" i="4" s="1"/>
  <c r="E422" i="4"/>
  <c r="D422" i="4"/>
  <c r="D411" i="4" s="1"/>
  <c r="B422" i="4"/>
  <c r="O410" i="4"/>
  <c r="AC410" i="4" s="1"/>
  <c r="N410" i="4"/>
  <c r="AA410" i="4" s="1"/>
  <c r="M410" i="4"/>
  <c r="Y410" i="4" s="1"/>
  <c r="L410" i="4"/>
  <c r="X410" i="4" s="1"/>
  <c r="K410" i="4"/>
  <c r="U410" i="4" s="1"/>
  <c r="J410" i="4"/>
  <c r="T410" i="4" s="1"/>
  <c r="I410" i="4"/>
  <c r="S410" i="4" s="1"/>
  <c r="C410" i="4"/>
  <c r="B410" i="4"/>
  <c r="E410" i="4"/>
  <c r="E421" i="4" s="1"/>
  <c r="V421" i="4" s="1"/>
  <c r="H410" i="4"/>
  <c r="O398" i="4"/>
  <c r="AC398" i="4" s="1"/>
  <c r="N398" i="4"/>
  <c r="AA398" i="4" s="1"/>
  <c r="M398" i="4"/>
  <c r="Y398" i="4" s="1"/>
  <c r="L398" i="4"/>
  <c r="X398" i="4" s="1"/>
  <c r="K398" i="4"/>
  <c r="U398" i="4" s="1"/>
  <c r="J398" i="4"/>
  <c r="T398" i="4" s="1"/>
  <c r="I398" i="4"/>
  <c r="S398" i="4" s="1"/>
  <c r="C398" i="4"/>
  <c r="H398" i="4"/>
  <c r="AB398" i="4" s="1"/>
  <c r="G398" i="4"/>
  <c r="Z398" i="4" s="1"/>
  <c r="F398" i="4"/>
  <c r="E398" i="4"/>
  <c r="D398" i="4"/>
  <c r="B398" i="4"/>
  <c r="O386" i="4"/>
  <c r="AC386" i="4" s="1"/>
  <c r="N386" i="4"/>
  <c r="AA386" i="4" s="1"/>
  <c r="M386" i="4"/>
  <c r="Y386" i="4" s="1"/>
  <c r="L386" i="4"/>
  <c r="X386" i="4" s="1"/>
  <c r="K386" i="4"/>
  <c r="U386" i="4" s="1"/>
  <c r="J386" i="4"/>
  <c r="T386" i="4" s="1"/>
  <c r="I386" i="4"/>
  <c r="S386" i="4" s="1"/>
  <c r="C386" i="4"/>
  <c r="F386" i="4"/>
  <c r="B386" i="4"/>
  <c r="E386" i="4"/>
  <c r="V386" i="4" s="1"/>
  <c r="H386" i="4"/>
  <c r="AB386" i="4" s="1"/>
  <c r="G386" i="4"/>
  <c r="Z386" i="4" s="1"/>
  <c r="M374" i="4"/>
  <c r="Y374" i="4" s="1"/>
  <c r="N374" i="4"/>
  <c r="AA374" i="4" s="1"/>
  <c r="L374" i="4"/>
  <c r="X374" i="4" s="1"/>
  <c r="O374" i="4"/>
  <c r="AC374" i="4" s="1"/>
  <c r="K374" i="4"/>
  <c r="U374" i="4" s="1"/>
  <c r="J374" i="4"/>
  <c r="T374" i="4" s="1"/>
  <c r="I374" i="4"/>
  <c r="S374" i="4" s="1"/>
  <c r="C374" i="4"/>
  <c r="H374" i="4"/>
  <c r="G374" i="4"/>
  <c r="Z374" i="4" s="1"/>
  <c r="F374" i="4"/>
  <c r="W374" i="4" s="1"/>
  <c r="D374" i="4"/>
  <c r="B374" i="4"/>
  <c r="O362" i="4"/>
  <c r="AC362" i="4" s="1"/>
  <c r="N362" i="4"/>
  <c r="AA362" i="4" s="1"/>
  <c r="M362" i="4"/>
  <c r="Y362" i="4" s="1"/>
  <c r="L362" i="4"/>
  <c r="X362" i="4" s="1"/>
  <c r="K362" i="4"/>
  <c r="U362" i="4" s="1"/>
  <c r="J362" i="4"/>
  <c r="T362" i="4" s="1"/>
  <c r="I362" i="4"/>
  <c r="S362" i="4" s="1"/>
  <c r="C362" i="4"/>
  <c r="H362" i="4"/>
  <c r="AB362" i="4" s="1"/>
  <c r="G362" i="4"/>
  <c r="Z362" i="4" s="1"/>
  <c r="F362" i="4"/>
  <c r="W362" i="4" s="1"/>
  <c r="E362" i="4"/>
  <c r="E371" i="4" s="1"/>
  <c r="V371" i="4" s="1"/>
  <c r="D362" i="4"/>
  <c r="B362" i="4"/>
  <c r="R362" i="4"/>
  <c r="O350" i="4"/>
  <c r="AC350" i="4" s="1"/>
  <c r="M350" i="4"/>
  <c r="Y350" i="4" s="1"/>
  <c r="L350" i="4"/>
  <c r="X350" i="4" s="1"/>
  <c r="K350" i="4"/>
  <c r="U350" i="4" s="1"/>
  <c r="J350" i="4"/>
  <c r="T350" i="4" s="1"/>
  <c r="N350" i="4"/>
  <c r="AA350" i="4" s="1"/>
  <c r="I350" i="4"/>
  <c r="S350" i="4" s="1"/>
  <c r="C350" i="4"/>
  <c r="H350" i="4"/>
  <c r="G350" i="4"/>
  <c r="Z350" i="4" s="1"/>
  <c r="F350" i="4"/>
  <c r="W350" i="4" s="1"/>
  <c r="E350" i="4"/>
  <c r="E359" i="4" s="1"/>
  <c r="V359" i="4" s="1"/>
  <c r="D350" i="4"/>
  <c r="B350" i="4"/>
  <c r="O338" i="4"/>
  <c r="AC338" i="4" s="1"/>
  <c r="N338" i="4"/>
  <c r="AA338" i="4" s="1"/>
  <c r="M338" i="4"/>
  <c r="Y338" i="4" s="1"/>
  <c r="L338" i="4"/>
  <c r="X338" i="4" s="1"/>
  <c r="K338" i="4"/>
  <c r="U338" i="4" s="1"/>
  <c r="J338" i="4"/>
  <c r="T338" i="4" s="1"/>
  <c r="I338" i="4"/>
  <c r="S338" i="4" s="1"/>
  <c r="C338" i="4"/>
  <c r="H338" i="4"/>
  <c r="AB338" i="4" s="1"/>
  <c r="G338" i="4"/>
  <c r="G345" i="4" s="1"/>
  <c r="F338" i="4"/>
  <c r="F330" i="4" s="1"/>
  <c r="W330" i="4" s="1"/>
  <c r="E338" i="4"/>
  <c r="V338" i="4" s="1"/>
  <c r="B338" i="4"/>
  <c r="D338" i="4"/>
  <c r="O326" i="4"/>
  <c r="AC326" i="4" s="1"/>
  <c r="M326" i="4"/>
  <c r="Y326" i="4" s="1"/>
  <c r="L326" i="4"/>
  <c r="X326" i="4" s="1"/>
  <c r="K326" i="4"/>
  <c r="U326" i="4" s="1"/>
  <c r="J326" i="4"/>
  <c r="T326" i="4" s="1"/>
  <c r="N326" i="4"/>
  <c r="AA326" i="4" s="1"/>
  <c r="I326" i="4"/>
  <c r="S326" i="4" s="1"/>
  <c r="C326" i="4"/>
  <c r="H326" i="4"/>
  <c r="H324" i="4" s="1"/>
  <c r="G326" i="4"/>
  <c r="Z326" i="4" s="1"/>
  <c r="F326" i="4"/>
  <c r="W326" i="4" s="1"/>
  <c r="E326" i="4"/>
  <c r="D326" i="4"/>
  <c r="B326" i="4"/>
  <c r="O314" i="4"/>
  <c r="AC314" i="4" s="1"/>
  <c r="N314" i="4"/>
  <c r="AA314" i="4" s="1"/>
  <c r="M314" i="4"/>
  <c r="Y314" i="4" s="1"/>
  <c r="L314" i="4"/>
  <c r="X314" i="4" s="1"/>
  <c r="K314" i="4"/>
  <c r="U314" i="4" s="1"/>
  <c r="J314" i="4"/>
  <c r="T314" i="4" s="1"/>
  <c r="I314" i="4"/>
  <c r="S314" i="4" s="1"/>
  <c r="C314" i="4"/>
  <c r="H314" i="4"/>
  <c r="AB314" i="4" s="1"/>
  <c r="G314" i="4"/>
  <c r="F314" i="4"/>
  <c r="E314" i="4"/>
  <c r="V314" i="4" s="1"/>
  <c r="D314" i="4"/>
  <c r="B314" i="4"/>
  <c r="R314" i="4"/>
  <c r="O302" i="4"/>
  <c r="AC302" i="4" s="1"/>
  <c r="M302" i="4"/>
  <c r="Y302" i="4" s="1"/>
  <c r="N302" i="4"/>
  <c r="AA302" i="4" s="1"/>
  <c r="L302" i="4"/>
  <c r="X302" i="4" s="1"/>
  <c r="K302" i="4"/>
  <c r="U302" i="4" s="1"/>
  <c r="J302" i="4"/>
  <c r="T302" i="4" s="1"/>
  <c r="I302" i="4"/>
  <c r="S302" i="4" s="1"/>
  <c r="C302" i="4"/>
  <c r="H302" i="4"/>
  <c r="AB302" i="4" s="1"/>
  <c r="G302" i="4"/>
  <c r="Z302" i="4" s="1"/>
  <c r="F302" i="4"/>
  <c r="E302" i="4"/>
  <c r="D302" i="4"/>
  <c r="R302" i="4"/>
  <c r="B302" i="4"/>
  <c r="D818" i="4"/>
  <c r="O996" i="4"/>
  <c r="AC996" i="4" s="1"/>
  <c r="R996" i="4"/>
  <c r="N996" i="4"/>
  <c r="AA996" i="4" s="1"/>
  <c r="M996" i="4"/>
  <c r="Y996" i="4" s="1"/>
  <c r="J996" i="4"/>
  <c r="T996" i="4" s="1"/>
  <c r="L996" i="4"/>
  <c r="X996" i="4" s="1"/>
  <c r="K996" i="4"/>
  <c r="U996" i="4" s="1"/>
  <c r="I996" i="4"/>
  <c r="S996" i="4" s="1"/>
  <c r="C996" i="4"/>
  <c r="B996" i="4"/>
  <c r="O984" i="4"/>
  <c r="AC984" i="4" s="1"/>
  <c r="N984" i="4"/>
  <c r="AA984" i="4" s="1"/>
  <c r="M984" i="4"/>
  <c r="Y984" i="4" s="1"/>
  <c r="J984" i="4"/>
  <c r="T984" i="4" s="1"/>
  <c r="L984" i="4"/>
  <c r="X984" i="4" s="1"/>
  <c r="K984" i="4"/>
  <c r="U984" i="4" s="1"/>
  <c r="I984" i="4"/>
  <c r="S984" i="4" s="1"/>
  <c r="C984" i="4"/>
  <c r="B984" i="4"/>
  <c r="O972" i="4"/>
  <c r="AC972" i="4" s="1"/>
  <c r="N972" i="4"/>
  <c r="AA972" i="4" s="1"/>
  <c r="M972" i="4"/>
  <c r="Y972" i="4" s="1"/>
  <c r="L972" i="4"/>
  <c r="X972" i="4" s="1"/>
  <c r="J972" i="4"/>
  <c r="T972" i="4" s="1"/>
  <c r="K972" i="4"/>
  <c r="U972" i="4" s="1"/>
  <c r="I972" i="4"/>
  <c r="S972" i="4" s="1"/>
  <c r="C972" i="4"/>
  <c r="B972" i="4"/>
  <c r="O960" i="4"/>
  <c r="AC960" i="4" s="1"/>
  <c r="N960" i="4"/>
  <c r="AA960" i="4" s="1"/>
  <c r="M960" i="4"/>
  <c r="Y960" i="4" s="1"/>
  <c r="J960" i="4"/>
  <c r="T960" i="4" s="1"/>
  <c r="L960" i="4"/>
  <c r="X960" i="4" s="1"/>
  <c r="K960" i="4"/>
  <c r="U960" i="4" s="1"/>
  <c r="I960" i="4"/>
  <c r="S960" i="4" s="1"/>
  <c r="C960" i="4"/>
  <c r="B960" i="4"/>
  <c r="O948" i="4"/>
  <c r="AC948" i="4" s="1"/>
  <c r="N948" i="4"/>
  <c r="AA948" i="4" s="1"/>
  <c r="M948" i="4"/>
  <c r="Y948" i="4" s="1"/>
  <c r="J948" i="4"/>
  <c r="T948" i="4" s="1"/>
  <c r="L948" i="4"/>
  <c r="X948" i="4" s="1"/>
  <c r="K948" i="4"/>
  <c r="U948" i="4" s="1"/>
  <c r="I948" i="4"/>
  <c r="S948" i="4" s="1"/>
  <c r="C948" i="4"/>
  <c r="B948" i="4"/>
  <c r="O936" i="4"/>
  <c r="AC936" i="4" s="1"/>
  <c r="N936" i="4"/>
  <c r="AA936" i="4" s="1"/>
  <c r="M936" i="4"/>
  <c r="Y936" i="4" s="1"/>
  <c r="L936" i="4"/>
  <c r="X936" i="4" s="1"/>
  <c r="K936" i="4"/>
  <c r="U936" i="4" s="1"/>
  <c r="J936" i="4"/>
  <c r="T936" i="4" s="1"/>
  <c r="I936" i="4"/>
  <c r="S936" i="4" s="1"/>
  <c r="C936" i="4"/>
  <c r="B936" i="4"/>
  <c r="O924" i="4"/>
  <c r="AC924" i="4" s="1"/>
  <c r="N924" i="4"/>
  <c r="AA924" i="4" s="1"/>
  <c r="M924" i="4"/>
  <c r="Y924" i="4" s="1"/>
  <c r="L924" i="4"/>
  <c r="X924" i="4" s="1"/>
  <c r="K924" i="4"/>
  <c r="U924" i="4" s="1"/>
  <c r="J924" i="4"/>
  <c r="T924" i="4" s="1"/>
  <c r="I924" i="4"/>
  <c r="S924" i="4" s="1"/>
  <c r="C924" i="4"/>
  <c r="B924" i="4"/>
  <c r="O912" i="4"/>
  <c r="AC912" i="4" s="1"/>
  <c r="N912" i="4"/>
  <c r="AA912" i="4" s="1"/>
  <c r="M912" i="4"/>
  <c r="Y912" i="4" s="1"/>
  <c r="L912" i="4"/>
  <c r="X912" i="4" s="1"/>
  <c r="K912" i="4"/>
  <c r="U912" i="4" s="1"/>
  <c r="J912" i="4"/>
  <c r="T912" i="4" s="1"/>
  <c r="I912" i="4"/>
  <c r="S912" i="4" s="1"/>
  <c r="C912" i="4"/>
  <c r="B912" i="4"/>
  <c r="O900" i="4"/>
  <c r="AC900" i="4" s="1"/>
  <c r="N900" i="4"/>
  <c r="AA900" i="4" s="1"/>
  <c r="M900" i="4"/>
  <c r="Y900" i="4" s="1"/>
  <c r="L900" i="4"/>
  <c r="X900" i="4" s="1"/>
  <c r="K900" i="4"/>
  <c r="U900" i="4" s="1"/>
  <c r="J900" i="4"/>
  <c r="T900" i="4" s="1"/>
  <c r="I900" i="4"/>
  <c r="S900" i="4" s="1"/>
  <c r="C900" i="4"/>
  <c r="B900" i="4"/>
  <c r="O888" i="4"/>
  <c r="AC888" i="4" s="1"/>
  <c r="N888" i="4"/>
  <c r="AA888" i="4" s="1"/>
  <c r="M888" i="4"/>
  <c r="Y888" i="4" s="1"/>
  <c r="L888" i="4"/>
  <c r="X888" i="4" s="1"/>
  <c r="K888" i="4"/>
  <c r="U888" i="4" s="1"/>
  <c r="J888" i="4"/>
  <c r="T888" i="4" s="1"/>
  <c r="I888" i="4"/>
  <c r="S888" i="4" s="1"/>
  <c r="C888" i="4"/>
  <c r="O876" i="4"/>
  <c r="AC876" i="4" s="1"/>
  <c r="N876" i="4"/>
  <c r="AA876" i="4" s="1"/>
  <c r="M876" i="4"/>
  <c r="Y876" i="4" s="1"/>
  <c r="L876" i="4"/>
  <c r="X876" i="4" s="1"/>
  <c r="K876" i="4"/>
  <c r="U876" i="4" s="1"/>
  <c r="J876" i="4"/>
  <c r="T876" i="4" s="1"/>
  <c r="I876" i="4"/>
  <c r="S876" i="4" s="1"/>
  <c r="C876" i="4"/>
  <c r="B876" i="4"/>
  <c r="O864" i="4"/>
  <c r="AC864" i="4" s="1"/>
  <c r="N864" i="4"/>
  <c r="AA864" i="4" s="1"/>
  <c r="M864" i="4"/>
  <c r="Y864" i="4" s="1"/>
  <c r="L864" i="4"/>
  <c r="X864" i="4" s="1"/>
  <c r="K864" i="4"/>
  <c r="U864" i="4" s="1"/>
  <c r="J864" i="4"/>
  <c r="T864" i="4" s="1"/>
  <c r="I864" i="4"/>
  <c r="S864" i="4" s="1"/>
  <c r="C864" i="4"/>
  <c r="B864" i="4"/>
  <c r="O852" i="4"/>
  <c r="AC852" i="4" s="1"/>
  <c r="N852" i="4"/>
  <c r="AA852" i="4" s="1"/>
  <c r="M852" i="4"/>
  <c r="Y852" i="4" s="1"/>
  <c r="L852" i="4"/>
  <c r="X852" i="4" s="1"/>
  <c r="K852" i="4"/>
  <c r="U852" i="4" s="1"/>
  <c r="J852" i="4"/>
  <c r="T852" i="4" s="1"/>
  <c r="I852" i="4"/>
  <c r="S852" i="4" s="1"/>
  <c r="C852" i="4"/>
  <c r="B852" i="4"/>
  <c r="O840" i="4"/>
  <c r="AC840" i="4" s="1"/>
  <c r="N840" i="4"/>
  <c r="AA840" i="4" s="1"/>
  <c r="M840" i="4"/>
  <c r="Y840" i="4" s="1"/>
  <c r="L840" i="4"/>
  <c r="X840" i="4" s="1"/>
  <c r="K840" i="4"/>
  <c r="U840" i="4" s="1"/>
  <c r="J840" i="4"/>
  <c r="T840" i="4" s="1"/>
  <c r="I840" i="4"/>
  <c r="S840" i="4" s="1"/>
  <c r="C840" i="4"/>
  <c r="B840" i="4"/>
  <c r="O828" i="4"/>
  <c r="AC828" i="4" s="1"/>
  <c r="N828" i="4"/>
  <c r="AA828" i="4" s="1"/>
  <c r="M828" i="4"/>
  <c r="Y828" i="4" s="1"/>
  <c r="L828" i="4"/>
  <c r="X828" i="4" s="1"/>
  <c r="K828" i="4"/>
  <c r="U828" i="4" s="1"/>
  <c r="J828" i="4"/>
  <c r="T828" i="4" s="1"/>
  <c r="I828" i="4"/>
  <c r="S828" i="4" s="1"/>
  <c r="C828" i="4"/>
  <c r="B828" i="4"/>
  <c r="O816" i="4"/>
  <c r="AC816" i="4" s="1"/>
  <c r="N816" i="4"/>
  <c r="AA816" i="4" s="1"/>
  <c r="M816" i="4"/>
  <c r="Y816" i="4" s="1"/>
  <c r="L816" i="4"/>
  <c r="X816" i="4" s="1"/>
  <c r="K816" i="4"/>
  <c r="U816" i="4" s="1"/>
  <c r="J816" i="4"/>
  <c r="T816" i="4" s="1"/>
  <c r="I816" i="4"/>
  <c r="S816" i="4" s="1"/>
  <c r="C816" i="4"/>
  <c r="O804" i="4"/>
  <c r="AC804" i="4" s="1"/>
  <c r="N804" i="4"/>
  <c r="AA804" i="4" s="1"/>
  <c r="M804" i="4"/>
  <c r="Y804" i="4" s="1"/>
  <c r="L804" i="4"/>
  <c r="X804" i="4" s="1"/>
  <c r="K804" i="4"/>
  <c r="U804" i="4" s="1"/>
  <c r="J804" i="4"/>
  <c r="T804" i="4" s="1"/>
  <c r="I804" i="4"/>
  <c r="S804" i="4" s="1"/>
  <c r="C804" i="4"/>
  <c r="B804" i="4"/>
  <c r="O792" i="4"/>
  <c r="AC792" i="4" s="1"/>
  <c r="N792" i="4"/>
  <c r="AA792" i="4" s="1"/>
  <c r="M792" i="4"/>
  <c r="Y792" i="4" s="1"/>
  <c r="L792" i="4"/>
  <c r="X792" i="4" s="1"/>
  <c r="K792" i="4"/>
  <c r="U792" i="4" s="1"/>
  <c r="J792" i="4"/>
  <c r="T792" i="4" s="1"/>
  <c r="I792" i="4"/>
  <c r="S792" i="4" s="1"/>
  <c r="C792" i="4"/>
  <c r="B792" i="4"/>
  <c r="O780" i="4"/>
  <c r="AC780" i="4" s="1"/>
  <c r="M780" i="4"/>
  <c r="Y780" i="4" s="1"/>
  <c r="N780" i="4"/>
  <c r="AA780" i="4" s="1"/>
  <c r="L780" i="4"/>
  <c r="X780" i="4" s="1"/>
  <c r="K780" i="4"/>
  <c r="U780" i="4" s="1"/>
  <c r="J780" i="4"/>
  <c r="T780" i="4" s="1"/>
  <c r="I780" i="4"/>
  <c r="S780" i="4" s="1"/>
  <c r="C780" i="4"/>
  <c r="B780" i="4"/>
  <c r="O768" i="4"/>
  <c r="AC768" i="4" s="1"/>
  <c r="N768" i="4"/>
  <c r="AA768" i="4" s="1"/>
  <c r="M768" i="4"/>
  <c r="Y768" i="4" s="1"/>
  <c r="L768" i="4"/>
  <c r="X768" i="4" s="1"/>
  <c r="K768" i="4"/>
  <c r="U768" i="4" s="1"/>
  <c r="J768" i="4"/>
  <c r="T768" i="4" s="1"/>
  <c r="I768" i="4"/>
  <c r="S768" i="4" s="1"/>
  <c r="C768" i="4"/>
  <c r="B768" i="4"/>
  <c r="O756" i="4"/>
  <c r="AC756" i="4" s="1"/>
  <c r="N756" i="4"/>
  <c r="AA756" i="4" s="1"/>
  <c r="M756" i="4"/>
  <c r="Y756" i="4" s="1"/>
  <c r="L756" i="4"/>
  <c r="X756" i="4" s="1"/>
  <c r="K756" i="4"/>
  <c r="U756" i="4" s="1"/>
  <c r="J756" i="4"/>
  <c r="T756" i="4" s="1"/>
  <c r="I756" i="4"/>
  <c r="S756" i="4" s="1"/>
  <c r="C756" i="4"/>
  <c r="B756" i="4"/>
  <c r="O744" i="4"/>
  <c r="AC744" i="4" s="1"/>
  <c r="N744" i="4"/>
  <c r="AA744" i="4" s="1"/>
  <c r="M744" i="4"/>
  <c r="Y744" i="4" s="1"/>
  <c r="L744" i="4"/>
  <c r="X744" i="4" s="1"/>
  <c r="K744" i="4"/>
  <c r="U744" i="4" s="1"/>
  <c r="J744" i="4"/>
  <c r="T744" i="4" s="1"/>
  <c r="I744" i="4"/>
  <c r="S744" i="4" s="1"/>
  <c r="C744" i="4"/>
  <c r="O732" i="4"/>
  <c r="AC732" i="4" s="1"/>
  <c r="N732" i="4"/>
  <c r="AA732" i="4" s="1"/>
  <c r="M732" i="4"/>
  <c r="Y732" i="4" s="1"/>
  <c r="L732" i="4"/>
  <c r="X732" i="4" s="1"/>
  <c r="K732" i="4"/>
  <c r="U732" i="4" s="1"/>
  <c r="J732" i="4"/>
  <c r="T732" i="4" s="1"/>
  <c r="I732" i="4"/>
  <c r="S732" i="4" s="1"/>
  <c r="C732" i="4"/>
  <c r="B732" i="4"/>
  <c r="O720" i="4"/>
  <c r="AC720" i="4" s="1"/>
  <c r="N720" i="4"/>
  <c r="AA720" i="4" s="1"/>
  <c r="M720" i="4"/>
  <c r="Y720" i="4" s="1"/>
  <c r="L720" i="4"/>
  <c r="X720" i="4" s="1"/>
  <c r="K720" i="4"/>
  <c r="U720" i="4" s="1"/>
  <c r="J720" i="4"/>
  <c r="T720" i="4" s="1"/>
  <c r="I720" i="4"/>
  <c r="S720" i="4" s="1"/>
  <c r="C720" i="4"/>
  <c r="B720" i="4"/>
  <c r="O708" i="4"/>
  <c r="AC708" i="4" s="1"/>
  <c r="N708" i="4"/>
  <c r="AA708" i="4" s="1"/>
  <c r="M708" i="4"/>
  <c r="Y708" i="4" s="1"/>
  <c r="L708" i="4"/>
  <c r="X708" i="4" s="1"/>
  <c r="K708" i="4"/>
  <c r="U708" i="4" s="1"/>
  <c r="J708" i="4"/>
  <c r="T708" i="4" s="1"/>
  <c r="I708" i="4"/>
  <c r="S708" i="4" s="1"/>
  <c r="C708" i="4"/>
  <c r="B708" i="4"/>
  <c r="O696" i="4"/>
  <c r="AC696" i="4" s="1"/>
  <c r="N696" i="4"/>
  <c r="AA696" i="4" s="1"/>
  <c r="M696" i="4"/>
  <c r="Y696" i="4" s="1"/>
  <c r="L696" i="4"/>
  <c r="X696" i="4" s="1"/>
  <c r="K696" i="4"/>
  <c r="U696" i="4" s="1"/>
  <c r="J696" i="4"/>
  <c r="T696" i="4" s="1"/>
  <c r="I696" i="4"/>
  <c r="S696" i="4" s="1"/>
  <c r="C696" i="4"/>
  <c r="B696" i="4"/>
  <c r="O684" i="4"/>
  <c r="AC684" i="4" s="1"/>
  <c r="N684" i="4"/>
  <c r="AA684" i="4" s="1"/>
  <c r="M684" i="4"/>
  <c r="Y684" i="4" s="1"/>
  <c r="L684" i="4"/>
  <c r="X684" i="4" s="1"/>
  <c r="K684" i="4"/>
  <c r="U684" i="4" s="1"/>
  <c r="J684" i="4"/>
  <c r="T684" i="4" s="1"/>
  <c r="I684" i="4"/>
  <c r="S684" i="4" s="1"/>
  <c r="C684" i="4"/>
  <c r="B684" i="4"/>
  <c r="O672" i="4"/>
  <c r="AC672" i="4" s="1"/>
  <c r="N672" i="4"/>
  <c r="AA672" i="4" s="1"/>
  <c r="M672" i="4"/>
  <c r="Y672" i="4" s="1"/>
  <c r="L672" i="4"/>
  <c r="X672" i="4" s="1"/>
  <c r="K672" i="4"/>
  <c r="U672" i="4" s="1"/>
  <c r="J672" i="4"/>
  <c r="T672" i="4" s="1"/>
  <c r="C672" i="4"/>
  <c r="I672" i="4"/>
  <c r="S672" i="4" s="1"/>
  <c r="O660" i="4"/>
  <c r="AC660" i="4" s="1"/>
  <c r="N660" i="4"/>
  <c r="AA660" i="4" s="1"/>
  <c r="M660" i="4"/>
  <c r="Y660" i="4" s="1"/>
  <c r="L660" i="4"/>
  <c r="X660" i="4" s="1"/>
  <c r="K660" i="4"/>
  <c r="U660" i="4" s="1"/>
  <c r="J660" i="4"/>
  <c r="T660" i="4" s="1"/>
  <c r="I660" i="4"/>
  <c r="S660" i="4" s="1"/>
  <c r="C660" i="4"/>
  <c r="B660" i="4"/>
  <c r="O648" i="4"/>
  <c r="AC648" i="4" s="1"/>
  <c r="N648" i="4"/>
  <c r="AA648" i="4" s="1"/>
  <c r="M648" i="4"/>
  <c r="Y648" i="4" s="1"/>
  <c r="L648" i="4"/>
  <c r="X648" i="4" s="1"/>
  <c r="K648" i="4"/>
  <c r="U648" i="4" s="1"/>
  <c r="J648" i="4"/>
  <c r="T648" i="4" s="1"/>
  <c r="C648" i="4"/>
  <c r="I648" i="4"/>
  <c r="S648" i="4" s="1"/>
  <c r="R648" i="4"/>
  <c r="B648" i="4"/>
  <c r="O636" i="4"/>
  <c r="AC636" i="4" s="1"/>
  <c r="N636" i="4"/>
  <c r="AA636" i="4" s="1"/>
  <c r="M636" i="4"/>
  <c r="Y636" i="4" s="1"/>
  <c r="L636" i="4"/>
  <c r="X636" i="4" s="1"/>
  <c r="K636" i="4"/>
  <c r="U636" i="4" s="1"/>
  <c r="J636" i="4"/>
  <c r="T636" i="4" s="1"/>
  <c r="I636" i="4"/>
  <c r="S636" i="4" s="1"/>
  <c r="C636" i="4"/>
  <c r="B636" i="4"/>
  <c r="O624" i="4"/>
  <c r="AC624" i="4" s="1"/>
  <c r="N624" i="4"/>
  <c r="AA624" i="4" s="1"/>
  <c r="M624" i="4"/>
  <c r="Y624" i="4" s="1"/>
  <c r="L624" i="4"/>
  <c r="X624" i="4" s="1"/>
  <c r="K624" i="4"/>
  <c r="U624" i="4" s="1"/>
  <c r="J624" i="4"/>
  <c r="T624" i="4" s="1"/>
  <c r="C624" i="4"/>
  <c r="I624" i="4"/>
  <c r="S624" i="4" s="1"/>
  <c r="B624" i="4"/>
  <c r="O612" i="4"/>
  <c r="AC612" i="4" s="1"/>
  <c r="N612" i="4"/>
  <c r="AA612" i="4" s="1"/>
  <c r="M612" i="4"/>
  <c r="Y612" i="4" s="1"/>
  <c r="L612" i="4"/>
  <c r="X612" i="4" s="1"/>
  <c r="K612" i="4"/>
  <c r="U612" i="4" s="1"/>
  <c r="J612" i="4"/>
  <c r="T612" i="4" s="1"/>
  <c r="I612" i="4"/>
  <c r="S612" i="4" s="1"/>
  <c r="C612" i="4"/>
  <c r="B612" i="4"/>
  <c r="O600" i="4"/>
  <c r="AC600" i="4" s="1"/>
  <c r="N600" i="4"/>
  <c r="AA600" i="4" s="1"/>
  <c r="M600" i="4"/>
  <c r="Y600" i="4" s="1"/>
  <c r="L600" i="4"/>
  <c r="X600" i="4" s="1"/>
  <c r="K600" i="4"/>
  <c r="U600" i="4" s="1"/>
  <c r="J600" i="4"/>
  <c r="T600" i="4" s="1"/>
  <c r="C600" i="4"/>
  <c r="I600" i="4"/>
  <c r="S600" i="4" s="1"/>
  <c r="O588" i="4"/>
  <c r="AC588" i="4" s="1"/>
  <c r="N588" i="4"/>
  <c r="AA588" i="4" s="1"/>
  <c r="M588" i="4"/>
  <c r="Y588" i="4" s="1"/>
  <c r="L588" i="4"/>
  <c r="X588" i="4" s="1"/>
  <c r="K588" i="4"/>
  <c r="U588" i="4" s="1"/>
  <c r="J588" i="4"/>
  <c r="T588" i="4" s="1"/>
  <c r="I588" i="4"/>
  <c r="S588" i="4" s="1"/>
  <c r="C588" i="4"/>
  <c r="B588" i="4"/>
  <c r="O576" i="4"/>
  <c r="AC576" i="4" s="1"/>
  <c r="N576" i="4"/>
  <c r="AA576" i="4" s="1"/>
  <c r="M576" i="4"/>
  <c r="Y576" i="4" s="1"/>
  <c r="L576" i="4"/>
  <c r="X576" i="4" s="1"/>
  <c r="K576" i="4"/>
  <c r="U576" i="4" s="1"/>
  <c r="J576" i="4"/>
  <c r="T576" i="4" s="1"/>
  <c r="C576" i="4"/>
  <c r="I576" i="4"/>
  <c r="S576" i="4" s="1"/>
  <c r="B576" i="4"/>
  <c r="O564" i="4"/>
  <c r="AC564" i="4" s="1"/>
  <c r="N564" i="4"/>
  <c r="AA564" i="4" s="1"/>
  <c r="M564" i="4"/>
  <c r="Y564" i="4" s="1"/>
  <c r="L564" i="4"/>
  <c r="X564" i="4" s="1"/>
  <c r="K564" i="4"/>
  <c r="U564" i="4" s="1"/>
  <c r="J564" i="4"/>
  <c r="T564" i="4" s="1"/>
  <c r="I564" i="4"/>
  <c r="S564" i="4" s="1"/>
  <c r="C564" i="4"/>
  <c r="B564" i="4"/>
  <c r="O552" i="4"/>
  <c r="AC552" i="4" s="1"/>
  <c r="N552" i="4"/>
  <c r="AA552" i="4" s="1"/>
  <c r="M552" i="4"/>
  <c r="Y552" i="4" s="1"/>
  <c r="L552" i="4"/>
  <c r="X552" i="4" s="1"/>
  <c r="K552" i="4"/>
  <c r="U552" i="4" s="1"/>
  <c r="J552" i="4"/>
  <c r="T552" i="4" s="1"/>
  <c r="C552" i="4"/>
  <c r="I552" i="4"/>
  <c r="S552" i="4" s="1"/>
  <c r="B552" i="4"/>
  <c r="O540" i="4"/>
  <c r="AC540" i="4" s="1"/>
  <c r="N540" i="4"/>
  <c r="AA540" i="4" s="1"/>
  <c r="M540" i="4"/>
  <c r="Y540" i="4" s="1"/>
  <c r="L540" i="4"/>
  <c r="X540" i="4" s="1"/>
  <c r="K540" i="4"/>
  <c r="U540" i="4" s="1"/>
  <c r="J540" i="4"/>
  <c r="T540" i="4" s="1"/>
  <c r="I540" i="4"/>
  <c r="S540" i="4" s="1"/>
  <c r="C540" i="4"/>
  <c r="B540" i="4"/>
  <c r="R540" i="4"/>
  <c r="O528" i="4"/>
  <c r="AC528" i="4" s="1"/>
  <c r="N528" i="4"/>
  <c r="AA528" i="4" s="1"/>
  <c r="M528" i="4"/>
  <c r="Y528" i="4" s="1"/>
  <c r="L528" i="4"/>
  <c r="X528" i="4" s="1"/>
  <c r="K528" i="4"/>
  <c r="U528" i="4" s="1"/>
  <c r="J528" i="4"/>
  <c r="T528" i="4" s="1"/>
  <c r="C528" i="4"/>
  <c r="I528" i="4"/>
  <c r="S528" i="4" s="1"/>
  <c r="O516" i="4"/>
  <c r="AC516" i="4" s="1"/>
  <c r="N516" i="4"/>
  <c r="AA516" i="4" s="1"/>
  <c r="M516" i="4"/>
  <c r="Y516" i="4" s="1"/>
  <c r="L516" i="4"/>
  <c r="X516" i="4" s="1"/>
  <c r="K516" i="4"/>
  <c r="U516" i="4" s="1"/>
  <c r="J516" i="4"/>
  <c r="T516" i="4" s="1"/>
  <c r="I516" i="4"/>
  <c r="S516" i="4" s="1"/>
  <c r="C516" i="4"/>
  <c r="B516" i="4"/>
  <c r="O504" i="4"/>
  <c r="AC504" i="4" s="1"/>
  <c r="N504" i="4"/>
  <c r="AA504" i="4" s="1"/>
  <c r="M504" i="4"/>
  <c r="Y504" i="4" s="1"/>
  <c r="L504" i="4"/>
  <c r="X504" i="4" s="1"/>
  <c r="K504" i="4"/>
  <c r="U504" i="4" s="1"/>
  <c r="J504" i="4"/>
  <c r="T504" i="4" s="1"/>
  <c r="C504" i="4"/>
  <c r="I504" i="4"/>
  <c r="S504" i="4" s="1"/>
  <c r="B504" i="4"/>
  <c r="O492" i="4"/>
  <c r="AC492" i="4" s="1"/>
  <c r="N492" i="4"/>
  <c r="AA492" i="4" s="1"/>
  <c r="M492" i="4"/>
  <c r="Y492" i="4" s="1"/>
  <c r="L492" i="4"/>
  <c r="X492" i="4" s="1"/>
  <c r="K492" i="4"/>
  <c r="U492" i="4" s="1"/>
  <c r="J492" i="4"/>
  <c r="T492" i="4" s="1"/>
  <c r="I492" i="4"/>
  <c r="S492" i="4" s="1"/>
  <c r="C492" i="4"/>
  <c r="B492" i="4"/>
  <c r="O480" i="4"/>
  <c r="AC480" i="4" s="1"/>
  <c r="N480" i="4"/>
  <c r="AA480" i="4" s="1"/>
  <c r="M480" i="4"/>
  <c r="Y480" i="4" s="1"/>
  <c r="L480" i="4"/>
  <c r="X480" i="4" s="1"/>
  <c r="K480" i="4"/>
  <c r="U480" i="4" s="1"/>
  <c r="J480" i="4"/>
  <c r="T480" i="4" s="1"/>
  <c r="C480" i="4"/>
  <c r="I480" i="4"/>
  <c r="S480" i="4" s="1"/>
  <c r="B480" i="4"/>
  <c r="O468" i="4"/>
  <c r="AC468" i="4" s="1"/>
  <c r="N468" i="4"/>
  <c r="AA468" i="4" s="1"/>
  <c r="M468" i="4"/>
  <c r="Y468" i="4" s="1"/>
  <c r="L468" i="4"/>
  <c r="X468" i="4" s="1"/>
  <c r="K468" i="4"/>
  <c r="U468" i="4" s="1"/>
  <c r="J468" i="4"/>
  <c r="T468" i="4" s="1"/>
  <c r="I468" i="4"/>
  <c r="S468" i="4" s="1"/>
  <c r="C468" i="4"/>
  <c r="B468" i="4"/>
  <c r="O456" i="4"/>
  <c r="AC456" i="4" s="1"/>
  <c r="N456" i="4"/>
  <c r="AA456" i="4" s="1"/>
  <c r="M456" i="4"/>
  <c r="Y456" i="4" s="1"/>
  <c r="L456" i="4"/>
  <c r="X456" i="4" s="1"/>
  <c r="K456" i="4"/>
  <c r="U456" i="4" s="1"/>
  <c r="J456" i="4"/>
  <c r="T456" i="4" s="1"/>
  <c r="C456" i="4"/>
  <c r="I456" i="4"/>
  <c r="S456" i="4" s="1"/>
  <c r="O444" i="4"/>
  <c r="AC444" i="4" s="1"/>
  <c r="N444" i="4"/>
  <c r="AA444" i="4" s="1"/>
  <c r="M444" i="4"/>
  <c r="Y444" i="4" s="1"/>
  <c r="L444" i="4"/>
  <c r="X444" i="4" s="1"/>
  <c r="K444" i="4"/>
  <c r="U444" i="4" s="1"/>
  <c r="J444" i="4"/>
  <c r="T444" i="4" s="1"/>
  <c r="I444" i="4"/>
  <c r="S444" i="4" s="1"/>
  <c r="C444" i="4"/>
  <c r="B444" i="4"/>
  <c r="O432" i="4"/>
  <c r="AC432" i="4" s="1"/>
  <c r="N432" i="4"/>
  <c r="AA432" i="4" s="1"/>
  <c r="M432" i="4"/>
  <c r="Y432" i="4" s="1"/>
  <c r="L432" i="4"/>
  <c r="X432" i="4" s="1"/>
  <c r="K432" i="4"/>
  <c r="U432" i="4" s="1"/>
  <c r="J432" i="4"/>
  <c r="T432" i="4" s="1"/>
  <c r="C432" i="4"/>
  <c r="I432" i="4"/>
  <c r="S432" i="4" s="1"/>
  <c r="B432" i="4"/>
  <c r="O420" i="4"/>
  <c r="AC420" i="4" s="1"/>
  <c r="N420" i="4"/>
  <c r="AA420" i="4" s="1"/>
  <c r="M420" i="4"/>
  <c r="Y420" i="4" s="1"/>
  <c r="L420" i="4"/>
  <c r="X420" i="4" s="1"/>
  <c r="K420" i="4"/>
  <c r="U420" i="4" s="1"/>
  <c r="J420" i="4"/>
  <c r="T420" i="4" s="1"/>
  <c r="I420" i="4"/>
  <c r="S420" i="4" s="1"/>
  <c r="C420" i="4"/>
  <c r="B420" i="4"/>
  <c r="R420" i="4"/>
  <c r="O408" i="4"/>
  <c r="AC408" i="4" s="1"/>
  <c r="N408" i="4"/>
  <c r="AA408" i="4" s="1"/>
  <c r="M408" i="4"/>
  <c r="Y408" i="4" s="1"/>
  <c r="L408" i="4"/>
  <c r="X408" i="4" s="1"/>
  <c r="K408" i="4"/>
  <c r="U408" i="4" s="1"/>
  <c r="J408" i="4"/>
  <c r="T408" i="4" s="1"/>
  <c r="C408" i="4"/>
  <c r="I408" i="4"/>
  <c r="S408" i="4" s="1"/>
  <c r="B408" i="4"/>
  <c r="O396" i="4"/>
  <c r="AC396" i="4" s="1"/>
  <c r="N396" i="4"/>
  <c r="AA396" i="4" s="1"/>
  <c r="M396" i="4"/>
  <c r="Y396" i="4" s="1"/>
  <c r="L396" i="4"/>
  <c r="X396" i="4" s="1"/>
  <c r="K396" i="4"/>
  <c r="U396" i="4" s="1"/>
  <c r="J396" i="4"/>
  <c r="T396" i="4" s="1"/>
  <c r="I396" i="4"/>
  <c r="S396" i="4" s="1"/>
  <c r="C396" i="4"/>
  <c r="B396" i="4"/>
  <c r="O384" i="4"/>
  <c r="AC384" i="4" s="1"/>
  <c r="N384" i="4"/>
  <c r="AA384" i="4" s="1"/>
  <c r="M384" i="4"/>
  <c r="Y384" i="4" s="1"/>
  <c r="K384" i="4"/>
  <c r="U384" i="4" s="1"/>
  <c r="L384" i="4"/>
  <c r="X384" i="4" s="1"/>
  <c r="J384" i="4"/>
  <c r="T384" i="4" s="1"/>
  <c r="C384" i="4"/>
  <c r="I384" i="4"/>
  <c r="S384" i="4" s="1"/>
  <c r="O372" i="4"/>
  <c r="AC372" i="4" s="1"/>
  <c r="N372" i="4"/>
  <c r="AA372" i="4" s="1"/>
  <c r="M372" i="4"/>
  <c r="Y372" i="4" s="1"/>
  <c r="K372" i="4"/>
  <c r="U372" i="4" s="1"/>
  <c r="L372" i="4"/>
  <c r="X372" i="4" s="1"/>
  <c r="J372" i="4"/>
  <c r="T372" i="4" s="1"/>
  <c r="I372" i="4"/>
  <c r="S372" i="4" s="1"/>
  <c r="C372" i="4"/>
  <c r="B372" i="4"/>
  <c r="O360" i="4"/>
  <c r="AC360" i="4" s="1"/>
  <c r="N360" i="4"/>
  <c r="AA360" i="4" s="1"/>
  <c r="M360" i="4"/>
  <c r="Y360" i="4" s="1"/>
  <c r="K360" i="4"/>
  <c r="U360" i="4" s="1"/>
  <c r="J360" i="4"/>
  <c r="T360" i="4" s="1"/>
  <c r="L360" i="4"/>
  <c r="X360" i="4" s="1"/>
  <c r="C360" i="4"/>
  <c r="I360" i="4"/>
  <c r="S360" i="4" s="1"/>
  <c r="B360" i="4"/>
  <c r="O348" i="4"/>
  <c r="AC348" i="4" s="1"/>
  <c r="N348" i="4"/>
  <c r="AA348" i="4" s="1"/>
  <c r="M348" i="4"/>
  <c r="Y348" i="4" s="1"/>
  <c r="K348" i="4"/>
  <c r="U348" i="4" s="1"/>
  <c r="J348" i="4"/>
  <c r="T348" i="4" s="1"/>
  <c r="I348" i="4"/>
  <c r="S348" i="4" s="1"/>
  <c r="L348" i="4"/>
  <c r="X348" i="4" s="1"/>
  <c r="C348" i="4"/>
  <c r="B348" i="4"/>
  <c r="O336" i="4"/>
  <c r="AC336" i="4" s="1"/>
  <c r="N336" i="4"/>
  <c r="AA336" i="4" s="1"/>
  <c r="M336" i="4"/>
  <c r="Y336" i="4" s="1"/>
  <c r="K336" i="4"/>
  <c r="U336" i="4" s="1"/>
  <c r="J336" i="4"/>
  <c r="T336" i="4" s="1"/>
  <c r="L336" i="4"/>
  <c r="X336" i="4" s="1"/>
  <c r="C336" i="4"/>
  <c r="B336" i="4"/>
  <c r="I336" i="4"/>
  <c r="S336" i="4" s="1"/>
  <c r="O324" i="4"/>
  <c r="AC324" i="4" s="1"/>
  <c r="N324" i="4"/>
  <c r="AA324" i="4" s="1"/>
  <c r="M324" i="4"/>
  <c r="Y324" i="4" s="1"/>
  <c r="K324" i="4"/>
  <c r="U324" i="4" s="1"/>
  <c r="L324" i="4"/>
  <c r="X324" i="4" s="1"/>
  <c r="J324" i="4"/>
  <c r="T324" i="4" s="1"/>
  <c r="I324" i="4"/>
  <c r="S324" i="4" s="1"/>
  <c r="C324" i="4"/>
  <c r="B324" i="4"/>
  <c r="O312" i="4"/>
  <c r="AC312" i="4" s="1"/>
  <c r="N312" i="4"/>
  <c r="AA312" i="4" s="1"/>
  <c r="M312" i="4"/>
  <c r="Y312" i="4" s="1"/>
  <c r="K312" i="4"/>
  <c r="U312" i="4" s="1"/>
  <c r="L312" i="4"/>
  <c r="X312" i="4" s="1"/>
  <c r="J312" i="4"/>
  <c r="T312" i="4" s="1"/>
  <c r="I312" i="4"/>
  <c r="S312" i="4" s="1"/>
  <c r="C312" i="4"/>
  <c r="O300" i="4"/>
  <c r="AC300" i="4" s="1"/>
  <c r="N300" i="4"/>
  <c r="AA300" i="4" s="1"/>
  <c r="M300" i="4"/>
  <c r="Y300" i="4" s="1"/>
  <c r="K300" i="4"/>
  <c r="U300" i="4" s="1"/>
  <c r="L300" i="4"/>
  <c r="X300" i="4" s="1"/>
  <c r="J300" i="4"/>
  <c r="T300" i="4" s="1"/>
  <c r="C300" i="4"/>
  <c r="I300" i="4"/>
  <c r="S300" i="4" s="1"/>
  <c r="B300" i="4"/>
  <c r="R300" i="4"/>
  <c r="O288" i="4"/>
  <c r="AC288" i="4" s="1"/>
  <c r="N288" i="4"/>
  <c r="AA288" i="4" s="1"/>
  <c r="M288" i="4"/>
  <c r="Y288" i="4" s="1"/>
  <c r="K288" i="4"/>
  <c r="U288" i="4" s="1"/>
  <c r="J288" i="4"/>
  <c r="T288" i="4" s="1"/>
  <c r="L288" i="4"/>
  <c r="X288" i="4" s="1"/>
  <c r="C288" i="4"/>
  <c r="I288" i="4"/>
  <c r="S288" i="4" s="1"/>
  <c r="B288" i="4"/>
  <c r="O276" i="4"/>
  <c r="AC276" i="4" s="1"/>
  <c r="N276" i="4"/>
  <c r="AA276" i="4" s="1"/>
  <c r="M276" i="4"/>
  <c r="Y276" i="4" s="1"/>
  <c r="K276" i="4"/>
  <c r="U276" i="4" s="1"/>
  <c r="J276" i="4"/>
  <c r="T276" i="4" s="1"/>
  <c r="I276" i="4"/>
  <c r="S276" i="4" s="1"/>
  <c r="C276" i="4"/>
  <c r="L276" i="4"/>
  <c r="X276" i="4" s="1"/>
  <c r="B276" i="4"/>
  <c r="O264" i="4"/>
  <c r="AC264" i="4" s="1"/>
  <c r="N264" i="4"/>
  <c r="AA264" i="4" s="1"/>
  <c r="M264" i="4"/>
  <c r="Y264" i="4" s="1"/>
  <c r="K264" i="4"/>
  <c r="U264" i="4" s="1"/>
  <c r="J264" i="4"/>
  <c r="T264" i="4" s="1"/>
  <c r="I264" i="4"/>
  <c r="S264" i="4" s="1"/>
  <c r="C264" i="4"/>
  <c r="L264" i="4"/>
  <c r="X264" i="4" s="1"/>
  <c r="B264" i="4"/>
  <c r="O252" i="4"/>
  <c r="AC252" i="4" s="1"/>
  <c r="N252" i="4"/>
  <c r="AA252" i="4" s="1"/>
  <c r="M252" i="4"/>
  <c r="Y252" i="4" s="1"/>
  <c r="K252" i="4"/>
  <c r="U252" i="4" s="1"/>
  <c r="L252" i="4"/>
  <c r="X252" i="4" s="1"/>
  <c r="J252" i="4"/>
  <c r="T252" i="4" s="1"/>
  <c r="I252" i="4"/>
  <c r="S252" i="4" s="1"/>
  <c r="C252" i="4"/>
  <c r="B252" i="4"/>
  <c r="O240" i="4"/>
  <c r="AC240" i="4" s="1"/>
  <c r="N240" i="4"/>
  <c r="AA240" i="4" s="1"/>
  <c r="M240" i="4"/>
  <c r="Y240" i="4" s="1"/>
  <c r="K240" i="4"/>
  <c r="U240" i="4" s="1"/>
  <c r="L240" i="4"/>
  <c r="X240" i="4" s="1"/>
  <c r="J240" i="4"/>
  <c r="T240" i="4" s="1"/>
  <c r="I240" i="4"/>
  <c r="S240" i="4" s="1"/>
  <c r="C240" i="4"/>
  <c r="O228" i="4"/>
  <c r="AC228" i="4" s="1"/>
  <c r="N228" i="4"/>
  <c r="AA228" i="4" s="1"/>
  <c r="M228" i="4"/>
  <c r="Y228" i="4" s="1"/>
  <c r="K228" i="4"/>
  <c r="U228" i="4" s="1"/>
  <c r="L228" i="4"/>
  <c r="X228" i="4" s="1"/>
  <c r="J228" i="4"/>
  <c r="T228" i="4" s="1"/>
  <c r="I228" i="4"/>
  <c r="S228" i="4" s="1"/>
  <c r="C228" i="4"/>
  <c r="B228" i="4"/>
  <c r="O117" i="4"/>
  <c r="AC117" i="4" s="1"/>
  <c r="M117" i="4"/>
  <c r="Y117" i="4" s="1"/>
  <c r="K117" i="4"/>
  <c r="U117" i="4" s="1"/>
  <c r="N117" i="4"/>
  <c r="AA117" i="4" s="1"/>
  <c r="L117" i="4"/>
  <c r="X117" i="4" s="1"/>
  <c r="J117" i="4"/>
  <c r="T117" i="4" s="1"/>
  <c r="I117" i="4"/>
  <c r="S117" i="4" s="1"/>
  <c r="B117" i="4"/>
  <c r="C117" i="4"/>
  <c r="O105" i="4"/>
  <c r="AC105" i="4" s="1"/>
  <c r="N105" i="4"/>
  <c r="AA105" i="4" s="1"/>
  <c r="K105" i="4"/>
  <c r="U105" i="4" s="1"/>
  <c r="M105" i="4"/>
  <c r="Y105" i="4" s="1"/>
  <c r="L105" i="4"/>
  <c r="X105" i="4" s="1"/>
  <c r="J105" i="4"/>
  <c r="T105" i="4" s="1"/>
  <c r="I105" i="4"/>
  <c r="S105" i="4" s="1"/>
  <c r="C105" i="4"/>
  <c r="B105" i="4"/>
  <c r="O93" i="4"/>
  <c r="AC93" i="4" s="1"/>
  <c r="N93" i="4"/>
  <c r="AA93" i="4" s="1"/>
  <c r="K93" i="4"/>
  <c r="U93" i="4" s="1"/>
  <c r="M93" i="4"/>
  <c r="Y93" i="4" s="1"/>
  <c r="L93" i="4"/>
  <c r="X93" i="4" s="1"/>
  <c r="J93" i="4"/>
  <c r="T93" i="4" s="1"/>
  <c r="I93" i="4"/>
  <c r="S93" i="4" s="1"/>
  <c r="B93" i="4"/>
  <c r="C93" i="4"/>
  <c r="O81" i="4"/>
  <c r="AC81" i="4" s="1"/>
  <c r="N81" i="4"/>
  <c r="AA81" i="4" s="1"/>
  <c r="K81" i="4"/>
  <c r="U81" i="4" s="1"/>
  <c r="M81" i="4"/>
  <c r="Y81" i="4" s="1"/>
  <c r="L81" i="4"/>
  <c r="X81" i="4" s="1"/>
  <c r="J81" i="4"/>
  <c r="T81" i="4" s="1"/>
  <c r="I81" i="4"/>
  <c r="S81" i="4" s="1"/>
  <c r="B81" i="4"/>
  <c r="C81" i="4"/>
  <c r="O69" i="4"/>
  <c r="AC69" i="4" s="1"/>
  <c r="N69" i="4"/>
  <c r="AA69" i="4" s="1"/>
  <c r="M69" i="4"/>
  <c r="Y69" i="4" s="1"/>
  <c r="K69" i="4"/>
  <c r="U69" i="4" s="1"/>
  <c r="L69" i="4"/>
  <c r="X69" i="4" s="1"/>
  <c r="J69" i="4"/>
  <c r="T69" i="4" s="1"/>
  <c r="I69" i="4"/>
  <c r="S69" i="4" s="1"/>
  <c r="B69" i="4"/>
  <c r="C69" i="4"/>
  <c r="O57" i="4"/>
  <c r="AC57" i="4" s="1"/>
  <c r="K57" i="4"/>
  <c r="U57" i="4" s="1"/>
  <c r="N57" i="4"/>
  <c r="AA57" i="4" s="1"/>
  <c r="M57" i="4"/>
  <c r="Y57" i="4" s="1"/>
  <c r="L57" i="4"/>
  <c r="X57" i="4" s="1"/>
  <c r="J57" i="4"/>
  <c r="T57" i="4" s="1"/>
  <c r="I57" i="4"/>
  <c r="S57" i="4" s="1"/>
  <c r="B57" i="4"/>
  <c r="C57" i="4"/>
  <c r="O45" i="4"/>
  <c r="AC45" i="4" s="1"/>
  <c r="N45" i="4"/>
  <c r="AA45" i="4" s="1"/>
  <c r="K45" i="4"/>
  <c r="U45" i="4" s="1"/>
  <c r="M45" i="4"/>
  <c r="Y45" i="4" s="1"/>
  <c r="L45" i="4"/>
  <c r="X45" i="4" s="1"/>
  <c r="J45" i="4"/>
  <c r="T45" i="4" s="1"/>
  <c r="I45" i="4"/>
  <c r="S45" i="4" s="1"/>
  <c r="C45" i="4"/>
  <c r="B45" i="4"/>
  <c r="O33" i="4"/>
  <c r="AC33" i="4" s="1"/>
  <c r="N33" i="4"/>
  <c r="AA33" i="4" s="1"/>
  <c r="K33" i="4"/>
  <c r="U33" i="4" s="1"/>
  <c r="M33" i="4"/>
  <c r="Y33" i="4" s="1"/>
  <c r="L33" i="4"/>
  <c r="X33" i="4" s="1"/>
  <c r="J33" i="4"/>
  <c r="T33" i="4" s="1"/>
  <c r="I33" i="4"/>
  <c r="S33" i="4" s="1"/>
  <c r="B33" i="4"/>
  <c r="C33" i="4"/>
  <c r="O21" i="4"/>
  <c r="AC21" i="4" s="1"/>
  <c r="N21" i="4"/>
  <c r="AA21" i="4" s="1"/>
  <c r="M21" i="4"/>
  <c r="Y21" i="4" s="1"/>
  <c r="K21" i="4"/>
  <c r="U21" i="4" s="1"/>
  <c r="L21" i="4"/>
  <c r="X21" i="4" s="1"/>
  <c r="J21" i="4"/>
  <c r="T21" i="4" s="1"/>
  <c r="I21" i="4"/>
  <c r="S21" i="4" s="1"/>
  <c r="C21" i="4"/>
  <c r="B21" i="4"/>
  <c r="O9" i="4"/>
  <c r="AC9" i="4" s="1"/>
  <c r="N9" i="4"/>
  <c r="AA9" i="4" s="1"/>
  <c r="K9" i="4"/>
  <c r="U9" i="4" s="1"/>
  <c r="M9" i="4"/>
  <c r="Y9" i="4" s="1"/>
  <c r="L9" i="4"/>
  <c r="X9" i="4" s="1"/>
  <c r="J9" i="4"/>
  <c r="T9" i="4" s="1"/>
  <c r="I9" i="4"/>
  <c r="S9" i="4" s="1"/>
  <c r="B9" i="4"/>
  <c r="C9" i="4"/>
  <c r="O990" i="4"/>
  <c r="AC990" i="4" s="1"/>
  <c r="R990" i="4"/>
  <c r="M990" i="4"/>
  <c r="Y990" i="4" s="1"/>
  <c r="L990" i="4"/>
  <c r="X990" i="4" s="1"/>
  <c r="N990" i="4"/>
  <c r="AA990" i="4" s="1"/>
  <c r="K990" i="4"/>
  <c r="U990" i="4" s="1"/>
  <c r="I990" i="4"/>
  <c r="S990" i="4" s="1"/>
  <c r="B990" i="4"/>
  <c r="J990" i="4"/>
  <c r="T990" i="4" s="1"/>
  <c r="C990" i="4"/>
  <c r="O978" i="4"/>
  <c r="AC978" i="4" s="1"/>
  <c r="N978" i="4"/>
  <c r="AA978" i="4" s="1"/>
  <c r="M978" i="4"/>
  <c r="Y978" i="4" s="1"/>
  <c r="L978" i="4"/>
  <c r="X978" i="4" s="1"/>
  <c r="K978" i="4"/>
  <c r="U978" i="4" s="1"/>
  <c r="J978" i="4"/>
  <c r="T978" i="4" s="1"/>
  <c r="I978" i="4"/>
  <c r="B978" i="4"/>
  <c r="C978" i="4"/>
  <c r="O966" i="4"/>
  <c r="AC966" i="4" s="1"/>
  <c r="N966" i="4"/>
  <c r="AA966" i="4" s="1"/>
  <c r="M966" i="4"/>
  <c r="Y966" i="4" s="1"/>
  <c r="L966" i="4"/>
  <c r="X966" i="4" s="1"/>
  <c r="K966" i="4"/>
  <c r="U966" i="4" s="1"/>
  <c r="I966" i="4"/>
  <c r="S966" i="4" s="1"/>
  <c r="J966" i="4"/>
  <c r="T966" i="4" s="1"/>
  <c r="B966" i="4"/>
  <c r="C966" i="4"/>
  <c r="O954" i="4"/>
  <c r="AC954" i="4" s="1"/>
  <c r="N954" i="4"/>
  <c r="AA954" i="4" s="1"/>
  <c r="M954" i="4"/>
  <c r="Y954" i="4" s="1"/>
  <c r="L954" i="4"/>
  <c r="X954" i="4" s="1"/>
  <c r="K954" i="4"/>
  <c r="I954" i="4"/>
  <c r="B954" i="4"/>
  <c r="J954" i="4"/>
  <c r="T954" i="4" s="1"/>
  <c r="C954" i="4"/>
  <c r="O942" i="4"/>
  <c r="AC942" i="4" s="1"/>
  <c r="M942" i="4"/>
  <c r="Y942" i="4" s="1"/>
  <c r="N942" i="4"/>
  <c r="AA942" i="4" s="1"/>
  <c r="L942" i="4"/>
  <c r="X942" i="4" s="1"/>
  <c r="K942" i="4"/>
  <c r="U942" i="4" s="1"/>
  <c r="J942" i="4"/>
  <c r="I942" i="4"/>
  <c r="S942" i="4" s="1"/>
  <c r="B942" i="4"/>
  <c r="C942" i="4"/>
  <c r="O930" i="4"/>
  <c r="AC930" i="4" s="1"/>
  <c r="N930" i="4"/>
  <c r="AA930" i="4" s="1"/>
  <c r="M930" i="4"/>
  <c r="Y930" i="4" s="1"/>
  <c r="L930" i="4"/>
  <c r="X930" i="4" s="1"/>
  <c r="K930" i="4"/>
  <c r="U930" i="4" s="1"/>
  <c r="I930" i="4"/>
  <c r="S930" i="4" s="1"/>
  <c r="B930" i="4"/>
  <c r="J930" i="4"/>
  <c r="T930" i="4" s="1"/>
  <c r="C930" i="4"/>
  <c r="O918" i="4"/>
  <c r="AC918" i="4" s="1"/>
  <c r="N918" i="4"/>
  <c r="AA918" i="4" s="1"/>
  <c r="M918" i="4"/>
  <c r="Y918" i="4" s="1"/>
  <c r="L918" i="4"/>
  <c r="X918" i="4" s="1"/>
  <c r="K918" i="4"/>
  <c r="U918" i="4" s="1"/>
  <c r="I918" i="4"/>
  <c r="S918" i="4" s="1"/>
  <c r="J918" i="4"/>
  <c r="T918" i="4" s="1"/>
  <c r="B918" i="4"/>
  <c r="C918" i="4"/>
  <c r="O906" i="4"/>
  <c r="AC906" i="4" s="1"/>
  <c r="N906" i="4"/>
  <c r="AA906" i="4" s="1"/>
  <c r="M906" i="4"/>
  <c r="Y906" i="4" s="1"/>
  <c r="L906" i="4"/>
  <c r="X906" i="4" s="1"/>
  <c r="K906" i="4"/>
  <c r="I906" i="4"/>
  <c r="J906" i="4"/>
  <c r="C906" i="4"/>
  <c r="B906" i="4"/>
  <c r="O894" i="4"/>
  <c r="AC894" i="4" s="1"/>
  <c r="N894" i="4"/>
  <c r="AA894" i="4" s="1"/>
  <c r="M894" i="4"/>
  <c r="Y894" i="4" s="1"/>
  <c r="L894" i="4"/>
  <c r="X894" i="4" s="1"/>
  <c r="K894" i="4"/>
  <c r="U894" i="4" s="1"/>
  <c r="I894" i="4"/>
  <c r="J894" i="4"/>
  <c r="T894" i="4" s="1"/>
  <c r="C894" i="4"/>
  <c r="B894" i="4"/>
  <c r="O882" i="4"/>
  <c r="AC882" i="4" s="1"/>
  <c r="N882" i="4"/>
  <c r="AA882" i="4" s="1"/>
  <c r="M882" i="4"/>
  <c r="Y882" i="4" s="1"/>
  <c r="L882" i="4"/>
  <c r="X882" i="4" s="1"/>
  <c r="K882" i="4"/>
  <c r="U882" i="4" s="1"/>
  <c r="I882" i="4"/>
  <c r="S882" i="4" s="1"/>
  <c r="J882" i="4"/>
  <c r="C882" i="4"/>
  <c r="B882" i="4"/>
  <c r="O870" i="4"/>
  <c r="AC870" i="4" s="1"/>
  <c r="N870" i="4"/>
  <c r="AA870" i="4" s="1"/>
  <c r="M870" i="4"/>
  <c r="Y870" i="4" s="1"/>
  <c r="L870" i="4"/>
  <c r="X870" i="4" s="1"/>
  <c r="K870" i="4"/>
  <c r="I870" i="4"/>
  <c r="S870" i="4" s="1"/>
  <c r="J870" i="4"/>
  <c r="T870" i="4" s="1"/>
  <c r="C870" i="4"/>
  <c r="B870" i="4"/>
  <c r="O858" i="4"/>
  <c r="AC858" i="4" s="1"/>
  <c r="N858" i="4"/>
  <c r="AA858" i="4" s="1"/>
  <c r="M858" i="4"/>
  <c r="Y858" i="4" s="1"/>
  <c r="L858" i="4"/>
  <c r="X858" i="4" s="1"/>
  <c r="K858" i="4"/>
  <c r="U858" i="4" s="1"/>
  <c r="I858" i="4"/>
  <c r="J858" i="4"/>
  <c r="T858" i="4" s="1"/>
  <c r="C858" i="4"/>
  <c r="B858" i="4"/>
  <c r="O846" i="4"/>
  <c r="AC846" i="4" s="1"/>
  <c r="N846" i="4"/>
  <c r="AA846" i="4" s="1"/>
  <c r="M846" i="4"/>
  <c r="Y846" i="4" s="1"/>
  <c r="L846" i="4"/>
  <c r="X846" i="4" s="1"/>
  <c r="K846" i="4"/>
  <c r="I846" i="4"/>
  <c r="J846" i="4"/>
  <c r="T846" i="4" s="1"/>
  <c r="C846" i="4"/>
  <c r="B846" i="4"/>
  <c r="O834" i="4"/>
  <c r="AC834" i="4" s="1"/>
  <c r="N834" i="4"/>
  <c r="AA834" i="4" s="1"/>
  <c r="M834" i="4"/>
  <c r="Y834" i="4" s="1"/>
  <c r="L834" i="4"/>
  <c r="X834" i="4" s="1"/>
  <c r="K834" i="4"/>
  <c r="U834" i="4" s="1"/>
  <c r="I834" i="4"/>
  <c r="S834" i="4" s="1"/>
  <c r="J834" i="4"/>
  <c r="C834" i="4"/>
  <c r="B834" i="4"/>
  <c r="O822" i="4"/>
  <c r="AC822" i="4" s="1"/>
  <c r="N822" i="4"/>
  <c r="AA822" i="4" s="1"/>
  <c r="M822" i="4"/>
  <c r="Y822" i="4" s="1"/>
  <c r="L822" i="4"/>
  <c r="X822" i="4" s="1"/>
  <c r="K822" i="4"/>
  <c r="U822" i="4" s="1"/>
  <c r="I822" i="4"/>
  <c r="S822" i="4" s="1"/>
  <c r="J822" i="4"/>
  <c r="T822" i="4" s="1"/>
  <c r="C822" i="4"/>
  <c r="B822" i="4"/>
  <c r="O810" i="4"/>
  <c r="AC810" i="4" s="1"/>
  <c r="N810" i="4"/>
  <c r="AA810" i="4" s="1"/>
  <c r="M810" i="4"/>
  <c r="Y810" i="4" s="1"/>
  <c r="L810" i="4"/>
  <c r="X810" i="4" s="1"/>
  <c r="K810" i="4"/>
  <c r="I810" i="4"/>
  <c r="J810" i="4"/>
  <c r="C810" i="4"/>
  <c r="B810" i="4"/>
  <c r="O798" i="4"/>
  <c r="AC798" i="4" s="1"/>
  <c r="N798" i="4"/>
  <c r="AA798" i="4" s="1"/>
  <c r="M798" i="4"/>
  <c r="Y798" i="4" s="1"/>
  <c r="L798" i="4"/>
  <c r="X798" i="4" s="1"/>
  <c r="K798" i="4"/>
  <c r="U798" i="4" s="1"/>
  <c r="I798" i="4"/>
  <c r="J798" i="4"/>
  <c r="T798" i="4" s="1"/>
  <c r="C798" i="4"/>
  <c r="B798" i="4"/>
  <c r="O786" i="4"/>
  <c r="AC786" i="4" s="1"/>
  <c r="N786" i="4"/>
  <c r="AA786" i="4" s="1"/>
  <c r="M786" i="4"/>
  <c r="Y786" i="4" s="1"/>
  <c r="L786" i="4"/>
  <c r="X786" i="4" s="1"/>
  <c r="K786" i="4"/>
  <c r="U786" i="4" s="1"/>
  <c r="I786" i="4"/>
  <c r="S786" i="4" s="1"/>
  <c r="J786" i="4"/>
  <c r="C786" i="4"/>
  <c r="B786" i="4"/>
  <c r="O774" i="4"/>
  <c r="AC774" i="4" s="1"/>
  <c r="N774" i="4"/>
  <c r="AA774" i="4" s="1"/>
  <c r="M774" i="4"/>
  <c r="Y774" i="4" s="1"/>
  <c r="L774" i="4"/>
  <c r="X774" i="4" s="1"/>
  <c r="K774" i="4"/>
  <c r="U774" i="4" s="1"/>
  <c r="I774" i="4"/>
  <c r="S774" i="4" s="1"/>
  <c r="J774" i="4"/>
  <c r="T774" i="4" s="1"/>
  <c r="C774" i="4"/>
  <c r="B774" i="4"/>
  <c r="O762" i="4"/>
  <c r="AC762" i="4" s="1"/>
  <c r="N762" i="4"/>
  <c r="AA762" i="4" s="1"/>
  <c r="M762" i="4"/>
  <c r="Y762" i="4" s="1"/>
  <c r="L762" i="4"/>
  <c r="X762" i="4" s="1"/>
  <c r="K762" i="4"/>
  <c r="I762" i="4"/>
  <c r="J762" i="4"/>
  <c r="C762" i="4"/>
  <c r="B762" i="4"/>
  <c r="O750" i="4"/>
  <c r="AC750" i="4" s="1"/>
  <c r="N750" i="4"/>
  <c r="AA750" i="4" s="1"/>
  <c r="M750" i="4"/>
  <c r="Y750" i="4" s="1"/>
  <c r="L750" i="4"/>
  <c r="X750" i="4" s="1"/>
  <c r="K750" i="4"/>
  <c r="U750" i="4" s="1"/>
  <c r="I750" i="4"/>
  <c r="J750" i="4"/>
  <c r="T750" i="4" s="1"/>
  <c r="C750" i="4"/>
  <c r="B750" i="4"/>
  <c r="O738" i="4"/>
  <c r="AC738" i="4" s="1"/>
  <c r="N738" i="4"/>
  <c r="AA738" i="4" s="1"/>
  <c r="M738" i="4"/>
  <c r="Y738" i="4" s="1"/>
  <c r="L738" i="4"/>
  <c r="X738" i="4" s="1"/>
  <c r="K738" i="4"/>
  <c r="U738" i="4" s="1"/>
  <c r="I738" i="4"/>
  <c r="S738" i="4" s="1"/>
  <c r="J738" i="4"/>
  <c r="C738" i="4"/>
  <c r="B738" i="4"/>
  <c r="O726" i="4"/>
  <c r="AC726" i="4" s="1"/>
  <c r="N726" i="4"/>
  <c r="AA726" i="4" s="1"/>
  <c r="M726" i="4"/>
  <c r="Y726" i="4" s="1"/>
  <c r="L726" i="4"/>
  <c r="X726" i="4" s="1"/>
  <c r="K726" i="4"/>
  <c r="U726" i="4" s="1"/>
  <c r="I726" i="4"/>
  <c r="S726" i="4" s="1"/>
  <c r="J726" i="4"/>
  <c r="T726" i="4" s="1"/>
  <c r="C726" i="4"/>
  <c r="B726" i="4"/>
  <c r="O714" i="4"/>
  <c r="AC714" i="4" s="1"/>
  <c r="N714" i="4"/>
  <c r="AA714" i="4" s="1"/>
  <c r="M714" i="4"/>
  <c r="Y714" i="4" s="1"/>
  <c r="L714" i="4"/>
  <c r="X714" i="4" s="1"/>
  <c r="K714" i="4"/>
  <c r="U714" i="4" s="1"/>
  <c r="I714" i="4"/>
  <c r="J714" i="4"/>
  <c r="C714" i="4"/>
  <c r="B714" i="4"/>
  <c r="O702" i="4"/>
  <c r="AC702" i="4" s="1"/>
  <c r="N702" i="4"/>
  <c r="AA702" i="4" s="1"/>
  <c r="M702" i="4"/>
  <c r="Y702" i="4" s="1"/>
  <c r="L702" i="4"/>
  <c r="X702" i="4" s="1"/>
  <c r="K702" i="4"/>
  <c r="U702" i="4" s="1"/>
  <c r="I702" i="4"/>
  <c r="J702" i="4"/>
  <c r="T702" i="4" s="1"/>
  <c r="C702" i="4"/>
  <c r="B702" i="4"/>
  <c r="O690" i="4"/>
  <c r="AC690" i="4" s="1"/>
  <c r="N690" i="4"/>
  <c r="AA690" i="4" s="1"/>
  <c r="M690" i="4"/>
  <c r="Y690" i="4" s="1"/>
  <c r="L690" i="4"/>
  <c r="X690" i="4" s="1"/>
  <c r="K690" i="4"/>
  <c r="U690" i="4" s="1"/>
  <c r="I690" i="4"/>
  <c r="S690" i="4" s="1"/>
  <c r="J690" i="4"/>
  <c r="C690" i="4"/>
  <c r="B690" i="4"/>
  <c r="O678" i="4"/>
  <c r="AC678" i="4" s="1"/>
  <c r="N678" i="4"/>
  <c r="AA678" i="4" s="1"/>
  <c r="M678" i="4"/>
  <c r="Y678" i="4" s="1"/>
  <c r="L678" i="4"/>
  <c r="X678" i="4" s="1"/>
  <c r="K678" i="4"/>
  <c r="I678" i="4"/>
  <c r="S678" i="4" s="1"/>
  <c r="J678" i="4"/>
  <c r="T678" i="4" s="1"/>
  <c r="C678" i="4"/>
  <c r="B678" i="4"/>
  <c r="O666" i="4"/>
  <c r="AC666" i="4" s="1"/>
  <c r="N666" i="4"/>
  <c r="AA666" i="4" s="1"/>
  <c r="M666" i="4"/>
  <c r="Y666" i="4" s="1"/>
  <c r="L666" i="4"/>
  <c r="X666" i="4" s="1"/>
  <c r="K666" i="4"/>
  <c r="I666" i="4"/>
  <c r="J666" i="4"/>
  <c r="C666" i="4"/>
  <c r="B666" i="4"/>
  <c r="O654" i="4"/>
  <c r="AC654" i="4" s="1"/>
  <c r="N654" i="4"/>
  <c r="AA654" i="4" s="1"/>
  <c r="M654" i="4"/>
  <c r="Y654" i="4" s="1"/>
  <c r="L654" i="4"/>
  <c r="X654" i="4" s="1"/>
  <c r="K654" i="4"/>
  <c r="U654" i="4" s="1"/>
  <c r="I654" i="4"/>
  <c r="J654" i="4"/>
  <c r="T654" i="4" s="1"/>
  <c r="C654" i="4"/>
  <c r="B654" i="4"/>
  <c r="O642" i="4"/>
  <c r="AC642" i="4" s="1"/>
  <c r="N642" i="4"/>
  <c r="AA642" i="4" s="1"/>
  <c r="M642" i="4"/>
  <c r="Y642" i="4" s="1"/>
  <c r="L642" i="4"/>
  <c r="X642" i="4" s="1"/>
  <c r="K642" i="4"/>
  <c r="U642" i="4" s="1"/>
  <c r="I642" i="4"/>
  <c r="S642" i="4" s="1"/>
  <c r="J642" i="4"/>
  <c r="C642" i="4"/>
  <c r="B642" i="4"/>
  <c r="O630" i="4"/>
  <c r="AC630" i="4" s="1"/>
  <c r="N630" i="4"/>
  <c r="AA630" i="4" s="1"/>
  <c r="M630" i="4"/>
  <c r="Y630" i="4" s="1"/>
  <c r="L630" i="4"/>
  <c r="X630" i="4" s="1"/>
  <c r="K630" i="4"/>
  <c r="U630" i="4" s="1"/>
  <c r="I630" i="4"/>
  <c r="S630" i="4" s="1"/>
  <c r="J630" i="4"/>
  <c r="T630" i="4" s="1"/>
  <c r="C630" i="4"/>
  <c r="B630" i="4"/>
  <c r="O618" i="4"/>
  <c r="AC618" i="4" s="1"/>
  <c r="N618" i="4"/>
  <c r="AA618" i="4" s="1"/>
  <c r="M618" i="4"/>
  <c r="Y618" i="4" s="1"/>
  <c r="L618" i="4"/>
  <c r="X618" i="4" s="1"/>
  <c r="K618" i="4"/>
  <c r="I618" i="4"/>
  <c r="J618" i="4"/>
  <c r="C618" i="4"/>
  <c r="B618" i="4"/>
  <c r="O606" i="4"/>
  <c r="AC606" i="4" s="1"/>
  <c r="N606" i="4"/>
  <c r="AA606" i="4" s="1"/>
  <c r="M606" i="4"/>
  <c r="Y606" i="4" s="1"/>
  <c r="L606" i="4"/>
  <c r="X606" i="4" s="1"/>
  <c r="K606" i="4"/>
  <c r="U606" i="4" s="1"/>
  <c r="I606" i="4"/>
  <c r="J606" i="4"/>
  <c r="T606" i="4" s="1"/>
  <c r="C606" i="4"/>
  <c r="B606" i="4"/>
  <c r="O594" i="4"/>
  <c r="AC594" i="4" s="1"/>
  <c r="N594" i="4"/>
  <c r="AA594" i="4" s="1"/>
  <c r="M594" i="4"/>
  <c r="Y594" i="4" s="1"/>
  <c r="L594" i="4"/>
  <c r="X594" i="4" s="1"/>
  <c r="K594" i="4"/>
  <c r="U594" i="4" s="1"/>
  <c r="I594" i="4"/>
  <c r="S594" i="4" s="1"/>
  <c r="J594" i="4"/>
  <c r="C594" i="4"/>
  <c r="B594" i="4"/>
  <c r="O582" i="4"/>
  <c r="AC582" i="4" s="1"/>
  <c r="N582" i="4"/>
  <c r="AA582" i="4" s="1"/>
  <c r="M582" i="4"/>
  <c r="Y582" i="4" s="1"/>
  <c r="L582" i="4"/>
  <c r="X582" i="4" s="1"/>
  <c r="K582" i="4"/>
  <c r="U582" i="4" s="1"/>
  <c r="I582" i="4"/>
  <c r="S582" i="4" s="1"/>
  <c r="J582" i="4"/>
  <c r="T582" i="4" s="1"/>
  <c r="C582" i="4"/>
  <c r="B582" i="4"/>
  <c r="O570" i="4"/>
  <c r="AC570" i="4" s="1"/>
  <c r="N570" i="4"/>
  <c r="AA570" i="4" s="1"/>
  <c r="M570" i="4"/>
  <c r="Y570" i="4" s="1"/>
  <c r="L570" i="4"/>
  <c r="X570" i="4" s="1"/>
  <c r="K570" i="4"/>
  <c r="U570" i="4" s="1"/>
  <c r="I570" i="4"/>
  <c r="J570" i="4"/>
  <c r="C570" i="4"/>
  <c r="B570" i="4"/>
  <c r="O558" i="4"/>
  <c r="AC558" i="4" s="1"/>
  <c r="N558" i="4"/>
  <c r="AA558" i="4" s="1"/>
  <c r="M558" i="4"/>
  <c r="Y558" i="4" s="1"/>
  <c r="L558" i="4"/>
  <c r="X558" i="4" s="1"/>
  <c r="K558" i="4"/>
  <c r="U558" i="4" s="1"/>
  <c r="I558" i="4"/>
  <c r="J558" i="4"/>
  <c r="T558" i="4" s="1"/>
  <c r="C558" i="4"/>
  <c r="B558" i="4"/>
  <c r="O546" i="4"/>
  <c r="AC546" i="4" s="1"/>
  <c r="N546" i="4"/>
  <c r="AA546" i="4" s="1"/>
  <c r="M546" i="4"/>
  <c r="Y546" i="4" s="1"/>
  <c r="L546" i="4"/>
  <c r="X546" i="4" s="1"/>
  <c r="K546" i="4"/>
  <c r="U546" i="4" s="1"/>
  <c r="I546" i="4"/>
  <c r="S546" i="4" s="1"/>
  <c r="J546" i="4"/>
  <c r="C546" i="4"/>
  <c r="B546" i="4"/>
  <c r="O534" i="4"/>
  <c r="AC534" i="4" s="1"/>
  <c r="N534" i="4"/>
  <c r="AA534" i="4" s="1"/>
  <c r="M534" i="4"/>
  <c r="Y534" i="4" s="1"/>
  <c r="L534" i="4"/>
  <c r="X534" i="4" s="1"/>
  <c r="K534" i="4"/>
  <c r="U534" i="4" s="1"/>
  <c r="I534" i="4"/>
  <c r="S534" i="4" s="1"/>
  <c r="J534" i="4"/>
  <c r="T534" i="4" s="1"/>
  <c r="C534" i="4"/>
  <c r="B534" i="4"/>
  <c r="O522" i="4"/>
  <c r="AC522" i="4" s="1"/>
  <c r="N522" i="4"/>
  <c r="AA522" i="4" s="1"/>
  <c r="M522" i="4"/>
  <c r="Y522" i="4" s="1"/>
  <c r="L522" i="4"/>
  <c r="X522" i="4" s="1"/>
  <c r="K522" i="4"/>
  <c r="I522" i="4"/>
  <c r="J522" i="4"/>
  <c r="C522" i="4"/>
  <c r="B522" i="4"/>
  <c r="O510" i="4"/>
  <c r="AC510" i="4" s="1"/>
  <c r="N510" i="4"/>
  <c r="AA510" i="4" s="1"/>
  <c r="M510" i="4"/>
  <c r="Y510" i="4" s="1"/>
  <c r="L510" i="4"/>
  <c r="X510" i="4" s="1"/>
  <c r="K510" i="4"/>
  <c r="U510" i="4" s="1"/>
  <c r="I510" i="4"/>
  <c r="J510" i="4"/>
  <c r="T510" i="4" s="1"/>
  <c r="C510" i="4"/>
  <c r="B510" i="4"/>
  <c r="O498" i="4"/>
  <c r="AC498" i="4" s="1"/>
  <c r="N498" i="4"/>
  <c r="AA498" i="4" s="1"/>
  <c r="M498" i="4"/>
  <c r="Y498" i="4" s="1"/>
  <c r="L498" i="4"/>
  <c r="X498" i="4" s="1"/>
  <c r="K498" i="4"/>
  <c r="U498" i="4" s="1"/>
  <c r="I498" i="4"/>
  <c r="S498" i="4" s="1"/>
  <c r="J498" i="4"/>
  <c r="C498" i="4"/>
  <c r="B498" i="4"/>
  <c r="O486" i="4"/>
  <c r="AC486" i="4" s="1"/>
  <c r="N486" i="4"/>
  <c r="AA486" i="4" s="1"/>
  <c r="M486" i="4"/>
  <c r="Y486" i="4" s="1"/>
  <c r="L486" i="4"/>
  <c r="X486" i="4" s="1"/>
  <c r="K486" i="4"/>
  <c r="U486" i="4" s="1"/>
  <c r="I486" i="4"/>
  <c r="S486" i="4" s="1"/>
  <c r="J486" i="4"/>
  <c r="T486" i="4" s="1"/>
  <c r="C486" i="4"/>
  <c r="B486" i="4"/>
  <c r="O474" i="4"/>
  <c r="AC474" i="4" s="1"/>
  <c r="N474" i="4"/>
  <c r="AA474" i="4" s="1"/>
  <c r="M474" i="4"/>
  <c r="Y474" i="4" s="1"/>
  <c r="L474" i="4"/>
  <c r="X474" i="4" s="1"/>
  <c r="K474" i="4"/>
  <c r="I474" i="4"/>
  <c r="J474" i="4"/>
  <c r="C474" i="4"/>
  <c r="B474" i="4"/>
  <c r="O462" i="4"/>
  <c r="AC462" i="4" s="1"/>
  <c r="N462" i="4"/>
  <c r="AA462" i="4" s="1"/>
  <c r="M462" i="4"/>
  <c r="Y462" i="4" s="1"/>
  <c r="L462" i="4"/>
  <c r="X462" i="4" s="1"/>
  <c r="K462" i="4"/>
  <c r="U462" i="4" s="1"/>
  <c r="I462" i="4"/>
  <c r="J462" i="4"/>
  <c r="T462" i="4" s="1"/>
  <c r="C462" i="4"/>
  <c r="B462" i="4"/>
  <c r="O450" i="4"/>
  <c r="AC450" i="4" s="1"/>
  <c r="N450" i="4"/>
  <c r="AA450" i="4" s="1"/>
  <c r="M450" i="4"/>
  <c r="Y450" i="4" s="1"/>
  <c r="L450" i="4"/>
  <c r="X450" i="4" s="1"/>
  <c r="K450" i="4"/>
  <c r="U450" i="4" s="1"/>
  <c r="I450" i="4"/>
  <c r="S450" i="4" s="1"/>
  <c r="J450" i="4"/>
  <c r="C450" i="4"/>
  <c r="B450" i="4"/>
  <c r="O438" i="4"/>
  <c r="AC438" i="4" s="1"/>
  <c r="N438" i="4"/>
  <c r="AA438" i="4" s="1"/>
  <c r="M438" i="4"/>
  <c r="Y438" i="4" s="1"/>
  <c r="L438" i="4"/>
  <c r="X438" i="4" s="1"/>
  <c r="K438" i="4"/>
  <c r="U438" i="4" s="1"/>
  <c r="I438" i="4"/>
  <c r="S438" i="4" s="1"/>
  <c r="J438" i="4"/>
  <c r="T438" i="4" s="1"/>
  <c r="C438" i="4"/>
  <c r="B438" i="4"/>
  <c r="O426" i="4"/>
  <c r="AC426" i="4" s="1"/>
  <c r="N426" i="4"/>
  <c r="AA426" i="4" s="1"/>
  <c r="M426" i="4"/>
  <c r="Y426" i="4" s="1"/>
  <c r="L426" i="4"/>
  <c r="X426" i="4" s="1"/>
  <c r="K426" i="4"/>
  <c r="U426" i="4" s="1"/>
  <c r="I426" i="4"/>
  <c r="J426" i="4"/>
  <c r="C426" i="4"/>
  <c r="B426" i="4"/>
  <c r="O414" i="4"/>
  <c r="AC414" i="4" s="1"/>
  <c r="N414" i="4"/>
  <c r="AA414" i="4" s="1"/>
  <c r="M414" i="4"/>
  <c r="Y414" i="4" s="1"/>
  <c r="L414" i="4"/>
  <c r="X414" i="4" s="1"/>
  <c r="K414" i="4"/>
  <c r="U414" i="4" s="1"/>
  <c r="I414" i="4"/>
  <c r="J414" i="4"/>
  <c r="T414" i="4" s="1"/>
  <c r="C414" i="4"/>
  <c r="B414" i="4"/>
  <c r="O402" i="4"/>
  <c r="AC402" i="4" s="1"/>
  <c r="N402" i="4"/>
  <c r="AA402" i="4" s="1"/>
  <c r="M402" i="4"/>
  <c r="Y402" i="4" s="1"/>
  <c r="L402" i="4"/>
  <c r="X402" i="4" s="1"/>
  <c r="K402" i="4"/>
  <c r="U402" i="4" s="1"/>
  <c r="I402" i="4"/>
  <c r="S402" i="4" s="1"/>
  <c r="J402" i="4"/>
  <c r="C402" i="4"/>
  <c r="B402" i="4"/>
  <c r="O390" i="4"/>
  <c r="AC390" i="4" s="1"/>
  <c r="N390" i="4"/>
  <c r="AA390" i="4" s="1"/>
  <c r="M390" i="4"/>
  <c r="Y390" i="4" s="1"/>
  <c r="L390" i="4"/>
  <c r="X390" i="4" s="1"/>
  <c r="K390" i="4"/>
  <c r="U390" i="4" s="1"/>
  <c r="I390" i="4"/>
  <c r="S390" i="4" s="1"/>
  <c r="J390" i="4"/>
  <c r="T390" i="4" s="1"/>
  <c r="C390" i="4"/>
  <c r="B390" i="4"/>
  <c r="O378" i="4"/>
  <c r="AC378" i="4" s="1"/>
  <c r="N378" i="4"/>
  <c r="AA378" i="4" s="1"/>
  <c r="M378" i="4"/>
  <c r="Y378" i="4" s="1"/>
  <c r="L378" i="4"/>
  <c r="X378" i="4" s="1"/>
  <c r="K378" i="4"/>
  <c r="I378" i="4"/>
  <c r="J378" i="4"/>
  <c r="C378" i="4"/>
  <c r="B378" i="4"/>
  <c r="O366" i="4"/>
  <c r="AC366" i="4" s="1"/>
  <c r="N366" i="4"/>
  <c r="AA366" i="4" s="1"/>
  <c r="M366" i="4"/>
  <c r="Y366" i="4" s="1"/>
  <c r="L366" i="4"/>
  <c r="X366" i="4" s="1"/>
  <c r="K366" i="4"/>
  <c r="U366" i="4" s="1"/>
  <c r="I366" i="4"/>
  <c r="J366" i="4"/>
  <c r="T366" i="4" s="1"/>
  <c r="C366" i="4"/>
  <c r="B366" i="4"/>
  <c r="O354" i="4"/>
  <c r="AC354" i="4" s="1"/>
  <c r="N354" i="4"/>
  <c r="AA354" i="4" s="1"/>
  <c r="M354" i="4"/>
  <c r="Y354" i="4" s="1"/>
  <c r="L354" i="4"/>
  <c r="X354" i="4" s="1"/>
  <c r="K354" i="4"/>
  <c r="U354" i="4" s="1"/>
  <c r="I354" i="4"/>
  <c r="S354" i="4" s="1"/>
  <c r="J354" i="4"/>
  <c r="C354" i="4"/>
  <c r="B354" i="4"/>
  <c r="O342" i="4"/>
  <c r="AC342" i="4" s="1"/>
  <c r="N342" i="4"/>
  <c r="AA342" i="4" s="1"/>
  <c r="M342" i="4"/>
  <c r="Y342" i="4" s="1"/>
  <c r="L342" i="4"/>
  <c r="X342" i="4" s="1"/>
  <c r="K342" i="4"/>
  <c r="U342" i="4" s="1"/>
  <c r="I342" i="4"/>
  <c r="S342" i="4" s="1"/>
  <c r="J342" i="4"/>
  <c r="T342" i="4" s="1"/>
  <c r="C342" i="4"/>
  <c r="B342" i="4"/>
  <c r="O330" i="4"/>
  <c r="AC330" i="4" s="1"/>
  <c r="N330" i="4"/>
  <c r="AA330" i="4" s="1"/>
  <c r="M330" i="4"/>
  <c r="Y330" i="4" s="1"/>
  <c r="L330" i="4"/>
  <c r="X330" i="4" s="1"/>
  <c r="K330" i="4"/>
  <c r="I330" i="4"/>
  <c r="J330" i="4"/>
  <c r="C330" i="4"/>
  <c r="B330" i="4"/>
  <c r="O318" i="4"/>
  <c r="AC318" i="4" s="1"/>
  <c r="N318" i="4"/>
  <c r="AA318" i="4" s="1"/>
  <c r="M318" i="4"/>
  <c r="Y318" i="4" s="1"/>
  <c r="L318" i="4"/>
  <c r="X318" i="4" s="1"/>
  <c r="K318" i="4"/>
  <c r="U318" i="4" s="1"/>
  <c r="I318" i="4"/>
  <c r="J318" i="4"/>
  <c r="T318" i="4" s="1"/>
  <c r="C318" i="4"/>
  <c r="B318" i="4"/>
  <c r="O306" i="4"/>
  <c r="AC306" i="4" s="1"/>
  <c r="N306" i="4"/>
  <c r="AA306" i="4" s="1"/>
  <c r="M306" i="4"/>
  <c r="Y306" i="4" s="1"/>
  <c r="L306" i="4"/>
  <c r="X306" i="4" s="1"/>
  <c r="K306" i="4"/>
  <c r="U306" i="4" s="1"/>
  <c r="I306" i="4"/>
  <c r="S306" i="4" s="1"/>
  <c r="J306" i="4"/>
  <c r="C306" i="4"/>
  <c r="B306" i="4"/>
  <c r="O294" i="4"/>
  <c r="AC294" i="4" s="1"/>
  <c r="N294" i="4"/>
  <c r="AA294" i="4" s="1"/>
  <c r="M294" i="4"/>
  <c r="Y294" i="4" s="1"/>
  <c r="L294" i="4"/>
  <c r="X294" i="4" s="1"/>
  <c r="K294" i="4"/>
  <c r="I294" i="4"/>
  <c r="J294" i="4"/>
  <c r="T294" i="4" s="1"/>
  <c r="C294" i="4"/>
  <c r="B294" i="4"/>
  <c r="O282" i="4"/>
  <c r="AC282" i="4" s="1"/>
  <c r="N282" i="4"/>
  <c r="AA282" i="4" s="1"/>
  <c r="M282" i="4"/>
  <c r="Y282" i="4" s="1"/>
  <c r="L282" i="4"/>
  <c r="X282" i="4" s="1"/>
  <c r="K282" i="4"/>
  <c r="U282" i="4" s="1"/>
  <c r="J282" i="4"/>
  <c r="T282" i="4" s="1"/>
  <c r="I282" i="4"/>
  <c r="C282" i="4"/>
  <c r="B282" i="4"/>
  <c r="O270" i="4"/>
  <c r="AC270" i="4" s="1"/>
  <c r="N270" i="4"/>
  <c r="AA270" i="4" s="1"/>
  <c r="M270" i="4"/>
  <c r="Y270" i="4" s="1"/>
  <c r="L270" i="4"/>
  <c r="X270" i="4" s="1"/>
  <c r="K270" i="4"/>
  <c r="U270" i="4" s="1"/>
  <c r="J270" i="4"/>
  <c r="I270" i="4"/>
  <c r="S270" i="4" s="1"/>
  <c r="C270" i="4"/>
  <c r="B270" i="4"/>
  <c r="O258" i="4"/>
  <c r="AC258" i="4" s="1"/>
  <c r="N258" i="4"/>
  <c r="AA258" i="4" s="1"/>
  <c r="M258" i="4"/>
  <c r="Y258" i="4" s="1"/>
  <c r="L258" i="4"/>
  <c r="X258" i="4" s="1"/>
  <c r="K258" i="4"/>
  <c r="U258" i="4" s="1"/>
  <c r="J258" i="4"/>
  <c r="T258" i="4" s="1"/>
  <c r="I258" i="4"/>
  <c r="S258" i="4" s="1"/>
  <c r="C258" i="4"/>
  <c r="B258" i="4"/>
  <c r="O246" i="4"/>
  <c r="AC246" i="4" s="1"/>
  <c r="N246" i="4"/>
  <c r="AA246" i="4" s="1"/>
  <c r="M246" i="4"/>
  <c r="Y246" i="4" s="1"/>
  <c r="L246" i="4"/>
  <c r="X246" i="4" s="1"/>
  <c r="K246" i="4"/>
  <c r="U246" i="4" s="1"/>
  <c r="J246" i="4"/>
  <c r="T246" i="4" s="1"/>
  <c r="I246" i="4"/>
  <c r="S246" i="4" s="1"/>
  <c r="C246" i="4"/>
  <c r="B246" i="4"/>
  <c r="O234" i="4"/>
  <c r="AC234" i="4" s="1"/>
  <c r="N234" i="4"/>
  <c r="AA234" i="4" s="1"/>
  <c r="M234" i="4"/>
  <c r="Y234" i="4" s="1"/>
  <c r="L234" i="4"/>
  <c r="X234" i="4" s="1"/>
  <c r="K234" i="4"/>
  <c r="J234" i="4"/>
  <c r="T234" i="4" s="1"/>
  <c r="I234" i="4"/>
  <c r="C234" i="4"/>
  <c r="B234" i="4"/>
  <c r="O222" i="4"/>
  <c r="AC222" i="4" s="1"/>
  <c r="N222" i="4"/>
  <c r="AA222" i="4" s="1"/>
  <c r="M222" i="4"/>
  <c r="Y222" i="4" s="1"/>
  <c r="L222" i="4"/>
  <c r="X222" i="4" s="1"/>
  <c r="K222" i="4"/>
  <c r="U222" i="4" s="1"/>
  <c r="J222" i="4"/>
  <c r="I222" i="4"/>
  <c r="S222" i="4" s="1"/>
  <c r="C222" i="4"/>
  <c r="B222" i="4"/>
  <c r="O210" i="4"/>
  <c r="AC210" i="4" s="1"/>
  <c r="N210" i="4"/>
  <c r="AA210" i="4" s="1"/>
  <c r="M210" i="4"/>
  <c r="Y210" i="4" s="1"/>
  <c r="L210" i="4"/>
  <c r="X210" i="4" s="1"/>
  <c r="K210" i="4"/>
  <c r="U210" i="4" s="1"/>
  <c r="J210" i="4"/>
  <c r="T210" i="4" s="1"/>
  <c r="I210" i="4"/>
  <c r="C210" i="4"/>
  <c r="B210" i="4"/>
  <c r="O198" i="4"/>
  <c r="AC198" i="4" s="1"/>
  <c r="N198" i="4"/>
  <c r="AA198" i="4" s="1"/>
  <c r="M198" i="4"/>
  <c r="Y198" i="4" s="1"/>
  <c r="L198" i="4"/>
  <c r="X198" i="4" s="1"/>
  <c r="K198" i="4"/>
  <c r="U198" i="4" s="1"/>
  <c r="J198" i="4"/>
  <c r="T198" i="4" s="1"/>
  <c r="C198" i="4"/>
  <c r="B198" i="4"/>
  <c r="I198" i="4"/>
  <c r="S198" i="4" s="1"/>
  <c r="O186" i="4"/>
  <c r="AC186" i="4" s="1"/>
  <c r="N186" i="4"/>
  <c r="AA186" i="4" s="1"/>
  <c r="M186" i="4"/>
  <c r="Y186" i="4" s="1"/>
  <c r="L186" i="4"/>
  <c r="X186" i="4" s="1"/>
  <c r="K186" i="4"/>
  <c r="J186" i="4"/>
  <c r="T186" i="4" s="1"/>
  <c r="C186" i="4"/>
  <c r="B186" i="4"/>
  <c r="O174" i="4"/>
  <c r="AC174" i="4" s="1"/>
  <c r="N174" i="4"/>
  <c r="AA174" i="4" s="1"/>
  <c r="M174" i="4"/>
  <c r="Y174" i="4" s="1"/>
  <c r="L174" i="4"/>
  <c r="X174" i="4" s="1"/>
  <c r="K174" i="4"/>
  <c r="J174" i="4"/>
  <c r="C174" i="4"/>
  <c r="B174" i="4"/>
  <c r="I174" i="4"/>
  <c r="O162" i="4"/>
  <c r="AC162" i="4" s="1"/>
  <c r="N162" i="4"/>
  <c r="AA162" i="4" s="1"/>
  <c r="M162" i="4"/>
  <c r="Y162" i="4" s="1"/>
  <c r="L162" i="4"/>
  <c r="X162" i="4" s="1"/>
  <c r="K162" i="4"/>
  <c r="U162" i="4" s="1"/>
  <c r="J162" i="4"/>
  <c r="T162" i="4" s="1"/>
  <c r="C162" i="4"/>
  <c r="I162" i="4"/>
  <c r="B162" i="4"/>
  <c r="O150" i="4"/>
  <c r="AC150" i="4" s="1"/>
  <c r="N150" i="4"/>
  <c r="AA150" i="4" s="1"/>
  <c r="M150" i="4"/>
  <c r="Y150" i="4" s="1"/>
  <c r="L150" i="4"/>
  <c r="X150" i="4" s="1"/>
  <c r="K150" i="4"/>
  <c r="J150" i="4"/>
  <c r="T150" i="4" s="1"/>
  <c r="C150" i="4"/>
  <c r="B150" i="4"/>
  <c r="I150" i="4"/>
  <c r="S150" i="4" s="1"/>
  <c r="O138" i="4"/>
  <c r="AC138" i="4" s="1"/>
  <c r="N138" i="4"/>
  <c r="AA138" i="4" s="1"/>
  <c r="M138" i="4"/>
  <c r="Y138" i="4" s="1"/>
  <c r="L138" i="4"/>
  <c r="X138" i="4" s="1"/>
  <c r="K138" i="4"/>
  <c r="U138" i="4" s="1"/>
  <c r="J138" i="4"/>
  <c r="C138" i="4"/>
  <c r="B138" i="4"/>
  <c r="O126" i="4"/>
  <c r="AC126" i="4" s="1"/>
  <c r="N126" i="4"/>
  <c r="AA126" i="4" s="1"/>
  <c r="M126" i="4"/>
  <c r="Y126" i="4" s="1"/>
  <c r="L126" i="4"/>
  <c r="X126" i="4" s="1"/>
  <c r="K126" i="4"/>
  <c r="U126" i="4" s="1"/>
  <c r="J126" i="4"/>
  <c r="C126" i="4"/>
  <c r="B126" i="4"/>
  <c r="I126" i="4"/>
  <c r="S126" i="4" s="1"/>
  <c r="O114" i="4"/>
  <c r="AC114" i="4" s="1"/>
  <c r="N114" i="4"/>
  <c r="AA114" i="4" s="1"/>
  <c r="M114" i="4"/>
  <c r="Y114" i="4" s="1"/>
  <c r="L114" i="4"/>
  <c r="X114" i="4" s="1"/>
  <c r="K114" i="4"/>
  <c r="U114" i="4" s="1"/>
  <c r="J114" i="4"/>
  <c r="T114" i="4" s="1"/>
  <c r="C114" i="4"/>
  <c r="I114" i="4"/>
  <c r="S114" i="4" s="1"/>
  <c r="B114" i="4"/>
  <c r="O102" i="4"/>
  <c r="AC102" i="4" s="1"/>
  <c r="M102" i="4"/>
  <c r="Y102" i="4" s="1"/>
  <c r="N102" i="4"/>
  <c r="AA102" i="4" s="1"/>
  <c r="L102" i="4"/>
  <c r="X102" i="4" s="1"/>
  <c r="K102" i="4"/>
  <c r="J102" i="4"/>
  <c r="C102" i="4"/>
  <c r="B102" i="4"/>
  <c r="I102" i="4"/>
  <c r="S102" i="4" s="1"/>
  <c r="O90" i="4"/>
  <c r="AC90" i="4" s="1"/>
  <c r="M90" i="4"/>
  <c r="Y90" i="4" s="1"/>
  <c r="N90" i="4"/>
  <c r="AA90" i="4" s="1"/>
  <c r="L90" i="4"/>
  <c r="X90" i="4" s="1"/>
  <c r="K90" i="4"/>
  <c r="J90" i="4"/>
  <c r="T90" i="4" s="1"/>
  <c r="C90" i="4"/>
  <c r="B90" i="4"/>
  <c r="I90" i="4"/>
  <c r="O78" i="4"/>
  <c r="AC78" i="4" s="1"/>
  <c r="M78" i="4"/>
  <c r="Y78" i="4" s="1"/>
  <c r="N78" i="4"/>
  <c r="AA78" i="4" s="1"/>
  <c r="L78" i="4"/>
  <c r="X78" i="4" s="1"/>
  <c r="K78" i="4"/>
  <c r="U78" i="4" s="1"/>
  <c r="J78" i="4"/>
  <c r="C78" i="4"/>
  <c r="B78" i="4"/>
  <c r="I78" i="4"/>
  <c r="S78" i="4" s="1"/>
  <c r="O66" i="4"/>
  <c r="AC66" i="4" s="1"/>
  <c r="M66" i="4"/>
  <c r="Y66" i="4" s="1"/>
  <c r="N66" i="4"/>
  <c r="AA66" i="4" s="1"/>
  <c r="L66" i="4"/>
  <c r="X66" i="4" s="1"/>
  <c r="K66" i="4"/>
  <c r="U66" i="4" s="1"/>
  <c r="J66" i="4"/>
  <c r="T66" i="4" s="1"/>
  <c r="C66" i="4"/>
  <c r="I66" i="4"/>
  <c r="S66" i="4" s="1"/>
  <c r="B66" i="4"/>
  <c r="O54" i="4"/>
  <c r="AC54" i="4" s="1"/>
  <c r="N54" i="4"/>
  <c r="AA54" i="4" s="1"/>
  <c r="M54" i="4"/>
  <c r="Y54" i="4" s="1"/>
  <c r="L54" i="4"/>
  <c r="X54" i="4" s="1"/>
  <c r="K54" i="4"/>
  <c r="J54" i="4"/>
  <c r="T54" i="4" s="1"/>
  <c r="C54" i="4"/>
  <c r="B54" i="4"/>
  <c r="I54" i="4"/>
  <c r="S54" i="4" s="1"/>
  <c r="O42" i="4"/>
  <c r="AC42" i="4" s="1"/>
  <c r="M42" i="4"/>
  <c r="Y42" i="4" s="1"/>
  <c r="L42" i="4"/>
  <c r="X42" i="4" s="1"/>
  <c r="N42" i="4"/>
  <c r="AA42" i="4" s="1"/>
  <c r="K42" i="4"/>
  <c r="J42" i="4"/>
  <c r="T42" i="4" s="1"/>
  <c r="C42" i="4"/>
  <c r="B42" i="4"/>
  <c r="I42" i="4"/>
  <c r="O30" i="4"/>
  <c r="AC30" i="4" s="1"/>
  <c r="M30" i="4"/>
  <c r="Y30" i="4" s="1"/>
  <c r="L30" i="4"/>
  <c r="X30" i="4" s="1"/>
  <c r="K30" i="4"/>
  <c r="U30" i="4" s="1"/>
  <c r="N30" i="4"/>
  <c r="AA30" i="4" s="1"/>
  <c r="J30" i="4"/>
  <c r="C30" i="4"/>
  <c r="B30" i="4"/>
  <c r="I30" i="4"/>
  <c r="S30" i="4" s="1"/>
  <c r="O18" i="4"/>
  <c r="AC18" i="4" s="1"/>
  <c r="M18" i="4"/>
  <c r="Y18" i="4" s="1"/>
  <c r="L18" i="4"/>
  <c r="X18" i="4" s="1"/>
  <c r="K18" i="4"/>
  <c r="U18" i="4" s="1"/>
  <c r="N18" i="4"/>
  <c r="AA18" i="4" s="1"/>
  <c r="J18" i="4"/>
  <c r="T18" i="4" s="1"/>
  <c r="C18" i="4"/>
  <c r="I18" i="4"/>
  <c r="S18" i="4" s="1"/>
  <c r="B18" i="4"/>
  <c r="O6" i="4"/>
  <c r="AC6" i="4" s="1"/>
  <c r="M6" i="4"/>
  <c r="Y6" i="4" s="1"/>
  <c r="L6" i="4"/>
  <c r="X6" i="4" s="1"/>
  <c r="K6" i="4"/>
  <c r="U6" i="4" s="1"/>
  <c r="N6" i="4"/>
  <c r="AA6" i="4" s="1"/>
  <c r="J6" i="4"/>
  <c r="T6" i="4" s="1"/>
  <c r="C6" i="4"/>
  <c r="B6" i="4"/>
  <c r="I6" i="4"/>
  <c r="S6" i="4" s="1"/>
  <c r="R1001" i="4"/>
  <c r="E1001" i="4"/>
  <c r="O989" i="4"/>
  <c r="AC989" i="4" s="1"/>
  <c r="R989" i="4"/>
  <c r="N989" i="4"/>
  <c r="AA989" i="4" s="1"/>
  <c r="M989" i="4"/>
  <c r="Y989" i="4" s="1"/>
  <c r="L989" i="4"/>
  <c r="X989" i="4" s="1"/>
  <c r="K989" i="4"/>
  <c r="U989" i="4" s="1"/>
  <c r="J989" i="4"/>
  <c r="T989" i="4" s="1"/>
  <c r="I989" i="4"/>
  <c r="S989" i="4" s="1"/>
  <c r="C989" i="4"/>
  <c r="B989" i="4"/>
  <c r="O977" i="4"/>
  <c r="AC977" i="4" s="1"/>
  <c r="N977" i="4"/>
  <c r="AA977" i="4" s="1"/>
  <c r="M977" i="4"/>
  <c r="Y977" i="4" s="1"/>
  <c r="L977" i="4"/>
  <c r="X977" i="4" s="1"/>
  <c r="K977" i="4"/>
  <c r="U977" i="4" s="1"/>
  <c r="J977" i="4"/>
  <c r="I977" i="4"/>
  <c r="C977" i="4"/>
  <c r="B977" i="4"/>
  <c r="O965" i="4"/>
  <c r="AC965" i="4" s="1"/>
  <c r="N965" i="4"/>
  <c r="AA965" i="4" s="1"/>
  <c r="M965" i="4"/>
  <c r="Y965" i="4" s="1"/>
  <c r="L965" i="4"/>
  <c r="X965" i="4" s="1"/>
  <c r="K965" i="4"/>
  <c r="J965" i="4"/>
  <c r="I965" i="4"/>
  <c r="S965" i="4" s="1"/>
  <c r="C965" i="4"/>
  <c r="B965" i="4"/>
  <c r="O953" i="4"/>
  <c r="AC953" i="4" s="1"/>
  <c r="N953" i="4"/>
  <c r="AA953" i="4" s="1"/>
  <c r="M953" i="4"/>
  <c r="Y953" i="4" s="1"/>
  <c r="L953" i="4"/>
  <c r="X953" i="4" s="1"/>
  <c r="K953" i="4"/>
  <c r="U953" i="4" s="1"/>
  <c r="J953" i="4"/>
  <c r="T953" i="4" s="1"/>
  <c r="I953" i="4"/>
  <c r="S953" i="4" s="1"/>
  <c r="C953" i="4"/>
  <c r="B953" i="4"/>
  <c r="O941" i="4"/>
  <c r="AC941" i="4" s="1"/>
  <c r="N941" i="4"/>
  <c r="AA941" i="4" s="1"/>
  <c r="M941" i="4"/>
  <c r="Y941" i="4" s="1"/>
  <c r="L941" i="4"/>
  <c r="X941" i="4" s="1"/>
  <c r="K941" i="4"/>
  <c r="U941" i="4" s="1"/>
  <c r="J941" i="4"/>
  <c r="T941" i="4" s="1"/>
  <c r="I941" i="4"/>
  <c r="S941" i="4" s="1"/>
  <c r="C941" i="4"/>
  <c r="B941" i="4"/>
  <c r="O929" i="4"/>
  <c r="AC929" i="4" s="1"/>
  <c r="N929" i="4"/>
  <c r="AA929" i="4" s="1"/>
  <c r="M929" i="4"/>
  <c r="Y929" i="4" s="1"/>
  <c r="L929" i="4"/>
  <c r="X929" i="4" s="1"/>
  <c r="K929" i="4"/>
  <c r="U929" i="4" s="1"/>
  <c r="I929" i="4"/>
  <c r="J929" i="4"/>
  <c r="C929" i="4"/>
  <c r="B929" i="4"/>
  <c r="R929" i="4"/>
  <c r="O917" i="4"/>
  <c r="AC917" i="4" s="1"/>
  <c r="N917" i="4"/>
  <c r="AA917" i="4" s="1"/>
  <c r="M917" i="4"/>
  <c r="Y917" i="4" s="1"/>
  <c r="L917" i="4"/>
  <c r="X917" i="4" s="1"/>
  <c r="K917" i="4"/>
  <c r="I917" i="4"/>
  <c r="S917" i="4" s="1"/>
  <c r="J917" i="4"/>
  <c r="T917" i="4" s="1"/>
  <c r="C917" i="4"/>
  <c r="B917" i="4"/>
  <c r="R917" i="4"/>
  <c r="O905" i="4"/>
  <c r="AC905" i="4" s="1"/>
  <c r="M905" i="4"/>
  <c r="Y905" i="4" s="1"/>
  <c r="N905" i="4"/>
  <c r="AA905" i="4" s="1"/>
  <c r="L905" i="4"/>
  <c r="X905" i="4" s="1"/>
  <c r="K905" i="4"/>
  <c r="U905" i="4" s="1"/>
  <c r="I905" i="4"/>
  <c r="J905" i="4"/>
  <c r="C905" i="4"/>
  <c r="B905" i="4"/>
  <c r="O893" i="4"/>
  <c r="AC893" i="4" s="1"/>
  <c r="N893" i="4"/>
  <c r="AA893" i="4" s="1"/>
  <c r="M893" i="4"/>
  <c r="Y893" i="4" s="1"/>
  <c r="K893" i="4"/>
  <c r="L893" i="4"/>
  <c r="X893" i="4" s="1"/>
  <c r="I893" i="4"/>
  <c r="S893" i="4" s="1"/>
  <c r="J893" i="4"/>
  <c r="T893" i="4" s="1"/>
  <c r="C893" i="4"/>
  <c r="B893" i="4"/>
  <c r="O881" i="4"/>
  <c r="AC881" i="4" s="1"/>
  <c r="N881" i="4"/>
  <c r="AA881" i="4" s="1"/>
  <c r="M881" i="4"/>
  <c r="Y881" i="4" s="1"/>
  <c r="L881" i="4"/>
  <c r="X881" i="4" s="1"/>
  <c r="K881" i="4"/>
  <c r="I881" i="4"/>
  <c r="J881" i="4"/>
  <c r="T881" i="4" s="1"/>
  <c r="C881" i="4"/>
  <c r="B881" i="4"/>
  <c r="O869" i="4"/>
  <c r="AC869" i="4" s="1"/>
  <c r="M869" i="4"/>
  <c r="Y869" i="4" s="1"/>
  <c r="N869" i="4"/>
  <c r="AA869" i="4" s="1"/>
  <c r="L869" i="4"/>
  <c r="X869" i="4" s="1"/>
  <c r="K869" i="4"/>
  <c r="I869" i="4"/>
  <c r="S869" i="4" s="1"/>
  <c r="J869" i="4"/>
  <c r="C869" i="4"/>
  <c r="B869" i="4"/>
  <c r="O857" i="4"/>
  <c r="AC857" i="4" s="1"/>
  <c r="N857" i="4"/>
  <c r="AA857" i="4" s="1"/>
  <c r="M857" i="4"/>
  <c r="Y857" i="4" s="1"/>
  <c r="K857" i="4"/>
  <c r="U857" i="4" s="1"/>
  <c r="L857" i="4"/>
  <c r="X857" i="4" s="1"/>
  <c r="I857" i="4"/>
  <c r="J857" i="4"/>
  <c r="C857" i="4"/>
  <c r="B857" i="4"/>
  <c r="O845" i="4"/>
  <c r="AC845" i="4" s="1"/>
  <c r="N845" i="4"/>
  <c r="AA845" i="4" s="1"/>
  <c r="M845" i="4"/>
  <c r="Y845" i="4" s="1"/>
  <c r="L845" i="4"/>
  <c r="X845" i="4" s="1"/>
  <c r="K845" i="4"/>
  <c r="U845" i="4" s="1"/>
  <c r="I845" i="4"/>
  <c r="S845" i="4" s="1"/>
  <c r="J845" i="4"/>
  <c r="T845" i="4" s="1"/>
  <c r="C845" i="4"/>
  <c r="B845" i="4"/>
  <c r="O833" i="4"/>
  <c r="AC833" i="4" s="1"/>
  <c r="N833" i="4"/>
  <c r="AA833" i="4" s="1"/>
  <c r="M833" i="4"/>
  <c r="Y833" i="4" s="1"/>
  <c r="L833" i="4"/>
  <c r="X833" i="4" s="1"/>
  <c r="K833" i="4"/>
  <c r="I833" i="4"/>
  <c r="J833" i="4"/>
  <c r="C833" i="4"/>
  <c r="B833" i="4"/>
  <c r="O821" i="4"/>
  <c r="AC821" i="4" s="1"/>
  <c r="N821" i="4"/>
  <c r="AA821" i="4" s="1"/>
  <c r="M821" i="4"/>
  <c r="Y821" i="4" s="1"/>
  <c r="K821" i="4"/>
  <c r="L821" i="4"/>
  <c r="X821" i="4" s="1"/>
  <c r="I821" i="4"/>
  <c r="S821" i="4" s="1"/>
  <c r="J821" i="4"/>
  <c r="C821" i="4"/>
  <c r="B821" i="4"/>
  <c r="O809" i="4"/>
  <c r="AC809" i="4" s="1"/>
  <c r="N809" i="4"/>
  <c r="AA809" i="4" s="1"/>
  <c r="M809" i="4"/>
  <c r="Y809" i="4" s="1"/>
  <c r="L809" i="4"/>
  <c r="X809" i="4" s="1"/>
  <c r="K809" i="4"/>
  <c r="U809" i="4" s="1"/>
  <c r="I809" i="4"/>
  <c r="J809" i="4"/>
  <c r="C809" i="4"/>
  <c r="B809" i="4"/>
  <c r="O797" i="4"/>
  <c r="AC797" i="4" s="1"/>
  <c r="M797" i="4"/>
  <c r="Y797" i="4" s="1"/>
  <c r="N797" i="4"/>
  <c r="AA797" i="4" s="1"/>
  <c r="L797" i="4"/>
  <c r="X797" i="4" s="1"/>
  <c r="K797" i="4"/>
  <c r="U797" i="4" s="1"/>
  <c r="I797" i="4"/>
  <c r="S797" i="4" s="1"/>
  <c r="J797" i="4"/>
  <c r="T797" i="4" s="1"/>
  <c r="C797" i="4"/>
  <c r="B797" i="4"/>
  <c r="O785" i="4"/>
  <c r="AC785" i="4" s="1"/>
  <c r="N785" i="4"/>
  <c r="AA785" i="4" s="1"/>
  <c r="M785" i="4"/>
  <c r="Y785" i="4" s="1"/>
  <c r="K785" i="4"/>
  <c r="L785" i="4"/>
  <c r="X785" i="4" s="1"/>
  <c r="I785" i="4"/>
  <c r="J785" i="4"/>
  <c r="T785" i="4" s="1"/>
  <c r="C785" i="4"/>
  <c r="B785" i="4"/>
  <c r="R785" i="4"/>
  <c r="O773" i="4"/>
  <c r="AC773" i="4" s="1"/>
  <c r="N773" i="4"/>
  <c r="AA773" i="4" s="1"/>
  <c r="M773" i="4"/>
  <c r="Y773" i="4" s="1"/>
  <c r="L773" i="4"/>
  <c r="X773" i="4" s="1"/>
  <c r="K773" i="4"/>
  <c r="U773" i="4" s="1"/>
  <c r="I773" i="4"/>
  <c r="J773" i="4"/>
  <c r="C773" i="4"/>
  <c r="B773" i="4"/>
  <c r="O761" i="4"/>
  <c r="AC761" i="4" s="1"/>
  <c r="N761" i="4"/>
  <c r="AA761" i="4" s="1"/>
  <c r="M761" i="4"/>
  <c r="Y761" i="4" s="1"/>
  <c r="L761" i="4"/>
  <c r="X761" i="4" s="1"/>
  <c r="K761" i="4"/>
  <c r="I761" i="4"/>
  <c r="J761" i="4"/>
  <c r="T761" i="4" s="1"/>
  <c r="C761" i="4"/>
  <c r="B761" i="4"/>
  <c r="O749" i="4"/>
  <c r="AC749" i="4" s="1"/>
  <c r="N749" i="4"/>
  <c r="AA749" i="4" s="1"/>
  <c r="M749" i="4"/>
  <c r="Y749" i="4" s="1"/>
  <c r="K749" i="4"/>
  <c r="U749" i="4" s="1"/>
  <c r="L749" i="4"/>
  <c r="X749" i="4" s="1"/>
  <c r="I749" i="4"/>
  <c r="S749" i="4" s="1"/>
  <c r="J749" i="4"/>
  <c r="T749" i="4" s="1"/>
  <c r="C749" i="4"/>
  <c r="B749" i="4"/>
  <c r="O737" i="4"/>
  <c r="AC737" i="4" s="1"/>
  <c r="N737" i="4"/>
  <c r="AA737" i="4" s="1"/>
  <c r="M737" i="4"/>
  <c r="Y737" i="4" s="1"/>
  <c r="L737" i="4"/>
  <c r="X737" i="4" s="1"/>
  <c r="K737" i="4"/>
  <c r="I737" i="4"/>
  <c r="S737" i="4" s="1"/>
  <c r="J737" i="4"/>
  <c r="T737" i="4" s="1"/>
  <c r="C737" i="4"/>
  <c r="B737" i="4"/>
  <c r="O725" i="4"/>
  <c r="AC725" i="4" s="1"/>
  <c r="N725" i="4"/>
  <c r="AA725" i="4" s="1"/>
  <c r="M725" i="4"/>
  <c r="Y725" i="4" s="1"/>
  <c r="L725" i="4"/>
  <c r="X725" i="4" s="1"/>
  <c r="K725" i="4"/>
  <c r="U725" i="4" s="1"/>
  <c r="I725" i="4"/>
  <c r="J725" i="4"/>
  <c r="C725" i="4"/>
  <c r="B725" i="4"/>
  <c r="O713" i="4"/>
  <c r="AC713" i="4" s="1"/>
  <c r="N713" i="4"/>
  <c r="AA713" i="4" s="1"/>
  <c r="M713" i="4"/>
  <c r="Y713" i="4" s="1"/>
  <c r="K713" i="4"/>
  <c r="U713" i="4" s="1"/>
  <c r="I713" i="4"/>
  <c r="L713" i="4"/>
  <c r="X713" i="4" s="1"/>
  <c r="J713" i="4"/>
  <c r="T713" i="4" s="1"/>
  <c r="C713" i="4"/>
  <c r="B713" i="4"/>
  <c r="O701" i="4"/>
  <c r="AC701" i="4" s="1"/>
  <c r="N701" i="4"/>
  <c r="AA701" i="4" s="1"/>
  <c r="M701" i="4"/>
  <c r="Y701" i="4" s="1"/>
  <c r="L701" i="4"/>
  <c r="X701" i="4" s="1"/>
  <c r="K701" i="4"/>
  <c r="U701" i="4" s="1"/>
  <c r="I701" i="4"/>
  <c r="S701" i="4" s="1"/>
  <c r="J701" i="4"/>
  <c r="T701" i="4" s="1"/>
  <c r="C701" i="4"/>
  <c r="B701" i="4"/>
  <c r="O689" i="4"/>
  <c r="AC689" i="4" s="1"/>
  <c r="N689" i="4"/>
  <c r="AA689" i="4" s="1"/>
  <c r="M689" i="4"/>
  <c r="Y689" i="4" s="1"/>
  <c r="K689" i="4"/>
  <c r="I689" i="4"/>
  <c r="L689" i="4"/>
  <c r="X689" i="4" s="1"/>
  <c r="J689" i="4"/>
  <c r="T689" i="4" s="1"/>
  <c r="C689" i="4"/>
  <c r="B689" i="4"/>
  <c r="O677" i="4"/>
  <c r="AC677" i="4" s="1"/>
  <c r="N677" i="4"/>
  <c r="AA677" i="4" s="1"/>
  <c r="M677" i="4"/>
  <c r="Y677" i="4" s="1"/>
  <c r="L677" i="4"/>
  <c r="X677" i="4" s="1"/>
  <c r="K677" i="4"/>
  <c r="U677" i="4" s="1"/>
  <c r="I677" i="4"/>
  <c r="J677" i="4"/>
  <c r="C677" i="4"/>
  <c r="B677" i="4"/>
  <c r="O665" i="4"/>
  <c r="AC665" i="4" s="1"/>
  <c r="N665" i="4"/>
  <c r="AA665" i="4" s="1"/>
  <c r="M665" i="4"/>
  <c r="Y665" i="4" s="1"/>
  <c r="L665" i="4"/>
  <c r="X665" i="4" s="1"/>
  <c r="K665" i="4"/>
  <c r="I665" i="4"/>
  <c r="J665" i="4"/>
  <c r="T665" i="4" s="1"/>
  <c r="C665" i="4"/>
  <c r="B665" i="4"/>
  <c r="O653" i="4"/>
  <c r="AC653" i="4" s="1"/>
  <c r="N653" i="4"/>
  <c r="AA653" i="4" s="1"/>
  <c r="M653" i="4"/>
  <c r="Y653" i="4" s="1"/>
  <c r="K653" i="4"/>
  <c r="L653" i="4"/>
  <c r="X653" i="4" s="1"/>
  <c r="I653" i="4"/>
  <c r="S653" i="4" s="1"/>
  <c r="J653" i="4"/>
  <c r="T653" i="4" s="1"/>
  <c r="C653" i="4"/>
  <c r="B653" i="4"/>
  <c r="O641" i="4"/>
  <c r="AC641" i="4" s="1"/>
  <c r="N641" i="4"/>
  <c r="AA641" i="4" s="1"/>
  <c r="M641" i="4"/>
  <c r="Y641" i="4" s="1"/>
  <c r="K641" i="4"/>
  <c r="L641" i="4"/>
  <c r="X641" i="4" s="1"/>
  <c r="I641" i="4"/>
  <c r="S641" i="4" s="1"/>
  <c r="J641" i="4"/>
  <c r="T641" i="4" s="1"/>
  <c r="C641" i="4"/>
  <c r="B641" i="4"/>
  <c r="O629" i="4"/>
  <c r="AC629" i="4" s="1"/>
  <c r="N629" i="4"/>
  <c r="AA629" i="4" s="1"/>
  <c r="M629" i="4"/>
  <c r="Y629" i="4" s="1"/>
  <c r="L629" i="4"/>
  <c r="X629" i="4" s="1"/>
  <c r="K629" i="4"/>
  <c r="U629" i="4" s="1"/>
  <c r="I629" i="4"/>
  <c r="J629" i="4"/>
  <c r="C629" i="4"/>
  <c r="B629" i="4"/>
  <c r="O617" i="4"/>
  <c r="AC617" i="4" s="1"/>
  <c r="N617" i="4"/>
  <c r="AA617" i="4" s="1"/>
  <c r="M617" i="4"/>
  <c r="Y617" i="4" s="1"/>
  <c r="L617" i="4"/>
  <c r="X617" i="4" s="1"/>
  <c r="K617" i="4"/>
  <c r="I617" i="4"/>
  <c r="J617" i="4"/>
  <c r="T617" i="4" s="1"/>
  <c r="C617" i="4"/>
  <c r="B617" i="4"/>
  <c r="O605" i="4"/>
  <c r="AC605" i="4" s="1"/>
  <c r="N605" i="4"/>
  <c r="AA605" i="4" s="1"/>
  <c r="M605" i="4"/>
  <c r="Y605" i="4" s="1"/>
  <c r="L605" i="4"/>
  <c r="X605" i="4" s="1"/>
  <c r="K605" i="4"/>
  <c r="U605" i="4" s="1"/>
  <c r="I605" i="4"/>
  <c r="S605" i="4" s="1"/>
  <c r="J605" i="4"/>
  <c r="T605" i="4" s="1"/>
  <c r="C605" i="4"/>
  <c r="B605" i="4"/>
  <c r="O593" i="4"/>
  <c r="AC593" i="4" s="1"/>
  <c r="N593" i="4"/>
  <c r="AA593" i="4" s="1"/>
  <c r="M593" i="4"/>
  <c r="Y593" i="4" s="1"/>
  <c r="L593" i="4"/>
  <c r="X593" i="4" s="1"/>
  <c r="K593" i="4"/>
  <c r="U593" i="4" s="1"/>
  <c r="I593" i="4"/>
  <c r="S593" i="4" s="1"/>
  <c r="J593" i="4"/>
  <c r="T593" i="4" s="1"/>
  <c r="C593" i="4"/>
  <c r="B593" i="4"/>
  <c r="O581" i="4"/>
  <c r="AC581" i="4" s="1"/>
  <c r="N581" i="4"/>
  <c r="AA581" i="4" s="1"/>
  <c r="M581" i="4"/>
  <c r="Y581" i="4" s="1"/>
  <c r="K581" i="4"/>
  <c r="U581" i="4" s="1"/>
  <c r="I581" i="4"/>
  <c r="S581" i="4" s="1"/>
  <c r="L581" i="4"/>
  <c r="X581" i="4" s="1"/>
  <c r="J581" i="4"/>
  <c r="C581" i="4"/>
  <c r="B581" i="4"/>
  <c r="O569" i="4"/>
  <c r="AC569" i="4" s="1"/>
  <c r="N569" i="4"/>
  <c r="AA569" i="4" s="1"/>
  <c r="M569" i="4"/>
  <c r="Y569" i="4" s="1"/>
  <c r="K569" i="4"/>
  <c r="U569" i="4" s="1"/>
  <c r="L569" i="4"/>
  <c r="X569" i="4" s="1"/>
  <c r="I569" i="4"/>
  <c r="J569" i="4"/>
  <c r="T569" i="4" s="1"/>
  <c r="C569" i="4"/>
  <c r="B569" i="4"/>
  <c r="O557" i="4"/>
  <c r="AC557" i="4" s="1"/>
  <c r="N557" i="4"/>
  <c r="AA557" i="4" s="1"/>
  <c r="M557" i="4"/>
  <c r="Y557" i="4" s="1"/>
  <c r="L557" i="4"/>
  <c r="X557" i="4" s="1"/>
  <c r="K557" i="4"/>
  <c r="U557" i="4" s="1"/>
  <c r="I557" i="4"/>
  <c r="S557" i="4" s="1"/>
  <c r="J557" i="4"/>
  <c r="T557" i="4" s="1"/>
  <c r="C557" i="4"/>
  <c r="B557" i="4"/>
  <c r="O545" i="4"/>
  <c r="AC545" i="4" s="1"/>
  <c r="N545" i="4"/>
  <c r="AA545" i="4" s="1"/>
  <c r="M545" i="4"/>
  <c r="Y545" i="4" s="1"/>
  <c r="L545" i="4"/>
  <c r="X545" i="4" s="1"/>
  <c r="K545" i="4"/>
  <c r="I545" i="4"/>
  <c r="S545" i="4" s="1"/>
  <c r="J545" i="4"/>
  <c r="C545" i="4"/>
  <c r="B545" i="4"/>
  <c r="O533" i="4"/>
  <c r="AC533" i="4" s="1"/>
  <c r="N533" i="4"/>
  <c r="AA533" i="4" s="1"/>
  <c r="M533" i="4"/>
  <c r="Y533" i="4" s="1"/>
  <c r="L533" i="4"/>
  <c r="X533" i="4" s="1"/>
  <c r="K533" i="4"/>
  <c r="U533" i="4" s="1"/>
  <c r="I533" i="4"/>
  <c r="J533" i="4"/>
  <c r="C533" i="4"/>
  <c r="B533" i="4"/>
  <c r="O521" i="4"/>
  <c r="AC521" i="4" s="1"/>
  <c r="N521" i="4"/>
  <c r="AA521" i="4" s="1"/>
  <c r="M521" i="4"/>
  <c r="Y521" i="4" s="1"/>
  <c r="L521" i="4"/>
  <c r="X521" i="4" s="1"/>
  <c r="K521" i="4"/>
  <c r="I521" i="4"/>
  <c r="J521" i="4"/>
  <c r="T521" i="4" s="1"/>
  <c r="C521" i="4"/>
  <c r="B521" i="4"/>
  <c r="O509" i="4"/>
  <c r="AC509" i="4" s="1"/>
  <c r="N509" i="4"/>
  <c r="AA509" i="4" s="1"/>
  <c r="M509" i="4"/>
  <c r="Y509" i="4" s="1"/>
  <c r="K509" i="4"/>
  <c r="U509" i="4" s="1"/>
  <c r="I509" i="4"/>
  <c r="S509" i="4" s="1"/>
  <c r="L509" i="4"/>
  <c r="X509" i="4" s="1"/>
  <c r="J509" i="4"/>
  <c r="T509" i="4" s="1"/>
  <c r="C509" i="4"/>
  <c r="B509" i="4"/>
  <c r="O497" i="4"/>
  <c r="AC497" i="4" s="1"/>
  <c r="N497" i="4"/>
  <c r="AA497" i="4" s="1"/>
  <c r="M497" i="4"/>
  <c r="Y497" i="4" s="1"/>
  <c r="K497" i="4"/>
  <c r="I497" i="4"/>
  <c r="S497" i="4" s="1"/>
  <c r="J497" i="4"/>
  <c r="C497" i="4"/>
  <c r="L497" i="4"/>
  <c r="X497" i="4" s="1"/>
  <c r="B497" i="4"/>
  <c r="O485" i="4"/>
  <c r="AC485" i="4" s="1"/>
  <c r="N485" i="4"/>
  <c r="AA485" i="4" s="1"/>
  <c r="M485" i="4"/>
  <c r="Y485" i="4" s="1"/>
  <c r="L485" i="4"/>
  <c r="X485" i="4" s="1"/>
  <c r="K485" i="4"/>
  <c r="U485" i="4" s="1"/>
  <c r="I485" i="4"/>
  <c r="J485" i="4"/>
  <c r="C485" i="4"/>
  <c r="B485" i="4"/>
  <c r="O473" i="4"/>
  <c r="AC473" i="4" s="1"/>
  <c r="N473" i="4"/>
  <c r="AA473" i="4" s="1"/>
  <c r="M473" i="4"/>
  <c r="Y473" i="4" s="1"/>
  <c r="L473" i="4"/>
  <c r="X473" i="4" s="1"/>
  <c r="K473" i="4"/>
  <c r="I473" i="4"/>
  <c r="J473" i="4"/>
  <c r="T473" i="4" s="1"/>
  <c r="C473" i="4"/>
  <c r="B473" i="4"/>
  <c r="O461" i="4"/>
  <c r="AC461" i="4" s="1"/>
  <c r="N461" i="4"/>
  <c r="AA461" i="4" s="1"/>
  <c r="M461" i="4"/>
  <c r="Y461" i="4" s="1"/>
  <c r="L461" i="4"/>
  <c r="X461" i="4" s="1"/>
  <c r="K461" i="4"/>
  <c r="U461" i="4" s="1"/>
  <c r="I461" i="4"/>
  <c r="S461" i="4" s="1"/>
  <c r="J461" i="4"/>
  <c r="T461" i="4" s="1"/>
  <c r="C461" i="4"/>
  <c r="B461" i="4"/>
  <c r="O449" i="4"/>
  <c r="AC449" i="4" s="1"/>
  <c r="N449" i="4"/>
  <c r="AA449" i="4" s="1"/>
  <c r="M449" i="4"/>
  <c r="Y449" i="4" s="1"/>
  <c r="L449" i="4"/>
  <c r="X449" i="4" s="1"/>
  <c r="K449" i="4"/>
  <c r="U449" i="4" s="1"/>
  <c r="I449" i="4"/>
  <c r="S449" i="4" s="1"/>
  <c r="J449" i="4"/>
  <c r="T449" i="4" s="1"/>
  <c r="C449" i="4"/>
  <c r="B449" i="4"/>
  <c r="O437" i="4"/>
  <c r="AC437" i="4" s="1"/>
  <c r="N437" i="4"/>
  <c r="AA437" i="4" s="1"/>
  <c r="M437" i="4"/>
  <c r="Y437" i="4" s="1"/>
  <c r="K437" i="4"/>
  <c r="U437" i="4" s="1"/>
  <c r="I437" i="4"/>
  <c r="S437" i="4" s="1"/>
  <c r="L437" i="4"/>
  <c r="X437" i="4" s="1"/>
  <c r="J437" i="4"/>
  <c r="C437" i="4"/>
  <c r="B437" i="4"/>
  <c r="O425" i="4"/>
  <c r="AC425" i="4" s="1"/>
  <c r="N425" i="4"/>
  <c r="AA425" i="4" s="1"/>
  <c r="M425" i="4"/>
  <c r="Y425" i="4" s="1"/>
  <c r="K425" i="4"/>
  <c r="U425" i="4" s="1"/>
  <c r="I425" i="4"/>
  <c r="J425" i="4"/>
  <c r="C425" i="4"/>
  <c r="L425" i="4"/>
  <c r="X425" i="4" s="1"/>
  <c r="B425" i="4"/>
  <c r="O413" i="4"/>
  <c r="AC413" i="4" s="1"/>
  <c r="N413" i="4"/>
  <c r="AA413" i="4" s="1"/>
  <c r="M413" i="4"/>
  <c r="Y413" i="4" s="1"/>
  <c r="L413" i="4"/>
  <c r="X413" i="4" s="1"/>
  <c r="K413" i="4"/>
  <c r="U413" i="4" s="1"/>
  <c r="I413" i="4"/>
  <c r="S413" i="4" s="1"/>
  <c r="J413" i="4"/>
  <c r="T413" i="4" s="1"/>
  <c r="C413" i="4"/>
  <c r="B413" i="4"/>
  <c r="O401" i="4"/>
  <c r="AC401" i="4" s="1"/>
  <c r="N401" i="4"/>
  <c r="AA401" i="4" s="1"/>
  <c r="M401" i="4"/>
  <c r="Y401" i="4" s="1"/>
  <c r="L401" i="4"/>
  <c r="X401" i="4" s="1"/>
  <c r="K401" i="4"/>
  <c r="U401" i="4" s="1"/>
  <c r="I401" i="4"/>
  <c r="S401" i="4" s="1"/>
  <c r="J401" i="4"/>
  <c r="T401" i="4" s="1"/>
  <c r="C401" i="4"/>
  <c r="B401" i="4"/>
  <c r="O389" i="4"/>
  <c r="AC389" i="4" s="1"/>
  <c r="N389" i="4"/>
  <c r="AA389" i="4" s="1"/>
  <c r="M389" i="4"/>
  <c r="Y389" i="4" s="1"/>
  <c r="L389" i="4"/>
  <c r="X389" i="4" s="1"/>
  <c r="K389" i="4"/>
  <c r="U389" i="4" s="1"/>
  <c r="I389" i="4"/>
  <c r="J389" i="4"/>
  <c r="C389" i="4"/>
  <c r="B389" i="4"/>
  <c r="O377" i="4"/>
  <c r="AC377" i="4" s="1"/>
  <c r="N377" i="4"/>
  <c r="AA377" i="4" s="1"/>
  <c r="M377" i="4"/>
  <c r="Y377" i="4" s="1"/>
  <c r="L377" i="4"/>
  <c r="X377" i="4" s="1"/>
  <c r="K377" i="4"/>
  <c r="I377" i="4"/>
  <c r="J377" i="4"/>
  <c r="T377" i="4" s="1"/>
  <c r="C377" i="4"/>
  <c r="B377" i="4"/>
  <c r="O365" i="4"/>
  <c r="AC365" i="4" s="1"/>
  <c r="N365" i="4"/>
  <c r="AA365" i="4" s="1"/>
  <c r="M365" i="4"/>
  <c r="Y365" i="4" s="1"/>
  <c r="L365" i="4"/>
  <c r="X365" i="4" s="1"/>
  <c r="K365" i="4"/>
  <c r="U365" i="4" s="1"/>
  <c r="I365" i="4"/>
  <c r="S365" i="4" s="1"/>
  <c r="J365" i="4"/>
  <c r="T365" i="4" s="1"/>
  <c r="C365" i="4"/>
  <c r="B365" i="4"/>
  <c r="O353" i="4"/>
  <c r="AC353" i="4" s="1"/>
  <c r="N353" i="4"/>
  <c r="AA353" i="4" s="1"/>
  <c r="M353" i="4"/>
  <c r="Y353" i="4" s="1"/>
  <c r="L353" i="4"/>
  <c r="X353" i="4" s="1"/>
  <c r="K353" i="4"/>
  <c r="I353" i="4"/>
  <c r="S353" i="4" s="1"/>
  <c r="J353" i="4"/>
  <c r="T353" i="4" s="1"/>
  <c r="C353" i="4"/>
  <c r="B353" i="4"/>
  <c r="O341" i="4"/>
  <c r="AC341" i="4" s="1"/>
  <c r="N341" i="4"/>
  <c r="AA341" i="4" s="1"/>
  <c r="M341" i="4"/>
  <c r="Y341" i="4" s="1"/>
  <c r="L341" i="4"/>
  <c r="X341" i="4" s="1"/>
  <c r="K341" i="4"/>
  <c r="U341" i="4" s="1"/>
  <c r="I341" i="4"/>
  <c r="J341" i="4"/>
  <c r="C341" i="4"/>
  <c r="B341" i="4"/>
  <c r="O329" i="4"/>
  <c r="AC329" i="4" s="1"/>
  <c r="N329" i="4"/>
  <c r="AA329" i="4" s="1"/>
  <c r="M329" i="4"/>
  <c r="Y329" i="4" s="1"/>
  <c r="L329" i="4"/>
  <c r="X329" i="4" s="1"/>
  <c r="K329" i="4"/>
  <c r="I329" i="4"/>
  <c r="J329" i="4"/>
  <c r="T329" i="4" s="1"/>
  <c r="C329" i="4"/>
  <c r="B329" i="4"/>
  <c r="O317" i="4"/>
  <c r="AC317" i="4" s="1"/>
  <c r="N317" i="4"/>
  <c r="AA317" i="4" s="1"/>
  <c r="M317" i="4"/>
  <c r="Y317" i="4" s="1"/>
  <c r="L317" i="4"/>
  <c r="X317" i="4" s="1"/>
  <c r="K317" i="4"/>
  <c r="U317" i="4" s="1"/>
  <c r="I317" i="4"/>
  <c r="S317" i="4" s="1"/>
  <c r="J317" i="4"/>
  <c r="T317" i="4" s="1"/>
  <c r="C317" i="4"/>
  <c r="B317" i="4"/>
  <c r="O305" i="4"/>
  <c r="AC305" i="4" s="1"/>
  <c r="N305" i="4"/>
  <c r="AA305" i="4" s="1"/>
  <c r="M305" i="4"/>
  <c r="Y305" i="4" s="1"/>
  <c r="L305" i="4"/>
  <c r="X305" i="4" s="1"/>
  <c r="K305" i="4"/>
  <c r="U305" i="4" s="1"/>
  <c r="I305" i="4"/>
  <c r="J305" i="4"/>
  <c r="T305" i="4" s="1"/>
  <c r="C305" i="4"/>
  <c r="B305" i="4"/>
  <c r="O293" i="4"/>
  <c r="AC293" i="4" s="1"/>
  <c r="N293" i="4"/>
  <c r="AA293" i="4" s="1"/>
  <c r="M293" i="4"/>
  <c r="Y293" i="4" s="1"/>
  <c r="L293" i="4"/>
  <c r="X293" i="4" s="1"/>
  <c r="K293" i="4"/>
  <c r="U293" i="4" s="1"/>
  <c r="I293" i="4"/>
  <c r="J293" i="4"/>
  <c r="C293" i="4"/>
  <c r="B293" i="4"/>
  <c r="O281" i="4"/>
  <c r="AC281" i="4" s="1"/>
  <c r="N281" i="4"/>
  <c r="AA281" i="4" s="1"/>
  <c r="M281" i="4"/>
  <c r="Y281" i="4" s="1"/>
  <c r="L281" i="4"/>
  <c r="X281" i="4" s="1"/>
  <c r="K281" i="4"/>
  <c r="U281" i="4" s="1"/>
  <c r="I281" i="4"/>
  <c r="J281" i="4"/>
  <c r="T281" i="4" s="1"/>
  <c r="C281" i="4"/>
  <c r="B281" i="4"/>
  <c r="O269" i="4"/>
  <c r="AC269" i="4" s="1"/>
  <c r="N269" i="4"/>
  <c r="AA269" i="4" s="1"/>
  <c r="M269" i="4"/>
  <c r="Y269" i="4" s="1"/>
  <c r="L269" i="4"/>
  <c r="X269" i="4" s="1"/>
  <c r="K269" i="4"/>
  <c r="U269" i="4" s="1"/>
  <c r="J269" i="4"/>
  <c r="T269" i="4" s="1"/>
  <c r="C269" i="4"/>
  <c r="I269" i="4"/>
  <c r="B269" i="4"/>
  <c r="O257" i="4"/>
  <c r="AC257" i="4" s="1"/>
  <c r="N257" i="4"/>
  <c r="AA257" i="4" s="1"/>
  <c r="M257" i="4"/>
  <c r="Y257" i="4" s="1"/>
  <c r="L257" i="4"/>
  <c r="X257" i="4" s="1"/>
  <c r="K257" i="4"/>
  <c r="J257" i="4"/>
  <c r="T257" i="4" s="1"/>
  <c r="C257" i="4"/>
  <c r="B257" i="4"/>
  <c r="I257" i="4"/>
  <c r="S257" i="4" s="1"/>
  <c r="O245" i="4"/>
  <c r="AC245" i="4" s="1"/>
  <c r="N245" i="4"/>
  <c r="AA245" i="4" s="1"/>
  <c r="M245" i="4"/>
  <c r="Y245" i="4" s="1"/>
  <c r="L245" i="4"/>
  <c r="X245" i="4" s="1"/>
  <c r="K245" i="4"/>
  <c r="U245" i="4" s="1"/>
  <c r="J245" i="4"/>
  <c r="C245" i="4"/>
  <c r="B245" i="4"/>
  <c r="I245" i="4"/>
  <c r="S245" i="4" s="1"/>
  <c r="O233" i="4"/>
  <c r="AC233" i="4" s="1"/>
  <c r="N233" i="4"/>
  <c r="AA233" i="4" s="1"/>
  <c r="M233" i="4"/>
  <c r="Y233" i="4" s="1"/>
  <c r="L233" i="4"/>
  <c r="X233" i="4" s="1"/>
  <c r="K233" i="4"/>
  <c r="J233" i="4"/>
  <c r="C233" i="4"/>
  <c r="B233" i="4"/>
  <c r="I233" i="4"/>
  <c r="N221" i="4"/>
  <c r="AA221" i="4" s="1"/>
  <c r="O221" i="4"/>
  <c r="AC221" i="4" s="1"/>
  <c r="M221" i="4"/>
  <c r="Y221" i="4" s="1"/>
  <c r="L221" i="4"/>
  <c r="X221" i="4" s="1"/>
  <c r="K221" i="4"/>
  <c r="U221" i="4" s="1"/>
  <c r="J221" i="4"/>
  <c r="T221" i="4" s="1"/>
  <c r="C221" i="4"/>
  <c r="I221" i="4"/>
  <c r="B221" i="4"/>
  <c r="N209" i="4"/>
  <c r="AA209" i="4" s="1"/>
  <c r="M209" i="4"/>
  <c r="Y209" i="4" s="1"/>
  <c r="O209" i="4"/>
  <c r="AC209" i="4" s="1"/>
  <c r="L209" i="4"/>
  <c r="X209" i="4" s="1"/>
  <c r="K209" i="4"/>
  <c r="J209" i="4"/>
  <c r="T209" i="4" s="1"/>
  <c r="C209" i="4"/>
  <c r="I209" i="4"/>
  <c r="S209" i="4" s="1"/>
  <c r="B209" i="4"/>
  <c r="O197" i="4"/>
  <c r="AC197" i="4" s="1"/>
  <c r="M197" i="4"/>
  <c r="Y197" i="4" s="1"/>
  <c r="N197" i="4"/>
  <c r="AA197" i="4" s="1"/>
  <c r="L197" i="4"/>
  <c r="X197" i="4" s="1"/>
  <c r="K197" i="4"/>
  <c r="U197" i="4" s="1"/>
  <c r="J197" i="4"/>
  <c r="C197" i="4"/>
  <c r="B197" i="4"/>
  <c r="I197" i="4"/>
  <c r="O185" i="4"/>
  <c r="AC185" i="4" s="1"/>
  <c r="N185" i="4"/>
  <c r="AA185" i="4" s="1"/>
  <c r="M185" i="4"/>
  <c r="Y185" i="4" s="1"/>
  <c r="L185" i="4"/>
  <c r="X185" i="4" s="1"/>
  <c r="K185" i="4"/>
  <c r="J185" i="4"/>
  <c r="C185" i="4"/>
  <c r="B185" i="4"/>
  <c r="I185" i="4"/>
  <c r="O173" i="4"/>
  <c r="AC173" i="4" s="1"/>
  <c r="M173" i="4"/>
  <c r="Y173" i="4" s="1"/>
  <c r="N173" i="4"/>
  <c r="AA173" i="4" s="1"/>
  <c r="L173" i="4"/>
  <c r="X173" i="4" s="1"/>
  <c r="K173" i="4"/>
  <c r="U173" i="4" s="1"/>
  <c r="J173" i="4"/>
  <c r="T173" i="4" s="1"/>
  <c r="C173" i="4"/>
  <c r="I173" i="4"/>
  <c r="B173" i="4"/>
  <c r="O161" i="4"/>
  <c r="AC161" i="4" s="1"/>
  <c r="M161" i="4"/>
  <c r="Y161" i="4" s="1"/>
  <c r="N161" i="4"/>
  <c r="AA161" i="4" s="1"/>
  <c r="L161" i="4"/>
  <c r="X161" i="4" s="1"/>
  <c r="K161" i="4"/>
  <c r="J161" i="4"/>
  <c r="T161" i="4" s="1"/>
  <c r="C161" i="4"/>
  <c r="I161" i="4"/>
  <c r="S161" i="4" s="1"/>
  <c r="B161" i="4"/>
  <c r="O149" i="4"/>
  <c r="AC149" i="4" s="1"/>
  <c r="N149" i="4"/>
  <c r="AA149" i="4" s="1"/>
  <c r="M149" i="4"/>
  <c r="Y149" i="4" s="1"/>
  <c r="L149" i="4"/>
  <c r="X149" i="4" s="1"/>
  <c r="K149" i="4"/>
  <c r="U149" i="4" s="1"/>
  <c r="J149" i="4"/>
  <c r="C149" i="4"/>
  <c r="B149" i="4"/>
  <c r="I149" i="4"/>
  <c r="S149" i="4" s="1"/>
  <c r="O137" i="4"/>
  <c r="AC137" i="4" s="1"/>
  <c r="M137" i="4"/>
  <c r="Y137" i="4" s="1"/>
  <c r="N137" i="4"/>
  <c r="AA137" i="4" s="1"/>
  <c r="L137" i="4"/>
  <c r="X137" i="4" s="1"/>
  <c r="K137" i="4"/>
  <c r="J137" i="4"/>
  <c r="C137" i="4"/>
  <c r="B137" i="4"/>
  <c r="I137" i="4"/>
  <c r="O125" i="4"/>
  <c r="AC125" i="4" s="1"/>
  <c r="M125" i="4"/>
  <c r="Y125" i="4" s="1"/>
  <c r="N125" i="4"/>
  <c r="AA125" i="4" s="1"/>
  <c r="L125" i="4"/>
  <c r="X125" i="4" s="1"/>
  <c r="K125" i="4"/>
  <c r="U125" i="4" s="1"/>
  <c r="J125" i="4"/>
  <c r="T125" i="4" s="1"/>
  <c r="C125" i="4"/>
  <c r="I125" i="4"/>
  <c r="B125" i="4"/>
  <c r="O113" i="4"/>
  <c r="AC113" i="4" s="1"/>
  <c r="N113" i="4"/>
  <c r="AA113" i="4" s="1"/>
  <c r="M113" i="4"/>
  <c r="Y113" i="4" s="1"/>
  <c r="L113" i="4"/>
  <c r="X113" i="4" s="1"/>
  <c r="K113" i="4"/>
  <c r="U113" i="4" s="1"/>
  <c r="J113" i="4"/>
  <c r="T113" i="4" s="1"/>
  <c r="C113" i="4"/>
  <c r="I113" i="4"/>
  <c r="S113" i="4" s="1"/>
  <c r="B113" i="4"/>
  <c r="O101" i="4"/>
  <c r="AC101" i="4" s="1"/>
  <c r="M101" i="4"/>
  <c r="Y101" i="4" s="1"/>
  <c r="L101" i="4"/>
  <c r="X101" i="4" s="1"/>
  <c r="K101" i="4"/>
  <c r="U101" i="4" s="1"/>
  <c r="J101" i="4"/>
  <c r="T101" i="4" s="1"/>
  <c r="N101" i="4"/>
  <c r="AA101" i="4" s="1"/>
  <c r="C101" i="4"/>
  <c r="B101" i="4"/>
  <c r="I101" i="4"/>
  <c r="S101" i="4" s="1"/>
  <c r="M89" i="4"/>
  <c r="Y89" i="4" s="1"/>
  <c r="O89" i="4"/>
  <c r="AC89" i="4" s="1"/>
  <c r="N89" i="4"/>
  <c r="AA89" i="4" s="1"/>
  <c r="L89" i="4"/>
  <c r="X89" i="4" s="1"/>
  <c r="K89" i="4"/>
  <c r="J89" i="4"/>
  <c r="C89" i="4"/>
  <c r="B89" i="4"/>
  <c r="I89" i="4"/>
  <c r="O77" i="4"/>
  <c r="AC77" i="4" s="1"/>
  <c r="M77" i="4"/>
  <c r="Y77" i="4" s="1"/>
  <c r="N77" i="4"/>
  <c r="AA77" i="4" s="1"/>
  <c r="L77" i="4"/>
  <c r="X77" i="4" s="1"/>
  <c r="K77" i="4"/>
  <c r="U77" i="4" s="1"/>
  <c r="J77" i="4"/>
  <c r="T77" i="4" s="1"/>
  <c r="C77" i="4"/>
  <c r="I77" i="4"/>
  <c r="B77" i="4"/>
  <c r="M65" i="4"/>
  <c r="Y65" i="4" s="1"/>
  <c r="O65" i="4"/>
  <c r="AC65" i="4" s="1"/>
  <c r="N65" i="4"/>
  <c r="AA65" i="4" s="1"/>
  <c r="L65" i="4"/>
  <c r="X65" i="4" s="1"/>
  <c r="K65" i="4"/>
  <c r="J65" i="4"/>
  <c r="C65" i="4"/>
  <c r="I65" i="4"/>
  <c r="S65" i="4" s="1"/>
  <c r="B65" i="4"/>
  <c r="O53" i="4"/>
  <c r="AC53" i="4" s="1"/>
  <c r="N53" i="4"/>
  <c r="AA53" i="4" s="1"/>
  <c r="M53" i="4"/>
  <c r="Y53" i="4" s="1"/>
  <c r="L53" i="4"/>
  <c r="X53" i="4" s="1"/>
  <c r="K53" i="4"/>
  <c r="U53" i="4" s="1"/>
  <c r="J53" i="4"/>
  <c r="C53" i="4"/>
  <c r="B53" i="4"/>
  <c r="I53" i="4"/>
  <c r="S53" i="4" s="1"/>
  <c r="O41" i="4"/>
  <c r="AC41" i="4" s="1"/>
  <c r="N41" i="4"/>
  <c r="AA41" i="4" s="1"/>
  <c r="M41" i="4"/>
  <c r="Y41" i="4" s="1"/>
  <c r="L41" i="4"/>
  <c r="X41" i="4" s="1"/>
  <c r="K41" i="4"/>
  <c r="J41" i="4"/>
  <c r="C41" i="4"/>
  <c r="B41" i="4"/>
  <c r="I41" i="4"/>
  <c r="O29" i="4"/>
  <c r="AC29" i="4" s="1"/>
  <c r="M29" i="4"/>
  <c r="Y29" i="4" s="1"/>
  <c r="L29" i="4"/>
  <c r="X29" i="4" s="1"/>
  <c r="K29" i="4"/>
  <c r="U29" i="4" s="1"/>
  <c r="N29" i="4"/>
  <c r="AA29" i="4" s="1"/>
  <c r="J29" i="4"/>
  <c r="T29" i="4" s="1"/>
  <c r="C29" i="4"/>
  <c r="I29" i="4"/>
  <c r="B29" i="4"/>
  <c r="O17" i="4"/>
  <c r="AC17" i="4" s="1"/>
  <c r="M17" i="4"/>
  <c r="Y17" i="4" s="1"/>
  <c r="L17" i="4"/>
  <c r="X17" i="4" s="1"/>
  <c r="K17" i="4"/>
  <c r="N17" i="4"/>
  <c r="AA17" i="4" s="1"/>
  <c r="J17" i="4"/>
  <c r="C17" i="4"/>
  <c r="I17" i="4"/>
  <c r="S17" i="4" s="1"/>
  <c r="B17" i="4"/>
  <c r="O5" i="4"/>
  <c r="AC5" i="4" s="1"/>
  <c r="M5" i="4"/>
  <c r="Y5" i="4" s="1"/>
  <c r="L5" i="4"/>
  <c r="X5" i="4" s="1"/>
  <c r="K5" i="4"/>
  <c r="U5" i="4" s="1"/>
  <c r="N5" i="4"/>
  <c r="AA5" i="4" s="1"/>
  <c r="J5" i="4"/>
  <c r="T5" i="4" s="1"/>
  <c r="C5" i="4"/>
  <c r="B5" i="4"/>
  <c r="I5" i="4"/>
  <c r="S5" i="4" s="1"/>
  <c r="R5" i="4"/>
  <c r="O1000" i="4"/>
  <c r="AC1000" i="4" s="1"/>
  <c r="N1000" i="4"/>
  <c r="AA1000" i="4" s="1"/>
  <c r="R1000" i="4"/>
  <c r="M1000" i="4"/>
  <c r="Y1000" i="4" s="1"/>
  <c r="L1000" i="4"/>
  <c r="X1000" i="4" s="1"/>
  <c r="K1000" i="4"/>
  <c r="U1000" i="4" s="1"/>
  <c r="I1000" i="4"/>
  <c r="S1000" i="4" s="1"/>
  <c r="J1000" i="4"/>
  <c r="T1000" i="4" s="1"/>
  <c r="C1000" i="4"/>
  <c r="F1000" i="4"/>
  <c r="W1000" i="4" s="1"/>
  <c r="E1000" i="4"/>
  <c r="V1000" i="4" s="1"/>
  <c r="D1000" i="4"/>
  <c r="H1000" i="4"/>
  <c r="AB1000" i="4" s="1"/>
  <c r="G1000" i="4"/>
  <c r="Z1000" i="4" s="1"/>
  <c r="O988" i="4"/>
  <c r="AC988" i="4" s="1"/>
  <c r="R988" i="4"/>
  <c r="M988" i="4"/>
  <c r="Y988" i="4" s="1"/>
  <c r="N988" i="4"/>
  <c r="AA988" i="4" s="1"/>
  <c r="K988" i="4"/>
  <c r="U988" i="4" s="1"/>
  <c r="I988" i="4"/>
  <c r="S988" i="4" s="1"/>
  <c r="L988" i="4"/>
  <c r="X988" i="4" s="1"/>
  <c r="C988" i="4"/>
  <c r="J988" i="4"/>
  <c r="T988" i="4" s="1"/>
  <c r="B988" i="4"/>
  <c r="O976" i="4"/>
  <c r="AC976" i="4" s="1"/>
  <c r="N976" i="4"/>
  <c r="AA976" i="4" s="1"/>
  <c r="M976" i="4"/>
  <c r="Y976" i="4" s="1"/>
  <c r="K976" i="4"/>
  <c r="L976" i="4"/>
  <c r="X976" i="4" s="1"/>
  <c r="J976" i="4"/>
  <c r="T976" i="4" s="1"/>
  <c r="I976" i="4"/>
  <c r="S976" i="4" s="1"/>
  <c r="C976" i="4"/>
  <c r="B976" i="4"/>
  <c r="O964" i="4"/>
  <c r="AC964" i="4" s="1"/>
  <c r="N964" i="4"/>
  <c r="AA964" i="4" s="1"/>
  <c r="M964" i="4"/>
  <c r="Y964" i="4" s="1"/>
  <c r="L964" i="4"/>
  <c r="X964" i="4" s="1"/>
  <c r="K964" i="4"/>
  <c r="U964" i="4" s="1"/>
  <c r="I964" i="4"/>
  <c r="S964" i="4" s="1"/>
  <c r="J964" i="4"/>
  <c r="T964" i="4" s="1"/>
  <c r="C964" i="4"/>
  <c r="B964" i="4"/>
  <c r="O952" i="4"/>
  <c r="AC952" i="4" s="1"/>
  <c r="N952" i="4"/>
  <c r="AA952" i="4" s="1"/>
  <c r="M952" i="4"/>
  <c r="Y952" i="4" s="1"/>
  <c r="L952" i="4"/>
  <c r="X952" i="4" s="1"/>
  <c r="K952" i="4"/>
  <c r="U952" i="4" s="1"/>
  <c r="I952" i="4"/>
  <c r="S952" i="4" s="1"/>
  <c r="C952" i="4"/>
  <c r="B952" i="4"/>
  <c r="J952" i="4"/>
  <c r="T952" i="4" s="1"/>
  <c r="O940" i="4"/>
  <c r="AC940" i="4" s="1"/>
  <c r="N940" i="4"/>
  <c r="AA940" i="4" s="1"/>
  <c r="M940" i="4"/>
  <c r="Y940" i="4" s="1"/>
  <c r="K940" i="4"/>
  <c r="U940" i="4" s="1"/>
  <c r="J940" i="4"/>
  <c r="T940" i="4" s="1"/>
  <c r="I940" i="4"/>
  <c r="S940" i="4" s="1"/>
  <c r="L940" i="4"/>
  <c r="X940" i="4" s="1"/>
  <c r="C940" i="4"/>
  <c r="B940" i="4"/>
  <c r="O928" i="4"/>
  <c r="AC928" i="4" s="1"/>
  <c r="N928" i="4"/>
  <c r="AA928" i="4" s="1"/>
  <c r="M928" i="4"/>
  <c r="Y928" i="4" s="1"/>
  <c r="K928" i="4"/>
  <c r="U928" i="4" s="1"/>
  <c r="L928" i="4"/>
  <c r="X928" i="4" s="1"/>
  <c r="J928" i="4"/>
  <c r="T928" i="4" s="1"/>
  <c r="I928" i="4"/>
  <c r="S928" i="4" s="1"/>
  <c r="C928" i="4"/>
  <c r="B928" i="4"/>
  <c r="O916" i="4"/>
  <c r="AC916" i="4" s="1"/>
  <c r="N916" i="4"/>
  <c r="AA916" i="4" s="1"/>
  <c r="M916" i="4"/>
  <c r="Y916" i="4" s="1"/>
  <c r="L916" i="4"/>
  <c r="X916" i="4" s="1"/>
  <c r="K916" i="4"/>
  <c r="U916" i="4" s="1"/>
  <c r="J916" i="4"/>
  <c r="T916" i="4" s="1"/>
  <c r="I916" i="4"/>
  <c r="S916" i="4" s="1"/>
  <c r="C916" i="4"/>
  <c r="B916" i="4"/>
  <c r="O904" i="4"/>
  <c r="AC904" i="4" s="1"/>
  <c r="N904" i="4"/>
  <c r="AA904" i="4" s="1"/>
  <c r="M904" i="4"/>
  <c r="Y904" i="4" s="1"/>
  <c r="L904" i="4"/>
  <c r="X904" i="4" s="1"/>
  <c r="K904" i="4"/>
  <c r="U904" i="4" s="1"/>
  <c r="J904" i="4"/>
  <c r="T904" i="4" s="1"/>
  <c r="I904" i="4"/>
  <c r="S904" i="4" s="1"/>
  <c r="C904" i="4"/>
  <c r="B904" i="4"/>
  <c r="O892" i="4"/>
  <c r="AC892" i="4" s="1"/>
  <c r="N892" i="4"/>
  <c r="AA892" i="4" s="1"/>
  <c r="M892" i="4"/>
  <c r="Y892" i="4" s="1"/>
  <c r="K892" i="4"/>
  <c r="U892" i="4" s="1"/>
  <c r="J892" i="4"/>
  <c r="T892" i="4" s="1"/>
  <c r="I892" i="4"/>
  <c r="S892" i="4" s="1"/>
  <c r="L892" i="4"/>
  <c r="X892" i="4" s="1"/>
  <c r="C892" i="4"/>
  <c r="B892" i="4"/>
  <c r="O880" i="4"/>
  <c r="AC880" i="4" s="1"/>
  <c r="N880" i="4"/>
  <c r="AA880" i="4" s="1"/>
  <c r="M880" i="4"/>
  <c r="Y880" i="4" s="1"/>
  <c r="L880" i="4"/>
  <c r="X880" i="4" s="1"/>
  <c r="K880" i="4"/>
  <c r="U880" i="4" s="1"/>
  <c r="J880" i="4"/>
  <c r="T880" i="4" s="1"/>
  <c r="I880" i="4"/>
  <c r="S880" i="4" s="1"/>
  <c r="C880" i="4"/>
  <c r="B880" i="4"/>
  <c r="O868" i="4"/>
  <c r="AC868" i="4" s="1"/>
  <c r="N868" i="4"/>
  <c r="AA868" i="4" s="1"/>
  <c r="M868" i="4"/>
  <c r="Y868" i="4" s="1"/>
  <c r="L868" i="4"/>
  <c r="X868" i="4" s="1"/>
  <c r="K868" i="4"/>
  <c r="U868" i="4" s="1"/>
  <c r="J868" i="4"/>
  <c r="T868" i="4" s="1"/>
  <c r="I868" i="4"/>
  <c r="S868" i="4" s="1"/>
  <c r="C868" i="4"/>
  <c r="B868" i="4"/>
  <c r="O856" i="4"/>
  <c r="AC856" i="4" s="1"/>
  <c r="N856" i="4"/>
  <c r="AA856" i="4" s="1"/>
  <c r="M856" i="4"/>
  <c r="Y856" i="4" s="1"/>
  <c r="K856" i="4"/>
  <c r="U856" i="4" s="1"/>
  <c r="J856" i="4"/>
  <c r="T856" i="4" s="1"/>
  <c r="I856" i="4"/>
  <c r="S856" i="4" s="1"/>
  <c r="L856" i="4"/>
  <c r="X856" i="4" s="1"/>
  <c r="C856" i="4"/>
  <c r="B856" i="4"/>
  <c r="O844" i="4"/>
  <c r="AC844" i="4" s="1"/>
  <c r="N844" i="4"/>
  <c r="AA844" i="4" s="1"/>
  <c r="M844" i="4"/>
  <c r="Y844" i="4" s="1"/>
  <c r="L844" i="4"/>
  <c r="X844" i="4" s="1"/>
  <c r="K844" i="4"/>
  <c r="U844" i="4" s="1"/>
  <c r="J844" i="4"/>
  <c r="T844" i="4" s="1"/>
  <c r="I844" i="4"/>
  <c r="S844" i="4" s="1"/>
  <c r="C844" i="4"/>
  <c r="B844" i="4"/>
  <c r="O832" i="4"/>
  <c r="AC832" i="4" s="1"/>
  <c r="N832" i="4"/>
  <c r="AA832" i="4" s="1"/>
  <c r="M832" i="4"/>
  <c r="Y832" i="4" s="1"/>
  <c r="L832" i="4"/>
  <c r="X832" i="4" s="1"/>
  <c r="K832" i="4"/>
  <c r="U832" i="4" s="1"/>
  <c r="J832" i="4"/>
  <c r="T832" i="4" s="1"/>
  <c r="I832" i="4"/>
  <c r="S832" i="4" s="1"/>
  <c r="C832" i="4"/>
  <c r="B832" i="4"/>
  <c r="O820" i="4"/>
  <c r="AC820" i="4" s="1"/>
  <c r="N820" i="4"/>
  <c r="AA820" i="4" s="1"/>
  <c r="M820" i="4"/>
  <c r="Y820" i="4" s="1"/>
  <c r="K820" i="4"/>
  <c r="U820" i="4" s="1"/>
  <c r="J820" i="4"/>
  <c r="T820" i="4" s="1"/>
  <c r="L820" i="4"/>
  <c r="X820" i="4" s="1"/>
  <c r="I820" i="4"/>
  <c r="S820" i="4" s="1"/>
  <c r="C820" i="4"/>
  <c r="B820" i="4"/>
  <c r="O808" i="4"/>
  <c r="AC808" i="4" s="1"/>
  <c r="N808" i="4"/>
  <c r="AA808" i="4" s="1"/>
  <c r="M808" i="4"/>
  <c r="Y808" i="4" s="1"/>
  <c r="L808" i="4"/>
  <c r="X808" i="4" s="1"/>
  <c r="K808" i="4"/>
  <c r="U808" i="4" s="1"/>
  <c r="J808" i="4"/>
  <c r="T808" i="4" s="1"/>
  <c r="I808" i="4"/>
  <c r="S808" i="4" s="1"/>
  <c r="C808" i="4"/>
  <c r="B808" i="4"/>
  <c r="O796" i="4"/>
  <c r="AC796" i="4" s="1"/>
  <c r="N796" i="4"/>
  <c r="AA796" i="4" s="1"/>
  <c r="M796" i="4"/>
  <c r="Y796" i="4" s="1"/>
  <c r="L796" i="4"/>
  <c r="X796" i="4" s="1"/>
  <c r="K796" i="4"/>
  <c r="U796" i="4" s="1"/>
  <c r="J796" i="4"/>
  <c r="T796" i="4" s="1"/>
  <c r="I796" i="4"/>
  <c r="S796" i="4" s="1"/>
  <c r="C796" i="4"/>
  <c r="B796" i="4"/>
  <c r="O784" i="4"/>
  <c r="AC784" i="4" s="1"/>
  <c r="N784" i="4"/>
  <c r="AA784" i="4" s="1"/>
  <c r="M784" i="4"/>
  <c r="Y784" i="4" s="1"/>
  <c r="K784" i="4"/>
  <c r="U784" i="4" s="1"/>
  <c r="J784" i="4"/>
  <c r="T784" i="4" s="1"/>
  <c r="L784" i="4"/>
  <c r="X784" i="4" s="1"/>
  <c r="I784" i="4"/>
  <c r="S784" i="4" s="1"/>
  <c r="C784" i="4"/>
  <c r="B784" i="4"/>
  <c r="O772" i="4"/>
  <c r="AC772" i="4" s="1"/>
  <c r="N772" i="4"/>
  <c r="AA772" i="4" s="1"/>
  <c r="M772" i="4"/>
  <c r="Y772" i="4" s="1"/>
  <c r="L772" i="4"/>
  <c r="X772" i="4" s="1"/>
  <c r="K772" i="4"/>
  <c r="U772" i="4" s="1"/>
  <c r="J772" i="4"/>
  <c r="T772" i="4" s="1"/>
  <c r="I772" i="4"/>
  <c r="S772" i="4" s="1"/>
  <c r="C772" i="4"/>
  <c r="B772" i="4"/>
  <c r="O760" i="4"/>
  <c r="AC760" i="4" s="1"/>
  <c r="N760" i="4"/>
  <c r="AA760" i="4" s="1"/>
  <c r="M760" i="4"/>
  <c r="Y760" i="4" s="1"/>
  <c r="L760" i="4"/>
  <c r="X760" i="4" s="1"/>
  <c r="K760" i="4"/>
  <c r="U760" i="4" s="1"/>
  <c r="J760" i="4"/>
  <c r="T760" i="4" s="1"/>
  <c r="I760" i="4"/>
  <c r="S760" i="4" s="1"/>
  <c r="C760" i="4"/>
  <c r="B760" i="4"/>
  <c r="O748" i="4"/>
  <c r="AC748" i="4" s="1"/>
  <c r="N748" i="4"/>
  <c r="AA748" i="4" s="1"/>
  <c r="M748" i="4"/>
  <c r="Y748" i="4" s="1"/>
  <c r="K748" i="4"/>
  <c r="U748" i="4" s="1"/>
  <c r="J748" i="4"/>
  <c r="T748" i="4" s="1"/>
  <c r="I748" i="4"/>
  <c r="S748" i="4" s="1"/>
  <c r="L748" i="4"/>
  <c r="X748" i="4" s="1"/>
  <c r="C748" i="4"/>
  <c r="B748" i="4"/>
  <c r="O736" i="4"/>
  <c r="AC736" i="4" s="1"/>
  <c r="N736" i="4"/>
  <c r="AA736" i="4" s="1"/>
  <c r="M736" i="4"/>
  <c r="Y736" i="4" s="1"/>
  <c r="L736" i="4"/>
  <c r="X736" i="4" s="1"/>
  <c r="K736" i="4"/>
  <c r="U736" i="4" s="1"/>
  <c r="J736" i="4"/>
  <c r="T736" i="4" s="1"/>
  <c r="I736" i="4"/>
  <c r="S736" i="4" s="1"/>
  <c r="C736" i="4"/>
  <c r="B736" i="4"/>
  <c r="O724" i="4"/>
  <c r="AC724" i="4" s="1"/>
  <c r="N724" i="4"/>
  <c r="AA724" i="4" s="1"/>
  <c r="M724" i="4"/>
  <c r="Y724" i="4" s="1"/>
  <c r="L724" i="4"/>
  <c r="X724" i="4" s="1"/>
  <c r="K724" i="4"/>
  <c r="U724" i="4" s="1"/>
  <c r="J724" i="4"/>
  <c r="T724" i="4" s="1"/>
  <c r="I724" i="4"/>
  <c r="S724" i="4" s="1"/>
  <c r="C724" i="4"/>
  <c r="B724" i="4"/>
  <c r="O712" i="4"/>
  <c r="AC712" i="4" s="1"/>
  <c r="N712" i="4"/>
  <c r="AA712" i="4" s="1"/>
  <c r="M712" i="4"/>
  <c r="Y712" i="4" s="1"/>
  <c r="K712" i="4"/>
  <c r="U712" i="4" s="1"/>
  <c r="L712" i="4"/>
  <c r="X712" i="4" s="1"/>
  <c r="J712" i="4"/>
  <c r="T712" i="4" s="1"/>
  <c r="I712" i="4"/>
  <c r="S712" i="4" s="1"/>
  <c r="C712" i="4"/>
  <c r="B712" i="4"/>
  <c r="O700" i="4"/>
  <c r="AC700" i="4" s="1"/>
  <c r="N700" i="4"/>
  <c r="AA700" i="4" s="1"/>
  <c r="M700" i="4"/>
  <c r="Y700" i="4" s="1"/>
  <c r="L700" i="4"/>
  <c r="X700" i="4" s="1"/>
  <c r="K700" i="4"/>
  <c r="U700" i="4" s="1"/>
  <c r="J700" i="4"/>
  <c r="T700" i="4" s="1"/>
  <c r="I700" i="4"/>
  <c r="S700" i="4" s="1"/>
  <c r="C700" i="4"/>
  <c r="B700" i="4"/>
  <c r="O688" i="4"/>
  <c r="AC688" i="4" s="1"/>
  <c r="N688" i="4"/>
  <c r="AA688" i="4" s="1"/>
  <c r="M688" i="4"/>
  <c r="Y688" i="4" s="1"/>
  <c r="K688" i="4"/>
  <c r="U688" i="4" s="1"/>
  <c r="L688" i="4"/>
  <c r="X688" i="4" s="1"/>
  <c r="J688" i="4"/>
  <c r="T688" i="4" s="1"/>
  <c r="I688" i="4"/>
  <c r="S688" i="4" s="1"/>
  <c r="C688" i="4"/>
  <c r="B688" i="4"/>
  <c r="O676" i="4"/>
  <c r="AC676" i="4" s="1"/>
  <c r="N676" i="4"/>
  <c r="AA676" i="4" s="1"/>
  <c r="M676" i="4"/>
  <c r="Y676" i="4" s="1"/>
  <c r="L676" i="4"/>
  <c r="X676" i="4" s="1"/>
  <c r="K676" i="4"/>
  <c r="U676" i="4" s="1"/>
  <c r="J676" i="4"/>
  <c r="T676" i="4" s="1"/>
  <c r="I676" i="4"/>
  <c r="S676" i="4" s="1"/>
  <c r="C676" i="4"/>
  <c r="B676" i="4"/>
  <c r="O664" i="4"/>
  <c r="AC664" i="4" s="1"/>
  <c r="N664" i="4"/>
  <c r="AA664" i="4" s="1"/>
  <c r="M664" i="4"/>
  <c r="Y664" i="4" s="1"/>
  <c r="L664" i="4"/>
  <c r="X664" i="4" s="1"/>
  <c r="K664" i="4"/>
  <c r="U664" i="4" s="1"/>
  <c r="J664" i="4"/>
  <c r="T664" i="4" s="1"/>
  <c r="I664" i="4"/>
  <c r="S664" i="4" s="1"/>
  <c r="C664" i="4"/>
  <c r="B664" i="4"/>
  <c r="O652" i="4"/>
  <c r="AC652" i="4" s="1"/>
  <c r="N652" i="4"/>
  <c r="AA652" i="4" s="1"/>
  <c r="M652" i="4"/>
  <c r="Y652" i="4" s="1"/>
  <c r="K652" i="4"/>
  <c r="U652" i="4" s="1"/>
  <c r="L652" i="4"/>
  <c r="X652" i="4" s="1"/>
  <c r="J652" i="4"/>
  <c r="T652" i="4" s="1"/>
  <c r="I652" i="4"/>
  <c r="S652" i="4" s="1"/>
  <c r="C652" i="4"/>
  <c r="B652" i="4"/>
  <c r="O640" i="4"/>
  <c r="AC640" i="4" s="1"/>
  <c r="N640" i="4"/>
  <c r="AA640" i="4" s="1"/>
  <c r="M640" i="4"/>
  <c r="Y640" i="4" s="1"/>
  <c r="K640" i="4"/>
  <c r="U640" i="4" s="1"/>
  <c r="L640" i="4"/>
  <c r="X640" i="4" s="1"/>
  <c r="J640" i="4"/>
  <c r="T640" i="4" s="1"/>
  <c r="I640" i="4"/>
  <c r="S640" i="4" s="1"/>
  <c r="C640" i="4"/>
  <c r="B640" i="4"/>
  <c r="O628" i="4"/>
  <c r="AC628" i="4" s="1"/>
  <c r="N628" i="4"/>
  <c r="AA628" i="4" s="1"/>
  <c r="M628" i="4"/>
  <c r="Y628" i="4" s="1"/>
  <c r="L628" i="4"/>
  <c r="X628" i="4" s="1"/>
  <c r="K628" i="4"/>
  <c r="U628" i="4" s="1"/>
  <c r="J628" i="4"/>
  <c r="T628" i="4" s="1"/>
  <c r="I628" i="4"/>
  <c r="S628" i="4" s="1"/>
  <c r="C628" i="4"/>
  <c r="B628" i="4"/>
  <c r="O616" i="4"/>
  <c r="AC616" i="4" s="1"/>
  <c r="N616" i="4"/>
  <c r="AA616" i="4" s="1"/>
  <c r="M616" i="4"/>
  <c r="Y616" i="4" s="1"/>
  <c r="L616" i="4"/>
  <c r="X616" i="4" s="1"/>
  <c r="K616" i="4"/>
  <c r="U616" i="4" s="1"/>
  <c r="J616" i="4"/>
  <c r="T616" i="4" s="1"/>
  <c r="I616" i="4"/>
  <c r="S616" i="4" s="1"/>
  <c r="C616" i="4"/>
  <c r="B616" i="4"/>
  <c r="O604" i="4"/>
  <c r="AC604" i="4" s="1"/>
  <c r="N604" i="4"/>
  <c r="AA604" i="4" s="1"/>
  <c r="M604" i="4"/>
  <c r="Y604" i="4" s="1"/>
  <c r="L604" i="4"/>
  <c r="X604" i="4" s="1"/>
  <c r="K604" i="4"/>
  <c r="U604" i="4" s="1"/>
  <c r="J604" i="4"/>
  <c r="T604" i="4" s="1"/>
  <c r="I604" i="4"/>
  <c r="S604" i="4" s="1"/>
  <c r="C604" i="4"/>
  <c r="B604" i="4"/>
  <c r="O592" i="4"/>
  <c r="AC592" i="4" s="1"/>
  <c r="N592" i="4"/>
  <c r="AA592" i="4" s="1"/>
  <c r="M592" i="4"/>
  <c r="Y592" i="4" s="1"/>
  <c r="L592" i="4"/>
  <c r="X592" i="4" s="1"/>
  <c r="K592" i="4"/>
  <c r="U592" i="4" s="1"/>
  <c r="J592" i="4"/>
  <c r="T592" i="4" s="1"/>
  <c r="I592" i="4"/>
  <c r="S592" i="4" s="1"/>
  <c r="C592" i="4"/>
  <c r="B592" i="4"/>
  <c r="O580" i="4"/>
  <c r="AC580" i="4" s="1"/>
  <c r="N580" i="4"/>
  <c r="AA580" i="4" s="1"/>
  <c r="M580" i="4"/>
  <c r="Y580" i="4" s="1"/>
  <c r="K580" i="4"/>
  <c r="U580" i="4" s="1"/>
  <c r="L580" i="4"/>
  <c r="X580" i="4" s="1"/>
  <c r="J580" i="4"/>
  <c r="T580" i="4" s="1"/>
  <c r="I580" i="4"/>
  <c r="S580" i="4" s="1"/>
  <c r="C580" i="4"/>
  <c r="B580" i="4"/>
  <c r="O568" i="4"/>
  <c r="AC568" i="4" s="1"/>
  <c r="N568" i="4"/>
  <c r="AA568" i="4" s="1"/>
  <c r="M568" i="4"/>
  <c r="Y568" i="4" s="1"/>
  <c r="K568" i="4"/>
  <c r="U568" i="4" s="1"/>
  <c r="L568" i="4"/>
  <c r="X568" i="4" s="1"/>
  <c r="J568" i="4"/>
  <c r="T568" i="4" s="1"/>
  <c r="I568" i="4"/>
  <c r="S568" i="4" s="1"/>
  <c r="C568" i="4"/>
  <c r="B568" i="4"/>
  <c r="O556" i="4"/>
  <c r="AC556" i="4" s="1"/>
  <c r="N556" i="4"/>
  <c r="AA556" i="4" s="1"/>
  <c r="M556" i="4"/>
  <c r="Y556" i="4" s="1"/>
  <c r="L556" i="4"/>
  <c r="X556" i="4" s="1"/>
  <c r="K556" i="4"/>
  <c r="U556" i="4" s="1"/>
  <c r="J556" i="4"/>
  <c r="T556" i="4" s="1"/>
  <c r="I556" i="4"/>
  <c r="S556" i="4" s="1"/>
  <c r="C556" i="4"/>
  <c r="B556" i="4"/>
  <c r="O544" i="4"/>
  <c r="AC544" i="4" s="1"/>
  <c r="N544" i="4"/>
  <c r="AA544" i="4" s="1"/>
  <c r="M544" i="4"/>
  <c r="Y544" i="4" s="1"/>
  <c r="L544" i="4"/>
  <c r="X544" i="4" s="1"/>
  <c r="K544" i="4"/>
  <c r="U544" i="4" s="1"/>
  <c r="J544" i="4"/>
  <c r="T544" i="4" s="1"/>
  <c r="I544" i="4"/>
  <c r="S544" i="4" s="1"/>
  <c r="C544" i="4"/>
  <c r="B544" i="4"/>
  <c r="O532" i="4"/>
  <c r="AC532" i="4" s="1"/>
  <c r="N532" i="4"/>
  <c r="AA532" i="4" s="1"/>
  <c r="M532" i="4"/>
  <c r="Y532" i="4" s="1"/>
  <c r="L532" i="4"/>
  <c r="X532" i="4" s="1"/>
  <c r="K532" i="4"/>
  <c r="U532" i="4" s="1"/>
  <c r="J532" i="4"/>
  <c r="T532" i="4" s="1"/>
  <c r="I532" i="4"/>
  <c r="S532" i="4" s="1"/>
  <c r="C532" i="4"/>
  <c r="B532" i="4"/>
  <c r="O520" i="4"/>
  <c r="AC520" i="4" s="1"/>
  <c r="N520" i="4"/>
  <c r="AA520" i="4" s="1"/>
  <c r="M520" i="4"/>
  <c r="Y520" i="4" s="1"/>
  <c r="L520" i="4"/>
  <c r="X520" i="4" s="1"/>
  <c r="K520" i="4"/>
  <c r="U520" i="4" s="1"/>
  <c r="J520" i="4"/>
  <c r="T520" i="4" s="1"/>
  <c r="I520" i="4"/>
  <c r="S520" i="4" s="1"/>
  <c r="C520" i="4"/>
  <c r="B520" i="4"/>
  <c r="O508" i="4"/>
  <c r="AC508" i="4" s="1"/>
  <c r="N508" i="4"/>
  <c r="AA508" i="4" s="1"/>
  <c r="M508" i="4"/>
  <c r="Y508" i="4" s="1"/>
  <c r="K508" i="4"/>
  <c r="U508" i="4" s="1"/>
  <c r="L508" i="4"/>
  <c r="X508" i="4" s="1"/>
  <c r="J508" i="4"/>
  <c r="T508" i="4" s="1"/>
  <c r="I508" i="4"/>
  <c r="S508" i="4" s="1"/>
  <c r="C508" i="4"/>
  <c r="B508" i="4"/>
  <c r="O496" i="4"/>
  <c r="AC496" i="4" s="1"/>
  <c r="N496" i="4"/>
  <c r="AA496" i="4" s="1"/>
  <c r="M496" i="4"/>
  <c r="Y496" i="4" s="1"/>
  <c r="K496" i="4"/>
  <c r="U496" i="4" s="1"/>
  <c r="L496" i="4"/>
  <c r="X496" i="4" s="1"/>
  <c r="J496" i="4"/>
  <c r="T496" i="4" s="1"/>
  <c r="I496" i="4"/>
  <c r="S496" i="4" s="1"/>
  <c r="C496" i="4"/>
  <c r="B496" i="4"/>
  <c r="O484" i="4"/>
  <c r="AC484" i="4" s="1"/>
  <c r="N484" i="4"/>
  <c r="AA484" i="4" s="1"/>
  <c r="M484" i="4"/>
  <c r="Y484" i="4" s="1"/>
  <c r="L484" i="4"/>
  <c r="X484" i="4" s="1"/>
  <c r="K484" i="4"/>
  <c r="U484" i="4" s="1"/>
  <c r="J484" i="4"/>
  <c r="T484" i="4" s="1"/>
  <c r="I484" i="4"/>
  <c r="S484" i="4" s="1"/>
  <c r="C484" i="4"/>
  <c r="B484" i="4"/>
  <c r="O472" i="4"/>
  <c r="AC472" i="4" s="1"/>
  <c r="N472" i="4"/>
  <c r="AA472" i="4" s="1"/>
  <c r="M472" i="4"/>
  <c r="Y472" i="4" s="1"/>
  <c r="L472" i="4"/>
  <c r="X472" i="4" s="1"/>
  <c r="K472" i="4"/>
  <c r="U472" i="4" s="1"/>
  <c r="J472" i="4"/>
  <c r="T472" i="4" s="1"/>
  <c r="I472" i="4"/>
  <c r="S472" i="4" s="1"/>
  <c r="C472" i="4"/>
  <c r="B472" i="4"/>
  <c r="O460" i="4"/>
  <c r="AC460" i="4" s="1"/>
  <c r="N460" i="4"/>
  <c r="AA460" i="4" s="1"/>
  <c r="M460" i="4"/>
  <c r="Y460" i="4" s="1"/>
  <c r="L460" i="4"/>
  <c r="X460" i="4" s="1"/>
  <c r="K460" i="4"/>
  <c r="U460" i="4" s="1"/>
  <c r="J460" i="4"/>
  <c r="T460" i="4" s="1"/>
  <c r="I460" i="4"/>
  <c r="S460" i="4" s="1"/>
  <c r="C460" i="4"/>
  <c r="B460" i="4"/>
  <c r="O448" i="4"/>
  <c r="AC448" i="4" s="1"/>
  <c r="N448" i="4"/>
  <c r="AA448" i="4" s="1"/>
  <c r="M448" i="4"/>
  <c r="Y448" i="4" s="1"/>
  <c r="L448" i="4"/>
  <c r="X448" i="4" s="1"/>
  <c r="K448" i="4"/>
  <c r="U448" i="4" s="1"/>
  <c r="J448" i="4"/>
  <c r="T448" i="4" s="1"/>
  <c r="I448" i="4"/>
  <c r="S448" i="4" s="1"/>
  <c r="C448" i="4"/>
  <c r="B448" i="4"/>
  <c r="O436" i="4"/>
  <c r="AC436" i="4" s="1"/>
  <c r="N436" i="4"/>
  <c r="AA436" i="4" s="1"/>
  <c r="M436" i="4"/>
  <c r="Y436" i="4" s="1"/>
  <c r="K436" i="4"/>
  <c r="U436" i="4" s="1"/>
  <c r="L436" i="4"/>
  <c r="X436" i="4" s="1"/>
  <c r="J436" i="4"/>
  <c r="T436" i="4" s="1"/>
  <c r="I436" i="4"/>
  <c r="S436" i="4" s="1"/>
  <c r="C436" i="4"/>
  <c r="B436" i="4"/>
  <c r="O424" i="4"/>
  <c r="AC424" i="4" s="1"/>
  <c r="N424" i="4"/>
  <c r="AA424" i="4" s="1"/>
  <c r="M424" i="4"/>
  <c r="Y424" i="4" s="1"/>
  <c r="K424" i="4"/>
  <c r="U424" i="4" s="1"/>
  <c r="L424" i="4"/>
  <c r="X424" i="4" s="1"/>
  <c r="J424" i="4"/>
  <c r="T424" i="4" s="1"/>
  <c r="I424" i="4"/>
  <c r="S424" i="4" s="1"/>
  <c r="C424" i="4"/>
  <c r="B424" i="4"/>
  <c r="O412" i="4"/>
  <c r="AC412" i="4" s="1"/>
  <c r="N412" i="4"/>
  <c r="AA412" i="4" s="1"/>
  <c r="M412" i="4"/>
  <c r="Y412" i="4" s="1"/>
  <c r="L412" i="4"/>
  <c r="X412" i="4" s="1"/>
  <c r="K412" i="4"/>
  <c r="U412" i="4" s="1"/>
  <c r="J412" i="4"/>
  <c r="T412" i="4" s="1"/>
  <c r="I412" i="4"/>
  <c r="S412" i="4" s="1"/>
  <c r="C412" i="4"/>
  <c r="B412" i="4"/>
  <c r="O400" i="4"/>
  <c r="AC400" i="4" s="1"/>
  <c r="N400" i="4"/>
  <c r="AA400" i="4" s="1"/>
  <c r="M400" i="4"/>
  <c r="Y400" i="4" s="1"/>
  <c r="L400" i="4"/>
  <c r="X400" i="4" s="1"/>
  <c r="K400" i="4"/>
  <c r="U400" i="4" s="1"/>
  <c r="J400" i="4"/>
  <c r="T400" i="4" s="1"/>
  <c r="I400" i="4"/>
  <c r="S400" i="4" s="1"/>
  <c r="C400" i="4"/>
  <c r="B400" i="4"/>
  <c r="O388" i="4"/>
  <c r="AC388" i="4" s="1"/>
  <c r="N388" i="4"/>
  <c r="AA388" i="4" s="1"/>
  <c r="M388" i="4"/>
  <c r="Y388" i="4" s="1"/>
  <c r="L388" i="4"/>
  <c r="X388" i="4" s="1"/>
  <c r="K388" i="4"/>
  <c r="U388" i="4" s="1"/>
  <c r="J388" i="4"/>
  <c r="T388" i="4" s="1"/>
  <c r="I388" i="4"/>
  <c r="S388" i="4" s="1"/>
  <c r="C388" i="4"/>
  <c r="B388" i="4"/>
  <c r="O376" i="4"/>
  <c r="AC376" i="4" s="1"/>
  <c r="N376" i="4"/>
  <c r="AA376" i="4" s="1"/>
  <c r="M376" i="4"/>
  <c r="Y376" i="4" s="1"/>
  <c r="L376" i="4"/>
  <c r="X376" i="4" s="1"/>
  <c r="K376" i="4"/>
  <c r="U376" i="4" s="1"/>
  <c r="J376" i="4"/>
  <c r="T376" i="4" s="1"/>
  <c r="I376" i="4"/>
  <c r="S376" i="4" s="1"/>
  <c r="C376" i="4"/>
  <c r="B376" i="4"/>
  <c r="O364" i="4"/>
  <c r="AC364" i="4" s="1"/>
  <c r="N364" i="4"/>
  <c r="AA364" i="4" s="1"/>
  <c r="M364" i="4"/>
  <c r="Y364" i="4" s="1"/>
  <c r="L364" i="4"/>
  <c r="X364" i="4" s="1"/>
  <c r="K364" i="4"/>
  <c r="U364" i="4" s="1"/>
  <c r="J364" i="4"/>
  <c r="T364" i="4" s="1"/>
  <c r="I364" i="4"/>
  <c r="S364" i="4" s="1"/>
  <c r="C364" i="4"/>
  <c r="B364" i="4"/>
  <c r="O352" i="4"/>
  <c r="AC352" i="4" s="1"/>
  <c r="N352" i="4"/>
  <c r="AA352" i="4" s="1"/>
  <c r="M352" i="4"/>
  <c r="Y352" i="4" s="1"/>
  <c r="L352" i="4"/>
  <c r="X352" i="4" s="1"/>
  <c r="K352" i="4"/>
  <c r="U352" i="4" s="1"/>
  <c r="J352" i="4"/>
  <c r="T352" i="4" s="1"/>
  <c r="I352" i="4"/>
  <c r="S352" i="4" s="1"/>
  <c r="C352" i="4"/>
  <c r="B352" i="4"/>
  <c r="O340" i="4"/>
  <c r="AC340" i="4" s="1"/>
  <c r="N340" i="4"/>
  <c r="AA340" i="4" s="1"/>
  <c r="M340" i="4"/>
  <c r="Y340" i="4" s="1"/>
  <c r="L340" i="4"/>
  <c r="X340" i="4" s="1"/>
  <c r="K340" i="4"/>
  <c r="U340" i="4" s="1"/>
  <c r="J340" i="4"/>
  <c r="T340" i="4" s="1"/>
  <c r="C340" i="4"/>
  <c r="I340" i="4"/>
  <c r="S340" i="4" s="1"/>
  <c r="B340" i="4"/>
  <c r="O328" i="4"/>
  <c r="AC328" i="4" s="1"/>
  <c r="N328" i="4"/>
  <c r="AA328" i="4" s="1"/>
  <c r="M328" i="4"/>
  <c r="Y328" i="4" s="1"/>
  <c r="L328" i="4"/>
  <c r="X328" i="4" s="1"/>
  <c r="K328" i="4"/>
  <c r="U328" i="4" s="1"/>
  <c r="J328" i="4"/>
  <c r="T328" i="4" s="1"/>
  <c r="I328" i="4"/>
  <c r="S328" i="4" s="1"/>
  <c r="C328" i="4"/>
  <c r="B328" i="4"/>
  <c r="O316" i="4"/>
  <c r="AC316" i="4" s="1"/>
  <c r="N316" i="4"/>
  <c r="AA316" i="4" s="1"/>
  <c r="M316" i="4"/>
  <c r="Y316" i="4" s="1"/>
  <c r="L316" i="4"/>
  <c r="X316" i="4" s="1"/>
  <c r="K316" i="4"/>
  <c r="U316" i="4" s="1"/>
  <c r="J316" i="4"/>
  <c r="T316" i="4" s="1"/>
  <c r="C316" i="4"/>
  <c r="I316" i="4"/>
  <c r="S316" i="4" s="1"/>
  <c r="B316" i="4"/>
  <c r="O304" i="4"/>
  <c r="AC304" i="4" s="1"/>
  <c r="N304" i="4"/>
  <c r="AA304" i="4" s="1"/>
  <c r="M304" i="4"/>
  <c r="Y304" i="4" s="1"/>
  <c r="L304" i="4"/>
  <c r="X304" i="4" s="1"/>
  <c r="K304" i="4"/>
  <c r="U304" i="4" s="1"/>
  <c r="J304" i="4"/>
  <c r="T304" i="4" s="1"/>
  <c r="C304" i="4"/>
  <c r="I304" i="4"/>
  <c r="S304" i="4" s="1"/>
  <c r="B304" i="4"/>
  <c r="O292" i="4"/>
  <c r="AC292" i="4" s="1"/>
  <c r="N292" i="4"/>
  <c r="AA292" i="4" s="1"/>
  <c r="M292" i="4"/>
  <c r="Y292" i="4" s="1"/>
  <c r="L292" i="4"/>
  <c r="X292" i="4" s="1"/>
  <c r="J292" i="4"/>
  <c r="T292" i="4" s="1"/>
  <c r="K292" i="4"/>
  <c r="U292" i="4" s="1"/>
  <c r="C292" i="4"/>
  <c r="I292" i="4"/>
  <c r="S292" i="4" s="1"/>
  <c r="B292" i="4"/>
  <c r="O280" i="4"/>
  <c r="AC280" i="4" s="1"/>
  <c r="N280" i="4"/>
  <c r="AA280" i="4" s="1"/>
  <c r="M280" i="4"/>
  <c r="Y280" i="4" s="1"/>
  <c r="L280" i="4"/>
  <c r="X280" i="4" s="1"/>
  <c r="J280" i="4"/>
  <c r="T280" i="4" s="1"/>
  <c r="K280" i="4"/>
  <c r="U280" i="4" s="1"/>
  <c r="I280" i="4"/>
  <c r="S280" i="4" s="1"/>
  <c r="C280" i="4"/>
  <c r="B280" i="4"/>
  <c r="F86" i="4"/>
  <c r="W86" i="4" s="1"/>
  <c r="F230" i="4"/>
  <c r="W230" i="4" s="1"/>
  <c r="G86" i="4"/>
  <c r="Z86" i="4" s="1"/>
  <c r="G230" i="4"/>
  <c r="G238" i="4" s="1"/>
  <c r="C22" i="4"/>
  <c r="C80" i="4"/>
  <c r="C139" i="4"/>
  <c r="C224" i="4"/>
  <c r="C283" i="4"/>
  <c r="C368" i="4"/>
  <c r="O268" i="4"/>
  <c r="AC268" i="4" s="1"/>
  <c r="N268" i="4"/>
  <c r="AA268" i="4" s="1"/>
  <c r="M268" i="4"/>
  <c r="Y268" i="4" s="1"/>
  <c r="L268" i="4"/>
  <c r="X268" i="4" s="1"/>
  <c r="J268" i="4"/>
  <c r="T268" i="4" s="1"/>
  <c r="C268" i="4"/>
  <c r="K268" i="4"/>
  <c r="U268" i="4" s="1"/>
  <c r="I268" i="4"/>
  <c r="S268" i="4" s="1"/>
  <c r="O256" i="4"/>
  <c r="AC256" i="4" s="1"/>
  <c r="N256" i="4"/>
  <c r="AA256" i="4" s="1"/>
  <c r="M256" i="4"/>
  <c r="Y256" i="4" s="1"/>
  <c r="L256" i="4"/>
  <c r="X256" i="4" s="1"/>
  <c r="J256" i="4"/>
  <c r="T256" i="4" s="1"/>
  <c r="K256" i="4"/>
  <c r="U256" i="4" s="1"/>
  <c r="C256" i="4"/>
  <c r="I256" i="4"/>
  <c r="S256" i="4" s="1"/>
  <c r="O244" i="4"/>
  <c r="AC244" i="4" s="1"/>
  <c r="N244" i="4"/>
  <c r="AA244" i="4" s="1"/>
  <c r="M244" i="4"/>
  <c r="Y244" i="4" s="1"/>
  <c r="L244" i="4"/>
  <c r="X244" i="4" s="1"/>
  <c r="J244" i="4"/>
  <c r="T244" i="4" s="1"/>
  <c r="K244" i="4"/>
  <c r="U244" i="4" s="1"/>
  <c r="C244" i="4"/>
  <c r="I244" i="4"/>
  <c r="S244" i="4" s="1"/>
  <c r="O232" i="4"/>
  <c r="AC232" i="4" s="1"/>
  <c r="N232" i="4"/>
  <c r="AA232" i="4" s="1"/>
  <c r="M232" i="4"/>
  <c r="Y232" i="4" s="1"/>
  <c r="L232" i="4"/>
  <c r="X232" i="4" s="1"/>
  <c r="J232" i="4"/>
  <c r="T232" i="4" s="1"/>
  <c r="K232" i="4"/>
  <c r="U232" i="4" s="1"/>
  <c r="C232" i="4"/>
  <c r="I232" i="4"/>
  <c r="S232" i="4" s="1"/>
  <c r="O220" i="4"/>
  <c r="AC220" i="4" s="1"/>
  <c r="N220" i="4"/>
  <c r="AA220" i="4" s="1"/>
  <c r="M220" i="4"/>
  <c r="Y220" i="4" s="1"/>
  <c r="L220" i="4"/>
  <c r="X220" i="4" s="1"/>
  <c r="J220" i="4"/>
  <c r="T220" i="4" s="1"/>
  <c r="K220" i="4"/>
  <c r="U220" i="4" s="1"/>
  <c r="C220" i="4"/>
  <c r="I220" i="4"/>
  <c r="S220" i="4" s="1"/>
  <c r="O208" i="4"/>
  <c r="AC208" i="4" s="1"/>
  <c r="N208" i="4"/>
  <c r="AA208" i="4" s="1"/>
  <c r="M208" i="4"/>
  <c r="Y208" i="4" s="1"/>
  <c r="L208" i="4"/>
  <c r="X208" i="4" s="1"/>
  <c r="J208" i="4"/>
  <c r="T208" i="4" s="1"/>
  <c r="K208" i="4"/>
  <c r="U208" i="4" s="1"/>
  <c r="C208" i="4"/>
  <c r="I208" i="4"/>
  <c r="S208" i="4" s="1"/>
  <c r="O196" i="4"/>
  <c r="AC196" i="4" s="1"/>
  <c r="N196" i="4"/>
  <c r="AA196" i="4" s="1"/>
  <c r="M196" i="4"/>
  <c r="Y196" i="4" s="1"/>
  <c r="L196" i="4"/>
  <c r="X196" i="4" s="1"/>
  <c r="J196" i="4"/>
  <c r="T196" i="4" s="1"/>
  <c r="K196" i="4"/>
  <c r="U196" i="4" s="1"/>
  <c r="C196" i="4"/>
  <c r="I196" i="4"/>
  <c r="S196" i="4" s="1"/>
  <c r="O184" i="4"/>
  <c r="AC184" i="4" s="1"/>
  <c r="N184" i="4"/>
  <c r="AA184" i="4" s="1"/>
  <c r="M184" i="4"/>
  <c r="Y184" i="4" s="1"/>
  <c r="L184" i="4"/>
  <c r="X184" i="4" s="1"/>
  <c r="J184" i="4"/>
  <c r="T184" i="4" s="1"/>
  <c r="K184" i="4"/>
  <c r="U184" i="4" s="1"/>
  <c r="C184" i="4"/>
  <c r="I184" i="4"/>
  <c r="S184" i="4" s="1"/>
  <c r="O172" i="4"/>
  <c r="AC172" i="4" s="1"/>
  <c r="N172" i="4"/>
  <c r="AA172" i="4" s="1"/>
  <c r="M172" i="4"/>
  <c r="Y172" i="4" s="1"/>
  <c r="L172" i="4"/>
  <c r="X172" i="4" s="1"/>
  <c r="J172" i="4"/>
  <c r="T172" i="4" s="1"/>
  <c r="C172" i="4"/>
  <c r="K172" i="4"/>
  <c r="U172" i="4" s="1"/>
  <c r="I172" i="4"/>
  <c r="S172" i="4" s="1"/>
  <c r="O160" i="4"/>
  <c r="AC160" i="4" s="1"/>
  <c r="N160" i="4"/>
  <c r="AA160" i="4" s="1"/>
  <c r="M160" i="4"/>
  <c r="Y160" i="4" s="1"/>
  <c r="L160" i="4"/>
  <c r="X160" i="4" s="1"/>
  <c r="J160" i="4"/>
  <c r="T160" i="4" s="1"/>
  <c r="K160" i="4"/>
  <c r="U160" i="4" s="1"/>
  <c r="C160" i="4"/>
  <c r="I160" i="4"/>
  <c r="S160" i="4" s="1"/>
  <c r="O148" i="4"/>
  <c r="AC148" i="4" s="1"/>
  <c r="N148" i="4"/>
  <c r="AA148" i="4" s="1"/>
  <c r="M148" i="4"/>
  <c r="Y148" i="4" s="1"/>
  <c r="L148" i="4"/>
  <c r="X148" i="4" s="1"/>
  <c r="J148" i="4"/>
  <c r="T148" i="4" s="1"/>
  <c r="K148" i="4"/>
  <c r="U148" i="4" s="1"/>
  <c r="C148" i="4"/>
  <c r="I148" i="4"/>
  <c r="S148" i="4" s="1"/>
  <c r="O136" i="4"/>
  <c r="AC136" i="4" s="1"/>
  <c r="N136" i="4"/>
  <c r="AA136" i="4" s="1"/>
  <c r="M136" i="4"/>
  <c r="Y136" i="4" s="1"/>
  <c r="L136" i="4"/>
  <c r="X136" i="4" s="1"/>
  <c r="J136" i="4"/>
  <c r="T136" i="4" s="1"/>
  <c r="K136" i="4"/>
  <c r="U136" i="4" s="1"/>
  <c r="C136" i="4"/>
  <c r="I136" i="4"/>
  <c r="S136" i="4" s="1"/>
  <c r="O124" i="4"/>
  <c r="AC124" i="4" s="1"/>
  <c r="N124" i="4"/>
  <c r="AA124" i="4" s="1"/>
  <c r="M124" i="4"/>
  <c r="Y124" i="4" s="1"/>
  <c r="L124" i="4"/>
  <c r="X124" i="4" s="1"/>
  <c r="J124" i="4"/>
  <c r="T124" i="4" s="1"/>
  <c r="C124" i="4"/>
  <c r="K124" i="4"/>
  <c r="U124" i="4" s="1"/>
  <c r="I124" i="4"/>
  <c r="S124" i="4" s="1"/>
  <c r="O112" i="4"/>
  <c r="AC112" i="4" s="1"/>
  <c r="N112" i="4"/>
  <c r="AA112" i="4" s="1"/>
  <c r="M112" i="4"/>
  <c r="Y112" i="4" s="1"/>
  <c r="L112" i="4"/>
  <c r="X112" i="4" s="1"/>
  <c r="J112" i="4"/>
  <c r="T112" i="4" s="1"/>
  <c r="K112" i="4"/>
  <c r="U112" i="4" s="1"/>
  <c r="C112" i="4"/>
  <c r="I112" i="4"/>
  <c r="S112" i="4" s="1"/>
  <c r="O100" i="4"/>
  <c r="AC100" i="4" s="1"/>
  <c r="M100" i="4"/>
  <c r="Y100" i="4" s="1"/>
  <c r="L100" i="4"/>
  <c r="X100" i="4" s="1"/>
  <c r="N100" i="4"/>
  <c r="AA100" i="4" s="1"/>
  <c r="J100" i="4"/>
  <c r="T100" i="4" s="1"/>
  <c r="K100" i="4"/>
  <c r="U100" i="4" s="1"/>
  <c r="C100" i="4"/>
  <c r="I100" i="4"/>
  <c r="S100" i="4" s="1"/>
  <c r="O88" i="4"/>
  <c r="AC88" i="4" s="1"/>
  <c r="M88" i="4"/>
  <c r="Y88" i="4" s="1"/>
  <c r="N88" i="4"/>
  <c r="AA88" i="4" s="1"/>
  <c r="L88" i="4"/>
  <c r="X88" i="4" s="1"/>
  <c r="J88" i="4"/>
  <c r="T88" i="4" s="1"/>
  <c r="K88" i="4"/>
  <c r="U88" i="4" s="1"/>
  <c r="C88" i="4"/>
  <c r="I88" i="4"/>
  <c r="S88" i="4" s="1"/>
  <c r="O76" i="4"/>
  <c r="AC76" i="4" s="1"/>
  <c r="M76" i="4"/>
  <c r="Y76" i="4" s="1"/>
  <c r="N76" i="4"/>
  <c r="AA76" i="4" s="1"/>
  <c r="L76" i="4"/>
  <c r="X76" i="4" s="1"/>
  <c r="J76" i="4"/>
  <c r="T76" i="4" s="1"/>
  <c r="C76" i="4"/>
  <c r="K76" i="4"/>
  <c r="U76" i="4" s="1"/>
  <c r="I76" i="4"/>
  <c r="S76" i="4" s="1"/>
  <c r="O64" i="4"/>
  <c r="AC64" i="4" s="1"/>
  <c r="M64" i="4"/>
  <c r="Y64" i="4" s="1"/>
  <c r="N64" i="4"/>
  <c r="AA64" i="4" s="1"/>
  <c r="L64" i="4"/>
  <c r="X64" i="4" s="1"/>
  <c r="J64" i="4"/>
  <c r="T64" i="4" s="1"/>
  <c r="K64" i="4"/>
  <c r="U64" i="4" s="1"/>
  <c r="C64" i="4"/>
  <c r="I64" i="4"/>
  <c r="S64" i="4" s="1"/>
  <c r="O52" i="4"/>
  <c r="AC52" i="4" s="1"/>
  <c r="N52" i="4"/>
  <c r="AA52" i="4" s="1"/>
  <c r="M52" i="4"/>
  <c r="Y52" i="4" s="1"/>
  <c r="L52" i="4"/>
  <c r="X52" i="4" s="1"/>
  <c r="J52" i="4"/>
  <c r="T52" i="4" s="1"/>
  <c r="K52" i="4"/>
  <c r="U52" i="4" s="1"/>
  <c r="C52" i="4"/>
  <c r="I52" i="4"/>
  <c r="S52" i="4" s="1"/>
  <c r="O40" i="4"/>
  <c r="AC40" i="4" s="1"/>
  <c r="N40" i="4"/>
  <c r="AA40" i="4" s="1"/>
  <c r="M40" i="4"/>
  <c r="Y40" i="4" s="1"/>
  <c r="L40" i="4"/>
  <c r="X40" i="4" s="1"/>
  <c r="J40" i="4"/>
  <c r="T40" i="4" s="1"/>
  <c r="K40" i="4"/>
  <c r="U40" i="4" s="1"/>
  <c r="C40" i="4"/>
  <c r="I40" i="4"/>
  <c r="S40" i="4" s="1"/>
  <c r="O28" i="4"/>
  <c r="AC28" i="4" s="1"/>
  <c r="N28" i="4"/>
  <c r="AA28" i="4" s="1"/>
  <c r="M28" i="4"/>
  <c r="Y28" i="4" s="1"/>
  <c r="L28" i="4"/>
  <c r="X28" i="4" s="1"/>
  <c r="J28" i="4"/>
  <c r="T28" i="4" s="1"/>
  <c r="K28" i="4"/>
  <c r="U28" i="4" s="1"/>
  <c r="C28" i="4"/>
  <c r="I28" i="4"/>
  <c r="S28" i="4" s="1"/>
  <c r="O16" i="4"/>
  <c r="AC16" i="4" s="1"/>
  <c r="N16" i="4"/>
  <c r="AA16" i="4" s="1"/>
  <c r="M16" i="4"/>
  <c r="Y16" i="4" s="1"/>
  <c r="L16" i="4"/>
  <c r="X16" i="4" s="1"/>
  <c r="J16" i="4"/>
  <c r="T16" i="4" s="1"/>
  <c r="K16" i="4"/>
  <c r="U16" i="4" s="1"/>
  <c r="C16" i="4"/>
  <c r="I16" i="4"/>
  <c r="S16" i="4" s="1"/>
  <c r="O4" i="4"/>
  <c r="AC4" i="4" s="1"/>
  <c r="N4" i="4"/>
  <c r="AA4" i="4" s="1"/>
  <c r="M4" i="4"/>
  <c r="Y4" i="4" s="1"/>
  <c r="L4" i="4"/>
  <c r="X4" i="4" s="1"/>
  <c r="J4" i="4"/>
  <c r="T4" i="4" s="1"/>
  <c r="K4" i="4"/>
  <c r="U4" i="4" s="1"/>
  <c r="C4" i="4"/>
  <c r="I4" i="4"/>
  <c r="S4" i="4" s="1"/>
  <c r="D110" i="4"/>
  <c r="D107" i="4" s="1"/>
  <c r="D254" i="4"/>
  <c r="D258" i="4" s="1"/>
  <c r="E110" i="4"/>
  <c r="E101" i="4" s="1"/>
  <c r="V101" i="4" s="1"/>
  <c r="E254" i="4"/>
  <c r="V254" i="4" s="1"/>
  <c r="F110" i="4"/>
  <c r="W110" i="4" s="1"/>
  <c r="F254" i="4"/>
  <c r="F245" i="4" s="1"/>
  <c r="W245" i="4" s="1"/>
  <c r="G110" i="4"/>
  <c r="G103" i="4" s="1"/>
  <c r="G254" i="4"/>
  <c r="G258" i="4" s="1"/>
  <c r="C56" i="4"/>
  <c r="C115" i="4"/>
  <c r="C200" i="4"/>
  <c r="C259" i="4"/>
  <c r="C344" i="4"/>
  <c r="J392" i="4"/>
  <c r="T392" i="4" s="1"/>
  <c r="O290" i="4"/>
  <c r="AC290" i="4" s="1"/>
  <c r="N290" i="4"/>
  <c r="AA290" i="4" s="1"/>
  <c r="M290" i="4"/>
  <c r="Y290" i="4" s="1"/>
  <c r="L290" i="4"/>
  <c r="X290" i="4" s="1"/>
  <c r="K290" i="4"/>
  <c r="U290" i="4" s="1"/>
  <c r="J290" i="4"/>
  <c r="T290" i="4" s="1"/>
  <c r="C290" i="4"/>
  <c r="I290" i="4"/>
  <c r="S290" i="4" s="1"/>
  <c r="O278" i="4"/>
  <c r="AC278" i="4" s="1"/>
  <c r="M278" i="4"/>
  <c r="Y278" i="4" s="1"/>
  <c r="N278" i="4"/>
  <c r="AA278" i="4" s="1"/>
  <c r="L278" i="4"/>
  <c r="X278" i="4" s="1"/>
  <c r="K278" i="4"/>
  <c r="U278" i="4" s="1"/>
  <c r="J278" i="4"/>
  <c r="T278" i="4" s="1"/>
  <c r="I278" i="4"/>
  <c r="S278" i="4" s="1"/>
  <c r="C278" i="4"/>
  <c r="O266" i="4"/>
  <c r="AC266" i="4" s="1"/>
  <c r="N266" i="4"/>
  <c r="AA266" i="4" s="1"/>
  <c r="M266" i="4"/>
  <c r="Y266" i="4" s="1"/>
  <c r="L266" i="4"/>
  <c r="X266" i="4" s="1"/>
  <c r="K266" i="4"/>
  <c r="U266" i="4" s="1"/>
  <c r="J266" i="4"/>
  <c r="T266" i="4" s="1"/>
  <c r="I266" i="4"/>
  <c r="S266" i="4" s="1"/>
  <c r="C266" i="4"/>
  <c r="O254" i="4"/>
  <c r="AC254" i="4" s="1"/>
  <c r="M254" i="4"/>
  <c r="Y254" i="4" s="1"/>
  <c r="N254" i="4"/>
  <c r="AA254" i="4" s="1"/>
  <c r="L254" i="4"/>
  <c r="X254" i="4" s="1"/>
  <c r="K254" i="4"/>
  <c r="U254" i="4" s="1"/>
  <c r="J254" i="4"/>
  <c r="T254" i="4" s="1"/>
  <c r="I254" i="4"/>
  <c r="S254" i="4" s="1"/>
  <c r="C254" i="4"/>
  <c r="O242" i="4"/>
  <c r="AC242" i="4" s="1"/>
  <c r="N242" i="4"/>
  <c r="AA242" i="4" s="1"/>
  <c r="M242" i="4"/>
  <c r="Y242" i="4" s="1"/>
  <c r="L242" i="4"/>
  <c r="X242" i="4" s="1"/>
  <c r="K242" i="4"/>
  <c r="U242" i="4" s="1"/>
  <c r="J242" i="4"/>
  <c r="T242" i="4" s="1"/>
  <c r="I242" i="4"/>
  <c r="S242" i="4" s="1"/>
  <c r="C242" i="4"/>
  <c r="O230" i="4"/>
  <c r="AC230" i="4" s="1"/>
  <c r="M230" i="4"/>
  <c r="Y230" i="4" s="1"/>
  <c r="N230" i="4"/>
  <c r="AA230" i="4" s="1"/>
  <c r="L230" i="4"/>
  <c r="X230" i="4" s="1"/>
  <c r="K230" i="4"/>
  <c r="U230" i="4" s="1"/>
  <c r="J230" i="4"/>
  <c r="T230" i="4" s="1"/>
  <c r="I230" i="4"/>
  <c r="S230" i="4" s="1"/>
  <c r="C230" i="4"/>
  <c r="O218" i="4"/>
  <c r="AC218" i="4" s="1"/>
  <c r="N218" i="4"/>
  <c r="AA218" i="4" s="1"/>
  <c r="M218" i="4"/>
  <c r="Y218" i="4" s="1"/>
  <c r="L218" i="4"/>
  <c r="X218" i="4" s="1"/>
  <c r="K218" i="4"/>
  <c r="U218" i="4" s="1"/>
  <c r="J218" i="4"/>
  <c r="T218" i="4" s="1"/>
  <c r="I218" i="4"/>
  <c r="S218" i="4" s="1"/>
  <c r="C218" i="4"/>
  <c r="M206" i="4"/>
  <c r="Y206" i="4" s="1"/>
  <c r="O206" i="4"/>
  <c r="AC206" i="4" s="1"/>
  <c r="L206" i="4"/>
  <c r="X206" i="4" s="1"/>
  <c r="K206" i="4"/>
  <c r="U206" i="4" s="1"/>
  <c r="J206" i="4"/>
  <c r="T206" i="4" s="1"/>
  <c r="N206" i="4"/>
  <c r="AA206" i="4" s="1"/>
  <c r="I206" i="4"/>
  <c r="S206" i="4" s="1"/>
  <c r="C206" i="4"/>
  <c r="O194" i="4"/>
  <c r="AC194" i="4" s="1"/>
  <c r="M194" i="4"/>
  <c r="Y194" i="4" s="1"/>
  <c r="N194" i="4"/>
  <c r="AA194" i="4" s="1"/>
  <c r="L194" i="4"/>
  <c r="X194" i="4" s="1"/>
  <c r="K194" i="4"/>
  <c r="U194" i="4" s="1"/>
  <c r="J194" i="4"/>
  <c r="T194" i="4" s="1"/>
  <c r="I194" i="4"/>
  <c r="S194" i="4" s="1"/>
  <c r="C194" i="4"/>
  <c r="N182" i="4"/>
  <c r="AA182" i="4" s="1"/>
  <c r="M182" i="4"/>
  <c r="Y182" i="4" s="1"/>
  <c r="O182" i="4"/>
  <c r="AC182" i="4" s="1"/>
  <c r="L182" i="4"/>
  <c r="X182" i="4" s="1"/>
  <c r="K182" i="4"/>
  <c r="U182" i="4" s="1"/>
  <c r="J182" i="4"/>
  <c r="T182" i="4" s="1"/>
  <c r="I182" i="4"/>
  <c r="S182" i="4" s="1"/>
  <c r="C182" i="4"/>
  <c r="O170" i="4"/>
  <c r="AC170" i="4" s="1"/>
  <c r="M170" i="4"/>
  <c r="Y170" i="4" s="1"/>
  <c r="N170" i="4"/>
  <c r="AA170" i="4" s="1"/>
  <c r="L170" i="4"/>
  <c r="X170" i="4" s="1"/>
  <c r="K170" i="4"/>
  <c r="U170" i="4" s="1"/>
  <c r="J170" i="4"/>
  <c r="T170" i="4" s="1"/>
  <c r="I170" i="4"/>
  <c r="S170" i="4" s="1"/>
  <c r="C170" i="4"/>
  <c r="O158" i="4"/>
  <c r="AC158" i="4" s="1"/>
  <c r="M158" i="4"/>
  <c r="Y158" i="4" s="1"/>
  <c r="N158" i="4"/>
  <c r="AA158" i="4" s="1"/>
  <c r="L158" i="4"/>
  <c r="X158" i="4" s="1"/>
  <c r="K158" i="4"/>
  <c r="U158" i="4" s="1"/>
  <c r="J158" i="4"/>
  <c r="T158" i="4" s="1"/>
  <c r="I158" i="4"/>
  <c r="S158" i="4" s="1"/>
  <c r="C158" i="4"/>
  <c r="O146" i="4"/>
  <c r="AC146" i="4" s="1"/>
  <c r="N146" i="4"/>
  <c r="AA146" i="4" s="1"/>
  <c r="M146" i="4"/>
  <c r="Y146" i="4" s="1"/>
  <c r="L146" i="4"/>
  <c r="X146" i="4" s="1"/>
  <c r="K146" i="4"/>
  <c r="U146" i="4" s="1"/>
  <c r="J146" i="4"/>
  <c r="T146" i="4" s="1"/>
  <c r="I146" i="4"/>
  <c r="S146" i="4" s="1"/>
  <c r="C146" i="4"/>
  <c r="O134" i="4"/>
  <c r="AC134" i="4" s="1"/>
  <c r="M134" i="4"/>
  <c r="Y134" i="4" s="1"/>
  <c r="N134" i="4"/>
  <c r="AA134" i="4" s="1"/>
  <c r="L134" i="4"/>
  <c r="X134" i="4" s="1"/>
  <c r="K134" i="4"/>
  <c r="U134" i="4" s="1"/>
  <c r="J134" i="4"/>
  <c r="T134" i="4" s="1"/>
  <c r="I134" i="4"/>
  <c r="S134" i="4" s="1"/>
  <c r="C134" i="4"/>
  <c r="O122" i="4"/>
  <c r="AC122" i="4" s="1"/>
  <c r="M122" i="4"/>
  <c r="Y122" i="4" s="1"/>
  <c r="N122" i="4"/>
  <c r="AA122" i="4" s="1"/>
  <c r="L122" i="4"/>
  <c r="X122" i="4" s="1"/>
  <c r="K122" i="4"/>
  <c r="U122" i="4" s="1"/>
  <c r="J122" i="4"/>
  <c r="T122" i="4" s="1"/>
  <c r="I122" i="4"/>
  <c r="S122" i="4" s="1"/>
  <c r="C122" i="4"/>
  <c r="O110" i="4"/>
  <c r="AC110" i="4" s="1"/>
  <c r="N110" i="4"/>
  <c r="AA110" i="4" s="1"/>
  <c r="M110" i="4"/>
  <c r="Y110" i="4" s="1"/>
  <c r="L110" i="4"/>
  <c r="X110" i="4" s="1"/>
  <c r="K110" i="4"/>
  <c r="U110" i="4" s="1"/>
  <c r="J110" i="4"/>
  <c r="T110" i="4" s="1"/>
  <c r="I110" i="4"/>
  <c r="S110" i="4" s="1"/>
  <c r="C110" i="4"/>
  <c r="O98" i="4"/>
  <c r="AC98" i="4" s="1"/>
  <c r="N98" i="4"/>
  <c r="AA98" i="4" s="1"/>
  <c r="M98" i="4"/>
  <c r="Y98" i="4" s="1"/>
  <c r="L98" i="4"/>
  <c r="X98" i="4" s="1"/>
  <c r="K98" i="4"/>
  <c r="U98" i="4" s="1"/>
  <c r="J98" i="4"/>
  <c r="T98" i="4" s="1"/>
  <c r="I98" i="4"/>
  <c r="S98" i="4" s="1"/>
  <c r="C98" i="4"/>
  <c r="O86" i="4"/>
  <c r="AC86" i="4" s="1"/>
  <c r="M86" i="4"/>
  <c r="Y86" i="4" s="1"/>
  <c r="L86" i="4"/>
  <c r="X86" i="4" s="1"/>
  <c r="K86" i="4"/>
  <c r="U86" i="4" s="1"/>
  <c r="J86" i="4"/>
  <c r="T86" i="4" s="1"/>
  <c r="N86" i="4"/>
  <c r="AA86" i="4" s="1"/>
  <c r="I86" i="4"/>
  <c r="S86" i="4" s="1"/>
  <c r="C86" i="4"/>
  <c r="O74" i="4"/>
  <c r="AC74" i="4" s="1"/>
  <c r="M74" i="4"/>
  <c r="Y74" i="4" s="1"/>
  <c r="N74" i="4"/>
  <c r="AA74" i="4" s="1"/>
  <c r="L74" i="4"/>
  <c r="X74" i="4" s="1"/>
  <c r="K74" i="4"/>
  <c r="U74" i="4" s="1"/>
  <c r="J74" i="4"/>
  <c r="T74" i="4" s="1"/>
  <c r="I74" i="4"/>
  <c r="S74" i="4" s="1"/>
  <c r="C74" i="4"/>
  <c r="O62" i="4"/>
  <c r="AC62" i="4" s="1"/>
  <c r="M62" i="4"/>
  <c r="Y62" i="4" s="1"/>
  <c r="N62" i="4"/>
  <c r="AA62" i="4" s="1"/>
  <c r="L62" i="4"/>
  <c r="X62" i="4" s="1"/>
  <c r="K62" i="4"/>
  <c r="U62" i="4" s="1"/>
  <c r="J62" i="4"/>
  <c r="T62" i="4" s="1"/>
  <c r="I62" i="4"/>
  <c r="S62" i="4" s="1"/>
  <c r="C62" i="4"/>
  <c r="O50" i="4"/>
  <c r="AC50" i="4" s="1"/>
  <c r="N50" i="4"/>
  <c r="AA50" i="4" s="1"/>
  <c r="M50" i="4"/>
  <c r="Y50" i="4" s="1"/>
  <c r="L50" i="4"/>
  <c r="X50" i="4" s="1"/>
  <c r="K50" i="4"/>
  <c r="U50" i="4" s="1"/>
  <c r="J50" i="4"/>
  <c r="T50" i="4" s="1"/>
  <c r="I50" i="4"/>
  <c r="S50" i="4" s="1"/>
  <c r="C50" i="4"/>
  <c r="O38" i="4"/>
  <c r="AC38" i="4" s="1"/>
  <c r="N38" i="4"/>
  <c r="AA38" i="4" s="1"/>
  <c r="M38" i="4"/>
  <c r="Y38" i="4" s="1"/>
  <c r="L38" i="4"/>
  <c r="X38" i="4" s="1"/>
  <c r="K38" i="4"/>
  <c r="U38" i="4" s="1"/>
  <c r="J38" i="4"/>
  <c r="T38" i="4" s="1"/>
  <c r="I38" i="4"/>
  <c r="S38" i="4" s="1"/>
  <c r="C38" i="4"/>
  <c r="O26" i="4"/>
  <c r="AC26" i="4" s="1"/>
  <c r="N26" i="4"/>
  <c r="AA26" i="4" s="1"/>
  <c r="M26" i="4"/>
  <c r="Y26" i="4" s="1"/>
  <c r="L26" i="4"/>
  <c r="X26" i="4" s="1"/>
  <c r="K26" i="4"/>
  <c r="U26" i="4" s="1"/>
  <c r="J26" i="4"/>
  <c r="T26" i="4" s="1"/>
  <c r="I26" i="4"/>
  <c r="S26" i="4" s="1"/>
  <c r="C26" i="4"/>
  <c r="O14" i="4"/>
  <c r="AC14" i="4" s="1"/>
  <c r="N14" i="4"/>
  <c r="AA14" i="4" s="1"/>
  <c r="M14" i="4"/>
  <c r="Y14" i="4" s="1"/>
  <c r="L14" i="4"/>
  <c r="X14" i="4" s="1"/>
  <c r="K14" i="4"/>
  <c r="U14" i="4" s="1"/>
  <c r="J14" i="4"/>
  <c r="T14" i="4" s="1"/>
  <c r="I14" i="4"/>
  <c r="S14" i="4" s="1"/>
  <c r="C14" i="4"/>
  <c r="O2" i="4"/>
  <c r="AC2" i="4" s="1"/>
  <c r="N2" i="4"/>
  <c r="AA2" i="4" s="1"/>
  <c r="M2" i="4"/>
  <c r="Y2" i="4" s="1"/>
  <c r="L2" i="4"/>
  <c r="X2" i="4" s="1"/>
  <c r="K2" i="4"/>
  <c r="U2" i="4" s="1"/>
  <c r="J2" i="4"/>
  <c r="T2" i="4" s="1"/>
  <c r="I2" i="4"/>
  <c r="S2" i="4" s="1"/>
  <c r="C2" i="4"/>
  <c r="D134" i="4"/>
  <c r="D278" i="4"/>
  <c r="D274" i="4" s="1"/>
  <c r="E134" i="4"/>
  <c r="V134" i="4" s="1"/>
  <c r="E278" i="4"/>
  <c r="E267" i="4" s="1"/>
  <c r="V267" i="4" s="1"/>
  <c r="F134" i="4"/>
  <c r="W134" i="4" s="1"/>
  <c r="F278" i="4"/>
  <c r="G134" i="4"/>
  <c r="Z134" i="4" s="1"/>
  <c r="G278" i="4"/>
  <c r="H134" i="4"/>
  <c r="H129" i="4" s="1"/>
  <c r="H278" i="4"/>
  <c r="C8" i="4"/>
  <c r="C32" i="4"/>
  <c r="C91" i="4"/>
  <c r="C176" i="4"/>
  <c r="C202" i="4"/>
  <c r="C235" i="4"/>
  <c r="C320" i="4"/>
  <c r="C379" i="4"/>
  <c r="C464" i="4"/>
  <c r="I43" i="4"/>
  <c r="S43" i="4" s="1"/>
  <c r="I91" i="4"/>
  <c r="S91" i="4" s="1"/>
  <c r="I139" i="4"/>
  <c r="S139" i="4" s="1"/>
  <c r="I187" i="4"/>
  <c r="S187" i="4" s="1"/>
  <c r="J440" i="4"/>
  <c r="T440" i="4" s="1"/>
  <c r="O469" i="4"/>
  <c r="AC469" i="4" s="1"/>
  <c r="M469" i="4"/>
  <c r="Y469" i="4" s="1"/>
  <c r="N469" i="4"/>
  <c r="AA469" i="4" s="1"/>
  <c r="L469" i="4"/>
  <c r="X469" i="4" s="1"/>
  <c r="J469" i="4"/>
  <c r="T469" i="4" s="1"/>
  <c r="K469" i="4"/>
  <c r="U469" i="4" s="1"/>
  <c r="I469" i="4"/>
  <c r="S469" i="4" s="1"/>
  <c r="C469" i="4"/>
  <c r="O457" i="4"/>
  <c r="AC457" i="4" s="1"/>
  <c r="M457" i="4"/>
  <c r="Y457" i="4" s="1"/>
  <c r="N457" i="4"/>
  <c r="AA457" i="4" s="1"/>
  <c r="L457" i="4"/>
  <c r="X457" i="4" s="1"/>
  <c r="K457" i="4"/>
  <c r="U457" i="4" s="1"/>
  <c r="J457" i="4"/>
  <c r="T457" i="4" s="1"/>
  <c r="C457" i="4"/>
  <c r="I457" i="4"/>
  <c r="S457" i="4" s="1"/>
  <c r="O445" i="4"/>
  <c r="AC445" i="4" s="1"/>
  <c r="N445" i="4"/>
  <c r="AA445" i="4" s="1"/>
  <c r="M445" i="4"/>
  <c r="Y445" i="4" s="1"/>
  <c r="L445" i="4"/>
  <c r="X445" i="4" s="1"/>
  <c r="K445" i="4"/>
  <c r="U445" i="4" s="1"/>
  <c r="J445" i="4"/>
  <c r="T445" i="4" s="1"/>
  <c r="I445" i="4"/>
  <c r="S445" i="4" s="1"/>
  <c r="C445" i="4"/>
  <c r="N433" i="4"/>
  <c r="AA433" i="4" s="1"/>
  <c r="M433" i="4"/>
  <c r="Y433" i="4" s="1"/>
  <c r="O433" i="4"/>
  <c r="AC433" i="4" s="1"/>
  <c r="L433" i="4"/>
  <c r="X433" i="4" s="1"/>
  <c r="J433" i="4"/>
  <c r="T433" i="4" s="1"/>
  <c r="K433" i="4"/>
  <c r="U433" i="4" s="1"/>
  <c r="C433" i="4"/>
  <c r="I433" i="4"/>
  <c r="S433" i="4" s="1"/>
  <c r="O421" i="4"/>
  <c r="AC421" i="4" s="1"/>
  <c r="M421" i="4"/>
  <c r="Y421" i="4" s="1"/>
  <c r="N421" i="4"/>
  <c r="AA421" i="4" s="1"/>
  <c r="L421" i="4"/>
  <c r="X421" i="4" s="1"/>
  <c r="J421" i="4"/>
  <c r="T421" i="4" s="1"/>
  <c r="K421" i="4"/>
  <c r="U421" i="4" s="1"/>
  <c r="I421" i="4"/>
  <c r="S421" i="4" s="1"/>
  <c r="C421" i="4"/>
  <c r="O409" i="4"/>
  <c r="AC409" i="4" s="1"/>
  <c r="M409" i="4"/>
  <c r="Y409" i="4" s="1"/>
  <c r="N409" i="4"/>
  <c r="AA409" i="4" s="1"/>
  <c r="J409" i="4"/>
  <c r="T409" i="4" s="1"/>
  <c r="K409" i="4"/>
  <c r="U409" i="4" s="1"/>
  <c r="L409" i="4"/>
  <c r="X409" i="4" s="1"/>
  <c r="C409" i="4"/>
  <c r="I409" i="4"/>
  <c r="S409" i="4" s="1"/>
  <c r="O397" i="4"/>
  <c r="AC397" i="4" s="1"/>
  <c r="N397" i="4"/>
  <c r="AA397" i="4" s="1"/>
  <c r="M397" i="4"/>
  <c r="Y397" i="4" s="1"/>
  <c r="L397" i="4"/>
  <c r="X397" i="4" s="1"/>
  <c r="J397" i="4"/>
  <c r="T397" i="4" s="1"/>
  <c r="K397" i="4"/>
  <c r="U397" i="4" s="1"/>
  <c r="I397" i="4"/>
  <c r="S397" i="4" s="1"/>
  <c r="C397" i="4"/>
  <c r="N385" i="4"/>
  <c r="AA385" i="4" s="1"/>
  <c r="M385" i="4"/>
  <c r="Y385" i="4" s="1"/>
  <c r="L385" i="4"/>
  <c r="X385" i="4" s="1"/>
  <c r="O385" i="4"/>
  <c r="AC385" i="4" s="1"/>
  <c r="K385" i="4"/>
  <c r="U385" i="4" s="1"/>
  <c r="J385" i="4"/>
  <c r="T385" i="4" s="1"/>
  <c r="C385" i="4"/>
  <c r="I385" i="4"/>
  <c r="S385" i="4" s="1"/>
  <c r="O373" i="4"/>
  <c r="AC373" i="4" s="1"/>
  <c r="M373" i="4"/>
  <c r="Y373" i="4" s="1"/>
  <c r="N373" i="4"/>
  <c r="AA373" i="4" s="1"/>
  <c r="L373" i="4"/>
  <c r="X373" i="4" s="1"/>
  <c r="K373" i="4"/>
  <c r="U373" i="4" s="1"/>
  <c r="J373" i="4"/>
  <c r="T373" i="4" s="1"/>
  <c r="I373" i="4"/>
  <c r="S373" i="4" s="1"/>
  <c r="C373" i="4"/>
  <c r="O361" i="4"/>
  <c r="AC361" i="4" s="1"/>
  <c r="N361" i="4"/>
  <c r="AA361" i="4" s="1"/>
  <c r="M361" i="4"/>
  <c r="Y361" i="4" s="1"/>
  <c r="L361" i="4"/>
  <c r="X361" i="4" s="1"/>
  <c r="J361" i="4"/>
  <c r="T361" i="4" s="1"/>
  <c r="K361" i="4"/>
  <c r="U361" i="4" s="1"/>
  <c r="C361" i="4"/>
  <c r="I361" i="4"/>
  <c r="S361" i="4" s="1"/>
  <c r="O349" i="4"/>
  <c r="AC349" i="4" s="1"/>
  <c r="M349" i="4"/>
  <c r="Y349" i="4" s="1"/>
  <c r="L349" i="4"/>
  <c r="X349" i="4" s="1"/>
  <c r="N349" i="4"/>
  <c r="AA349" i="4" s="1"/>
  <c r="J349" i="4"/>
  <c r="T349" i="4" s="1"/>
  <c r="K349" i="4"/>
  <c r="U349" i="4" s="1"/>
  <c r="I349" i="4"/>
  <c r="S349" i="4" s="1"/>
  <c r="C349" i="4"/>
  <c r="O337" i="4"/>
  <c r="AC337" i="4" s="1"/>
  <c r="N337" i="4"/>
  <c r="AA337" i="4" s="1"/>
  <c r="M337" i="4"/>
  <c r="Y337" i="4" s="1"/>
  <c r="L337" i="4"/>
  <c r="X337" i="4" s="1"/>
  <c r="J337" i="4"/>
  <c r="T337" i="4" s="1"/>
  <c r="K337" i="4"/>
  <c r="U337" i="4" s="1"/>
  <c r="C337" i="4"/>
  <c r="I337" i="4"/>
  <c r="S337" i="4" s="1"/>
  <c r="O325" i="4"/>
  <c r="AC325" i="4" s="1"/>
  <c r="M325" i="4"/>
  <c r="Y325" i="4" s="1"/>
  <c r="L325" i="4"/>
  <c r="X325" i="4" s="1"/>
  <c r="N325" i="4"/>
  <c r="AA325" i="4" s="1"/>
  <c r="J325" i="4"/>
  <c r="T325" i="4" s="1"/>
  <c r="K325" i="4"/>
  <c r="U325" i="4" s="1"/>
  <c r="I325" i="4"/>
  <c r="S325" i="4" s="1"/>
  <c r="C325" i="4"/>
  <c r="O313" i="4"/>
  <c r="AC313" i="4" s="1"/>
  <c r="N313" i="4"/>
  <c r="AA313" i="4" s="1"/>
  <c r="M313" i="4"/>
  <c r="Y313" i="4" s="1"/>
  <c r="L313" i="4"/>
  <c r="X313" i="4" s="1"/>
  <c r="K313" i="4"/>
  <c r="U313" i="4" s="1"/>
  <c r="J313" i="4"/>
  <c r="T313" i="4" s="1"/>
  <c r="C313" i="4"/>
  <c r="I313" i="4"/>
  <c r="S313" i="4" s="1"/>
  <c r="O301" i="4"/>
  <c r="AC301" i="4" s="1"/>
  <c r="M301" i="4"/>
  <c r="Y301" i="4" s="1"/>
  <c r="N301" i="4"/>
  <c r="AA301" i="4" s="1"/>
  <c r="L301" i="4"/>
  <c r="X301" i="4" s="1"/>
  <c r="K301" i="4"/>
  <c r="U301" i="4" s="1"/>
  <c r="J301" i="4"/>
  <c r="T301" i="4" s="1"/>
  <c r="C301" i="4"/>
  <c r="I301" i="4"/>
  <c r="S301" i="4" s="1"/>
  <c r="O289" i="4"/>
  <c r="AC289" i="4" s="1"/>
  <c r="N289" i="4"/>
  <c r="AA289" i="4" s="1"/>
  <c r="M289" i="4"/>
  <c r="Y289" i="4" s="1"/>
  <c r="L289" i="4"/>
  <c r="X289" i="4" s="1"/>
  <c r="J289" i="4"/>
  <c r="T289" i="4" s="1"/>
  <c r="K289" i="4"/>
  <c r="U289" i="4" s="1"/>
  <c r="C289" i="4"/>
  <c r="I289" i="4"/>
  <c r="S289" i="4" s="1"/>
  <c r="O277" i="4"/>
  <c r="AC277" i="4" s="1"/>
  <c r="M277" i="4"/>
  <c r="Y277" i="4" s="1"/>
  <c r="N277" i="4"/>
  <c r="AA277" i="4" s="1"/>
  <c r="L277" i="4"/>
  <c r="X277" i="4" s="1"/>
  <c r="J277" i="4"/>
  <c r="T277" i="4" s="1"/>
  <c r="K277" i="4"/>
  <c r="U277" i="4" s="1"/>
  <c r="I277" i="4"/>
  <c r="S277" i="4" s="1"/>
  <c r="C277" i="4"/>
  <c r="O265" i="4"/>
  <c r="AC265" i="4" s="1"/>
  <c r="N265" i="4"/>
  <c r="AA265" i="4" s="1"/>
  <c r="M265" i="4"/>
  <c r="Y265" i="4" s="1"/>
  <c r="L265" i="4"/>
  <c r="X265" i="4" s="1"/>
  <c r="K265" i="4"/>
  <c r="U265" i="4" s="1"/>
  <c r="J265" i="4"/>
  <c r="T265" i="4" s="1"/>
  <c r="I265" i="4"/>
  <c r="S265" i="4" s="1"/>
  <c r="C265" i="4"/>
  <c r="O253" i="4"/>
  <c r="AC253" i="4" s="1"/>
  <c r="M253" i="4"/>
  <c r="Y253" i="4" s="1"/>
  <c r="N253" i="4"/>
  <c r="AA253" i="4" s="1"/>
  <c r="L253" i="4"/>
  <c r="X253" i="4" s="1"/>
  <c r="K253" i="4"/>
  <c r="U253" i="4" s="1"/>
  <c r="J253" i="4"/>
  <c r="T253" i="4" s="1"/>
  <c r="I253" i="4"/>
  <c r="S253" i="4" s="1"/>
  <c r="C253" i="4"/>
  <c r="O241" i="4"/>
  <c r="AC241" i="4" s="1"/>
  <c r="N241" i="4"/>
  <c r="AA241" i="4" s="1"/>
  <c r="M241" i="4"/>
  <c r="Y241" i="4" s="1"/>
  <c r="L241" i="4"/>
  <c r="X241" i="4" s="1"/>
  <c r="J241" i="4"/>
  <c r="T241" i="4" s="1"/>
  <c r="K241" i="4"/>
  <c r="U241" i="4" s="1"/>
  <c r="I241" i="4"/>
  <c r="S241" i="4" s="1"/>
  <c r="C241" i="4"/>
  <c r="O229" i="4"/>
  <c r="AC229" i="4" s="1"/>
  <c r="M229" i="4"/>
  <c r="Y229" i="4" s="1"/>
  <c r="N229" i="4"/>
  <c r="AA229" i="4" s="1"/>
  <c r="L229" i="4"/>
  <c r="X229" i="4" s="1"/>
  <c r="J229" i="4"/>
  <c r="T229" i="4" s="1"/>
  <c r="K229" i="4"/>
  <c r="U229" i="4" s="1"/>
  <c r="I229" i="4"/>
  <c r="S229" i="4" s="1"/>
  <c r="C229" i="4"/>
  <c r="O217" i="4"/>
  <c r="AC217" i="4" s="1"/>
  <c r="N217" i="4"/>
  <c r="AA217" i="4" s="1"/>
  <c r="M217" i="4"/>
  <c r="Y217" i="4" s="1"/>
  <c r="L217" i="4"/>
  <c r="X217" i="4" s="1"/>
  <c r="K217" i="4"/>
  <c r="U217" i="4" s="1"/>
  <c r="J217" i="4"/>
  <c r="T217" i="4" s="1"/>
  <c r="I217" i="4"/>
  <c r="S217" i="4" s="1"/>
  <c r="C217" i="4"/>
  <c r="O205" i="4"/>
  <c r="AC205" i="4" s="1"/>
  <c r="M205" i="4"/>
  <c r="Y205" i="4" s="1"/>
  <c r="L205" i="4"/>
  <c r="X205" i="4" s="1"/>
  <c r="N205" i="4"/>
  <c r="AA205" i="4" s="1"/>
  <c r="K205" i="4"/>
  <c r="U205" i="4" s="1"/>
  <c r="J205" i="4"/>
  <c r="T205" i="4" s="1"/>
  <c r="I205" i="4"/>
  <c r="S205" i="4" s="1"/>
  <c r="C205" i="4"/>
  <c r="O193" i="4"/>
  <c r="AC193" i="4" s="1"/>
  <c r="M193" i="4"/>
  <c r="Y193" i="4" s="1"/>
  <c r="N193" i="4"/>
  <c r="AA193" i="4" s="1"/>
  <c r="L193" i="4"/>
  <c r="X193" i="4" s="1"/>
  <c r="J193" i="4"/>
  <c r="T193" i="4" s="1"/>
  <c r="K193" i="4"/>
  <c r="U193" i="4" s="1"/>
  <c r="I193" i="4"/>
  <c r="S193" i="4" s="1"/>
  <c r="C193" i="4"/>
  <c r="O181" i="4"/>
  <c r="AC181" i="4" s="1"/>
  <c r="N181" i="4"/>
  <c r="AA181" i="4" s="1"/>
  <c r="M181" i="4"/>
  <c r="Y181" i="4" s="1"/>
  <c r="L181" i="4"/>
  <c r="X181" i="4" s="1"/>
  <c r="J181" i="4"/>
  <c r="T181" i="4" s="1"/>
  <c r="K181" i="4"/>
  <c r="U181" i="4" s="1"/>
  <c r="I181" i="4"/>
  <c r="S181" i="4" s="1"/>
  <c r="C181" i="4"/>
  <c r="O169" i="4"/>
  <c r="AC169" i="4" s="1"/>
  <c r="M169" i="4"/>
  <c r="Y169" i="4" s="1"/>
  <c r="N169" i="4"/>
  <c r="AA169" i="4" s="1"/>
  <c r="L169" i="4"/>
  <c r="X169" i="4" s="1"/>
  <c r="K169" i="4"/>
  <c r="U169" i="4" s="1"/>
  <c r="J169" i="4"/>
  <c r="T169" i="4" s="1"/>
  <c r="I169" i="4"/>
  <c r="S169" i="4" s="1"/>
  <c r="C169" i="4"/>
  <c r="O157" i="4"/>
  <c r="AC157" i="4" s="1"/>
  <c r="M157" i="4"/>
  <c r="Y157" i="4" s="1"/>
  <c r="N157" i="4"/>
  <c r="AA157" i="4" s="1"/>
  <c r="L157" i="4"/>
  <c r="X157" i="4" s="1"/>
  <c r="K157" i="4"/>
  <c r="U157" i="4" s="1"/>
  <c r="J157" i="4"/>
  <c r="T157" i="4" s="1"/>
  <c r="I157" i="4"/>
  <c r="S157" i="4" s="1"/>
  <c r="C157" i="4"/>
  <c r="O145" i="4"/>
  <c r="AC145" i="4" s="1"/>
  <c r="N145" i="4"/>
  <c r="AA145" i="4" s="1"/>
  <c r="M145" i="4"/>
  <c r="Y145" i="4" s="1"/>
  <c r="L145" i="4"/>
  <c r="X145" i="4" s="1"/>
  <c r="J145" i="4"/>
  <c r="T145" i="4" s="1"/>
  <c r="K145" i="4"/>
  <c r="U145" i="4" s="1"/>
  <c r="I145" i="4"/>
  <c r="S145" i="4" s="1"/>
  <c r="C145" i="4"/>
  <c r="O133" i="4"/>
  <c r="AC133" i="4" s="1"/>
  <c r="M133" i="4"/>
  <c r="Y133" i="4" s="1"/>
  <c r="N133" i="4"/>
  <c r="AA133" i="4" s="1"/>
  <c r="L133" i="4"/>
  <c r="X133" i="4" s="1"/>
  <c r="J133" i="4"/>
  <c r="T133" i="4" s="1"/>
  <c r="I133" i="4"/>
  <c r="S133" i="4" s="1"/>
  <c r="C133" i="4"/>
  <c r="K133" i="4"/>
  <c r="U133" i="4" s="1"/>
  <c r="O121" i="4"/>
  <c r="AC121" i="4" s="1"/>
  <c r="M121" i="4"/>
  <c r="Y121" i="4" s="1"/>
  <c r="N121" i="4"/>
  <c r="AA121" i="4" s="1"/>
  <c r="L121" i="4"/>
  <c r="X121" i="4" s="1"/>
  <c r="K121" i="4"/>
  <c r="U121" i="4" s="1"/>
  <c r="J121" i="4"/>
  <c r="T121" i="4" s="1"/>
  <c r="I121" i="4"/>
  <c r="S121" i="4" s="1"/>
  <c r="C121" i="4"/>
  <c r="O109" i="4"/>
  <c r="AC109" i="4" s="1"/>
  <c r="N109" i="4"/>
  <c r="AA109" i="4" s="1"/>
  <c r="M109" i="4"/>
  <c r="Y109" i="4" s="1"/>
  <c r="L109" i="4"/>
  <c r="X109" i="4" s="1"/>
  <c r="K109" i="4"/>
  <c r="U109" i="4" s="1"/>
  <c r="J109" i="4"/>
  <c r="T109" i="4" s="1"/>
  <c r="I109" i="4"/>
  <c r="S109" i="4" s="1"/>
  <c r="C109" i="4"/>
  <c r="N97" i="4"/>
  <c r="AA97" i="4" s="1"/>
  <c r="O97" i="4"/>
  <c r="AC97" i="4" s="1"/>
  <c r="M97" i="4"/>
  <c r="Y97" i="4" s="1"/>
  <c r="L97" i="4"/>
  <c r="X97" i="4" s="1"/>
  <c r="J97" i="4"/>
  <c r="T97" i="4" s="1"/>
  <c r="K97" i="4"/>
  <c r="U97" i="4" s="1"/>
  <c r="I97" i="4"/>
  <c r="S97" i="4" s="1"/>
  <c r="C97" i="4"/>
  <c r="O85" i="4"/>
  <c r="AC85" i="4" s="1"/>
  <c r="L85" i="4"/>
  <c r="X85" i="4" s="1"/>
  <c r="N85" i="4"/>
  <c r="AA85" i="4" s="1"/>
  <c r="M85" i="4"/>
  <c r="Y85" i="4" s="1"/>
  <c r="J85" i="4"/>
  <c r="T85" i="4" s="1"/>
  <c r="I85" i="4"/>
  <c r="S85" i="4" s="1"/>
  <c r="C85" i="4"/>
  <c r="O73" i="4"/>
  <c r="AC73" i="4" s="1"/>
  <c r="N73" i="4"/>
  <c r="AA73" i="4" s="1"/>
  <c r="L73" i="4"/>
  <c r="X73" i="4" s="1"/>
  <c r="M73" i="4"/>
  <c r="Y73" i="4" s="1"/>
  <c r="K73" i="4"/>
  <c r="U73" i="4" s="1"/>
  <c r="J73" i="4"/>
  <c r="T73" i="4" s="1"/>
  <c r="I73" i="4"/>
  <c r="S73" i="4" s="1"/>
  <c r="C73" i="4"/>
  <c r="O61" i="4"/>
  <c r="AC61" i="4" s="1"/>
  <c r="N61" i="4"/>
  <c r="AA61" i="4" s="1"/>
  <c r="M61" i="4"/>
  <c r="Y61" i="4" s="1"/>
  <c r="L61" i="4"/>
  <c r="X61" i="4" s="1"/>
  <c r="K61" i="4"/>
  <c r="U61" i="4" s="1"/>
  <c r="J61" i="4"/>
  <c r="T61" i="4" s="1"/>
  <c r="I61" i="4"/>
  <c r="S61" i="4" s="1"/>
  <c r="C61" i="4"/>
  <c r="O49" i="4"/>
  <c r="AC49" i="4" s="1"/>
  <c r="N49" i="4"/>
  <c r="AA49" i="4" s="1"/>
  <c r="M49" i="4"/>
  <c r="Y49" i="4" s="1"/>
  <c r="L49" i="4"/>
  <c r="X49" i="4" s="1"/>
  <c r="J49" i="4"/>
  <c r="T49" i="4" s="1"/>
  <c r="K49" i="4"/>
  <c r="U49" i="4" s="1"/>
  <c r="I49" i="4"/>
  <c r="S49" i="4" s="1"/>
  <c r="C49" i="4"/>
  <c r="N37" i="4"/>
  <c r="AA37" i="4" s="1"/>
  <c r="O37" i="4"/>
  <c r="AC37" i="4" s="1"/>
  <c r="L37" i="4"/>
  <c r="X37" i="4" s="1"/>
  <c r="M37" i="4"/>
  <c r="Y37" i="4" s="1"/>
  <c r="J37" i="4"/>
  <c r="T37" i="4" s="1"/>
  <c r="I37" i="4"/>
  <c r="S37" i="4" s="1"/>
  <c r="C37" i="4"/>
  <c r="K37" i="4"/>
  <c r="U37" i="4" s="1"/>
  <c r="O25" i="4"/>
  <c r="AC25" i="4" s="1"/>
  <c r="N25" i="4"/>
  <c r="AA25" i="4" s="1"/>
  <c r="L25" i="4"/>
  <c r="X25" i="4" s="1"/>
  <c r="M25" i="4"/>
  <c r="Y25" i="4" s="1"/>
  <c r="K25" i="4"/>
  <c r="U25" i="4" s="1"/>
  <c r="J25" i="4"/>
  <c r="T25" i="4" s="1"/>
  <c r="I25" i="4"/>
  <c r="S25" i="4" s="1"/>
  <c r="N13" i="4"/>
  <c r="AA13" i="4" s="1"/>
  <c r="O13" i="4"/>
  <c r="AC13" i="4" s="1"/>
  <c r="M13" i="4"/>
  <c r="Y13" i="4" s="1"/>
  <c r="L13" i="4"/>
  <c r="X13" i="4" s="1"/>
  <c r="K13" i="4"/>
  <c r="U13" i="4" s="1"/>
  <c r="J13" i="4"/>
  <c r="T13" i="4" s="1"/>
  <c r="I13" i="4"/>
  <c r="S13" i="4" s="1"/>
  <c r="D2" i="4"/>
  <c r="D146" i="4"/>
  <c r="D290" i="4"/>
  <c r="D297" i="4" s="1"/>
  <c r="E2" i="4"/>
  <c r="V2" i="4" s="1"/>
  <c r="E146" i="4"/>
  <c r="V146" i="4" s="1"/>
  <c r="E290" i="4"/>
  <c r="V290" i="4" s="1"/>
  <c r="F2" i="4"/>
  <c r="W2" i="4" s="1"/>
  <c r="F146" i="4"/>
  <c r="F145" i="4" s="1"/>
  <c r="W145" i="4" s="1"/>
  <c r="F290" i="4"/>
  <c r="F281" i="4" s="1"/>
  <c r="W281" i="4" s="1"/>
  <c r="G2" i="4"/>
  <c r="Z2" i="4" s="1"/>
  <c r="G146" i="4"/>
  <c r="G290" i="4"/>
  <c r="G296" i="4" s="1"/>
  <c r="H2" i="4"/>
  <c r="H146" i="4"/>
  <c r="H290" i="4"/>
  <c r="H295" i="4" s="1"/>
  <c r="B4" i="4"/>
  <c r="B16" i="4"/>
  <c r="B28" i="4"/>
  <c r="B40" i="4"/>
  <c r="B52" i="4"/>
  <c r="B64" i="4"/>
  <c r="B76" i="4"/>
  <c r="B88" i="4"/>
  <c r="B100" i="4"/>
  <c r="B112" i="4"/>
  <c r="B124" i="4"/>
  <c r="B136" i="4"/>
  <c r="B148" i="4"/>
  <c r="B160" i="4"/>
  <c r="B172" i="4"/>
  <c r="B184" i="4"/>
  <c r="B196" i="4"/>
  <c r="B208" i="4"/>
  <c r="B220" i="4"/>
  <c r="B232" i="4"/>
  <c r="B244" i="4"/>
  <c r="B256" i="4"/>
  <c r="B268" i="4"/>
  <c r="C92" i="4"/>
  <c r="C151" i="4"/>
  <c r="C236" i="4"/>
  <c r="C295" i="4"/>
  <c r="C380" i="4"/>
  <c r="I259" i="4"/>
  <c r="S259" i="4" s="1"/>
  <c r="J211" i="4"/>
  <c r="T211" i="4" s="1"/>
  <c r="O216" i="4"/>
  <c r="AC216" i="4" s="1"/>
  <c r="N216" i="4"/>
  <c r="AA216" i="4" s="1"/>
  <c r="M216" i="4"/>
  <c r="Y216" i="4" s="1"/>
  <c r="K216" i="4"/>
  <c r="U216" i="4" s="1"/>
  <c r="J216" i="4"/>
  <c r="T216" i="4" s="1"/>
  <c r="L216" i="4"/>
  <c r="X216" i="4" s="1"/>
  <c r="I216" i="4"/>
  <c r="S216" i="4" s="1"/>
  <c r="C216" i="4"/>
  <c r="O204" i="4"/>
  <c r="AC204" i="4" s="1"/>
  <c r="N204" i="4"/>
  <c r="AA204" i="4" s="1"/>
  <c r="M204" i="4"/>
  <c r="Y204" i="4" s="1"/>
  <c r="K204" i="4"/>
  <c r="U204" i="4" s="1"/>
  <c r="J204" i="4"/>
  <c r="T204" i="4" s="1"/>
  <c r="I204" i="4"/>
  <c r="S204" i="4" s="1"/>
  <c r="C204" i="4"/>
  <c r="O192" i="4"/>
  <c r="AC192" i="4" s="1"/>
  <c r="M192" i="4"/>
  <c r="Y192" i="4" s="1"/>
  <c r="N192" i="4"/>
  <c r="AA192" i="4" s="1"/>
  <c r="K192" i="4"/>
  <c r="U192" i="4" s="1"/>
  <c r="J192" i="4"/>
  <c r="T192" i="4" s="1"/>
  <c r="I192" i="4"/>
  <c r="S192" i="4" s="1"/>
  <c r="C192" i="4"/>
  <c r="L192" i="4"/>
  <c r="X192" i="4" s="1"/>
  <c r="O180" i="4"/>
  <c r="AC180" i="4" s="1"/>
  <c r="N180" i="4"/>
  <c r="AA180" i="4" s="1"/>
  <c r="M180" i="4"/>
  <c r="Y180" i="4" s="1"/>
  <c r="K180" i="4"/>
  <c r="U180" i="4" s="1"/>
  <c r="L180" i="4"/>
  <c r="X180" i="4" s="1"/>
  <c r="J180" i="4"/>
  <c r="T180" i="4" s="1"/>
  <c r="I180" i="4"/>
  <c r="S180" i="4" s="1"/>
  <c r="C180" i="4"/>
  <c r="O168" i="4"/>
  <c r="AC168" i="4" s="1"/>
  <c r="N168" i="4"/>
  <c r="AA168" i="4" s="1"/>
  <c r="M168" i="4"/>
  <c r="Y168" i="4" s="1"/>
  <c r="K168" i="4"/>
  <c r="U168" i="4" s="1"/>
  <c r="L168" i="4"/>
  <c r="X168" i="4" s="1"/>
  <c r="J168" i="4"/>
  <c r="T168" i="4" s="1"/>
  <c r="I168" i="4"/>
  <c r="S168" i="4" s="1"/>
  <c r="C168" i="4"/>
  <c r="O156" i="4"/>
  <c r="AC156" i="4" s="1"/>
  <c r="M156" i="4"/>
  <c r="Y156" i="4" s="1"/>
  <c r="N156" i="4"/>
  <c r="AA156" i="4" s="1"/>
  <c r="K156" i="4"/>
  <c r="U156" i="4" s="1"/>
  <c r="L156" i="4"/>
  <c r="X156" i="4" s="1"/>
  <c r="J156" i="4"/>
  <c r="T156" i="4" s="1"/>
  <c r="I156" i="4"/>
  <c r="S156" i="4" s="1"/>
  <c r="C156" i="4"/>
  <c r="O144" i="4"/>
  <c r="AC144" i="4" s="1"/>
  <c r="N144" i="4"/>
  <c r="AA144" i="4" s="1"/>
  <c r="M144" i="4"/>
  <c r="Y144" i="4" s="1"/>
  <c r="K144" i="4"/>
  <c r="U144" i="4" s="1"/>
  <c r="J144" i="4"/>
  <c r="T144" i="4" s="1"/>
  <c r="L144" i="4"/>
  <c r="X144" i="4" s="1"/>
  <c r="I144" i="4"/>
  <c r="S144" i="4" s="1"/>
  <c r="C144" i="4"/>
  <c r="O132" i="4"/>
  <c r="AC132" i="4" s="1"/>
  <c r="N132" i="4"/>
  <c r="AA132" i="4" s="1"/>
  <c r="M132" i="4"/>
  <c r="Y132" i="4" s="1"/>
  <c r="K132" i="4"/>
  <c r="U132" i="4" s="1"/>
  <c r="J132" i="4"/>
  <c r="T132" i="4" s="1"/>
  <c r="I132" i="4"/>
  <c r="S132" i="4" s="1"/>
  <c r="C132" i="4"/>
  <c r="O120" i="4"/>
  <c r="AC120" i="4" s="1"/>
  <c r="M120" i="4"/>
  <c r="Y120" i="4" s="1"/>
  <c r="N120" i="4"/>
  <c r="AA120" i="4" s="1"/>
  <c r="K120" i="4"/>
  <c r="U120" i="4" s="1"/>
  <c r="J120" i="4"/>
  <c r="T120" i="4" s="1"/>
  <c r="I120" i="4"/>
  <c r="S120" i="4" s="1"/>
  <c r="C120" i="4"/>
  <c r="L120" i="4"/>
  <c r="X120" i="4" s="1"/>
  <c r="O108" i="4"/>
  <c r="AC108" i="4" s="1"/>
  <c r="N108" i="4"/>
  <c r="AA108" i="4" s="1"/>
  <c r="M108" i="4"/>
  <c r="Y108" i="4" s="1"/>
  <c r="K108" i="4"/>
  <c r="U108" i="4" s="1"/>
  <c r="L108" i="4"/>
  <c r="X108" i="4" s="1"/>
  <c r="J108" i="4"/>
  <c r="T108" i="4" s="1"/>
  <c r="I108" i="4"/>
  <c r="S108" i="4" s="1"/>
  <c r="C108" i="4"/>
  <c r="O96" i="4"/>
  <c r="AC96" i="4" s="1"/>
  <c r="N96" i="4"/>
  <c r="AA96" i="4" s="1"/>
  <c r="M96" i="4"/>
  <c r="Y96" i="4" s="1"/>
  <c r="K96" i="4"/>
  <c r="U96" i="4" s="1"/>
  <c r="L96" i="4"/>
  <c r="X96" i="4" s="1"/>
  <c r="J96" i="4"/>
  <c r="T96" i="4" s="1"/>
  <c r="I96" i="4"/>
  <c r="S96" i="4" s="1"/>
  <c r="C96" i="4"/>
  <c r="O84" i="4"/>
  <c r="AC84" i="4" s="1"/>
  <c r="N84" i="4"/>
  <c r="AA84" i="4" s="1"/>
  <c r="M84" i="4"/>
  <c r="Y84" i="4" s="1"/>
  <c r="K84" i="4"/>
  <c r="U84" i="4" s="1"/>
  <c r="L84" i="4"/>
  <c r="X84" i="4" s="1"/>
  <c r="J84" i="4"/>
  <c r="T84" i="4" s="1"/>
  <c r="I84" i="4"/>
  <c r="S84" i="4" s="1"/>
  <c r="C84" i="4"/>
  <c r="O72" i="4"/>
  <c r="AC72" i="4" s="1"/>
  <c r="M72" i="4"/>
  <c r="Y72" i="4" s="1"/>
  <c r="N72" i="4"/>
  <c r="AA72" i="4" s="1"/>
  <c r="K72" i="4"/>
  <c r="U72" i="4" s="1"/>
  <c r="J72" i="4"/>
  <c r="T72" i="4" s="1"/>
  <c r="L72" i="4"/>
  <c r="X72" i="4" s="1"/>
  <c r="I72" i="4"/>
  <c r="S72" i="4" s="1"/>
  <c r="C72" i="4"/>
  <c r="O60" i="4"/>
  <c r="AC60" i="4" s="1"/>
  <c r="M60" i="4"/>
  <c r="Y60" i="4" s="1"/>
  <c r="N60" i="4"/>
  <c r="AA60" i="4" s="1"/>
  <c r="K60" i="4"/>
  <c r="U60" i="4" s="1"/>
  <c r="J60" i="4"/>
  <c r="T60" i="4" s="1"/>
  <c r="L60" i="4"/>
  <c r="X60" i="4" s="1"/>
  <c r="I60" i="4"/>
  <c r="S60" i="4" s="1"/>
  <c r="C60" i="4"/>
  <c r="O48" i="4"/>
  <c r="AC48" i="4" s="1"/>
  <c r="N48" i="4"/>
  <c r="AA48" i="4" s="1"/>
  <c r="M48" i="4"/>
  <c r="Y48" i="4" s="1"/>
  <c r="K48" i="4"/>
  <c r="U48" i="4" s="1"/>
  <c r="J48" i="4"/>
  <c r="T48" i="4" s="1"/>
  <c r="L48" i="4"/>
  <c r="X48" i="4" s="1"/>
  <c r="I48" i="4"/>
  <c r="S48" i="4" s="1"/>
  <c r="C48" i="4"/>
  <c r="O36" i="4"/>
  <c r="AC36" i="4" s="1"/>
  <c r="N36" i="4"/>
  <c r="AA36" i="4" s="1"/>
  <c r="M36" i="4"/>
  <c r="Y36" i="4" s="1"/>
  <c r="K36" i="4"/>
  <c r="U36" i="4" s="1"/>
  <c r="L36" i="4"/>
  <c r="X36" i="4" s="1"/>
  <c r="J36" i="4"/>
  <c r="T36" i="4" s="1"/>
  <c r="I36" i="4"/>
  <c r="S36" i="4" s="1"/>
  <c r="C36" i="4"/>
  <c r="O24" i="4"/>
  <c r="AC24" i="4" s="1"/>
  <c r="N24" i="4"/>
  <c r="AA24" i="4" s="1"/>
  <c r="M24" i="4"/>
  <c r="Y24" i="4" s="1"/>
  <c r="K24" i="4"/>
  <c r="U24" i="4" s="1"/>
  <c r="L24" i="4"/>
  <c r="X24" i="4" s="1"/>
  <c r="J24" i="4"/>
  <c r="T24" i="4" s="1"/>
  <c r="I24" i="4"/>
  <c r="S24" i="4" s="1"/>
  <c r="C24" i="4"/>
  <c r="O12" i="4"/>
  <c r="AC12" i="4" s="1"/>
  <c r="N12" i="4"/>
  <c r="AA12" i="4" s="1"/>
  <c r="M12" i="4"/>
  <c r="Y12" i="4" s="1"/>
  <c r="K12" i="4"/>
  <c r="U12" i="4" s="1"/>
  <c r="L12" i="4"/>
  <c r="X12" i="4" s="1"/>
  <c r="J12" i="4"/>
  <c r="T12" i="4" s="1"/>
  <c r="I12" i="4"/>
  <c r="S12" i="4" s="1"/>
  <c r="C12" i="4"/>
  <c r="D14" i="4"/>
  <c r="D25" i="4" s="1"/>
  <c r="D158" i="4"/>
  <c r="E14" i="4"/>
  <c r="V14" i="4" s="1"/>
  <c r="E158" i="4"/>
  <c r="F14" i="4"/>
  <c r="F158" i="4"/>
  <c r="F156" i="4" s="1"/>
  <c r="W156" i="4" s="1"/>
  <c r="G14" i="4"/>
  <c r="G158" i="4"/>
  <c r="G167" i="4" s="1"/>
  <c r="H14" i="4"/>
  <c r="AB14" i="4" s="1"/>
  <c r="H158" i="4"/>
  <c r="AB158" i="4" s="1"/>
  <c r="C67" i="4"/>
  <c r="C152" i="4"/>
  <c r="C211" i="4"/>
  <c r="C296" i="4"/>
  <c r="C355" i="4"/>
  <c r="C440" i="4"/>
  <c r="J238" i="4"/>
  <c r="T238" i="4" s="1"/>
  <c r="O263" i="4"/>
  <c r="AC263" i="4" s="1"/>
  <c r="N263" i="4"/>
  <c r="AA263" i="4" s="1"/>
  <c r="M263" i="4"/>
  <c r="Y263" i="4" s="1"/>
  <c r="K263" i="4"/>
  <c r="U263" i="4" s="1"/>
  <c r="L263" i="4"/>
  <c r="X263" i="4" s="1"/>
  <c r="J263" i="4"/>
  <c r="T263" i="4" s="1"/>
  <c r="I263" i="4"/>
  <c r="S263" i="4" s="1"/>
  <c r="C263" i="4"/>
  <c r="O251" i="4"/>
  <c r="AC251" i="4" s="1"/>
  <c r="N251" i="4"/>
  <c r="AA251" i="4" s="1"/>
  <c r="M251" i="4"/>
  <c r="Y251" i="4" s="1"/>
  <c r="K251" i="4"/>
  <c r="U251" i="4" s="1"/>
  <c r="L251" i="4"/>
  <c r="X251" i="4" s="1"/>
  <c r="J251" i="4"/>
  <c r="T251" i="4" s="1"/>
  <c r="I251" i="4"/>
  <c r="S251" i="4" s="1"/>
  <c r="C251" i="4"/>
  <c r="O239" i="4"/>
  <c r="AC239" i="4" s="1"/>
  <c r="N239" i="4"/>
  <c r="AA239" i="4" s="1"/>
  <c r="M239" i="4"/>
  <c r="Y239" i="4" s="1"/>
  <c r="K239" i="4"/>
  <c r="U239" i="4" s="1"/>
  <c r="L239" i="4"/>
  <c r="X239" i="4" s="1"/>
  <c r="J239" i="4"/>
  <c r="T239" i="4" s="1"/>
  <c r="I239" i="4"/>
  <c r="S239" i="4" s="1"/>
  <c r="C239" i="4"/>
  <c r="O227" i="4"/>
  <c r="AC227" i="4" s="1"/>
  <c r="N227" i="4"/>
  <c r="AA227" i="4" s="1"/>
  <c r="M227" i="4"/>
  <c r="Y227" i="4" s="1"/>
  <c r="K227" i="4"/>
  <c r="U227" i="4" s="1"/>
  <c r="L227" i="4"/>
  <c r="X227" i="4" s="1"/>
  <c r="J227" i="4"/>
  <c r="T227" i="4" s="1"/>
  <c r="I227" i="4"/>
  <c r="S227" i="4" s="1"/>
  <c r="C227" i="4"/>
  <c r="O215" i="4"/>
  <c r="AC215" i="4" s="1"/>
  <c r="N215" i="4"/>
  <c r="AA215" i="4" s="1"/>
  <c r="M215" i="4"/>
  <c r="Y215" i="4" s="1"/>
  <c r="K215" i="4"/>
  <c r="U215" i="4" s="1"/>
  <c r="L215" i="4"/>
  <c r="X215" i="4" s="1"/>
  <c r="J215" i="4"/>
  <c r="T215" i="4" s="1"/>
  <c r="I215" i="4"/>
  <c r="S215" i="4" s="1"/>
  <c r="C215" i="4"/>
  <c r="O203" i="4"/>
  <c r="AC203" i="4" s="1"/>
  <c r="N203" i="4"/>
  <c r="AA203" i="4" s="1"/>
  <c r="M203" i="4"/>
  <c r="Y203" i="4" s="1"/>
  <c r="K203" i="4"/>
  <c r="U203" i="4" s="1"/>
  <c r="L203" i="4"/>
  <c r="X203" i="4" s="1"/>
  <c r="J203" i="4"/>
  <c r="T203" i="4" s="1"/>
  <c r="I203" i="4"/>
  <c r="S203" i="4" s="1"/>
  <c r="C203" i="4"/>
  <c r="O191" i="4"/>
  <c r="AC191" i="4" s="1"/>
  <c r="M191" i="4"/>
  <c r="Y191" i="4" s="1"/>
  <c r="N191" i="4"/>
  <c r="AA191" i="4" s="1"/>
  <c r="K191" i="4"/>
  <c r="U191" i="4" s="1"/>
  <c r="L191" i="4"/>
  <c r="X191" i="4" s="1"/>
  <c r="J191" i="4"/>
  <c r="T191" i="4" s="1"/>
  <c r="I191" i="4"/>
  <c r="S191" i="4" s="1"/>
  <c r="C191" i="4"/>
  <c r="O179" i="4"/>
  <c r="AC179" i="4" s="1"/>
  <c r="N179" i="4"/>
  <c r="AA179" i="4" s="1"/>
  <c r="M179" i="4"/>
  <c r="Y179" i="4" s="1"/>
  <c r="K179" i="4"/>
  <c r="U179" i="4" s="1"/>
  <c r="L179" i="4"/>
  <c r="X179" i="4" s="1"/>
  <c r="J179" i="4"/>
  <c r="T179" i="4" s="1"/>
  <c r="I179" i="4"/>
  <c r="S179" i="4" s="1"/>
  <c r="C179" i="4"/>
  <c r="O167" i="4"/>
  <c r="AC167" i="4" s="1"/>
  <c r="N167" i="4"/>
  <c r="AA167" i="4" s="1"/>
  <c r="M167" i="4"/>
  <c r="Y167" i="4" s="1"/>
  <c r="K167" i="4"/>
  <c r="U167" i="4" s="1"/>
  <c r="L167" i="4"/>
  <c r="X167" i="4" s="1"/>
  <c r="J167" i="4"/>
  <c r="T167" i="4" s="1"/>
  <c r="I167" i="4"/>
  <c r="S167" i="4" s="1"/>
  <c r="C167" i="4"/>
  <c r="O155" i="4"/>
  <c r="AC155" i="4" s="1"/>
  <c r="M155" i="4"/>
  <c r="Y155" i="4" s="1"/>
  <c r="N155" i="4"/>
  <c r="AA155" i="4" s="1"/>
  <c r="K155" i="4"/>
  <c r="U155" i="4" s="1"/>
  <c r="L155" i="4"/>
  <c r="X155" i="4" s="1"/>
  <c r="J155" i="4"/>
  <c r="T155" i="4" s="1"/>
  <c r="I155" i="4"/>
  <c r="S155" i="4" s="1"/>
  <c r="C155" i="4"/>
  <c r="O143" i="4"/>
  <c r="AC143" i="4" s="1"/>
  <c r="N143" i="4"/>
  <c r="AA143" i="4" s="1"/>
  <c r="M143" i="4"/>
  <c r="Y143" i="4" s="1"/>
  <c r="K143" i="4"/>
  <c r="U143" i="4" s="1"/>
  <c r="L143" i="4"/>
  <c r="X143" i="4" s="1"/>
  <c r="J143" i="4"/>
  <c r="T143" i="4" s="1"/>
  <c r="I143" i="4"/>
  <c r="S143" i="4" s="1"/>
  <c r="C143" i="4"/>
  <c r="O131" i="4"/>
  <c r="AC131" i="4" s="1"/>
  <c r="N131" i="4"/>
  <c r="AA131" i="4" s="1"/>
  <c r="M131" i="4"/>
  <c r="Y131" i="4" s="1"/>
  <c r="K131" i="4"/>
  <c r="U131" i="4" s="1"/>
  <c r="L131" i="4"/>
  <c r="X131" i="4" s="1"/>
  <c r="J131" i="4"/>
  <c r="T131" i="4" s="1"/>
  <c r="I131" i="4"/>
  <c r="S131" i="4" s="1"/>
  <c r="C131" i="4"/>
  <c r="O119" i="4"/>
  <c r="AC119" i="4" s="1"/>
  <c r="M119" i="4"/>
  <c r="Y119" i="4" s="1"/>
  <c r="N119" i="4"/>
  <c r="AA119" i="4" s="1"/>
  <c r="K119" i="4"/>
  <c r="U119" i="4" s="1"/>
  <c r="L119" i="4"/>
  <c r="X119" i="4" s="1"/>
  <c r="J119" i="4"/>
  <c r="T119" i="4" s="1"/>
  <c r="I119" i="4"/>
  <c r="S119" i="4" s="1"/>
  <c r="C119" i="4"/>
  <c r="O107" i="4"/>
  <c r="AC107" i="4" s="1"/>
  <c r="N107" i="4"/>
  <c r="AA107" i="4" s="1"/>
  <c r="M107" i="4"/>
  <c r="Y107" i="4" s="1"/>
  <c r="K107" i="4"/>
  <c r="U107" i="4" s="1"/>
  <c r="L107" i="4"/>
  <c r="X107" i="4" s="1"/>
  <c r="J107" i="4"/>
  <c r="T107" i="4" s="1"/>
  <c r="I107" i="4"/>
  <c r="S107" i="4" s="1"/>
  <c r="C107" i="4"/>
  <c r="O95" i="4"/>
  <c r="AC95" i="4" s="1"/>
  <c r="N95" i="4"/>
  <c r="AA95" i="4" s="1"/>
  <c r="M95" i="4"/>
  <c r="Y95" i="4" s="1"/>
  <c r="K95" i="4"/>
  <c r="U95" i="4" s="1"/>
  <c r="L95" i="4"/>
  <c r="X95" i="4" s="1"/>
  <c r="J95" i="4"/>
  <c r="T95" i="4" s="1"/>
  <c r="I95" i="4"/>
  <c r="S95" i="4" s="1"/>
  <c r="C95" i="4"/>
  <c r="O83" i="4"/>
  <c r="AC83" i="4" s="1"/>
  <c r="N83" i="4"/>
  <c r="AA83" i="4" s="1"/>
  <c r="M83" i="4"/>
  <c r="Y83" i="4" s="1"/>
  <c r="K83" i="4"/>
  <c r="U83" i="4" s="1"/>
  <c r="L83" i="4"/>
  <c r="X83" i="4" s="1"/>
  <c r="J83" i="4"/>
  <c r="T83" i="4" s="1"/>
  <c r="I83" i="4"/>
  <c r="S83" i="4" s="1"/>
  <c r="C83" i="4"/>
  <c r="O71" i="4"/>
  <c r="AC71" i="4" s="1"/>
  <c r="M71" i="4"/>
  <c r="Y71" i="4" s="1"/>
  <c r="K71" i="4"/>
  <c r="U71" i="4" s="1"/>
  <c r="N71" i="4"/>
  <c r="AA71" i="4" s="1"/>
  <c r="L71" i="4"/>
  <c r="X71" i="4" s="1"/>
  <c r="J71" i="4"/>
  <c r="T71" i="4" s="1"/>
  <c r="I71" i="4"/>
  <c r="S71" i="4" s="1"/>
  <c r="C71" i="4"/>
  <c r="O59" i="4"/>
  <c r="AC59" i="4" s="1"/>
  <c r="M59" i="4"/>
  <c r="Y59" i="4" s="1"/>
  <c r="N59" i="4"/>
  <c r="AA59" i="4" s="1"/>
  <c r="K59" i="4"/>
  <c r="U59" i="4" s="1"/>
  <c r="L59" i="4"/>
  <c r="X59" i="4" s="1"/>
  <c r="J59" i="4"/>
  <c r="T59" i="4" s="1"/>
  <c r="I59" i="4"/>
  <c r="S59" i="4" s="1"/>
  <c r="C59" i="4"/>
  <c r="O47" i="4"/>
  <c r="AC47" i="4" s="1"/>
  <c r="N47" i="4"/>
  <c r="AA47" i="4" s="1"/>
  <c r="M47" i="4"/>
  <c r="Y47" i="4" s="1"/>
  <c r="K47" i="4"/>
  <c r="U47" i="4" s="1"/>
  <c r="L47" i="4"/>
  <c r="X47" i="4" s="1"/>
  <c r="J47" i="4"/>
  <c r="T47" i="4" s="1"/>
  <c r="I47" i="4"/>
  <c r="S47" i="4" s="1"/>
  <c r="C47" i="4"/>
  <c r="O35" i="4"/>
  <c r="AC35" i="4" s="1"/>
  <c r="N35" i="4"/>
  <c r="AA35" i="4" s="1"/>
  <c r="M35" i="4"/>
  <c r="Y35" i="4" s="1"/>
  <c r="K35" i="4"/>
  <c r="U35" i="4" s="1"/>
  <c r="L35" i="4"/>
  <c r="X35" i="4" s="1"/>
  <c r="J35" i="4"/>
  <c r="T35" i="4" s="1"/>
  <c r="I35" i="4"/>
  <c r="S35" i="4" s="1"/>
  <c r="C35" i="4"/>
  <c r="O23" i="4"/>
  <c r="AC23" i="4" s="1"/>
  <c r="N23" i="4"/>
  <c r="AA23" i="4" s="1"/>
  <c r="M23" i="4"/>
  <c r="Y23" i="4" s="1"/>
  <c r="K23" i="4"/>
  <c r="U23" i="4" s="1"/>
  <c r="L23" i="4"/>
  <c r="X23" i="4" s="1"/>
  <c r="J23" i="4"/>
  <c r="T23" i="4" s="1"/>
  <c r="I23" i="4"/>
  <c r="S23" i="4" s="1"/>
  <c r="C23" i="4"/>
  <c r="O11" i="4"/>
  <c r="AC11" i="4" s="1"/>
  <c r="N11" i="4"/>
  <c r="AA11" i="4" s="1"/>
  <c r="M11" i="4"/>
  <c r="Y11" i="4" s="1"/>
  <c r="K11" i="4"/>
  <c r="U11" i="4" s="1"/>
  <c r="L11" i="4"/>
  <c r="X11" i="4" s="1"/>
  <c r="J11" i="4"/>
  <c r="T11" i="4" s="1"/>
  <c r="I11" i="4"/>
  <c r="S11" i="4" s="1"/>
  <c r="C11" i="4"/>
  <c r="D26" i="4"/>
  <c r="D170" i="4"/>
  <c r="D164" i="4" s="1"/>
  <c r="E26" i="4"/>
  <c r="E18" i="4" s="1"/>
  <c r="V18" i="4" s="1"/>
  <c r="E170" i="4"/>
  <c r="F26" i="4"/>
  <c r="F170" i="4"/>
  <c r="G26" i="4"/>
  <c r="G170" i="4"/>
  <c r="Z170" i="4" s="1"/>
  <c r="H26" i="4"/>
  <c r="AB26" i="4" s="1"/>
  <c r="H170" i="4"/>
  <c r="C13" i="4"/>
  <c r="C68" i="4"/>
  <c r="C127" i="4"/>
  <c r="C212" i="4"/>
  <c r="C271" i="4"/>
  <c r="C356" i="4"/>
  <c r="I7" i="4"/>
  <c r="S7" i="4" s="1"/>
  <c r="I55" i="4"/>
  <c r="S55" i="4" s="1"/>
  <c r="I103" i="4"/>
  <c r="S103" i="4" s="1"/>
  <c r="I151" i="4"/>
  <c r="S151" i="4" s="1"/>
  <c r="I199" i="4"/>
  <c r="S199" i="4" s="1"/>
  <c r="I272" i="4"/>
  <c r="S272" i="4" s="1"/>
  <c r="J31" i="4"/>
  <c r="T31" i="4" s="1"/>
  <c r="J247" i="4"/>
  <c r="T247" i="4" s="1"/>
  <c r="O286" i="4"/>
  <c r="AC286" i="4" s="1"/>
  <c r="N286" i="4"/>
  <c r="AA286" i="4" s="1"/>
  <c r="M286" i="4"/>
  <c r="Y286" i="4" s="1"/>
  <c r="K286" i="4"/>
  <c r="U286" i="4" s="1"/>
  <c r="L286" i="4"/>
  <c r="X286" i="4" s="1"/>
  <c r="J286" i="4"/>
  <c r="T286" i="4" s="1"/>
  <c r="O274" i="4"/>
  <c r="AC274" i="4" s="1"/>
  <c r="N274" i="4"/>
  <c r="AA274" i="4" s="1"/>
  <c r="M274" i="4"/>
  <c r="Y274" i="4" s="1"/>
  <c r="K274" i="4"/>
  <c r="U274" i="4" s="1"/>
  <c r="L274" i="4"/>
  <c r="X274" i="4" s="1"/>
  <c r="I274" i="4"/>
  <c r="S274" i="4" s="1"/>
  <c r="O262" i="4"/>
  <c r="AC262" i="4" s="1"/>
  <c r="N262" i="4"/>
  <c r="AA262" i="4" s="1"/>
  <c r="M262" i="4"/>
  <c r="Y262" i="4" s="1"/>
  <c r="K262" i="4"/>
  <c r="U262" i="4" s="1"/>
  <c r="L262" i="4"/>
  <c r="X262" i="4" s="1"/>
  <c r="J262" i="4"/>
  <c r="T262" i="4" s="1"/>
  <c r="I262" i="4"/>
  <c r="S262" i="4" s="1"/>
  <c r="O250" i="4"/>
  <c r="AC250" i="4" s="1"/>
  <c r="N250" i="4"/>
  <c r="AA250" i="4" s="1"/>
  <c r="M250" i="4"/>
  <c r="Y250" i="4" s="1"/>
  <c r="K250" i="4"/>
  <c r="U250" i="4" s="1"/>
  <c r="L250" i="4"/>
  <c r="X250" i="4" s="1"/>
  <c r="I250" i="4"/>
  <c r="S250" i="4" s="1"/>
  <c r="J250" i="4"/>
  <c r="T250" i="4" s="1"/>
  <c r="O238" i="4"/>
  <c r="AC238" i="4" s="1"/>
  <c r="N238" i="4"/>
  <c r="AA238" i="4" s="1"/>
  <c r="M238" i="4"/>
  <c r="Y238" i="4" s="1"/>
  <c r="K238" i="4"/>
  <c r="U238" i="4" s="1"/>
  <c r="L238" i="4"/>
  <c r="X238" i="4" s="1"/>
  <c r="I238" i="4"/>
  <c r="S238" i="4" s="1"/>
  <c r="O226" i="4"/>
  <c r="AC226" i="4" s="1"/>
  <c r="N226" i="4"/>
  <c r="AA226" i="4" s="1"/>
  <c r="M226" i="4"/>
  <c r="Y226" i="4" s="1"/>
  <c r="K226" i="4"/>
  <c r="U226" i="4" s="1"/>
  <c r="L226" i="4"/>
  <c r="X226" i="4" s="1"/>
  <c r="J226" i="4"/>
  <c r="T226" i="4" s="1"/>
  <c r="I226" i="4"/>
  <c r="S226" i="4" s="1"/>
  <c r="O214" i="4"/>
  <c r="AC214" i="4" s="1"/>
  <c r="N214" i="4"/>
  <c r="AA214" i="4" s="1"/>
  <c r="M214" i="4"/>
  <c r="Y214" i="4" s="1"/>
  <c r="K214" i="4"/>
  <c r="U214" i="4" s="1"/>
  <c r="L214" i="4"/>
  <c r="X214" i="4" s="1"/>
  <c r="I214" i="4"/>
  <c r="S214" i="4" s="1"/>
  <c r="J214" i="4"/>
  <c r="T214" i="4" s="1"/>
  <c r="O202" i="4"/>
  <c r="AC202" i="4" s="1"/>
  <c r="N202" i="4"/>
  <c r="AA202" i="4" s="1"/>
  <c r="M202" i="4"/>
  <c r="Y202" i="4" s="1"/>
  <c r="K202" i="4"/>
  <c r="U202" i="4" s="1"/>
  <c r="L202" i="4"/>
  <c r="X202" i="4" s="1"/>
  <c r="I202" i="4"/>
  <c r="S202" i="4" s="1"/>
  <c r="O190" i="4"/>
  <c r="AC190" i="4" s="1"/>
  <c r="M190" i="4"/>
  <c r="Y190" i="4" s="1"/>
  <c r="K190" i="4"/>
  <c r="U190" i="4" s="1"/>
  <c r="N190" i="4"/>
  <c r="AA190" i="4" s="1"/>
  <c r="L190" i="4"/>
  <c r="X190" i="4" s="1"/>
  <c r="J190" i="4"/>
  <c r="T190" i="4" s="1"/>
  <c r="I190" i="4"/>
  <c r="S190" i="4" s="1"/>
  <c r="O178" i="4"/>
  <c r="AC178" i="4" s="1"/>
  <c r="N178" i="4"/>
  <c r="AA178" i="4" s="1"/>
  <c r="M178" i="4"/>
  <c r="Y178" i="4" s="1"/>
  <c r="K178" i="4"/>
  <c r="U178" i="4" s="1"/>
  <c r="L178" i="4"/>
  <c r="X178" i="4" s="1"/>
  <c r="I178" i="4"/>
  <c r="S178" i="4" s="1"/>
  <c r="J178" i="4"/>
  <c r="T178" i="4" s="1"/>
  <c r="O166" i="4"/>
  <c r="AC166" i="4" s="1"/>
  <c r="N166" i="4"/>
  <c r="AA166" i="4" s="1"/>
  <c r="M166" i="4"/>
  <c r="Y166" i="4" s="1"/>
  <c r="K166" i="4"/>
  <c r="U166" i="4" s="1"/>
  <c r="L166" i="4"/>
  <c r="X166" i="4" s="1"/>
  <c r="I166" i="4"/>
  <c r="S166" i="4" s="1"/>
  <c r="O154" i="4"/>
  <c r="AC154" i="4" s="1"/>
  <c r="M154" i="4"/>
  <c r="Y154" i="4" s="1"/>
  <c r="K154" i="4"/>
  <c r="U154" i="4" s="1"/>
  <c r="N154" i="4"/>
  <c r="AA154" i="4" s="1"/>
  <c r="L154" i="4"/>
  <c r="X154" i="4" s="1"/>
  <c r="J154" i="4"/>
  <c r="T154" i="4" s="1"/>
  <c r="I154" i="4"/>
  <c r="S154" i="4" s="1"/>
  <c r="O142" i="4"/>
  <c r="AC142" i="4" s="1"/>
  <c r="N142" i="4"/>
  <c r="AA142" i="4" s="1"/>
  <c r="M142" i="4"/>
  <c r="Y142" i="4" s="1"/>
  <c r="K142" i="4"/>
  <c r="U142" i="4" s="1"/>
  <c r="L142" i="4"/>
  <c r="X142" i="4" s="1"/>
  <c r="I142" i="4"/>
  <c r="S142" i="4" s="1"/>
  <c r="J142" i="4"/>
  <c r="T142" i="4" s="1"/>
  <c r="O130" i="4"/>
  <c r="AC130" i="4" s="1"/>
  <c r="N130" i="4"/>
  <c r="AA130" i="4" s="1"/>
  <c r="M130" i="4"/>
  <c r="Y130" i="4" s="1"/>
  <c r="K130" i="4"/>
  <c r="U130" i="4" s="1"/>
  <c r="L130" i="4"/>
  <c r="X130" i="4" s="1"/>
  <c r="I130" i="4"/>
  <c r="S130" i="4" s="1"/>
  <c r="O118" i="4"/>
  <c r="AC118" i="4" s="1"/>
  <c r="M118" i="4"/>
  <c r="Y118" i="4" s="1"/>
  <c r="K118" i="4"/>
  <c r="U118" i="4" s="1"/>
  <c r="N118" i="4"/>
  <c r="AA118" i="4" s="1"/>
  <c r="L118" i="4"/>
  <c r="X118" i="4" s="1"/>
  <c r="J118" i="4"/>
  <c r="T118" i="4" s="1"/>
  <c r="I118" i="4"/>
  <c r="S118" i="4" s="1"/>
  <c r="O106" i="4"/>
  <c r="AC106" i="4" s="1"/>
  <c r="N106" i="4"/>
  <c r="AA106" i="4" s="1"/>
  <c r="M106" i="4"/>
  <c r="Y106" i="4" s="1"/>
  <c r="K106" i="4"/>
  <c r="U106" i="4" s="1"/>
  <c r="L106" i="4"/>
  <c r="X106" i="4" s="1"/>
  <c r="I106" i="4"/>
  <c r="S106" i="4" s="1"/>
  <c r="J106" i="4"/>
  <c r="T106" i="4" s="1"/>
  <c r="O94" i="4"/>
  <c r="AC94" i="4" s="1"/>
  <c r="N94" i="4"/>
  <c r="AA94" i="4" s="1"/>
  <c r="M94" i="4"/>
  <c r="Y94" i="4" s="1"/>
  <c r="K94" i="4"/>
  <c r="U94" i="4" s="1"/>
  <c r="L94" i="4"/>
  <c r="X94" i="4" s="1"/>
  <c r="I94" i="4"/>
  <c r="S94" i="4" s="1"/>
  <c r="O82" i="4"/>
  <c r="AC82" i="4" s="1"/>
  <c r="N82" i="4"/>
  <c r="AA82" i="4" s="1"/>
  <c r="M82" i="4"/>
  <c r="Y82" i="4" s="1"/>
  <c r="K82" i="4"/>
  <c r="U82" i="4" s="1"/>
  <c r="L82" i="4"/>
  <c r="X82" i="4" s="1"/>
  <c r="J82" i="4"/>
  <c r="T82" i="4" s="1"/>
  <c r="I82" i="4"/>
  <c r="S82" i="4" s="1"/>
  <c r="O70" i="4"/>
  <c r="AC70" i="4" s="1"/>
  <c r="N70" i="4"/>
  <c r="AA70" i="4" s="1"/>
  <c r="M70" i="4"/>
  <c r="Y70" i="4" s="1"/>
  <c r="K70" i="4"/>
  <c r="U70" i="4" s="1"/>
  <c r="L70" i="4"/>
  <c r="X70" i="4" s="1"/>
  <c r="I70" i="4"/>
  <c r="S70" i="4" s="1"/>
  <c r="J70" i="4"/>
  <c r="T70" i="4" s="1"/>
  <c r="O58" i="4"/>
  <c r="AC58" i="4" s="1"/>
  <c r="M58" i="4"/>
  <c r="Y58" i="4" s="1"/>
  <c r="K58" i="4"/>
  <c r="U58" i="4" s="1"/>
  <c r="N58" i="4"/>
  <c r="AA58" i="4" s="1"/>
  <c r="L58" i="4"/>
  <c r="X58" i="4" s="1"/>
  <c r="I58" i="4"/>
  <c r="S58" i="4" s="1"/>
  <c r="O46" i="4"/>
  <c r="AC46" i="4" s="1"/>
  <c r="N46" i="4"/>
  <c r="AA46" i="4" s="1"/>
  <c r="M46" i="4"/>
  <c r="Y46" i="4" s="1"/>
  <c r="K46" i="4"/>
  <c r="U46" i="4" s="1"/>
  <c r="L46" i="4"/>
  <c r="X46" i="4" s="1"/>
  <c r="J46" i="4"/>
  <c r="T46" i="4" s="1"/>
  <c r="I46" i="4"/>
  <c r="S46" i="4" s="1"/>
  <c r="O34" i="4"/>
  <c r="AC34" i="4" s="1"/>
  <c r="N34" i="4"/>
  <c r="AA34" i="4" s="1"/>
  <c r="M34" i="4"/>
  <c r="Y34" i="4" s="1"/>
  <c r="K34" i="4"/>
  <c r="U34" i="4" s="1"/>
  <c r="L34" i="4"/>
  <c r="X34" i="4" s="1"/>
  <c r="I34" i="4"/>
  <c r="S34" i="4" s="1"/>
  <c r="J34" i="4"/>
  <c r="T34" i="4" s="1"/>
  <c r="O22" i="4"/>
  <c r="AC22" i="4" s="1"/>
  <c r="N22" i="4"/>
  <c r="AA22" i="4" s="1"/>
  <c r="M22" i="4"/>
  <c r="Y22" i="4" s="1"/>
  <c r="K22" i="4"/>
  <c r="U22" i="4" s="1"/>
  <c r="L22" i="4"/>
  <c r="X22" i="4" s="1"/>
  <c r="I22" i="4"/>
  <c r="S22" i="4" s="1"/>
  <c r="O10" i="4"/>
  <c r="AC10" i="4" s="1"/>
  <c r="N10" i="4"/>
  <c r="AA10" i="4" s="1"/>
  <c r="M10" i="4"/>
  <c r="Y10" i="4" s="1"/>
  <c r="K10" i="4"/>
  <c r="U10" i="4" s="1"/>
  <c r="L10" i="4"/>
  <c r="X10" i="4" s="1"/>
  <c r="J10" i="4"/>
  <c r="T10" i="4" s="1"/>
  <c r="I10" i="4"/>
  <c r="S10" i="4" s="1"/>
  <c r="D38" i="4"/>
  <c r="D182" i="4"/>
  <c r="E38" i="4"/>
  <c r="E47" i="4" s="1"/>
  <c r="V47" i="4" s="1"/>
  <c r="E182" i="4"/>
  <c r="F38" i="4"/>
  <c r="F182" i="4"/>
  <c r="W182" i="4" s="1"/>
  <c r="G38" i="4"/>
  <c r="G182" i="4"/>
  <c r="H38" i="4"/>
  <c r="H182" i="4"/>
  <c r="B19" i="4"/>
  <c r="B43" i="4"/>
  <c r="B67" i="4"/>
  <c r="B103" i="4"/>
  <c r="B115" i="4"/>
  <c r="B163" i="4"/>
  <c r="B187" i="4"/>
  <c r="B211" i="4"/>
  <c r="B247" i="4"/>
  <c r="B283" i="4"/>
  <c r="B307" i="4"/>
  <c r="B331" i="4"/>
  <c r="C128" i="4"/>
  <c r="C154" i="4"/>
  <c r="C272" i="4"/>
  <c r="C416" i="4"/>
  <c r="I284" i="4"/>
  <c r="S284" i="4" s="1"/>
  <c r="J58" i="4"/>
  <c r="T58" i="4" s="1"/>
  <c r="J274" i="4"/>
  <c r="T274" i="4" s="1"/>
  <c r="L132" i="4"/>
  <c r="X132" i="4" s="1"/>
  <c r="E194" i="4"/>
  <c r="F50" i="4"/>
  <c r="F194" i="4"/>
  <c r="F193" i="4" s="1"/>
  <c r="W193" i="4" s="1"/>
  <c r="G50" i="4"/>
  <c r="G194" i="4"/>
  <c r="Z194" i="4" s="1"/>
  <c r="H50" i="4"/>
  <c r="H57" i="4" s="1"/>
  <c r="H194" i="4"/>
  <c r="B44" i="4"/>
  <c r="B188" i="4"/>
  <c r="B332" i="4"/>
  <c r="B476" i="4"/>
  <c r="C19" i="4"/>
  <c r="C70" i="4"/>
  <c r="C214" i="4"/>
  <c r="I286" i="4"/>
  <c r="S286" i="4" s="1"/>
  <c r="J67" i="4"/>
  <c r="T67" i="4" s="1"/>
  <c r="L204" i="4"/>
  <c r="X204" i="4" s="1"/>
  <c r="O476" i="4"/>
  <c r="AC476" i="4" s="1"/>
  <c r="N476" i="4"/>
  <c r="AA476" i="4" s="1"/>
  <c r="L476" i="4"/>
  <c r="X476" i="4" s="1"/>
  <c r="M476" i="4"/>
  <c r="Y476" i="4" s="1"/>
  <c r="K476" i="4"/>
  <c r="U476" i="4" s="1"/>
  <c r="J476" i="4"/>
  <c r="T476" i="4" s="1"/>
  <c r="I476" i="4"/>
  <c r="S476" i="4" s="1"/>
  <c r="O464" i="4"/>
  <c r="AC464" i="4" s="1"/>
  <c r="N464" i="4"/>
  <c r="AA464" i="4" s="1"/>
  <c r="L464" i="4"/>
  <c r="X464" i="4" s="1"/>
  <c r="K464" i="4"/>
  <c r="U464" i="4" s="1"/>
  <c r="M464" i="4"/>
  <c r="Y464" i="4" s="1"/>
  <c r="J464" i="4"/>
  <c r="T464" i="4" s="1"/>
  <c r="I464" i="4"/>
  <c r="S464" i="4" s="1"/>
  <c r="O452" i="4"/>
  <c r="AC452" i="4" s="1"/>
  <c r="N452" i="4"/>
  <c r="AA452" i="4" s="1"/>
  <c r="K452" i="4"/>
  <c r="U452" i="4" s="1"/>
  <c r="M452" i="4"/>
  <c r="Y452" i="4" s="1"/>
  <c r="L452" i="4"/>
  <c r="X452" i="4" s="1"/>
  <c r="J452" i="4"/>
  <c r="T452" i="4" s="1"/>
  <c r="I452" i="4"/>
  <c r="S452" i="4" s="1"/>
  <c r="O440" i="4"/>
  <c r="AC440" i="4" s="1"/>
  <c r="N440" i="4"/>
  <c r="AA440" i="4" s="1"/>
  <c r="K440" i="4"/>
  <c r="U440" i="4" s="1"/>
  <c r="M440" i="4"/>
  <c r="Y440" i="4" s="1"/>
  <c r="L440" i="4"/>
  <c r="X440" i="4" s="1"/>
  <c r="I440" i="4"/>
  <c r="S440" i="4" s="1"/>
  <c r="O428" i="4"/>
  <c r="AC428" i="4" s="1"/>
  <c r="N428" i="4"/>
  <c r="AA428" i="4" s="1"/>
  <c r="K428" i="4"/>
  <c r="U428" i="4" s="1"/>
  <c r="L428" i="4"/>
  <c r="X428" i="4" s="1"/>
  <c r="M428" i="4"/>
  <c r="Y428" i="4" s="1"/>
  <c r="J428" i="4"/>
  <c r="T428" i="4" s="1"/>
  <c r="I428" i="4"/>
  <c r="S428" i="4" s="1"/>
  <c r="O416" i="4"/>
  <c r="AC416" i="4" s="1"/>
  <c r="N416" i="4"/>
  <c r="AA416" i="4" s="1"/>
  <c r="M416" i="4"/>
  <c r="Y416" i="4" s="1"/>
  <c r="K416" i="4"/>
  <c r="U416" i="4" s="1"/>
  <c r="L416" i="4"/>
  <c r="X416" i="4" s="1"/>
  <c r="J416" i="4"/>
  <c r="T416" i="4" s="1"/>
  <c r="I416" i="4"/>
  <c r="S416" i="4" s="1"/>
  <c r="O404" i="4"/>
  <c r="AC404" i="4" s="1"/>
  <c r="N404" i="4"/>
  <c r="AA404" i="4" s="1"/>
  <c r="L404" i="4"/>
  <c r="X404" i="4" s="1"/>
  <c r="M404" i="4"/>
  <c r="Y404" i="4" s="1"/>
  <c r="K404" i="4"/>
  <c r="U404" i="4" s="1"/>
  <c r="J404" i="4"/>
  <c r="T404" i="4" s="1"/>
  <c r="I404" i="4"/>
  <c r="S404" i="4" s="1"/>
  <c r="O392" i="4"/>
  <c r="AC392" i="4" s="1"/>
  <c r="N392" i="4"/>
  <c r="AA392" i="4" s="1"/>
  <c r="L392" i="4"/>
  <c r="X392" i="4" s="1"/>
  <c r="K392" i="4"/>
  <c r="U392" i="4" s="1"/>
  <c r="M392" i="4"/>
  <c r="Y392" i="4" s="1"/>
  <c r="I392" i="4"/>
  <c r="S392" i="4" s="1"/>
  <c r="O380" i="4"/>
  <c r="AC380" i="4" s="1"/>
  <c r="N380" i="4"/>
  <c r="AA380" i="4" s="1"/>
  <c r="L380" i="4"/>
  <c r="X380" i="4" s="1"/>
  <c r="K380" i="4"/>
  <c r="U380" i="4" s="1"/>
  <c r="M380" i="4"/>
  <c r="Y380" i="4" s="1"/>
  <c r="J380" i="4"/>
  <c r="T380" i="4" s="1"/>
  <c r="I380" i="4"/>
  <c r="S380" i="4" s="1"/>
  <c r="O368" i="4"/>
  <c r="AC368" i="4" s="1"/>
  <c r="N368" i="4"/>
  <c r="AA368" i="4" s="1"/>
  <c r="L368" i="4"/>
  <c r="X368" i="4" s="1"/>
  <c r="K368" i="4"/>
  <c r="U368" i="4" s="1"/>
  <c r="M368" i="4"/>
  <c r="Y368" i="4" s="1"/>
  <c r="J368" i="4"/>
  <c r="T368" i="4" s="1"/>
  <c r="I368" i="4"/>
  <c r="S368" i="4" s="1"/>
  <c r="O356" i="4"/>
  <c r="AC356" i="4" s="1"/>
  <c r="N356" i="4"/>
  <c r="AA356" i="4" s="1"/>
  <c r="L356" i="4"/>
  <c r="X356" i="4" s="1"/>
  <c r="K356" i="4"/>
  <c r="U356" i="4" s="1"/>
  <c r="M356" i="4"/>
  <c r="Y356" i="4" s="1"/>
  <c r="J356" i="4"/>
  <c r="T356" i="4" s="1"/>
  <c r="I356" i="4"/>
  <c r="S356" i="4" s="1"/>
  <c r="O344" i="4"/>
  <c r="AC344" i="4" s="1"/>
  <c r="N344" i="4"/>
  <c r="AA344" i="4" s="1"/>
  <c r="L344" i="4"/>
  <c r="X344" i="4" s="1"/>
  <c r="M344" i="4"/>
  <c r="Y344" i="4" s="1"/>
  <c r="K344" i="4"/>
  <c r="U344" i="4" s="1"/>
  <c r="I344" i="4"/>
  <c r="S344" i="4" s="1"/>
  <c r="J344" i="4"/>
  <c r="T344" i="4" s="1"/>
  <c r="O332" i="4"/>
  <c r="AC332" i="4" s="1"/>
  <c r="N332" i="4"/>
  <c r="AA332" i="4" s="1"/>
  <c r="L332" i="4"/>
  <c r="X332" i="4" s="1"/>
  <c r="M332" i="4"/>
  <c r="Y332" i="4" s="1"/>
  <c r="K332" i="4"/>
  <c r="U332" i="4" s="1"/>
  <c r="I332" i="4"/>
  <c r="S332" i="4" s="1"/>
  <c r="J332" i="4"/>
  <c r="T332" i="4" s="1"/>
  <c r="O320" i="4"/>
  <c r="AC320" i="4" s="1"/>
  <c r="N320" i="4"/>
  <c r="AA320" i="4" s="1"/>
  <c r="L320" i="4"/>
  <c r="X320" i="4" s="1"/>
  <c r="K320" i="4"/>
  <c r="U320" i="4" s="1"/>
  <c r="M320" i="4"/>
  <c r="Y320" i="4" s="1"/>
  <c r="J320" i="4"/>
  <c r="T320" i="4" s="1"/>
  <c r="O308" i="4"/>
  <c r="AC308" i="4" s="1"/>
  <c r="N308" i="4"/>
  <c r="AA308" i="4" s="1"/>
  <c r="L308" i="4"/>
  <c r="X308" i="4" s="1"/>
  <c r="K308" i="4"/>
  <c r="U308" i="4" s="1"/>
  <c r="M308" i="4"/>
  <c r="Y308" i="4" s="1"/>
  <c r="I308" i="4"/>
  <c r="S308" i="4" s="1"/>
  <c r="J308" i="4"/>
  <c r="T308" i="4" s="1"/>
  <c r="O296" i="4"/>
  <c r="AC296" i="4" s="1"/>
  <c r="N296" i="4"/>
  <c r="AA296" i="4" s="1"/>
  <c r="L296" i="4"/>
  <c r="X296" i="4" s="1"/>
  <c r="K296" i="4"/>
  <c r="U296" i="4" s="1"/>
  <c r="M296" i="4"/>
  <c r="Y296" i="4" s="1"/>
  <c r="I296" i="4"/>
  <c r="S296" i="4" s="1"/>
  <c r="J296" i="4"/>
  <c r="T296" i="4" s="1"/>
  <c r="O284" i="4"/>
  <c r="AC284" i="4" s="1"/>
  <c r="N284" i="4"/>
  <c r="AA284" i="4" s="1"/>
  <c r="L284" i="4"/>
  <c r="X284" i="4" s="1"/>
  <c r="K284" i="4"/>
  <c r="U284" i="4" s="1"/>
  <c r="M284" i="4"/>
  <c r="Y284" i="4" s="1"/>
  <c r="J284" i="4"/>
  <c r="T284" i="4" s="1"/>
  <c r="O272" i="4"/>
  <c r="AC272" i="4" s="1"/>
  <c r="N272" i="4"/>
  <c r="AA272" i="4" s="1"/>
  <c r="L272" i="4"/>
  <c r="X272" i="4" s="1"/>
  <c r="M272" i="4"/>
  <c r="Y272" i="4" s="1"/>
  <c r="K272" i="4"/>
  <c r="U272" i="4" s="1"/>
  <c r="J272" i="4"/>
  <c r="T272" i="4" s="1"/>
  <c r="O260" i="4"/>
  <c r="AC260" i="4" s="1"/>
  <c r="N260" i="4"/>
  <c r="AA260" i="4" s="1"/>
  <c r="L260" i="4"/>
  <c r="X260" i="4" s="1"/>
  <c r="M260" i="4"/>
  <c r="Y260" i="4" s="1"/>
  <c r="K260" i="4"/>
  <c r="U260" i="4" s="1"/>
  <c r="J260" i="4"/>
  <c r="T260" i="4" s="1"/>
  <c r="I260" i="4"/>
  <c r="S260" i="4" s="1"/>
  <c r="O248" i="4"/>
  <c r="AC248" i="4" s="1"/>
  <c r="N248" i="4"/>
  <c r="AA248" i="4" s="1"/>
  <c r="L248" i="4"/>
  <c r="X248" i="4" s="1"/>
  <c r="K248" i="4"/>
  <c r="U248" i="4" s="1"/>
  <c r="M248" i="4"/>
  <c r="Y248" i="4" s="1"/>
  <c r="J248" i="4"/>
  <c r="T248" i="4" s="1"/>
  <c r="I248" i="4"/>
  <c r="S248" i="4" s="1"/>
  <c r="O236" i="4"/>
  <c r="AC236" i="4" s="1"/>
  <c r="N236" i="4"/>
  <c r="AA236" i="4" s="1"/>
  <c r="L236" i="4"/>
  <c r="X236" i="4" s="1"/>
  <c r="K236" i="4"/>
  <c r="U236" i="4" s="1"/>
  <c r="M236" i="4"/>
  <c r="Y236" i="4" s="1"/>
  <c r="I236" i="4"/>
  <c r="S236" i="4" s="1"/>
  <c r="J236" i="4"/>
  <c r="T236" i="4" s="1"/>
  <c r="O224" i="4"/>
  <c r="AC224" i="4" s="1"/>
  <c r="N224" i="4"/>
  <c r="AA224" i="4" s="1"/>
  <c r="L224" i="4"/>
  <c r="X224" i="4" s="1"/>
  <c r="K224" i="4"/>
  <c r="U224" i="4" s="1"/>
  <c r="M224" i="4"/>
  <c r="Y224" i="4" s="1"/>
  <c r="J224" i="4"/>
  <c r="T224" i="4" s="1"/>
  <c r="I224" i="4"/>
  <c r="S224" i="4" s="1"/>
  <c r="O212" i="4"/>
  <c r="AC212" i="4" s="1"/>
  <c r="N212" i="4"/>
  <c r="AA212" i="4" s="1"/>
  <c r="L212" i="4"/>
  <c r="X212" i="4" s="1"/>
  <c r="K212" i="4"/>
  <c r="U212" i="4" s="1"/>
  <c r="M212" i="4"/>
  <c r="Y212" i="4" s="1"/>
  <c r="J212" i="4"/>
  <c r="T212" i="4" s="1"/>
  <c r="I212" i="4"/>
  <c r="S212" i="4" s="1"/>
  <c r="O200" i="4"/>
  <c r="AC200" i="4" s="1"/>
  <c r="N200" i="4"/>
  <c r="AA200" i="4" s="1"/>
  <c r="L200" i="4"/>
  <c r="X200" i="4" s="1"/>
  <c r="M200" i="4"/>
  <c r="Y200" i="4" s="1"/>
  <c r="K200" i="4"/>
  <c r="U200" i="4" s="1"/>
  <c r="I200" i="4"/>
  <c r="S200" i="4" s="1"/>
  <c r="J200" i="4"/>
  <c r="T200" i="4" s="1"/>
  <c r="O188" i="4"/>
  <c r="AC188" i="4" s="1"/>
  <c r="N188" i="4"/>
  <c r="AA188" i="4" s="1"/>
  <c r="L188" i="4"/>
  <c r="X188" i="4" s="1"/>
  <c r="M188" i="4"/>
  <c r="Y188" i="4" s="1"/>
  <c r="K188" i="4"/>
  <c r="U188" i="4" s="1"/>
  <c r="J188" i="4"/>
  <c r="T188" i="4" s="1"/>
  <c r="I188" i="4"/>
  <c r="S188" i="4" s="1"/>
  <c r="O176" i="4"/>
  <c r="AC176" i="4" s="1"/>
  <c r="N176" i="4"/>
  <c r="AA176" i="4" s="1"/>
  <c r="L176" i="4"/>
  <c r="X176" i="4" s="1"/>
  <c r="K176" i="4"/>
  <c r="U176" i="4" s="1"/>
  <c r="M176" i="4"/>
  <c r="Y176" i="4" s="1"/>
  <c r="J176" i="4"/>
  <c r="T176" i="4" s="1"/>
  <c r="I176" i="4"/>
  <c r="S176" i="4" s="1"/>
  <c r="O164" i="4"/>
  <c r="AC164" i="4" s="1"/>
  <c r="N164" i="4"/>
  <c r="AA164" i="4" s="1"/>
  <c r="L164" i="4"/>
  <c r="X164" i="4" s="1"/>
  <c r="K164" i="4"/>
  <c r="U164" i="4" s="1"/>
  <c r="M164" i="4"/>
  <c r="Y164" i="4" s="1"/>
  <c r="I164" i="4"/>
  <c r="S164" i="4" s="1"/>
  <c r="J164" i="4"/>
  <c r="T164" i="4" s="1"/>
  <c r="O152" i="4"/>
  <c r="AC152" i="4" s="1"/>
  <c r="N152" i="4"/>
  <c r="AA152" i="4" s="1"/>
  <c r="L152" i="4"/>
  <c r="X152" i="4" s="1"/>
  <c r="K152" i="4"/>
  <c r="U152" i="4" s="1"/>
  <c r="M152" i="4"/>
  <c r="Y152" i="4" s="1"/>
  <c r="J152" i="4"/>
  <c r="T152" i="4" s="1"/>
  <c r="I152" i="4"/>
  <c r="S152" i="4" s="1"/>
  <c r="O140" i="4"/>
  <c r="AC140" i="4" s="1"/>
  <c r="N140" i="4"/>
  <c r="AA140" i="4" s="1"/>
  <c r="L140" i="4"/>
  <c r="X140" i="4" s="1"/>
  <c r="K140" i="4"/>
  <c r="U140" i="4" s="1"/>
  <c r="M140" i="4"/>
  <c r="Y140" i="4" s="1"/>
  <c r="J140" i="4"/>
  <c r="T140" i="4" s="1"/>
  <c r="I140" i="4"/>
  <c r="S140" i="4" s="1"/>
  <c r="O128" i="4"/>
  <c r="AC128" i="4" s="1"/>
  <c r="N128" i="4"/>
  <c r="AA128" i="4" s="1"/>
  <c r="L128" i="4"/>
  <c r="X128" i="4" s="1"/>
  <c r="M128" i="4"/>
  <c r="Y128" i="4" s="1"/>
  <c r="K128" i="4"/>
  <c r="U128" i="4" s="1"/>
  <c r="I128" i="4"/>
  <c r="S128" i="4" s="1"/>
  <c r="J128" i="4"/>
  <c r="T128" i="4" s="1"/>
  <c r="O116" i="4"/>
  <c r="AC116" i="4" s="1"/>
  <c r="N116" i="4"/>
  <c r="AA116" i="4" s="1"/>
  <c r="L116" i="4"/>
  <c r="X116" i="4" s="1"/>
  <c r="M116" i="4"/>
  <c r="Y116" i="4" s="1"/>
  <c r="K116" i="4"/>
  <c r="U116" i="4" s="1"/>
  <c r="J116" i="4"/>
  <c r="T116" i="4" s="1"/>
  <c r="I116" i="4"/>
  <c r="S116" i="4" s="1"/>
  <c r="O104" i="4"/>
  <c r="AC104" i="4" s="1"/>
  <c r="N104" i="4"/>
  <c r="AA104" i="4" s="1"/>
  <c r="L104" i="4"/>
  <c r="X104" i="4" s="1"/>
  <c r="K104" i="4"/>
  <c r="U104" i="4" s="1"/>
  <c r="M104" i="4"/>
  <c r="Y104" i="4" s="1"/>
  <c r="J104" i="4"/>
  <c r="T104" i="4" s="1"/>
  <c r="I104" i="4"/>
  <c r="S104" i="4" s="1"/>
  <c r="O92" i="4"/>
  <c r="AC92" i="4" s="1"/>
  <c r="N92" i="4"/>
  <c r="AA92" i="4" s="1"/>
  <c r="L92" i="4"/>
  <c r="X92" i="4" s="1"/>
  <c r="K92" i="4"/>
  <c r="U92" i="4" s="1"/>
  <c r="M92" i="4"/>
  <c r="Y92" i="4" s="1"/>
  <c r="I92" i="4"/>
  <c r="S92" i="4" s="1"/>
  <c r="J92" i="4"/>
  <c r="T92" i="4" s="1"/>
  <c r="O80" i="4"/>
  <c r="AC80" i="4" s="1"/>
  <c r="N80" i="4"/>
  <c r="AA80" i="4" s="1"/>
  <c r="L80" i="4"/>
  <c r="X80" i="4" s="1"/>
  <c r="K80" i="4"/>
  <c r="U80" i="4" s="1"/>
  <c r="M80" i="4"/>
  <c r="Y80" i="4" s="1"/>
  <c r="J80" i="4"/>
  <c r="T80" i="4" s="1"/>
  <c r="I80" i="4"/>
  <c r="S80" i="4" s="1"/>
  <c r="O68" i="4"/>
  <c r="AC68" i="4" s="1"/>
  <c r="N68" i="4"/>
  <c r="AA68" i="4" s="1"/>
  <c r="L68" i="4"/>
  <c r="X68" i="4" s="1"/>
  <c r="M68" i="4"/>
  <c r="Y68" i="4" s="1"/>
  <c r="K68" i="4"/>
  <c r="U68" i="4" s="1"/>
  <c r="J68" i="4"/>
  <c r="T68" i="4" s="1"/>
  <c r="I68" i="4"/>
  <c r="S68" i="4" s="1"/>
  <c r="O56" i="4"/>
  <c r="AC56" i="4" s="1"/>
  <c r="N56" i="4"/>
  <c r="AA56" i="4" s="1"/>
  <c r="L56" i="4"/>
  <c r="X56" i="4" s="1"/>
  <c r="K56" i="4"/>
  <c r="U56" i="4" s="1"/>
  <c r="M56" i="4"/>
  <c r="Y56" i="4" s="1"/>
  <c r="I56" i="4"/>
  <c r="S56" i="4" s="1"/>
  <c r="J56" i="4"/>
  <c r="T56" i="4" s="1"/>
  <c r="O44" i="4"/>
  <c r="AC44" i="4" s="1"/>
  <c r="L44" i="4"/>
  <c r="X44" i="4" s="1"/>
  <c r="K44" i="4"/>
  <c r="U44" i="4" s="1"/>
  <c r="N44" i="4"/>
  <c r="AA44" i="4" s="1"/>
  <c r="M44" i="4"/>
  <c r="Y44" i="4" s="1"/>
  <c r="J44" i="4"/>
  <c r="T44" i="4" s="1"/>
  <c r="I44" i="4"/>
  <c r="S44" i="4" s="1"/>
  <c r="O32" i="4"/>
  <c r="AC32" i="4" s="1"/>
  <c r="N32" i="4"/>
  <c r="AA32" i="4" s="1"/>
  <c r="L32" i="4"/>
  <c r="X32" i="4" s="1"/>
  <c r="K32" i="4"/>
  <c r="U32" i="4" s="1"/>
  <c r="M32" i="4"/>
  <c r="Y32" i="4" s="1"/>
  <c r="J32" i="4"/>
  <c r="T32" i="4" s="1"/>
  <c r="I32" i="4"/>
  <c r="S32" i="4" s="1"/>
  <c r="O20" i="4"/>
  <c r="AC20" i="4" s="1"/>
  <c r="N20" i="4"/>
  <c r="AA20" i="4" s="1"/>
  <c r="L20" i="4"/>
  <c r="X20" i="4" s="1"/>
  <c r="M20" i="4"/>
  <c r="Y20" i="4" s="1"/>
  <c r="K20" i="4"/>
  <c r="U20" i="4" s="1"/>
  <c r="I20" i="4"/>
  <c r="S20" i="4" s="1"/>
  <c r="J20" i="4"/>
  <c r="T20" i="4" s="1"/>
  <c r="O8" i="4"/>
  <c r="AC8" i="4" s="1"/>
  <c r="N8" i="4"/>
  <c r="AA8" i="4" s="1"/>
  <c r="L8" i="4"/>
  <c r="X8" i="4" s="1"/>
  <c r="K8" i="4"/>
  <c r="U8" i="4" s="1"/>
  <c r="M8" i="4"/>
  <c r="Y8" i="4" s="1"/>
  <c r="J8" i="4"/>
  <c r="T8" i="4" s="1"/>
  <c r="I8" i="4"/>
  <c r="S8" i="4" s="1"/>
  <c r="D62" i="4"/>
  <c r="D206" i="4"/>
  <c r="E62" i="4"/>
  <c r="E206" i="4"/>
  <c r="F62" i="4"/>
  <c r="F206" i="4"/>
  <c r="G62" i="4"/>
  <c r="G53" i="4" s="1"/>
  <c r="G206" i="4"/>
  <c r="H62" i="4"/>
  <c r="H206" i="4"/>
  <c r="AB206" i="4" s="1"/>
  <c r="C20" i="4"/>
  <c r="C104" i="4"/>
  <c r="C130" i="4"/>
  <c r="C163" i="4"/>
  <c r="C248" i="4"/>
  <c r="C274" i="4"/>
  <c r="C392" i="4"/>
  <c r="J94" i="4"/>
  <c r="T94" i="4" s="1"/>
  <c r="O379" i="4"/>
  <c r="AC379" i="4" s="1"/>
  <c r="N379" i="4"/>
  <c r="AA379" i="4" s="1"/>
  <c r="M379" i="4"/>
  <c r="Y379" i="4" s="1"/>
  <c r="L379" i="4"/>
  <c r="X379" i="4" s="1"/>
  <c r="K379" i="4"/>
  <c r="U379" i="4" s="1"/>
  <c r="I379" i="4"/>
  <c r="S379" i="4" s="1"/>
  <c r="J379" i="4"/>
  <c r="T379" i="4" s="1"/>
  <c r="O367" i="4"/>
  <c r="AC367" i="4" s="1"/>
  <c r="N367" i="4"/>
  <c r="AA367" i="4" s="1"/>
  <c r="M367" i="4"/>
  <c r="Y367" i="4" s="1"/>
  <c r="L367" i="4"/>
  <c r="X367" i="4" s="1"/>
  <c r="K367" i="4"/>
  <c r="U367" i="4" s="1"/>
  <c r="I367" i="4"/>
  <c r="S367" i="4" s="1"/>
  <c r="J367" i="4"/>
  <c r="T367" i="4" s="1"/>
  <c r="O355" i="4"/>
  <c r="AC355" i="4" s="1"/>
  <c r="N355" i="4"/>
  <c r="AA355" i="4" s="1"/>
  <c r="M355" i="4"/>
  <c r="Y355" i="4" s="1"/>
  <c r="L355" i="4"/>
  <c r="X355" i="4" s="1"/>
  <c r="K355" i="4"/>
  <c r="U355" i="4" s="1"/>
  <c r="I355" i="4"/>
  <c r="S355" i="4" s="1"/>
  <c r="O343" i="4"/>
  <c r="AC343" i="4" s="1"/>
  <c r="N343" i="4"/>
  <c r="AA343" i="4" s="1"/>
  <c r="M343" i="4"/>
  <c r="Y343" i="4" s="1"/>
  <c r="L343" i="4"/>
  <c r="X343" i="4" s="1"/>
  <c r="K343" i="4"/>
  <c r="U343" i="4" s="1"/>
  <c r="I343" i="4"/>
  <c r="S343" i="4" s="1"/>
  <c r="J343" i="4"/>
  <c r="T343" i="4" s="1"/>
  <c r="O331" i="4"/>
  <c r="AC331" i="4" s="1"/>
  <c r="N331" i="4"/>
  <c r="AA331" i="4" s="1"/>
  <c r="M331" i="4"/>
  <c r="Y331" i="4" s="1"/>
  <c r="L331" i="4"/>
  <c r="X331" i="4" s="1"/>
  <c r="K331" i="4"/>
  <c r="U331" i="4" s="1"/>
  <c r="I331" i="4"/>
  <c r="S331" i="4" s="1"/>
  <c r="J331" i="4"/>
  <c r="T331" i="4" s="1"/>
  <c r="O319" i="4"/>
  <c r="AC319" i="4" s="1"/>
  <c r="N319" i="4"/>
  <c r="AA319" i="4" s="1"/>
  <c r="M319" i="4"/>
  <c r="Y319" i="4" s="1"/>
  <c r="L319" i="4"/>
  <c r="X319" i="4" s="1"/>
  <c r="K319" i="4"/>
  <c r="U319" i="4" s="1"/>
  <c r="I319" i="4"/>
  <c r="S319" i="4" s="1"/>
  <c r="O307" i="4"/>
  <c r="AC307" i="4" s="1"/>
  <c r="N307" i="4"/>
  <c r="AA307" i="4" s="1"/>
  <c r="M307" i="4"/>
  <c r="Y307" i="4" s="1"/>
  <c r="L307" i="4"/>
  <c r="X307" i="4" s="1"/>
  <c r="K307" i="4"/>
  <c r="U307" i="4" s="1"/>
  <c r="I307" i="4"/>
  <c r="S307" i="4" s="1"/>
  <c r="J307" i="4"/>
  <c r="T307" i="4" s="1"/>
  <c r="O295" i="4"/>
  <c r="AC295" i="4" s="1"/>
  <c r="N295" i="4"/>
  <c r="AA295" i="4" s="1"/>
  <c r="M295" i="4"/>
  <c r="Y295" i="4" s="1"/>
  <c r="L295" i="4"/>
  <c r="X295" i="4" s="1"/>
  <c r="K295" i="4"/>
  <c r="U295" i="4" s="1"/>
  <c r="I295" i="4"/>
  <c r="S295" i="4" s="1"/>
  <c r="J295" i="4"/>
  <c r="T295" i="4" s="1"/>
  <c r="O283" i="4"/>
  <c r="AC283" i="4" s="1"/>
  <c r="N283" i="4"/>
  <c r="AA283" i="4" s="1"/>
  <c r="M283" i="4"/>
  <c r="Y283" i="4" s="1"/>
  <c r="L283" i="4"/>
  <c r="X283" i="4" s="1"/>
  <c r="K283" i="4"/>
  <c r="U283" i="4" s="1"/>
  <c r="I283" i="4"/>
  <c r="S283" i="4" s="1"/>
  <c r="O271" i="4"/>
  <c r="AC271" i="4" s="1"/>
  <c r="N271" i="4"/>
  <c r="AA271" i="4" s="1"/>
  <c r="M271" i="4"/>
  <c r="Y271" i="4" s="1"/>
  <c r="L271" i="4"/>
  <c r="X271" i="4" s="1"/>
  <c r="K271" i="4"/>
  <c r="U271" i="4" s="1"/>
  <c r="I271" i="4"/>
  <c r="S271" i="4" s="1"/>
  <c r="J271" i="4"/>
  <c r="T271" i="4" s="1"/>
  <c r="O259" i="4"/>
  <c r="AC259" i="4" s="1"/>
  <c r="N259" i="4"/>
  <c r="AA259" i="4" s="1"/>
  <c r="M259" i="4"/>
  <c r="Y259" i="4" s="1"/>
  <c r="L259" i="4"/>
  <c r="X259" i="4" s="1"/>
  <c r="K259" i="4"/>
  <c r="U259" i="4" s="1"/>
  <c r="J259" i="4"/>
  <c r="T259" i="4" s="1"/>
  <c r="O247" i="4"/>
  <c r="AC247" i="4" s="1"/>
  <c r="N247" i="4"/>
  <c r="AA247" i="4" s="1"/>
  <c r="M247" i="4"/>
  <c r="Y247" i="4" s="1"/>
  <c r="L247" i="4"/>
  <c r="X247" i="4" s="1"/>
  <c r="K247" i="4"/>
  <c r="U247" i="4" s="1"/>
  <c r="O235" i="4"/>
  <c r="AC235" i="4" s="1"/>
  <c r="N235" i="4"/>
  <c r="AA235" i="4" s="1"/>
  <c r="M235" i="4"/>
  <c r="Y235" i="4" s="1"/>
  <c r="L235" i="4"/>
  <c r="X235" i="4" s="1"/>
  <c r="K235" i="4"/>
  <c r="U235" i="4" s="1"/>
  <c r="J235" i="4"/>
  <c r="T235" i="4" s="1"/>
  <c r="O223" i="4"/>
  <c r="AC223" i="4" s="1"/>
  <c r="N223" i="4"/>
  <c r="AA223" i="4" s="1"/>
  <c r="M223" i="4"/>
  <c r="Y223" i="4" s="1"/>
  <c r="L223" i="4"/>
  <c r="X223" i="4" s="1"/>
  <c r="K223" i="4"/>
  <c r="U223" i="4" s="1"/>
  <c r="J223" i="4"/>
  <c r="T223" i="4" s="1"/>
  <c r="O211" i="4"/>
  <c r="AC211" i="4" s="1"/>
  <c r="N211" i="4"/>
  <c r="AA211" i="4" s="1"/>
  <c r="M211" i="4"/>
  <c r="Y211" i="4" s="1"/>
  <c r="L211" i="4"/>
  <c r="X211" i="4" s="1"/>
  <c r="K211" i="4"/>
  <c r="U211" i="4" s="1"/>
  <c r="O199" i="4"/>
  <c r="AC199" i="4" s="1"/>
  <c r="N199" i="4"/>
  <c r="AA199" i="4" s="1"/>
  <c r="M199" i="4"/>
  <c r="Y199" i="4" s="1"/>
  <c r="L199" i="4"/>
  <c r="X199" i="4" s="1"/>
  <c r="K199" i="4"/>
  <c r="U199" i="4" s="1"/>
  <c r="J199" i="4"/>
  <c r="T199" i="4" s="1"/>
  <c r="O187" i="4"/>
  <c r="AC187" i="4" s="1"/>
  <c r="N187" i="4"/>
  <c r="AA187" i="4" s="1"/>
  <c r="M187" i="4"/>
  <c r="Y187" i="4" s="1"/>
  <c r="L187" i="4"/>
  <c r="X187" i="4" s="1"/>
  <c r="K187" i="4"/>
  <c r="U187" i="4" s="1"/>
  <c r="J187" i="4"/>
  <c r="T187" i="4" s="1"/>
  <c r="O175" i="4"/>
  <c r="AC175" i="4" s="1"/>
  <c r="N175" i="4"/>
  <c r="AA175" i="4" s="1"/>
  <c r="M175" i="4"/>
  <c r="Y175" i="4" s="1"/>
  <c r="L175" i="4"/>
  <c r="X175" i="4" s="1"/>
  <c r="K175" i="4"/>
  <c r="U175" i="4" s="1"/>
  <c r="O163" i="4"/>
  <c r="AC163" i="4" s="1"/>
  <c r="N163" i="4"/>
  <c r="AA163" i="4" s="1"/>
  <c r="M163" i="4"/>
  <c r="Y163" i="4" s="1"/>
  <c r="L163" i="4"/>
  <c r="X163" i="4" s="1"/>
  <c r="K163" i="4"/>
  <c r="U163" i="4" s="1"/>
  <c r="J163" i="4"/>
  <c r="T163" i="4" s="1"/>
  <c r="O151" i="4"/>
  <c r="AC151" i="4" s="1"/>
  <c r="N151" i="4"/>
  <c r="AA151" i="4" s="1"/>
  <c r="M151" i="4"/>
  <c r="Y151" i="4" s="1"/>
  <c r="L151" i="4"/>
  <c r="X151" i="4" s="1"/>
  <c r="K151" i="4"/>
  <c r="U151" i="4" s="1"/>
  <c r="J151" i="4"/>
  <c r="T151" i="4" s="1"/>
  <c r="O139" i="4"/>
  <c r="AC139" i="4" s="1"/>
  <c r="N139" i="4"/>
  <c r="AA139" i="4" s="1"/>
  <c r="M139" i="4"/>
  <c r="Y139" i="4" s="1"/>
  <c r="L139" i="4"/>
  <c r="X139" i="4" s="1"/>
  <c r="K139" i="4"/>
  <c r="U139" i="4" s="1"/>
  <c r="O127" i="4"/>
  <c r="AC127" i="4" s="1"/>
  <c r="N127" i="4"/>
  <c r="AA127" i="4" s="1"/>
  <c r="M127" i="4"/>
  <c r="Y127" i="4" s="1"/>
  <c r="L127" i="4"/>
  <c r="X127" i="4" s="1"/>
  <c r="K127" i="4"/>
  <c r="U127" i="4" s="1"/>
  <c r="J127" i="4"/>
  <c r="T127" i="4" s="1"/>
  <c r="O115" i="4"/>
  <c r="AC115" i="4" s="1"/>
  <c r="N115" i="4"/>
  <c r="AA115" i="4" s="1"/>
  <c r="M115" i="4"/>
  <c r="Y115" i="4" s="1"/>
  <c r="L115" i="4"/>
  <c r="X115" i="4" s="1"/>
  <c r="K115" i="4"/>
  <c r="U115" i="4" s="1"/>
  <c r="J115" i="4"/>
  <c r="T115" i="4" s="1"/>
  <c r="O103" i="4"/>
  <c r="AC103" i="4" s="1"/>
  <c r="N103" i="4"/>
  <c r="AA103" i="4" s="1"/>
  <c r="M103" i="4"/>
  <c r="Y103" i="4" s="1"/>
  <c r="L103" i="4"/>
  <c r="X103" i="4" s="1"/>
  <c r="K103" i="4"/>
  <c r="U103" i="4" s="1"/>
  <c r="O91" i="4"/>
  <c r="AC91" i="4" s="1"/>
  <c r="N91" i="4"/>
  <c r="AA91" i="4" s="1"/>
  <c r="M91" i="4"/>
  <c r="Y91" i="4" s="1"/>
  <c r="L91" i="4"/>
  <c r="X91" i="4" s="1"/>
  <c r="K91" i="4"/>
  <c r="U91" i="4" s="1"/>
  <c r="J91" i="4"/>
  <c r="T91" i="4" s="1"/>
  <c r="O79" i="4"/>
  <c r="AC79" i="4" s="1"/>
  <c r="N79" i="4"/>
  <c r="AA79" i="4" s="1"/>
  <c r="M79" i="4"/>
  <c r="Y79" i="4" s="1"/>
  <c r="L79" i="4"/>
  <c r="X79" i="4" s="1"/>
  <c r="K79" i="4"/>
  <c r="U79" i="4" s="1"/>
  <c r="J79" i="4"/>
  <c r="T79" i="4" s="1"/>
  <c r="O67" i="4"/>
  <c r="AC67" i="4" s="1"/>
  <c r="N67" i="4"/>
  <c r="AA67" i="4" s="1"/>
  <c r="M67" i="4"/>
  <c r="Y67" i="4" s="1"/>
  <c r="L67" i="4"/>
  <c r="X67" i="4" s="1"/>
  <c r="K67" i="4"/>
  <c r="U67" i="4" s="1"/>
  <c r="O55" i="4"/>
  <c r="AC55" i="4" s="1"/>
  <c r="N55" i="4"/>
  <c r="AA55" i="4" s="1"/>
  <c r="M55" i="4"/>
  <c r="Y55" i="4" s="1"/>
  <c r="L55" i="4"/>
  <c r="X55" i="4" s="1"/>
  <c r="K55" i="4"/>
  <c r="U55" i="4" s="1"/>
  <c r="J55" i="4"/>
  <c r="T55" i="4" s="1"/>
  <c r="N43" i="4"/>
  <c r="AA43" i="4" s="1"/>
  <c r="O43" i="4"/>
  <c r="AC43" i="4" s="1"/>
  <c r="M43" i="4"/>
  <c r="Y43" i="4" s="1"/>
  <c r="L43" i="4"/>
  <c r="X43" i="4" s="1"/>
  <c r="K43" i="4"/>
  <c r="U43" i="4" s="1"/>
  <c r="J43" i="4"/>
  <c r="T43" i="4" s="1"/>
  <c r="O31" i="4"/>
  <c r="AC31" i="4" s="1"/>
  <c r="M31" i="4"/>
  <c r="Y31" i="4" s="1"/>
  <c r="N31" i="4"/>
  <c r="AA31" i="4" s="1"/>
  <c r="L31" i="4"/>
  <c r="X31" i="4" s="1"/>
  <c r="K31" i="4"/>
  <c r="U31" i="4" s="1"/>
  <c r="O19" i="4"/>
  <c r="AC19" i="4" s="1"/>
  <c r="M19" i="4"/>
  <c r="Y19" i="4" s="1"/>
  <c r="N19" i="4"/>
  <c r="AA19" i="4" s="1"/>
  <c r="L19" i="4"/>
  <c r="X19" i="4" s="1"/>
  <c r="K19" i="4"/>
  <c r="U19" i="4" s="1"/>
  <c r="J19" i="4"/>
  <c r="T19" i="4" s="1"/>
  <c r="O7" i="4"/>
  <c r="AC7" i="4" s="1"/>
  <c r="M7" i="4"/>
  <c r="Y7" i="4" s="1"/>
  <c r="N7" i="4"/>
  <c r="AA7" i="4" s="1"/>
  <c r="L7" i="4"/>
  <c r="X7" i="4" s="1"/>
  <c r="K7" i="4"/>
  <c r="U7" i="4" s="1"/>
  <c r="J7" i="4"/>
  <c r="T7" i="4" s="1"/>
  <c r="D74" i="4"/>
  <c r="D81" i="4" s="1"/>
  <c r="D218" i="4"/>
  <c r="D220" i="4" s="1"/>
  <c r="E74" i="4"/>
  <c r="E218" i="4"/>
  <c r="F74" i="4"/>
  <c r="F84" i="4" s="1"/>
  <c r="W84" i="4" s="1"/>
  <c r="F218" i="4"/>
  <c r="G74" i="4"/>
  <c r="Z74" i="4" s="1"/>
  <c r="G218" i="4"/>
  <c r="G222" i="4" s="1"/>
  <c r="H74" i="4"/>
  <c r="H85" i="4" s="1"/>
  <c r="H218" i="4"/>
  <c r="B10" i="4"/>
  <c r="B22" i="4"/>
  <c r="B34" i="4"/>
  <c r="B46" i="4"/>
  <c r="B58" i="4"/>
  <c r="B70" i="4"/>
  <c r="B82" i="4"/>
  <c r="B94" i="4"/>
  <c r="B106" i="4"/>
  <c r="B118" i="4"/>
  <c r="B130" i="4"/>
  <c r="B142" i="4"/>
  <c r="B154" i="4"/>
  <c r="B166" i="4"/>
  <c r="B178" i="4"/>
  <c r="B190" i="4"/>
  <c r="B202" i="4"/>
  <c r="B214" i="4"/>
  <c r="B226" i="4"/>
  <c r="B238" i="4"/>
  <c r="B250" i="4"/>
  <c r="B262" i="4"/>
  <c r="B274" i="4"/>
  <c r="B286" i="4"/>
  <c r="C46" i="4"/>
  <c r="C79" i="4"/>
  <c r="C164" i="4"/>
  <c r="C190" i="4"/>
  <c r="C223" i="4"/>
  <c r="C308" i="4"/>
  <c r="C367" i="4"/>
  <c r="C452" i="4"/>
  <c r="I223" i="4"/>
  <c r="S223" i="4" s="1"/>
  <c r="J103" i="4"/>
  <c r="T103" i="4" s="1"/>
  <c r="J319" i="4"/>
  <c r="T319" i="4" s="1"/>
  <c r="D13" i="4"/>
  <c r="S536" i="4"/>
  <c r="T572" i="4"/>
  <c r="S908" i="4"/>
  <c r="U956" i="4"/>
  <c r="U980" i="4"/>
  <c r="R893" i="4"/>
  <c r="T536" i="4"/>
  <c r="U572" i="4"/>
  <c r="S668" i="4"/>
  <c r="U752" i="4"/>
  <c r="U800" i="4"/>
  <c r="S860" i="4"/>
  <c r="T908" i="4"/>
  <c r="S955" i="4"/>
  <c r="U968" i="4"/>
  <c r="U812" i="4"/>
  <c r="T872" i="4"/>
  <c r="T920" i="4"/>
  <c r="T512" i="4"/>
  <c r="T548" i="4"/>
  <c r="U584" i="4"/>
  <c r="T632" i="4"/>
  <c r="S824" i="4"/>
  <c r="S932" i="4"/>
  <c r="U548" i="4"/>
  <c r="S560" i="4"/>
  <c r="S596" i="4"/>
  <c r="U632" i="4"/>
  <c r="U680" i="4"/>
  <c r="U728" i="4"/>
  <c r="T824" i="4"/>
  <c r="S884" i="4"/>
  <c r="T932" i="4"/>
  <c r="T560" i="4"/>
  <c r="T596" i="4"/>
  <c r="T644" i="4"/>
  <c r="T776" i="4"/>
  <c r="U824" i="4"/>
  <c r="R114" i="4"/>
  <c r="T692" i="4"/>
  <c r="U776" i="4"/>
  <c r="S788" i="4"/>
  <c r="T524" i="4"/>
  <c r="S656" i="4"/>
  <c r="T740" i="4"/>
  <c r="S896" i="4"/>
  <c r="T944" i="4"/>
  <c r="S608" i="4"/>
  <c r="T656" i="4"/>
  <c r="U740" i="4"/>
  <c r="S848" i="4"/>
  <c r="T896" i="4"/>
  <c r="S980" i="4"/>
  <c r="S500" i="4"/>
  <c r="S572" i="4"/>
  <c r="T608" i="4"/>
  <c r="U656" i="4"/>
  <c r="S704" i="4"/>
  <c r="S752" i="4"/>
  <c r="U896" i="4"/>
  <c r="T980" i="4"/>
  <c r="R978" i="4"/>
  <c r="R966" i="4"/>
  <c r="R954" i="4"/>
  <c r="R942" i="4"/>
  <c r="R930" i="4"/>
  <c r="R918" i="4"/>
  <c r="R906" i="4"/>
  <c r="R894" i="4"/>
  <c r="R882" i="4"/>
  <c r="R870" i="4"/>
  <c r="R858" i="4"/>
  <c r="R846" i="4"/>
  <c r="R711" i="4"/>
  <c r="R471" i="4"/>
  <c r="R423" i="4"/>
  <c r="R375" i="4"/>
  <c r="U615" i="4"/>
  <c r="R965" i="4"/>
  <c r="R953" i="4"/>
  <c r="R941" i="4"/>
  <c r="R905" i="4"/>
  <c r="R831" i="4"/>
  <c r="R627" i="4"/>
  <c r="R579" i="4"/>
  <c r="R543" i="4"/>
  <c r="R507" i="4"/>
  <c r="R976" i="4"/>
  <c r="R964" i="4"/>
  <c r="R843" i="4"/>
  <c r="R783" i="4"/>
  <c r="R687" i="4"/>
  <c r="U927" i="4"/>
  <c r="R975" i="4"/>
  <c r="R963" i="4"/>
  <c r="R951" i="4"/>
  <c r="R939" i="4"/>
  <c r="R927" i="4"/>
  <c r="R915" i="4"/>
  <c r="R903" i="4"/>
  <c r="R891" i="4"/>
  <c r="R879" i="4"/>
  <c r="R867" i="4"/>
  <c r="R855" i="4"/>
  <c r="R747" i="4"/>
  <c r="R603" i="4"/>
  <c r="R459" i="4"/>
  <c r="R411" i="4"/>
  <c r="R363" i="4"/>
  <c r="R822" i="4"/>
  <c r="R810" i="4"/>
  <c r="R798" i="4"/>
  <c r="R786" i="4"/>
  <c r="R774" i="4"/>
  <c r="R762" i="4"/>
  <c r="R750" i="4"/>
  <c r="R738" i="4"/>
  <c r="R726" i="4"/>
  <c r="T714" i="4"/>
  <c r="R714" i="4"/>
  <c r="R702" i="4"/>
  <c r="R690" i="4"/>
  <c r="R678" i="4"/>
  <c r="R666" i="4"/>
  <c r="R654" i="4"/>
  <c r="R642" i="4"/>
  <c r="R630" i="4"/>
  <c r="R618" i="4"/>
  <c r="R606" i="4"/>
  <c r="R594" i="4"/>
  <c r="R582" i="4"/>
  <c r="T570" i="4"/>
  <c r="R570" i="4"/>
  <c r="R558" i="4"/>
  <c r="R546" i="4"/>
  <c r="R534" i="4"/>
  <c r="R522" i="4"/>
  <c r="R510" i="4"/>
  <c r="R498" i="4"/>
  <c r="R486" i="4"/>
  <c r="R474" i="4"/>
  <c r="R462" i="4"/>
  <c r="R450" i="4"/>
  <c r="R438" i="4"/>
  <c r="T426" i="4"/>
  <c r="R426" i="4"/>
  <c r="R414" i="4"/>
  <c r="R402" i="4"/>
  <c r="R390" i="4"/>
  <c r="R378" i="4"/>
  <c r="R366" i="4"/>
  <c r="R354" i="4"/>
  <c r="R342" i="4"/>
  <c r="R330" i="4"/>
  <c r="R318" i="4"/>
  <c r="R306" i="4"/>
  <c r="R294" i="4"/>
  <c r="R282" i="4"/>
  <c r="R270" i="4"/>
  <c r="R258" i="4"/>
  <c r="R246" i="4"/>
  <c r="R234" i="4"/>
  <c r="R222" i="4"/>
  <c r="R210" i="4"/>
  <c r="R198" i="4"/>
  <c r="R186" i="4"/>
  <c r="R174" i="4"/>
  <c r="R150" i="4"/>
  <c r="T138" i="4"/>
  <c r="R138" i="4"/>
  <c r="R126" i="4"/>
  <c r="R102" i="4"/>
  <c r="R90" i="4"/>
  <c r="R78" i="4"/>
  <c r="R66" i="4"/>
  <c r="R54" i="4"/>
  <c r="R42" i="4"/>
  <c r="R30" i="4"/>
  <c r="R18" i="4"/>
  <c r="R663" i="4"/>
  <c r="S3" i="4"/>
  <c r="R3" i="4"/>
  <c r="R845" i="4"/>
  <c r="R821" i="4"/>
  <c r="R797" i="4"/>
  <c r="R773" i="4"/>
  <c r="R725" i="4"/>
  <c r="R713" i="4"/>
  <c r="R701" i="4"/>
  <c r="R689" i="4"/>
  <c r="R665" i="4"/>
  <c r="R653" i="4"/>
  <c r="U641" i="4"/>
  <c r="R641" i="4"/>
  <c r="R617" i="4"/>
  <c r="R605" i="4"/>
  <c r="R593" i="4"/>
  <c r="R581" i="4"/>
  <c r="R545" i="4"/>
  <c r="R509" i="4"/>
  <c r="T497" i="4"/>
  <c r="R497" i="4"/>
  <c r="R485" i="4"/>
  <c r="S473" i="4"/>
  <c r="R473" i="4"/>
  <c r="R449" i="4"/>
  <c r="R425" i="4"/>
  <c r="R413" i="4"/>
  <c r="R401" i="4"/>
  <c r="R389" i="4"/>
  <c r="R377" i="4"/>
  <c r="R365" i="4"/>
  <c r="R353" i="4"/>
  <c r="R341" i="4"/>
  <c r="R329" i="4"/>
  <c r="R317" i="4"/>
  <c r="R305" i="4"/>
  <c r="R293" i="4"/>
  <c r="S281" i="4"/>
  <c r="R281" i="4"/>
  <c r="S269" i="4"/>
  <c r="R269" i="4"/>
  <c r="R257" i="4"/>
  <c r="R245" i="4"/>
  <c r="R233" i="4"/>
  <c r="S221" i="4"/>
  <c r="R221" i="4"/>
  <c r="R209" i="4"/>
  <c r="T197" i="4"/>
  <c r="R197" i="4"/>
  <c r="R185" i="4"/>
  <c r="R173" i="4"/>
  <c r="R161" i="4"/>
  <c r="R149" i="4"/>
  <c r="T137" i="4"/>
  <c r="R137" i="4"/>
  <c r="R125" i="4"/>
  <c r="R113" i="4"/>
  <c r="R101" i="4"/>
  <c r="R89" i="4"/>
  <c r="R77" i="4"/>
  <c r="T65" i="4"/>
  <c r="R65" i="4"/>
  <c r="R53" i="4"/>
  <c r="R41" i="4"/>
  <c r="R29" i="4"/>
  <c r="R17" i="4"/>
  <c r="R795" i="4"/>
  <c r="R723" i="4"/>
  <c r="R567" i="4"/>
  <c r="R531" i="4"/>
  <c r="R495" i="4"/>
  <c r="R162" i="4"/>
  <c r="U831" i="4"/>
  <c r="R639" i="4"/>
  <c r="R447" i="4"/>
  <c r="R399" i="4"/>
  <c r="R699" i="4"/>
  <c r="R807" i="4"/>
  <c r="R759" i="4"/>
  <c r="R615" i="4"/>
  <c r="R591" i="4"/>
  <c r="R675" i="4"/>
  <c r="R555" i="4"/>
  <c r="R519" i="4"/>
  <c r="R483" i="4"/>
  <c r="R435" i="4"/>
  <c r="R387" i="4"/>
  <c r="R735" i="4"/>
  <c r="S519" i="4"/>
  <c r="U747" i="4"/>
  <c r="R834" i="4"/>
  <c r="R819" i="4"/>
  <c r="R771" i="4"/>
  <c r="R651" i="4"/>
  <c r="S963" i="4"/>
  <c r="U976" i="4"/>
  <c r="U3" i="4"/>
  <c r="T17" i="4"/>
  <c r="S185" i="4"/>
  <c r="S713" i="4"/>
  <c r="U17" i="4"/>
  <c r="H240" i="4"/>
  <c r="E384" i="4"/>
  <c r="V384" i="4" s="1"/>
  <c r="U377" i="4"/>
  <c r="T233" i="4"/>
  <c r="T929" i="4"/>
  <c r="S929" i="4"/>
  <c r="T809" i="4"/>
  <c r="S689" i="4"/>
  <c r="U689" i="4"/>
  <c r="S569" i="4"/>
  <c r="T485" i="4"/>
  <c r="S485" i="4"/>
  <c r="U65" i="4"/>
  <c r="T149" i="4"/>
  <c r="S233" i="4"/>
  <c r="U329" i="4"/>
  <c r="T977" i="4"/>
  <c r="S977" i="4"/>
  <c r="U869" i="4"/>
  <c r="T869" i="4"/>
  <c r="U737" i="4"/>
  <c r="S629" i="4"/>
  <c r="T533" i="4"/>
  <c r="S533" i="4"/>
  <c r="S137" i="4"/>
  <c r="U233" i="4"/>
  <c r="S41" i="4"/>
  <c r="T89" i="4"/>
  <c r="U137" i="4"/>
  <c r="S173" i="4"/>
  <c r="S305" i="4"/>
  <c r="U881" i="4"/>
  <c r="S881" i="4"/>
  <c r="T545" i="4"/>
  <c r="T437" i="4"/>
  <c r="U545" i="4"/>
  <c r="T41" i="4"/>
  <c r="U89" i="4"/>
  <c r="H243" i="4"/>
  <c r="T725" i="4"/>
  <c r="U917" i="4"/>
  <c r="S857" i="4"/>
  <c r="T677" i="4"/>
  <c r="U521" i="4"/>
  <c r="S521" i="4"/>
  <c r="U473" i="4"/>
  <c r="S377" i="4"/>
  <c r="T185" i="4"/>
  <c r="U41" i="4"/>
  <c r="S77" i="4"/>
  <c r="S125" i="4"/>
  <c r="S341" i="4"/>
  <c r="S677" i="4"/>
  <c r="U893" i="4"/>
  <c r="U761" i="4"/>
  <c r="S761" i="4"/>
  <c r="U665" i="4"/>
  <c r="S665" i="4"/>
  <c r="U353" i="4"/>
  <c r="T53" i="4"/>
  <c r="T389" i="4"/>
  <c r="S29" i="4"/>
  <c r="T341" i="4"/>
  <c r="T857" i="4"/>
  <c r="S773" i="4"/>
  <c r="T773" i="4"/>
  <c r="S89" i="4"/>
  <c r="U257" i="4"/>
  <c r="S293" i="4"/>
  <c r="T629" i="4"/>
  <c r="U965" i="4"/>
  <c r="T965" i="4"/>
  <c r="S905" i="4"/>
  <c r="T905" i="4"/>
  <c r="U833" i="4"/>
  <c r="T833" i="4"/>
  <c r="S833" i="4"/>
  <c r="U785" i="4"/>
  <c r="S785" i="4"/>
  <c r="U653" i="4"/>
  <c r="T581" i="4"/>
  <c r="U497" i="4"/>
  <c r="S389" i="4"/>
  <c r="U161" i="4"/>
  <c r="U209" i="4"/>
  <c r="T293" i="4"/>
  <c r="S809" i="4"/>
  <c r="T821" i="4"/>
  <c r="U821" i="4"/>
  <c r="U185" i="4"/>
  <c r="S197" i="4"/>
  <c r="T245" i="4"/>
  <c r="S329" i="4"/>
  <c r="S725" i="4"/>
  <c r="U617" i="4"/>
  <c r="S617" i="4"/>
  <c r="T425" i="4"/>
  <c r="S425" i="4"/>
  <c r="H97" i="4"/>
  <c r="E259" i="4"/>
  <c r="V259" i="4" s="1"/>
  <c r="S567" i="4"/>
  <c r="T615" i="4"/>
  <c r="U663" i="4"/>
  <c r="U843" i="4"/>
  <c r="U975" i="4"/>
  <c r="S471" i="4"/>
  <c r="T519" i="4"/>
  <c r="U567" i="4"/>
  <c r="T651" i="4"/>
  <c r="T699" i="4"/>
  <c r="S735" i="4"/>
  <c r="S375" i="4"/>
  <c r="U471" i="4"/>
  <c r="U603" i="4"/>
  <c r="U783" i="4"/>
  <c r="S951" i="4"/>
  <c r="T507" i="4"/>
  <c r="T555" i="4"/>
  <c r="S591" i="4"/>
  <c r="S639" i="4"/>
  <c r="S903" i="4"/>
  <c r="T951" i="4"/>
  <c r="U687" i="4"/>
  <c r="S855" i="4"/>
  <c r="T903" i="4"/>
  <c r="U951" i="4"/>
  <c r="S411" i="4"/>
  <c r="U459" i="4"/>
  <c r="U639" i="4"/>
  <c r="S807" i="4"/>
  <c r="T855" i="4"/>
  <c r="S759" i="4"/>
  <c r="T807" i="4"/>
  <c r="U855" i="4"/>
  <c r="T939" i="4"/>
  <c r="U543" i="4"/>
  <c r="T627" i="4"/>
  <c r="S711" i="4"/>
  <c r="T759" i="4"/>
  <c r="U807" i="4"/>
  <c r="U495" i="4"/>
  <c r="U627" i="4"/>
  <c r="S663" i="4"/>
  <c r="T711" i="4"/>
  <c r="U891" i="4"/>
  <c r="G406" i="4"/>
  <c r="S978" i="4"/>
  <c r="S894" i="4"/>
  <c r="T402" i="4"/>
  <c r="S606" i="4"/>
  <c r="T30" i="4"/>
  <c r="S90" i="4"/>
  <c r="T174" i="4"/>
  <c r="S234" i="4"/>
  <c r="S378" i="4"/>
  <c r="S522" i="4"/>
  <c r="S666" i="4"/>
  <c r="S810" i="4"/>
  <c r="S954" i="4"/>
  <c r="U54" i="4"/>
  <c r="U174" i="4"/>
  <c r="S294" i="4"/>
  <c r="T378" i="4"/>
  <c r="T522" i="4"/>
  <c r="T666" i="4"/>
  <c r="T810" i="4"/>
  <c r="S174" i="4"/>
  <c r="T546" i="4"/>
  <c r="T690" i="4"/>
  <c r="S750" i="4"/>
  <c r="T834" i="4"/>
  <c r="U90" i="4"/>
  <c r="S210" i="4"/>
  <c r="U234" i="4"/>
  <c r="U378" i="4"/>
  <c r="U522" i="4"/>
  <c r="U666" i="4"/>
  <c r="U810" i="4"/>
  <c r="U954" i="4"/>
  <c r="S318" i="4"/>
  <c r="U150" i="4"/>
  <c r="U294" i="4"/>
  <c r="T354" i="4"/>
  <c r="S414" i="4"/>
  <c r="T498" i="4"/>
  <c r="S558" i="4"/>
  <c r="T642" i="4"/>
  <c r="S702" i="4"/>
  <c r="T786" i="4"/>
  <c r="S846" i="4"/>
  <c r="U870" i="4"/>
  <c r="S462" i="4"/>
  <c r="S42" i="4"/>
  <c r="T126" i="4"/>
  <c r="S186" i="4"/>
  <c r="T270" i="4"/>
  <c r="S330" i="4"/>
  <c r="S474" i="4"/>
  <c r="S618" i="4"/>
  <c r="S762" i="4"/>
  <c r="S906" i="4"/>
  <c r="H313" i="4"/>
  <c r="T330" i="4"/>
  <c r="G368" i="4"/>
  <c r="T474" i="4"/>
  <c r="T618" i="4"/>
  <c r="T762" i="4"/>
  <c r="U846" i="4"/>
  <c r="T906" i="4"/>
  <c r="S162" i="4"/>
  <c r="U474" i="4"/>
  <c r="U762" i="4"/>
  <c r="U906" i="4"/>
  <c r="U618" i="4"/>
  <c r="U102" i="4"/>
  <c r="T306" i="4"/>
  <c r="S366" i="4"/>
  <c r="T450" i="4"/>
  <c r="S510" i="4"/>
  <c r="T594" i="4"/>
  <c r="S654" i="4"/>
  <c r="U678" i="4"/>
  <c r="T738" i="4"/>
  <c r="S798" i="4"/>
  <c r="T882" i="4"/>
  <c r="U42" i="4"/>
  <c r="U186" i="4"/>
  <c r="U330" i="4"/>
  <c r="T78" i="4"/>
  <c r="S138" i="4"/>
  <c r="T222" i="4"/>
  <c r="S282" i="4"/>
  <c r="S426" i="4"/>
  <c r="S570" i="4"/>
  <c r="S714" i="4"/>
  <c r="S858" i="4"/>
  <c r="T942" i="4"/>
  <c r="T102" i="4"/>
  <c r="H105" i="4"/>
  <c r="E553" i="4"/>
  <c r="V553" i="4" s="1"/>
  <c r="F95" i="4"/>
  <c r="W95" i="4" s="1"/>
  <c r="H111" i="4"/>
  <c r="H256" i="4"/>
  <c r="F129" i="4"/>
  <c r="W129" i="4" s="1"/>
  <c r="D396" i="4"/>
  <c r="D267" i="4"/>
  <c r="F297" i="4"/>
  <c r="W297" i="4" s="1"/>
  <c r="F296" i="4"/>
  <c r="W296" i="4" s="1"/>
  <c r="G376" i="4"/>
  <c r="G383" i="4"/>
  <c r="G378" i="4"/>
  <c r="G385" i="4"/>
  <c r="G375" i="4"/>
  <c r="G382" i="4"/>
  <c r="G377" i="4"/>
  <c r="G379" i="4"/>
  <c r="G381" i="4"/>
  <c r="G380" i="4"/>
  <c r="G384" i="4"/>
  <c r="G519" i="4"/>
  <c r="G526" i="4"/>
  <c r="G521" i="4"/>
  <c r="G528" i="4"/>
  <c r="G522" i="4"/>
  <c r="G525" i="4"/>
  <c r="G520" i="4"/>
  <c r="G524" i="4"/>
  <c r="G523" i="4"/>
  <c r="G527" i="4"/>
  <c r="G529" i="4"/>
  <c r="G669" i="4"/>
  <c r="G673" i="4"/>
  <c r="D705" i="4"/>
  <c r="D700" i="4"/>
  <c r="D707" i="4"/>
  <c r="D702" i="4"/>
  <c r="D709" i="4"/>
  <c r="D704" i="4"/>
  <c r="D699" i="4"/>
  <c r="D703" i="4"/>
  <c r="D708" i="4"/>
  <c r="D706" i="4"/>
  <c r="D701" i="4"/>
  <c r="H754" i="4"/>
  <c r="H749" i="4"/>
  <c r="H756" i="4"/>
  <c r="H751" i="4"/>
  <c r="H753" i="4"/>
  <c r="H748" i="4"/>
  <c r="H755" i="4"/>
  <c r="H747" i="4"/>
  <c r="H757" i="4"/>
  <c r="H752" i="4"/>
  <c r="H750" i="4"/>
  <c r="D852" i="4"/>
  <c r="D847" i="4"/>
  <c r="H899" i="4"/>
  <c r="H894" i="4"/>
  <c r="H901" i="4"/>
  <c r="H896" i="4"/>
  <c r="H891" i="4"/>
  <c r="H898" i="4"/>
  <c r="H893" i="4"/>
  <c r="H900" i="4"/>
  <c r="H895" i="4"/>
  <c r="H892" i="4"/>
  <c r="H897" i="4"/>
  <c r="G69" i="4"/>
  <c r="F88" i="4"/>
  <c r="W88" i="4" s="1"/>
  <c r="H90" i="4"/>
  <c r="F101" i="4"/>
  <c r="W101" i="4" s="1"/>
  <c r="H103" i="4"/>
  <c r="E106" i="4"/>
  <c r="V106" i="4" s="1"/>
  <c r="H116" i="4"/>
  <c r="F127" i="4"/>
  <c r="W127" i="4" s="1"/>
  <c r="H253" i="4"/>
  <c r="H303" i="4"/>
  <c r="F93" i="4"/>
  <c r="W93" i="4" s="1"/>
  <c r="H95" i="4"/>
  <c r="F106" i="4"/>
  <c r="W106" i="4" s="1"/>
  <c r="H108" i="4"/>
  <c r="H121" i="4"/>
  <c r="G127" i="4"/>
  <c r="F355" i="4"/>
  <c r="W355" i="4" s="1"/>
  <c r="E850" i="4"/>
  <c r="V850" i="4" s="1"/>
  <c r="E845" i="4"/>
  <c r="V845" i="4" s="1"/>
  <c r="E852" i="4"/>
  <c r="V852" i="4" s="1"/>
  <c r="E847" i="4"/>
  <c r="V847" i="4" s="1"/>
  <c r="E849" i="4"/>
  <c r="V849" i="4" s="1"/>
  <c r="E844" i="4"/>
  <c r="V844" i="4" s="1"/>
  <c r="E851" i="4"/>
  <c r="V851" i="4" s="1"/>
  <c r="E846" i="4"/>
  <c r="V846" i="4" s="1"/>
  <c r="E853" i="4"/>
  <c r="V853" i="4" s="1"/>
  <c r="E843" i="4"/>
  <c r="V843" i="4" s="1"/>
  <c r="E848" i="4"/>
  <c r="V848" i="4" s="1"/>
  <c r="D248" i="4"/>
  <c r="F269" i="4"/>
  <c r="W269" i="4" s="1"/>
  <c r="F271" i="4"/>
  <c r="W271" i="4" s="1"/>
  <c r="F268" i="4"/>
  <c r="W268" i="4" s="1"/>
  <c r="F270" i="4"/>
  <c r="W270" i="4" s="1"/>
  <c r="F274" i="4"/>
  <c r="W274" i="4" s="1"/>
  <c r="G357" i="4"/>
  <c r="G352" i="4"/>
  <c r="G359" i="4"/>
  <c r="G361" i="4"/>
  <c r="G356" i="4"/>
  <c r="G351" i="4"/>
  <c r="G353" i="4"/>
  <c r="G358" i="4"/>
  <c r="G355" i="4"/>
  <c r="G354" i="4"/>
  <c r="G360" i="4"/>
  <c r="D392" i="4"/>
  <c r="D387" i="4"/>
  <c r="D394" i="4"/>
  <c r="D389" i="4"/>
  <c r="D391" i="4"/>
  <c r="D393" i="4"/>
  <c r="D395" i="4"/>
  <c r="D397" i="4"/>
  <c r="D390" i="4"/>
  <c r="D388" i="4"/>
  <c r="F416" i="4"/>
  <c r="W416" i="4" s="1"/>
  <c r="E477" i="4"/>
  <c r="V477" i="4" s="1"/>
  <c r="E472" i="4"/>
  <c r="V472" i="4" s="1"/>
  <c r="E479" i="4"/>
  <c r="V479" i="4" s="1"/>
  <c r="E474" i="4"/>
  <c r="V474" i="4" s="1"/>
  <c r="E476" i="4"/>
  <c r="V476" i="4" s="1"/>
  <c r="E480" i="4"/>
  <c r="V480" i="4" s="1"/>
  <c r="E478" i="4"/>
  <c r="V478" i="4" s="1"/>
  <c r="E473" i="4"/>
  <c r="V473" i="4" s="1"/>
  <c r="E481" i="4"/>
  <c r="V481" i="4" s="1"/>
  <c r="E471" i="4"/>
  <c r="V471" i="4" s="1"/>
  <c r="E475" i="4"/>
  <c r="V475" i="4" s="1"/>
  <c r="F563" i="4"/>
  <c r="W563" i="4" s="1"/>
  <c r="F558" i="4"/>
  <c r="W558" i="4" s="1"/>
  <c r="F565" i="4"/>
  <c r="W565" i="4" s="1"/>
  <c r="F560" i="4"/>
  <c r="W560" i="4" s="1"/>
  <c r="F555" i="4"/>
  <c r="W555" i="4" s="1"/>
  <c r="F562" i="4"/>
  <c r="W562" i="4" s="1"/>
  <c r="F564" i="4"/>
  <c r="W564" i="4" s="1"/>
  <c r="F557" i="4"/>
  <c r="W557" i="4" s="1"/>
  <c r="F556" i="4"/>
  <c r="W556" i="4" s="1"/>
  <c r="F561" i="4"/>
  <c r="W561" i="4" s="1"/>
  <c r="F559" i="4"/>
  <c r="W559" i="4" s="1"/>
  <c r="H586" i="4"/>
  <c r="E621" i="4"/>
  <c r="V621" i="4" s="1"/>
  <c r="E616" i="4"/>
  <c r="V616" i="4" s="1"/>
  <c r="E623" i="4"/>
  <c r="V623" i="4" s="1"/>
  <c r="E618" i="4"/>
  <c r="V618" i="4" s="1"/>
  <c r="E625" i="4"/>
  <c r="V625" i="4" s="1"/>
  <c r="E620" i="4"/>
  <c r="V620" i="4" s="1"/>
  <c r="E615" i="4"/>
  <c r="V615" i="4" s="1"/>
  <c r="E624" i="4"/>
  <c r="V624" i="4" s="1"/>
  <c r="E622" i="4"/>
  <c r="V622" i="4" s="1"/>
  <c r="E619" i="4"/>
  <c r="V619" i="4" s="1"/>
  <c r="E617" i="4"/>
  <c r="V617" i="4" s="1"/>
  <c r="H730" i="4"/>
  <c r="E764" i="4"/>
  <c r="V764" i="4" s="1"/>
  <c r="G786" i="4"/>
  <c r="H88" i="4"/>
  <c r="H101" i="4"/>
  <c r="D109" i="4"/>
  <c r="H114" i="4"/>
  <c r="D166" i="4"/>
  <c r="E248" i="4"/>
  <c r="V248" i="4" s="1"/>
  <c r="E243" i="4"/>
  <c r="V243" i="4" s="1"/>
  <c r="E250" i="4"/>
  <c r="V250" i="4" s="1"/>
  <c r="E252" i="4"/>
  <c r="V252" i="4" s="1"/>
  <c r="E249" i="4"/>
  <c r="V249" i="4" s="1"/>
  <c r="E253" i="4"/>
  <c r="V253" i="4" s="1"/>
  <c r="D313" i="4"/>
  <c r="D308" i="4"/>
  <c r="D303" i="4"/>
  <c r="D310" i="4"/>
  <c r="D312" i="4"/>
  <c r="D304" i="4"/>
  <c r="D311" i="4"/>
  <c r="D306" i="4"/>
  <c r="D305" i="4"/>
  <c r="D309" i="4"/>
  <c r="D307" i="4"/>
  <c r="F332" i="4"/>
  <c r="W332" i="4" s="1"/>
  <c r="H352" i="4"/>
  <c r="E537" i="4"/>
  <c r="V537" i="4" s="1"/>
  <c r="E532" i="4"/>
  <c r="V532" i="4" s="1"/>
  <c r="E539" i="4"/>
  <c r="V539" i="4" s="1"/>
  <c r="E541" i="4"/>
  <c r="V541" i="4" s="1"/>
  <c r="E533" i="4"/>
  <c r="V533" i="4" s="1"/>
  <c r="E536" i="4"/>
  <c r="V536" i="4" s="1"/>
  <c r="E531" i="4"/>
  <c r="V531" i="4" s="1"/>
  <c r="E535" i="4"/>
  <c r="V535" i="4" s="1"/>
  <c r="E534" i="4"/>
  <c r="V534" i="4" s="1"/>
  <c r="E538" i="4"/>
  <c r="V538" i="4" s="1"/>
  <c r="E540" i="4"/>
  <c r="V540" i="4" s="1"/>
  <c r="G563" i="4"/>
  <c r="F619" i="4"/>
  <c r="W619" i="4" s="1"/>
  <c r="H645" i="4"/>
  <c r="G707" i="4"/>
  <c r="G702" i="4"/>
  <c r="G709" i="4"/>
  <c r="G704" i="4"/>
  <c r="G699" i="4"/>
  <c r="G706" i="4"/>
  <c r="G701" i="4"/>
  <c r="G708" i="4"/>
  <c r="G700" i="4"/>
  <c r="G705" i="4"/>
  <c r="G703" i="4"/>
  <c r="F767" i="4"/>
  <c r="W767" i="4" s="1"/>
  <c r="F769" i="4"/>
  <c r="W769" i="4" s="1"/>
  <c r="F765" i="4"/>
  <c r="W765" i="4" s="1"/>
  <c r="F760" i="4"/>
  <c r="W760" i="4" s="1"/>
  <c r="F762" i="4"/>
  <c r="W762" i="4" s="1"/>
  <c r="F768" i="4"/>
  <c r="W768" i="4" s="1"/>
  <c r="F764" i="4"/>
  <c r="W764" i="4" s="1"/>
  <c r="F759" i="4"/>
  <c r="W759" i="4" s="1"/>
  <c r="F766" i="4"/>
  <c r="W766" i="4" s="1"/>
  <c r="F763" i="4"/>
  <c r="W763" i="4" s="1"/>
  <c r="F761" i="4"/>
  <c r="W761" i="4" s="1"/>
  <c r="F910" i="4"/>
  <c r="W910" i="4" s="1"/>
  <c r="F905" i="4"/>
  <c r="W905" i="4" s="1"/>
  <c r="F912" i="4"/>
  <c r="W912" i="4" s="1"/>
  <c r="F907" i="4"/>
  <c r="W907" i="4" s="1"/>
  <c r="F909" i="4"/>
  <c r="W909" i="4" s="1"/>
  <c r="F904" i="4"/>
  <c r="W904" i="4" s="1"/>
  <c r="F911" i="4"/>
  <c r="W911" i="4" s="1"/>
  <c r="F906" i="4"/>
  <c r="W906" i="4" s="1"/>
  <c r="F913" i="4"/>
  <c r="W913" i="4" s="1"/>
  <c r="F903" i="4"/>
  <c r="W903" i="4" s="1"/>
  <c r="F908" i="4"/>
  <c r="W908" i="4" s="1"/>
  <c r="E964" i="4"/>
  <c r="V964" i="4" s="1"/>
  <c r="E971" i="4"/>
  <c r="V971" i="4" s="1"/>
  <c r="E7" i="4"/>
  <c r="V7" i="4" s="1"/>
  <c r="D89" i="4"/>
  <c r="F91" i="4"/>
  <c r="W91" i="4" s="1"/>
  <c r="H93" i="4"/>
  <c r="F104" i="4"/>
  <c r="W104" i="4" s="1"/>
  <c r="H106" i="4"/>
  <c r="E109" i="4"/>
  <c r="V109" i="4" s="1"/>
  <c r="H119" i="4"/>
  <c r="G125" i="4"/>
  <c r="F130" i="4"/>
  <c r="W130" i="4" s="1"/>
  <c r="D533" i="4"/>
  <c r="D366" i="4"/>
  <c r="D373" i="4"/>
  <c r="D368" i="4"/>
  <c r="D363" i="4"/>
  <c r="D365" i="4"/>
  <c r="D372" i="4"/>
  <c r="D367" i="4"/>
  <c r="D369" i="4"/>
  <c r="D364" i="4"/>
  <c r="D371" i="4"/>
  <c r="D370" i="4"/>
  <c r="G479" i="4"/>
  <c r="D512" i="4"/>
  <c r="F539" i="4"/>
  <c r="W539" i="4" s="1"/>
  <c r="F534" i="4"/>
  <c r="W534" i="4" s="1"/>
  <c r="G615" i="4"/>
  <c r="G622" i="4"/>
  <c r="D659" i="4"/>
  <c r="F681" i="4"/>
  <c r="W681" i="4" s="1"/>
  <c r="F676" i="4"/>
  <c r="W676" i="4" s="1"/>
  <c r="F683" i="4"/>
  <c r="W683" i="4" s="1"/>
  <c r="F678" i="4"/>
  <c r="W678" i="4" s="1"/>
  <c r="F685" i="4"/>
  <c r="W685" i="4" s="1"/>
  <c r="F680" i="4"/>
  <c r="W680" i="4" s="1"/>
  <c r="F675" i="4"/>
  <c r="W675" i="4" s="1"/>
  <c r="F679" i="4"/>
  <c r="W679" i="4" s="1"/>
  <c r="F684" i="4"/>
  <c r="W684" i="4" s="1"/>
  <c r="F682" i="4"/>
  <c r="W682" i="4" s="1"/>
  <c r="F677" i="4"/>
  <c r="W677" i="4" s="1"/>
  <c r="F822" i="4"/>
  <c r="W822" i="4" s="1"/>
  <c r="H850" i="4"/>
  <c r="E880" i="4"/>
  <c r="V880" i="4" s="1"/>
  <c r="F963" i="4"/>
  <c r="W963" i="4" s="1"/>
  <c r="F970" i="4"/>
  <c r="W970" i="4" s="1"/>
  <c r="F965" i="4"/>
  <c r="W965" i="4" s="1"/>
  <c r="F972" i="4"/>
  <c r="W972" i="4" s="1"/>
  <c r="F967" i="4"/>
  <c r="W967" i="4" s="1"/>
  <c r="F969" i="4"/>
  <c r="W969" i="4" s="1"/>
  <c r="F964" i="4"/>
  <c r="W964" i="4" s="1"/>
  <c r="F971" i="4"/>
  <c r="W971" i="4" s="1"/>
  <c r="F966" i="4"/>
  <c r="W966" i="4" s="1"/>
  <c r="F968" i="4"/>
  <c r="W968" i="4" s="1"/>
  <c r="F973" i="4"/>
  <c r="W973" i="4" s="1"/>
  <c r="D68" i="4"/>
  <c r="F96" i="4"/>
  <c r="W96" i="4" s="1"/>
  <c r="H99" i="4"/>
  <c r="E102" i="4"/>
  <c r="V102" i="4" s="1"/>
  <c r="F109" i="4"/>
  <c r="W109" i="4" s="1"/>
  <c r="H112" i="4"/>
  <c r="F123" i="4"/>
  <c r="W123" i="4" s="1"/>
  <c r="F291" i="4"/>
  <c r="W291" i="4" s="1"/>
  <c r="F535" i="4"/>
  <c r="W535" i="4" s="1"/>
  <c r="E368" i="4"/>
  <c r="V368" i="4" s="1"/>
  <c r="G389" i="4"/>
  <c r="G396" i="4"/>
  <c r="G391" i="4"/>
  <c r="G388" i="4"/>
  <c r="G395" i="4"/>
  <c r="G390" i="4"/>
  <c r="G392" i="4"/>
  <c r="G394" i="4"/>
  <c r="G397" i="4"/>
  <c r="G387" i="4"/>
  <c r="G393" i="4"/>
  <c r="G532" i="4"/>
  <c r="G539" i="4"/>
  <c r="G534" i="4"/>
  <c r="G541" i="4"/>
  <c r="G531" i="4"/>
  <c r="G535" i="4"/>
  <c r="G536" i="4"/>
  <c r="G540" i="4"/>
  <c r="G538" i="4"/>
  <c r="G537" i="4"/>
  <c r="G533" i="4"/>
  <c r="G684" i="4"/>
  <c r="G679" i="4"/>
  <c r="D713" i="4"/>
  <c r="H761" i="4"/>
  <c r="H760" i="4"/>
  <c r="E805" i="4"/>
  <c r="V805" i="4" s="1"/>
  <c r="E800" i="4"/>
  <c r="V800" i="4" s="1"/>
  <c r="E795" i="4"/>
  <c r="V795" i="4" s="1"/>
  <c r="E802" i="4"/>
  <c r="V802" i="4" s="1"/>
  <c r="E797" i="4"/>
  <c r="V797" i="4" s="1"/>
  <c r="E804" i="4"/>
  <c r="V804" i="4" s="1"/>
  <c r="E799" i="4"/>
  <c r="V799" i="4" s="1"/>
  <c r="E803" i="4"/>
  <c r="V803" i="4" s="1"/>
  <c r="E796" i="4"/>
  <c r="V796" i="4" s="1"/>
  <c r="E801" i="4"/>
  <c r="V801" i="4" s="1"/>
  <c r="E798" i="4"/>
  <c r="V798" i="4" s="1"/>
  <c r="D856" i="4"/>
  <c r="D863" i="4"/>
  <c r="D858" i="4"/>
  <c r="D865" i="4"/>
  <c r="D860" i="4"/>
  <c r="D855" i="4"/>
  <c r="D862" i="4"/>
  <c r="D857" i="4"/>
  <c r="D864" i="4"/>
  <c r="D859" i="4"/>
  <c r="D861" i="4"/>
  <c r="H912" i="4"/>
  <c r="H907" i="4"/>
  <c r="H909" i="4"/>
  <c r="H904" i="4"/>
  <c r="H911" i="4"/>
  <c r="H906" i="4"/>
  <c r="H913" i="4"/>
  <c r="H908" i="4"/>
  <c r="H903" i="4"/>
  <c r="H905" i="4"/>
  <c r="H910" i="4"/>
  <c r="E5" i="4"/>
  <c r="V5" i="4" s="1"/>
  <c r="G70" i="4"/>
  <c r="F89" i="4"/>
  <c r="W89" i="4" s="1"/>
  <c r="H91" i="4"/>
  <c r="H104" i="4"/>
  <c r="E107" i="4"/>
  <c r="V107" i="4" s="1"/>
  <c r="F115" i="4"/>
  <c r="W115" i="4" s="1"/>
  <c r="H117" i="4"/>
  <c r="F128" i="4"/>
  <c r="W128" i="4" s="1"/>
  <c r="E246" i="4"/>
  <c r="V246" i="4" s="1"/>
  <c r="F293" i="4"/>
  <c r="W293" i="4" s="1"/>
  <c r="H232" i="4"/>
  <c r="H239" i="4"/>
  <c r="H234" i="4"/>
  <c r="H241" i="4"/>
  <c r="H236" i="4"/>
  <c r="H231" i="4"/>
  <c r="H238" i="4"/>
  <c r="H233" i="4"/>
  <c r="H235" i="4"/>
  <c r="H237" i="4"/>
  <c r="F929" i="4"/>
  <c r="W929" i="4" s="1"/>
  <c r="F934" i="4"/>
  <c r="W934" i="4" s="1"/>
  <c r="H245" i="4"/>
  <c r="H252" i="4"/>
  <c r="H247" i="4"/>
  <c r="H249" i="4"/>
  <c r="H244" i="4"/>
  <c r="H251" i="4"/>
  <c r="H246" i="4"/>
  <c r="H248" i="4"/>
  <c r="H250" i="4"/>
  <c r="F368" i="4"/>
  <c r="W368" i="4" s="1"/>
  <c r="F363" i="4"/>
  <c r="W363" i="4" s="1"/>
  <c r="F370" i="4"/>
  <c r="W370" i="4" s="1"/>
  <c r="F365" i="4"/>
  <c r="W365" i="4" s="1"/>
  <c r="F367" i="4"/>
  <c r="W367" i="4" s="1"/>
  <c r="F369" i="4"/>
  <c r="W369" i="4" s="1"/>
  <c r="F371" i="4"/>
  <c r="W371" i="4" s="1"/>
  <c r="F366" i="4"/>
  <c r="W366" i="4" s="1"/>
  <c r="F373" i="4"/>
  <c r="W373" i="4" s="1"/>
  <c r="F372" i="4"/>
  <c r="W372" i="4" s="1"/>
  <c r="F364" i="4"/>
  <c r="W364" i="4" s="1"/>
  <c r="G453" i="4"/>
  <c r="G448" i="4"/>
  <c r="G455" i="4"/>
  <c r="G450" i="4"/>
  <c r="G452" i="4"/>
  <c r="G454" i="4"/>
  <c r="G447" i="4"/>
  <c r="G451" i="4"/>
  <c r="G457" i="4"/>
  <c r="G456" i="4"/>
  <c r="G449" i="4"/>
  <c r="E575" i="4"/>
  <c r="V575" i="4" s="1"/>
  <c r="G597" i="4"/>
  <c r="G592" i="4"/>
  <c r="G599" i="4"/>
  <c r="G594" i="4"/>
  <c r="G601" i="4"/>
  <c r="G596" i="4"/>
  <c r="G591" i="4"/>
  <c r="G600" i="4"/>
  <c r="G598" i="4"/>
  <c r="G595" i="4"/>
  <c r="G593" i="4"/>
  <c r="D775" i="4"/>
  <c r="H828" i="4"/>
  <c r="H823" i="4"/>
  <c r="H825" i="4"/>
  <c r="H820" i="4"/>
  <c r="H827" i="4"/>
  <c r="H822" i="4"/>
  <c r="H829" i="4"/>
  <c r="H824" i="4"/>
  <c r="H826" i="4"/>
  <c r="H819" i="4"/>
  <c r="H821" i="4"/>
  <c r="D920" i="4"/>
  <c r="D915" i="4"/>
  <c r="E10" i="4"/>
  <c r="V10" i="4" s="1"/>
  <c r="F94" i="4"/>
  <c r="W94" i="4" s="1"/>
  <c r="H96" i="4"/>
  <c r="E100" i="4"/>
  <c r="V100" i="4" s="1"/>
  <c r="F107" i="4"/>
  <c r="W107" i="4" s="1"/>
  <c r="H109" i="4"/>
  <c r="G128" i="4"/>
  <c r="F277" i="4"/>
  <c r="W277" i="4" s="1"/>
  <c r="F289" i="4"/>
  <c r="W289" i="4" s="1"/>
  <c r="F279" i="4"/>
  <c r="W279" i="4" s="1"/>
  <c r="F288" i="4"/>
  <c r="W288" i="4" s="1"/>
  <c r="F287" i="4"/>
  <c r="W287" i="4" s="1"/>
  <c r="H305" i="4"/>
  <c r="H312" i="4"/>
  <c r="H307" i="4"/>
  <c r="H304" i="4"/>
  <c r="H311" i="4"/>
  <c r="H308" i="4"/>
  <c r="H306" i="4"/>
  <c r="H310" i="4"/>
  <c r="H309" i="4"/>
  <c r="G363" i="4"/>
  <c r="G370" i="4"/>
  <c r="G365" i="4"/>
  <c r="G372" i="4"/>
  <c r="G369" i="4"/>
  <c r="G364" i="4"/>
  <c r="G366" i="4"/>
  <c r="G373" i="4"/>
  <c r="G371" i="4"/>
  <c r="G367" i="4"/>
  <c r="D405" i="4"/>
  <c r="D400" i="4"/>
  <c r="D407" i="4"/>
  <c r="D402" i="4"/>
  <c r="D404" i="4"/>
  <c r="D399" i="4"/>
  <c r="D406" i="4"/>
  <c r="D408" i="4"/>
  <c r="D403" i="4"/>
  <c r="D401" i="4"/>
  <c r="D409" i="4"/>
  <c r="F429" i="4"/>
  <c r="W429" i="4" s="1"/>
  <c r="H457" i="4"/>
  <c r="G514" i="4"/>
  <c r="D695" i="4"/>
  <c r="H741" i="4"/>
  <c r="H736" i="4"/>
  <c r="H743" i="4"/>
  <c r="H738" i="4"/>
  <c r="H745" i="4"/>
  <c r="H740" i="4"/>
  <c r="H735" i="4"/>
  <c r="H742" i="4"/>
  <c r="H739" i="4"/>
  <c r="H737" i="4"/>
  <c r="H744" i="4"/>
  <c r="D832" i="4"/>
  <c r="F862" i="4"/>
  <c r="W862" i="4" s="1"/>
  <c r="F857" i="4"/>
  <c r="W857" i="4" s="1"/>
  <c r="H885" i="4"/>
  <c r="G942" i="4"/>
  <c r="H19" i="4"/>
  <c r="F87" i="4"/>
  <c r="W87" i="4" s="1"/>
  <c r="H89" i="4"/>
  <c r="F100" i="4"/>
  <c r="W100" i="4" s="1"/>
  <c r="H102" i="4"/>
  <c r="E105" i="4"/>
  <c r="V105" i="4" s="1"/>
  <c r="H115" i="4"/>
  <c r="E118" i="4"/>
  <c r="V118" i="4" s="1"/>
  <c r="F126" i="4"/>
  <c r="W126" i="4" s="1"/>
  <c r="F280" i="4"/>
  <c r="W280" i="4" s="1"/>
  <c r="E261" i="4"/>
  <c r="V261" i="4" s="1"/>
  <c r="E256" i="4"/>
  <c r="V256" i="4" s="1"/>
  <c r="E263" i="4"/>
  <c r="V263" i="4" s="1"/>
  <c r="E265" i="4"/>
  <c r="V265" i="4" s="1"/>
  <c r="E260" i="4"/>
  <c r="V260" i="4" s="1"/>
  <c r="E255" i="4"/>
  <c r="V255" i="4" s="1"/>
  <c r="E264" i="4"/>
  <c r="V264" i="4" s="1"/>
  <c r="F341" i="4"/>
  <c r="W341" i="4" s="1"/>
  <c r="E543" i="4"/>
  <c r="V543" i="4" s="1"/>
  <c r="E550" i="4"/>
  <c r="V550" i="4" s="1"/>
  <c r="E545" i="4"/>
  <c r="V545" i="4" s="1"/>
  <c r="E552" i="4"/>
  <c r="V552" i="4" s="1"/>
  <c r="E546" i="4"/>
  <c r="V546" i="4" s="1"/>
  <c r="E547" i="4"/>
  <c r="V547" i="4" s="1"/>
  <c r="E551" i="4"/>
  <c r="V551" i="4" s="1"/>
  <c r="E549" i="4"/>
  <c r="V549" i="4" s="1"/>
  <c r="E548" i="4"/>
  <c r="V548" i="4" s="1"/>
  <c r="E544" i="4"/>
  <c r="V544" i="4" s="1"/>
  <c r="E692" i="4"/>
  <c r="V692" i="4" s="1"/>
  <c r="E687" i="4"/>
  <c r="V687" i="4" s="1"/>
  <c r="E694" i="4"/>
  <c r="V694" i="4" s="1"/>
  <c r="E689" i="4"/>
  <c r="V689" i="4" s="1"/>
  <c r="E696" i="4"/>
  <c r="V696" i="4" s="1"/>
  <c r="E691" i="4"/>
  <c r="V691" i="4" s="1"/>
  <c r="E693" i="4"/>
  <c r="V693" i="4" s="1"/>
  <c r="E697" i="4"/>
  <c r="V697" i="4" s="1"/>
  <c r="E695" i="4"/>
  <c r="V695" i="4" s="1"/>
  <c r="E690" i="4"/>
  <c r="V690" i="4" s="1"/>
  <c r="E688" i="4"/>
  <c r="V688" i="4" s="1"/>
  <c r="G721" i="4"/>
  <c r="F778" i="4"/>
  <c r="W778" i="4" s="1"/>
  <c r="F780" i="4"/>
  <c r="W780" i="4" s="1"/>
  <c r="E834" i="4"/>
  <c r="V834" i="4" s="1"/>
  <c r="E841" i="4"/>
  <c r="V841" i="4" s="1"/>
  <c r="F923" i="4"/>
  <c r="W923" i="4" s="1"/>
  <c r="F918" i="4"/>
  <c r="W918" i="4" s="1"/>
  <c r="F925" i="4"/>
  <c r="W925" i="4" s="1"/>
  <c r="F920" i="4"/>
  <c r="W920" i="4" s="1"/>
  <c r="F915" i="4"/>
  <c r="W915" i="4" s="1"/>
  <c r="F922" i="4"/>
  <c r="W922" i="4" s="1"/>
  <c r="F917" i="4"/>
  <c r="W917" i="4" s="1"/>
  <c r="F924" i="4"/>
  <c r="W924" i="4" s="1"/>
  <c r="F919" i="4"/>
  <c r="W919" i="4" s="1"/>
  <c r="F916" i="4"/>
  <c r="W916" i="4" s="1"/>
  <c r="F921" i="4"/>
  <c r="W921" i="4" s="1"/>
  <c r="E985" i="4"/>
  <c r="V985" i="4" s="1"/>
  <c r="E980" i="4"/>
  <c r="V980" i="4" s="1"/>
  <c r="F92" i="4"/>
  <c r="W92" i="4" s="1"/>
  <c r="H94" i="4"/>
  <c r="H107" i="4"/>
  <c r="G113" i="4"/>
  <c r="F118" i="4"/>
  <c r="W118" i="4" s="1"/>
  <c r="H120" i="4"/>
  <c r="F131" i="4"/>
  <c r="W131" i="4" s="1"/>
  <c r="G443" i="4"/>
  <c r="D475" i="4"/>
  <c r="H811" i="4"/>
  <c r="H813" i="4"/>
  <c r="G198" i="4"/>
  <c r="G195" i="4"/>
  <c r="D240" i="4"/>
  <c r="D235" i="4"/>
  <c r="D237" i="4"/>
  <c r="D232" i="4"/>
  <c r="D239" i="4"/>
  <c r="D234" i="4"/>
  <c r="D241" i="4"/>
  <c r="D231" i="4"/>
  <c r="D233" i="4"/>
  <c r="E323" i="4"/>
  <c r="V323" i="4" s="1"/>
  <c r="D379" i="4"/>
  <c r="D381" i="4"/>
  <c r="D376" i="4"/>
  <c r="D378" i="4"/>
  <c r="D385" i="4"/>
  <c r="D380" i="4"/>
  <c r="D382" i="4"/>
  <c r="D384" i="4"/>
  <c r="D375" i="4"/>
  <c r="D377" i="4"/>
  <c r="D383" i="4"/>
  <c r="H427" i="4"/>
  <c r="E464" i="4"/>
  <c r="V464" i="4" s="1"/>
  <c r="E459" i="4"/>
  <c r="V459" i="4" s="1"/>
  <c r="E466" i="4"/>
  <c r="V466" i="4" s="1"/>
  <c r="E461" i="4"/>
  <c r="V461" i="4" s="1"/>
  <c r="E463" i="4"/>
  <c r="V463" i="4" s="1"/>
  <c r="E468" i="4"/>
  <c r="V468" i="4" s="1"/>
  <c r="E460" i="4"/>
  <c r="V460" i="4" s="1"/>
  <c r="E462" i="4"/>
  <c r="V462" i="4" s="1"/>
  <c r="E465" i="4"/>
  <c r="V465" i="4" s="1"/>
  <c r="E469" i="4"/>
  <c r="V469" i="4" s="1"/>
  <c r="E467" i="4"/>
  <c r="V467" i="4" s="1"/>
  <c r="D526" i="4"/>
  <c r="F550" i="4"/>
  <c r="W550" i="4" s="1"/>
  <c r="F545" i="4"/>
  <c r="W545" i="4" s="1"/>
  <c r="F552" i="4"/>
  <c r="W552" i="4" s="1"/>
  <c r="F547" i="4"/>
  <c r="W547" i="4" s="1"/>
  <c r="F549" i="4"/>
  <c r="W549" i="4" s="1"/>
  <c r="F553" i="4"/>
  <c r="W553" i="4" s="1"/>
  <c r="F551" i="4"/>
  <c r="W551" i="4" s="1"/>
  <c r="F546" i="4"/>
  <c r="W546" i="4" s="1"/>
  <c r="F544" i="4"/>
  <c r="W544" i="4" s="1"/>
  <c r="F543" i="4"/>
  <c r="W543" i="4" s="1"/>
  <c r="F548" i="4"/>
  <c r="W548" i="4" s="1"/>
  <c r="H574" i="4"/>
  <c r="E613" i="4"/>
  <c r="V613" i="4" s="1"/>
  <c r="E608" i="4"/>
  <c r="V608" i="4" s="1"/>
  <c r="E603" i="4"/>
  <c r="V603" i="4" s="1"/>
  <c r="E610" i="4"/>
  <c r="V610" i="4" s="1"/>
  <c r="E605" i="4"/>
  <c r="V605" i="4" s="1"/>
  <c r="E612" i="4"/>
  <c r="V612" i="4" s="1"/>
  <c r="E607" i="4"/>
  <c r="V607" i="4" s="1"/>
  <c r="E606" i="4"/>
  <c r="V606" i="4" s="1"/>
  <c r="E609" i="4"/>
  <c r="V609" i="4" s="1"/>
  <c r="E604" i="4"/>
  <c r="V604" i="4" s="1"/>
  <c r="E611" i="4"/>
  <c r="V611" i="4" s="1"/>
  <c r="D664" i="4"/>
  <c r="F687" i="4"/>
  <c r="W687" i="4" s="1"/>
  <c r="F694" i="4"/>
  <c r="W694" i="4" s="1"/>
  <c r="F689" i="4"/>
  <c r="W689" i="4" s="1"/>
  <c r="F696" i="4"/>
  <c r="W696" i="4" s="1"/>
  <c r="F691" i="4"/>
  <c r="W691" i="4" s="1"/>
  <c r="F693" i="4"/>
  <c r="W693" i="4" s="1"/>
  <c r="F688" i="4"/>
  <c r="W688" i="4" s="1"/>
  <c r="F692" i="4"/>
  <c r="W692" i="4" s="1"/>
  <c r="F697" i="4"/>
  <c r="W697" i="4" s="1"/>
  <c r="F695" i="4"/>
  <c r="W695" i="4" s="1"/>
  <c r="F690" i="4"/>
  <c r="W690" i="4" s="1"/>
  <c r="E756" i="4"/>
  <c r="V756" i="4" s="1"/>
  <c r="F840" i="4"/>
  <c r="W840" i="4" s="1"/>
  <c r="H859" i="4"/>
  <c r="F976" i="4"/>
  <c r="W976" i="4" s="1"/>
  <c r="F983" i="4"/>
  <c r="W983" i="4" s="1"/>
  <c r="F978" i="4"/>
  <c r="W978" i="4" s="1"/>
  <c r="F985" i="4"/>
  <c r="W985" i="4" s="1"/>
  <c r="F980" i="4"/>
  <c r="W980" i="4" s="1"/>
  <c r="F975" i="4"/>
  <c r="W975" i="4" s="1"/>
  <c r="F982" i="4"/>
  <c r="W982" i="4" s="1"/>
  <c r="F977" i="4"/>
  <c r="W977" i="4" s="1"/>
  <c r="F984" i="4"/>
  <c r="W984" i="4" s="1"/>
  <c r="F979" i="4"/>
  <c r="W979" i="4" s="1"/>
  <c r="F981" i="4"/>
  <c r="W981" i="4" s="1"/>
  <c r="E13" i="4"/>
  <c r="V13" i="4" s="1"/>
  <c r="H87" i="4"/>
  <c r="G92" i="4"/>
  <c r="F97" i="4"/>
  <c r="W97" i="4" s="1"/>
  <c r="H100" i="4"/>
  <c r="E103" i="4"/>
  <c r="V103" i="4" s="1"/>
  <c r="F111" i="4"/>
  <c r="W111" i="4" s="1"/>
  <c r="H113" i="4"/>
  <c r="F124" i="4"/>
  <c r="W124" i="4" s="1"/>
  <c r="F267" i="4"/>
  <c r="W267" i="4" s="1"/>
  <c r="F499" i="4"/>
  <c r="W499" i="4" s="1"/>
  <c r="G579" i="4"/>
  <c r="H667" i="4"/>
  <c r="G871" i="4"/>
  <c r="D909" i="4"/>
  <c r="D295" i="4"/>
  <c r="E381" i="4"/>
  <c r="V381" i="4" s="1"/>
  <c r="E376" i="4"/>
  <c r="V376" i="4" s="1"/>
  <c r="E383" i="4"/>
  <c r="V383" i="4" s="1"/>
  <c r="E385" i="4"/>
  <c r="V385" i="4" s="1"/>
  <c r="E380" i="4"/>
  <c r="V380" i="4" s="1"/>
  <c r="E375" i="4"/>
  <c r="V375" i="4" s="1"/>
  <c r="E377" i="4"/>
  <c r="V377" i="4" s="1"/>
  <c r="E382" i="4"/>
  <c r="V382" i="4" s="1"/>
  <c r="E379" i="4"/>
  <c r="V379" i="4" s="1"/>
  <c r="E378" i="4"/>
  <c r="V378" i="4" s="1"/>
  <c r="G407" i="4"/>
  <c r="D437" i="4"/>
  <c r="F465" i="4"/>
  <c r="W465" i="4" s="1"/>
  <c r="H493" i="4"/>
  <c r="E526" i="4"/>
  <c r="V526" i="4" s="1"/>
  <c r="G545" i="4"/>
  <c r="G552" i="4"/>
  <c r="G547" i="4"/>
  <c r="G544" i="4"/>
  <c r="G548" i="4"/>
  <c r="G551" i="4"/>
  <c r="G546" i="4"/>
  <c r="G550" i="4"/>
  <c r="G549" i="4"/>
  <c r="G553" i="4"/>
  <c r="G543" i="4"/>
  <c r="D579" i="4"/>
  <c r="F605" i="4"/>
  <c r="W605" i="4" s="1"/>
  <c r="H634" i="4"/>
  <c r="E668" i="4"/>
  <c r="V668" i="4" s="1"/>
  <c r="G694" i="4"/>
  <c r="G689" i="4"/>
  <c r="G696" i="4"/>
  <c r="G691" i="4"/>
  <c r="G693" i="4"/>
  <c r="G688" i="4"/>
  <c r="G695" i="4"/>
  <c r="G687" i="4"/>
  <c r="G697" i="4"/>
  <c r="G692" i="4"/>
  <c r="G690" i="4"/>
  <c r="F752" i="4"/>
  <c r="W752" i="4" s="1"/>
  <c r="F747" i="4"/>
  <c r="W747" i="4" s="1"/>
  <c r="F754" i="4"/>
  <c r="W754" i="4" s="1"/>
  <c r="F749" i="4"/>
  <c r="W749" i="4" s="1"/>
  <c r="F756" i="4"/>
  <c r="W756" i="4" s="1"/>
  <c r="F751" i="4"/>
  <c r="W751" i="4" s="1"/>
  <c r="F753" i="4"/>
  <c r="W753" i="4" s="1"/>
  <c r="F757" i="4"/>
  <c r="W757" i="4" s="1"/>
  <c r="F750" i="4"/>
  <c r="W750" i="4" s="1"/>
  <c r="F748" i="4"/>
  <c r="W748" i="4" s="1"/>
  <c r="F755" i="4"/>
  <c r="W755" i="4" s="1"/>
  <c r="E811" i="4"/>
  <c r="V811" i="4" s="1"/>
  <c r="G840" i="4"/>
  <c r="D875" i="4"/>
  <c r="D870" i="4"/>
  <c r="F892" i="4"/>
  <c r="W892" i="4" s="1"/>
  <c r="H918" i="4"/>
  <c r="E955" i="4"/>
  <c r="V955" i="4" s="1"/>
  <c r="G975" i="4"/>
  <c r="G71" i="4"/>
  <c r="D75" i="4"/>
  <c r="F90" i="4"/>
  <c r="W90" i="4" s="1"/>
  <c r="H92" i="4"/>
  <c r="F103" i="4"/>
  <c r="W103" i="4" s="1"/>
  <c r="E108" i="4"/>
  <c r="V108" i="4" s="1"/>
  <c r="F116" i="4"/>
  <c r="W116" i="4" s="1"/>
  <c r="H118" i="4"/>
  <c r="D236" i="4"/>
  <c r="E148" i="4"/>
  <c r="V148" i="4" s="1"/>
  <c r="D215" i="4"/>
  <c r="F237" i="4"/>
  <c r="W237" i="4" s="1"/>
  <c r="F239" i="4"/>
  <c r="W239" i="4" s="1"/>
  <c r="F234" i="4"/>
  <c r="W234" i="4" s="1"/>
  <c r="F236" i="4"/>
  <c r="W236" i="4" s="1"/>
  <c r="F231" i="4"/>
  <c r="W231" i="4" s="1"/>
  <c r="F233" i="4"/>
  <c r="W233" i="4" s="1"/>
  <c r="H258" i="4"/>
  <c r="H265" i="4"/>
  <c r="H260" i="4"/>
  <c r="H255" i="4"/>
  <c r="H262" i="4"/>
  <c r="H257" i="4"/>
  <c r="H264" i="4"/>
  <c r="H259" i="4"/>
  <c r="H261" i="4"/>
  <c r="H263" i="4"/>
  <c r="F382" i="4"/>
  <c r="W382" i="4" s="1"/>
  <c r="F379" i="4"/>
  <c r="W379" i="4" s="1"/>
  <c r="G466" i="4"/>
  <c r="G461" i="4"/>
  <c r="G468" i="4"/>
  <c r="G463" i="4"/>
  <c r="G465" i="4"/>
  <c r="G469" i="4"/>
  <c r="G464" i="4"/>
  <c r="G467" i="4"/>
  <c r="G459" i="4"/>
  <c r="G462" i="4"/>
  <c r="G460" i="4"/>
  <c r="F523" i="4"/>
  <c r="W523" i="4" s="1"/>
  <c r="F527" i="4"/>
  <c r="W527" i="4" s="1"/>
  <c r="G603" i="4"/>
  <c r="G610" i="4"/>
  <c r="G605" i="4"/>
  <c r="G612" i="4"/>
  <c r="G607" i="4"/>
  <c r="G609" i="4"/>
  <c r="G604" i="4"/>
  <c r="G608" i="4"/>
  <c r="G606" i="4"/>
  <c r="G613" i="4"/>
  <c r="G611" i="4"/>
  <c r="F672" i="4"/>
  <c r="W672" i="4" s="1"/>
  <c r="F667" i="4"/>
  <c r="W667" i="4" s="1"/>
  <c r="E723" i="4"/>
  <c r="V723" i="4" s="1"/>
  <c r="G757" i="4"/>
  <c r="D787" i="4"/>
  <c r="D789" i="4"/>
  <c r="H841" i="4"/>
  <c r="H836" i="4"/>
  <c r="H831" i="4"/>
  <c r="H838" i="4"/>
  <c r="H833" i="4"/>
  <c r="H840" i="4"/>
  <c r="H835" i="4"/>
  <c r="H837" i="4"/>
  <c r="H839" i="4"/>
  <c r="H834" i="4"/>
  <c r="H832" i="4"/>
  <c r="D934" i="4"/>
  <c r="D929" i="4"/>
  <c r="D936" i="4"/>
  <c r="D931" i="4"/>
  <c r="D933" i="4"/>
  <c r="D928" i="4"/>
  <c r="D935" i="4"/>
  <c r="D930" i="4"/>
  <c r="D937" i="4"/>
  <c r="D927" i="4"/>
  <c r="D932" i="4"/>
  <c r="F957" i="4"/>
  <c r="W957" i="4" s="1"/>
  <c r="F952" i="4"/>
  <c r="W952" i="4" s="1"/>
  <c r="F959" i="4"/>
  <c r="W959" i="4" s="1"/>
  <c r="F954" i="4"/>
  <c r="W954" i="4" s="1"/>
  <c r="F961" i="4"/>
  <c r="W961" i="4" s="1"/>
  <c r="F956" i="4"/>
  <c r="W956" i="4" s="1"/>
  <c r="F951" i="4"/>
  <c r="W951" i="4" s="1"/>
  <c r="F958" i="4"/>
  <c r="W958" i="4" s="1"/>
  <c r="F953" i="4"/>
  <c r="W953" i="4" s="1"/>
  <c r="F955" i="4"/>
  <c r="W955" i="4" s="1"/>
  <c r="F960" i="4"/>
  <c r="W960" i="4" s="1"/>
  <c r="H978" i="4"/>
  <c r="H985" i="4"/>
  <c r="H980" i="4"/>
  <c r="H975" i="4"/>
  <c r="H982" i="4"/>
  <c r="H977" i="4"/>
  <c r="H984" i="4"/>
  <c r="H979" i="4"/>
  <c r="H981" i="4"/>
  <c r="H983" i="4"/>
  <c r="H976" i="4"/>
  <c r="F135" i="4"/>
  <c r="W135" i="4" s="1"/>
  <c r="F140" i="4"/>
  <c r="W140" i="4" s="1"/>
  <c r="D168" i="4"/>
  <c r="D238" i="4"/>
  <c r="AH1002" i="5" l="1"/>
  <c r="BD1001" i="5"/>
  <c r="H580" i="5"/>
  <c r="AB580" i="5" s="1"/>
  <c r="AP580" i="5" s="1"/>
  <c r="G228" i="5"/>
  <c r="Z228" i="5" s="1"/>
  <c r="AO228" i="5" s="1"/>
  <c r="AG1002" i="5"/>
  <c r="BC1001" i="5"/>
  <c r="AF1002" i="5"/>
  <c r="BB1001" i="5"/>
  <c r="D70" i="5"/>
  <c r="D705" i="5"/>
  <c r="G771" i="5"/>
  <c r="Z771" i="5" s="1"/>
  <c r="AO771" i="5" s="1"/>
  <c r="D51" i="5"/>
  <c r="Z782" i="5"/>
  <c r="AO782" i="5" s="1"/>
  <c r="AK98" i="5"/>
  <c r="BF98" i="5"/>
  <c r="AL2" i="5"/>
  <c r="AM2" i="5" s="1"/>
  <c r="AN2" i="5" s="1"/>
  <c r="AK449" i="5"/>
  <c r="BF449" i="5"/>
  <c r="BG357" i="5"/>
  <c r="AK806" i="5"/>
  <c r="BF806" i="5"/>
  <c r="BG867" i="5"/>
  <c r="BG79" i="5"/>
  <c r="BG609" i="5"/>
  <c r="BG517" i="5"/>
  <c r="BG351" i="5"/>
  <c r="AK662" i="5"/>
  <c r="BF662" i="5"/>
  <c r="BG476" i="5"/>
  <c r="BG698" i="5"/>
  <c r="BG566" i="5"/>
  <c r="BG224" i="5"/>
  <c r="BG20" i="5"/>
  <c r="BG661" i="5"/>
  <c r="BG18" i="5"/>
  <c r="BG639" i="5"/>
  <c r="BG435" i="5"/>
  <c r="BG701" i="5"/>
  <c r="G525" i="5"/>
  <c r="Z525" i="5" s="1"/>
  <c r="AO525" i="5" s="1"/>
  <c r="AK194" i="5"/>
  <c r="BF194" i="5"/>
  <c r="BG160" i="5"/>
  <c r="BG332" i="5"/>
  <c r="BG966" i="5"/>
  <c r="AK818" i="5"/>
  <c r="BF818" i="5"/>
  <c r="BG453" i="5"/>
  <c r="BG186" i="5"/>
  <c r="BG63" i="5"/>
  <c r="BG943" i="5"/>
  <c r="BG927" i="5"/>
  <c r="BG404" i="5"/>
  <c r="BG67" i="5"/>
  <c r="BG659" i="5"/>
  <c r="BG922" i="5"/>
  <c r="BG694" i="5"/>
  <c r="BG343" i="5"/>
  <c r="BG345" i="5"/>
  <c r="BG100" i="5"/>
  <c r="BG951" i="5"/>
  <c r="BG666" i="5"/>
  <c r="BG657" i="5"/>
  <c r="BG182" i="5"/>
  <c r="AJ470" i="5"/>
  <c r="BE470" i="5"/>
  <c r="BG972" i="5"/>
  <c r="BG903" i="5"/>
  <c r="BG817" i="5"/>
  <c r="BG766" i="5"/>
  <c r="BG711" i="5"/>
  <c r="BG551" i="5"/>
  <c r="BG526" i="5"/>
  <c r="F457" i="5"/>
  <c r="W457" i="5" s="1"/>
  <c r="BG256" i="5"/>
  <c r="BG996" i="5"/>
  <c r="BG970" i="5"/>
  <c r="BG979" i="5"/>
  <c r="BG985" i="5"/>
  <c r="BG956" i="5"/>
  <c r="BG940" i="5"/>
  <c r="BG898" i="5"/>
  <c r="BG859" i="5"/>
  <c r="BG851" i="5"/>
  <c r="BG823" i="5"/>
  <c r="BG834" i="5"/>
  <c r="BG788" i="5"/>
  <c r="BG752" i="5"/>
  <c r="BG762" i="5"/>
  <c r="BG747" i="5"/>
  <c r="BG585" i="5"/>
  <c r="BG564" i="5"/>
  <c r="BG529" i="5"/>
  <c r="BG524" i="5"/>
  <c r="BG513" i="5"/>
  <c r="BG483" i="5"/>
  <c r="BG508" i="5"/>
  <c r="BG468" i="5"/>
  <c r="BG520" i="5"/>
  <c r="G478" i="5"/>
  <c r="Z478" i="5" s="1"/>
  <c r="AO478" i="5" s="1"/>
  <c r="BG410" i="5"/>
  <c r="BG354" i="5"/>
  <c r="BG406" i="5"/>
  <c r="BG449" i="5"/>
  <c r="BG442" i="5"/>
  <c r="BG426" i="5"/>
  <c r="BG408" i="5"/>
  <c r="BG296" i="5"/>
  <c r="BG300" i="5"/>
  <c r="BG248" i="5"/>
  <c r="BG278" i="5"/>
  <c r="BG288" i="5"/>
  <c r="BG290" i="5"/>
  <c r="BG205" i="5"/>
  <c r="BG40" i="5"/>
  <c r="BG102" i="5"/>
  <c r="BG88" i="5"/>
  <c r="BG993" i="5"/>
  <c r="BG880" i="5"/>
  <c r="BG870" i="5"/>
  <c r="BG208" i="5"/>
  <c r="BG632" i="5"/>
  <c r="BG226" i="5"/>
  <c r="BG803" i="5"/>
  <c r="BG798" i="5"/>
  <c r="BG689" i="5"/>
  <c r="BG275" i="5"/>
  <c r="AJ170" i="5"/>
  <c r="BE170" i="5"/>
  <c r="BG14" i="5"/>
  <c r="BG319" i="5"/>
  <c r="BG60" i="5"/>
  <c r="BG448" i="5"/>
  <c r="BG287" i="5"/>
  <c r="AJ542" i="5"/>
  <c r="BE542" i="5"/>
  <c r="BG958" i="5"/>
  <c r="BG716" i="5"/>
  <c r="BG437" i="5"/>
  <c r="BG726" i="5"/>
  <c r="BG663" i="5"/>
  <c r="BG307" i="5"/>
  <c r="BG539" i="5"/>
  <c r="BG216" i="5"/>
  <c r="BG679" i="5"/>
  <c r="BG36" i="5"/>
  <c r="BG117" i="5"/>
  <c r="BG43" i="5"/>
  <c r="BG163" i="5"/>
  <c r="BG946" i="5"/>
  <c r="BG243" i="5"/>
  <c r="BG97" i="5"/>
  <c r="AK170" i="5"/>
  <c r="BF170" i="5"/>
  <c r="BG886" i="5"/>
  <c r="BG792" i="5"/>
  <c r="BG393" i="5"/>
  <c r="BG53" i="5"/>
  <c r="BG863" i="5"/>
  <c r="BG720" i="5"/>
  <c r="BG228" i="5"/>
  <c r="BG827" i="5"/>
  <c r="BG651" i="5"/>
  <c r="AK453" i="5"/>
  <c r="BF453" i="5"/>
  <c r="BG587" i="5"/>
  <c r="BG931" i="5"/>
  <c r="BG549" i="5"/>
  <c r="BG994" i="5"/>
  <c r="BG986" i="5"/>
  <c r="BG1001" i="5"/>
  <c r="BG865" i="5"/>
  <c r="BG829" i="5"/>
  <c r="BG786" i="5"/>
  <c r="BG779" i="5"/>
  <c r="BG748" i="5"/>
  <c r="BG749" i="5"/>
  <c r="BG759" i="5"/>
  <c r="BG713" i="5"/>
  <c r="BG737" i="5"/>
  <c r="BG574" i="5"/>
  <c r="BG569" i="5"/>
  <c r="BG588" i="5"/>
  <c r="BG533" i="5"/>
  <c r="BG562" i="5"/>
  <c r="BG475" i="5"/>
  <c r="BG583" i="5"/>
  <c r="BG527" i="5"/>
  <c r="BG505" i="5"/>
  <c r="G481" i="5"/>
  <c r="Z481" i="5" s="1"/>
  <c r="AO481" i="5" s="1"/>
  <c r="BG350" i="5"/>
  <c r="BG335" i="5"/>
  <c r="BG428" i="5"/>
  <c r="BG395" i="5"/>
  <c r="BG359" i="5"/>
  <c r="BG320" i="5"/>
  <c r="BG268" i="5"/>
  <c r="BG325" i="5"/>
  <c r="BG368" i="5"/>
  <c r="BG262" i="5"/>
  <c r="BG326" i="5"/>
  <c r="BG360" i="5"/>
  <c r="BG203" i="5"/>
  <c r="BG51" i="5"/>
  <c r="BG15" i="5"/>
  <c r="D58" i="5"/>
  <c r="BG998" i="5"/>
  <c r="BG912" i="5"/>
  <c r="BG793" i="5"/>
  <c r="BG732" i="5"/>
  <c r="BG188" i="5"/>
  <c r="BG444" i="5"/>
  <c r="BG634" i="5"/>
  <c r="BG544" i="5"/>
  <c r="BG265" i="5"/>
  <c r="BG462" i="5"/>
  <c r="BG480" i="5"/>
  <c r="BG490" i="5"/>
  <c r="BG69" i="5"/>
  <c r="BG87" i="5"/>
  <c r="BG652" i="5"/>
  <c r="BG928" i="5"/>
  <c r="BG864" i="5"/>
  <c r="BG904" i="5"/>
  <c r="BG916" i="5"/>
  <c r="BG696" i="5"/>
  <c r="BG796" i="5"/>
  <c r="BG93" i="5"/>
  <c r="BG261" i="5"/>
  <c r="BG107" i="5"/>
  <c r="BG236" i="5"/>
  <c r="BG291" i="5"/>
  <c r="BG120" i="5"/>
  <c r="AK266" i="5"/>
  <c r="BF266" i="5"/>
  <c r="BG196" i="5"/>
  <c r="BG158" i="5"/>
  <c r="BG987" i="5"/>
  <c r="BG568" i="5"/>
  <c r="BG909" i="5"/>
  <c r="BG781" i="5"/>
  <c r="BG507" i="5"/>
  <c r="BG496" i="5"/>
  <c r="BG616" i="5"/>
  <c r="BG503" i="5"/>
  <c r="AJ998" i="5"/>
  <c r="BE998" i="5"/>
  <c r="BG1000" i="5"/>
  <c r="BG992" i="5"/>
  <c r="BG784" i="5"/>
  <c r="BG761" i="5"/>
  <c r="BG760" i="5"/>
  <c r="BG746" i="5"/>
  <c r="BG789" i="5"/>
  <c r="BG769" i="5"/>
  <c r="BG744" i="5"/>
  <c r="H664" i="5"/>
  <c r="AB664" i="5" s="1"/>
  <c r="AP664" i="5" s="1"/>
  <c r="BG567" i="5"/>
  <c r="BG584" i="5"/>
  <c r="BG605" i="5"/>
  <c r="BG594" i="5"/>
  <c r="BG563" i="5"/>
  <c r="BG557" i="5"/>
  <c r="AJ604" i="5"/>
  <c r="BE604" i="5"/>
  <c r="BG474" i="5"/>
  <c r="BG467" i="5"/>
  <c r="BG485" i="5"/>
  <c r="BG515" i="5"/>
  <c r="G471" i="5"/>
  <c r="Z471" i="5" s="1"/>
  <c r="AO471" i="5" s="1"/>
  <c r="G474" i="5"/>
  <c r="Z474" i="5" s="1"/>
  <c r="AO474" i="5" s="1"/>
  <c r="BG394" i="5"/>
  <c r="BG346" i="5"/>
  <c r="BG334" i="5"/>
  <c r="BG433" i="5"/>
  <c r="BG367" i="5"/>
  <c r="BG407" i="5"/>
  <c r="BG389" i="5"/>
  <c r="BG377" i="5"/>
  <c r="BG365" i="5"/>
  <c r="BG353" i="5"/>
  <c r="BG341" i="5"/>
  <c r="BG321" i="5"/>
  <c r="BG282" i="5"/>
  <c r="BG318" i="5"/>
  <c r="BG331" i="5"/>
  <c r="BG227" i="5"/>
  <c r="BG201" i="5"/>
  <c r="BG174" i="5"/>
  <c r="BG162" i="5"/>
  <c r="BG110" i="5"/>
  <c r="BG146" i="5"/>
  <c r="BG118" i="5"/>
  <c r="BG31" i="5"/>
  <c r="BG66" i="5"/>
  <c r="D54" i="5"/>
  <c r="BG962" i="5"/>
  <c r="BG963" i="5"/>
  <c r="BG818" i="5"/>
  <c r="BG839" i="5"/>
  <c r="BG894" i="5"/>
  <c r="BG810" i="5"/>
  <c r="BG595" i="5"/>
  <c r="BG811" i="5"/>
  <c r="BG614" i="5"/>
  <c r="BG447" i="5"/>
  <c r="BG532" i="5"/>
  <c r="BG103" i="5"/>
  <c r="BG231" i="5"/>
  <c r="BG465" i="5"/>
  <c r="BG621" i="5"/>
  <c r="BG234" i="5"/>
  <c r="BG890" i="5"/>
  <c r="BG131" i="5"/>
  <c r="BG714" i="5"/>
  <c r="BG947" i="5"/>
  <c r="BG981" i="5"/>
  <c r="BG728" i="5"/>
  <c r="BG828" i="5"/>
  <c r="BG85" i="5"/>
  <c r="BG464" i="5"/>
  <c r="BG463" i="5"/>
  <c r="BG167" i="5"/>
  <c r="BG138" i="5"/>
  <c r="BG218" i="5"/>
  <c r="BG64" i="5"/>
  <c r="BG691" i="5"/>
  <c r="BG38" i="5"/>
  <c r="BG198" i="5"/>
  <c r="BG230" i="5"/>
  <c r="AJ230" i="5"/>
  <c r="BE230" i="5"/>
  <c r="BG715" i="5"/>
  <c r="BG525" i="5"/>
  <c r="BG362" i="5"/>
  <c r="BG417" i="5"/>
  <c r="BG379" i="5"/>
  <c r="BG272" i="5"/>
  <c r="BG22" i="5"/>
  <c r="BG905" i="5"/>
  <c r="BG911" i="5"/>
  <c r="BG289" i="5"/>
  <c r="BG220" i="5"/>
  <c r="BG917" i="5"/>
  <c r="BG597" i="5"/>
  <c r="BG888" i="5"/>
  <c r="BG785" i="5"/>
  <c r="AK173" i="5"/>
  <c r="BF173" i="5"/>
  <c r="BG990" i="5"/>
  <c r="BG999" i="5"/>
  <c r="BG954" i="5"/>
  <c r="BG896" i="5"/>
  <c r="BG782" i="5"/>
  <c r="BG787" i="5"/>
  <c r="BG791" i="5"/>
  <c r="BG773" i="5"/>
  <c r="BG777" i="5"/>
  <c r="BG739" i="5"/>
  <c r="BG725" i="5"/>
  <c r="BG695" i="5"/>
  <c r="BG607" i="5"/>
  <c r="BG570" i="5"/>
  <c r="BG603" i="5"/>
  <c r="BG537" i="5"/>
  <c r="BG487" i="5"/>
  <c r="BG558" i="5"/>
  <c r="BG469" i="5"/>
  <c r="BG499" i="5"/>
  <c r="BG466" i="5"/>
  <c r="BG502" i="5"/>
  <c r="BG477" i="5"/>
  <c r="G480" i="5"/>
  <c r="Z480" i="5" s="1"/>
  <c r="AO480" i="5" s="1"/>
  <c r="BG390" i="5"/>
  <c r="BG342" i="5"/>
  <c r="BG400" i="5"/>
  <c r="BG412" i="5"/>
  <c r="BG375" i="5"/>
  <c r="BG279" i="5"/>
  <c r="BG312" i="5"/>
  <c r="BG317" i="5"/>
  <c r="BG271" i="5"/>
  <c r="BG199" i="5"/>
  <c r="BG229" i="5"/>
  <c r="BG294" i="5"/>
  <c r="BG156" i="5"/>
  <c r="BG72" i="5"/>
  <c r="BG86" i="5"/>
  <c r="D53" i="5"/>
  <c r="BG953" i="5"/>
  <c r="BG593" i="5"/>
  <c r="BG885" i="5"/>
  <c r="BG876" i="5"/>
  <c r="AJ662" i="5"/>
  <c r="AL662" i="5" s="1"/>
  <c r="AM662" i="5" s="1"/>
  <c r="AN662" i="5" s="1"/>
  <c r="BE662" i="5"/>
  <c r="BG626" i="5"/>
  <c r="BG439" i="5"/>
  <c r="BG611" i="5"/>
  <c r="BG456" i="5"/>
  <c r="BG671" i="5"/>
  <c r="BG795" i="5"/>
  <c r="BG647" i="5"/>
  <c r="BG210" i="5"/>
  <c r="BG222" i="5"/>
  <c r="BG161" i="5"/>
  <c r="AJ338" i="5"/>
  <c r="BE338" i="5"/>
  <c r="BG129" i="5"/>
  <c r="BG269" i="5"/>
  <c r="BG148" i="5"/>
  <c r="BG59" i="5"/>
  <c r="BG959" i="5"/>
  <c r="BG869" i="5"/>
  <c r="BG625" i="5"/>
  <c r="BG854" i="5"/>
  <c r="BG722" i="5"/>
  <c r="BG192" i="5"/>
  <c r="AK578" i="5"/>
  <c r="BF578" i="5"/>
  <c r="BG125" i="5"/>
  <c r="BG847" i="5"/>
  <c r="BG840" i="5"/>
  <c r="BG432" i="5"/>
  <c r="AK230" i="5"/>
  <c r="BF230" i="5"/>
  <c r="BG807" i="5"/>
  <c r="BG281" i="5"/>
  <c r="BG141" i="5"/>
  <c r="BG170" i="5"/>
  <c r="BG653" i="5"/>
  <c r="BG42" i="5"/>
  <c r="BG121" i="5"/>
  <c r="BG849" i="5"/>
  <c r="BG672" i="5"/>
  <c r="BG258" i="5"/>
  <c r="BG306" i="5"/>
  <c r="BG239" i="5"/>
  <c r="BG708" i="5"/>
  <c r="BG315" i="5"/>
  <c r="AK950" i="5"/>
  <c r="BF950" i="5"/>
  <c r="BG675" i="5"/>
  <c r="BG589" i="5"/>
  <c r="BG425" i="5"/>
  <c r="BG116" i="5"/>
  <c r="BG62" i="5"/>
  <c r="BG988" i="5"/>
  <c r="BG973" i="5"/>
  <c r="BG930" i="5"/>
  <c r="BG919" i="5"/>
  <c r="BG873" i="5"/>
  <c r="BG881" i="5"/>
  <c r="BG780" i="5"/>
  <c r="BG765" i="5"/>
  <c r="BG743" i="5"/>
  <c r="BG709" i="5"/>
  <c r="BG758" i="5"/>
  <c r="BG719" i="5"/>
  <c r="BG741" i="5"/>
  <c r="BG731" i="5"/>
  <c r="BG662" i="5"/>
  <c r="BG692" i="5"/>
  <c r="BG686" i="5"/>
  <c r="BG644" i="5"/>
  <c r="BG658" i="5"/>
  <c r="BG610" i="5"/>
  <c r="BG627" i="5"/>
  <c r="BG547" i="5"/>
  <c r="BG555" i="5"/>
  <c r="BG512" i="5"/>
  <c r="BG501" i="5"/>
  <c r="F456" i="5"/>
  <c r="W456" i="5" s="1"/>
  <c r="BG493" i="5"/>
  <c r="BG504" i="5"/>
  <c r="BG500" i="5"/>
  <c r="G472" i="5"/>
  <c r="Z472" i="5" s="1"/>
  <c r="AO472" i="5" s="1"/>
  <c r="BG416" i="5"/>
  <c r="BG386" i="5"/>
  <c r="BG492" i="5"/>
  <c r="BG450" i="5"/>
  <c r="BG423" i="5"/>
  <c r="BG411" i="5"/>
  <c r="BG403" i="5"/>
  <c r="BG419" i="5"/>
  <c r="BG414" i="5"/>
  <c r="BG457" i="5"/>
  <c r="AK267" i="5"/>
  <c r="BF267" i="5"/>
  <c r="BG253" i="5"/>
  <c r="BG344" i="5"/>
  <c r="BG352" i="5"/>
  <c r="BG329" i="5"/>
  <c r="BG415" i="5"/>
  <c r="BG310" i="5"/>
  <c r="BG221" i="5"/>
  <c r="BG197" i="5"/>
  <c r="BG241" i="5"/>
  <c r="BG242" i="5"/>
  <c r="BG150" i="5"/>
  <c r="BG74" i="5"/>
  <c r="D57" i="5"/>
  <c r="BG17" i="5"/>
  <c r="BG28" i="5"/>
  <c r="BG94" i="5"/>
  <c r="BG84" i="5"/>
  <c r="D56" i="5"/>
  <c r="BG46" i="5"/>
  <c r="BG969" i="5"/>
  <c r="BG897" i="5"/>
  <c r="BG910" i="5"/>
  <c r="BG858" i="5"/>
  <c r="BG921" i="5"/>
  <c r="BG906" i="5"/>
  <c r="BG797" i="5"/>
  <c r="AK710" i="5"/>
  <c r="BF710" i="5"/>
  <c r="D541" i="5"/>
  <c r="BG702" i="5"/>
  <c r="BG654" i="5"/>
  <c r="BG133" i="5"/>
  <c r="BG75" i="5"/>
  <c r="BG693" i="5"/>
  <c r="BG638" i="5"/>
  <c r="AK542" i="5"/>
  <c r="BF542" i="5"/>
  <c r="BG143" i="5"/>
  <c r="BG47" i="5"/>
  <c r="BG968" i="5"/>
  <c r="BG815" i="5"/>
  <c r="BG724" i="5"/>
  <c r="AJ914" i="5"/>
  <c r="BE914" i="5"/>
  <c r="BG816" i="5"/>
  <c r="BG812" i="5"/>
  <c r="BG819" i="5"/>
  <c r="BG613" i="5"/>
  <c r="BG535" i="5"/>
  <c r="BG550" i="5"/>
  <c r="BG643" i="5"/>
  <c r="AK14" i="5"/>
  <c r="BF14" i="5"/>
  <c r="BG452" i="5"/>
  <c r="BG443" i="5"/>
  <c r="BG54" i="5"/>
  <c r="BG26" i="5"/>
  <c r="BG202" i="5"/>
  <c r="BG440" i="5"/>
  <c r="BG23" i="5"/>
  <c r="BG710" i="5"/>
  <c r="BG852" i="5"/>
  <c r="BG101" i="5"/>
  <c r="BG179" i="5"/>
  <c r="BG91" i="5"/>
  <c r="BG171" i="5"/>
  <c r="BG573" i="5"/>
  <c r="AJ146" i="5"/>
  <c r="BE146" i="5"/>
  <c r="BG214" i="5"/>
  <c r="BG937" i="5"/>
  <c r="BG615" i="5"/>
  <c r="BG768" i="5"/>
  <c r="BG676" i="5"/>
  <c r="BG405" i="5"/>
  <c r="BG868" i="5"/>
  <c r="BG293" i="5"/>
  <c r="BG620" i="5"/>
  <c r="BG669" i="5"/>
  <c r="BG430" i="5"/>
  <c r="BG618" i="5"/>
  <c r="BG166" i="5"/>
  <c r="BG892" i="5"/>
  <c r="BG790" i="5"/>
  <c r="BG733" i="5"/>
  <c r="BG631" i="5"/>
  <c r="G524" i="5"/>
  <c r="Z524" i="5" s="1"/>
  <c r="AO524" i="5" s="1"/>
  <c r="BG599" i="5"/>
  <c r="BG982" i="5"/>
  <c r="BG944" i="5"/>
  <c r="BG935" i="5"/>
  <c r="BG924" i="5"/>
  <c r="BG889" i="5"/>
  <c r="BG913" i="5"/>
  <c r="BG833" i="5"/>
  <c r="BG778" i="5"/>
  <c r="BG751" i="5"/>
  <c r="BG755" i="5"/>
  <c r="BG723" i="5"/>
  <c r="BG750" i="5"/>
  <c r="BG729" i="5"/>
  <c r="BG680" i="5"/>
  <c r="BG623" i="5"/>
  <c r="BG586" i="5"/>
  <c r="BG530" i="5"/>
  <c r="BG523" i="5"/>
  <c r="BG511" i="5"/>
  <c r="BG479" i="5"/>
  <c r="BG519" i="5"/>
  <c r="BG427" i="5"/>
  <c r="G475" i="5"/>
  <c r="Z475" i="5" s="1"/>
  <c r="AO475" i="5" s="1"/>
  <c r="BG528" i="5"/>
  <c r="G473" i="5"/>
  <c r="Z473" i="5" s="1"/>
  <c r="AO473" i="5" s="1"/>
  <c r="BG422" i="5"/>
  <c r="BG382" i="5"/>
  <c r="BG383" i="5"/>
  <c r="BG347" i="5"/>
  <c r="BG339" i="5"/>
  <c r="BG396" i="5"/>
  <c r="BG266" i="5"/>
  <c r="BG304" i="5"/>
  <c r="BG260" i="5"/>
  <c r="BG246" i="5"/>
  <c r="BG313" i="5"/>
  <c r="BG284" i="5"/>
  <c r="BG302" i="5"/>
  <c r="BG264" i="5"/>
  <c r="BG219" i="5"/>
  <c r="BG195" i="5"/>
  <c r="BG223" i="5"/>
  <c r="BG251" i="5"/>
  <c r="BG175" i="5"/>
  <c r="BG130" i="5"/>
  <c r="BG104" i="5"/>
  <c r="BG112" i="5"/>
  <c r="D59" i="5"/>
  <c r="BG27" i="5"/>
  <c r="D55" i="5"/>
  <c r="AJ866" i="5"/>
  <c r="BE866" i="5"/>
  <c r="BG949" i="5"/>
  <c r="BG991" i="5"/>
  <c r="BG824" i="5"/>
  <c r="BG845" i="5"/>
  <c r="AJ266" i="5"/>
  <c r="AL266" i="5" s="1"/>
  <c r="AM266" i="5" s="1"/>
  <c r="AN266" i="5" s="1"/>
  <c r="BE266" i="5"/>
  <c r="BG656" i="5"/>
  <c r="BG730" i="5"/>
  <c r="BG825" i="5"/>
  <c r="BG736" i="5"/>
  <c r="BG636" i="5"/>
  <c r="BG68" i="5"/>
  <c r="D42" i="5"/>
  <c r="BG194" i="5"/>
  <c r="BG145" i="5"/>
  <c r="BG402" i="5"/>
  <c r="BG907" i="5"/>
  <c r="BG942" i="5"/>
  <c r="BG877" i="5"/>
  <c r="BG860" i="5"/>
  <c r="BG837" i="5"/>
  <c r="BG838" i="5"/>
  <c r="F864" i="5"/>
  <c r="W864" i="5" s="1"/>
  <c r="BG99" i="5"/>
  <c r="BG153" i="5"/>
  <c r="BG105" i="5"/>
  <c r="F106" i="5"/>
  <c r="W106" i="5" s="1"/>
  <c r="BG147" i="5"/>
  <c r="BG637" i="5"/>
  <c r="BG135" i="5"/>
  <c r="BG617" i="5"/>
  <c r="BG806" i="5"/>
  <c r="BG200" i="5"/>
  <c r="BG565" i="5"/>
  <c r="BG381" i="5"/>
  <c r="BG292" i="5"/>
  <c r="BG185" i="5"/>
  <c r="BG830" i="5"/>
  <c r="BG538" i="5"/>
  <c r="BG667" i="5"/>
  <c r="BG81" i="5"/>
  <c r="BG753" i="5"/>
  <c r="BG348" i="5"/>
  <c r="BG207" i="5"/>
  <c r="BG977" i="5"/>
  <c r="BG975" i="5"/>
  <c r="BG918" i="5"/>
  <c r="BG855" i="5"/>
  <c r="BG875" i="5"/>
  <c r="BG820" i="5"/>
  <c r="BG776" i="5"/>
  <c r="BG740" i="5"/>
  <c r="BG690" i="5"/>
  <c r="BG703" i="5"/>
  <c r="BG608" i="5"/>
  <c r="BG674" i="5"/>
  <c r="BG650" i="5"/>
  <c r="BG596" i="5"/>
  <c r="BG576" i="5"/>
  <c r="BG455" i="5"/>
  <c r="BG491" i="5"/>
  <c r="AK446" i="5"/>
  <c r="BF446" i="5"/>
  <c r="G477" i="5"/>
  <c r="Z477" i="5" s="1"/>
  <c r="AO477" i="5" s="1"/>
  <c r="BG378" i="5"/>
  <c r="BG418" i="5"/>
  <c r="BG391" i="5"/>
  <c r="BG355" i="5"/>
  <c r="BG397" i="5"/>
  <c r="BG385" i="5"/>
  <c r="BG373" i="5"/>
  <c r="BG361" i="5"/>
  <c r="BG349" i="5"/>
  <c r="BG273" i="5"/>
  <c r="BG250" i="5"/>
  <c r="BG364" i="5"/>
  <c r="BG340" i="5"/>
  <c r="BG324" i="5"/>
  <c r="BG376" i="5"/>
  <c r="BG309" i="5"/>
  <c r="BG247" i="5"/>
  <c r="BG254" i="5"/>
  <c r="BG421" i="5"/>
  <c r="BG217" i="5"/>
  <c r="BG193" i="5"/>
  <c r="BG283" i="5"/>
  <c r="BG372" i="5"/>
  <c r="BG128" i="5"/>
  <c r="BG380" i="5"/>
  <c r="BG136" i="5"/>
  <c r="D61" i="5"/>
  <c r="BG29" i="5"/>
  <c r="BG233" i="5"/>
  <c r="BG92" i="5"/>
  <c r="BG80" i="5"/>
  <c r="D52" i="5"/>
  <c r="BG21" i="5"/>
  <c r="BG961" i="5"/>
  <c r="BG706" i="5"/>
  <c r="BG648" i="5"/>
  <c r="BG801" i="5"/>
  <c r="BG601" i="5"/>
  <c r="BG259" i="5"/>
  <c r="BG718" i="5"/>
  <c r="BG429" i="5"/>
  <c r="BG832" i="5"/>
  <c r="BG285" i="5"/>
  <c r="BG438" i="5"/>
  <c r="BG49" i="5"/>
  <c r="BG664" i="5"/>
  <c r="BG445" i="5"/>
  <c r="BG57" i="5"/>
  <c r="BG814" i="5"/>
  <c r="BG232" i="5"/>
  <c r="BG338" i="5"/>
  <c r="BG32" i="5"/>
  <c r="BG926" i="5"/>
  <c r="BG799" i="5"/>
  <c r="AJ805" i="5"/>
  <c r="BE805" i="5"/>
  <c r="BG822" i="5"/>
  <c r="BG486" i="5"/>
  <c r="BG451" i="5"/>
  <c r="BG311" i="5"/>
  <c r="BG180" i="5"/>
  <c r="BG35" i="5"/>
  <c r="BG115" i="5"/>
  <c r="BG843" i="5"/>
  <c r="BG683" i="5"/>
  <c r="BG809" i="5"/>
  <c r="BG697" i="5"/>
  <c r="AJ712" i="5"/>
  <c r="BE712" i="5"/>
  <c r="BG957" i="5"/>
  <c r="BG980" i="5"/>
  <c r="BG902" i="5"/>
  <c r="BG754" i="5"/>
  <c r="BG543" i="5"/>
  <c r="BG209" i="5"/>
  <c r="BG252" i="5"/>
  <c r="BG144" i="5"/>
  <c r="BG19" i="5"/>
  <c r="AK602" i="5"/>
  <c r="BF602" i="5"/>
  <c r="BG804" i="5"/>
  <c r="BG866" i="5"/>
  <c r="BG598" i="5"/>
  <c r="BG900" i="5"/>
  <c r="BG887" i="5"/>
  <c r="BG932" i="5"/>
  <c r="BG871" i="5"/>
  <c r="BG857" i="5"/>
  <c r="BG774" i="5"/>
  <c r="AJ770" i="5"/>
  <c r="BE770" i="5"/>
  <c r="BG757" i="5"/>
  <c r="BG742" i="5"/>
  <c r="BG764" i="5"/>
  <c r="G789" i="5"/>
  <c r="Z789" i="5" s="1"/>
  <c r="AO789" i="5" s="1"/>
  <c r="BG717" i="5"/>
  <c r="BG727" i="5"/>
  <c r="BG682" i="5"/>
  <c r="BG606" i="5"/>
  <c r="BG688" i="5"/>
  <c r="BG580" i="5"/>
  <c r="BG582" i="5"/>
  <c r="BG545" i="5"/>
  <c r="BG561" i="5"/>
  <c r="BG518" i="5"/>
  <c r="BG454" i="5"/>
  <c r="BG521" i="5"/>
  <c r="BG506" i="5"/>
  <c r="G476" i="5"/>
  <c r="Z476" i="5" s="1"/>
  <c r="AO476" i="5" s="1"/>
  <c r="BG374" i="5"/>
  <c r="BG363" i="5"/>
  <c r="BG399" i="5"/>
  <c r="BG434" i="5"/>
  <c r="BG299" i="5"/>
  <c r="BG337" i="5"/>
  <c r="BG409" i="5"/>
  <c r="BG305" i="5"/>
  <c r="BG356" i="5"/>
  <c r="BG215" i="5"/>
  <c r="BG191" i="5"/>
  <c r="BG274" i="5"/>
  <c r="BG126" i="5"/>
  <c r="BG168" i="5"/>
  <c r="BG134" i="5"/>
  <c r="BG34" i="5"/>
  <c r="BG989" i="5"/>
  <c r="BG805" i="5"/>
  <c r="BG842" i="5"/>
  <c r="BG836" i="5"/>
  <c r="BG848" i="5"/>
  <c r="BG645" i="5"/>
  <c r="BG850" i="5"/>
  <c r="BG802" i="5"/>
  <c r="BG738" i="5"/>
  <c r="BG249" i="5"/>
  <c r="BG882" i="5"/>
  <c r="BG646" i="5"/>
  <c r="BG458" i="5"/>
  <c r="BG436" i="5"/>
  <c r="BG176" i="5"/>
  <c r="BG472" i="5"/>
  <c r="BG77" i="5"/>
  <c r="BG114" i="5"/>
  <c r="BG190" i="5"/>
  <c r="AJ986" i="5"/>
  <c r="BE986" i="5"/>
  <c r="BG955" i="5"/>
  <c r="BG901" i="5"/>
  <c r="BG891" i="5"/>
  <c r="BG630" i="5"/>
  <c r="BG687" i="5"/>
  <c r="BG556" i="5"/>
  <c r="BG225" i="5"/>
  <c r="BG137" i="5"/>
  <c r="BG238" i="5"/>
  <c r="AJ50" i="5"/>
  <c r="BE50" i="5"/>
  <c r="BG591" i="5"/>
  <c r="AJ110" i="5"/>
  <c r="BE110" i="5"/>
  <c r="BG25" i="5"/>
  <c r="BG83" i="5"/>
  <c r="BG109" i="5"/>
  <c r="BG169" i="5"/>
  <c r="BG65" i="5"/>
  <c r="BG974" i="5"/>
  <c r="BG915" i="5"/>
  <c r="BG369" i="5"/>
  <c r="BG263" i="5"/>
  <c r="BG308" i="5"/>
  <c r="BG82" i="5"/>
  <c r="BG90" i="5"/>
  <c r="BG844" i="5"/>
  <c r="BG123" i="5"/>
  <c r="BG846" i="5"/>
  <c r="BG478" i="5"/>
  <c r="BG358" i="5"/>
  <c r="BG387" i="5"/>
  <c r="BG276" i="5"/>
  <c r="BG237" i="5"/>
  <c r="BG78" i="5"/>
  <c r="BG936" i="5"/>
  <c r="BG934" i="5"/>
  <c r="BG923" i="5"/>
  <c r="BG772" i="5"/>
  <c r="BG831" i="5"/>
  <c r="BG756" i="5"/>
  <c r="G791" i="5"/>
  <c r="Z791" i="5" s="1"/>
  <c r="AO791" i="5" s="1"/>
  <c r="BG705" i="5"/>
  <c r="BG670" i="5"/>
  <c r="BG678" i="5"/>
  <c r="BG684" i="5"/>
  <c r="BG642" i="5"/>
  <c r="BG604" i="5"/>
  <c r="BG707" i="5"/>
  <c r="BG635" i="5"/>
  <c r="BG612" i="5"/>
  <c r="BG590" i="5"/>
  <c r="BG571" i="5"/>
  <c r="BG592" i="5"/>
  <c r="BG581" i="5"/>
  <c r="BG481" i="5"/>
  <c r="BG498" i="5"/>
  <c r="BG536" i="5"/>
  <c r="BG516" i="5"/>
  <c r="BG461" i="5"/>
  <c r="BG484" i="5"/>
  <c r="BG459" i="5"/>
  <c r="BG514" i="5"/>
  <c r="BG510" i="5"/>
  <c r="BG370" i="5"/>
  <c r="BG333" i="5"/>
  <c r="BG420" i="5"/>
  <c r="BG316" i="5"/>
  <c r="BG441" i="5"/>
  <c r="BG384" i="5"/>
  <c r="BG270" i="5"/>
  <c r="BG322" i="5"/>
  <c r="BG213" i="5"/>
  <c r="BG189" i="5"/>
  <c r="BG165" i="5"/>
  <c r="BG98" i="5"/>
  <c r="BG41" i="5"/>
  <c r="BG52" i="5"/>
  <c r="BG16" i="5"/>
  <c r="BG177" i="5"/>
  <c r="BG33" i="5"/>
  <c r="BG96" i="5"/>
  <c r="BG997" i="5"/>
  <c r="BG983" i="5"/>
  <c r="BG862" i="5"/>
  <c r="BG984" i="5"/>
  <c r="BG941" i="5"/>
  <c r="BG945" i="5"/>
  <c r="BG821" i="5"/>
  <c r="BG879" i="5"/>
  <c r="BG920" i="5"/>
  <c r="D805" i="5"/>
  <c r="BG560" i="5"/>
  <c r="BG668" i="5"/>
  <c r="BG446" i="5"/>
  <c r="BG122" i="5"/>
  <c r="BG431" i="5"/>
  <c r="AJ28" i="5"/>
  <c r="BE28" i="5"/>
  <c r="BG119" i="5"/>
  <c r="BG44" i="5"/>
  <c r="BG157" i="5"/>
  <c r="BG899" i="5"/>
  <c r="BG884" i="5"/>
  <c r="BG914" i="5"/>
  <c r="BG699" i="5"/>
  <c r="BG655" i="5"/>
  <c r="BG323" i="5"/>
  <c r="BG240" i="5"/>
  <c r="BG61" i="5"/>
  <c r="AK986" i="5"/>
  <c r="BF986" i="5"/>
  <c r="BG113" i="5"/>
  <c r="BG712" i="5"/>
  <c r="BG554" i="5"/>
  <c r="BG95" i="5"/>
  <c r="BG841" i="5"/>
  <c r="BG127" i="5"/>
  <c r="AK50" i="5"/>
  <c r="BF50" i="5"/>
  <c r="BG925" i="5"/>
  <c r="BG172" i="5"/>
  <c r="BG600" i="5"/>
  <c r="BG328" i="5"/>
  <c r="BG297" i="5"/>
  <c r="BG392" i="5"/>
  <c r="BG178" i="5"/>
  <c r="BG58" i="5"/>
  <c r="BG45" i="5"/>
  <c r="BG685" i="5"/>
  <c r="AK638" i="5"/>
  <c r="BF638" i="5"/>
  <c r="BG673" i="5"/>
  <c r="BG677" i="5"/>
  <c r="BG183" i="5"/>
  <c r="BG964" i="5"/>
  <c r="BG952" i="5"/>
  <c r="BG960" i="5"/>
  <c r="BG938" i="5"/>
  <c r="BG929" i="5"/>
  <c r="BG895" i="5"/>
  <c r="G802" i="5"/>
  <c r="Z802" i="5" s="1"/>
  <c r="AO802" i="5" s="1"/>
  <c r="AJ794" i="5"/>
  <c r="BE794" i="5"/>
  <c r="BG770" i="5"/>
  <c r="BG767" i="5"/>
  <c r="BG745" i="5"/>
  <c r="BG775" i="5"/>
  <c r="BG763" i="5"/>
  <c r="BG771" i="5"/>
  <c r="BG783" i="5"/>
  <c r="BG735" i="5"/>
  <c r="BG721" i="5"/>
  <c r="BG602" i="5"/>
  <c r="BG619" i="5"/>
  <c r="BG578" i="5"/>
  <c r="BG553" i="5"/>
  <c r="BG542" i="5"/>
  <c r="BG572" i="5"/>
  <c r="BG559" i="5"/>
  <c r="BG579" i="5"/>
  <c r="BG531" i="5"/>
  <c r="BG489" i="5"/>
  <c r="BG473" i="5"/>
  <c r="BG509" i="5"/>
  <c r="BG522" i="5"/>
  <c r="BG497" i="5"/>
  <c r="BG471" i="5"/>
  <c r="BG495" i="5"/>
  <c r="BG366" i="5"/>
  <c r="BG398" i="5"/>
  <c r="BG424" i="5"/>
  <c r="BG371" i="5"/>
  <c r="BG401" i="5"/>
  <c r="BG413" i="5"/>
  <c r="BG298" i="5"/>
  <c r="BG301" i="5"/>
  <c r="BG327" i="5"/>
  <c r="BG244" i="5"/>
  <c r="BG286" i="5"/>
  <c r="BG314" i="5"/>
  <c r="BG211" i="5"/>
  <c r="BG187" i="5"/>
  <c r="BG388" i="5"/>
  <c r="BG280" i="5"/>
  <c r="BG277" i="5"/>
  <c r="BG181" i="5"/>
  <c r="BG140" i="5"/>
  <c r="BG106" i="5"/>
  <c r="BG76" i="5"/>
  <c r="BG39" i="5"/>
  <c r="BG995" i="5"/>
  <c r="BG826" i="5"/>
  <c r="BG908" i="5"/>
  <c r="BG967" i="5"/>
  <c r="F820" i="5"/>
  <c r="W820" i="5" s="1"/>
  <c r="BG622" i="5"/>
  <c r="BG933" i="5"/>
  <c r="BG883" i="5"/>
  <c r="BG734" i="5"/>
  <c r="BG665" i="5"/>
  <c r="BG641" i="5"/>
  <c r="BG575" i="5"/>
  <c r="BG470" i="5"/>
  <c r="AJ731" i="5"/>
  <c r="BE731" i="5"/>
  <c r="BG660" i="5"/>
  <c r="BG577" i="5"/>
  <c r="D706" i="5"/>
  <c r="BG800" i="5"/>
  <c r="G635" i="5"/>
  <c r="Z635" i="5" s="1"/>
  <c r="AO635" i="5" s="1"/>
  <c r="BG628" i="5"/>
  <c r="BG257" i="5"/>
  <c r="BG151" i="5"/>
  <c r="BG24" i="5"/>
  <c r="BG173" i="5"/>
  <c r="BG124" i="5"/>
  <c r="BG893" i="5"/>
  <c r="BG794" i="5"/>
  <c r="BG939" i="5"/>
  <c r="BG878" i="5"/>
  <c r="BG872" i="5"/>
  <c r="BG808" i="5"/>
  <c r="BG649" i="5"/>
  <c r="BG336" i="5"/>
  <c r="BG700" i="5"/>
  <c r="BG460" i="5"/>
  <c r="BG70" i="5"/>
  <c r="BG50" i="5"/>
  <c r="BG494" i="5"/>
  <c r="BG965" i="5"/>
  <c r="BG546" i="5"/>
  <c r="BG30" i="5"/>
  <c r="BG89" i="5"/>
  <c r="BG640" i="5"/>
  <c r="BG853" i="5"/>
  <c r="BG155" i="5"/>
  <c r="AL999" i="5"/>
  <c r="AM999" i="5" s="1"/>
  <c r="E846" i="5"/>
  <c r="V846" i="5" s="1"/>
  <c r="E771" i="5"/>
  <c r="V771" i="5" s="1"/>
  <c r="H419" i="5"/>
  <c r="AB419" i="5" s="1"/>
  <c r="AP419" i="5" s="1"/>
  <c r="H490" i="5"/>
  <c r="AB490" i="5" s="1"/>
  <c r="AP490" i="5" s="1"/>
  <c r="H787" i="5"/>
  <c r="AB787" i="5" s="1"/>
  <c r="AP787" i="5" s="1"/>
  <c r="E773" i="5"/>
  <c r="V773" i="5" s="1"/>
  <c r="W110" i="5"/>
  <c r="E774" i="5"/>
  <c r="V774" i="5" s="1"/>
  <c r="E775" i="5"/>
  <c r="V775" i="5" s="1"/>
  <c r="G877" i="5"/>
  <c r="Z877" i="5" s="1"/>
  <c r="AO877" i="5" s="1"/>
  <c r="E791" i="5"/>
  <c r="V791" i="5" s="1"/>
  <c r="E777" i="5"/>
  <c r="V777" i="5" s="1"/>
  <c r="H488" i="5"/>
  <c r="AB488" i="5" s="1"/>
  <c r="AP488" i="5" s="1"/>
  <c r="E792" i="5"/>
  <c r="V792" i="5" s="1"/>
  <c r="E779" i="5"/>
  <c r="V779" i="5" s="1"/>
  <c r="E790" i="5"/>
  <c r="V790" i="5" s="1"/>
  <c r="E789" i="5"/>
  <c r="V789" i="5" s="1"/>
  <c r="E781" i="5"/>
  <c r="V781" i="5" s="1"/>
  <c r="E788" i="5"/>
  <c r="V788" i="5" s="1"/>
  <c r="E772" i="5"/>
  <c r="V772" i="5" s="1"/>
  <c r="E786" i="5"/>
  <c r="V786" i="5" s="1"/>
  <c r="E787" i="5"/>
  <c r="V787" i="5" s="1"/>
  <c r="E784" i="5"/>
  <c r="V784" i="5" s="1"/>
  <c r="E785" i="5"/>
  <c r="V785" i="5" s="1"/>
  <c r="E780" i="5"/>
  <c r="V780" i="5" s="1"/>
  <c r="E610" i="5"/>
  <c r="V610" i="5" s="1"/>
  <c r="E783" i="5"/>
  <c r="V783" i="5" s="1"/>
  <c r="H486" i="5"/>
  <c r="AB486" i="5" s="1"/>
  <c r="AP486" i="5" s="1"/>
  <c r="D21" i="5"/>
  <c r="H417" i="5"/>
  <c r="AB417" i="5" s="1"/>
  <c r="AP417" i="5" s="1"/>
  <c r="H792" i="5"/>
  <c r="AB792" i="5" s="1"/>
  <c r="AP792" i="5" s="1"/>
  <c r="H803" i="5"/>
  <c r="AB803" i="5" s="1"/>
  <c r="AP803" i="5" s="1"/>
  <c r="H543" i="5"/>
  <c r="AB543" i="5" s="1"/>
  <c r="AP543" i="5" s="1"/>
  <c r="H483" i="5"/>
  <c r="AB483" i="5" s="1"/>
  <c r="AP483" i="5" s="1"/>
  <c r="AB410" i="5"/>
  <c r="AP410" i="5" s="1"/>
  <c r="D551" i="5"/>
  <c r="G899" i="5"/>
  <c r="Z899" i="5" s="1"/>
  <c r="AO899" i="5" s="1"/>
  <c r="H485" i="5"/>
  <c r="AB485" i="5" s="1"/>
  <c r="AP485" i="5" s="1"/>
  <c r="D43" i="5"/>
  <c r="H793" i="5"/>
  <c r="AB793" i="5" s="1"/>
  <c r="AP793" i="5" s="1"/>
  <c r="H487" i="5"/>
  <c r="AB487" i="5" s="1"/>
  <c r="AP487" i="5" s="1"/>
  <c r="AB794" i="5"/>
  <c r="AP794" i="5" s="1"/>
  <c r="H499" i="5"/>
  <c r="AB499" i="5" s="1"/>
  <c r="AP499" i="5" s="1"/>
  <c r="H489" i="5"/>
  <c r="AB489" i="5" s="1"/>
  <c r="AP489" i="5" s="1"/>
  <c r="G539" i="5"/>
  <c r="Z539" i="5" s="1"/>
  <c r="AO539" i="5" s="1"/>
  <c r="H484" i="5"/>
  <c r="AB484" i="5" s="1"/>
  <c r="AP484" i="5" s="1"/>
  <c r="H491" i="5"/>
  <c r="AB491" i="5" s="1"/>
  <c r="AP491" i="5" s="1"/>
  <c r="E157" i="5"/>
  <c r="V157" i="5" s="1"/>
  <c r="H493" i="5"/>
  <c r="AB493" i="5" s="1"/>
  <c r="AP493" i="5" s="1"/>
  <c r="D41" i="5"/>
  <c r="D47" i="5"/>
  <c r="AB494" i="5"/>
  <c r="AP494" i="5" s="1"/>
  <c r="H492" i="5"/>
  <c r="AB492" i="5" s="1"/>
  <c r="AP492" i="5" s="1"/>
  <c r="G872" i="5"/>
  <c r="Z872" i="5" s="1"/>
  <c r="AO872" i="5" s="1"/>
  <c r="E803" i="5"/>
  <c r="V803" i="5" s="1"/>
  <c r="D704" i="5"/>
  <c r="G870" i="5"/>
  <c r="Z870" i="5" s="1"/>
  <c r="AO870" i="5" s="1"/>
  <c r="D868" i="5"/>
  <c r="F843" i="5"/>
  <c r="W843" i="5" s="1"/>
  <c r="G868" i="5"/>
  <c r="Z868" i="5" s="1"/>
  <c r="AO868" i="5" s="1"/>
  <c r="E797" i="5"/>
  <c r="V797" i="5" s="1"/>
  <c r="E801" i="5"/>
  <c r="V801" i="5" s="1"/>
  <c r="D707" i="5"/>
  <c r="F121" i="5"/>
  <c r="W121" i="5" s="1"/>
  <c r="F104" i="5"/>
  <c r="W104" i="5" s="1"/>
  <c r="G867" i="5"/>
  <c r="Z867" i="5" s="1"/>
  <c r="AO867" i="5" s="1"/>
  <c r="E817" i="5"/>
  <c r="V817" i="5" s="1"/>
  <c r="E795" i="5"/>
  <c r="V795" i="5" s="1"/>
  <c r="E740" i="5"/>
  <c r="V740" i="5" s="1"/>
  <c r="D703" i="5"/>
  <c r="H433" i="5"/>
  <c r="AB433" i="5" s="1"/>
  <c r="AP433" i="5" s="1"/>
  <c r="AB422" i="5"/>
  <c r="AP422" i="5" s="1"/>
  <c r="H201" i="5"/>
  <c r="AB201" i="5" s="1"/>
  <c r="AP201" i="5" s="1"/>
  <c r="H772" i="5"/>
  <c r="AB772" i="5" s="1"/>
  <c r="AP772" i="5" s="1"/>
  <c r="F7" i="5"/>
  <c r="W7" i="5" s="1"/>
  <c r="AK7" i="5" s="1"/>
  <c r="G869" i="5"/>
  <c r="Z869" i="5" s="1"/>
  <c r="AO869" i="5" s="1"/>
  <c r="D702" i="5"/>
  <c r="H416" i="5"/>
  <c r="AB416" i="5" s="1"/>
  <c r="AP416" i="5" s="1"/>
  <c r="H205" i="5"/>
  <c r="AB205" i="5" s="1"/>
  <c r="AP205" i="5" s="1"/>
  <c r="F99" i="5"/>
  <c r="W99" i="5" s="1"/>
  <c r="E804" i="5"/>
  <c r="V804" i="5" s="1"/>
  <c r="G858" i="5"/>
  <c r="Z858" i="5" s="1"/>
  <c r="AO858" i="5" s="1"/>
  <c r="G871" i="5"/>
  <c r="Z871" i="5" s="1"/>
  <c r="AO871" i="5" s="1"/>
  <c r="D701" i="5"/>
  <c r="F102" i="5"/>
  <c r="W102" i="5" s="1"/>
  <c r="E30" i="5"/>
  <c r="V30" i="5" s="1"/>
  <c r="F107" i="5"/>
  <c r="W107" i="5" s="1"/>
  <c r="G873" i="5"/>
  <c r="Z873" i="5" s="1"/>
  <c r="AO873" i="5" s="1"/>
  <c r="G860" i="5"/>
  <c r="Z860" i="5" s="1"/>
  <c r="AO860" i="5" s="1"/>
  <c r="E798" i="5"/>
  <c r="V798" i="5" s="1"/>
  <c r="E730" i="5"/>
  <c r="V730" i="5" s="1"/>
  <c r="D709" i="5"/>
  <c r="D700" i="5"/>
  <c r="H411" i="5"/>
  <c r="AB411" i="5" s="1"/>
  <c r="AP411" i="5" s="1"/>
  <c r="F105" i="5"/>
  <c r="W105" i="5" s="1"/>
  <c r="D958" i="5"/>
  <c r="H421" i="5"/>
  <c r="AB421" i="5" s="1"/>
  <c r="AP421" i="5" s="1"/>
  <c r="G875" i="5"/>
  <c r="Z875" i="5" s="1"/>
  <c r="AO875" i="5" s="1"/>
  <c r="E802" i="5"/>
  <c r="V802" i="5" s="1"/>
  <c r="E728" i="5"/>
  <c r="V728" i="5" s="1"/>
  <c r="D708" i="5"/>
  <c r="H454" i="5"/>
  <c r="AB454" i="5" s="1"/>
  <c r="AP454" i="5" s="1"/>
  <c r="H413" i="5"/>
  <c r="AB413" i="5" s="1"/>
  <c r="AP413" i="5" s="1"/>
  <c r="E114" i="5"/>
  <c r="V114" i="5" s="1"/>
  <c r="F100" i="5"/>
  <c r="W100" i="5" s="1"/>
  <c r="D550" i="5"/>
  <c r="H418" i="5"/>
  <c r="AB418" i="5" s="1"/>
  <c r="AP418" i="5" s="1"/>
  <c r="H415" i="5"/>
  <c r="AB415" i="5" s="1"/>
  <c r="AP415" i="5" s="1"/>
  <c r="F103" i="5"/>
  <c r="W103" i="5" s="1"/>
  <c r="E796" i="5"/>
  <c r="V796" i="5" s="1"/>
  <c r="V806" i="5"/>
  <c r="E726" i="5"/>
  <c r="V726" i="5" s="1"/>
  <c r="E800" i="5"/>
  <c r="V800" i="5" s="1"/>
  <c r="E724" i="5"/>
  <c r="V724" i="5" s="1"/>
  <c r="D562" i="5"/>
  <c r="H412" i="5"/>
  <c r="AB412" i="5" s="1"/>
  <c r="AP412" i="5" s="1"/>
  <c r="W458" i="5"/>
  <c r="F448" i="5"/>
  <c r="W448" i="5" s="1"/>
  <c r="G567" i="5"/>
  <c r="Z567" i="5" s="1"/>
  <c r="AO567" i="5" s="1"/>
  <c r="G523" i="5"/>
  <c r="Z523" i="5" s="1"/>
  <c r="AO523" i="5" s="1"/>
  <c r="E476" i="5"/>
  <c r="V476" i="5" s="1"/>
  <c r="F463" i="5"/>
  <c r="W463" i="5" s="1"/>
  <c r="Z422" i="5"/>
  <c r="AO422" i="5" s="1"/>
  <c r="F10" i="5"/>
  <c r="W10" i="5" s="1"/>
  <c r="AK10" i="5" s="1"/>
  <c r="F447" i="5"/>
  <c r="W447" i="5" s="1"/>
  <c r="F195" i="5"/>
  <c r="W195" i="5" s="1"/>
  <c r="F452" i="5"/>
  <c r="W452" i="5" s="1"/>
  <c r="G412" i="5"/>
  <c r="Z412" i="5" s="1"/>
  <c r="AO412" i="5" s="1"/>
  <c r="G520" i="5"/>
  <c r="Z520" i="5" s="1"/>
  <c r="AO520" i="5" s="1"/>
  <c r="G418" i="5"/>
  <c r="Z418" i="5" s="1"/>
  <c r="AO418" i="5" s="1"/>
  <c r="F6" i="5"/>
  <c r="W6" i="5" s="1"/>
  <c r="AK6" i="5" s="1"/>
  <c r="D720" i="5"/>
  <c r="F848" i="5"/>
  <c r="W848" i="5" s="1"/>
  <c r="Z518" i="5"/>
  <c r="AO518" i="5" s="1"/>
  <c r="G519" i="5"/>
  <c r="Z519" i="5" s="1"/>
  <c r="AO519" i="5" s="1"/>
  <c r="F11" i="5"/>
  <c r="W11" i="5" s="1"/>
  <c r="AK11" i="5" s="1"/>
  <c r="G529" i="5"/>
  <c r="Z529" i="5" s="1"/>
  <c r="AO529" i="5" s="1"/>
  <c r="F4" i="5"/>
  <c r="W4" i="5" s="1"/>
  <c r="AK4" i="5" s="1"/>
  <c r="D871" i="5"/>
  <c r="G522" i="5"/>
  <c r="Z522" i="5" s="1"/>
  <c r="AO522" i="5" s="1"/>
  <c r="F455" i="5"/>
  <c r="W455" i="5" s="1"/>
  <c r="F8" i="5"/>
  <c r="W8" i="5" s="1"/>
  <c r="AK8" i="5" s="1"/>
  <c r="F3" i="5"/>
  <c r="W3" i="5" s="1"/>
  <c r="AK3" i="5" s="1"/>
  <c r="G526" i="5"/>
  <c r="Z526" i="5" s="1"/>
  <c r="AO526" i="5" s="1"/>
  <c r="H503" i="5"/>
  <c r="AB503" i="5" s="1"/>
  <c r="AP503" i="5" s="1"/>
  <c r="F451" i="5"/>
  <c r="W451" i="5" s="1"/>
  <c r="G211" i="5"/>
  <c r="Z211" i="5" s="1"/>
  <c r="AO211" i="5" s="1"/>
  <c r="D699" i="5"/>
  <c r="F454" i="5"/>
  <c r="W454" i="5" s="1"/>
  <c r="F450" i="5"/>
  <c r="W450" i="5" s="1"/>
  <c r="F9" i="5"/>
  <c r="W9" i="5" s="1"/>
  <c r="AK9" i="5" s="1"/>
  <c r="G800" i="5"/>
  <c r="Z800" i="5" s="1"/>
  <c r="AO800" i="5" s="1"/>
  <c r="F988" i="5"/>
  <c r="W988" i="5" s="1"/>
  <c r="D869" i="5"/>
  <c r="AB770" i="5"/>
  <c r="AP770" i="5" s="1"/>
  <c r="G634" i="5"/>
  <c r="Z634" i="5" s="1"/>
  <c r="AO634" i="5" s="1"/>
  <c r="F60" i="5"/>
  <c r="W60" i="5" s="1"/>
  <c r="F48" i="5"/>
  <c r="W48" i="5" s="1"/>
  <c r="F851" i="5"/>
  <c r="W851" i="5" s="1"/>
  <c r="F814" i="5"/>
  <c r="W814" i="5" s="1"/>
  <c r="F46" i="5"/>
  <c r="W46" i="5" s="1"/>
  <c r="H779" i="5"/>
  <c r="AB779" i="5" s="1"/>
  <c r="AP779" i="5" s="1"/>
  <c r="F845" i="5"/>
  <c r="W845" i="5" s="1"/>
  <c r="F649" i="5"/>
  <c r="W649" i="5" s="1"/>
  <c r="D872" i="5"/>
  <c r="F850" i="5"/>
  <c r="W850" i="5" s="1"/>
  <c r="F852" i="5"/>
  <c r="W852" i="5" s="1"/>
  <c r="D875" i="5"/>
  <c r="D877" i="5"/>
  <c r="F40" i="5"/>
  <c r="W40" i="5" s="1"/>
  <c r="D867" i="5"/>
  <c r="F43" i="5"/>
  <c r="W43" i="5" s="1"/>
  <c r="F981" i="5"/>
  <c r="W981" i="5" s="1"/>
  <c r="F847" i="5"/>
  <c r="W847" i="5" s="1"/>
  <c r="D870" i="5"/>
  <c r="W842" i="5"/>
  <c r="D873" i="5"/>
  <c r="F47" i="5"/>
  <c r="W47" i="5" s="1"/>
  <c r="F862" i="5"/>
  <c r="W862" i="5" s="1"/>
  <c r="F108" i="5"/>
  <c r="W108" i="5" s="1"/>
  <c r="G876" i="5"/>
  <c r="Z876" i="5" s="1"/>
  <c r="AO876" i="5" s="1"/>
  <c r="D876" i="5"/>
  <c r="D855" i="5"/>
  <c r="F45" i="5"/>
  <c r="W45" i="5" s="1"/>
  <c r="G464" i="5"/>
  <c r="Z464" i="5" s="1"/>
  <c r="AO464" i="5" s="1"/>
  <c r="E7" i="5"/>
  <c r="V7" i="5" s="1"/>
  <c r="AJ7" i="5" s="1"/>
  <c r="AL7" i="5" s="1"/>
  <c r="AM7" i="5" s="1"/>
  <c r="AN7" i="5" s="1"/>
  <c r="H733" i="5"/>
  <c r="AB733" i="5" s="1"/>
  <c r="AP733" i="5" s="1"/>
  <c r="F41" i="5"/>
  <c r="W41" i="5" s="1"/>
  <c r="D616" i="5"/>
  <c r="H478" i="5"/>
  <c r="AB478" i="5" s="1"/>
  <c r="AP478" i="5" s="1"/>
  <c r="H474" i="5"/>
  <c r="AB474" i="5" s="1"/>
  <c r="AP474" i="5" s="1"/>
  <c r="F109" i="5"/>
  <c r="W109" i="5" s="1"/>
  <c r="F853" i="5"/>
  <c r="W853" i="5" s="1"/>
  <c r="Z866" i="5"/>
  <c r="AO866" i="5" s="1"/>
  <c r="E205" i="5"/>
  <c r="V205" i="5" s="1"/>
  <c r="D16" i="5"/>
  <c r="D634" i="5"/>
  <c r="H480" i="5"/>
  <c r="AB480" i="5" s="1"/>
  <c r="AP480" i="5" s="1"/>
  <c r="H472" i="5"/>
  <c r="AB472" i="5" s="1"/>
  <c r="AP472" i="5" s="1"/>
  <c r="F846" i="5"/>
  <c r="W846" i="5" s="1"/>
  <c r="G874" i="5"/>
  <c r="Z874" i="5" s="1"/>
  <c r="AO874" i="5" s="1"/>
  <c r="AB470" i="5"/>
  <c r="AP470" i="5" s="1"/>
  <c r="F844" i="5"/>
  <c r="W844" i="5" s="1"/>
  <c r="D619" i="5"/>
  <c r="H471" i="5"/>
  <c r="AB471" i="5" s="1"/>
  <c r="AP471" i="5" s="1"/>
  <c r="D636" i="5"/>
  <c r="D618" i="5"/>
  <c r="D581" i="5"/>
  <c r="H473" i="5"/>
  <c r="AB473" i="5" s="1"/>
  <c r="AP473" i="5" s="1"/>
  <c r="D846" i="5"/>
  <c r="E673" i="5"/>
  <c r="V673" i="5" s="1"/>
  <c r="H475" i="5"/>
  <c r="AB475" i="5" s="1"/>
  <c r="AP475" i="5" s="1"/>
  <c r="D957" i="5"/>
  <c r="H477" i="5"/>
  <c r="AB477" i="5" s="1"/>
  <c r="AP477" i="5" s="1"/>
  <c r="E799" i="5"/>
  <c r="V799" i="5" s="1"/>
  <c r="H36" i="5"/>
  <c r="AB36" i="5" s="1"/>
  <c r="AP36" i="5" s="1"/>
  <c r="H479" i="5"/>
  <c r="AB479" i="5" s="1"/>
  <c r="AP479" i="5" s="1"/>
  <c r="D624" i="5"/>
  <c r="H476" i="5"/>
  <c r="AB476" i="5" s="1"/>
  <c r="AP476" i="5" s="1"/>
  <c r="D608" i="5"/>
  <c r="E631" i="5"/>
  <c r="V631" i="5" s="1"/>
  <c r="D885" i="5"/>
  <c r="H867" i="5"/>
  <c r="AB867" i="5" s="1"/>
  <c r="AP867" i="5" s="1"/>
  <c r="D628" i="5"/>
  <c r="H801" i="5"/>
  <c r="AB801" i="5" s="1"/>
  <c r="AP801" i="5" s="1"/>
  <c r="Z458" i="5"/>
  <c r="AO458" i="5" s="1"/>
  <c r="G55" i="5"/>
  <c r="Z55" i="5" s="1"/>
  <c r="AO55" i="5" s="1"/>
  <c r="E17" i="5"/>
  <c r="V17" i="5" s="1"/>
  <c r="H852" i="5"/>
  <c r="AB852" i="5" s="1"/>
  <c r="AP852" i="5" s="1"/>
  <c r="D863" i="5"/>
  <c r="E101" i="5"/>
  <c r="V101" i="5" s="1"/>
  <c r="E61" i="5"/>
  <c r="V61" i="5" s="1"/>
  <c r="H798" i="5"/>
  <c r="AB798" i="5" s="1"/>
  <c r="AP798" i="5" s="1"/>
  <c r="F634" i="5"/>
  <c r="W634" i="5" s="1"/>
  <c r="H848" i="5"/>
  <c r="AB848" i="5" s="1"/>
  <c r="AP848" i="5" s="1"/>
  <c r="H804" i="5"/>
  <c r="AB804" i="5" s="1"/>
  <c r="AP804" i="5" s="1"/>
  <c r="G982" i="5"/>
  <c r="Z982" i="5" s="1"/>
  <c r="AO982" i="5" s="1"/>
  <c r="H795" i="5"/>
  <c r="AB795" i="5" s="1"/>
  <c r="AP795" i="5" s="1"/>
  <c r="V638" i="5"/>
  <c r="D642" i="5"/>
  <c r="E613" i="5"/>
  <c r="V613" i="5" s="1"/>
  <c r="H871" i="5"/>
  <c r="AB871" i="5" s="1"/>
  <c r="AP871" i="5" s="1"/>
  <c r="E12" i="5"/>
  <c r="V12" i="5" s="1"/>
  <c r="AJ12" i="5" s="1"/>
  <c r="E715" i="5"/>
  <c r="V715" i="5" s="1"/>
  <c r="E981" i="5"/>
  <c r="V981" i="5" s="1"/>
  <c r="E987" i="5"/>
  <c r="V987" i="5" s="1"/>
  <c r="H874" i="5"/>
  <c r="AB874" i="5" s="1"/>
  <c r="AP874" i="5" s="1"/>
  <c r="H875" i="5"/>
  <c r="AB875" i="5" s="1"/>
  <c r="AP875" i="5" s="1"/>
  <c r="H802" i="5"/>
  <c r="AB802" i="5" s="1"/>
  <c r="AP802" i="5" s="1"/>
  <c r="D607" i="5"/>
  <c r="E711" i="5"/>
  <c r="V711" i="5" s="1"/>
  <c r="E975" i="5"/>
  <c r="V975" i="5" s="1"/>
  <c r="E989" i="5"/>
  <c r="V989" i="5" s="1"/>
  <c r="H869" i="5"/>
  <c r="AB869" i="5" s="1"/>
  <c r="AP869" i="5" s="1"/>
  <c r="H805" i="5"/>
  <c r="AB805" i="5" s="1"/>
  <c r="AP805" i="5" s="1"/>
  <c r="E719" i="5"/>
  <c r="V719" i="5" s="1"/>
  <c r="H876" i="5"/>
  <c r="AB876" i="5" s="1"/>
  <c r="AP876" i="5" s="1"/>
  <c r="H872" i="5"/>
  <c r="AB872" i="5" s="1"/>
  <c r="AP872" i="5" s="1"/>
  <c r="H796" i="5"/>
  <c r="AB796" i="5" s="1"/>
  <c r="AP796" i="5" s="1"/>
  <c r="AB806" i="5"/>
  <c r="AP806" i="5" s="1"/>
  <c r="E721" i="5"/>
  <c r="V721" i="5" s="1"/>
  <c r="F867" i="5"/>
  <c r="W867" i="5" s="1"/>
  <c r="E49" i="5"/>
  <c r="V49" i="5" s="1"/>
  <c r="AB866" i="5"/>
  <c r="AP866" i="5" s="1"/>
  <c r="H799" i="5"/>
  <c r="AB799" i="5" s="1"/>
  <c r="AP799" i="5" s="1"/>
  <c r="E642" i="5"/>
  <c r="V642" i="5" s="1"/>
  <c r="V710" i="5"/>
  <c r="H870" i="5"/>
  <c r="AB870" i="5" s="1"/>
  <c r="AP870" i="5" s="1"/>
  <c r="E718" i="5"/>
  <c r="V718" i="5" s="1"/>
  <c r="H816" i="5"/>
  <c r="AB816" i="5" s="1"/>
  <c r="AP816" i="5" s="1"/>
  <c r="E713" i="5"/>
  <c r="V713" i="5" s="1"/>
  <c r="H978" i="5"/>
  <c r="AB978" i="5" s="1"/>
  <c r="AP978" i="5" s="1"/>
  <c r="H970" i="5"/>
  <c r="AB970" i="5" s="1"/>
  <c r="AP970" i="5" s="1"/>
  <c r="E716" i="5"/>
  <c r="V716" i="5" s="1"/>
  <c r="E978" i="5"/>
  <c r="V978" i="5" s="1"/>
  <c r="F732" i="5"/>
  <c r="W732" i="5" s="1"/>
  <c r="E617" i="5"/>
  <c r="V617" i="5" s="1"/>
  <c r="E717" i="5"/>
  <c r="V717" i="5" s="1"/>
  <c r="G29" i="5"/>
  <c r="Z29" i="5" s="1"/>
  <c r="AO29" i="5" s="1"/>
  <c r="H853" i="5"/>
  <c r="AB853" i="5" s="1"/>
  <c r="AP853" i="5" s="1"/>
  <c r="H800" i="5"/>
  <c r="AB800" i="5" s="1"/>
  <c r="AP800" i="5" s="1"/>
  <c r="E714" i="5"/>
  <c r="V714" i="5" s="1"/>
  <c r="G997" i="5"/>
  <c r="Z997" i="5" s="1"/>
  <c r="AO997" i="5" s="1"/>
  <c r="F204" i="5"/>
  <c r="W204" i="5" s="1"/>
  <c r="E720" i="5"/>
  <c r="V720" i="5" s="1"/>
  <c r="G978" i="5"/>
  <c r="Z978" i="5" s="1"/>
  <c r="AO978" i="5" s="1"/>
  <c r="H861" i="5"/>
  <c r="AB861" i="5" s="1"/>
  <c r="AP861" i="5" s="1"/>
  <c r="E700" i="5"/>
  <c r="V700" i="5" s="1"/>
  <c r="H732" i="5"/>
  <c r="AB732" i="5" s="1"/>
  <c r="AP732" i="5" s="1"/>
  <c r="H813" i="5"/>
  <c r="AB813" i="5" s="1"/>
  <c r="AP813" i="5" s="1"/>
  <c r="H812" i="5"/>
  <c r="AB812" i="5" s="1"/>
  <c r="AP812" i="5" s="1"/>
  <c r="G411" i="5"/>
  <c r="Z411" i="5" s="1"/>
  <c r="AO411" i="5" s="1"/>
  <c r="H807" i="5"/>
  <c r="AB807" i="5" s="1"/>
  <c r="AP807" i="5" s="1"/>
  <c r="H814" i="5"/>
  <c r="AB814" i="5" s="1"/>
  <c r="AP814" i="5" s="1"/>
  <c r="E635" i="5"/>
  <c r="V635" i="5" s="1"/>
  <c r="E619" i="5"/>
  <c r="V619" i="5" s="1"/>
  <c r="G417" i="5"/>
  <c r="Z417" i="5" s="1"/>
  <c r="AO417" i="5" s="1"/>
  <c r="F546" i="5"/>
  <c r="W546" i="5" s="1"/>
  <c r="G705" i="5"/>
  <c r="Z705" i="5" s="1"/>
  <c r="AO705" i="5" s="1"/>
  <c r="E874" i="5"/>
  <c r="V874" i="5" s="1"/>
  <c r="E633" i="5"/>
  <c r="V633" i="5" s="1"/>
  <c r="H646" i="5"/>
  <c r="AB646" i="5" s="1"/>
  <c r="AP646" i="5" s="1"/>
  <c r="G538" i="5"/>
  <c r="Z538" i="5" s="1"/>
  <c r="AO538" i="5" s="1"/>
  <c r="H964" i="5"/>
  <c r="AB964" i="5" s="1"/>
  <c r="AP964" i="5" s="1"/>
  <c r="E634" i="5"/>
  <c r="V634" i="5" s="1"/>
  <c r="E623" i="5"/>
  <c r="V623" i="5" s="1"/>
  <c r="G415" i="5"/>
  <c r="Z415" i="5" s="1"/>
  <c r="AO415" i="5" s="1"/>
  <c r="H817" i="5"/>
  <c r="AB817" i="5" s="1"/>
  <c r="AP817" i="5" s="1"/>
  <c r="W722" i="5"/>
  <c r="E636" i="5"/>
  <c r="V636" i="5" s="1"/>
  <c r="G421" i="5"/>
  <c r="Z421" i="5" s="1"/>
  <c r="AO421" i="5" s="1"/>
  <c r="F227" i="5"/>
  <c r="W227" i="5" s="1"/>
  <c r="E977" i="5"/>
  <c r="V977" i="5" s="1"/>
  <c r="G808" i="5"/>
  <c r="Z808" i="5" s="1"/>
  <c r="AO808" i="5" s="1"/>
  <c r="H808" i="5"/>
  <c r="AB808" i="5" s="1"/>
  <c r="AP808" i="5" s="1"/>
  <c r="E625" i="5"/>
  <c r="V625" i="5" s="1"/>
  <c r="G414" i="5"/>
  <c r="Z414" i="5" s="1"/>
  <c r="AO414" i="5" s="1"/>
  <c r="F13" i="5"/>
  <c r="W13" i="5" s="1"/>
  <c r="AK13" i="5" s="1"/>
  <c r="E985" i="5"/>
  <c r="V985" i="5" s="1"/>
  <c r="H809" i="5"/>
  <c r="AB809" i="5" s="1"/>
  <c r="AP809" i="5" s="1"/>
  <c r="E628" i="5"/>
  <c r="V628" i="5" s="1"/>
  <c r="G420" i="5"/>
  <c r="Z420" i="5" s="1"/>
  <c r="AO420" i="5" s="1"/>
  <c r="AB818" i="5"/>
  <c r="AP818" i="5" s="1"/>
  <c r="E627" i="5"/>
  <c r="V627" i="5" s="1"/>
  <c r="E618" i="5"/>
  <c r="V618" i="5" s="1"/>
  <c r="G426" i="5"/>
  <c r="Z426" i="5" s="1"/>
  <c r="AO426" i="5" s="1"/>
  <c r="G413" i="5"/>
  <c r="Z413" i="5" s="1"/>
  <c r="AO413" i="5" s="1"/>
  <c r="G843" i="5"/>
  <c r="Z843" i="5" s="1"/>
  <c r="AO843" i="5" s="1"/>
  <c r="G120" i="5"/>
  <c r="Z120" i="5" s="1"/>
  <c r="AO120" i="5" s="1"/>
  <c r="H811" i="5"/>
  <c r="AB811" i="5" s="1"/>
  <c r="AP811" i="5" s="1"/>
  <c r="H826" i="5"/>
  <c r="AB826" i="5" s="1"/>
  <c r="AP826" i="5" s="1"/>
  <c r="G419" i="5"/>
  <c r="Z419" i="5" s="1"/>
  <c r="AO419" i="5" s="1"/>
  <c r="H726" i="5"/>
  <c r="AB726" i="5" s="1"/>
  <c r="AP726" i="5" s="1"/>
  <c r="D531" i="5"/>
  <c r="D553" i="5"/>
  <c r="H456" i="5"/>
  <c r="AB456" i="5" s="1"/>
  <c r="AP456" i="5" s="1"/>
  <c r="H273" i="5"/>
  <c r="AB273" i="5" s="1"/>
  <c r="AP273" i="5" s="1"/>
  <c r="E196" i="5"/>
  <c r="V196" i="5" s="1"/>
  <c r="H227" i="5"/>
  <c r="AB227" i="5" s="1"/>
  <c r="AP227" i="5" s="1"/>
  <c r="H215" i="5"/>
  <c r="AB215" i="5" s="1"/>
  <c r="AP215" i="5" s="1"/>
  <c r="H203" i="5"/>
  <c r="AB203" i="5" s="1"/>
  <c r="AP203" i="5" s="1"/>
  <c r="F201" i="5"/>
  <c r="W201" i="5" s="1"/>
  <c r="D44" i="5"/>
  <c r="E15" i="5"/>
  <c r="V15" i="5" s="1"/>
  <c r="H228" i="5"/>
  <c r="AB228" i="5" s="1"/>
  <c r="AP228" i="5" s="1"/>
  <c r="H229" i="5"/>
  <c r="AB229" i="5" s="1"/>
  <c r="AP229" i="5" s="1"/>
  <c r="H217" i="5"/>
  <c r="AB217" i="5" s="1"/>
  <c r="AP217" i="5" s="1"/>
  <c r="D535" i="5"/>
  <c r="H216" i="5"/>
  <c r="AB216" i="5" s="1"/>
  <c r="AP216" i="5" s="1"/>
  <c r="H204" i="5"/>
  <c r="AB204" i="5" s="1"/>
  <c r="AP204" i="5" s="1"/>
  <c r="E27" i="5"/>
  <c r="V27" i="5" s="1"/>
  <c r="E48" i="5"/>
  <c r="V48" i="5" s="1"/>
  <c r="E34" i="5"/>
  <c r="V34" i="5" s="1"/>
  <c r="H815" i="5"/>
  <c r="AB815" i="5" s="1"/>
  <c r="AP815" i="5" s="1"/>
  <c r="E217" i="5"/>
  <c r="V217" i="5" s="1"/>
  <c r="H745" i="5"/>
  <c r="AB745" i="5" s="1"/>
  <c r="AP745" i="5" s="1"/>
  <c r="H724" i="5"/>
  <c r="AB724" i="5" s="1"/>
  <c r="AP724" i="5" s="1"/>
  <c r="AB722" i="5"/>
  <c r="AP722" i="5" s="1"/>
  <c r="D543" i="5"/>
  <c r="H214" i="5"/>
  <c r="AB214" i="5" s="1"/>
  <c r="AP214" i="5" s="1"/>
  <c r="H202" i="5"/>
  <c r="AB202" i="5" s="1"/>
  <c r="AP202" i="5" s="1"/>
  <c r="E29" i="5"/>
  <c r="V29" i="5" s="1"/>
  <c r="V98" i="5"/>
  <c r="G531" i="5"/>
  <c r="Z531" i="5" s="1"/>
  <c r="AO531" i="5" s="1"/>
  <c r="G988" i="5"/>
  <c r="Z988" i="5" s="1"/>
  <c r="AO988" i="5" s="1"/>
  <c r="F720" i="5"/>
  <c r="W720" i="5" s="1"/>
  <c r="H723" i="5"/>
  <c r="AB723" i="5" s="1"/>
  <c r="AP723" i="5" s="1"/>
  <c r="D552" i="5"/>
  <c r="H226" i="5"/>
  <c r="AB226" i="5" s="1"/>
  <c r="AP226" i="5" s="1"/>
  <c r="H212" i="5"/>
  <c r="AB212" i="5" s="1"/>
  <c r="AP212" i="5" s="1"/>
  <c r="H200" i="5"/>
  <c r="AB200" i="5" s="1"/>
  <c r="AP200" i="5" s="1"/>
  <c r="E31" i="5"/>
  <c r="V31" i="5" s="1"/>
  <c r="E32" i="5"/>
  <c r="V32" i="5" s="1"/>
  <c r="G848" i="5"/>
  <c r="Z848" i="5" s="1"/>
  <c r="AO848" i="5" s="1"/>
  <c r="D537" i="5"/>
  <c r="D538" i="5"/>
  <c r="H725" i="5"/>
  <c r="AB725" i="5" s="1"/>
  <c r="AP725" i="5" s="1"/>
  <c r="D532" i="5"/>
  <c r="D544" i="5"/>
  <c r="H224" i="5"/>
  <c r="AB224" i="5" s="1"/>
  <c r="AP224" i="5" s="1"/>
  <c r="H222" i="5"/>
  <c r="AB222" i="5" s="1"/>
  <c r="AP222" i="5" s="1"/>
  <c r="H210" i="5"/>
  <c r="AB210" i="5" s="1"/>
  <c r="AP210" i="5" s="1"/>
  <c r="H198" i="5"/>
  <c r="AB198" i="5" s="1"/>
  <c r="AP198" i="5" s="1"/>
  <c r="E33" i="5"/>
  <c r="V33" i="5" s="1"/>
  <c r="E39" i="5"/>
  <c r="V39" i="5" s="1"/>
  <c r="F883" i="5"/>
  <c r="W883" i="5" s="1"/>
  <c r="W878" i="5"/>
  <c r="H727" i="5"/>
  <c r="AB727" i="5" s="1"/>
  <c r="AP727" i="5" s="1"/>
  <c r="D539" i="5"/>
  <c r="D547" i="5"/>
  <c r="E215" i="5"/>
  <c r="V215" i="5" s="1"/>
  <c r="H220" i="5"/>
  <c r="AB220" i="5" s="1"/>
  <c r="AP220" i="5" s="1"/>
  <c r="H208" i="5"/>
  <c r="AB208" i="5" s="1"/>
  <c r="AP208" i="5" s="1"/>
  <c r="H196" i="5"/>
  <c r="AB196" i="5" s="1"/>
  <c r="AP196" i="5" s="1"/>
  <c r="E35" i="5"/>
  <c r="V35" i="5" s="1"/>
  <c r="D34" i="5"/>
  <c r="E40" i="5"/>
  <c r="V40" i="5" s="1"/>
  <c r="E41" i="5"/>
  <c r="V41" i="5" s="1"/>
  <c r="H827" i="5"/>
  <c r="AB827" i="5" s="1"/>
  <c r="AP827" i="5" s="1"/>
  <c r="G99" i="5"/>
  <c r="Z99" i="5" s="1"/>
  <c r="AO99" i="5" s="1"/>
  <c r="G993" i="5"/>
  <c r="Z993" i="5" s="1"/>
  <c r="AO993" i="5" s="1"/>
  <c r="Z842" i="5"/>
  <c r="AO842" i="5" s="1"/>
  <c r="H729" i="5"/>
  <c r="AB729" i="5" s="1"/>
  <c r="AP729" i="5" s="1"/>
  <c r="D536" i="5"/>
  <c r="D548" i="5"/>
  <c r="AB218" i="5"/>
  <c r="AP218" i="5" s="1"/>
  <c r="AB194" i="5"/>
  <c r="AP194" i="5" s="1"/>
  <c r="Z110" i="5"/>
  <c r="AO110" i="5" s="1"/>
  <c r="E37" i="5"/>
  <c r="V37" i="5" s="1"/>
  <c r="E42" i="5"/>
  <c r="V42" i="5" s="1"/>
  <c r="E43" i="5"/>
  <c r="V43" i="5" s="1"/>
  <c r="G844" i="5"/>
  <c r="Z844" i="5" s="1"/>
  <c r="AO844" i="5" s="1"/>
  <c r="H731" i="5"/>
  <c r="AB731" i="5" s="1"/>
  <c r="AP731" i="5" s="1"/>
  <c r="D533" i="5"/>
  <c r="D545" i="5"/>
  <c r="H219" i="5"/>
  <c r="AB219" i="5" s="1"/>
  <c r="AP219" i="5" s="1"/>
  <c r="H207" i="5"/>
  <c r="AB207" i="5" s="1"/>
  <c r="AP207" i="5" s="1"/>
  <c r="H195" i="5"/>
  <c r="AB195" i="5" s="1"/>
  <c r="AP195" i="5" s="1"/>
  <c r="H192" i="5"/>
  <c r="AB192" i="5" s="1"/>
  <c r="AP192" i="5" s="1"/>
  <c r="F207" i="5"/>
  <c r="W207" i="5" s="1"/>
  <c r="F200" i="5"/>
  <c r="W200" i="5" s="1"/>
  <c r="D46" i="5"/>
  <c r="E44" i="5"/>
  <c r="V44" i="5" s="1"/>
  <c r="D40" i="5"/>
  <c r="E45" i="5"/>
  <c r="V45" i="5" s="1"/>
  <c r="D540" i="5"/>
  <c r="D546" i="5"/>
  <c r="H221" i="5"/>
  <c r="AB221" i="5" s="1"/>
  <c r="AP221" i="5" s="1"/>
  <c r="H209" i="5"/>
  <c r="AB209" i="5" s="1"/>
  <c r="AP209" i="5" s="1"/>
  <c r="H197" i="5"/>
  <c r="AB197" i="5" s="1"/>
  <c r="AP197" i="5" s="1"/>
  <c r="F213" i="5"/>
  <c r="W213" i="5" s="1"/>
  <c r="F202" i="5"/>
  <c r="W202" i="5" s="1"/>
  <c r="E46" i="5"/>
  <c r="V46" i="5" s="1"/>
  <c r="D45" i="5"/>
  <c r="D39" i="5"/>
  <c r="V26" i="5"/>
  <c r="E47" i="5"/>
  <c r="V47" i="5" s="1"/>
  <c r="D534" i="5"/>
  <c r="D549" i="5"/>
  <c r="H223" i="5"/>
  <c r="AB223" i="5" s="1"/>
  <c r="AP223" i="5" s="1"/>
  <c r="W206" i="5"/>
  <c r="G121" i="5"/>
  <c r="Z121" i="5" s="1"/>
  <c r="AO121" i="5" s="1"/>
  <c r="D48" i="5"/>
  <c r="D36" i="5"/>
  <c r="V38" i="5"/>
  <c r="E925" i="5"/>
  <c r="V925" i="5" s="1"/>
  <c r="E909" i="5"/>
  <c r="V909" i="5" s="1"/>
  <c r="D864" i="5"/>
  <c r="D857" i="5"/>
  <c r="D844" i="5"/>
  <c r="E213" i="5"/>
  <c r="V213" i="5" s="1"/>
  <c r="F229" i="5"/>
  <c r="W229" i="5" s="1"/>
  <c r="E198" i="5"/>
  <c r="V198" i="5" s="1"/>
  <c r="D860" i="5"/>
  <c r="D847" i="5"/>
  <c r="E211" i="5"/>
  <c r="V211" i="5" s="1"/>
  <c r="F849" i="5"/>
  <c r="W849" i="5" s="1"/>
  <c r="D861" i="5"/>
  <c r="D850" i="5"/>
  <c r="E209" i="5"/>
  <c r="V209" i="5" s="1"/>
  <c r="G633" i="5"/>
  <c r="Z633" i="5" s="1"/>
  <c r="AO633" i="5" s="1"/>
  <c r="D856" i="5"/>
  <c r="D853" i="5"/>
  <c r="D639" i="5"/>
  <c r="E214" i="5"/>
  <c r="V214" i="5" s="1"/>
  <c r="G774" i="5"/>
  <c r="Z774" i="5" s="1"/>
  <c r="AO774" i="5" s="1"/>
  <c r="G189" i="5"/>
  <c r="Z189" i="5" s="1"/>
  <c r="AO189" i="5" s="1"/>
  <c r="F198" i="5"/>
  <c r="W198" i="5" s="1"/>
  <c r="D859" i="5"/>
  <c r="G935" i="5"/>
  <c r="Z935" i="5" s="1"/>
  <c r="AO935" i="5" s="1"/>
  <c r="D858" i="5"/>
  <c r="D862" i="5"/>
  <c r="E212" i="5"/>
  <c r="V212" i="5" s="1"/>
  <c r="F225" i="5"/>
  <c r="W225" i="5" s="1"/>
  <c r="D865" i="5"/>
  <c r="D845" i="5"/>
  <c r="D848" i="5"/>
  <c r="E210" i="5"/>
  <c r="V210" i="5" s="1"/>
  <c r="D60" i="5"/>
  <c r="D849" i="5"/>
  <c r="D851" i="5"/>
  <c r="E208" i="5"/>
  <c r="V208" i="5" s="1"/>
  <c r="D852" i="5"/>
  <c r="E703" i="5"/>
  <c r="V703" i="5" s="1"/>
  <c r="H501" i="5"/>
  <c r="AB501" i="5" s="1"/>
  <c r="AP501" i="5" s="1"/>
  <c r="G625" i="5"/>
  <c r="Z625" i="5" s="1"/>
  <c r="AO625" i="5" s="1"/>
  <c r="H975" i="5"/>
  <c r="AB975" i="5" s="1"/>
  <c r="AP975" i="5" s="1"/>
  <c r="H959" i="5"/>
  <c r="AB959" i="5" s="1"/>
  <c r="AP959" i="5" s="1"/>
  <c r="G7" i="5"/>
  <c r="Z7" i="5" s="1"/>
  <c r="AO7" i="5" s="1"/>
  <c r="G274" i="5"/>
  <c r="Z274" i="5" s="1"/>
  <c r="AO274" i="5" s="1"/>
  <c r="G102" i="5"/>
  <c r="Z102" i="5" s="1"/>
  <c r="AO102" i="5" s="1"/>
  <c r="Z2" i="5"/>
  <c r="AO2" i="5" s="1"/>
  <c r="G886" i="5"/>
  <c r="Z886" i="5" s="1"/>
  <c r="AO886" i="5" s="1"/>
  <c r="D808" i="5"/>
  <c r="G773" i="5"/>
  <c r="Z773" i="5" s="1"/>
  <c r="AO773" i="5" s="1"/>
  <c r="G709" i="5"/>
  <c r="Z709" i="5" s="1"/>
  <c r="AO709" i="5" s="1"/>
  <c r="D612" i="5"/>
  <c r="E222" i="5"/>
  <c r="V222" i="5" s="1"/>
  <c r="E203" i="5"/>
  <c r="V203" i="5" s="1"/>
  <c r="G104" i="5"/>
  <c r="Z104" i="5" s="1"/>
  <c r="AO104" i="5" s="1"/>
  <c r="G195" i="5"/>
  <c r="Z195" i="5" s="1"/>
  <c r="AO195" i="5" s="1"/>
  <c r="G107" i="5"/>
  <c r="Z107" i="5" s="1"/>
  <c r="AO107" i="5" s="1"/>
  <c r="H6" i="5"/>
  <c r="AB6" i="5" s="1"/>
  <c r="AP6" i="5" s="1"/>
  <c r="H971" i="5"/>
  <c r="AB971" i="5" s="1"/>
  <c r="AP971" i="5" s="1"/>
  <c r="G882" i="5"/>
  <c r="Z882" i="5" s="1"/>
  <c r="AO882" i="5" s="1"/>
  <c r="G267" i="5"/>
  <c r="Z267" i="5" s="1"/>
  <c r="AO267" i="5" s="1"/>
  <c r="G990" i="5"/>
  <c r="Z990" i="5" s="1"/>
  <c r="AO990" i="5" s="1"/>
  <c r="AB962" i="5"/>
  <c r="AP962" i="5" s="1"/>
  <c r="H984" i="5"/>
  <c r="AB984" i="5" s="1"/>
  <c r="AP984" i="5" s="1"/>
  <c r="G887" i="5"/>
  <c r="Z887" i="5" s="1"/>
  <c r="AO887" i="5" s="1"/>
  <c r="D613" i="5"/>
  <c r="F979" i="5"/>
  <c r="W979" i="5" s="1"/>
  <c r="G775" i="5"/>
  <c r="Z775" i="5" s="1"/>
  <c r="AO775" i="5" s="1"/>
  <c r="F627" i="5"/>
  <c r="W627" i="5" s="1"/>
  <c r="D649" i="5"/>
  <c r="G533" i="5"/>
  <c r="Z533" i="5" s="1"/>
  <c r="AO533" i="5" s="1"/>
  <c r="D609" i="5"/>
  <c r="H447" i="5"/>
  <c r="AB447" i="5" s="1"/>
  <c r="AP447" i="5" s="1"/>
  <c r="G271" i="5"/>
  <c r="Z271" i="5" s="1"/>
  <c r="AO271" i="5" s="1"/>
  <c r="E201" i="5"/>
  <c r="V201" i="5" s="1"/>
  <c r="G106" i="5"/>
  <c r="Z106" i="5" s="1"/>
  <c r="AO106" i="5" s="1"/>
  <c r="Z98" i="5"/>
  <c r="AO98" i="5" s="1"/>
  <c r="G197" i="5"/>
  <c r="Z197" i="5" s="1"/>
  <c r="AO197" i="5" s="1"/>
  <c r="D68" i="5"/>
  <c r="Z266" i="5"/>
  <c r="AO266" i="5" s="1"/>
  <c r="G987" i="5"/>
  <c r="Z987" i="5" s="1"/>
  <c r="G707" i="5"/>
  <c r="Z707" i="5" s="1"/>
  <c r="AO707" i="5" s="1"/>
  <c r="G541" i="5"/>
  <c r="Z541" i="5" s="1"/>
  <c r="AO541" i="5" s="1"/>
  <c r="G994" i="5"/>
  <c r="Z994" i="5" s="1"/>
  <c r="AO994" i="5" s="1"/>
  <c r="H967" i="5"/>
  <c r="AB967" i="5" s="1"/>
  <c r="AP967" i="5" s="1"/>
  <c r="G984" i="5"/>
  <c r="Z984" i="5" s="1"/>
  <c r="AO984" i="5" s="1"/>
  <c r="G996" i="5"/>
  <c r="Z996" i="5" s="1"/>
  <c r="AO996" i="5" s="1"/>
  <c r="Z974" i="5"/>
  <c r="AO974" i="5" s="1"/>
  <c r="F978" i="5"/>
  <c r="W978" i="5" s="1"/>
  <c r="E917" i="5"/>
  <c r="V917" i="5" s="1"/>
  <c r="G777" i="5"/>
  <c r="Z777" i="5" s="1"/>
  <c r="AO777" i="5" s="1"/>
  <c r="G702" i="5"/>
  <c r="Z702" i="5" s="1"/>
  <c r="AO702" i="5" s="1"/>
  <c r="D640" i="5"/>
  <c r="Z638" i="5"/>
  <c r="AO638" i="5" s="1"/>
  <c r="D610" i="5"/>
  <c r="H451" i="5"/>
  <c r="AB451" i="5" s="1"/>
  <c r="AP451" i="5" s="1"/>
  <c r="H428" i="5"/>
  <c r="AB428" i="5" s="1"/>
  <c r="AP428" i="5" s="1"/>
  <c r="G277" i="5"/>
  <c r="Z277" i="5" s="1"/>
  <c r="AO277" i="5" s="1"/>
  <c r="E220" i="5"/>
  <c r="V220" i="5" s="1"/>
  <c r="E180" i="5"/>
  <c r="V180" i="5" s="1"/>
  <c r="E224" i="5"/>
  <c r="V224" i="5" s="1"/>
  <c r="E199" i="5"/>
  <c r="V199" i="5" s="1"/>
  <c r="G108" i="5"/>
  <c r="Z108" i="5" s="1"/>
  <c r="AO108" i="5" s="1"/>
  <c r="F209" i="5"/>
  <c r="W209" i="5" s="1"/>
  <c r="G111" i="5"/>
  <c r="Z111" i="5" s="1"/>
  <c r="AO111" i="5" s="1"/>
  <c r="G101" i="5"/>
  <c r="Z101" i="5" s="1"/>
  <c r="AO101" i="5" s="1"/>
  <c r="F197" i="5"/>
  <c r="W197" i="5" s="1"/>
  <c r="W854" i="5"/>
  <c r="H868" i="5"/>
  <c r="AB868" i="5" s="1"/>
  <c r="AP868" i="5" s="1"/>
  <c r="F984" i="5"/>
  <c r="W984" i="5" s="1"/>
  <c r="F983" i="5"/>
  <c r="W983" i="5" s="1"/>
  <c r="G975" i="5"/>
  <c r="Z975" i="5" s="1"/>
  <c r="AO975" i="5" s="1"/>
  <c r="W974" i="5"/>
  <c r="H960" i="5"/>
  <c r="AB960" i="5" s="1"/>
  <c r="AP960" i="5" s="1"/>
  <c r="E916" i="5"/>
  <c r="V916" i="5" s="1"/>
  <c r="G888" i="5"/>
  <c r="Z888" i="5" s="1"/>
  <c r="AO888" i="5" s="1"/>
  <c r="D809" i="5"/>
  <c r="D814" i="5"/>
  <c r="G779" i="5"/>
  <c r="Z779" i="5" s="1"/>
  <c r="AO779" i="5" s="1"/>
  <c r="D646" i="5"/>
  <c r="F633" i="5"/>
  <c r="W633" i="5" s="1"/>
  <c r="G548" i="5"/>
  <c r="Z548" i="5" s="1"/>
  <c r="AO548" i="5" s="1"/>
  <c r="G537" i="5"/>
  <c r="Z537" i="5" s="1"/>
  <c r="AO537" i="5" s="1"/>
  <c r="D611" i="5"/>
  <c r="H453" i="5"/>
  <c r="AB453" i="5" s="1"/>
  <c r="AP453" i="5" s="1"/>
  <c r="E197" i="5"/>
  <c r="V197" i="5" s="1"/>
  <c r="F211" i="5"/>
  <c r="W211" i="5" s="1"/>
  <c r="F226" i="5"/>
  <c r="W226" i="5" s="1"/>
  <c r="F199" i="5"/>
  <c r="W199" i="5" s="1"/>
  <c r="E54" i="5"/>
  <c r="V54" i="5" s="1"/>
  <c r="D15" i="5"/>
  <c r="G885" i="5"/>
  <c r="Z885" i="5" s="1"/>
  <c r="AO885" i="5" s="1"/>
  <c r="F700" i="5"/>
  <c r="W700" i="5" s="1"/>
  <c r="H981" i="5"/>
  <c r="AB981" i="5" s="1"/>
  <c r="AP981" i="5" s="1"/>
  <c r="G980" i="5"/>
  <c r="Z980" i="5" s="1"/>
  <c r="AO980" i="5" s="1"/>
  <c r="F980" i="5"/>
  <c r="W980" i="5" s="1"/>
  <c r="G889" i="5"/>
  <c r="Z889" i="5" s="1"/>
  <c r="AO889" i="5" s="1"/>
  <c r="D803" i="5"/>
  <c r="D813" i="5"/>
  <c r="F718" i="5"/>
  <c r="W718" i="5" s="1"/>
  <c r="G781" i="5"/>
  <c r="Z781" i="5" s="1"/>
  <c r="AO781" i="5" s="1"/>
  <c r="F721" i="5"/>
  <c r="W721" i="5" s="1"/>
  <c r="G648" i="5"/>
  <c r="Z648" i="5" s="1"/>
  <c r="AO648" i="5" s="1"/>
  <c r="F587" i="5"/>
  <c r="W587" i="5" s="1"/>
  <c r="E202" i="5"/>
  <c r="V202" i="5" s="1"/>
  <c r="E195" i="5"/>
  <c r="V195" i="5" s="1"/>
  <c r="G187" i="5"/>
  <c r="Z187" i="5" s="1"/>
  <c r="AO187" i="5" s="1"/>
  <c r="F219" i="5"/>
  <c r="W219" i="5" s="1"/>
  <c r="AB986" i="5"/>
  <c r="AP986" i="5" s="1"/>
  <c r="H969" i="5"/>
  <c r="AB969" i="5" s="1"/>
  <c r="AP969" i="5" s="1"/>
  <c r="G704" i="5"/>
  <c r="Z704" i="5" s="1"/>
  <c r="AO704" i="5" s="1"/>
  <c r="G991" i="5"/>
  <c r="Z991" i="5" s="1"/>
  <c r="AO991" i="5" s="1"/>
  <c r="F975" i="5"/>
  <c r="W975" i="5" s="1"/>
  <c r="G985" i="5"/>
  <c r="Z985" i="5" s="1"/>
  <c r="AO985" i="5" s="1"/>
  <c r="F985" i="5"/>
  <c r="W985" i="5" s="1"/>
  <c r="G880" i="5"/>
  <c r="Z880" i="5" s="1"/>
  <c r="AO880" i="5" s="1"/>
  <c r="G884" i="5"/>
  <c r="Z884" i="5" s="1"/>
  <c r="AO884" i="5" s="1"/>
  <c r="D807" i="5"/>
  <c r="D812" i="5"/>
  <c r="F716" i="5"/>
  <c r="W716" i="5" s="1"/>
  <c r="E639" i="5"/>
  <c r="V639" i="5" s="1"/>
  <c r="W626" i="5"/>
  <c r="D603" i="5"/>
  <c r="Z542" i="5"/>
  <c r="AO542" i="5" s="1"/>
  <c r="G269" i="5"/>
  <c r="Z269" i="5" s="1"/>
  <c r="AO269" i="5" s="1"/>
  <c r="G270" i="5"/>
  <c r="Z270" i="5" s="1"/>
  <c r="AO270" i="5" s="1"/>
  <c r="F215" i="5"/>
  <c r="W215" i="5" s="1"/>
  <c r="F221" i="5"/>
  <c r="W221" i="5" s="1"/>
  <c r="F203" i="5"/>
  <c r="W203" i="5" s="1"/>
  <c r="H996" i="5"/>
  <c r="AB996" i="5" s="1"/>
  <c r="AP996" i="5" s="1"/>
  <c r="F16" i="5"/>
  <c r="W16" i="5" s="1"/>
  <c r="G34" i="5"/>
  <c r="Z34" i="5" s="1"/>
  <c r="AO34" i="5" s="1"/>
  <c r="G921" i="5"/>
  <c r="Z921" i="5" s="1"/>
  <c r="AO921" i="5" s="1"/>
  <c r="G236" i="5"/>
  <c r="Z236" i="5" s="1"/>
  <c r="AO236" i="5" s="1"/>
  <c r="H589" i="5"/>
  <c r="AB589" i="5" s="1"/>
  <c r="AP589" i="5" s="1"/>
  <c r="F863" i="5"/>
  <c r="W863" i="5" s="1"/>
  <c r="G3" i="5"/>
  <c r="Z3" i="5" s="1"/>
  <c r="AO3" i="5" s="1"/>
  <c r="H267" i="5"/>
  <c r="AB267" i="5" s="1"/>
  <c r="AP267" i="5" s="1"/>
  <c r="H979" i="5"/>
  <c r="AB979" i="5" s="1"/>
  <c r="AP979" i="5" s="1"/>
  <c r="G979" i="5"/>
  <c r="Z979" i="5" s="1"/>
  <c r="AO979" i="5" s="1"/>
  <c r="H980" i="5"/>
  <c r="AB980" i="5" s="1"/>
  <c r="AP980" i="5" s="1"/>
  <c r="G983" i="5"/>
  <c r="Z983" i="5" s="1"/>
  <c r="AO983" i="5" s="1"/>
  <c r="F976" i="5"/>
  <c r="W976" i="5" s="1"/>
  <c r="H955" i="5"/>
  <c r="AB955" i="5" s="1"/>
  <c r="AP955" i="5" s="1"/>
  <c r="G883" i="5"/>
  <c r="Z883" i="5" s="1"/>
  <c r="AO883" i="5" s="1"/>
  <c r="D817" i="5"/>
  <c r="D801" i="5"/>
  <c r="D816" i="5"/>
  <c r="F714" i="5"/>
  <c r="W714" i="5" s="1"/>
  <c r="G776" i="5"/>
  <c r="Z776" i="5" s="1"/>
  <c r="AO776" i="5" s="1"/>
  <c r="F711" i="5"/>
  <c r="W711" i="5" s="1"/>
  <c r="E645" i="5"/>
  <c r="V645" i="5" s="1"/>
  <c r="G627" i="5"/>
  <c r="Z627" i="5" s="1"/>
  <c r="AO627" i="5" s="1"/>
  <c r="D604" i="5"/>
  <c r="G276" i="5"/>
  <c r="Z276" i="5" s="1"/>
  <c r="AO276" i="5" s="1"/>
  <c r="E200" i="5"/>
  <c r="V200" i="5" s="1"/>
  <c r="F217" i="5"/>
  <c r="W217" i="5" s="1"/>
  <c r="F224" i="5"/>
  <c r="W224" i="5" s="1"/>
  <c r="F205" i="5"/>
  <c r="W205" i="5" s="1"/>
  <c r="G12" i="5"/>
  <c r="Z12" i="5" s="1"/>
  <c r="AO12" i="5" s="1"/>
  <c r="G897" i="5"/>
  <c r="Z897" i="5" s="1"/>
  <c r="AO897" i="5" s="1"/>
  <c r="G637" i="5"/>
  <c r="Z637" i="5" s="1"/>
  <c r="AO637" i="5" s="1"/>
  <c r="G981" i="5"/>
  <c r="Z981" i="5" s="1"/>
  <c r="AO981" i="5" s="1"/>
  <c r="G995" i="5"/>
  <c r="Z995" i="5" s="1"/>
  <c r="AO995" i="5" s="1"/>
  <c r="G976" i="5"/>
  <c r="Z976" i="5" s="1"/>
  <c r="AO976" i="5" s="1"/>
  <c r="H985" i="5"/>
  <c r="AB985" i="5" s="1"/>
  <c r="AP985" i="5" s="1"/>
  <c r="G977" i="5"/>
  <c r="Z977" i="5" s="1"/>
  <c r="AO977" i="5" s="1"/>
  <c r="F982" i="5"/>
  <c r="W982" i="5" s="1"/>
  <c r="H952" i="5"/>
  <c r="AB952" i="5" s="1"/>
  <c r="AP952" i="5" s="1"/>
  <c r="H957" i="5"/>
  <c r="AB957" i="5" s="1"/>
  <c r="AP957" i="5" s="1"/>
  <c r="G879" i="5"/>
  <c r="Z879" i="5" s="1"/>
  <c r="AO879" i="5" s="1"/>
  <c r="D795" i="5"/>
  <c r="D800" i="5"/>
  <c r="F712" i="5"/>
  <c r="W712" i="5" s="1"/>
  <c r="G699" i="5"/>
  <c r="Z699" i="5" s="1"/>
  <c r="AO699" i="5" s="1"/>
  <c r="F713" i="5"/>
  <c r="W713" i="5" s="1"/>
  <c r="E646" i="5"/>
  <c r="V646" i="5" s="1"/>
  <c r="G629" i="5"/>
  <c r="Z629" i="5" s="1"/>
  <c r="AO629" i="5" s="1"/>
  <c r="G706" i="5"/>
  <c r="Z706" i="5" s="1"/>
  <c r="AO706" i="5" s="1"/>
  <c r="G534" i="5"/>
  <c r="Z534" i="5" s="1"/>
  <c r="AO534" i="5" s="1"/>
  <c r="D605" i="5"/>
  <c r="G532" i="5"/>
  <c r="Z532" i="5" s="1"/>
  <c r="AO532" i="5" s="1"/>
  <c r="W218" i="5"/>
  <c r="H963" i="5"/>
  <c r="AB963" i="5" s="1"/>
  <c r="AP963" i="5" s="1"/>
  <c r="F977" i="5"/>
  <c r="W977" i="5" s="1"/>
  <c r="G273" i="5"/>
  <c r="Z273" i="5" s="1"/>
  <c r="AO273" i="5" s="1"/>
  <c r="G992" i="5"/>
  <c r="Z992" i="5" s="1"/>
  <c r="AO992" i="5" s="1"/>
  <c r="G989" i="5"/>
  <c r="Z989" i="5" s="1"/>
  <c r="AO989" i="5" s="1"/>
  <c r="H968" i="5"/>
  <c r="AB968" i="5" s="1"/>
  <c r="AP968" i="5" s="1"/>
  <c r="H982" i="5"/>
  <c r="AB982" i="5" s="1"/>
  <c r="AP982" i="5" s="1"/>
  <c r="H966" i="5"/>
  <c r="AB966" i="5" s="1"/>
  <c r="AP966" i="5" s="1"/>
  <c r="H965" i="5"/>
  <c r="AB965" i="5" s="1"/>
  <c r="AP965" i="5" s="1"/>
  <c r="H954" i="5"/>
  <c r="AB954" i="5" s="1"/>
  <c r="AP954" i="5" s="1"/>
  <c r="H958" i="5"/>
  <c r="AB958" i="5" s="1"/>
  <c r="AP958" i="5" s="1"/>
  <c r="H956" i="5"/>
  <c r="AB956" i="5" s="1"/>
  <c r="AP956" i="5" s="1"/>
  <c r="G881" i="5"/>
  <c r="Z881" i="5" s="1"/>
  <c r="AO881" i="5" s="1"/>
  <c r="D811" i="5"/>
  <c r="G701" i="5"/>
  <c r="Z701" i="5" s="1"/>
  <c r="AO701" i="5" s="1"/>
  <c r="F719" i="5"/>
  <c r="W719" i="5" s="1"/>
  <c r="F715" i="5"/>
  <c r="W715" i="5" s="1"/>
  <c r="G631" i="5"/>
  <c r="Z631" i="5" s="1"/>
  <c r="AO631" i="5" s="1"/>
  <c r="G708" i="5"/>
  <c r="Z708" i="5" s="1"/>
  <c r="AO708" i="5" s="1"/>
  <c r="D606" i="5"/>
  <c r="H424" i="5"/>
  <c r="AB424" i="5" s="1"/>
  <c r="AP424" i="5" s="1"/>
  <c r="G268" i="5"/>
  <c r="Z268" i="5" s="1"/>
  <c r="AO268" i="5" s="1"/>
  <c r="E239" i="5"/>
  <c r="V239" i="5" s="1"/>
  <c r="E229" i="5"/>
  <c r="V229" i="5" s="1"/>
  <c r="F223" i="5"/>
  <c r="W223" i="5" s="1"/>
  <c r="F196" i="5"/>
  <c r="W196" i="5" s="1"/>
  <c r="E105" i="5"/>
  <c r="V105" i="5" s="1"/>
  <c r="F5" i="5"/>
  <c r="W5" i="5" s="1"/>
  <c r="AK5" i="5" s="1"/>
  <c r="E58" i="5"/>
  <c r="V58" i="5" s="1"/>
  <c r="E55" i="5"/>
  <c r="V55" i="5" s="1"/>
  <c r="F919" i="5"/>
  <c r="W919" i="5" s="1"/>
  <c r="E919" i="5"/>
  <c r="V919" i="5" s="1"/>
  <c r="G630" i="5"/>
  <c r="Z630" i="5" s="1"/>
  <c r="AO630" i="5" s="1"/>
  <c r="Z998" i="5"/>
  <c r="AO998" i="5" s="1"/>
  <c r="H973" i="5"/>
  <c r="AB973" i="5" s="1"/>
  <c r="AP973" i="5" s="1"/>
  <c r="H983" i="5"/>
  <c r="AB983" i="5" s="1"/>
  <c r="AP983" i="5" s="1"/>
  <c r="H972" i="5"/>
  <c r="AB972" i="5" s="1"/>
  <c r="AP972" i="5" s="1"/>
  <c r="D799" i="5"/>
  <c r="G703" i="5"/>
  <c r="Z703" i="5" s="1"/>
  <c r="AO703" i="5" s="1"/>
  <c r="F717" i="5"/>
  <c r="W717" i="5" s="1"/>
  <c r="G700" i="5"/>
  <c r="Z700" i="5" s="1"/>
  <c r="AO700" i="5" s="1"/>
  <c r="G540" i="5"/>
  <c r="Z540" i="5" s="1"/>
  <c r="AO540" i="5" s="1"/>
  <c r="G536" i="5"/>
  <c r="Z536" i="5" s="1"/>
  <c r="AO536" i="5" s="1"/>
  <c r="F241" i="5"/>
  <c r="W241" i="5" s="1"/>
  <c r="E223" i="5"/>
  <c r="V223" i="5" s="1"/>
  <c r="E56" i="5"/>
  <c r="V56" i="5" s="1"/>
  <c r="AB38" i="5"/>
  <c r="AP38" i="5" s="1"/>
  <c r="D19" i="5"/>
  <c r="E57" i="5"/>
  <c r="V57" i="5" s="1"/>
  <c r="H271" i="5"/>
  <c r="AB271" i="5" s="1"/>
  <c r="AP271" i="5" s="1"/>
  <c r="G239" i="5"/>
  <c r="Z239" i="5" s="1"/>
  <c r="AO239" i="5" s="1"/>
  <c r="G237" i="5"/>
  <c r="Z237" i="5" s="1"/>
  <c r="AO237" i="5" s="1"/>
  <c r="G213" i="5"/>
  <c r="Z213" i="5" s="1"/>
  <c r="AO213" i="5" s="1"/>
  <c r="G6" i="5"/>
  <c r="Z6" i="5" s="1"/>
  <c r="AO6" i="5" s="1"/>
  <c r="G15" i="5"/>
  <c r="Z15" i="5" s="1"/>
  <c r="AO15" i="5" s="1"/>
  <c r="G11" i="5"/>
  <c r="Z11" i="5" s="1"/>
  <c r="AO11" i="5" s="1"/>
  <c r="F868" i="5"/>
  <c r="W868" i="5" s="1"/>
  <c r="H835" i="5"/>
  <c r="AB835" i="5" s="1"/>
  <c r="AP835" i="5" s="1"/>
  <c r="H790" i="5"/>
  <c r="AB790" i="5" s="1"/>
  <c r="AP790" i="5" s="1"/>
  <c r="H774" i="5"/>
  <c r="AB774" i="5" s="1"/>
  <c r="AP774" i="5" s="1"/>
  <c r="H584" i="5"/>
  <c r="AB584" i="5" s="1"/>
  <c r="AP584" i="5" s="1"/>
  <c r="H270" i="5"/>
  <c r="AB270" i="5" s="1"/>
  <c r="AP270" i="5" s="1"/>
  <c r="G215" i="5"/>
  <c r="Z215" i="5" s="1"/>
  <c r="AO215" i="5" s="1"/>
  <c r="G20" i="5"/>
  <c r="Z20" i="5" s="1"/>
  <c r="AO20" i="5" s="1"/>
  <c r="G19" i="5"/>
  <c r="Z19" i="5" s="1"/>
  <c r="AO19" i="5" s="1"/>
  <c r="F856" i="5"/>
  <c r="W856" i="5" s="1"/>
  <c r="H582" i="5"/>
  <c r="AB582" i="5" s="1"/>
  <c r="AP582" i="5" s="1"/>
  <c r="F961" i="5"/>
  <c r="W961" i="5" s="1"/>
  <c r="G919" i="5"/>
  <c r="Z919" i="5" s="1"/>
  <c r="AO919" i="5" s="1"/>
  <c r="H836" i="5"/>
  <c r="AB836" i="5" s="1"/>
  <c r="AP836" i="5" s="1"/>
  <c r="H788" i="5"/>
  <c r="AB788" i="5" s="1"/>
  <c r="AP788" i="5" s="1"/>
  <c r="H785" i="5"/>
  <c r="AB785" i="5" s="1"/>
  <c r="AP785" i="5" s="1"/>
  <c r="H776" i="5"/>
  <c r="AB776" i="5" s="1"/>
  <c r="AP776" i="5" s="1"/>
  <c r="H643" i="5"/>
  <c r="AB643" i="5" s="1"/>
  <c r="AP643" i="5" s="1"/>
  <c r="H586" i="5"/>
  <c r="AB586" i="5" s="1"/>
  <c r="AP586" i="5" s="1"/>
  <c r="G217" i="5"/>
  <c r="Z217" i="5" s="1"/>
  <c r="AO217" i="5" s="1"/>
  <c r="G16" i="5"/>
  <c r="Z16" i="5" s="1"/>
  <c r="AO16" i="5" s="1"/>
  <c r="F860" i="5"/>
  <c r="W860" i="5" s="1"/>
  <c r="F859" i="5"/>
  <c r="W859" i="5" s="1"/>
  <c r="G22" i="5"/>
  <c r="Z22" i="5" s="1"/>
  <c r="AO22" i="5" s="1"/>
  <c r="H781" i="5"/>
  <c r="AB781" i="5" s="1"/>
  <c r="AP781" i="5" s="1"/>
  <c r="G924" i="5"/>
  <c r="Z924" i="5" s="1"/>
  <c r="AO924" i="5" s="1"/>
  <c r="F858" i="5"/>
  <c r="W858" i="5" s="1"/>
  <c r="H829" i="5"/>
  <c r="AB829" i="5" s="1"/>
  <c r="AP829" i="5" s="1"/>
  <c r="H824" i="5"/>
  <c r="AB824" i="5" s="1"/>
  <c r="AP824" i="5" s="1"/>
  <c r="G916" i="5"/>
  <c r="Z916" i="5" s="1"/>
  <c r="AO916" i="5" s="1"/>
  <c r="H839" i="5"/>
  <c r="AB839" i="5" s="1"/>
  <c r="AP839" i="5" s="1"/>
  <c r="H786" i="5"/>
  <c r="AB786" i="5" s="1"/>
  <c r="AP786" i="5" s="1"/>
  <c r="F706" i="5"/>
  <c r="W706" i="5" s="1"/>
  <c r="H778" i="5"/>
  <c r="AB778" i="5" s="1"/>
  <c r="AP778" i="5" s="1"/>
  <c r="H588" i="5"/>
  <c r="AB588" i="5" s="1"/>
  <c r="AP588" i="5" s="1"/>
  <c r="E551" i="5"/>
  <c r="V551" i="5" s="1"/>
  <c r="G222" i="5"/>
  <c r="Z222" i="5" s="1"/>
  <c r="AO222" i="5" s="1"/>
  <c r="G226" i="5"/>
  <c r="Z226" i="5" s="1"/>
  <c r="AO226" i="5" s="1"/>
  <c r="F55" i="5"/>
  <c r="W55" i="5" s="1"/>
  <c r="Z14" i="5"/>
  <c r="AO14" i="5" s="1"/>
  <c r="Z914" i="5"/>
  <c r="AO914" i="5" s="1"/>
  <c r="G920" i="5"/>
  <c r="Z920" i="5" s="1"/>
  <c r="AO920" i="5" s="1"/>
  <c r="F874" i="5"/>
  <c r="W874" i="5" s="1"/>
  <c r="H838" i="5"/>
  <c r="AB838" i="5" s="1"/>
  <c r="AP838" i="5" s="1"/>
  <c r="H784" i="5"/>
  <c r="AB784" i="5" s="1"/>
  <c r="AP784" i="5" s="1"/>
  <c r="F704" i="5"/>
  <c r="W704" i="5" s="1"/>
  <c r="H820" i="5"/>
  <c r="AB820" i="5" s="1"/>
  <c r="AP820" i="5" s="1"/>
  <c r="H780" i="5"/>
  <c r="AB780" i="5" s="1"/>
  <c r="AP780" i="5" s="1"/>
  <c r="G725" i="5"/>
  <c r="Z725" i="5" s="1"/>
  <c r="AO725" i="5" s="1"/>
  <c r="H639" i="5"/>
  <c r="AB639" i="5" s="1"/>
  <c r="AP639" i="5" s="1"/>
  <c r="AB578" i="5"/>
  <c r="AP578" i="5" s="1"/>
  <c r="Z218" i="5"/>
  <c r="AO218" i="5" s="1"/>
  <c r="G224" i="5"/>
  <c r="Z224" i="5" s="1"/>
  <c r="AO224" i="5" s="1"/>
  <c r="G18" i="5"/>
  <c r="Z18" i="5" s="1"/>
  <c r="AO18" i="5" s="1"/>
  <c r="G10" i="5"/>
  <c r="Z10" i="5" s="1"/>
  <c r="AO10" i="5" s="1"/>
  <c r="G923" i="5"/>
  <c r="Z923" i="5" s="1"/>
  <c r="AO923" i="5" s="1"/>
  <c r="F871" i="5"/>
  <c r="W871" i="5" s="1"/>
  <c r="H841" i="5"/>
  <c r="AB841" i="5" s="1"/>
  <c r="AP841" i="5" s="1"/>
  <c r="H791" i="5"/>
  <c r="AB791" i="5" s="1"/>
  <c r="AP791" i="5" s="1"/>
  <c r="H783" i="5"/>
  <c r="AB783" i="5" s="1"/>
  <c r="AP783" i="5" s="1"/>
  <c r="F702" i="5"/>
  <c r="W702" i="5" s="1"/>
  <c r="H579" i="5"/>
  <c r="AB579" i="5" s="1"/>
  <c r="AP579" i="5" s="1"/>
  <c r="AB266" i="5"/>
  <c r="AP266" i="5" s="1"/>
  <c r="G238" i="5"/>
  <c r="Z238" i="5" s="1"/>
  <c r="AO238" i="5" s="1"/>
  <c r="G208" i="5"/>
  <c r="Z208" i="5" s="1"/>
  <c r="AO208" i="5" s="1"/>
  <c r="G219" i="5"/>
  <c r="Z219" i="5" s="1"/>
  <c r="AO219" i="5" s="1"/>
  <c r="G23" i="5"/>
  <c r="Z23" i="5" s="1"/>
  <c r="AO23" i="5" s="1"/>
  <c r="G918" i="5"/>
  <c r="Z918" i="5" s="1"/>
  <c r="AO918" i="5" s="1"/>
  <c r="F873" i="5"/>
  <c r="W873" i="5" s="1"/>
  <c r="W866" i="5"/>
  <c r="H832" i="5"/>
  <c r="AB832" i="5" s="1"/>
  <c r="AP832" i="5" s="1"/>
  <c r="AB782" i="5"/>
  <c r="AP782" i="5" s="1"/>
  <c r="H822" i="5"/>
  <c r="AB822" i="5" s="1"/>
  <c r="AP822" i="5" s="1"/>
  <c r="G713" i="5"/>
  <c r="Z713" i="5" s="1"/>
  <c r="AO713" i="5" s="1"/>
  <c r="H581" i="5"/>
  <c r="AB581" i="5" s="1"/>
  <c r="AP581" i="5" s="1"/>
  <c r="G220" i="5"/>
  <c r="Z220" i="5" s="1"/>
  <c r="AO220" i="5" s="1"/>
  <c r="G221" i="5"/>
  <c r="Z221" i="5" s="1"/>
  <c r="AO221" i="5" s="1"/>
  <c r="G21" i="5"/>
  <c r="Z21" i="5" s="1"/>
  <c r="AO21" i="5" s="1"/>
  <c r="G9" i="5"/>
  <c r="Z9" i="5" s="1"/>
  <c r="AO9" i="5" s="1"/>
  <c r="G17" i="5"/>
  <c r="Z17" i="5" s="1"/>
  <c r="AO17" i="5" s="1"/>
  <c r="F917" i="5"/>
  <c r="W917" i="5" s="1"/>
  <c r="E908" i="5"/>
  <c r="V908" i="5" s="1"/>
  <c r="H837" i="5"/>
  <c r="AB837" i="5" s="1"/>
  <c r="AP837" i="5" s="1"/>
  <c r="G925" i="5"/>
  <c r="Z925" i="5" s="1"/>
  <c r="AO925" i="5" s="1"/>
  <c r="G922" i="5"/>
  <c r="Z922" i="5" s="1"/>
  <c r="AO922" i="5" s="1"/>
  <c r="F875" i="5"/>
  <c r="W875" i="5" s="1"/>
  <c r="H834" i="5"/>
  <c r="AB834" i="5" s="1"/>
  <c r="AP834" i="5" s="1"/>
  <c r="H821" i="5"/>
  <c r="AB821" i="5" s="1"/>
  <c r="AP821" i="5" s="1"/>
  <c r="H771" i="5"/>
  <c r="AB771" i="5" s="1"/>
  <c r="AP771" i="5" s="1"/>
  <c r="H583" i="5"/>
  <c r="AB583" i="5" s="1"/>
  <c r="AP583" i="5" s="1"/>
  <c r="G223" i="5"/>
  <c r="Z223" i="5" s="1"/>
  <c r="AO223" i="5" s="1"/>
  <c r="G214" i="5"/>
  <c r="Z214" i="5" s="1"/>
  <c r="AO214" i="5" s="1"/>
  <c r="G8" i="5"/>
  <c r="Z8" i="5" s="1"/>
  <c r="AO8" i="5" s="1"/>
  <c r="G25" i="5"/>
  <c r="Z25" i="5" s="1"/>
  <c r="AO25" i="5" s="1"/>
  <c r="G13" i="5"/>
  <c r="Z13" i="5" s="1"/>
  <c r="AO13" i="5" s="1"/>
  <c r="H721" i="5"/>
  <c r="AB721" i="5" s="1"/>
  <c r="AP721" i="5" s="1"/>
  <c r="F730" i="5"/>
  <c r="W730" i="5" s="1"/>
  <c r="H709" i="5"/>
  <c r="AB709" i="5" s="1"/>
  <c r="AP709" i="5" s="1"/>
  <c r="D887" i="5"/>
  <c r="F861" i="5"/>
  <c r="W861" i="5" s="1"/>
  <c r="G915" i="5"/>
  <c r="Z915" i="5" s="1"/>
  <c r="AO915" i="5" s="1"/>
  <c r="F869" i="5"/>
  <c r="W869" i="5" s="1"/>
  <c r="F876" i="5"/>
  <c r="W876" i="5" s="1"/>
  <c r="H840" i="5"/>
  <c r="AB840" i="5" s="1"/>
  <c r="AP840" i="5" s="1"/>
  <c r="H789" i="5"/>
  <c r="AB789" i="5" s="1"/>
  <c r="AP789" i="5" s="1"/>
  <c r="H819" i="5"/>
  <c r="AB819" i="5" s="1"/>
  <c r="AP819" i="5" s="1"/>
  <c r="H773" i="5"/>
  <c r="AB773" i="5" s="1"/>
  <c r="AP773" i="5" s="1"/>
  <c r="E671" i="5"/>
  <c r="V671" i="5" s="1"/>
  <c r="H585" i="5"/>
  <c r="AB585" i="5" s="1"/>
  <c r="AP585" i="5" s="1"/>
  <c r="H427" i="5"/>
  <c r="AB427" i="5" s="1"/>
  <c r="AP427" i="5" s="1"/>
  <c r="H277" i="5"/>
  <c r="AB277" i="5" s="1"/>
  <c r="AP277" i="5" s="1"/>
  <c r="G225" i="5"/>
  <c r="Z225" i="5" s="1"/>
  <c r="AO225" i="5" s="1"/>
  <c r="E52" i="5"/>
  <c r="V52" i="5" s="1"/>
  <c r="F857" i="5"/>
  <c r="W857" i="5" s="1"/>
  <c r="H275" i="5"/>
  <c r="AB275" i="5" s="1"/>
  <c r="AP275" i="5" s="1"/>
  <c r="F877" i="5"/>
  <c r="W877" i="5" s="1"/>
  <c r="H828" i="5"/>
  <c r="AB828" i="5" s="1"/>
  <c r="AP828" i="5" s="1"/>
  <c r="H775" i="5"/>
  <c r="AB775" i="5" s="1"/>
  <c r="AP775" i="5" s="1"/>
  <c r="H663" i="5"/>
  <c r="AB663" i="5" s="1"/>
  <c r="AP663" i="5" s="1"/>
  <c r="H587" i="5"/>
  <c r="AB587" i="5" s="1"/>
  <c r="AP587" i="5" s="1"/>
  <c r="H351" i="5"/>
  <c r="AB351" i="5" s="1"/>
  <c r="AP351" i="5" s="1"/>
  <c r="H429" i="5"/>
  <c r="AB429" i="5" s="1"/>
  <c r="AP429" i="5" s="1"/>
  <c r="H276" i="5"/>
  <c r="AB276" i="5" s="1"/>
  <c r="AP276" i="5" s="1"/>
  <c r="H237" i="5"/>
  <c r="AB237" i="5" s="1"/>
  <c r="AP237" i="5" s="1"/>
  <c r="G207" i="5"/>
  <c r="Z207" i="5" s="1"/>
  <c r="AO207" i="5" s="1"/>
  <c r="G227" i="5"/>
  <c r="Z227" i="5" s="1"/>
  <c r="AO227" i="5" s="1"/>
  <c r="E60" i="5"/>
  <c r="V60" i="5" s="1"/>
  <c r="G5" i="5"/>
  <c r="Z5" i="5" s="1"/>
  <c r="AO5" i="5" s="1"/>
  <c r="E51" i="5"/>
  <c r="V51" i="5" s="1"/>
  <c r="F805" i="5"/>
  <c r="W805" i="5" s="1"/>
  <c r="F826" i="5"/>
  <c r="W826" i="5" s="1"/>
  <c r="F855" i="5"/>
  <c r="W855" i="5" s="1"/>
  <c r="H269" i="5"/>
  <c r="AB269" i="5" s="1"/>
  <c r="AP269" i="5" s="1"/>
  <c r="D49" i="5"/>
  <c r="E36" i="5"/>
  <c r="V36" i="5" s="1"/>
  <c r="H825" i="5"/>
  <c r="AB825" i="5" s="1"/>
  <c r="AP825" i="5" s="1"/>
  <c r="H994" i="5"/>
  <c r="AB994" i="5" s="1"/>
  <c r="AP994" i="5" s="1"/>
  <c r="G893" i="5"/>
  <c r="Z893" i="5" s="1"/>
  <c r="AO893" i="5" s="1"/>
  <c r="F870" i="5"/>
  <c r="W870" i="5" s="1"/>
  <c r="F865" i="5"/>
  <c r="W865" i="5" s="1"/>
  <c r="H777" i="5"/>
  <c r="AB777" i="5" s="1"/>
  <c r="AP777" i="5" s="1"/>
  <c r="H353" i="5"/>
  <c r="AB353" i="5" s="1"/>
  <c r="AP353" i="5" s="1"/>
  <c r="H426" i="5"/>
  <c r="AB426" i="5" s="1"/>
  <c r="AP426" i="5" s="1"/>
  <c r="H274" i="5"/>
  <c r="AB274" i="5" s="1"/>
  <c r="AP274" i="5" s="1"/>
  <c r="G209" i="5"/>
  <c r="Z209" i="5" s="1"/>
  <c r="AO209" i="5" s="1"/>
  <c r="G229" i="5"/>
  <c r="Z229" i="5" s="1"/>
  <c r="AO229" i="5" s="1"/>
  <c r="G4" i="5"/>
  <c r="Z4" i="5" s="1"/>
  <c r="AO4" i="5" s="1"/>
  <c r="AQ207" i="5"/>
  <c r="H992" i="5"/>
  <c r="AB992" i="5" s="1"/>
  <c r="AP992" i="5" s="1"/>
  <c r="W914" i="5"/>
  <c r="D882" i="5"/>
  <c r="F727" i="5"/>
  <c r="W727" i="5" s="1"/>
  <c r="H706" i="5"/>
  <c r="AB706" i="5" s="1"/>
  <c r="AP706" i="5" s="1"/>
  <c r="E108" i="5"/>
  <c r="V108" i="5" s="1"/>
  <c r="H7" i="5"/>
  <c r="AB7" i="5" s="1"/>
  <c r="AP7" i="5" s="1"/>
  <c r="H990" i="5"/>
  <c r="AB990" i="5" s="1"/>
  <c r="AP990" i="5" s="1"/>
  <c r="F929" i="5"/>
  <c r="W929" i="5" s="1"/>
  <c r="F921" i="5"/>
  <c r="W921" i="5" s="1"/>
  <c r="H885" i="5"/>
  <c r="AB885" i="5" s="1"/>
  <c r="AP885" i="5" s="1"/>
  <c r="H720" i="5"/>
  <c r="AB720" i="5" s="1"/>
  <c r="AP720" i="5" s="1"/>
  <c r="F723" i="5"/>
  <c r="W723" i="5" s="1"/>
  <c r="F733" i="5"/>
  <c r="W733" i="5" s="1"/>
  <c r="F731" i="5"/>
  <c r="W731" i="5" s="1"/>
  <c r="H708" i="5"/>
  <c r="AB708" i="5" s="1"/>
  <c r="AP708" i="5" s="1"/>
  <c r="H359" i="5"/>
  <c r="AB359" i="5" s="1"/>
  <c r="AP359" i="5" s="1"/>
  <c r="E100" i="5"/>
  <c r="V100" i="5" s="1"/>
  <c r="H8" i="5"/>
  <c r="AB8" i="5" s="1"/>
  <c r="AP8" i="5" s="1"/>
  <c r="W38" i="5"/>
  <c r="G528" i="5"/>
  <c r="Z528" i="5" s="1"/>
  <c r="AO528" i="5" s="1"/>
  <c r="G47" i="5"/>
  <c r="Z47" i="5" s="1"/>
  <c r="AO47" i="5" s="1"/>
  <c r="H988" i="5"/>
  <c r="AB988" i="5" s="1"/>
  <c r="AP988" i="5" s="1"/>
  <c r="H997" i="5"/>
  <c r="AB997" i="5" s="1"/>
  <c r="AP997" i="5" s="1"/>
  <c r="D968" i="5"/>
  <c r="F924" i="5"/>
  <c r="W924" i="5" s="1"/>
  <c r="F920" i="5"/>
  <c r="W920" i="5" s="1"/>
  <c r="D717" i="5"/>
  <c r="AB710" i="5"/>
  <c r="AP710" i="5" s="1"/>
  <c r="H702" i="5"/>
  <c r="AB702" i="5" s="1"/>
  <c r="AP702" i="5" s="1"/>
  <c r="F729" i="5"/>
  <c r="W729" i="5" s="1"/>
  <c r="H704" i="5"/>
  <c r="AB704" i="5" s="1"/>
  <c r="AP704" i="5" s="1"/>
  <c r="E103" i="5"/>
  <c r="V103" i="5" s="1"/>
  <c r="H17" i="5"/>
  <c r="AB17" i="5" s="1"/>
  <c r="AP17" i="5" s="1"/>
  <c r="H9" i="5"/>
  <c r="AB9" i="5" s="1"/>
  <c r="AP9" i="5" s="1"/>
  <c r="F49" i="5"/>
  <c r="W49" i="5" s="1"/>
  <c r="H190" i="5"/>
  <c r="AB190" i="5" s="1"/>
  <c r="AP190" i="5" s="1"/>
  <c r="H995" i="5"/>
  <c r="AB995" i="5" s="1"/>
  <c r="AP995" i="5" s="1"/>
  <c r="F925" i="5"/>
  <c r="W925" i="5" s="1"/>
  <c r="D712" i="5"/>
  <c r="H711" i="5"/>
  <c r="AB711" i="5" s="1"/>
  <c r="AP711" i="5" s="1"/>
  <c r="H700" i="5"/>
  <c r="AB700" i="5" s="1"/>
  <c r="AP700" i="5" s="1"/>
  <c r="AB698" i="5"/>
  <c r="AP698" i="5" s="1"/>
  <c r="F582" i="5"/>
  <c r="W582" i="5" s="1"/>
  <c r="E106" i="5"/>
  <c r="V106" i="5" s="1"/>
  <c r="H10" i="5"/>
  <c r="AB10" i="5" s="1"/>
  <c r="AP10" i="5" s="1"/>
  <c r="D711" i="5"/>
  <c r="H32" i="5"/>
  <c r="AB32" i="5" s="1"/>
  <c r="AP32" i="5" s="1"/>
  <c r="F42" i="5"/>
  <c r="W42" i="5" s="1"/>
  <c r="G521" i="5"/>
  <c r="Z521" i="5" s="1"/>
  <c r="AO521" i="5" s="1"/>
  <c r="G463" i="5"/>
  <c r="Z463" i="5" s="1"/>
  <c r="AO463" i="5" s="1"/>
  <c r="E4" i="5"/>
  <c r="V4" i="5" s="1"/>
  <c r="AJ4" i="5" s="1"/>
  <c r="AL4" i="5" s="1"/>
  <c r="AM4" i="5" s="1"/>
  <c r="AN4" i="5" s="1"/>
  <c r="H993" i="5"/>
  <c r="AB993" i="5" s="1"/>
  <c r="AP993" i="5" s="1"/>
  <c r="F922" i="5"/>
  <c r="W922" i="5" s="1"/>
  <c r="E906" i="5"/>
  <c r="V906" i="5" s="1"/>
  <c r="D899" i="5"/>
  <c r="V902" i="5"/>
  <c r="D721" i="5"/>
  <c r="D714" i="5"/>
  <c r="H713" i="5"/>
  <c r="AB713" i="5" s="1"/>
  <c r="AP713" i="5" s="1"/>
  <c r="H699" i="5"/>
  <c r="AB699" i="5" s="1"/>
  <c r="AP699" i="5" s="1"/>
  <c r="D560" i="5"/>
  <c r="G241" i="5"/>
  <c r="Z241" i="5" s="1"/>
  <c r="AO241" i="5" s="1"/>
  <c r="E109" i="5"/>
  <c r="V109" i="5" s="1"/>
  <c r="H11" i="5"/>
  <c r="AB11" i="5" s="1"/>
  <c r="AP11" i="5" s="1"/>
  <c r="E904" i="5"/>
  <c r="V904" i="5" s="1"/>
  <c r="D843" i="5"/>
  <c r="H632" i="5"/>
  <c r="AB632" i="5" s="1"/>
  <c r="AP632" i="5" s="1"/>
  <c r="D715" i="5"/>
  <c r="H991" i="5"/>
  <c r="AB991" i="5" s="1"/>
  <c r="AP991" i="5" s="1"/>
  <c r="AB998" i="5"/>
  <c r="AP998" i="5" s="1"/>
  <c r="F923" i="5"/>
  <c r="W923" i="5" s="1"/>
  <c r="F915" i="5"/>
  <c r="W915" i="5" s="1"/>
  <c r="E913" i="5"/>
  <c r="V913" i="5" s="1"/>
  <c r="D716" i="5"/>
  <c r="W734" i="5"/>
  <c r="H715" i="5"/>
  <c r="AB715" i="5" s="1"/>
  <c r="AP715" i="5" s="1"/>
  <c r="H701" i="5"/>
  <c r="AB701" i="5" s="1"/>
  <c r="AP701" i="5" s="1"/>
  <c r="D564" i="5"/>
  <c r="G231" i="5"/>
  <c r="Z231" i="5" s="1"/>
  <c r="AO231" i="5" s="1"/>
  <c r="E104" i="5"/>
  <c r="V104" i="5" s="1"/>
  <c r="E107" i="5"/>
  <c r="V107" i="5" s="1"/>
  <c r="H29" i="5"/>
  <c r="AB29" i="5" s="1"/>
  <c r="AP29" i="5" s="1"/>
  <c r="AB14" i="5"/>
  <c r="AP14" i="5" s="1"/>
  <c r="E907" i="5"/>
  <c r="V907" i="5" s="1"/>
  <c r="D713" i="5"/>
  <c r="F39" i="5"/>
  <c r="W39" i="5" s="1"/>
  <c r="H37" i="5"/>
  <c r="AB37" i="5" s="1"/>
  <c r="AP37" i="5" s="1"/>
  <c r="E886" i="5"/>
  <c r="V886" i="5" s="1"/>
  <c r="H797" i="5"/>
  <c r="AB797" i="5" s="1"/>
  <c r="AP797" i="5" s="1"/>
  <c r="H989" i="5"/>
  <c r="AB989" i="5" s="1"/>
  <c r="AP989" i="5" s="1"/>
  <c r="F918" i="5"/>
  <c r="W918" i="5" s="1"/>
  <c r="E910" i="5"/>
  <c r="V910" i="5" s="1"/>
  <c r="E912" i="5"/>
  <c r="V912" i="5" s="1"/>
  <c r="D718" i="5"/>
  <c r="H717" i="5"/>
  <c r="AB717" i="5" s="1"/>
  <c r="AP717" i="5" s="1"/>
  <c r="H703" i="5"/>
  <c r="AB703" i="5" s="1"/>
  <c r="AP703" i="5" s="1"/>
  <c r="F551" i="5"/>
  <c r="W551" i="5" s="1"/>
  <c r="G233" i="5"/>
  <c r="Z233" i="5" s="1"/>
  <c r="AO233" i="5" s="1"/>
  <c r="H48" i="5"/>
  <c r="AB48" i="5" s="1"/>
  <c r="AP48" i="5" s="1"/>
  <c r="H12" i="5"/>
  <c r="AB12" i="5" s="1"/>
  <c r="AP12" i="5" s="1"/>
  <c r="E911" i="5"/>
  <c r="V911" i="5" s="1"/>
  <c r="H34" i="5"/>
  <c r="AB34" i="5" s="1"/>
  <c r="AP34" i="5" s="1"/>
  <c r="F589" i="5"/>
  <c r="W589" i="5" s="1"/>
  <c r="H987" i="5"/>
  <c r="AB987" i="5" s="1"/>
  <c r="AP987" i="5" s="1"/>
  <c r="F916" i="5"/>
  <c r="W916" i="5" s="1"/>
  <c r="E903" i="5"/>
  <c r="V903" i="5" s="1"/>
  <c r="D719" i="5"/>
  <c r="H714" i="5"/>
  <c r="AB714" i="5" s="1"/>
  <c r="AP714" i="5" s="1"/>
  <c r="H719" i="5"/>
  <c r="AB719" i="5" s="1"/>
  <c r="AP719" i="5" s="1"/>
  <c r="F724" i="5"/>
  <c r="W724" i="5" s="1"/>
  <c r="H705" i="5"/>
  <c r="AB705" i="5" s="1"/>
  <c r="AP705" i="5" s="1"/>
  <c r="G240" i="5"/>
  <c r="Z240" i="5" s="1"/>
  <c r="AO240" i="5" s="1"/>
  <c r="G235" i="5"/>
  <c r="Z235" i="5" s="1"/>
  <c r="AO235" i="5" s="1"/>
  <c r="H13" i="5"/>
  <c r="AB13" i="5" s="1"/>
  <c r="AP13" i="5" s="1"/>
  <c r="F726" i="5"/>
  <c r="W726" i="5" s="1"/>
  <c r="H707" i="5"/>
  <c r="AB707" i="5" s="1"/>
  <c r="AP707" i="5" s="1"/>
  <c r="F666" i="5"/>
  <c r="W666" i="5" s="1"/>
  <c r="F547" i="5"/>
  <c r="W547" i="5" s="1"/>
  <c r="H354" i="5"/>
  <c r="AB354" i="5" s="1"/>
  <c r="AP354" i="5" s="1"/>
  <c r="H41" i="5"/>
  <c r="AB41" i="5" s="1"/>
  <c r="AP41" i="5" s="1"/>
  <c r="E861" i="5"/>
  <c r="V861" i="5" s="1"/>
  <c r="E905" i="5"/>
  <c r="V905" i="5" s="1"/>
  <c r="D893" i="5"/>
  <c r="D884" i="5"/>
  <c r="F728" i="5"/>
  <c r="W728" i="5" s="1"/>
  <c r="F581" i="5"/>
  <c r="W581" i="5" s="1"/>
  <c r="E99" i="5"/>
  <c r="V99" i="5" s="1"/>
  <c r="H24" i="5"/>
  <c r="AB24" i="5" s="1"/>
  <c r="AP24" i="5" s="1"/>
  <c r="H3" i="5"/>
  <c r="AB3" i="5" s="1"/>
  <c r="AP3" i="5" s="1"/>
  <c r="W926" i="5"/>
  <c r="F725" i="5"/>
  <c r="W725" i="5" s="1"/>
  <c r="F583" i="5"/>
  <c r="W583" i="5" s="1"/>
  <c r="E102" i="5"/>
  <c r="V102" i="5" s="1"/>
  <c r="E849" i="5"/>
  <c r="V849" i="5" s="1"/>
  <c r="F44" i="5"/>
  <c r="W44" i="5" s="1"/>
  <c r="H845" i="5"/>
  <c r="AB845" i="5" s="1"/>
  <c r="AP845" i="5" s="1"/>
  <c r="G119" i="5"/>
  <c r="Z119" i="5" s="1"/>
  <c r="AO119" i="5" s="1"/>
  <c r="G45" i="5"/>
  <c r="Z45" i="5" s="1"/>
  <c r="AO45" i="5" s="1"/>
  <c r="D35" i="5"/>
  <c r="D24" i="5"/>
  <c r="D33" i="5"/>
  <c r="G42" i="5"/>
  <c r="Z42" i="5" s="1"/>
  <c r="AO42" i="5" s="1"/>
  <c r="H847" i="5"/>
  <c r="AB847" i="5" s="1"/>
  <c r="AP847" i="5" s="1"/>
  <c r="AB182" i="5"/>
  <c r="AP182" i="5" s="1"/>
  <c r="E991" i="5"/>
  <c r="V991" i="5" s="1"/>
  <c r="H925" i="5"/>
  <c r="AB925" i="5" s="1"/>
  <c r="AP925" i="5" s="1"/>
  <c r="F956" i="5"/>
  <c r="W956" i="5" s="1"/>
  <c r="H923" i="5"/>
  <c r="AB923" i="5" s="1"/>
  <c r="AP923" i="5" s="1"/>
  <c r="E862" i="5"/>
  <c r="V862" i="5" s="1"/>
  <c r="G855" i="5"/>
  <c r="Z855" i="5" s="1"/>
  <c r="AO855" i="5" s="1"/>
  <c r="E858" i="5"/>
  <c r="V858" i="5" s="1"/>
  <c r="G845" i="5"/>
  <c r="Z845" i="5" s="1"/>
  <c r="AO845" i="5" s="1"/>
  <c r="G810" i="5"/>
  <c r="Z810" i="5" s="1"/>
  <c r="AO810" i="5" s="1"/>
  <c r="G804" i="5"/>
  <c r="Z804" i="5" s="1"/>
  <c r="AO804" i="5" s="1"/>
  <c r="E844" i="5"/>
  <c r="V844" i="5" s="1"/>
  <c r="G755" i="5"/>
  <c r="Z755" i="5" s="1"/>
  <c r="AO755" i="5" s="1"/>
  <c r="G793" i="5"/>
  <c r="Z793" i="5" s="1"/>
  <c r="AO793" i="5" s="1"/>
  <c r="H640" i="5"/>
  <c r="AB640" i="5" s="1"/>
  <c r="AP640" i="5" s="1"/>
  <c r="D584" i="5"/>
  <c r="E541" i="5"/>
  <c r="V541" i="5" s="1"/>
  <c r="G498" i="5"/>
  <c r="Z498" i="5" s="1"/>
  <c r="AO498" i="5" s="1"/>
  <c r="G465" i="5"/>
  <c r="Z465" i="5" s="1"/>
  <c r="AO465" i="5" s="1"/>
  <c r="AB338" i="5"/>
  <c r="AP338" i="5" s="1"/>
  <c r="H183" i="5"/>
  <c r="AB183" i="5" s="1"/>
  <c r="AP183" i="5" s="1"/>
  <c r="G33" i="5"/>
  <c r="Z33" i="5" s="1"/>
  <c r="AO33" i="5" s="1"/>
  <c r="D23" i="5"/>
  <c r="G44" i="5"/>
  <c r="Z44" i="5" s="1"/>
  <c r="AO44" i="5" s="1"/>
  <c r="G31" i="5"/>
  <c r="Z31" i="5" s="1"/>
  <c r="AO31" i="5" s="1"/>
  <c r="E19" i="5"/>
  <c r="V19" i="5" s="1"/>
  <c r="E9" i="5"/>
  <c r="V9" i="5" s="1"/>
  <c r="AJ9" i="5" s="1"/>
  <c r="AL9" i="5" s="1"/>
  <c r="AM9" i="5" s="1"/>
  <c r="AN9" i="5" s="1"/>
  <c r="G48" i="5"/>
  <c r="Z48" i="5" s="1"/>
  <c r="AO48" i="5" s="1"/>
  <c r="G493" i="5"/>
  <c r="Z493" i="5" s="1"/>
  <c r="AO493" i="5" s="1"/>
  <c r="E863" i="5"/>
  <c r="V863" i="5" s="1"/>
  <c r="H178" i="5"/>
  <c r="AB178" i="5" s="1"/>
  <c r="AP178" i="5" s="1"/>
  <c r="E993" i="5"/>
  <c r="V993" i="5" s="1"/>
  <c r="E921" i="5"/>
  <c r="V921" i="5" s="1"/>
  <c r="E872" i="5"/>
  <c r="V872" i="5" s="1"/>
  <c r="E864" i="5"/>
  <c r="V864" i="5" s="1"/>
  <c r="G857" i="5"/>
  <c r="Z857" i="5" s="1"/>
  <c r="AO857" i="5" s="1"/>
  <c r="E859" i="5"/>
  <c r="V859" i="5" s="1"/>
  <c r="G847" i="5"/>
  <c r="Z847" i="5" s="1"/>
  <c r="AO847" i="5" s="1"/>
  <c r="E845" i="5"/>
  <c r="V845" i="5" s="1"/>
  <c r="H739" i="5"/>
  <c r="AB739" i="5" s="1"/>
  <c r="AP739" i="5" s="1"/>
  <c r="H641" i="5"/>
  <c r="AB641" i="5" s="1"/>
  <c r="AP641" i="5" s="1"/>
  <c r="G483" i="5"/>
  <c r="Z483" i="5" s="1"/>
  <c r="AO483" i="5" s="1"/>
  <c r="G466" i="5"/>
  <c r="Z466" i="5" s="1"/>
  <c r="AO466" i="5" s="1"/>
  <c r="H240" i="5"/>
  <c r="AB240" i="5" s="1"/>
  <c r="AP240" i="5" s="1"/>
  <c r="H180" i="5"/>
  <c r="AB180" i="5" s="1"/>
  <c r="AP180" i="5" s="1"/>
  <c r="H185" i="5"/>
  <c r="AB185" i="5" s="1"/>
  <c r="AP185" i="5" s="1"/>
  <c r="E156" i="5"/>
  <c r="V156" i="5" s="1"/>
  <c r="G46" i="5"/>
  <c r="Z46" i="5" s="1"/>
  <c r="AO46" i="5" s="1"/>
  <c r="G43" i="5"/>
  <c r="Z43" i="5" s="1"/>
  <c r="AO43" i="5" s="1"/>
  <c r="G40" i="5"/>
  <c r="Z40" i="5" s="1"/>
  <c r="AO40" i="5" s="1"/>
  <c r="D30" i="5"/>
  <c r="E21" i="5"/>
  <c r="V21" i="5" s="1"/>
  <c r="E11" i="5"/>
  <c r="V11" i="5" s="1"/>
  <c r="AJ11" i="5" s="1"/>
  <c r="AL11" i="5" s="1"/>
  <c r="AM11" i="5" s="1"/>
  <c r="AN11" i="5" s="1"/>
  <c r="D669" i="5"/>
  <c r="G484" i="5"/>
  <c r="Z484" i="5" s="1"/>
  <c r="AO484" i="5" s="1"/>
  <c r="G35" i="5"/>
  <c r="Z35" i="5" s="1"/>
  <c r="AO35" i="5" s="1"/>
  <c r="E996" i="5"/>
  <c r="V996" i="5" s="1"/>
  <c r="E995" i="5"/>
  <c r="V995" i="5" s="1"/>
  <c r="H917" i="5"/>
  <c r="AB917" i="5" s="1"/>
  <c r="AP917" i="5" s="1"/>
  <c r="E869" i="5"/>
  <c r="V869" i="5" s="1"/>
  <c r="E865" i="5"/>
  <c r="V865" i="5" s="1"/>
  <c r="V878" i="5"/>
  <c r="H855" i="5"/>
  <c r="AB855" i="5" s="1"/>
  <c r="AP855" i="5" s="1"/>
  <c r="G859" i="5"/>
  <c r="Z859" i="5" s="1"/>
  <c r="AO859" i="5" s="1"/>
  <c r="E860" i="5"/>
  <c r="V860" i="5" s="1"/>
  <c r="G849" i="5"/>
  <c r="Z849" i="5" s="1"/>
  <c r="AO849" i="5" s="1"/>
  <c r="G795" i="5"/>
  <c r="Z795" i="5" s="1"/>
  <c r="AO795" i="5" s="1"/>
  <c r="E852" i="5"/>
  <c r="V852" i="5" s="1"/>
  <c r="H743" i="5"/>
  <c r="AB743" i="5" s="1"/>
  <c r="AP743" i="5" s="1"/>
  <c r="AB626" i="5"/>
  <c r="AP626" i="5" s="1"/>
  <c r="H647" i="5"/>
  <c r="AB647" i="5" s="1"/>
  <c r="AP647" i="5" s="1"/>
  <c r="D588" i="5"/>
  <c r="G468" i="5"/>
  <c r="Z468" i="5" s="1"/>
  <c r="AO468" i="5" s="1"/>
  <c r="H425" i="5"/>
  <c r="AB425" i="5" s="1"/>
  <c r="AP425" i="5" s="1"/>
  <c r="H172" i="5"/>
  <c r="AB172" i="5" s="1"/>
  <c r="AP172" i="5" s="1"/>
  <c r="H174" i="5"/>
  <c r="AB174" i="5" s="1"/>
  <c r="AP174" i="5" s="1"/>
  <c r="H187" i="5"/>
  <c r="AB187" i="5" s="1"/>
  <c r="AP187" i="5" s="1"/>
  <c r="Z38" i="5"/>
  <c r="AO38" i="5" s="1"/>
  <c r="G39" i="5"/>
  <c r="Z39" i="5" s="1"/>
  <c r="AO39" i="5" s="1"/>
  <c r="D29" i="5"/>
  <c r="D18" i="5"/>
  <c r="E53" i="5"/>
  <c r="V53" i="5" s="1"/>
  <c r="E23" i="5"/>
  <c r="V23" i="5" s="1"/>
  <c r="E13" i="5"/>
  <c r="V13" i="5" s="1"/>
  <c r="AJ13" i="5" s="1"/>
  <c r="AL13" i="5" s="1"/>
  <c r="AM13" i="5" s="1"/>
  <c r="AN13" i="5" s="1"/>
  <c r="G485" i="5"/>
  <c r="Z485" i="5" s="1"/>
  <c r="AO485" i="5" s="1"/>
  <c r="E997" i="5"/>
  <c r="V997" i="5" s="1"/>
  <c r="E935" i="5"/>
  <c r="V935" i="5" s="1"/>
  <c r="F884" i="5"/>
  <c r="W884" i="5" s="1"/>
  <c r="H860" i="5"/>
  <c r="AB860" i="5" s="1"/>
  <c r="AP860" i="5" s="1"/>
  <c r="E870" i="5"/>
  <c r="V870" i="5" s="1"/>
  <c r="H857" i="5"/>
  <c r="AB857" i="5" s="1"/>
  <c r="AP857" i="5" s="1"/>
  <c r="G861" i="5"/>
  <c r="Z861" i="5" s="1"/>
  <c r="AO861" i="5" s="1"/>
  <c r="G851" i="5"/>
  <c r="Z851" i="5" s="1"/>
  <c r="AO851" i="5" s="1"/>
  <c r="G797" i="5"/>
  <c r="Z797" i="5" s="1"/>
  <c r="AO797" i="5" s="1"/>
  <c r="E853" i="5"/>
  <c r="V853" i="5" s="1"/>
  <c r="W794" i="5"/>
  <c r="G788" i="5"/>
  <c r="Z788" i="5" s="1"/>
  <c r="AO788" i="5" s="1"/>
  <c r="H627" i="5"/>
  <c r="AB627" i="5" s="1"/>
  <c r="AP627" i="5" s="1"/>
  <c r="H642" i="5"/>
  <c r="AB642" i="5" s="1"/>
  <c r="AP642" i="5" s="1"/>
  <c r="E537" i="5"/>
  <c r="V537" i="5" s="1"/>
  <c r="E532" i="5"/>
  <c r="V532" i="5" s="1"/>
  <c r="G469" i="5"/>
  <c r="Z469" i="5" s="1"/>
  <c r="AO469" i="5" s="1"/>
  <c r="H341" i="5"/>
  <c r="AB341" i="5" s="1"/>
  <c r="AP341" i="5" s="1"/>
  <c r="H238" i="5"/>
  <c r="AB238" i="5" s="1"/>
  <c r="AP238" i="5" s="1"/>
  <c r="H171" i="5"/>
  <c r="AB171" i="5" s="1"/>
  <c r="AP171" i="5" s="1"/>
  <c r="H189" i="5"/>
  <c r="AB189" i="5" s="1"/>
  <c r="AP189" i="5" s="1"/>
  <c r="E115" i="5"/>
  <c r="V115" i="5" s="1"/>
  <c r="G113" i="5"/>
  <c r="Z113" i="5" s="1"/>
  <c r="AO113" i="5" s="1"/>
  <c r="G41" i="5"/>
  <c r="Z41" i="5" s="1"/>
  <c r="AO41" i="5" s="1"/>
  <c r="G27" i="5"/>
  <c r="Z27" i="5" s="1"/>
  <c r="AO27" i="5" s="1"/>
  <c r="D17" i="5"/>
  <c r="G49" i="5"/>
  <c r="Z49" i="5" s="1"/>
  <c r="AO49" i="5" s="1"/>
  <c r="E25" i="5"/>
  <c r="V25" i="5" s="1"/>
  <c r="G490" i="5"/>
  <c r="Z490" i="5" s="1"/>
  <c r="AO490" i="5" s="1"/>
  <c r="G24" i="5"/>
  <c r="Z24" i="5" s="1"/>
  <c r="AO24" i="5" s="1"/>
  <c r="H915" i="5"/>
  <c r="AB915" i="5" s="1"/>
  <c r="AP915" i="5" s="1"/>
  <c r="H922" i="5"/>
  <c r="AB922" i="5" s="1"/>
  <c r="AP922" i="5" s="1"/>
  <c r="E851" i="5"/>
  <c r="V851" i="5" s="1"/>
  <c r="E990" i="5"/>
  <c r="V990" i="5" s="1"/>
  <c r="E992" i="5"/>
  <c r="V992" i="5" s="1"/>
  <c r="E934" i="5"/>
  <c r="V934" i="5" s="1"/>
  <c r="E875" i="5"/>
  <c r="V875" i="5" s="1"/>
  <c r="F881" i="5"/>
  <c r="W881" i="5" s="1"/>
  <c r="E876" i="5"/>
  <c r="V876" i="5" s="1"/>
  <c r="H865" i="5"/>
  <c r="AB865" i="5" s="1"/>
  <c r="AP865" i="5" s="1"/>
  <c r="G863" i="5"/>
  <c r="Z863" i="5" s="1"/>
  <c r="AO863" i="5" s="1"/>
  <c r="H863" i="5"/>
  <c r="AB863" i="5" s="1"/>
  <c r="AP863" i="5" s="1"/>
  <c r="H843" i="5"/>
  <c r="AB843" i="5" s="1"/>
  <c r="AP843" i="5" s="1"/>
  <c r="G853" i="5"/>
  <c r="Z853" i="5" s="1"/>
  <c r="AO853" i="5" s="1"/>
  <c r="G799" i="5"/>
  <c r="Z799" i="5" s="1"/>
  <c r="AO799" i="5" s="1"/>
  <c r="E850" i="5"/>
  <c r="V850" i="5" s="1"/>
  <c r="E534" i="5"/>
  <c r="V534" i="5" s="1"/>
  <c r="G459" i="5"/>
  <c r="Z459" i="5" s="1"/>
  <c r="AO459" i="5" s="1"/>
  <c r="H343" i="5"/>
  <c r="AB343" i="5" s="1"/>
  <c r="AP343" i="5" s="1"/>
  <c r="H173" i="5"/>
  <c r="AB173" i="5" s="1"/>
  <c r="AP173" i="5" s="1"/>
  <c r="H191" i="5"/>
  <c r="AB191" i="5" s="1"/>
  <c r="AP191" i="5" s="1"/>
  <c r="V14" i="5"/>
  <c r="E3" i="5"/>
  <c r="V3" i="5" s="1"/>
  <c r="AJ3" i="5" s="1"/>
  <c r="AL3" i="5" s="1"/>
  <c r="AM3" i="5" s="1"/>
  <c r="AN3" i="5" s="1"/>
  <c r="F101" i="5"/>
  <c r="W101" i="5" s="1"/>
  <c r="F12" i="5"/>
  <c r="W12" i="5" s="1"/>
  <c r="AK12" i="5" s="1"/>
  <c r="F872" i="5"/>
  <c r="W872" i="5" s="1"/>
  <c r="E931" i="5"/>
  <c r="V931" i="5" s="1"/>
  <c r="E880" i="5"/>
  <c r="V880" i="5" s="1"/>
  <c r="E877" i="5"/>
  <c r="V877" i="5" s="1"/>
  <c r="F886" i="5"/>
  <c r="W886" i="5" s="1"/>
  <c r="H859" i="5"/>
  <c r="AB859" i="5" s="1"/>
  <c r="AP859" i="5" s="1"/>
  <c r="G865" i="5"/>
  <c r="Z865" i="5" s="1"/>
  <c r="AO865" i="5" s="1"/>
  <c r="H850" i="5"/>
  <c r="AB850" i="5" s="1"/>
  <c r="AP850" i="5" s="1"/>
  <c r="E855" i="5"/>
  <c r="V855" i="5" s="1"/>
  <c r="G801" i="5"/>
  <c r="Z801" i="5" s="1"/>
  <c r="AO801" i="5" s="1"/>
  <c r="E843" i="5"/>
  <c r="V843" i="5" s="1"/>
  <c r="E533" i="5"/>
  <c r="V533" i="5" s="1"/>
  <c r="E536" i="5"/>
  <c r="V536" i="5" s="1"/>
  <c r="F552" i="5"/>
  <c r="W552" i="5" s="1"/>
  <c r="G491" i="5"/>
  <c r="Z491" i="5" s="1"/>
  <c r="AO491" i="5" s="1"/>
  <c r="H500" i="5"/>
  <c r="AB500" i="5" s="1"/>
  <c r="AP500" i="5" s="1"/>
  <c r="G460" i="5"/>
  <c r="Z460" i="5" s="1"/>
  <c r="AO460" i="5" s="1"/>
  <c r="H345" i="5"/>
  <c r="AB345" i="5" s="1"/>
  <c r="AP345" i="5" s="1"/>
  <c r="H236" i="5"/>
  <c r="AB236" i="5" s="1"/>
  <c r="AP236" i="5" s="1"/>
  <c r="H175" i="5"/>
  <c r="AB175" i="5" s="1"/>
  <c r="AP175" i="5" s="1"/>
  <c r="H193" i="5"/>
  <c r="AB193" i="5" s="1"/>
  <c r="AP193" i="5" s="1"/>
  <c r="E59" i="5"/>
  <c r="V59" i="5" s="1"/>
  <c r="E16" i="5"/>
  <c r="V16" i="5" s="1"/>
  <c r="E5" i="5"/>
  <c r="V5" i="5" s="1"/>
  <c r="AJ5" i="5" s="1"/>
  <c r="AB914" i="5"/>
  <c r="AP914" i="5" s="1"/>
  <c r="D802" i="5"/>
  <c r="G36" i="5"/>
  <c r="Z36" i="5" s="1"/>
  <c r="AO36" i="5" s="1"/>
  <c r="G492" i="5"/>
  <c r="Z492" i="5" s="1"/>
  <c r="AO492" i="5" s="1"/>
  <c r="G487" i="5"/>
  <c r="Z487" i="5" s="1"/>
  <c r="AO487" i="5" s="1"/>
  <c r="V926" i="5"/>
  <c r="F887" i="5"/>
  <c r="W887" i="5" s="1"/>
  <c r="AB854" i="5"/>
  <c r="AP854" i="5" s="1"/>
  <c r="E856" i="5"/>
  <c r="V856" i="5" s="1"/>
  <c r="H844" i="5"/>
  <c r="AB844" i="5" s="1"/>
  <c r="AP844" i="5" s="1"/>
  <c r="G828" i="5"/>
  <c r="Z828" i="5" s="1"/>
  <c r="AO828" i="5" s="1"/>
  <c r="G803" i="5"/>
  <c r="Z803" i="5" s="1"/>
  <c r="AO803" i="5" s="1"/>
  <c r="V842" i="5"/>
  <c r="E531" i="5"/>
  <c r="V531" i="5" s="1"/>
  <c r="E538" i="5"/>
  <c r="V538" i="5" s="1"/>
  <c r="H449" i="5"/>
  <c r="AB449" i="5" s="1"/>
  <c r="AP449" i="5" s="1"/>
  <c r="H504" i="5"/>
  <c r="AB504" i="5" s="1"/>
  <c r="AP504" i="5" s="1"/>
  <c r="G502" i="5"/>
  <c r="Z502" i="5" s="1"/>
  <c r="AO502" i="5" s="1"/>
  <c r="G461" i="5"/>
  <c r="Z461" i="5" s="1"/>
  <c r="AO461" i="5" s="1"/>
  <c r="H347" i="5"/>
  <c r="AB347" i="5" s="1"/>
  <c r="AP347" i="5" s="1"/>
  <c r="H177" i="5"/>
  <c r="AB177" i="5" s="1"/>
  <c r="AP177" i="5" s="1"/>
  <c r="H184" i="5"/>
  <c r="AB184" i="5" s="1"/>
  <c r="AP184" i="5" s="1"/>
  <c r="G112" i="5"/>
  <c r="Z112" i="5" s="1"/>
  <c r="AO112" i="5" s="1"/>
  <c r="G32" i="5"/>
  <c r="Z32" i="5" s="1"/>
  <c r="AO32" i="5" s="1"/>
  <c r="G37" i="5"/>
  <c r="Z37" i="5" s="1"/>
  <c r="AO37" i="5" s="1"/>
  <c r="D28" i="5"/>
  <c r="E18" i="5"/>
  <c r="V18" i="5" s="1"/>
  <c r="E6" i="5"/>
  <c r="V6" i="5" s="1"/>
  <c r="AJ6" i="5" s="1"/>
  <c r="AL6" i="5" s="1"/>
  <c r="AM6" i="5" s="1"/>
  <c r="AN6" i="5" s="1"/>
  <c r="H924" i="5"/>
  <c r="AB924" i="5" s="1"/>
  <c r="AP924" i="5" s="1"/>
  <c r="G488" i="5"/>
  <c r="Z488" i="5" s="1"/>
  <c r="AO488" i="5" s="1"/>
  <c r="E741" i="5"/>
  <c r="V741" i="5" s="1"/>
  <c r="D582" i="5"/>
  <c r="E988" i="5"/>
  <c r="V988" i="5" s="1"/>
  <c r="H921" i="5"/>
  <c r="AB921" i="5" s="1"/>
  <c r="AP921" i="5" s="1"/>
  <c r="E929" i="5"/>
  <c r="V929" i="5" s="1"/>
  <c r="D897" i="5"/>
  <c r="D898" i="5"/>
  <c r="H862" i="5"/>
  <c r="AB862" i="5" s="1"/>
  <c r="AP862" i="5" s="1"/>
  <c r="H858" i="5"/>
  <c r="AB858" i="5" s="1"/>
  <c r="AP858" i="5" s="1"/>
  <c r="H851" i="5"/>
  <c r="AB851" i="5" s="1"/>
  <c r="AP851" i="5" s="1"/>
  <c r="G852" i="5"/>
  <c r="Z852" i="5" s="1"/>
  <c r="AO852" i="5" s="1"/>
  <c r="G826" i="5"/>
  <c r="Z826" i="5" s="1"/>
  <c r="AO826" i="5" s="1"/>
  <c r="G805" i="5"/>
  <c r="Z805" i="5" s="1"/>
  <c r="AO805" i="5" s="1"/>
  <c r="E848" i="5"/>
  <c r="V848" i="5" s="1"/>
  <c r="E736" i="5"/>
  <c r="V736" i="5" s="1"/>
  <c r="G783" i="5"/>
  <c r="Z783" i="5" s="1"/>
  <c r="AO783" i="5" s="1"/>
  <c r="H615" i="5"/>
  <c r="AB615" i="5" s="1"/>
  <c r="AP615" i="5" s="1"/>
  <c r="E540" i="5"/>
  <c r="V540" i="5" s="1"/>
  <c r="G489" i="5"/>
  <c r="Z489" i="5" s="1"/>
  <c r="AO489" i="5" s="1"/>
  <c r="H498" i="5"/>
  <c r="AB498" i="5" s="1"/>
  <c r="AP498" i="5" s="1"/>
  <c r="G462" i="5"/>
  <c r="Z462" i="5" s="1"/>
  <c r="AO462" i="5" s="1"/>
  <c r="H179" i="5"/>
  <c r="AB179" i="5" s="1"/>
  <c r="AP179" i="5" s="1"/>
  <c r="H186" i="5"/>
  <c r="AB186" i="5" s="1"/>
  <c r="AP186" i="5" s="1"/>
  <c r="G114" i="5"/>
  <c r="Z114" i="5" s="1"/>
  <c r="AO114" i="5" s="1"/>
  <c r="G117" i="5"/>
  <c r="Z117" i="5" s="1"/>
  <c r="AO117" i="5" s="1"/>
  <c r="G28" i="5"/>
  <c r="Z28" i="5" s="1"/>
  <c r="AO28" i="5" s="1"/>
  <c r="D27" i="5"/>
  <c r="E20" i="5"/>
  <c r="V20" i="5" s="1"/>
  <c r="E8" i="5"/>
  <c r="V8" i="5" s="1"/>
  <c r="AJ8" i="5" s="1"/>
  <c r="H176" i="5"/>
  <c r="AB176" i="5" s="1"/>
  <c r="AP176" i="5" s="1"/>
  <c r="G930" i="5"/>
  <c r="Z930" i="5" s="1"/>
  <c r="AO930" i="5" s="1"/>
  <c r="H920" i="5"/>
  <c r="AB920" i="5" s="1"/>
  <c r="AP920" i="5" s="1"/>
  <c r="E920" i="5"/>
  <c r="V920" i="5" s="1"/>
  <c r="E932" i="5"/>
  <c r="V932" i="5" s="1"/>
  <c r="D901" i="5"/>
  <c r="D900" i="5"/>
  <c r="H864" i="5"/>
  <c r="AB864" i="5" s="1"/>
  <c r="AP864" i="5" s="1"/>
  <c r="G862" i="5"/>
  <c r="Z862" i="5" s="1"/>
  <c r="AO862" i="5" s="1"/>
  <c r="G850" i="5"/>
  <c r="Z850" i="5" s="1"/>
  <c r="AO850" i="5" s="1"/>
  <c r="G796" i="5"/>
  <c r="Z796" i="5" s="1"/>
  <c r="AO796" i="5" s="1"/>
  <c r="E847" i="5"/>
  <c r="V847" i="5" s="1"/>
  <c r="G785" i="5"/>
  <c r="Z785" i="5" s="1"/>
  <c r="AO785" i="5" s="1"/>
  <c r="H617" i="5"/>
  <c r="AB617" i="5" s="1"/>
  <c r="AP617" i="5" s="1"/>
  <c r="G467" i="5"/>
  <c r="Z467" i="5" s="1"/>
  <c r="AO467" i="5" s="1"/>
  <c r="H181" i="5"/>
  <c r="AB181" i="5" s="1"/>
  <c r="AP181" i="5" s="1"/>
  <c r="H188" i="5"/>
  <c r="AB188" i="5" s="1"/>
  <c r="AP188" i="5" s="1"/>
  <c r="G116" i="5"/>
  <c r="Z116" i="5" s="1"/>
  <c r="AO116" i="5" s="1"/>
  <c r="E22" i="5"/>
  <c r="V22" i="5" s="1"/>
  <c r="E10" i="5"/>
  <c r="V10" i="5" s="1"/>
  <c r="AJ10" i="5" s="1"/>
  <c r="AL10" i="5" s="1"/>
  <c r="AM10" i="5" s="1"/>
  <c r="AN10" i="5" s="1"/>
  <c r="D804" i="5"/>
  <c r="H873" i="5"/>
  <c r="AB873" i="5" s="1"/>
  <c r="AP873" i="5" s="1"/>
  <c r="H919" i="5"/>
  <c r="AB919" i="5" s="1"/>
  <c r="AP919" i="5" s="1"/>
  <c r="E937" i="5"/>
  <c r="V937" i="5" s="1"/>
  <c r="H918" i="5"/>
  <c r="AB918" i="5" s="1"/>
  <c r="AP918" i="5" s="1"/>
  <c r="H936" i="5"/>
  <c r="AB936" i="5" s="1"/>
  <c r="AP936" i="5" s="1"/>
  <c r="D894" i="5"/>
  <c r="H879" i="5"/>
  <c r="AB879" i="5" s="1"/>
  <c r="AP879" i="5" s="1"/>
  <c r="G864" i="5"/>
  <c r="Z864" i="5" s="1"/>
  <c r="AO864" i="5" s="1"/>
  <c r="H849" i="5"/>
  <c r="AB849" i="5" s="1"/>
  <c r="AP849" i="5" s="1"/>
  <c r="H846" i="5"/>
  <c r="AB846" i="5" s="1"/>
  <c r="AP846" i="5" s="1"/>
  <c r="G798" i="5"/>
  <c r="Z798" i="5" s="1"/>
  <c r="AO798" i="5" s="1"/>
  <c r="E813" i="5"/>
  <c r="V813" i="5" s="1"/>
  <c r="G787" i="5"/>
  <c r="Z787" i="5" s="1"/>
  <c r="AO787" i="5" s="1"/>
  <c r="G786" i="5"/>
  <c r="Z786" i="5" s="1"/>
  <c r="AO786" i="5" s="1"/>
  <c r="E649" i="5"/>
  <c r="V649" i="5" s="1"/>
  <c r="D565" i="5"/>
  <c r="H497" i="5"/>
  <c r="AB497" i="5" s="1"/>
  <c r="AP497" i="5" s="1"/>
  <c r="H357" i="5"/>
  <c r="AB357" i="5" s="1"/>
  <c r="AP357" i="5" s="1"/>
  <c r="H235" i="5"/>
  <c r="AB235" i="5" s="1"/>
  <c r="AP235" i="5" s="1"/>
  <c r="G118" i="5"/>
  <c r="Z118" i="5" s="1"/>
  <c r="AO118" i="5" s="1"/>
  <c r="D22" i="5"/>
  <c r="G30" i="5"/>
  <c r="Z30" i="5" s="1"/>
  <c r="AO30" i="5" s="1"/>
  <c r="D20" i="5"/>
  <c r="D32" i="5"/>
  <c r="H95" i="5"/>
  <c r="AB95" i="5" s="1"/>
  <c r="AP95" i="5" s="1"/>
  <c r="E24" i="5"/>
  <c r="V24" i="5" s="1"/>
  <c r="H877" i="5"/>
  <c r="AB877" i="5" s="1"/>
  <c r="AP877" i="5" s="1"/>
  <c r="G486" i="5"/>
  <c r="Z486" i="5" s="1"/>
  <c r="AO486" i="5" s="1"/>
  <c r="H414" i="5"/>
  <c r="AB414" i="5" s="1"/>
  <c r="AP414" i="5" s="1"/>
  <c r="H420" i="5"/>
  <c r="AB420" i="5" s="1"/>
  <c r="AP420" i="5" s="1"/>
  <c r="E235" i="5"/>
  <c r="V235" i="5" s="1"/>
  <c r="Z194" i="5"/>
  <c r="AO194" i="5" s="1"/>
  <c r="G204" i="5"/>
  <c r="Z204" i="5" s="1"/>
  <c r="AO204" i="5" s="1"/>
  <c r="G736" i="5"/>
  <c r="Z736" i="5" s="1"/>
  <c r="AO736" i="5" s="1"/>
  <c r="F839" i="5"/>
  <c r="W839" i="5" s="1"/>
  <c r="F816" i="5"/>
  <c r="W816" i="5" s="1"/>
  <c r="F828" i="5"/>
  <c r="W828" i="5" s="1"/>
  <c r="G812" i="5"/>
  <c r="Z812" i="5" s="1"/>
  <c r="AO812" i="5" s="1"/>
  <c r="F799" i="5"/>
  <c r="W799" i="5" s="1"/>
  <c r="G737" i="5"/>
  <c r="Z737" i="5" s="1"/>
  <c r="AO737" i="5" s="1"/>
  <c r="G729" i="5"/>
  <c r="Z729" i="5" s="1"/>
  <c r="AO729" i="5" s="1"/>
  <c r="D668" i="5"/>
  <c r="D673" i="5"/>
  <c r="D665" i="5"/>
  <c r="H629" i="5"/>
  <c r="AB629" i="5" s="1"/>
  <c r="AP629" i="5" s="1"/>
  <c r="G717" i="5"/>
  <c r="Z717" i="5" s="1"/>
  <c r="AO717" i="5" s="1"/>
  <c r="F613" i="5"/>
  <c r="W613" i="5" s="1"/>
  <c r="H665" i="5"/>
  <c r="AB665" i="5" s="1"/>
  <c r="AP665" i="5" s="1"/>
  <c r="F667" i="5"/>
  <c r="W667" i="5" s="1"/>
  <c r="H619" i="5"/>
  <c r="AB619" i="5" s="1"/>
  <c r="AP619" i="5" s="1"/>
  <c r="G615" i="5"/>
  <c r="Z615" i="5" s="1"/>
  <c r="AO615" i="5" s="1"/>
  <c r="G573" i="5"/>
  <c r="Z573" i="5" s="1"/>
  <c r="AO573" i="5" s="1"/>
  <c r="E606" i="5"/>
  <c r="V606" i="5" s="1"/>
  <c r="H505" i="5"/>
  <c r="AB505" i="5" s="1"/>
  <c r="AP505" i="5" s="1"/>
  <c r="H430" i="5"/>
  <c r="AB430" i="5" s="1"/>
  <c r="AP430" i="5" s="1"/>
  <c r="H239" i="5"/>
  <c r="AB239" i="5" s="1"/>
  <c r="AP239" i="5" s="1"/>
  <c r="E241" i="5"/>
  <c r="V241" i="5" s="1"/>
  <c r="E113" i="5"/>
  <c r="V113" i="5" s="1"/>
  <c r="E112" i="5"/>
  <c r="V112" i="5" s="1"/>
  <c r="G191" i="5"/>
  <c r="Z191" i="5" s="1"/>
  <c r="AO191" i="5" s="1"/>
  <c r="G199" i="5"/>
  <c r="Z199" i="5" s="1"/>
  <c r="AO199" i="5" s="1"/>
  <c r="D64" i="5"/>
  <c r="E871" i="5"/>
  <c r="V871" i="5" s="1"/>
  <c r="E873" i="5"/>
  <c r="V873" i="5" s="1"/>
  <c r="E867" i="5"/>
  <c r="V867" i="5" s="1"/>
  <c r="E868" i="5"/>
  <c r="V868" i="5" s="1"/>
  <c r="E976" i="5"/>
  <c r="V976" i="5" s="1"/>
  <c r="E982" i="5"/>
  <c r="V982" i="5" s="1"/>
  <c r="V974" i="5"/>
  <c r="E984" i="5"/>
  <c r="V984" i="5" s="1"/>
  <c r="E980" i="5"/>
  <c r="V980" i="5" s="1"/>
  <c r="E979" i="5"/>
  <c r="V979" i="5" s="1"/>
  <c r="E983" i="5"/>
  <c r="V983" i="5" s="1"/>
  <c r="D874" i="5"/>
  <c r="AB830" i="5"/>
  <c r="AP830" i="5" s="1"/>
  <c r="H831" i="5"/>
  <c r="AB831" i="5" s="1"/>
  <c r="AP831" i="5" s="1"/>
  <c r="H833" i="5"/>
  <c r="AB833" i="5" s="1"/>
  <c r="AP833" i="5" s="1"/>
  <c r="Z806" i="5"/>
  <c r="AO806" i="5" s="1"/>
  <c r="G817" i="5"/>
  <c r="Z817" i="5" s="1"/>
  <c r="AO817" i="5" s="1"/>
  <c r="H730" i="5"/>
  <c r="AB730" i="5" s="1"/>
  <c r="AP730" i="5" s="1"/>
  <c r="H728" i="5"/>
  <c r="AB728" i="5" s="1"/>
  <c r="AP728" i="5" s="1"/>
  <c r="D637" i="5"/>
  <c r="D630" i="5"/>
  <c r="D629" i="5"/>
  <c r="D627" i="5"/>
  <c r="D632" i="5"/>
  <c r="D633" i="5"/>
  <c r="D631" i="5"/>
  <c r="E216" i="5"/>
  <c r="V216" i="5" s="1"/>
  <c r="E207" i="5"/>
  <c r="V207" i="5" s="1"/>
  <c r="V206" i="5"/>
  <c r="H344" i="5"/>
  <c r="AB344" i="5" s="1"/>
  <c r="AP344" i="5" s="1"/>
  <c r="H342" i="5"/>
  <c r="AB342" i="5" s="1"/>
  <c r="AP342" i="5" s="1"/>
  <c r="H340" i="5"/>
  <c r="AB340" i="5" s="1"/>
  <c r="AP340" i="5" s="1"/>
  <c r="H348" i="5"/>
  <c r="AB348" i="5" s="1"/>
  <c r="AP348" i="5" s="1"/>
  <c r="H339" i="5"/>
  <c r="AB339" i="5" s="1"/>
  <c r="AP339" i="5" s="1"/>
  <c r="H346" i="5"/>
  <c r="AB346" i="5" s="1"/>
  <c r="AP346" i="5" s="1"/>
  <c r="H4" i="5"/>
  <c r="AB4" i="5" s="1"/>
  <c r="AP4" i="5" s="1"/>
  <c r="F837" i="5"/>
  <c r="W837" i="5" s="1"/>
  <c r="F829" i="5"/>
  <c r="W829" i="5" s="1"/>
  <c r="G814" i="5"/>
  <c r="Z814" i="5" s="1"/>
  <c r="AO814" i="5" s="1"/>
  <c r="G728" i="5"/>
  <c r="Z728" i="5" s="1"/>
  <c r="AO728" i="5" s="1"/>
  <c r="E701" i="5"/>
  <c r="V701" i="5" s="1"/>
  <c r="G732" i="5"/>
  <c r="Z732" i="5" s="1"/>
  <c r="AO732" i="5" s="1"/>
  <c r="G739" i="5"/>
  <c r="Z739" i="5" s="1"/>
  <c r="AO739" i="5" s="1"/>
  <c r="G731" i="5"/>
  <c r="Z731" i="5" s="1"/>
  <c r="AO731" i="5" s="1"/>
  <c r="E709" i="5"/>
  <c r="V709" i="5" s="1"/>
  <c r="H669" i="5"/>
  <c r="AB669" i="5" s="1"/>
  <c r="AP669" i="5" s="1"/>
  <c r="H631" i="5"/>
  <c r="AB631" i="5" s="1"/>
  <c r="AP631" i="5" s="1"/>
  <c r="G718" i="5"/>
  <c r="Z718" i="5" s="1"/>
  <c r="AO718" i="5" s="1"/>
  <c r="G719" i="5"/>
  <c r="Z719" i="5" s="1"/>
  <c r="AO719" i="5" s="1"/>
  <c r="H666" i="5"/>
  <c r="AB666" i="5" s="1"/>
  <c r="AP666" i="5" s="1"/>
  <c r="F669" i="5"/>
  <c r="W669" i="5" s="1"/>
  <c r="E667" i="5"/>
  <c r="V667" i="5" s="1"/>
  <c r="G603" i="5"/>
  <c r="Z603" i="5" s="1"/>
  <c r="AO603" i="5" s="1"/>
  <c r="H621" i="5"/>
  <c r="AB621" i="5" s="1"/>
  <c r="AP621" i="5" s="1"/>
  <c r="G622" i="5"/>
  <c r="Z622" i="5" s="1"/>
  <c r="AO622" i="5" s="1"/>
  <c r="G576" i="5"/>
  <c r="Z576" i="5" s="1"/>
  <c r="AO576" i="5" s="1"/>
  <c r="E608" i="5"/>
  <c r="V608" i="5" s="1"/>
  <c r="E478" i="5"/>
  <c r="V478" i="5" s="1"/>
  <c r="G193" i="5"/>
  <c r="Z193" i="5" s="1"/>
  <c r="AO193" i="5" s="1"/>
  <c r="G201" i="5"/>
  <c r="Z201" i="5" s="1"/>
  <c r="AO201" i="5" s="1"/>
  <c r="D66" i="5"/>
  <c r="D63" i="5"/>
  <c r="F111" i="5"/>
  <c r="W111" i="5" s="1"/>
  <c r="V734" i="5"/>
  <c r="E729" i="5"/>
  <c r="V729" i="5" s="1"/>
  <c r="E725" i="5"/>
  <c r="V725" i="5" s="1"/>
  <c r="E620" i="5"/>
  <c r="V620" i="5" s="1"/>
  <c r="E621" i="5"/>
  <c r="V621" i="5" s="1"/>
  <c r="E616" i="5"/>
  <c r="V616" i="5" s="1"/>
  <c r="E622" i="5"/>
  <c r="V622" i="5" s="1"/>
  <c r="E624" i="5"/>
  <c r="V624" i="5" s="1"/>
  <c r="E615" i="5"/>
  <c r="V615" i="5" s="1"/>
  <c r="V614" i="5"/>
  <c r="G632" i="5"/>
  <c r="Z632" i="5" s="1"/>
  <c r="AO632" i="5" s="1"/>
  <c r="G636" i="5"/>
  <c r="Z636" i="5" s="1"/>
  <c r="AO636" i="5" s="1"/>
  <c r="G628" i="5"/>
  <c r="Z628" i="5" s="1"/>
  <c r="AO628" i="5" s="1"/>
  <c r="Z626" i="5"/>
  <c r="AO626" i="5" s="1"/>
  <c r="V782" i="5"/>
  <c r="E793" i="5"/>
  <c r="V793" i="5" s="1"/>
  <c r="H272" i="5"/>
  <c r="AB272" i="5" s="1"/>
  <c r="AP272" i="5" s="1"/>
  <c r="H268" i="5"/>
  <c r="AB268" i="5" s="1"/>
  <c r="AP268" i="5" s="1"/>
  <c r="F34" i="5"/>
  <c r="W34" i="5" s="1"/>
  <c r="F27" i="5"/>
  <c r="W27" i="5" s="1"/>
  <c r="F35" i="5"/>
  <c r="W35" i="5" s="1"/>
  <c r="F32" i="5"/>
  <c r="W32" i="5" s="1"/>
  <c r="F28" i="5"/>
  <c r="W28" i="5" s="1"/>
  <c r="F36" i="5"/>
  <c r="W36" i="5" s="1"/>
  <c r="F33" i="5"/>
  <c r="W33" i="5" s="1"/>
  <c r="F30" i="5"/>
  <c r="W30" i="5" s="1"/>
  <c r="F23" i="5"/>
  <c r="W23" i="5" s="1"/>
  <c r="F15" i="5"/>
  <c r="W15" i="5" s="1"/>
  <c r="F37" i="5"/>
  <c r="W37" i="5" s="1"/>
  <c r="W26" i="5"/>
  <c r="F29" i="5"/>
  <c r="W29" i="5" s="1"/>
  <c r="F24" i="5"/>
  <c r="W24" i="5" s="1"/>
  <c r="F21" i="5"/>
  <c r="W21" i="5" s="1"/>
  <c r="F25" i="5"/>
  <c r="W25" i="5" s="1"/>
  <c r="F815" i="5"/>
  <c r="W815" i="5" s="1"/>
  <c r="G730" i="5"/>
  <c r="Z730" i="5" s="1"/>
  <c r="AO730" i="5" s="1"/>
  <c r="D967" i="5"/>
  <c r="H927" i="5"/>
  <c r="AB927" i="5" s="1"/>
  <c r="AP927" i="5" s="1"/>
  <c r="F838" i="5"/>
  <c r="W838" i="5" s="1"/>
  <c r="F810" i="5"/>
  <c r="W810" i="5" s="1"/>
  <c r="E816" i="5"/>
  <c r="V816" i="5" s="1"/>
  <c r="F812" i="5"/>
  <c r="W812" i="5" s="1"/>
  <c r="G744" i="5"/>
  <c r="Z744" i="5" s="1"/>
  <c r="AO744" i="5" s="1"/>
  <c r="G733" i="5"/>
  <c r="Z733" i="5" s="1"/>
  <c r="AO733" i="5" s="1"/>
  <c r="E699" i="5"/>
  <c r="V699" i="5" s="1"/>
  <c r="D667" i="5"/>
  <c r="D666" i="5"/>
  <c r="D670" i="5"/>
  <c r="H633" i="5"/>
  <c r="AB633" i="5" s="1"/>
  <c r="AP633" i="5" s="1"/>
  <c r="G721" i="5"/>
  <c r="Z721" i="5" s="1"/>
  <c r="AO721" i="5" s="1"/>
  <c r="F673" i="5"/>
  <c r="W673" i="5" s="1"/>
  <c r="G605" i="5"/>
  <c r="Z605" i="5" s="1"/>
  <c r="AO605" i="5" s="1"/>
  <c r="H623" i="5"/>
  <c r="AB623" i="5" s="1"/>
  <c r="AP623" i="5" s="1"/>
  <c r="G616" i="5"/>
  <c r="Z616" i="5" s="1"/>
  <c r="AO616" i="5" s="1"/>
  <c r="G572" i="5"/>
  <c r="Z572" i="5" s="1"/>
  <c r="AO572" i="5" s="1"/>
  <c r="E544" i="5"/>
  <c r="V544" i="5" s="1"/>
  <c r="E609" i="5"/>
  <c r="V609" i="5" s="1"/>
  <c r="F549" i="5"/>
  <c r="W549" i="5" s="1"/>
  <c r="F469" i="5"/>
  <c r="W469" i="5" s="1"/>
  <c r="G203" i="5"/>
  <c r="Z203" i="5" s="1"/>
  <c r="AO203" i="5" s="1"/>
  <c r="D65" i="5"/>
  <c r="F216" i="5"/>
  <c r="W216" i="5" s="1"/>
  <c r="F214" i="5"/>
  <c r="W214" i="5" s="1"/>
  <c r="F208" i="5"/>
  <c r="W208" i="5" s="1"/>
  <c r="F212" i="5"/>
  <c r="W212" i="5" s="1"/>
  <c r="F210" i="5"/>
  <c r="W210" i="5" s="1"/>
  <c r="D37" i="5"/>
  <c r="D31" i="5"/>
  <c r="F18" i="5"/>
  <c r="W18" i="5" s="1"/>
  <c r="F821" i="5"/>
  <c r="W821" i="5" s="1"/>
  <c r="F663" i="5"/>
  <c r="W663" i="5" s="1"/>
  <c r="F840" i="5"/>
  <c r="W840" i="5" s="1"/>
  <c r="E810" i="5"/>
  <c r="V810" i="5" s="1"/>
  <c r="G752" i="5"/>
  <c r="Z752" i="5" s="1"/>
  <c r="AO752" i="5" s="1"/>
  <c r="E702" i="5"/>
  <c r="V702" i="5" s="1"/>
  <c r="G745" i="5"/>
  <c r="Z745" i="5" s="1"/>
  <c r="AO745" i="5" s="1"/>
  <c r="G741" i="5"/>
  <c r="Z741" i="5" s="1"/>
  <c r="AO741" i="5" s="1"/>
  <c r="E705" i="5"/>
  <c r="V705" i="5" s="1"/>
  <c r="V698" i="5"/>
  <c r="E665" i="5"/>
  <c r="V665" i="5" s="1"/>
  <c r="D672" i="5"/>
  <c r="G639" i="5"/>
  <c r="Z639" i="5" s="1"/>
  <c r="AO639" i="5" s="1"/>
  <c r="H635" i="5"/>
  <c r="AB635" i="5" s="1"/>
  <c r="AP635" i="5" s="1"/>
  <c r="F607" i="5"/>
  <c r="W607" i="5" s="1"/>
  <c r="G608" i="5"/>
  <c r="Z608" i="5" s="1"/>
  <c r="AO608" i="5" s="1"/>
  <c r="G607" i="5"/>
  <c r="Z607" i="5" s="1"/>
  <c r="AO607" i="5" s="1"/>
  <c r="H625" i="5"/>
  <c r="AB625" i="5" s="1"/>
  <c r="AP625" i="5" s="1"/>
  <c r="G624" i="5"/>
  <c r="Z624" i="5" s="1"/>
  <c r="AO624" i="5" s="1"/>
  <c r="G571" i="5"/>
  <c r="Z571" i="5" s="1"/>
  <c r="AO571" i="5" s="1"/>
  <c r="E611" i="5"/>
  <c r="V611" i="5" s="1"/>
  <c r="F240" i="5"/>
  <c r="W240" i="5" s="1"/>
  <c r="F236" i="5"/>
  <c r="W236" i="5" s="1"/>
  <c r="F268" i="5"/>
  <c r="W268" i="5" s="1"/>
  <c r="G205" i="5"/>
  <c r="Z205" i="5" s="1"/>
  <c r="AO205" i="5" s="1"/>
  <c r="D67" i="5"/>
  <c r="F19" i="5"/>
  <c r="W19" i="5" s="1"/>
  <c r="H977" i="5"/>
  <c r="AB977" i="5" s="1"/>
  <c r="AP977" i="5" s="1"/>
  <c r="AB974" i="5"/>
  <c r="AP974" i="5" s="1"/>
  <c r="H976" i="5"/>
  <c r="AB976" i="5" s="1"/>
  <c r="AP976" i="5" s="1"/>
  <c r="G917" i="5"/>
  <c r="Z917" i="5" s="1"/>
  <c r="AO917" i="5" s="1"/>
  <c r="D798" i="5"/>
  <c r="G846" i="5"/>
  <c r="Z846" i="5" s="1"/>
  <c r="AO846" i="5" s="1"/>
  <c r="D620" i="5"/>
  <c r="D623" i="5"/>
  <c r="D617" i="5"/>
  <c r="D615" i="5"/>
  <c r="D621" i="5"/>
  <c r="D625" i="5"/>
  <c r="D622" i="5"/>
  <c r="E727" i="5"/>
  <c r="V727" i="5" s="1"/>
  <c r="D963" i="5"/>
  <c r="H929" i="5"/>
  <c r="AB929" i="5" s="1"/>
  <c r="AP929" i="5" s="1"/>
  <c r="F937" i="5"/>
  <c r="W937" i="5" s="1"/>
  <c r="F841" i="5"/>
  <c r="W841" i="5" s="1"/>
  <c r="W830" i="5"/>
  <c r="F831" i="5"/>
  <c r="W831" i="5" s="1"/>
  <c r="F798" i="5"/>
  <c r="W798" i="5" s="1"/>
  <c r="G807" i="5"/>
  <c r="Z807" i="5" s="1"/>
  <c r="AO807" i="5" s="1"/>
  <c r="G740" i="5"/>
  <c r="Z740" i="5" s="1"/>
  <c r="AO740" i="5" s="1"/>
  <c r="E704" i="5"/>
  <c r="V704" i="5" s="1"/>
  <c r="G645" i="5"/>
  <c r="Z645" i="5" s="1"/>
  <c r="AO645" i="5" s="1"/>
  <c r="H637" i="5"/>
  <c r="AB637" i="5" s="1"/>
  <c r="AP637" i="5" s="1"/>
  <c r="G641" i="5"/>
  <c r="Z641" i="5" s="1"/>
  <c r="AO641" i="5" s="1"/>
  <c r="G613" i="5"/>
  <c r="Z613" i="5" s="1"/>
  <c r="AO613" i="5" s="1"/>
  <c r="G618" i="5"/>
  <c r="Z618" i="5" s="1"/>
  <c r="AO618" i="5" s="1"/>
  <c r="G568" i="5"/>
  <c r="Z568" i="5" s="1"/>
  <c r="AO568" i="5" s="1"/>
  <c r="E612" i="5"/>
  <c r="V612" i="5" s="1"/>
  <c r="H455" i="5"/>
  <c r="AB455" i="5" s="1"/>
  <c r="AP455" i="5" s="1"/>
  <c r="H502" i="5"/>
  <c r="AB502" i="5" s="1"/>
  <c r="AP502" i="5" s="1"/>
  <c r="F231" i="5"/>
  <c r="W231" i="5" s="1"/>
  <c r="G186" i="5"/>
  <c r="Z186" i="5" s="1"/>
  <c r="AO186" i="5" s="1"/>
  <c r="F181" i="5"/>
  <c r="W181" i="5" s="1"/>
  <c r="D69" i="5"/>
  <c r="F113" i="5"/>
  <c r="W113" i="5" s="1"/>
  <c r="G61" i="5"/>
  <c r="Z61" i="5" s="1"/>
  <c r="AO61" i="5" s="1"/>
  <c r="H823" i="5"/>
  <c r="AB823" i="5" s="1"/>
  <c r="AP823" i="5" s="1"/>
  <c r="D797" i="5"/>
  <c r="E723" i="5"/>
  <c r="V723" i="5" s="1"/>
  <c r="G210" i="5"/>
  <c r="Z210" i="5" s="1"/>
  <c r="AO210" i="5" s="1"/>
  <c r="F17" i="5"/>
  <c r="W17" i="5" s="1"/>
  <c r="G179" i="5"/>
  <c r="Z179" i="5" s="1"/>
  <c r="AO179" i="5" s="1"/>
  <c r="G212" i="5"/>
  <c r="Z212" i="5" s="1"/>
  <c r="AO212" i="5" s="1"/>
  <c r="G735" i="5"/>
  <c r="Z735" i="5" s="1"/>
  <c r="AO735" i="5" s="1"/>
  <c r="D973" i="5"/>
  <c r="H935" i="5"/>
  <c r="AB935" i="5" s="1"/>
  <c r="AP935" i="5" s="1"/>
  <c r="F833" i="5"/>
  <c r="W833" i="5" s="1"/>
  <c r="G819" i="5"/>
  <c r="Z819" i="5" s="1"/>
  <c r="AO819" i="5" s="1"/>
  <c r="F834" i="5"/>
  <c r="W834" i="5" s="1"/>
  <c r="F819" i="5"/>
  <c r="W819" i="5" s="1"/>
  <c r="G809" i="5"/>
  <c r="Z809" i="5" s="1"/>
  <c r="AO809" i="5" s="1"/>
  <c r="G747" i="5"/>
  <c r="Z747" i="5" s="1"/>
  <c r="AO747" i="5" s="1"/>
  <c r="G724" i="5"/>
  <c r="Z724" i="5" s="1"/>
  <c r="AO724" i="5" s="1"/>
  <c r="G743" i="5"/>
  <c r="Z743" i="5" s="1"/>
  <c r="AO743" i="5" s="1"/>
  <c r="E706" i="5"/>
  <c r="V706" i="5" s="1"/>
  <c r="G640" i="5"/>
  <c r="Z640" i="5" s="1"/>
  <c r="AO640" i="5" s="1"/>
  <c r="G712" i="5"/>
  <c r="Z712" i="5" s="1"/>
  <c r="AO712" i="5" s="1"/>
  <c r="F605" i="5"/>
  <c r="W605" i="5" s="1"/>
  <c r="F580" i="5"/>
  <c r="W580" i="5" s="1"/>
  <c r="G647" i="5"/>
  <c r="Z647" i="5" s="1"/>
  <c r="AO647" i="5" s="1"/>
  <c r="G620" i="5"/>
  <c r="Z620" i="5" s="1"/>
  <c r="AO620" i="5" s="1"/>
  <c r="G610" i="5"/>
  <c r="Z610" i="5" s="1"/>
  <c r="AO610" i="5" s="1"/>
  <c r="H620" i="5"/>
  <c r="AB620" i="5" s="1"/>
  <c r="AP620" i="5" s="1"/>
  <c r="G617" i="5"/>
  <c r="Z617" i="5" s="1"/>
  <c r="AO617" i="5" s="1"/>
  <c r="G570" i="5"/>
  <c r="Z570" i="5" s="1"/>
  <c r="AO570" i="5" s="1"/>
  <c r="V602" i="5"/>
  <c r="E479" i="5"/>
  <c r="V479" i="5" s="1"/>
  <c r="H496" i="5"/>
  <c r="AB496" i="5" s="1"/>
  <c r="AP496" i="5" s="1"/>
  <c r="G425" i="5"/>
  <c r="Z425" i="5" s="1"/>
  <c r="AO425" i="5" s="1"/>
  <c r="F233" i="5"/>
  <c r="W233" i="5" s="1"/>
  <c r="G202" i="5"/>
  <c r="Z202" i="5" s="1"/>
  <c r="AO202" i="5" s="1"/>
  <c r="D71" i="5"/>
  <c r="F31" i="5"/>
  <c r="W31" i="5" s="1"/>
  <c r="D72" i="5"/>
  <c r="E923" i="5"/>
  <c r="V923" i="5" s="1"/>
  <c r="E918" i="5"/>
  <c r="V918" i="5" s="1"/>
  <c r="E922" i="5"/>
  <c r="V922" i="5" s="1"/>
  <c r="V530" i="5"/>
  <c r="E535" i="5"/>
  <c r="V535" i="5" s="1"/>
  <c r="E539" i="5"/>
  <c r="V539" i="5" s="1"/>
  <c r="E732" i="5"/>
  <c r="V732" i="5" s="1"/>
  <c r="G216" i="5"/>
  <c r="Z216" i="5" s="1"/>
  <c r="AO216" i="5" s="1"/>
  <c r="F20" i="5"/>
  <c r="W20" i="5" s="1"/>
  <c r="G792" i="5"/>
  <c r="Z792" i="5" s="1"/>
  <c r="AO792" i="5" s="1"/>
  <c r="G784" i="5"/>
  <c r="Z784" i="5" s="1"/>
  <c r="AO784" i="5" s="1"/>
  <c r="G790" i="5"/>
  <c r="Z790" i="5" s="1"/>
  <c r="AO790" i="5" s="1"/>
  <c r="F22" i="5"/>
  <c r="W22" i="5" s="1"/>
  <c r="E204" i="5"/>
  <c r="V204" i="5" s="1"/>
  <c r="V194" i="5"/>
  <c r="H44" i="5"/>
  <c r="AB44" i="5" s="1"/>
  <c r="AP44" i="5" s="1"/>
  <c r="H42" i="5"/>
  <c r="AB42" i="5" s="1"/>
  <c r="AP42" i="5" s="1"/>
  <c r="H39" i="5"/>
  <c r="AB39" i="5" s="1"/>
  <c r="AP39" i="5" s="1"/>
  <c r="H33" i="5"/>
  <c r="AB33" i="5" s="1"/>
  <c r="AP33" i="5" s="1"/>
  <c r="H30" i="5"/>
  <c r="AB30" i="5" s="1"/>
  <c r="AP30" i="5" s="1"/>
  <c r="H27" i="5"/>
  <c r="AB27" i="5" s="1"/>
  <c r="AP27" i="5" s="1"/>
  <c r="H45" i="5"/>
  <c r="AB45" i="5" s="1"/>
  <c r="AP45" i="5" s="1"/>
  <c r="H43" i="5"/>
  <c r="AB43" i="5" s="1"/>
  <c r="AP43" i="5" s="1"/>
  <c r="H46" i="5"/>
  <c r="AB46" i="5" s="1"/>
  <c r="AP46" i="5" s="1"/>
  <c r="H49" i="5"/>
  <c r="AB49" i="5" s="1"/>
  <c r="AP49" i="5" s="1"/>
  <c r="H28" i="5"/>
  <c r="AB28" i="5" s="1"/>
  <c r="AP28" i="5" s="1"/>
  <c r="H40" i="5"/>
  <c r="AB40" i="5" s="1"/>
  <c r="AP40" i="5" s="1"/>
  <c r="H47" i="5"/>
  <c r="AB47" i="5" s="1"/>
  <c r="AP47" i="5" s="1"/>
  <c r="H35" i="5"/>
  <c r="AB35" i="5" s="1"/>
  <c r="AP35" i="5" s="1"/>
  <c r="F817" i="5"/>
  <c r="W817" i="5" s="1"/>
  <c r="F813" i="5"/>
  <c r="W813" i="5" s="1"/>
  <c r="F809" i="5"/>
  <c r="W809" i="5" s="1"/>
  <c r="F807" i="5"/>
  <c r="W807" i="5" s="1"/>
  <c r="F808" i="5"/>
  <c r="W808" i="5" s="1"/>
  <c r="G749" i="5"/>
  <c r="Z749" i="5" s="1"/>
  <c r="AO749" i="5" s="1"/>
  <c r="G727" i="5"/>
  <c r="Z727" i="5" s="1"/>
  <c r="AO727" i="5" s="1"/>
  <c r="E669" i="5"/>
  <c r="V669" i="5" s="1"/>
  <c r="E670" i="5"/>
  <c r="V670" i="5" s="1"/>
  <c r="Z614" i="5"/>
  <c r="AO614" i="5" s="1"/>
  <c r="F932" i="5"/>
  <c r="W932" i="5" s="1"/>
  <c r="G937" i="5"/>
  <c r="Z937" i="5" s="1"/>
  <c r="AO937" i="5" s="1"/>
  <c r="H930" i="5"/>
  <c r="AB930" i="5" s="1"/>
  <c r="AP930" i="5" s="1"/>
  <c r="H934" i="5"/>
  <c r="AB934" i="5" s="1"/>
  <c r="AP934" i="5" s="1"/>
  <c r="F888" i="5"/>
  <c r="W888" i="5" s="1"/>
  <c r="F832" i="5"/>
  <c r="W832" i="5" s="1"/>
  <c r="F827" i="5"/>
  <c r="W827" i="5" s="1"/>
  <c r="G811" i="5"/>
  <c r="Z811" i="5" s="1"/>
  <c r="AO811" i="5" s="1"/>
  <c r="F800" i="5"/>
  <c r="W800" i="5" s="1"/>
  <c r="D829" i="5"/>
  <c r="G738" i="5"/>
  <c r="Z738" i="5" s="1"/>
  <c r="AO738" i="5" s="1"/>
  <c r="Z722" i="5"/>
  <c r="AO722" i="5" s="1"/>
  <c r="G742" i="5"/>
  <c r="Z742" i="5" s="1"/>
  <c r="AO742" i="5" s="1"/>
  <c r="E708" i="5"/>
  <c r="V708" i="5" s="1"/>
  <c r="E664" i="5"/>
  <c r="V664" i="5" s="1"/>
  <c r="G642" i="5"/>
  <c r="Z642" i="5" s="1"/>
  <c r="AO642" i="5" s="1"/>
  <c r="H634" i="5"/>
  <c r="AB634" i="5" s="1"/>
  <c r="AP634" i="5" s="1"/>
  <c r="F610" i="5"/>
  <c r="W610" i="5" s="1"/>
  <c r="G714" i="5"/>
  <c r="Z714" i="5" s="1"/>
  <c r="AO714" i="5" s="1"/>
  <c r="F671" i="5"/>
  <c r="W671" i="5" s="1"/>
  <c r="H616" i="5"/>
  <c r="AB616" i="5" s="1"/>
  <c r="AP616" i="5" s="1"/>
  <c r="G619" i="5"/>
  <c r="Z619" i="5" s="1"/>
  <c r="AO619" i="5" s="1"/>
  <c r="G575" i="5"/>
  <c r="Z575" i="5" s="1"/>
  <c r="AO575" i="5" s="1"/>
  <c r="E603" i="5"/>
  <c r="V603" i="5" s="1"/>
  <c r="F465" i="5"/>
  <c r="W465" i="5" s="1"/>
  <c r="H241" i="5"/>
  <c r="AB241" i="5" s="1"/>
  <c r="AP241" i="5" s="1"/>
  <c r="F235" i="5"/>
  <c r="W235" i="5" s="1"/>
  <c r="G200" i="5"/>
  <c r="Z200" i="5" s="1"/>
  <c r="AO200" i="5" s="1"/>
  <c r="D73" i="5"/>
  <c r="E915" i="5"/>
  <c r="V915" i="5" s="1"/>
  <c r="F804" i="5"/>
  <c r="W804" i="5" s="1"/>
  <c r="F797" i="5"/>
  <c r="W797" i="5" s="1"/>
  <c r="F803" i="5"/>
  <c r="W803" i="5" s="1"/>
  <c r="F801" i="5"/>
  <c r="W801" i="5" s="1"/>
  <c r="F795" i="5"/>
  <c r="W795" i="5" s="1"/>
  <c r="F796" i="5"/>
  <c r="W796" i="5" s="1"/>
  <c r="E857" i="5"/>
  <c r="V857" i="5" s="1"/>
  <c r="V854" i="5"/>
  <c r="F822" i="5"/>
  <c r="W822" i="5" s="1"/>
  <c r="H712" i="5"/>
  <c r="AB712" i="5" s="1"/>
  <c r="AP712" i="5" s="1"/>
  <c r="H718" i="5"/>
  <c r="AB718" i="5" s="1"/>
  <c r="AP718" i="5" s="1"/>
  <c r="H716" i="5"/>
  <c r="AB716" i="5" s="1"/>
  <c r="AP716" i="5" s="1"/>
  <c r="F708" i="5"/>
  <c r="W708" i="5" s="1"/>
  <c r="F705" i="5"/>
  <c r="W705" i="5" s="1"/>
  <c r="F707" i="5"/>
  <c r="W707" i="5" s="1"/>
  <c r="F703" i="5"/>
  <c r="W703" i="5" s="1"/>
  <c r="F701" i="5"/>
  <c r="W701" i="5" s="1"/>
  <c r="F709" i="5"/>
  <c r="W709" i="5" s="1"/>
  <c r="F699" i="5"/>
  <c r="W699" i="5" s="1"/>
  <c r="W698" i="5"/>
  <c r="H810" i="5"/>
  <c r="AB810" i="5" s="1"/>
  <c r="AP810" i="5" s="1"/>
  <c r="G105" i="5"/>
  <c r="Z105" i="5" s="1"/>
  <c r="AO105" i="5" s="1"/>
  <c r="G109" i="5"/>
  <c r="Z109" i="5" s="1"/>
  <c r="AO109" i="5" s="1"/>
  <c r="G103" i="5"/>
  <c r="Z103" i="5" s="1"/>
  <c r="AO103" i="5" s="1"/>
  <c r="G192" i="5"/>
  <c r="Z192" i="5" s="1"/>
  <c r="AO192" i="5" s="1"/>
  <c r="Z182" i="5"/>
  <c r="AO182" i="5" s="1"/>
  <c r="G188" i="5"/>
  <c r="Z188" i="5" s="1"/>
  <c r="AO188" i="5" s="1"/>
  <c r="G184" i="5"/>
  <c r="Z184" i="5" s="1"/>
  <c r="AO184" i="5" s="1"/>
  <c r="G190" i="5"/>
  <c r="Z190" i="5" s="1"/>
  <c r="AO190" i="5" s="1"/>
  <c r="G778" i="5"/>
  <c r="Z778" i="5" s="1"/>
  <c r="AO778" i="5" s="1"/>
  <c r="G780" i="5"/>
  <c r="Z780" i="5" s="1"/>
  <c r="AO780" i="5" s="1"/>
  <c r="H31" i="5"/>
  <c r="AB31" i="5" s="1"/>
  <c r="AP31" i="5" s="1"/>
  <c r="G609" i="5"/>
  <c r="Z609" i="5" s="1"/>
  <c r="AO609" i="5" s="1"/>
  <c r="H932" i="5"/>
  <c r="AB932" i="5" s="1"/>
  <c r="AP932" i="5" s="1"/>
  <c r="G813" i="5"/>
  <c r="Z813" i="5" s="1"/>
  <c r="AO813" i="5" s="1"/>
  <c r="F802" i="5"/>
  <c r="W802" i="5" s="1"/>
  <c r="G756" i="5"/>
  <c r="Z756" i="5" s="1"/>
  <c r="AO756" i="5" s="1"/>
  <c r="D824" i="5"/>
  <c r="E707" i="5"/>
  <c r="V707" i="5" s="1"/>
  <c r="G644" i="5"/>
  <c r="Z644" i="5" s="1"/>
  <c r="AO644" i="5" s="1"/>
  <c r="G716" i="5"/>
  <c r="Z716" i="5" s="1"/>
  <c r="AO716" i="5" s="1"/>
  <c r="F603" i="5"/>
  <c r="W603" i="5" s="1"/>
  <c r="F612" i="5"/>
  <c r="W612" i="5" s="1"/>
  <c r="F606" i="5"/>
  <c r="W606" i="5" s="1"/>
  <c r="H628" i="5"/>
  <c r="AB628" i="5" s="1"/>
  <c r="AP628" i="5" s="1"/>
  <c r="H622" i="5"/>
  <c r="AB622" i="5" s="1"/>
  <c r="AP622" i="5" s="1"/>
  <c r="H624" i="5"/>
  <c r="AB624" i="5" s="1"/>
  <c r="AP624" i="5" s="1"/>
  <c r="G621" i="5"/>
  <c r="Z621" i="5" s="1"/>
  <c r="AO621" i="5" s="1"/>
  <c r="E605" i="5"/>
  <c r="V605" i="5" s="1"/>
  <c r="H495" i="5"/>
  <c r="AB495" i="5" s="1"/>
  <c r="AP495" i="5" s="1"/>
  <c r="H452" i="5"/>
  <c r="AB452" i="5" s="1"/>
  <c r="AP452" i="5" s="1"/>
  <c r="F237" i="5"/>
  <c r="W237" i="5" s="1"/>
  <c r="G198" i="5"/>
  <c r="Z198" i="5" s="1"/>
  <c r="AO198" i="5" s="1"/>
  <c r="E924" i="5"/>
  <c r="V924" i="5" s="1"/>
  <c r="AB950" i="5"/>
  <c r="AP950" i="5" s="1"/>
  <c r="H953" i="5"/>
  <c r="AB953" i="5" s="1"/>
  <c r="AP953" i="5" s="1"/>
  <c r="H951" i="5"/>
  <c r="AB951" i="5" s="1"/>
  <c r="AP951" i="5" s="1"/>
  <c r="Z854" i="5"/>
  <c r="AO854" i="5" s="1"/>
  <c r="G856" i="5"/>
  <c r="Z856" i="5" s="1"/>
  <c r="AO856" i="5" s="1"/>
  <c r="E228" i="5"/>
  <c r="V228" i="5" s="1"/>
  <c r="E226" i="5"/>
  <c r="V226" i="5" s="1"/>
  <c r="E219" i="5"/>
  <c r="V219" i="5" s="1"/>
  <c r="E227" i="5"/>
  <c r="V227" i="5" s="1"/>
  <c r="V218" i="5"/>
  <c r="E225" i="5"/>
  <c r="V225" i="5" s="1"/>
  <c r="E221" i="5"/>
  <c r="V221" i="5" s="1"/>
  <c r="E776" i="5"/>
  <c r="V776" i="5" s="1"/>
  <c r="E778" i="5"/>
  <c r="V778" i="5" s="1"/>
  <c r="H20" i="5"/>
  <c r="AB20" i="5" s="1"/>
  <c r="AP20" i="5" s="1"/>
  <c r="H22" i="5"/>
  <c r="AB22" i="5" s="1"/>
  <c r="AP22" i="5" s="1"/>
  <c r="H19" i="5"/>
  <c r="AB19" i="5" s="1"/>
  <c r="AP19" i="5" s="1"/>
  <c r="H16" i="5"/>
  <c r="AB16" i="5" s="1"/>
  <c r="AP16" i="5" s="1"/>
  <c r="H18" i="5"/>
  <c r="AB18" i="5" s="1"/>
  <c r="AP18" i="5" s="1"/>
  <c r="H23" i="5"/>
  <c r="AB23" i="5" s="1"/>
  <c r="AP23" i="5" s="1"/>
  <c r="H15" i="5"/>
  <c r="AB15" i="5" s="1"/>
  <c r="AP15" i="5" s="1"/>
  <c r="H21" i="5"/>
  <c r="AB21" i="5" s="1"/>
  <c r="AP21" i="5" s="1"/>
  <c r="H25" i="5"/>
  <c r="AB25" i="5" s="1"/>
  <c r="AP25" i="5" s="1"/>
  <c r="G272" i="5"/>
  <c r="Z272" i="5" s="1"/>
  <c r="AO272" i="5" s="1"/>
  <c r="F835" i="5"/>
  <c r="W835" i="5" s="1"/>
  <c r="F836" i="5"/>
  <c r="W836" i="5" s="1"/>
  <c r="G715" i="5"/>
  <c r="Z715" i="5" s="1"/>
  <c r="AO715" i="5" s="1"/>
  <c r="H937" i="5"/>
  <c r="AB937" i="5" s="1"/>
  <c r="AP937" i="5" s="1"/>
  <c r="F825" i="5"/>
  <c r="W825" i="5" s="1"/>
  <c r="G815" i="5"/>
  <c r="Z815" i="5" s="1"/>
  <c r="AO815" i="5" s="1"/>
  <c r="F811" i="5"/>
  <c r="W811" i="5" s="1"/>
  <c r="G750" i="5"/>
  <c r="Z750" i="5" s="1"/>
  <c r="AO750" i="5" s="1"/>
  <c r="G646" i="5"/>
  <c r="Z646" i="5" s="1"/>
  <c r="AO646" i="5" s="1"/>
  <c r="G720" i="5"/>
  <c r="Z720" i="5" s="1"/>
  <c r="AO720" i="5" s="1"/>
  <c r="F668" i="5"/>
  <c r="W668" i="5" s="1"/>
  <c r="G612" i="5"/>
  <c r="Z612" i="5" s="1"/>
  <c r="AO612" i="5" s="1"/>
  <c r="H636" i="5"/>
  <c r="AB636" i="5" s="1"/>
  <c r="AP636" i="5" s="1"/>
  <c r="G606" i="5"/>
  <c r="Z606" i="5" s="1"/>
  <c r="AO606" i="5" s="1"/>
  <c r="H618" i="5"/>
  <c r="AB618" i="5" s="1"/>
  <c r="AP618" i="5" s="1"/>
  <c r="G623" i="5"/>
  <c r="Z623" i="5" s="1"/>
  <c r="AO623" i="5" s="1"/>
  <c r="E607" i="5"/>
  <c r="V607" i="5" s="1"/>
  <c r="H231" i="5"/>
  <c r="AB231" i="5" s="1"/>
  <c r="AP231" i="5" s="1"/>
  <c r="F239" i="5"/>
  <c r="W239" i="5" s="1"/>
  <c r="G183" i="5"/>
  <c r="Z183" i="5" s="1"/>
  <c r="AO183" i="5" s="1"/>
  <c r="G196" i="5"/>
  <c r="Z196" i="5" s="1"/>
  <c r="AO196" i="5" s="1"/>
  <c r="D810" i="5"/>
  <c r="D796" i="5"/>
  <c r="D815" i="5"/>
  <c r="E733" i="5"/>
  <c r="V733" i="5" s="1"/>
  <c r="D25" i="5"/>
  <c r="G275" i="5"/>
  <c r="Z275" i="5" s="1"/>
  <c r="AO275" i="5" s="1"/>
  <c r="E233" i="5"/>
  <c r="V233" i="5" s="1"/>
  <c r="G577" i="5"/>
  <c r="Z577" i="5" s="1"/>
  <c r="AO577" i="5" s="1"/>
  <c r="G574" i="5"/>
  <c r="Z574" i="5" s="1"/>
  <c r="AO574" i="5" s="1"/>
  <c r="G569" i="5"/>
  <c r="Z569" i="5" s="1"/>
  <c r="AO569" i="5" s="1"/>
  <c r="Z566" i="5"/>
  <c r="AO566" i="5" s="1"/>
  <c r="G931" i="5"/>
  <c r="Z931" i="5" s="1"/>
  <c r="AO931" i="5" s="1"/>
  <c r="G928" i="5"/>
  <c r="Z928" i="5" s="1"/>
  <c r="AO928" i="5" s="1"/>
  <c r="E930" i="5"/>
  <c r="V930" i="5" s="1"/>
  <c r="H931" i="5"/>
  <c r="AB931" i="5" s="1"/>
  <c r="AP931" i="5" s="1"/>
  <c r="F882" i="5"/>
  <c r="W882" i="5" s="1"/>
  <c r="F823" i="5"/>
  <c r="W823" i="5" s="1"/>
  <c r="F824" i="5"/>
  <c r="W824" i="5" s="1"/>
  <c r="G816" i="5"/>
  <c r="Z816" i="5" s="1"/>
  <c r="AO816" i="5" s="1"/>
  <c r="G726" i="5"/>
  <c r="Z726" i="5" s="1"/>
  <c r="AO726" i="5" s="1"/>
  <c r="G723" i="5"/>
  <c r="Z723" i="5" s="1"/>
  <c r="AO723" i="5" s="1"/>
  <c r="H668" i="5"/>
  <c r="AB668" i="5" s="1"/>
  <c r="AP668" i="5" s="1"/>
  <c r="F670" i="5"/>
  <c r="W670" i="5" s="1"/>
  <c r="H630" i="5"/>
  <c r="AB630" i="5" s="1"/>
  <c r="AP630" i="5" s="1"/>
  <c r="G604" i="5"/>
  <c r="Z604" i="5" s="1"/>
  <c r="AO604" i="5" s="1"/>
  <c r="F459" i="5"/>
  <c r="W459" i="5" s="1"/>
  <c r="H358" i="5"/>
  <c r="AB358" i="5" s="1"/>
  <c r="AP358" i="5" s="1"/>
  <c r="H423" i="5"/>
  <c r="AB423" i="5" s="1"/>
  <c r="AP423" i="5" s="1"/>
  <c r="F238" i="5"/>
  <c r="W238" i="5" s="1"/>
  <c r="E118" i="5"/>
  <c r="V118" i="5" s="1"/>
  <c r="G185" i="5"/>
  <c r="Z185" i="5" s="1"/>
  <c r="AO185" i="5" s="1"/>
  <c r="H56" i="5"/>
  <c r="AB56" i="5" s="1"/>
  <c r="AP56" i="5" s="1"/>
  <c r="D883" i="5"/>
  <c r="D886" i="5"/>
  <c r="D881" i="5"/>
  <c r="D879" i="5"/>
  <c r="D889" i="5"/>
  <c r="D880" i="5"/>
  <c r="D888" i="5"/>
  <c r="E994" i="5"/>
  <c r="V994" i="5" s="1"/>
  <c r="E637" i="5"/>
  <c r="V637" i="5" s="1"/>
  <c r="V626" i="5"/>
  <c r="E630" i="5"/>
  <c r="V630" i="5" s="1"/>
  <c r="E629" i="5"/>
  <c r="V629" i="5" s="1"/>
  <c r="E632" i="5"/>
  <c r="V632" i="5" s="1"/>
  <c r="F635" i="5"/>
  <c r="W635" i="5" s="1"/>
  <c r="F632" i="5"/>
  <c r="W632" i="5" s="1"/>
  <c r="F637" i="5"/>
  <c r="W637" i="5" s="1"/>
  <c r="F630" i="5"/>
  <c r="W630" i="5" s="1"/>
  <c r="F628" i="5"/>
  <c r="W628" i="5" s="1"/>
  <c r="F631" i="5"/>
  <c r="W631" i="5" s="1"/>
  <c r="F629" i="5"/>
  <c r="W629" i="5" s="1"/>
  <c r="F636" i="5"/>
  <c r="W636" i="5" s="1"/>
  <c r="F228" i="5"/>
  <c r="W228" i="5" s="1"/>
  <c r="F222" i="5"/>
  <c r="W222" i="5" s="1"/>
  <c r="F220" i="5"/>
  <c r="W220" i="5" s="1"/>
  <c r="E519" i="4"/>
  <c r="V519" i="4" s="1"/>
  <c r="G517" i="4"/>
  <c r="G585" i="4"/>
  <c r="F521" i="4"/>
  <c r="W521" i="4" s="1"/>
  <c r="E524" i="4"/>
  <c r="V524" i="4" s="1"/>
  <c r="G342" i="4"/>
  <c r="G444" i="4"/>
  <c r="E978" i="4"/>
  <c r="V978" i="4" s="1"/>
  <c r="D753" i="4"/>
  <c r="D925" i="4"/>
  <c r="H504" i="4"/>
  <c r="F897" i="4"/>
  <c r="W897" i="4" s="1"/>
  <c r="H881" i="4"/>
  <c r="G515" i="4"/>
  <c r="H973" i="4"/>
  <c r="F532" i="4"/>
  <c r="W532" i="4" s="1"/>
  <c r="F895" i="4"/>
  <c r="W895" i="4" s="1"/>
  <c r="E529" i="4"/>
  <c r="V529" i="4" s="1"/>
  <c r="D905" i="4"/>
  <c r="G445" i="4"/>
  <c r="D748" i="4"/>
  <c r="G513" i="4"/>
  <c r="D918" i="4"/>
  <c r="E592" i="4"/>
  <c r="V592" i="4" s="1"/>
  <c r="E967" i="4"/>
  <c r="V967" i="4" s="1"/>
  <c r="F359" i="4"/>
  <c r="W359" i="4" s="1"/>
  <c r="D850" i="4"/>
  <c r="G672" i="4"/>
  <c r="D53" i="4"/>
  <c r="E673" i="4"/>
  <c r="V673" i="4" s="1"/>
  <c r="H719" i="4"/>
  <c r="D837" i="4"/>
  <c r="F665" i="4"/>
  <c r="W665" i="4" s="1"/>
  <c r="E666" i="4"/>
  <c r="V666" i="4" s="1"/>
  <c r="H816" i="4"/>
  <c r="E839" i="4"/>
  <c r="V839" i="4" s="1"/>
  <c r="G798" i="4"/>
  <c r="G682" i="4"/>
  <c r="E593" i="4"/>
  <c r="V593" i="4" s="1"/>
  <c r="E969" i="4"/>
  <c r="V969" i="4" s="1"/>
  <c r="D845" i="4"/>
  <c r="G667" i="4"/>
  <c r="F670" i="4"/>
  <c r="W670" i="4" s="1"/>
  <c r="F526" i="4"/>
  <c r="W526" i="4" s="1"/>
  <c r="H131" i="4"/>
  <c r="G581" i="4"/>
  <c r="G105" i="4"/>
  <c r="G343" i="4"/>
  <c r="H809" i="4"/>
  <c r="G100" i="4"/>
  <c r="E983" i="4"/>
  <c r="V983" i="4" s="1"/>
  <c r="E832" i="4"/>
  <c r="V832" i="4" s="1"/>
  <c r="H886" i="4"/>
  <c r="G653" i="4"/>
  <c r="H971" i="4"/>
  <c r="G675" i="4"/>
  <c r="F537" i="4"/>
  <c r="W537" i="4" s="1"/>
  <c r="G900" i="4"/>
  <c r="F663" i="4"/>
  <c r="W663" i="4" s="1"/>
  <c r="F519" i="4"/>
  <c r="W519" i="4" s="1"/>
  <c r="F900" i="4"/>
  <c r="W900" i="4" s="1"/>
  <c r="E669" i="4"/>
  <c r="V669" i="4" s="1"/>
  <c r="D910" i="4"/>
  <c r="G586" i="4"/>
  <c r="G348" i="4"/>
  <c r="H814" i="4"/>
  <c r="G441" i="4"/>
  <c r="E976" i="4"/>
  <c r="V976" i="4" s="1"/>
  <c r="H798" i="4"/>
  <c r="D755" i="4"/>
  <c r="G661" i="4"/>
  <c r="D259" i="4"/>
  <c r="H964" i="4"/>
  <c r="D923" i="4"/>
  <c r="G680" i="4"/>
  <c r="E595" i="4"/>
  <c r="V595" i="4" s="1"/>
  <c r="E972" i="4"/>
  <c r="V972" i="4" s="1"/>
  <c r="G67" i="4"/>
  <c r="F353" i="4"/>
  <c r="W353" i="4" s="1"/>
  <c r="D843" i="4"/>
  <c r="G665" i="4"/>
  <c r="F524" i="4"/>
  <c r="W524" i="4" s="1"/>
  <c r="H805" i="4"/>
  <c r="H969" i="4"/>
  <c r="E965" i="4"/>
  <c r="V965" i="4" s="1"/>
  <c r="F351" i="4"/>
  <c r="W351" i="4" s="1"/>
  <c r="G811" i="4"/>
  <c r="G670" i="4"/>
  <c r="G583" i="4"/>
  <c r="G584" i="4"/>
  <c r="E981" i="4"/>
  <c r="V981" i="4" s="1"/>
  <c r="E522" i="4"/>
  <c r="V522" i="4" s="1"/>
  <c r="D51" i="4"/>
  <c r="D840" i="4"/>
  <c r="D853" i="4"/>
  <c r="E435" i="4"/>
  <c r="V435" i="4" s="1"/>
  <c r="D903" i="4"/>
  <c r="G439" i="4"/>
  <c r="G654" i="4"/>
  <c r="F742" i="4"/>
  <c r="W742" i="4" s="1"/>
  <c r="E600" i="4"/>
  <c r="V600" i="4" s="1"/>
  <c r="E580" i="4"/>
  <c r="V580" i="4" s="1"/>
  <c r="E671" i="4"/>
  <c r="V671" i="4" s="1"/>
  <c r="H347" i="4"/>
  <c r="H812" i="4"/>
  <c r="E835" i="4"/>
  <c r="V835" i="4" s="1"/>
  <c r="D754" i="4"/>
  <c r="H967" i="4"/>
  <c r="F538" i="4"/>
  <c r="W538" i="4" s="1"/>
  <c r="F358" i="4"/>
  <c r="W358" i="4" s="1"/>
  <c r="G813" i="4"/>
  <c r="F522" i="4"/>
  <c r="W522" i="4" s="1"/>
  <c r="E667" i="4"/>
  <c r="V667" i="4" s="1"/>
  <c r="G344" i="4"/>
  <c r="H972" i="4"/>
  <c r="D52" i="4"/>
  <c r="G816" i="4"/>
  <c r="F437" i="4"/>
  <c r="W437" i="4" s="1"/>
  <c r="H723" i="4"/>
  <c r="D48" i="4"/>
  <c r="D912" i="4"/>
  <c r="E527" i="4"/>
  <c r="V527" i="4" s="1"/>
  <c r="F673" i="4"/>
  <c r="W673" i="4" s="1"/>
  <c r="D908" i="4"/>
  <c r="H800" i="4"/>
  <c r="G652" i="4"/>
  <c r="G442" i="4"/>
  <c r="D747" i="4"/>
  <c r="D835" i="4"/>
  <c r="E682" i="4"/>
  <c r="V682" i="4" s="1"/>
  <c r="D848" i="4"/>
  <c r="F669" i="4"/>
  <c r="W669" i="4" s="1"/>
  <c r="F528" i="4"/>
  <c r="W528" i="4" s="1"/>
  <c r="F896" i="4"/>
  <c r="W896" i="4" s="1"/>
  <c r="E672" i="4"/>
  <c r="V672" i="4" s="1"/>
  <c r="E525" i="4"/>
  <c r="V525" i="4" s="1"/>
  <c r="D906" i="4"/>
  <c r="G658" i="4"/>
  <c r="G349" i="4"/>
  <c r="H810" i="4"/>
  <c r="G435" i="4"/>
  <c r="E984" i="4"/>
  <c r="V984" i="4" s="1"/>
  <c r="E833" i="4"/>
  <c r="V833" i="4" s="1"/>
  <c r="H803" i="4"/>
  <c r="D757" i="4"/>
  <c r="H884" i="4"/>
  <c r="D831" i="4"/>
  <c r="G655" i="4"/>
  <c r="D919" i="4"/>
  <c r="G741" i="4"/>
  <c r="F745" i="4"/>
  <c r="W745" i="4" s="1"/>
  <c r="G676" i="4"/>
  <c r="F531" i="4"/>
  <c r="W531" i="4" s="1"/>
  <c r="E455" i="4"/>
  <c r="V455" i="4" s="1"/>
  <c r="F252" i="4"/>
  <c r="W252" i="4" s="1"/>
  <c r="E968" i="4"/>
  <c r="V968" i="4" s="1"/>
  <c r="E675" i="4"/>
  <c r="V675" i="4" s="1"/>
  <c r="H731" i="4"/>
  <c r="F361" i="4"/>
  <c r="W361" i="4" s="1"/>
  <c r="D846" i="4"/>
  <c r="G807" i="4"/>
  <c r="G205" i="4"/>
  <c r="G436" i="4"/>
  <c r="H888" i="4"/>
  <c r="E664" i="4"/>
  <c r="V664" i="4" s="1"/>
  <c r="G346" i="4"/>
  <c r="E837" i="4"/>
  <c r="V837" i="4" s="1"/>
  <c r="F898" i="4"/>
  <c r="W898" i="4" s="1"/>
  <c r="G663" i="4"/>
  <c r="E523" i="4"/>
  <c r="V523" i="4" s="1"/>
  <c r="H817" i="4"/>
  <c r="F737" i="4"/>
  <c r="W737" i="4" s="1"/>
  <c r="F356" i="4"/>
  <c r="W356" i="4" s="1"/>
  <c r="G668" i="4"/>
  <c r="F671" i="4"/>
  <c r="W671" i="4" s="1"/>
  <c r="F529" i="4"/>
  <c r="W529" i="4" s="1"/>
  <c r="F901" i="4"/>
  <c r="W901" i="4" s="1"/>
  <c r="E665" i="4"/>
  <c r="V665" i="4" s="1"/>
  <c r="E521" i="4"/>
  <c r="V521" i="4" s="1"/>
  <c r="D913" i="4"/>
  <c r="G580" i="4"/>
  <c r="E893" i="4"/>
  <c r="V893" i="4" s="1"/>
  <c r="H815" i="4"/>
  <c r="G440" i="4"/>
  <c r="E977" i="4"/>
  <c r="V977" i="4" s="1"/>
  <c r="E838" i="4"/>
  <c r="V838" i="4" s="1"/>
  <c r="H799" i="4"/>
  <c r="D750" i="4"/>
  <c r="H879" i="4"/>
  <c r="D836" i="4"/>
  <c r="G516" i="4"/>
  <c r="G102" i="4"/>
  <c r="D924" i="4"/>
  <c r="F657" i="4"/>
  <c r="W657" i="4" s="1"/>
  <c r="F741" i="4"/>
  <c r="W741" i="4" s="1"/>
  <c r="G681" i="4"/>
  <c r="F541" i="4"/>
  <c r="W541" i="4" s="1"/>
  <c r="E680" i="4"/>
  <c r="V680" i="4" s="1"/>
  <c r="H729" i="4"/>
  <c r="F354" i="4"/>
  <c r="W354" i="4" s="1"/>
  <c r="D851" i="4"/>
  <c r="F727" i="4"/>
  <c r="W727" i="4" s="1"/>
  <c r="G671" i="4"/>
  <c r="G588" i="4"/>
  <c r="F668" i="4"/>
  <c r="W668" i="4" s="1"/>
  <c r="F893" i="4"/>
  <c r="W893" i="4" s="1"/>
  <c r="G685" i="4"/>
  <c r="G589" i="4"/>
  <c r="G339" i="4"/>
  <c r="D921" i="4"/>
  <c r="E452" i="4"/>
  <c r="V452" i="4" s="1"/>
  <c r="E970" i="4"/>
  <c r="V970" i="4" s="1"/>
  <c r="F891" i="4"/>
  <c r="W891" i="4" s="1"/>
  <c r="E979" i="4"/>
  <c r="V979" i="4" s="1"/>
  <c r="H795" i="4"/>
  <c r="G886" i="4"/>
  <c r="G683" i="4"/>
  <c r="F533" i="4"/>
  <c r="W533" i="4" s="1"/>
  <c r="D739" i="4"/>
  <c r="F664" i="4"/>
  <c r="W664" i="4" s="1"/>
  <c r="F520" i="4"/>
  <c r="W520" i="4" s="1"/>
  <c r="E670" i="4"/>
  <c r="V670" i="4" s="1"/>
  <c r="E520" i="4"/>
  <c r="V520" i="4" s="1"/>
  <c r="D911" i="4"/>
  <c r="F261" i="4"/>
  <c r="W261" i="4" s="1"/>
  <c r="E982" i="4"/>
  <c r="V982" i="4" s="1"/>
  <c r="G120" i="4"/>
  <c r="D834" i="4"/>
  <c r="D917" i="4"/>
  <c r="G109" i="4"/>
  <c r="F601" i="4"/>
  <c r="W601" i="4" s="1"/>
  <c r="E513" i="4"/>
  <c r="V513" i="4" s="1"/>
  <c r="F540" i="4"/>
  <c r="W540" i="4" s="1"/>
  <c r="E966" i="4"/>
  <c r="V966" i="4" s="1"/>
  <c r="E676" i="4"/>
  <c r="V676" i="4" s="1"/>
  <c r="H732" i="4"/>
  <c r="F352" i="4"/>
  <c r="W352" i="4" s="1"/>
  <c r="D844" i="4"/>
  <c r="G664" i="4"/>
  <c r="F204" i="4"/>
  <c r="W204" i="4" s="1"/>
  <c r="D736" i="4"/>
  <c r="D895" i="4"/>
  <c r="D965" i="4"/>
  <c r="D124" i="4"/>
  <c r="D907" i="4"/>
  <c r="G347" i="4"/>
  <c r="H807" i="4"/>
  <c r="D916" i="4"/>
  <c r="G437" i="4"/>
  <c r="G678" i="4"/>
  <c r="E840" i="4"/>
  <c r="V840" i="4" s="1"/>
  <c r="E963" i="4"/>
  <c r="V963" i="4" s="1"/>
  <c r="F894" i="4"/>
  <c r="W894" i="4" s="1"/>
  <c r="G582" i="4"/>
  <c r="F144" i="4"/>
  <c r="W144" i="4" s="1"/>
  <c r="E831" i="4"/>
  <c r="V831" i="4" s="1"/>
  <c r="H804" i="4"/>
  <c r="H654" i="4"/>
  <c r="H513" i="4"/>
  <c r="H889" i="4"/>
  <c r="G507" i="4"/>
  <c r="F666" i="4"/>
  <c r="W666" i="4" s="1"/>
  <c r="F525" i="4"/>
  <c r="W525" i="4" s="1"/>
  <c r="G587" i="4"/>
  <c r="F137" i="4"/>
  <c r="W137" i="4" s="1"/>
  <c r="F262" i="4"/>
  <c r="W262" i="4" s="1"/>
  <c r="H808" i="4"/>
  <c r="G438" i="4"/>
  <c r="E975" i="4"/>
  <c r="V975" i="4" s="1"/>
  <c r="E836" i="4"/>
  <c r="V836" i="4" s="1"/>
  <c r="G677" i="4"/>
  <c r="F536" i="4"/>
  <c r="W536" i="4" s="1"/>
  <c r="F360" i="4"/>
  <c r="W360" i="4" s="1"/>
  <c r="E973" i="4"/>
  <c r="V973" i="4" s="1"/>
  <c r="F357" i="4"/>
  <c r="W357" i="4" s="1"/>
  <c r="G666" i="4"/>
  <c r="F71" i="4"/>
  <c r="W71" i="4" s="1"/>
  <c r="F511" i="4"/>
  <c r="W511" i="4" s="1"/>
  <c r="H567" i="4"/>
  <c r="D599" i="4"/>
  <c r="G724" i="4"/>
  <c r="G803" i="4"/>
  <c r="D90" i="4"/>
  <c r="F756" i="5"/>
  <c r="W756" i="5" s="1"/>
  <c r="F754" i="5"/>
  <c r="W754" i="5" s="1"/>
  <c r="F752" i="5"/>
  <c r="W752" i="5" s="1"/>
  <c r="F750" i="5"/>
  <c r="W750" i="5" s="1"/>
  <c r="F748" i="5"/>
  <c r="W748" i="5" s="1"/>
  <c r="F757" i="5"/>
  <c r="W757" i="5" s="1"/>
  <c r="F755" i="5"/>
  <c r="W755" i="5" s="1"/>
  <c r="F753" i="5"/>
  <c r="W753" i="5" s="1"/>
  <c r="F751" i="5"/>
  <c r="W751" i="5" s="1"/>
  <c r="F749" i="5"/>
  <c r="W749" i="5" s="1"/>
  <c r="F747" i="5"/>
  <c r="W747" i="5" s="1"/>
  <c r="W746" i="5"/>
  <c r="F739" i="5"/>
  <c r="W739" i="5" s="1"/>
  <c r="D420" i="5"/>
  <c r="D418" i="5"/>
  <c r="D416" i="5"/>
  <c r="D414" i="5"/>
  <c r="D412" i="5"/>
  <c r="D421" i="5"/>
  <c r="D419" i="5"/>
  <c r="D417" i="5"/>
  <c r="D415" i="5"/>
  <c r="D413" i="5"/>
  <c r="D411" i="5"/>
  <c r="G394" i="5"/>
  <c r="Z394" i="5" s="1"/>
  <c r="AO394" i="5" s="1"/>
  <c r="G390" i="5"/>
  <c r="Z390" i="5" s="1"/>
  <c r="AO390" i="5" s="1"/>
  <c r="G397" i="5"/>
  <c r="Z397" i="5" s="1"/>
  <c r="AO397" i="5" s="1"/>
  <c r="G393" i="5"/>
  <c r="Z393" i="5" s="1"/>
  <c r="AO393" i="5" s="1"/>
  <c r="G389" i="5"/>
  <c r="Z389" i="5" s="1"/>
  <c r="AO389" i="5" s="1"/>
  <c r="Z386" i="5"/>
  <c r="AO386" i="5" s="1"/>
  <c r="G396" i="5"/>
  <c r="Z396" i="5" s="1"/>
  <c r="AO396" i="5" s="1"/>
  <c r="G392" i="5"/>
  <c r="Z392" i="5" s="1"/>
  <c r="AO392" i="5" s="1"/>
  <c r="G388" i="5"/>
  <c r="Z388" i="5" s="1"/>
  <c r="AO388" i="5" s="1"/>
  <c r="G387" i="5"/>
  <c r="Z387" i="5" s="1"/>
  <c r="AO387" i="5" s="1"/>
  <c r="G395" i="5"/>
  <c r="Z395" i="5" s="1"/>
  <c r="AO395" i="5" s="1"/>
  <c r="G391" i="5"/>
  <c r="Z391" i="5" s="1"/>
  <c r="AO391" i="5" s="1"/>
  <c r="G358" i="5"/>
  <c r="Z358" i="5" s="1"/>
  <c r="AO358" i="5" s="1"/>
  <c r="G354" i="5"/>
  <c r="Z354" i="5" s="1"/>
  <c r="AO354" i="5" s="1"/>
  <c r="G361" i="5"/>
  <c r="Z361" i="5" s="1"/>
  <c r="AO361" i="5" s="1"/>
  <c r="G357" i="5"/>
  <c r="Z357" i="5" s="1"/>
  <c r="AO357" i="5" s="1"/>
  <c r="G353" i="5"/>
  <c r="Z353" i="5" s="1"/>
  <c r="AO353" i="5" s="1"/>
  <c r="Z350" i="5"/>
  <c r="AO350" i="5" s="1"/>
  <c r="G360" i="5"/>
  <c r="Z360" i="5" s="1"/>
  <c r="AO360" i="5" s="1"/>
  <c r="G356" i="5"/>
  <c r="Z356" i="5" s="1"/>
  <c r="AO356" i="5" s="1"/>
  <c r="G352" i="5"/>
  <c r="Z352" i="5" s="1"/>
  <c r="AO352" i="5" s="1"/>
  <c r="G355" i="5"/>
  <c r="Z355" i="5" s="1"/>
  <c r="AO355" i="5" s="1"/>
  <c r="G359" i="5"/>
  <c r="Z359" i="5" s="1"/>
  <c r="AO359" i="5" s="1"/>
  <c r="G347" i="5"/>
  <c r="Z347" i="5" s="1"/>
  <c r="AO347" i="5" s="1"/>
  <c r="G351" i="5"/>
  <c r="Z351" i="5" s="1"/>
  <c r="AO351" i="5" s="1"/>
  <c r="E360" i="5"/>
  <c r="V360" i="5" s="1"/>
  <c r="E358" i="5"/>
  <c r="V358" i="5" s="1"/>
  <c r="E356" i="5"/>
  <c r="V356" i="5" s="1"/>
  <c r="E354" i="5"/>
  <c r="V354" i="5" s="1"/>
  <c r="E352" i="5"/>
  <c r="V352" i="5" s="1"/>
  <c r="E361" i="5"/>
  <c r="V361" i="5" s="1"/>
  <c r="E359" i="5"/>
  <c r="V359" i="5" s="1"/>
  <c r="E357" i="5"/>
  <c r="V357" i="5" s="1"/>
  <c r="E355" i="5"/>
  <c r="V355" i="5" s="1"/>
  <c r="E353" i="5"/>
  <c r="V353" i="5" s="1"/>
  <c r="E351" i="5"/>
  <c r="V351" i="5" s="1"/>
  <c r="V350" i="5"/>
  <c r="E346" i="5"/>
  <c r="V346" i="5" s="1"/>
  <c r="D240" i="5"/>
  <c r="D238" i="5"/>
  <c r="D236" i="5"/>
  <c r="D234" i="5"/>
  <c r="D232" i="5"/>
  <c r="D241" i="5"/>
  <c r="D239" i="5"/>
  <c r="D237" i="5"/>
  <c r="D235" i="5"/>
  <c r="D233" i="5"/>
  <c r="D231" i="5"/>
  <c r="E289" i="5"/>
  <c r="V289" i="5" s="1"/>
  <c r="E281" i="5"/>
  <c r="V281" i="5" s="1"/>
  <c r="V278" i="5"/>
  <c r="E284" i="5"/>
  <c r="V284" i="5" s="1"/>
  <c r="E279" i="5"/>
  <c r="V279" i="5" s="1"/>
  <c r="E286" i="5"/>
  <c r="V286" i="5" s="1"/>
  <c r="E282" i="5"/>
  <c r="V282" i="5" s="1"/>
  <c r="E288" i="5"/>
  <c r="V288" i="5" s="1"/>
  <c r="E283" i="5"/>
  <c r="V283" i="5" s="1"/>
  <c r="E280" i="5"/>
  <c r="V280" i="5" s="1"/>
  <c r="E285" i="5"/>
  <c r="V285" i="5" s="1"/>
  <c r="E267" i="5"/>
  <c r="V267" i="5" s="1"/>
  <c r="E287" i="5"/>
  <c r="V287" i="5" s="1"/>
  <c r="Z314" i="5"/>
  <c r="AO314" i="5" s="1"/>
  <c r="G323" i="5"/>
  <c r="Z323" i="5" s="1"/>
  <c r="AO323" i="5" s="1"/>
  <c r="G319" i="5"/>
  <c r="Z319" i="5" s="1"/>
  <c r="AO319" i="5" s="1"/>
  <c r="G315" i="5"/>
  <c r="Z315" i="5" s="1"/>
  <c r="AO315" i="5" s="1"/>
  <c r="G322" i="5"/>
  <c r="Z322" i="5" s="1"/>
  <c r="AO322" i="5" s="1"/>
  <c r="G318" i="5"/>
  <c r="Z318" i="5" s="1"/>
  <c r="AO318" i="5" s="1"/>
  <c r="G325" i="5"/>
  <c r="Z325" i="5" s="1"/>
  <c r="AO325" i="5" s="1"/>
  <c r="G321" i="5"/>
  <c r="Z321" i="5" s="1"/>
  <c r="AO321" i="5" s="1"/>
  <c r="G317" i="5"/>
  <c r="Z317" i="5" s="1"/>
  <c r="AO317" i="5" s="1"/>
  <c r="G324" i="5"/>
  <c r="Z324" i="5" s="1"/>
  <c r="AO324" i="5" s="1"/>
  <c r="G320" i="5"/>
  <c r="Z320" i="5" s="1"/>
  <c r="AO320" i="5" s="1"/>
  <c r="G316" i="5"/>
  <c r="Z316" i="5" s="1"/>
  <c r="AO316" i="5" s="1"/>
  <c r="Z290" i="5"/>
  <c r="AO290" i="5" s="1"/>
  <c r="G291" i="5"/>
  <c r="Z291" i="5" s="1"/>
  <c r="AO291" i="5" s="1"/>
  <c r="G293" i="5"/>
  <c r="Z293" i="5" s="1"/>
  <c r="AO293" i="5" s="1"/>
  <c r="G295" i="5"/>
  <c r="Z295" i="5" s="1"/>
  <c r="AO295" i="5" s="1"/>
  <c r="G297" i="5"/>
  <c r="Z297" i="5" s="1"/>
  <c r="AO297" i="5" s="1"/>
  <c r="G299" i="5"/>
  <c r="Z299" i="5" s="1"/>
  <c r="AO299" i="5" s="1"/>
  <c r="G292" i="5"/>
  <c r="Z292" i="5" s="1"/>
  <c r="AO292" i="5" s="1"/>
  <c r="G294" i="5"/>
  <c r="Z294" i="5" s="1"/>
  <c r="AO294" i="5" s="1"/>
  <c r="G301" i="5"/>
  <c r="Z301" i="5" s="1"/>
  <c r="AO301" i="5" s="1"/>
  <c r="G296" i="5"/>
  <c r="Z296" i="5" s="1"/>
  <c r="AO296" i="5" s="1"/>
  <c r="G298" i="5"/>
  <c r="Z298" i="5" s="1"/>
  <c r="AO298" i="5" s="1"/>
  <c r="G300" i="5"/>
  <c r="Z300" i="5" s="1"/>
  <c r="AO300" i="5" s="1"/>
  <c r="G281" i="5"/>
  <c r="Z281" i="5" s="1"/>
  <c r="AO281" i="5" s="1"/>
  <c r="H300" i="5"/>
  <c r="AB300" i="5" s="1"/>
  <c r="AP300" i="5" s="1"/>
  <c r="H298" i="5"/>
  <c r="AB298" i="5" s="1"/>
  <c r="AP298" i="5" s="1"/>
  <c r="H296" i="5"/>
  <c r="AB296" i="5" s="1"/>
  <c r="AP296" i="5" s="1"/>
  <c r="H294" i="5"/>
  <c r="AB294" i="5" s="1"/>
  <c r="AP294" i="5" s="1"/>
  <c r="H292" i="5"/>
  <c r="AB292" i="5" s="1"/>
  <c r="AP292" i="5" s="1"/>
  <c r="H293" i="5"/>
  <c r="AB293" i="5" s="1"/>
  <c r="AP293" i="5" s="1"/>
  <c r="H295" i="5"/>
  <c r="AB295" i="5" s="1"/>
  <c r="AP295" i="5" s="1"/>
  <c r="H297" i="5"/>
  <c r="AB297" i="5" s="1"/>
  <c r="AP297" i="5" s="1"/>
  <c r="H299" i="5"/>
  <c r="AB299" i="5" s="1"/>
  <c r="AP299" i="5" s="1"/>
  <c r="AB290" i="5"/>
  <c r="AP290" i="5" s="1"/>
  <c r="H301" i="5"/>
  <c r="AB301" i="5" s="1"/>
  <c r="AP301" i="5" s="1"/>
  <c r="H291" i="5"/>
  <c r="AB291" i="5" s="1"/>
  <c r="AP291" i="5" s="1"/>
  <c r="G280" i="5"/>
  <c r="Z280" i="5" s="1"/>
  <c r="AO280" i="5" s="1"/>
  <c r="E273" i="5"/>
  <c r="V273" i="5" s="1"/>
  <c r="D156" i="5"/>
  <c r="D154" i="5"/>
  <c r="D152" i="5"/>
  <c r="D150" i="5"/>
  <c r="D148" i="5"/>
  <c r="D155" i="5"/>
  <c r="D149" i="5"/>
  <c r="D153" i="5"/>
  <c r="D157" i="5"/>
  <c r="D151" i="5"/>
  <c r="D147" i="5"/>
  <c r="H169" i="5"/>
  <c r="AB169" i="5" s="1"/>
  <c r="AP169" i="5" s="1"/>
  <c r="H164" i="5"/>
  <c r="AB164" i="5" s="1"/>
  <c r="AP164" i="5" s="1"/>
  <c r="H162" i="5"/>
  <c r="AB162" i="5" s="1"/>
  <c r="AP162" i="5" s="1"/>
  <c r="H160" i="5"/>
  <c r="AB160" i="5" s="1"/>
  <c r="AP160" i="5" s="1"/>
  <c r="H167" i="5"/>
  <c r="AB167" i="5" s="1"/>
  <c r="AP167" i="5" s="1"/>
  <c r="H168" i="5"/>
  <c r="AB168" i="5" s="1"/>
  <c r="AP168" i="5" s="1"/>
  <c r="H163" i="5"/>
  <c r="AB163" i="5" s="1"/>
  <c r="AP163" i="5" s="1"/>
  <c r="H161" i="5"/>
  <c r="AB161" i="5" s="1"/>
  <c r="AP161" i="5" s="1"/>
  <c r="H159" i="5"/>
  <c r="AB159" i="5" s="1"/>
  <c r="AP159" i="5" s="1"/>
  <c r="AB158" i="5"/>
  <c r="AP158" i="5" s="1"/>
  <c r="H165" i="5"/>
  <c r="AB165" i="5" s="1"/>
  <c r="AP165" i="5" s="1"/>
  <c r="H166" i="5"/>
  <c r="AB166" i="5" s="1"/>
  <c r="AP166" i="5" s="1"/>
  <c r="H84" i="5"/>
  <c r="AB84" i="5" s="1"/>
  <c r="AP84" i="5" s="1"/>
  <c r="H77" i="5"/>
  <c r="AB77" i="5" s="1"/>
  <c r="AP77" i="5" s="1"/>
  <c r="H75" i="5"/>
  <c r="AB75" i="5" s="1"/>
  <c r="AP75" i="5" s="1"/>
  <c r="H81" i="5"/>
  <c r="AB81" i="5" s="1"/>
  <c r="AP81" i="5" s="1"/>
  <c r="H83" i="5"/>
  <c r="AB83" i="5" s="1"/>
  <c r="AP83" i="5" s="1"/>
  <c r="H78" i="5"/>
  <c r="AB78" i="5" s="1"/>
  <c r="AP78" i="5" s="1"/>
  <c r="H80" i="5"/>
  <c r="AB80" i="5" s="1"/>
  <c r="AP80" i="5" s="1"/>
  <c r="H76" i="5"/>
  <c r="AB76" i="5" s="1"/>
  <c r="AP76" i="5" s="1"/>
  <c r="H85" i="5"/>
  <c r="AB85" i="5" s="1"/>
  <c r="AP85" i="5" s="1"/>
  <c r="H79" i="5"/>
  <c r="AB79" i="5" s="1"/>
  <c r="AP79" i="5" s="1"/>
  <c r="H82" i="5"/>
  <c r="AB82" i="5" s="1"/>
  <c r="AP82" i="5" s="1"/>
  <c r="AB74" i="5"/>
  <c r="AP74" i="5" s="1"/>
  <c r="F973" i="5"/>
  <c r="W973" i="5" s="1"/>
  <c r="F971" i="5"/>
  <c r="W971" i="5" s="1"/>
  <c r="F972" i="5"/>
  <c r="W972" i="5" s="1"/>
  <c r="F965" i="5"/>
  <c r="W965" i="5" s="1"/>
  <c r="F963" i="5"/>
  <c r="W963" i="5" s="1"/>
  <c r="W962" i="5"/>
  <c r="F969" i="5"/>
  <c r="W969" i="5" s="1"/>
  <c r="F970" i="5"/>
  <c r="W970" i="5" s="1"/>
  <c r="F968" i="5"/>
  <c r="W968" i="5" s="1"/>
  <c r="F967" i="5"/>
  <c r="W967" i="5" s="1"/>
  <c r="F966" i="5"/>
  <c r="W966" i="5" s="1"/>
  <c r="F964" i="5"/>
  <c r="W964" i="5" s="1"/>
  <c r="F952" i="5"/>
  <c r="W952" i="5" s="1"/>
  <c r="F933" i="5"/>
  <c r="W933" i="5" s="1"/>
  <c r="E888" i="5"/>
  <c r="V888" i="5" s="1"/>
  <c r="E815" i="5"/>
  <c r="V815" i="5" s="1"/>
  <c r="D828" i="5"/>
  <c r="H744" i="5"/>
  <c r="AB744" i="5" s="1"/>
  <c r="AP744" i="5" s="1"/>
  <c r="E743" i="5"/>
  <c r="V743" i="5" s="1"/>
  <c r="G601" i="5"/>
  <c r="Z601" i="5" s="1"/>
  <c r="AO601" i="5" s="1"/>
  <c r="G599" i="5"/>
  <c r="Z599" i="5" s="1"/>
  <c r="AO599" i="5" s="1"/>
  <c r="Z590" i="5"/>
  <c r="AO590" i="5" s="1"/>
  <c r="G591" i="5"/>
  <c r="Z591" i="5" s="1"/>
  <c r="AO591" i="5" s="1"/>
  <c r="G580" i="5"/>
  <c r="Z580" i="5" s="1"/>
  <c r="AO580" i="5" s="1"/>
  <c r="G593" i="5"/>
  <c r="Z593" i="5" s="1"/>
  <c r="AO593" i="5" s="1"/>
  <c r="G595" i="5"/>
  <c r="Z595" i="5" s="1"/>
  <c r="AO595" i="5" s="1"/>
  <c r="G600" i="5"/>
  <c r="Z600" i="5" s="1"/>
  <c r="AO600" i="5" s="1"/>
  <c r="G597" i="5"/>
  <c r="Z597" i="5" s="1"/>
  <c r="AO597" i="5" s="1"/>
  <c r="G592" i="5"/>
  <c r="Z592" i="5" s="1"/>
  <c r="AO592" i="5" s="1"/>
  <c r="G594" i="5"/>
  <c r="Z594" i="5" s="1"/>
  <c r="AO594" i="5" s="1"/>
  <c r="G596" i="5"/>
  <c r="Z596" i="5" s="1"/>
  <c r="AO596" i="5" s="1"/>
  <c r="G598" i="5"/>
  <c r="Z598" i="5" s="1"/>
  <c r="AO598" i="5" s="1"/>
  <c r="G589" i="5"/>
  <c r="Z589" i="5" s="1"/>
  <c r="AO589" i="5" s="1"/>
  <c r="G587" i="5"/>
  <c r="Z587" i="5" s="1"/>
  <c r="AO587" i="5" s="1"/>
  <c r="G585" i="5"/>
  <c r="Z585" i="5" s="1"/>
  <c r="AO585" i="5" s="1"/>
  <c r="G583" i="5"/>
  <c r="Z583" i="5" s="1"/>
  <c r="AO583" i="5" s="1"/>
  <c r="H564" i="5"/>
  <c r="AB564" i="5" s="1"/>
  <c r="AP564" i="5" s="1"/>
  <c r="H562" i="5"/>
  <c r="AB562" i="5" s="1"/>
  <c r="AP562" i="5" s="1"/>
  <c r="H560" i="5"/>
  <c r="AB560" i="5" s="1"/>
  <c r="AP560" i="5" s="1"/>
  <c r="H565" i="5"/>
  <c r="AB565" i="5" s="1"/>
  <c r="AP565" i="5" s="1"/>
  <c r="H557" i="5"/>
  <c r="AB557" i="5" s="1"/>
  <c r="AP557" i="5" s="1"/>
  <c r="AB554" i="5"/>
  <c r="AP554" i="5" s="1"/>
  <c r="H563" i="5"/>
  <c r="AB563" i="5" s="1"/>
  <c r="AP563" i="5" s="1"/>
  <c r="H561" i="5"/>
  <c r="AB561" i="5" s="1"/>
  <c r="AP561" i="5" s="1"/>
  <c r="H559" i="5"/>
  <c r="AB559" i="5" s="1"/>
  <c r="AP559" i="5" s="1"/>
  <c r="H555" i="5"/>
  <c r="AB555" i="5" s="1"/>
  <c r="AP555" i="5" s="1"/>
  <c r="H552" i="5"/>
  <c r="AB552" i="5" s="1"/>
  <c r="AP552" i="5" s="1"/>
  <c r="H549" i="5"/>
  <c r="AB549" i="5" s="1"/>
  <c r="AP549" i="5" s="1"/>
  <c r="H558" i="5"/>
  <c r="AB558" i="5" s="1"/>
  <c r="AP558" i="5" s="1"/>
  <c r="H556" i="5"/>
  <c r="AB556" i="5" s="1"/>
  <c r="AP556" i="5" s="1"/>
  <c r="H553" i="5"/>
  <c r="AB553" i="5" s="1"/>
  <c r="AP553" i="5" s="1"/>
  <c r="H545" i="5"/>
  <c r="AB545" i="5" s="1"/>
  <c r="AP545" i="5" s="1"/>
  <c r="H550" i="5"/>
  <c r="AB550" i="5" s="1"/>
  <c r="AP550" i="5" s="1"/>
  <c r="H546" i="5"/>
  <c r="AB546" i="5" s="1"/>
  <c r="AP546" i="5" s="1"/>
  <c r="H548" i="5"/>
  <c r="AB548" i="5" s="1"/>
  <c r="AP548" i="5" s="1"/>
  <c r="E564" i="5"/>
  <c r="V564" i="5" s="1"/>
  <c r="E562" i="5"/>
  <c r="V562" i="5" s="1"/>
  <c r="E560" i="5"/>
  <c r="V560" i="5" s="1"/>
  <c r="E558" i="5"/>
  <c r="V558" i="5" s="1"/>
  <c r="E556" i="5"/>
  <c r="V556" i="5" s="1"/>
  <c r="E545" i="5"/>
  <c r="V545" i="5" s="1"/>
  <c r="E547" i="5"/>
  <c r="V547" i="5" s="1"/>
  <c r="E565" i="5"/>
  <c r="V565" i="5" s="1"/>
  <c r="E557" i="5"/>
  <c r="V557" i="5" s="1"/>
  <c r="E563" i="5"/>
  <c r="V563" i="5" s="1"/>
  <c r="V554" i="5"/>
  <c r="E561" i="5"/>
  <c r="V561" i="5" s="1"/>
  <c r="E559" i="5"/>
  <c r="V559" i="5" s="1"/>
  <c r="E543" i="5"/>
  <c r="V543" i="5" s="1"/>
  <c r="E555" i="5"/>
  <c r="V555" i="5" s="1"/>
  <c r="E549" i="5"/>
  <c r="V549" i="5" s="1"/>
  <c r="G543" i="5"/>
  <c r="Z543" i="5" s="1"/>
  <c r="AO543" i="5" s="1"/>
  <c r="E464" i="5"/>
  <c r="V464" i="5" s="1"/>
  <c r="E463" i="5"/>
  <c r="V463" i="5" s="1"/>
  <c r="E462" i="5"/>
  <c r="V462" i="5" s="1"/>
  <c r="E461" i="5"/>
  <c r="V461" i="5" s="1"/>
  <c r="E467" i="5"/>
  <c r="V467" i="5" s="1"/>
  <c r="E469" i="5"/>
  <c r="V469" i="5" s="1"/>
  <c r="E466" i="5"/>
  <c r="V466" i="5" s="1"/>
  <c r="V458" i="5"/>
  <c r="E459" i="5"/>
  <c r="V459" i="5" s="1"/>
  <c r="E468" i="5"/>
  <c r="V468" i="5" s="1"/>
  <c r="E465" i="5"/>
  <c r="V465" i="5" s="1"/>
  <c r="E460" i="5"/>
  <c r="V460" i="5" s="1"/>
  <c r="F466" i="5"/>
  <c r="W466" i="5" s="1"/>
  <c r="H450" i="5"/>
  <c r="AB450" i="5" s="1"/>
  <c r="AP450" i="5" s="1"/>
  <c r="D516" i="5"/>
  <c r="D514" i="5"/>
  <c r="D512" i="5"/>
  <c r="D510" i="5"/>
  <c r="D508" i="5"/>
  <c r="D517" i="5"/>
  <c r="D515" i="5"/>
  <c r="D513" i="5"/>
  <c r="D511" i="5"/>
  <c r="D509" i="5"/>
  <c r="D507" i="5"/>
  <c r="F467" i="5"/>
  <c r="W467" i="5" s="1"/>
  <c r="H385" i="5"/>
  <c r="AB385" i="5" s="1"/>
  <c r="AP385" i="5" s="1"/>
  <c r="H383" i="5"/>
  <c r="AB383" i="5" s="1"/>
  <c r="AP383" i="5" s="1"/>
  <c r="H381" i="5"/>
  <c r="AB381" i="5" s="1"/>
  <c r="AP381" i="5" s="1"/>
  <c r="H379" i="5"/>
  <c r="AB379" i="5" s="1"/>
  <c r="AP379" i="5" s="1"/>
  <c r="H377" i="5"/>
  <c r="AB377" i="5" s="1"/>
  <c r="AP377" i="5" s="1"/>
  <c r="H375" i="5"/>
  <c r="AB375" i="5" s="1"/>
  <c r="AP375" i="5" s="1"/>
  <c r="AB374" i="5"/>
  <c r="AP374" i="5" s="1"/>
  <c r="H382" i="5"/>
  <c r="AB382" i="5" s="1"/>
  <c r="AP382" i="5" s="1"/>
  <c r="H378" i="5"/>
  <c r="AB378" i="5" s="1"/>
  <c r="AP378" i="5" s="1"/>
  <c r="H384" i="5"/>
  <c r="AB384" i="5" s="1"/>
  <c r="AP384" i="5" s="1"/>
  <c r="H380" i="5"/>
  <c r="AB380" i="5" s="1"/>
  <c r="AP380" i="5" s="1"/>
  <c r="H376" i="5"/>
  <c r="AB376" i="5" s="1"/>
  <c r="AP376" i="5" s="1"/>
  <c r="G405" i="5"/>
  <c r="Z405" i="5" s="1"/>
  <c r="AO405" i="5" s="1"/>
  <c r="G403" i="5"/>
  <c r="Z403" i="5" s="1"/>
  <c r="AO403" i="5" s="1"/>
  <c r="G404" i="5"/>
  <c r="Z404" i="5" s="1"/>
  <c r="AO404" i="5" s="1"/>
  <c r="G401" i="5"/>
  <c r="Z401" i="5" s="1"/>
  <c r="AO401" i="5" s="1"/>
  <c r="G406" i="5"/>
  <c r="Z406" i="5" s="1"/>
  <c r="AO406" i="5" s="1"/>
  <c r="G402" i="5"/>
  <c r="Z402" i="5" s="1"/>
  <c r="AO402" i="5" s="1"/>
  <c r="G399" i="5"/>
  <c r="Z399" i="5" s="1"/>
  <c r="AO399" i="5" s="1"/>
  <c r="G407" i="5"/>
  <c r="Z407" i="5" s="1"/>
  <c r="AO407" i="5" s="1"/>
  <c r="G400" i="5"/>
  <c r="Z400" i="5" s="1"/>
  <c r="AO400" i="5" s="1"/>
  <c r="G408" i="5"/>
  <c r="Z408" i="5" s="1"/>
  <c r="AO408" i="5" s="1"/>
  <c r="G409" i="5"/>
  <c r="Z409" i="5" s="1"/>
  <c r="AO409" i="5" s="1"/>
  <c r="Z398" i="5"/>
  <c r="AO398" i="5" s="1"/>
  <c r="D372" i="5"/>
  <c r="D370" i="5"/>
  <c r="D368" i="5"/>
  <c r="D366" i="5"/>
  <c r="D364" i="5"/>
  <c r="D371" i="5"/>
  <c r="D367" i="5"/>
  <c r="D363" i="5"/>
  <c r="D373" i="5"/>
  <c r="D369" i="5"/>
  <c r="D365" i="5"/>
  <c r="F360" i="5"/>
  <c r="W360" i="5" s="1"/>
  <c r="F358" i="5"/>
  <c r="W358" i="5" s="1"/>
  <c r="F356" i="5"/>
  <c r="W356" i="5" s="1"/>
  <c r="F354" i="5"/>
  <c r="W354" i="5" s="1"/>
  <c r="F352" i="5"/>
  <c r="W352" i="5" s="1"/>
  <c r="F359" i="5"/>
  <c r="W359" i="5" s="1"/>
  <c r="F355" i="5"/>
  <c r="W355" i="5" s="1"/>
  <c r="F351" i="5"/>
  <c r="W351" i="5" s="1"/>
  <c r="F361" i="5"/>
  <c r="W361" i="5" s="1"/>
  <c r="F357" i="5"/>
  <c r="W357" i="5" s="1"/>
  <c r="F353" i="5"/>
  <c r="W353" i="5" s="1"/>
  <c r="W350" i="5"/>
  <c r="E348" i="5"/>
  <c r="V348" i="5" s="1"/>
  <c r="D228" i="5"/>
  <c r="D226" i="5"/>
  <c r="D224" i="5"/>
  <c r="D222" i="5"/>
  <c r="D220" i="5"/>
  <c r="D229" i="5"/>
  <c r="D227" i="5"/>
  <c r="D225" i="5"/>
  <c r="D223" i="5"/>
  <c r="D221" i="5"/>
  <c r="D219" i="5"/>
  <c r="E313" i="5"/>
  <c r="V313" i="5" s="1"/>
  <c r="E311" i="5"/>
  <c r="V311" i="5" s="1"/>
  <c r="E309" i="5"/>
  <c r="V309" i="5" s="1"/>
  <c r="E307" i="5"/>
  <c r="V307" i="5" s="1"/>
  <c r="E305" i="5"/>
  <c r="V305" i="5" s="1"/>
  <c r="E303" i="5"/>
  <c r="V303" i="5" s="1"/>
  <c r="V302" i="5"/>
  <c r="E312" i="5"/>
  <c r="V312" i="5" s="1"/>
  <c r="E308" i="5"/>
  <c r="V308" i="5" s="1"/>
  <c r="E304" i="5"/>
  <c r="V304" i="5" s="1"/>
  <c r="E310" i="5"/>
  <c r="V310" i="5" s="1"/>
  <c r="E306" i="5"/>
  <c r="V306" i="5" s="1"/>
  <c r="G424" i="5"/>
  <c r="Z424" i="5" s="1"/>
  <c r="AO424" i="5" s="1"/>
  <c r="D324" i="5"/>
  <c r="D322" i="5"/>
  <c r="D320" i="5"/>
  <c r="D318" i="5"/>
  <c r="D316" i="5"/>
  <c r="D323" i="5"/>
  <c r="D319" i="5"/>
  <c r="D315" i="5"/>
  <c r="D325" i="5"/>
  <c r="D321" i="5"/>
  <c r="D317" i="5"/>
  <c r="G288" i="5"/>
  <c r="Z288" i="5" s="1"/>
  <c r="AO288" i="5" s="1"/>
  <c r="E192" i="5"/>
  <c r="V192" i="5" s="1"/>
  <c r="E190" i="5"/>
  <c r="V190" i="5" s="1"/>
  <c r="E188" i="5"/>
  <c r="V188" i="5" s="1"/>
  <c r="E186" i="5"/>
  <c r="V186" i="5" s="1"/>
  <c r="E184" i="5"/>
  <c r="V184" i="5" s="1"/>
  <c r="V182" i="5"/>
  <c r="E173" i="5"/>
  <c r="V173" i="5" s="1"/>
  <c r="E172" i="5"/>
  <c r="V172" i="5" s="1"/>
  <c r="E193" i="5"/>
  <c r="V193" i="5" s="1"/>
  <c r="E191" i="5"/>
  <c r="V191" i="5" s="1"/>
  <c r="E189" i="5"/>
  <c r="V189" i="5" s="1"/>
  <c r="E187" i="5"/>
  <c r="V187" i="5" s="1"/>
  <c r="E185" i="5"/>
  <c r="V185" i="5" s="1"/>
  <c r="E183" i="5"/>
  <c r="V183" i="5" s="1"/>
  <c r="E174" i="5"/>
  <c r="V174" i="5" s="1"/>
  <c r="E181" i="5"/>
  <c r="V181" i="5" s="1"/>
  <c r="E175" i="5"/>
  <c r="V175" i="5" s="1"/>
  <c r="E178" i="5"/>
  <c r="V178" i="5" s="1"/>
  <c r="F272" i="5"/>
  <c r="W272" i="5" s="1"/>
  <c r="E268" i="5"/>
  <c r="V268" i="5" s="1"/>
  <c r="H109" i="5"/>
  <c r="AB109" i="5" s="1"/>
  <c r="AP109" i="5" s="1"/>
  <c r="H103" i="5"/>
  <c r="AB103" i="5" s="1"/>
  <c r="AP103" i="5" s="1"/>
  <c r="H105" i="5"/>
  <c r="AB105" i="5" s="1"/>
  <c r="AP105" i="5" s="1"/>
  <c r="H99" i="5"/>
  <c r="AB99" i="5" s="1"/>
  <c r="AP99" i="5" s="1"/>
  <c r="AB98" i="5"/>
  <c r="AP98" i="5" s="1"/>
  <c r="H108" i="5"/>
  <c r="AB108" i="5" s="1"/>
  <c r="AP108" i="5" s="1"/>
  <c r="H102" i="5"/>
  <c r="AB102" i="5" s="1"/>
  <c r="AP102" i="5" s="1"/>
  <c r="H107" i="5"/>
  <c r="AB107" i="5" s="1"/>
  <c r="AP107" i="5" s="1"/>
  <c r="H101" i="5"/>
  <c r="AB101" i="5" s="1"/>
  <c r="AP101" i="5" s="1"/>
  <c r="H104" i="5"/>
  <c r="AB104" i="5" s="1"/>
  <c r="AP104" i="5" s="1"/>
  <c r="H94" i="5"/>
  <c r="AB94" i="5" s="1"/>
  <c r="AP94" i="5" s="1"/>
  <c r="H90" i="5"/>
  <c r="AB90" i="5" s="1"/>
  <c r="AP90" i="5" s="1"/>
  <c r="H106" i="5"/>
  <c r="AB106" i="5" s="1"/>
  <c r="AP106" i="5" s="1"/>
  <c r="H100" i="5"/>
  <c r="AB100" i="5" s="1"/>
  <c r="AP100" i="5" s="1"/>
  <c r="H88" i="5"/>
  <c r="AB88" i="5" s="1"/>
  <c r="AP88" i="5" s="1"/>
  <c r="H87" i="5"/>
  <c r="AB87" i="5" s="1"/>
  <c r="AP87" i="5" s="1"/>
  <c r="F114" i="5"/>
  <c r="W114" i="5" s="1"/>
  <c r="E119" i="5"/>
  <c r="V119" i="5" s="1"/>
  <c r="G51" i="5"/>
  <c r="Z51" i="5" s="1"/>
  <c r="AO51" i="5" s="1"/>
  <c r="G58" i="5"/>
  <c r="Z58" i="5" s="1"/>
  <c r="AO58" i="5" s="1"/>
  <c r="G59" i="5"/>
  <c r="Z59" i="5" s="1"/>
  <c r="AO59" i="5" s="1"/>
  <c r="F957" i="5"/>
  <c r="W957" i="5" s="1"/>
  <c r="E933" i="5"/>
  <c r="V933" i="5" s="1"/>
  <c r="G895" i="5"/>
  <c r="Z895" i="5" s="1"/>
  <c r="AO895" i="5" s="1"/>
  <c r="F930" i="5"/>
  <c r="W930" i="5" s="1"/>
  <c r="D892" i="5"/>
  <c r="H883" i="5"/>
  <c r="AB883" i="5" s="1"/>
  <c r="AP883" i="5" s="1"/>
  <c r="F885" i="5"/>
  <c r="W885" i="5" s="1"/>
  <c r="E889" i="5"/>
  <c r="V889" i="5" s="1"/>
  <c r="G820" i="5"/>
  <c r="Z820" i="5" s="1"/>
  <c r="AO820" i="5" s="1"/>
  <c r="W782" i="5"/>
  <c r="F792" i="5"/>
  <c r="W792" i="5" s="1"/>
  <c r="F790" i="5"/>
  <c r="W790" i="5" s="1"/>
  <c r="F788" i="5"/>
  <c r="W788" i="5" s="1"/>
  <c r="F786" i="5"/>
  <c r="W786" i="5" s="1"/>
  <c r="F784" i="5"/>
  <c r="W784" i="5" s="1"/>
  <c r="F791" i="5"/>
  <c r="W791" i="5" s="1"/>
  <c r="F789" i="5"/>
  <c r="W789" i="5" s="1"/>
  <c r="F787" i="5"/>
  <c r="W787" i="5" s="1"/>
  <c r="F785" i="5"/>
  <c r="W785" i="5" s="1"/>
  <c r="F783" i="5"/>
  <c r="W783" i="5" s="1"/>
  <c r="F793" i="5"/>
  <c r="W793" i="5" s="1"/>
  <c r="E807" i="5"/>
  <c r="V807" i="5" s="1"/>
  <c r="E812" i="5"/>
  <c r="V812" i="5" s="1"/>
  <c r="D822" i="5"/>
  <c r="H738" i="5"/>
  <c r="AB738" i="5" s="1"/>
  <c r="AP738" i="5" s="1"/>
  <c r="H740" i="5"/>
  <c r="AB740" i="5" s="1"/>
  <c r="AP740" i="5" s="1"/>
  <c r="F619" i="5"/>
  <c r="W619" i="5" s="1"/>
  <c r="F618" i="5"/>
  <c r="W618" i="5" s="1"/>
  <c r="F625" i="5"/>
  <c r="W625" i="5" s="1"/>
  <c r="F617" i="5"/>
  <c r="W617" i="5" s="1"/>
  <c r="F622" i="5"/>
  <c r="W622" i="5" s="1"/>
  <c r="F615" i="5"/>
  <c r="W615" i="5" s="1"/>
  <c r="F621" i="5"/>
  <c r="W621" i="5" s="1"/>
  <c r="F624" i="5"/>
  <c r="W624" i="5" s="1"/>
  <c r="W614" i="5"/>
  <c r="F611" i="5"/>
  <c r="W611" i="5" s="1"/>
  <c r="F609" i="5"/>
  <c r="W609" i="5" s="1"/>
  <c r="F616" i="5"/>
  <c r="W616" i="5" s="1"/>
  <c r="F620" i="5"/>
  <c r="W620" i="5" s="1"/>
  <c r="F623" i="5"/>
  <c r="W623" i="5" s="1"/>
  <c r="E659" i="5"/>
  <c r="V659" i="5" s="1"/>
  <c r="E651" i="5"/>
  <c r="V651" i="5" s="1"/>
  <c r="E657" i="5"/>
  <c r="V657" i="5" s="1"/>
  <c r="E656" i="5"/>
  <c r="V656" i="5" s="1"/>
  <c r="E654" i="5"/>
  <c r="V654" i="5" s="1"/>
  <c r="E661" i="5"/>
  <c r="V661" i="5" s="1"/>
  <c r="E653" i="5"/>
  <c r="V653" i="5" s="1"/>
  <c r="E652" i="5"/>
  <c r="V652" i="5" s="1"/>
  <c r="E660" i="5"/>
  <c r="V660" i="5" s="1"/>
  <c r="E658" i="5"/>
  <c r="V658" i="5" s="1"/>
  <c r="E640" i="5"/>
  <c r="V640" i="5" s="1"/>
  <c r="E647" i="5"/>
  <c r="V647" i="5" s="1"/>
  <c r="E643" i="5"/>
  <c r="V643" i="5" s="1"/>
  <c r="E648" i="5"/>
  <c r="V648" i="5" s="1"/>
  <c r="E655" i="5"/>
  <c r="V655" i="5" s="1"/>
  <c r="E641" i="5"/>
  <c r="V641" i="5" s="1"/>
  <c r="V650" i="5"/>
  <c r="E644" i="5"/>
  <c r="V644" i="5" s="1"/>
  <c r="E684" i="5"/>
  <c r="V684" i="5" s="1"/>
  <c r="E677" i="5"/>
  <c r="V677" i="5" s="1"/>
  <c r="E685" i="5"/>
  <c r="V685" i="5" s="1"/>
  <c r="E683" i="5"/>
  <c r="V683" i="5" s="1"/>
  <c r="E678" i="5"/>
  <c r="V678" i="5" s="1"/>
  <c r="E666" i="5"/>
  <c r="V666" i="5" s="1"/>
  <c r="E681" i="5"/>
  <c r="V681" i="5" s="1"/>
  <c r="E676" i="5"/>
  <c r="V676" i="5" s="1"/>
  <c r="E680" i="5"/>
  <c r="V680" i="5" s="1"/>
  <c r="E679" i="5"/>
  <c r="V679" i="5" s="1"/>
  <c r="E675" i="5"/>
  <c r="V675" i="5" s="1"/>
  <c r="E663" i="5"/>
  <c r="V663" i="5" s="1"/>
  <c r="E668" i="5"/>
  <c r="V668" i="5" s="1"/>
  <c r="V674" i="5"/>
  <c r="E682" i="5"/>
  <c r="V682" i="5" s="1"/>
  <c r="E672" i="5"/>
  <c r="V672" i="5" s="1"/>
  <c r="F664" i="5"/>
  <c r="W664" i="5" s="1"/>
  <c r="F588" i="5"/>
  <c r="W588" i="5" s="1"/>
  <c r="F585" i="5"/>
  <c r="W585" i="5" s="1"/>
  <c r="H601" i="5"/>
  <c r="AB601" i="5" s="1"/>
  <c r="AP601" i="5" s="1"/>
  <c r="H599" i="5"/>
  <c r="AB599" i="5" s="1"/>
  <c r="AP599" i="5" s="1"/>
  <c r="H597" i="5"/>
  <c r="AB597" i="5" s="1"/>
  <c r="AP597" i="5" s="1"/>
  <c r="H595" i="5"/>
  <c r="AB595" i="5" s="1"/>
  <c r="AP595" i="5" s="1"/>
  <c r="H593" i="5"/>
  <c r="AB593" i="5" s="1"/>
  <c r="AP593" i="5" s="1"/>
  <c r="H591" i="5"/>
  <c r="AB591" i="5" s="1"/>
  <c r="AP591" i="5" s="1"/>
  <c r="AB590" i="5"/>
  <c r="AP590" i="5" s="1"/>
  <c r="H600" i="5"/>
  <c r="AB600" i="5" s="1"/>
  <c r="AP600" i="5" s="1"/>
  <c r="H598" i="5"/>
  <c r="AB598" i="5" s="1"/>
  <c r="AP598" i="5" s="1"/>
  <c r="H596" i="5"/>
  <c r="AB596" i="5" s="1"/>
  <c r="AP596" i="5" s="1"/>
  <c r="H594" i="5"/>
  <c r="AB594" i="5" s="1"/>
  <c r="AP594" i="5" s="1"/>
  <c r="H592" i="5"/>
  <c r="AB592" i="5" s="1"/>
  <c r="AP592" i="5" s="1"/>
  <c r="E553" i="5"/>
  <c r="V553" i="5" s="1"/>
  <c r="W554" i="5"/>
  <c r="F564" i="5"/>
  <c r="W564" i="5" s="1"/>
  <c r="F562" i="5"/>
  <c r="W562" i="5" s="1"/>
  <c r="F560" i="5"/>
  <c r="W560" i="5" s="1"/>
  <c r="F558" i="5"/>
  <c r="W558" i="5" s="1"/>
  <c r="F556" i="5"/>
  <c r="W556" i="5" s="1"/>
  <c r="F565" i="5"/>
  <c r="W565" i="5" s="1"/>
  <c r="F557" i="5"/>
  <c r="W557" i="5" s="1"/>
  <c r="F544" i="5"/>
  <c r="W544" i="5" s="1"/>
  <c r="F563" i="5"/>
  <c r="W563" i="5" s="1"/>
  <c r="F561" i="5"/>
  <c r="W561" i="5" s="1"/>
  <c r="F559" i="5"/>
  <c r="W559" i="5" s="1"/>
  <c r="F555" i="5"/>
  <c r="W555" i="5" s="1"/>
  <c r="F545" i="5"/>
  <c r="W545" i="5" s="1"/>
  <c r="F553" i="5"/>
  <c r="W553" i="5" s="1"/>
  <c r="F543" i="5"/>
  <c r="W543" i="5" s="1"/>
  <c r="D504" i="5"/>
  <c r="D502" i="5"/>
  <c r="D500" i="5"/>
  <c r="D498" i="5"/>
  <c r="D496" i="5"/>
  <c r="D503" i="5"/>
  <c r="D499" i="5"/>
  <c r="D505" i="5"/>
  <c r="D501" i="5"/>
  <c r="D497" i="5"/>
  <c r="D495" i="5"/>
  <c r="H457" i="5"/>
  <c r="AB457" i="5" s="1"/>
  <c r="AP457" i="5" s="1"/>
  <c r="E420" i="5"/>
  <c r="V420" i="5" s="1"/>
  <c r="E418" i="5"/>
  <c r="V418" i="5" s="1"/>
  <c r="E416" i="5"/>
  <c r="V416" i="5" s="1"/>
  <c r="E414" i="5"/>
  <c r="V414" i="5" s="1"/>
  <c r="E412" i="5"/>
  <c r="V412" i="5" s="1"/>
  <c r="E421" i="5"/>
  <c r="V421" i="5" s="1"/>
  <c r="E419" i="5"/>
  <c r="V419" i="5" s="1"/>
  <c r="E417" i="5"/>
  <c r="V417" i="5" s="1"/>
  <c r="E415" i="5"/>
  <c r="V415" i="5" s="1"/>
  <c r="E413" i="5"/>
  <c r="V413" i="5" s="1"/>
  <c r="E411" i="5"/>
  <c r="V411" i="5" s="1"/>
  <c r="V410" i="5"/>
  <c r="H432" i="5"/>
  <c r="AB432" i="5" s="1"/>
  <c r="AP432" i="5" s="1"/>
  <c r="D216" i="5"/>
  <c r="D214" i="5"/>
  <c r="D212" i="5"/>
  <c r="D210" i="5"/>
  <c r="D208" i="5"/>
  <c r="D217" i="5"/>
  <c r="D215" i="5"/>
  <c r="D213" i="5"/>
  <c r="D211" i="5"/>
  <c r="D209" i="5"/>
  <c r="D207" i="5"/>
  <c r="G333" i="5"/>
  <c r="Z333" i="5" s="1"/>
  <c r="AO333" i="5" s="1"/>
  <c r="G336" i="5"/>
  <c r="Z336" i="5" s="1"/>
  <c r="AO336" i="5" s="1"/>
  <c r="G330" i="5"/>
  <c r="Z330" i="5" s="1"/>
  <c r="AO330" i="5" s="1"/>
  <c r="G337" i="5"/>
  <c r="Z337" i="5" s="1"/>
  <c r="AO337" i="5" s="1"/>
  <c r="G331" i="5"/>
  <c r="Z331" i="5" s="1"/>
  <c r="AO331" i="5" s="1"/>
  <c r="Z326" i="5"/>
  <c r="AO326" i="5" s="1"/>
  <c r="G334" i="5"/>
  <c r="Z334" i="5" s="1"/>
  <c r="AO334" i="5" s="1"/>
  <c r="G335" i="5"/>
  <c r="Z335" i="5" s="1"/>
  <c r="AO335" i="5" s="1"/>
  <c r="G328" i="5"/>
  <c r="Z328" i="5" s="1"/>
  <c r="AO328" i="5" s="1"/>
  <c r="G332" i="5"/>
  <c r="Z332" i="5" s="1"/>
  <c r="AO332" i="5" s="1"/>
  <c r="G329" i="5"/>
  <c r="Z329" i="5" s="1"/>
  <c r="AO329" i="5" s="1"/>
  <c r="G327" i="5"/>
  <c r="Z327" i="5" s="1"/>
  <c r="AO327" i="5" s="1"/>
  <c r="E301" i="5"/>
  <c r="V301" i="5" s="1"/>
  <c r="V290" i="5"/>
  <c r="E300" i="5"/>
  <c r="V300" i="5" s="1"/>
  <c r="E291" i="5"/>
  <c r="V291" i="5" s="1"/>
  <c r="E293" i="5"/>
  <c r="V293" i="5" s="1"/>
  <c r="E295" i="5"/>
  <c r="V295" i="5" s="1"/>
  <c r="E297" i="5"/>
  <c r="V297" i="5" s="1"/>
  <c r="E299" i="5"/>
  <c r="V299" i="5" s="1"/>
  <c r="E292" i="5"/>
  <c r="V292" i="5" s="1"/>
  <c r="E294" i="5"/>
  <c r="V294" i="5" s="1"/>
  <c r="E296" i="5"/>
  <c r="V296" i="5" s="1"/>
  <c r="E298" i="5"/>
  <c r="V298" i="5" s="1"/>
  <c r="G423" i="5"/>
  <c r="Z423" i="5" s="1"/>
  <c r="AO423" i="5" s="1"/>
  <c r="G279" i="5"/>
  <c r="Z279" i="5" s="1"/>
  <c r="AO279" i="5" s="1"/>
  <c r="E237" i="5"/>
  <c r="V237" i="5" s="1"/>
  <c r="E269" i="5"/>
  <c r="V269" i="5" s="1"/>
  <c r="F156" i="5"/>
  <c r="W156" i="5" s="1"/>
  <c r="F154" i="5"/>
  <c r="W154" i="5" s="1"/>
  <c r="F152" i="5"/>
  <c r="W152" i="5" s="1"/>
  <c r="F150" i="5"/>
  <c r="W150" i="5" s="1"/>
  <c r="F148" i="5"/>
  <c r="W148" i="5" s="1"/>
  <c r="F155" i="5"/>
  <c r="W155" i="5" s="1"/>
  <c r="F149" i="5"/>
  <c r="W149" i="5" s="1"/>
  <c r="F153" i="5"/>
  <c r="W153" i="5" s="1"/>
  <c r="W146" i="5"/>
  <c r="F157" i="5"/>
  <c r="W157" i="5" s="1"/>
  <c r="F151" i="5"/>
  <c r="W151" i="5" s="1"/>
  <c r="F147" i="5"/>
  <c r="W147" i="5" s="1"/>
  <c r="E116" i="5"/>
  <c r="V116" i="5" s="1"/>
  <c r="D120" i="5"/>
  <c r="D119" i="5"/>
  <c r="D116" i="5"/>
  <c r="D113" i="5"/>
  <c r="D118" i="5"/>
  <c r="D115" i="5"/>
  <c r="D112" i="5"/>
  <c r="D121" i="5"/>
  <c r="D117" i="5"/>
  <c r="D114" i="5"/>
  <c r="D111" i="5"/>
  <c r="F178" i="5"/>
  <c r="W178" i="5" s="1"/>
  <c r="E148" i="5"/>
  <c r="V148" i="5" s="1"/>
  <c r="F117" i="5"/>
  <c r="W117" i="5" s="1"/>
  <c r="H92" i="5"/>
  <c r="AB92" i="5" s="1"/>
  <c r="AP92" i="5" s="1"/>
  <c r="G53" i="5"/>
  <c r="Z53" i="5" s="1"/>
  <c r="AO53" i="5" s="1"/>
  <c r="H97" i="5"/>
  <c r="AB97" i="5" s="1"/>
  <c r="AP97" i="5" s="1"/>
  <c r="G60" i="5"/>
  <c r="Z60" i="5" s="1"/>
  <c r="AO60" i="5" s="1"/>
  <c r="D85" i="5"/>
  <c r="D83" i="5"/>
  <c r="D81" i="5"/>
  <c r="D79" i="5"/>
  <c r="D77" i="5"/>
  <c r="D75" i="5"/>
  <c r="D82" i="5"/>
  <c r="D84" i="5"/>
  <c r="D80" i="5"/>
  <c r="D78" i="5"/>
  <c r="D76" i="5"/>
  <c r="F996" i="5"/>
  <c r="F954" i="5"/>
  <c r="W954" i="5" s="1"/>
  <c r="G894" i="5"/>
  <c r="Z894" i="5" s="1"/>
  <c r="AO894" i="5" s="1"/>
  <c r="F931" i="5"/>
  <c r="W931" i="5" s="1"/>
  <c r="H912" i="5"/>
  <c r="AB912" i="5" s="1"/>
  <c r="AP912" i="5" s="1"/>
  <c r="H910" i="5"/>
  <c r="AB910" i="5" s="1"/>
  <c r="AP910" i="5" s="1"/>
  <c r="H911" i="5"/>
  <c r="AB911" i="5" s="1"/>
  <c r="AP911" i="5" s="1"/>
  <c r="H907" i="5"/>
  <c r="AB907" i="5" s="1"/>
  <c r="AP907" i="5" s="1"/>
  <c r="H908" i="5"/>
  <c r="AB908" i="5" s="1"/>
  <c r="AP908" i="5" s="1"/>
  <c r="H906" i="5"/>
  <c r="AB906" i="5" s="1"/>
  <c r="AP906" i="5" s="1"/>
  <c r="H909" i="5"/>
  <c r="AB909" i="5" s="1"/>
  <c r="AP909" i="5" s="1"/>
  <c r="H903" i="5"/>
  <c r="AB903" i="5" s="1"/>
  <c r="AP903" i="5" s="1"/>
  <c r="H905" i="5"/>
  <c r="AB905" i="5" s="1"/>
  <c r="AP905" i="5" s="1"/>
  <c r="H913" i="5"/>
  <c r="AB913" i="5" s="1"/>
  <c r="AP913" i="5" s="1"/>
  <c r="AB902" i="5"/>
  <c r="AP902" i="5" s="1"/>
  <c r="H904" i="5"/>
  <c r="AB904" i="5" s="1"/>
  <c r="AP904" i="5" s="1"/>
  <c r="H886" i="5"/>
  <c r="AB886" i="5" s="1"/>
  <c r="AP886" i="5" s="1"/>
  <c r="G829" i="5"/>
  <c r="Z829" i="5" s="1"/>
  <c r="AO829" i="5" s="1"/>
  <c r="W770" i="5"/>
  <c r="F780" i="5"/>
  <c r="W780" i="5" s="1"/>
  <c r="F778" i="5"/>
  <c r="W778" i="5" s="1"/>
  <c r="F776" i="5"/>
  <c r="W776" i="5" s="1"/>
  <c r="F774" i="5"/>
  <c r="W774" i="5" s="1"/>
  <c r="F772" i="5"/>
  <c r="W772" i="5" s="1"/>
  <c r="F781" i="5"/>
  <c r="W781" i="5" s="1"/>
  <c r="F779" i="5"/>
  <c r="W779" i="5" s="1"/>
  <c r="F777" i="5"/>
  <c r="W777" i="5" s="1"/>
  <c r="F775" i="5"/>
  <c r="W775" i="5" s="1"/>
  <c r="F773" i="5"/>
  <c r="W773" i="5" s="1"/>
  <c r="F771" i="5"/>
  <c r="W771" i="5" s="1"/>
  <c r="D823" i="5"/>
  <c r="H741" i="5"/>
  <c r="AB741" i="5" s="1"/>
  <c r="AP741" i="5" s="1"/>
  <c r="H678" i="5"/>
  <c r="AB678" i="5" s="1"/>
  <c r="AP678" i="5" s="1"/>
  <c r="H681" i="5"/>
  <c r="AB681" i="5" s="1"/>
  <c r="AP681" i="5" s="1"/>
  <c r="AB674" i="5"/>
  <c r="AP674" i="5" s="1"/>
  <c r="H684" i="5"/>
  <c r="AB684" i="5" s="1"/>
  <c r="AP684" i="5" s="1"/>
  <c r="H679" i="5"/>
  <c r="AB679" i="5" s="1"/>
  <c r="AP679" i="5" s="1"/>
  <c r="H675" i="5"/>
  <c r="AB675" i="5" s="1"/>
  <c r="AP675" i="5" s="1"/>
  <c r="H682" i="5"/>
  <c r="AB682" i="5" s="1"/>
  <c r="AP682" i="5" s="1"/>
  <c r="H676" i="5"/>
  <c r="AB676" i="5" s="1"/>
  <c r="AP676" i="5" s="1"/>
  <c r="H680" i="5"/>
  <c r="AB680" i="5" s="1"/>
  <c r="AP680" i="5" s="1"/>
  <c r="H677" i="5"/>
  <c r="AB677" i="5" s="1"/>
  <c r="AP677" i="5" s="1"/>
  <c r="H683" i="5"/>
  <c r="AB683" i="5" s="1"/>
  <c r="AP683" i="5" s="1"/>
  <c r="H685" i="5"/>
  <c r="AB685" i="5" s="1"/>
  <c r="AP685" i="5" s="1"/>
  <c r="D660" i="5"/>
  <c r="D652" i="5"/>
  <c r="D659" i="5"/>
  <c r="D651" i="5"/>
  <c r="D658" i="5"/>
  <c r="D657" i="5"/>
  <c r="D654" i="5"/>
  <c r="D661" i="5"/>
  <c r="D653" i="5"/>
  <c r="D644" i="5"/>
  <c r="D656" i="5"/>
  <c r="D641" i="5"/>
  <c r="D655" i="5"/>
  <c r="E589" i="5"/>
  <c r="V589" i="5" s="1"/>
  <c r="E587" i="5"/>
  <c r="V587" i="5" s="1"/>
  <c r="E585" i="5"/>
  <c r="V585" i="5" s="1"/>
  <c r="E583" i="5"/>
  <c r="V583" i="5" s="1"/>
  <c r="E581" i="5"/>
  <c r="V581" i="5" s="1"/>
  <c r="E579" i="5"/>
  <c r="V579" i="5" s="1"/>
  <c r="E580" i="5"/>
  <c r="V580" i="5" s="1"/>
  <c r="E582" i="5"/>
  <c r="V582" i="5" s="1"/>
  <c r="E584" i="5"/>
  <c r="V584" i="5" s="1"/>
  <c r="E586" i="5"/>
  <c r="V586" i="5" s="1"/>
  <c r="E588" i="5"/>
  <c r="V588" i="5" s="1"/>
  <c r="V578" i="5"/>
  <c r="D589" i="5"/>
  <c r="D601" i="5"/>
  <c r="D598" i="5"/>
  <c r="D591" i="5"/>
  <c r="D593" i="5"/>
  <c r="D595" i="5"/>
  <c r="D597" i="5"/>
  <c r="D600" i="5"/>
  <c r="D599" i="5"/>
  <c r="D592" i="5"/>
  <c r="D594" i="5"/>
  <c r="D596" i="5"/>
  <c r="D579" i="5"/>
  <c r="D587" i="5"/>
  <c r="D585" i="5"/>
  <c r="D583" i="5"/>
  <c r="G579" i="5"/>
  <c r="Z579" i="5" s="1"/>
  <c r="AO579" i="5" s="1"/>
  <c r="H551" i="5"/>
  <c r="AB551" i="5" s="1"/>
  <c r="AP551" i="5" s="1"/>
  <c r="G565" i="5"/>
  <c r="Z565" i="5" s="1"/>
  <c r="AO565" i="5" s="1"/>
  <c r="G557" i="5"/>
  <c r="Z557" i="5" s="1"/>
  <c r="AO557" i="5" s="1"/>
  <c r="G564" i="5"/>
  <c r="Z564" i="5" s="1"/>
  <c r="AO564" i="5" s="1"/>
  <c r="G563" i="5"/>
  <c r="Z563" i="5" s="1"/>
  <c r="AO563" i="5" s="1"/>
  <c r="Z554" i="5"/>
  <c r="AO554" i="5" s="1"/>
  <c r="G562" i="5"/>
  <c r="Z562" i="5" s="1"/>
  <c r="AO562" i="5" s="1"/>
  <c r="G561" i="5"/>
  <c r="Z561" i="5" s="1"/>
  <c r="AO561" i="5" s="1"/>
  <c r="G560" i="5"/>
  <c r="Z560" i="5" s="1"/>
  <c r="AO560" i="5" s="1"/>
  <c r="G559" i="5"/>
  <c r="Z559" i="5" s="1"/>
  <c r="AO559" i="5" s="1"/>
  <c r="G555" i="5"/>
  <c r="Z555" i="5" s="1"/>
  <c r="AO555" i="5" s="1"/>
  <c r="G558" i="5"/>
  <c r="Z558" i="5" s="1"/>
  <c r="AO558" i="5" s="1"/>
  <c r="G556" i="5"/>
  <c r="Z556" i="5" s="1"/>
  <c r="AO556" i="5" s="1"/>
  <c r="D580" i="5"/>
  <c r="G544" i="5"/>
  <c r="Z544" i="5" s="1"/>
  <c r="AO544" i="5" s="1"/>
  <c r="F462" i="5"/>
  <c r="W462" i="5" s="1"/>
  <c r="E452" i="5"/>
  <c r="V452" i="5" s="1"/>
  <c r="E450" i="5"/>
  <c r="V450" i="5" s="1"/>
  <c r="E448" i="5"/>
  <c r="V448" i="5" s="1"/>
  <c r="E453" i="5"/>
  <c r="V453" i="5" s="1"/>
  <c r="E456" i="5"/>
  <c r="V456" i="5" s="1"/>
  <c r="E447" i="5"/>
  <c r="V447" i="5" s="1"/>
  <c r="V446" i="5"/>
  <c r="E454" i="5"/>
  <c r="V454" i="5" s="1"/>
  <c r="E449" i="5"/>
  <c r="V449" i="5" s="1"/>
  <c r="E457" i="5"/>
  <c r="V457" i="5" s="1"/>
  <c r="E455" i="5"/>
  <c r="V455" i="5" s="1"/>
  <c r="E451" i="5"/>
  <c r="V451" i="5" s="1"/>
  <c r="Z506" i="5"/>
  <c r="AO506" i="5" s="1"/>
  <c r="G512" i="5"/>
  <c r="Z512" i="5" s="1"/>
  <c r="AO512" i="5" s="1"/>
  <c r="G513" i="5"/>
  <c r="Z513" i="5" s="1"/>
  <c r="AO513" i="5" s="1"/>
  <c r="G507" i="5"/>
  <c r="Z507" i="5" s="1"/>
  <c r="AO507" i="5" s="1"/>
  <c r="G514" i="5"/>
  <c r="Z514" i="5" s="1"/>
  <c r="AO514" i="5" s="1"/>
  <c r="G508" i="5"/>
  <c r="Z508" i="5" s="1"/>
  <c r="AO508" i="5" s="1"/>
  <c r="G505" i="5"/>
  <c r="Z505" i="5" s="1"/>
  <c r="AO505" i="5" s="1"/>
  <c r="G501" i="5"/>
  <c r="Z501" i="5" s="1"/>
  <c r="AO501" i="5" s="1"/>
  <c r="G495" i="5"/>
  <c r="Z495" i="5" s="1"/>
  <c r="AO495" i="5" s="1"/>
  <c r="G497" i="5"/>
  <c r="Z497" i="5" s="1"/>
  <c r="AO497" i="5" s="1"/>
  <c r="G516" i="5"/>
  <c r="Z516" i="5" s="1"/>
  <c r="AO516" i="5" s="1"/>
  <c r="G510" i="5"/>
  <c r="Z510" i="5" s="1"/>
  <c r="AO510" i="5" s="1"/>
  <c r="G504" i="5"/>
  <c r="Z504" i="5" s="1"/>
  <c r="AO504" i="5" s="1"/>
  <c r="G500" i="5"/>
  <c r="Z500" i="5" s="1"/>
  <c r="AO500" i="5" s="1"/>
  <c r="G503" i="5"/>
  <c r="Z503" i="5" s="1"/>
  <c r="AO503" i="5" s="1"/>
  <c r="G515" i="5"/>
  <c r="Z515" i="5" s="1"/>
  <c r="AO515" i="5" s="1"/>
  <c r="G499" i="5"/>
  <c r="Z499" i="5" s="1"/>
  <c r="AO499" i="5" s="1"/>
  <c r="G511" i="5"/>
  <c r="Z511" i="5" s="1"/>
  <c r="AO511" i="5" s="1"/>
  <c r="G517" i="5"/>
  <c r="Z517" i="5" s="1"/>
  <c r="AO517" i="5" s="1"/>
  <c r="G496" i="5"/>
  <c r="Z496" i="5" s="1"/>
  <c r="AO496" i="5" s="1"/>
  <c r="G509" i="5"/>
  <c r="Z509" i="5" s="1"/>
  <c r="AO509" i="5" s="1"/>
  <c r="E516" i="5"/>
  <c r="V516" i="5" s="1"/>
  <c r="E514" i="5"/>
  <c r="V514" i="5" s="1"/>
  <c r="E512" i="5"/>
  <c r="V512" i="5" s="1"/>
  <c r="E510" i="5"/>
  <c r="V510" i="5" s="1"/>
  <c r="E508" i="5"/>
  <c r="V508" i="5" s="1"/>
  <c r="E517" i="5"/>
  <c r="V517" i="5" s="1"/>
  <c r="E515" i="5"/>
  <c r="V515" i="5" s="1"/>
  <c r="E513" i="5"/>
  <c r="V513" i="5" s="1"/>
  <c r="E511" i="5"/>
  <c r="V511" i="5" s="1"/>
  <c r="E509" i="5"/>
  <c r="V509" i="5" s="1"/>
  <c r="E507" i="5"/>
  <c r="V507" i="5" s="1"/>
  <c r="V506" i="5"/>
  <c r="F420" i="5"/>
  <c r="W420" i="5" s="1"/>
  <c r="F418" i="5"/>
  <c r="W418" i="5" s="1"/>
  <c r="F416" i="5"/>
  <c r="W416" i="5" s="1"/>
  <c r="F414" i="5"/>
  <c r="W414" i="5" s="1"/>
  <c r="F412" i="5"/>
  <c r="W412" i="5" s="1"/>
  <c r="F421" i="5"/>
  <c r="W421" i="5" s="1"/>
  <c r="F419" i="5"/>
  <c r="W419" i="5" s="1"/>
  <c r="F417" i="5"/>
  <c r="W417" i="5" s="1"/>
  <c r="F415" i="5"/>
  <c r="W415" i="5" s="1"/>
  <c r="F413" i="5"/>
  <c r="W413" i="5" s="1"/>
  <c r="F411" i="5"/>
  <c r="W411" i="5" s="1"/>
  <c r="W410" i="5"/>
  <c r="D348" i="5"/>
  <c r="D346" i="5"/>
  <c r="D344" i="5"/>
  <c r="D342" i="5"/>
  <c r="D340" i="5"/>
  <c r="D347" i="5"/>
  <c r="D343" i="5"/>
  <c r="D349" i="5"/>
  <c r="D345" i="5"/>
  <c r="D341" i="5"/>
  <c r="D339" i="5"/>
  <c r="E372" i="5"/>
  <c r="V372" i="5" s="1"/>
  <c r="E370" i="5"/>
  <c r="V370" i="5" s="1"/>
  <c r="E368" i="5"/>
  <c r="V368" i="5" s="1"/>
  <c r="E366" i="5"/>
  <c r="V366" i="5" s="1"/>
  <c r="E364" i="5"/>
  <c r="V364" i="5" s="1"/>
  <c r="E373" i="5"/>
  <c r="V373" i="5" s="1"/>
  <c r="E371" i="5"/>
  <c r="V371" i="5" s="1"/>
  <c r="E369" i="5"/>
  <c r="V369" i="5" s="1"/>
  <c r="E367" i="5"/>
  <c r="V367" i="5" s="1"/>
  <c r="E365" i="5"/>
  <c r="V365" i="5" s="1"/>
  <c r="E363" i="5"/>
  <c r="V363" i="5" s="1"/>
  <c r="V362" i="5"/>
  <c r="E339" i="5"/>
  <c r="V339" i="5" s="1"/>
  <c r="F289" i="5"/>
  <c r="W289" i="5" s="1"/>
  <c r="F287" i="5"/>
  <c r="W287" i="5" s="1"/>
  <c r="F285" i="5"/>
  <c r="W285" i="5" s="1"/>
  <c r="F283" i="5"/>
  <c r="W283" i="5" s="1"/>
  <c r="F281" i="5"/>
  <c r="W281" i="5" s="1"/>
  <c r="F279" i="5"/>
  <c r="W279" i="5" s="1"/>
  <c r="W278" i="5"/>
  <c r="F284" i="5"/>
  <c r="W284" i="5" s="1"/>
  <c r="F286" i="5"/>
  <c r="W286" i="5" s="1"/>
  <c r="F282" i="5"/>
  <c r="W282" i="5" s="1"/>
  <c r="F288" i="5"/>
  <c r="W288" i="5" s="1"/>
  <c r="F280" i="5"/>
  <c r="W280" i="5" s="1"/>
  <c r="D204" i="5"/>
  <c r="D202" i="5"/>
  <c r="D200" i="5"/>
  <c r="D198" i="5"/>
  <c r="D196" i="5"/>
  <c r="D205" i="5"/>
  <c r="D203" i="5"/>
  <c r="D201" i="5"/>
  <c r="D199" i="5"/>
  <c r="D197" i="5"/>
  <c r="D195" i="5"/>
  <c r="H282" i="5"/>
  <c r="AB282" i="5" s="1"/>
  <c r="AP282" i="5" s="1"/>
  <c r="H261" i="5"/>
  <c r="AB261" i="5" s="1"/>
  <c r="AP261" i="5" s="1"/>
  <c r="H256" i="5"/>
  <c r="AB256" i="5" s="1"/>
  <c r="AP256" i="5" s="1"/>
  <c r="H255" i="5"/>
  <c r="AB255" i="5" s="1"/>
  <c r="AP255" i="5" s="1"/>
  <c r="H262" i="5"/>
  <c r="AB262" i="5" s="1"/>
  <c r="AP262" i="5" s="1"/>
  <c r="H263" i="5"/>
  <c r="AB263" i="5" s="1"/>
  <c r="AP263" i="5" s="1"/>
  <c r="H264" i="5"/>
  <c r="AB264" i="5" s="1"/>
  <c r="AP264" i="5" s="1"/>
  <c r="H265" i="5"/>
  <c r="AB265" i="5" s="1"/>
  <c r="AP265" i="5" s="1"/>
  <c r="H259" i="5"/>
  <c r="AB259" i="5" s="1"/>
  <c r="AP259" i="5" s="1"/>
  <c r="H260" i="5"/>
  <c r="AB260" i="5" s="1"/>
  <c r="AP260" i="5" s="1"/>
  <c r="AB254" i="5"/>
  <c r="AP254" i="5" s="1"/>
  <c r="H257" i="5"/>
  <c r="AB257" i="5" s="1"/>
  <c r="AP257" i="5" s="1"/>
  <c r="H258" i="5"/>
  <c r="AB258" i="5" s="1"/>
  <c r="AP258" i="5" s="1"/>
  <c r="F313" i="5"/>
  <c r="W313" i="5" s="1"/>
  <c r="F311" i="5"/>
  <c r="W311" i="5" s="1"/>
  <c r="F309" i="5"/>
  <c r="W309" i="5" s="1"/>
  <c r="F307" i="5"/>
  <c r="W307" i="5" s="1"/>
  <c r="F305" i="5"/>
  <c r="W305" i="5" s="1"/>
  <c r="F303" i="5"/>
  <c r="W303" i="5" s="1"/>
  <c r="W302" i="5"/>
  <c r="F310" i="5"/>
  <c r="W310" i="5" s="1"/>
  <c r="F306" i="5"/>
  <c r="W306" i="5" s="1"/>
  <c r="F312" i="5"/>
  <c r="W312" i="5" s="1"/>
  <c r="F308" i="5"/>
  <c r="W308" i="5" s="1"/>
  <c r="F304" i="5"/>
  <c r="W304" i="5" s="1"/>
  <c r="E258" i="5"/>
  <c r="V258" i="5" s="1"/>
  <c r="E257" i="5"/>
  <c r="V257" i="5" s="1"/>
  <c r="E261" i="5"/>
  <c r="V261" i="5" s="1"/>
  <c r="E260" i="5"/>
  <c r="V260" i="5" s="1"/>
  <c r="E256" i="5"/>
  <c r="V256" i="5" s="1"/>
  <c r="E255" i="5"/>
  <c r="V255" i="5" s="1"/>
  <c r="V254" i="5"/>
  <c r="E263" i="5"/>
  <c r="V263" i="5" s="1"/>
  <c r="E262" i="5"/>
  <c r="V262" i="5" s="1"/>
  <c r="E265" i="5"/>
  <c r="V265" i="5" s="1"/>
  <c r="E264" i="5"/>
  <c r="V264" i="5" s="1"/>
  <c r="E259" i="5"/>
  <c r="V259" i="5" s="1"/>
  <c r="G340" i="5"/>
  <c r="Z340" i="5" s="1"/>
  <c r="AO340" i="5" s="1"/>
  <c r="H312" i="5"/>
  <c r="AB312" i="5" s="1"/>
  <c r="AP312" i="5" s="1"/>
  <c r="H310" i="5"/>
  <c r="AB310" i="5" s="1"/>
  <c r="AP310" i="5" s="1"/>
  <c r="H308" i="5"/>
  <c r="AB308" i="5" s="1"/>
  <c r="AP308" i="5" s="1"/>
  <c r="H306" i="5"/>
  <c r="AB306" i="5" s="1"/>
  <c r="AP306" i="5" s="1"/>
  <c r="H304" i="5"/>
  <c r="AB304" i="5" s="1"/>
  <c r="AP304" i="5" s="1"/>
  <c r="H311" i="5"/>
  <c r="AB311" i="5" s="1"/>
  <c r="AP311" i="5" s="1"/>
  <c r="H307" i="5"/>
  <c r="AB307" i="5" s="1"/>
  <c r="AP307" i="5" s="1"/>
  <c r="H303" i="5"/>
  <c r="AB303" i="5" s="1"/>
  <c r="AP303" i="5" s="1"/>
  <c r="H313" i="5"/>
  <c r="AB313" i="5" s="1"/>
  <c r="AP313" i="5" s="1"/>
  <c r="H309" i="5"/>
  <c r="AB309" i="5" s="1"/>
  <c r="AP309" i="5" s="1"/>
  <c r="H305" i="5"/>
  <c r="AB305" i="5" s="1"/>
  <c r="AP305" i="5" s="1"/>
  <c r="AB302" i="5"/>
  <c r="AP302" i="5" s="1"/>
  <c r="G282" i="5"/>
  <c r="Z282" i="5" s="1"/>
  <c r="AO282" i="5" s="1"/>
  <c r="D248" i="5"/>
  <c r="D247" i="5"/>
  <c r="D246" i="5"/>
  <c r="D245" i="5"/>
  <c r="D244" i="5"/>
  <c r="D243" i="5"/>
  <c r="D253" i="5"/>
  <c r="D252" i="5"/>
  <c r="D251" i="5"/>
  <c r="D250" i="5"/>
  <c r="D249" i="5"/>
  <c r="F269" i="5"/>
  <c r="W269" i="5" s="1"/>
  <c r="E272" i="5"/>
  <c r="V272" i="5" s="1"/>
  <c r="G156" i="5"/>
  <c r="Z156" i="5" s="1"/>
  <c r="AO156" i="5" s="1"/>
  <c r="G154" i="5"/>
  <c r="Z154" i="5" s="1"/>
  <c r="AO154" i="5" s="1"/>
  <c r="G152" i="5"/>
  <c r="Z152" i="5" s="1"/>
  <c r="AO152" i="5" s="1"/>
  <c r="G150" i="5"/>
  <c r="Z150" i="5" s="1"/>
  <c r="AO150" i="5" s="1"/>
  <c r="G148" i="5"/>
  <c r="Z148" i="5" s="1"/>
  <c r="AO148" i="5" s="1"/>
  <c r="G153" i="5"/>
  <c r="Z153" i="5" s="1"/>
  <c r="AO153" i="5" s="1"/>
  <c r="Z146" i="5"/>
  <c r="AO146" i="5" s="1"/>
  <c r="G157" i="5"/>
  <c r="Z157" i="5" s="1"/>
  <c r="AO157" i="5" s="1"/>
  <c r="G151" i="5"/>
  <c r="Z151" i="5" s="1"/>
  <c r="AO151" i="5" s="1"/>
  <c r="G147" i="5"/>
  <c r="Z147" i="5" s="1"/>
  <c r="AO147" i="5" s="1"/>
  <c r="G149" i="5"/>
  <c r="Z149" i="5" s="1"/>
  <c r="AO149" i="5" s="1"/>
  <c r="G155" i="5"/>
  <c r="Z155" i="5" s="1"/>
  <c r="AO155" i="5" s="1"/>
  <c r="E121" i="5"/>
  <c r="V121" i="5" s="1"/>
  <c r="F174" i="5"/>
  <c r="W174" i="5" s="1"/>
  <c r="E147" i="5"/>
  <c r="V147" i="5" s="1"/>
  <c r="Z74" i="5"/>
  <c r="AO74" i="5" s="1"/>
  <c r="G84" i="5"/>
  <c r="Z84" i="5" s="1"/>
  <c r="AO84" i="5" s="1"/>
  <c r="G82" i="5"/>
  <c r="Z82" i="5" s="1"/>
  <c r="AO82" i="5" s="1"/>
  <c r="G80" i="5"/>
  <c r="Z80" i="5" s="1"/>
  <c r="AO80" i="5" s="1"/>
  <c r="G78" i="5"/>
  <c r="Z78" i="5" s="1"/>
  <c r="AO78" i="5" s="1"/>
  <c r="G76" i="5"/>
  <c r="Z76" i="5" s="1"/>
  <c r="AO76" i="5" s="1"/>
  <c r="G79" i="5"/>
  <c r="Z79" i="5" s="1"/>
  <c r="AO79" i="5" s="1"/>
  <c r="G77" i="5"/>
  <c r="Z77" i="5" s="1"/>
  <c r="AO77" i="5" s="1"/>
  <c r="G75" i="5"/>
  <c r="Z75" i="5" s="1"/>
  <c r="AO75" i="5" s="1"/>
  <c r="G81" i="5"/>
  <c r="Z81" i="5" s="1"/>
  <c r="AO81" i="5" s="1"/>
  <c r="G83" i="5"/>
  <c r="Z83" i="5" s="1"/>
  <c r="AO83" i="5" s="1"/>
  <c r="G85" i="5"/>
  <c r="Z85" i="5" s="1"/>
  <c r="AO85" i="5" s="1"/>
  <c r="D97" i="5"/>
  <c r="D95" i="5"/>
  <c r="D93" i="5"/>
  <c r="D91" i="5"/>
  <c r="D89" i="5"/>
  <c r="D87" i="5"/>
  <c r="D94" i="5"/>
  <c r="D90" i="5"/>
  <c r="D92" i="5"/>
  <c r="D88" i="5"/>
  <c r="D96" i="5"/>
  <c r="H70" i="5"/>
  <c r="AB70" i="5" s="1"/>
  <c r="AP70" i="5" s="1"/>
  <c r="H67" i="5"/>
  <c r="AB67" i="5" s="1"/>
  <c r="AP67" i="5" s="1"/>
  <c r="H60" i="5"/>
  <c r="AB60" i="5" s="1"/>
  <c r="AP60" i="5" s="1"/>
  <c r="H73" i="5"/>
  <c r="AB73" i="5" s="1"/>
  <c r="AP73" i="5" s="1"/>
  <c r="H71" i="5"/>
  <c r="AB71" i="5" s="1"/>
  <c r="AP71" i="5" s="1"/>
  <c r="H64" i="5"/>
  <c r="AB64" i="5" s="1"/>
  <c r="AP64" i="5" s="1"/>
  <c r="H55" i="5"/>
  <c r="AB55" i="5" s="1"/>
  <c r="AP55" i="5" s="1"/>
  <c r="H61" i="5"/>
  <c r="AB61" i="5" s="1"/>
  <c r="AP61" i="5" s="1"/>
  <c r="H54" i="5"/>
  <c r="AB54" i="5" s="1"/>
  <c r="AP54" i="5" s="1"/>
  <c r="H68" i="5"/>
  <c r="AB68" i="5" s="1"/>
  <c r="AP68" i="5" s="1"/>
  <c r="H65" i="5"/>
  <c r="AB65" i="5" s="1"/>
  <c r="AP65" i="5" s="1"/>
  <c r="H58" i="5"/>
  <c r="AB58" i="5" s="1"/>
  <c r="AP58" i="5" s="1"/>
  <c r="H52" i="5"/>
  <c r="AB52" i="5" s="1"/>
  <c r="AP52" i="5" s="1"/>
  <c r="H51" i="5"/>
  <c r="AB51" i="5" s="1"/>
  <c r="AP51" i="5" s="1"/>
  <c r="H72" i="5"/>
  <c r="AB72" i="5" s="1"/>
  <c r="AP72" i="5" s="1"/>
  <c r="H69" i="5"/>
  <c r="AB69" i="5" s="1"/>
  <c r="AP69" i="5" s="1"/>
  <c r="AB62" i="5"/>
  <c r="AP62" i="5" s="1"/>
  <c r="H63" i="5"/>
  <c r="AB63" i="5" s="1"/>
  <c r="AP63" i="5" s="1"/>
  <c r="H59" i="5"/>
  <c r="AB59" i="5" s="1"/>
  <c r="AP59" i="5" s="1"/>
  <c r="H66" i="5"/>
  <c r="AB66" i="5" s="1"/>
  <c r="AP66" i="5" s="1"/>
  <c r="F990" i="5"/>
  <c r="E757" i="5"/>
  <c r="V757" i="5" s="1"/>
  <c r="E755" i="5"/>
  <c r="V755" i="5" s="1"/>
  <c r="E756" i="5"/>
  <c r="V756" i="5" s="1"/>
  <c r="E749" i="5"/>
  <c r="V749" i="5" s="1"/>
  <c r="V746" i="5"/>
  <c r="E752" i="5"/>
  <c r="V752" i="5" s="1"/>
  <c r="E747" i="5"/>
  <c r="V747" i="5" s="1"/>
  <c r="E750" i="5"/>
  <c r="V750" i="5" s="1"/>
  <c r="E744" i="5"/>
  <c r="V744" i="5" s="1"/>
  <c r="E754" i="5"/>
  <c r="V754" i="5" s="1"/>
  <c r="E739" i="5"/>
  <c r="V739" i="5" s="1"/>
  <c r="E737" i="5"/>
  <c r="V737" i="5" s="1"/>
  <c r="E735" i="5"/>
  <c r="V735" i="5" s="1"/>
  <c r="E748" i="5"/>
  <c r="V748" i="5" s="1"/>
  <c r="E745" i="5"/>
  <c r="V745" i="5" s="1"/>
  <c r="E753" i="5"/>
  <c r="V753" i="5" s="1"/>
  <c r="E751" i="5"/>
  <c r="V751" i="5" s="1"/>
  <c r="E742" i="5"/>
  <c r="V742" i="5" s="1"/>
  <c r="F737" i="5"/>
  <c r="W737" i="5" s="1"/>
  <c r="F736" i="5"/>
  <c r="W736" i="5" s="1"/>
  <c r="F661" i="5"/>
  <c r="W661" i="5" s="1"/>
  <c r="F659" i="5"/>
  <c r="W659" i="5" s="1"/>
  <c r="F657" i="5"/>
  <c r="W657" i="5" s="1"/>
  <c r="F655" i="5"/>
  <c r="W655" i="5" s="1"/>
  <c r="F653" i="5"/>
  <c r="W653" i="5" s="1"/>
  <c r="F651" i="5"/>
  <c r="W651" i="5" s="1"/>
  <c r="F658" i="5"/>
  <c r="W658" i="5" s="1"/>
  <c r="W650" i="5"/>
  <c r="F656" i="5"/>
  <c r="W656" i="5" s="1"/>
  <c r="F660" i="5"/>
  <c r="W660" i="5" s="1"/>
  <c r="F652" i="5"/>
  <c r="W652" i="5" s="1"/>
  <c r="F646" i="5"/>
  <c r="W646" i="5" s="1"/>
  <c r="F642" i="5"/>
  <c r="W642" i="5" s="1"/>
  <c r="F654" i="5"/>
  <c r="W654" i="5" s="1"/>
  <c r="F647" i="5"/>
  <c r="W647" i="5" s="1"/>
  <c r="F645" i="5"/>
  <c r="W645" i="5" s="1"/>
  <c r="F643" i="5"/>
  <c r="W643" i="5" s="1"/>
  <c r="F641" i="5"/>
  <c r="W641" i="5" s="1"/>
  <c r="F644" i="5"/>
  <c r="W644" i="5" s="1"/>
  <c r="F640" i="5"/>
  <c r="W640" i="5" s="1"/>
  <c r="H534" i="5"/>
  <c r="AB534" i="5" s="1"/>
  <c r="AP534" i="5" s="1"/>
  <c r="H537" i="5"/>
  <c r="AB537" i="5" s="1"/>
  <c r="AP537" i="5" s="1"/>
  <c r="H540" i="5"/>
  <c r="AB540" i="5" s="1"/>
  <c r="AP540" i="5" s="1"/>
  <c r="H533" i="5"/>
  <c r="AB533" i="5" s="1"/>
  <c r="AP533" i="5" s="1"/>
  <c r="H539" i="5"/>
  <c r="AB539" i="5" s="1"/>
  <c r="AP539" i="5" s="1"/>
  <c r="H532" i="5"/>
  <c r="AB532" i="5" s="1"/>
  <c r="AP532" i="5" s="1"/>
  <c r="H535" i="5"/>
  <c r="AB535" i="5" s="1"/>
  <c r="AP535" i="5" s="1"/>
  <c r="H538" i="5"/>
  <c r="AB538" i="5" s="1"/>
  <c r="AP538" i="5" s="1"/>
  <c r="H531" i="5"/>
  <c r="AB531" i="5" s="1"/>
  <c r="AP531" i="5" s="1"/>
  <c r="H541" i="5"/>
  <c r="AB541" i="5" s="1"/>
  <c r="AP541" i="5" s="1"/>
  <c r="H536" i="5"/>
  <c r="AB536" i="5" s="1"/>
  <c r="AP536" i="5" s="1"/>
  <c r="AB530" i="5"/>
  <c r="AP530" i="5" s="1"/>
  <c r="E504" i="5"/>
  <c r="V504" i="5" s="1"/>
  <c r="E502" i="5"/>
  <c r="V502" i="5" s="1"/>
  <c r="E500" i="5"/>
  <c r="V500" i="5" s="1"/>
  <c r="E498" i="5"/>
  <c r="V498" i="5" s="1"/>
  <c r="E496" i="5"/>
  <c r="V496" i="5" s="1"/>
  <c r="E505" i="5"/>
  <c r="V505" i="5" s="1"/>
  <c r="E503" i="5"/>
  <c r="V503" i="5" s="1"/>
  <c r="E501" i="5"/>
  <c r="V501" i="5" s="1"/>
  <c r="E499" i="5"/>
  <c r="V499" i="5" s="1"/>
  <c r="E497" i="5"/>
  <c r="V497" i="5" s="1"/>
  <c r="E495" i="5"/>
  <c r="V495" i="5" s="1"/>
  <c r="V494" i="5"/>
  <c r="D492" i="5"/>
  <c r="D490" i="5"/>
  <c r="D488" i="5"/>
  <c r="D486" i="5"/>
  <c r="D484" i="5"/>
  <c r="D491" i="5"/>
  <c r="D489" i="5"/>
  <c r="D483" i="5"/>
  <c r="D493" i="5"/>
  <c r="D487" i="5"/>
  <c r="D485" i="5"/>
  <c r="D480" i="5"/>
  <c r="D478" i="5"/>
  <c r="D476" i="5"/>
  <c r="D474" i="5"/>
  <c r="D472" i="5"/>
  <c r="D471" i="5"/>
  <c r="D477" i="5"/>
  <c r="D473" i="5"/>
  <c r="D475" i="5"/>
  <c r="D481" i="5"/>
  <c r="D479" i="5"/>
  <c r="G551" i="5"/>
  <c r="Z551" i="5" s="1"/>
  <c r="AO551" i="5" s="1"/>
  <c r="D468" i="5"/>
  <c r="D466" i="5"/>
  <c r="D464" i="5"/>
  <c r="D462" i="5"/>
  <c r="D460" i="5"/>
  <c r="D461" i="5"/>
  <c r="D452" i="5"/>
  <c r="D469" i="5"/>
  <c r="D459" i="5"/>
  <c r="D448" i="5"/>
  <c r="D449" i="5"/>
  <c r="D465" i="5"/>
  <c r="D463" i="5"/>
  <c r="D450" i="5"/>
  <c r="D467" i="5"/>
  <c r="D451" i="5"/>
  <c r="D455" i="5"/>
  <c r="F516" i="5"/>
  <c r="W516" i="5" s="1"/>
  <c r="F514" i="5"/>
  <c r="W514" i="5" s="1"/>
  <c r="F512" i="5"/>
  <c r="W512" i="5" s="1"/>
  <c r="F510" i="5"/>
  <c r="W510" i="5" s="1"/>
  <c r="F508" i="5"/>
  <c r="W508" i="5" s="1"/>
  <c r="F517" i="5"/>
  <c r="W517" i="5" s="1"/>
  <c r="F515" i="5"/>
  <c r="W515" i="5" s="1"/>
  <c r="F513" i="5"/>
  <c r="W513" i="5" s="1"/>
  <c r="F511" i="5"/>
  <c r="W511" i="5" s="1"/>
  <c r="F509" i="5"/>
  <c r="W509" i="5" s="1"/>
  <c r="F507" i="5"/>
  <c r="W507" i="5" s="1"/>
  <c r="W506" i="5"/>
  <c r="G382" i="5"/>
  <c r="Z382" i="5" s="1"/>
  <c r="AO382" i="5" s="1"/>
  <c r="G378" i="5"/>
  <c r="Z378" i="5" s="1"/>
  <c r="AO378" i="5" s="1"/>
  <c r="G385" i="5"/>
  <c r="Z385" i="5" s="1"/>
  <c r="AO385" i="5" s="1"/>
  <c r="G381" i="5"/>
  <c r="Z381" i="5" s="1"/>
  <c r="AO381" i="5" s="1"/>
  <c r="G377" i="5"/>
  <c r="Z377" i="5" s="1"/>
  <c r="AO377" i="5" s="1"/>
  <c r="Z374" i="5"/>
  <c r="AO374" i="5" s="1"/>
  <c r="G384" i="5"/>
  <c r="Z384" i="5" s="1"/>
  <c r="AO384" i="5" s="1"/>
  <c r="G380" i="5"/>
  <c r="Z380" i="5" s="1"/>
  <c r="AO380" i="5" s="1"/>
  <c r="G376" i="5"/>
  <c r="Z376" i="5" s="1"/>
  <c r="AO376" i="5" s="1"/>
  <c r="G379" i="5"/>
  <c r="Z379" i="5" s="1"/>
  <c r="AO379" i="5" s="1"/>
  <c r="G383" i="5"/>
  <c r="Z383" i="5" s="1"/>
  <c r="AO383" i="5" s="1"/>
  <c r="G375" i="5"/>
  <c r="Z375" i="5" s="1"/>
  <c r="AO375" i="5" s="1"/>
  <c r="D384" i="5"/>
  <c r="D382" i="5"/>
  <c r="D380" i="5"/>
  <c r="D378" i="5"/>
  <c r="D376" i="5"/>
  <c r="D383" i="5"/>
  <c r="D379" i="5"/>
  <c r="D375" i="5"/>
  <c r="D385" i="5"/>
  <c r="D381" i="5"/>
  <c r="D377" i="5"/>
  <c r="F372" i="5"/>
  <c r="W372" i="5" s="1"/>
  <c r="F370" i="5"/>
  <c r="W370" i="5" s="1"/>
  <c r="F368" i="5"/>
  <c r="W368" i="5" s="1"/>
  <c r="F366" i="5"/>
  <c r="W366" i="5" s="1"/>
  <c r="F364" i="5"/>
  <c r="W364" i="5" s="1"/>
  <c r="F371" i="5"/>
  <c r="W371" i="5" s="1"/>
  <c r="F367" i="5"/>
  <c r="W367" i="5" s="1"/>
  <c r="F363" i="5"/>
  <c r="W363" i="5" s="1"/>
  <c r="F373" i="5"/>
  <c r="W373" i="5" s="1"/>
  <c r="F369" i="5"/>
  <c r="W369" i="5" s="1"/>
  <c r="F365" i="5"/>
  <c r="W365" i="5" s="1"/>
  <c r="W362" i="5"/>
  <c r="D408" i="5"/>
  <c r="D406" i="5"/>
  <c r="D404" i="5"/>
  <c r="D402" i="5"/>
  <c r="D400" i="5"/>
  <c r="D409" i="5"/>
  <c r="D407" i="5"/>
  <c r="D405" i="5"/>
  <c r="D403" i="5"/>
  <c r="D401" i="5"/>
  <c r="D399" i="5"/>
  <c r="E341" i="5"/>
  <c r="V341" i="5" s="1"/>
  <c r="D264" i="5"/>
  <c r="D262" i="5"/>
  <c r="D260" i="5"/>
  <c r="D259" i="5"/>
  <c r="D258" i="5"/>
  <c r="D257" i="5"/>
  <c r="D261" i="5"/>
  <c r="D256" i="5"/>
  <c r="D255" i="5"/>
  <c r="D263" i="5"/>
  <c r="D265" i="5"/>
  <c r="G344" i="5"/>
  <c r="Z344" i="5" s="1"/>
  <c r="AO344" i="5" s="1"/>
  <c r="G432" i="5"/>
  <c r="Z432" i="5" s="1"/>
  <c r="AO432" i="5" s="1"/>
  <c r="G286" i="5"/>
  <c r="Z286" i="5" s="1"/>
  <c r="AO286" i="5" s="1"/>
  <c r="E176" i="5"/>
  <c r="V176" i="5" s="1"/>
  <c r="E246" i="5"/>
  <c r="V246" i="5" s="1"/>
  <c r="E245" i="5"/>
  <c r="V245" i="5" s="1"/>
  <c r="E244" i="5"/>
  <c r="V244" i="5" s="1"/>
  <c r="E243" i="5"/>
  <c r="V243" i="5" s="1"/>
  <c r="V242" i="5"/>
  <c r="E253" i="5"/>
  <c r="V253" i="5" s="1"/>
  <c r="E252" i="5"/>
  <c r="V252" i="5" s="1"/>
  <c r="E251" i="5"/>
  <c r="V251" i="5" s="1"/>
  <c r="E250" i="5"/>
  <c r="V250" i="5" s="1"/>
  <c r="E249" i="5"/>
  <c r="V249" i="5" s="1"/>
  <c r="E232" i="5"/>
  <c r="V232" i="5" s="1"/>
  <c r="E247" i="5"/>
  <c r="V247" i="5" s="1"/>
  <c r="E248" i="5"/>
  <c r="V248" i="5" s="1"/>
  <c r="E234" i="5"/>
  <c r="V234" i="5" s="1"/>
  <c r="F271" i="5"/>
  <c r="W271" i="5" s="1"/>
  <c r="E275" i="5"/>
  <c r="V275" i="5" s="1"/>
  <c r="H156" i="5"/>
  <c r="AB156" i="5" s="1"/>
  <c r="AP156" i="5" s="1"/>
  <c r="H154" i="5"/>
  <c r="AB154" i="5" s="1"/>
  <c r="AP154" i="5" s="1"/>
  <c r="H152" i="5"/>
  <c r="AB152" i="5" s="1"/>
  <c r="AP152" i="5" s="1"/>
  <c r="H150" i="5"/>
  <c r="AB150" i="5" s="1"/>
  <c r="AP150" i="5" s="1"/>
  <c r="H148" i="5"/>
  <c r="AB148" i="5" s="1"/>
  <c r="AP148" i="5" s="1"/>
  <c r="H157" i="5"/>
  <c r="AB157" i="5" s="1"/>
  <c r="AP157" i="5" s="1"/>
  <c r="H155" i="5"/>
  <c r="AB155" i="5" s="1"/>
  <c r="AP155" i="5" s="1"/>
  <c r="H153" i="5"/>
  <c r="AB153" i="5" s="1"/>
  <c r="AP153" i="5" s="1"/>
  <c r="H151" i="5"/>
  <c r="AB151" i="5" s="1"/>
  <c r="AP151" i="5" s="1"/>
  <c r="H149" i="5"/>
  <c r="AB149" i="5" s="1"/>
  <c r="AP149" i="5" s="1"/>
  <c r="H147" i="5"/>
  <c r="AB147" i="5" s="1"/>
  <c r="AP147" i="5" s="1"/>
  <c r="AB146" i="5"/>
  <c r="AP146" i="5" s="1"/>
  <c r="D107" i="5"/>
  <c r="D104" i="5"/>
  <c r="D101" i="5"/>
  <c r="D109" i="5"/>
  <c r="D106" i="5"/>
  <c r="D103" i="5"/>
  <c r="D100" i="5"/>
  <c r="D108" i="5"/>
  <c r="D105" i="5"/>
  <c r="D102" i="5"/>
  <c r="D99" i="5"/>
  <c r="F132" i="5"/>
  <c r="W132" i="5" s="1"/>
  <c r="F130" i="5"/>
  <c r="W130" i="5" s="1"/>
  <c r="F128" i="5"/>
  <c r="W128" i="5" s="1"/>
  <c r="F126" i="5"/>
  <c r="W126" i="5" s="1"/>
  <c r="F131" i="5"/>
  <c r="W131" i="5" s="1"/>
  <c r="F124" i="5"/>
  <c r="W124" i="5" s="1"/>
  <c r="F123" i="5"/>
  <c r="W123" i="5" s="1"/>
  <c r="F133" i="5"/>
  <c r="W133" i="5" s="1"/>
  <c r="W122" i="5"/>
  <c r="F127" i="5"/>
  <c r="W127" i="5" s="1"/>
  <c r="F125" i="5"/>
  <c r="W125" i="5" s="1"/>
  <c r="F116" i="5"/>
  <c r="W116" i="5" s="1"/>
  <c r="F129" i="5"/>
  <c r="W129" i="5" s="1"/>
  <c r="F180" i="5"/>
  <c r="W180" i="5" s="1"/>
  <c r="E149" i="5"/>
  <c r="V149" i="5" s="1"/>
  <c r="G72" i="5"/>
  <c r="Z72" i="5" s="1"/>
  <c r="AO72" i="5" s="1"/>
  <c r="G70" i="5"/>
  <c r="Z70" i="5" s="1"/>
  <c r="AO70" i="5" s="1"/>
  <c r="G68" i="5"/>
  <c r="Z68" i="5" s="1"/>
  <c r="AO68" i="5" s="1"/>
  <c r="G66" i="5"/>
  <c r="Z66" i="5" s="1"/>
  <c r="AO66" i="5" s="1"/>
  <c r="G64" i="5"/>
  <c r="Z64" i="5" s="1"/>
  <c r="AO64" i="5" s="1"/>
  <c r="G63" i="5"/>
  <c r="Z63" i="5" s="1"/>
  <c r="AO63" i="5" s="1"/>
  <c r="G67" i="5"/>
  <c r="Z67" i="5" s="1"/>
  <c r="AO67" i="5" s="1"/>
  <c r="G73" i="5"/>
  <c r="Z73" i="5" s="1"/>
  <c r="AO73" i="5" s="1"/>
  <c r="G71" i="5"/>
  <c r="Z71" i="5" s="1"/>
  <c r="AO71" i="5" s="1"/>
  <c r="G65" i="5"/>
  <c r="Z65" i="5" s="1"/>
  <c r="AO65" i="5" s="1"/>
  <c r="G69" i="5"/>
  <c r="Z69" i="5" s="1"/>
  <c r="AO69" i="5" s="1"/>
  <c r="Z62" i="5"/>
  <c r="AO62" i="5" s="1"/>
  <c r="G57" i="5"/>
  <c r="Z57" i="5" s="1"/>
  <c r="AO57" i="5" s="1"/>
  <c r="H89" i="5"/>
  <c r="AB89" i="5" s="1"/>
  <c r="AP89" i="5" s="1"/>
  <c r="F112" i="5"/>
  <c r="W112" i="5" s="1"/>
  <c r="F97" i="5"/>
  <c r="W97" i="5" s="1"/>
  <c r="F95" i="5"/>
  <c r="W95" i="5" s="1"/>
  <c r="F93" i="5"/>
  <c r="W93" i="5" s="1"/>
  <c r="F91" i="5"/>
  <c r="W91" i="5" s="1"/>
  <c r="F89" i="5"/>
  <c r="W89" i="5" s="1"/>
  <c r="F87" i="5"/>
  <c r="W87" i="5" s="1"/>
  <c r="F96" i="5"/>
  <c r="W96" i="5" s="1"/>
  <c r="F94" i="5"/>
  <c r="W94" i="5" s="1"/>
  <c r="F92" i="5"/>
  <c r="W92" i="5" s="1"/>
  <c r="F90" i="5"/>
  <c r="W90" i="5" s="1"/>
  <c r="F88" i="5"/>
  <c r="W88" i="5" s="1"/>
  <c r="W86" i="5"/>
  <c r="E969" i="5"/>
  <c r="V969" i="5" s="1"/>
  <c r="E967" i="5"/>
  <c r="V967" i="5" s="1"/>
  <c r="E965" i="5"/>
  <c r="V965" i="5" s="1"/>
  <c r="E963" i="5"/>
  <c r="V963" i="5" s="1"/>
  <c r="E973" i="5"/>
  <c r="V973" i="5" s="1"/>
  <c r="E971" i="5"/>
  <c r="V971" i="5" s="1"/>
  <c r="E964" i="5"/>
  <c r="V964" i="5" s="1"/>
  <c r="V962" i="5"/>
  <c r="E972" i="5"/>
  <c r="V972" i="5" s="1"/>
  <c r="E970" i="5"/>
  <c r="V970" i="5" s="1"/>
  <c r="E968" i="5"/>
  <c r="V968" i="5" s="1"/>
  <c r="E966" i="5"/>
  <c r="V966" i="5" s="1"/>
  <c r="F987" i="5"/>
  <c r="D969" i="5"/>
  <c r="F958" i="5"/>
  <c r="W958" i="5" s="1"/>
  <c r="F913" i="5"/>
  <c r="W913" i="5" s="1"/>
  <c r="F911" i="5"/>
  <c r="W911" i="5" s="1"/>
  <c r="F905" i="5"/>
  <c r="W905" i="5" s="1"/>
  <c r="W902" i="5"/>
  <c r="F903" i="5"/>
  <c r="W903" i="5" s="1"/>
  <c r="F910" i="5"/>
  <c r="W910" i="5" s="1"/>
  <c r="F909" i="5"/>
  <c r="W909" i="5" s="1"/>
  <c r="F906" i="5"/>
  <c r="W906" i="5" s="1"/>
  <c r="F912" i="5"/>
  <c r="W912" i="5" s="1"/>
  <c r="F908" i="5"/>
  <c r="W908" i="5" s="1"/>
  <c r="F907" i="5"/>
  <c r="W907" i="5" s="1"/>
  <c r="F904" i="5"/>
  <c r="W904" i="5" s="1"/>
  <c r="E883" i="5"/>
  <c r="V883" i="5" s="1"/>
  <c r="G827" i="5"/>
  <c r="Z827" i="5" s="1"/>
  <c r="AO827" i="5" s="1"/>
  <c r="E814" i="5"/>
  <c r="V814" i="5" s="1"/>
  <c r="D825" i="5"/>
  <c r="F738" i="5"/>
  <c r="W738" i="5" s="1"/>
  <c r="D697" i="5"/>
  <c r="D696" i="5"/>
  <c r="D695" i="5"/>
  <c r="D692" i="5"/>
  <c r="D690" i="5"/>
  <c r="D688" i="5"/>
  <c r="D693" i="5"/>
  <c r="D691" i="5"/>
  <c r="D689" i="5"/>
  <c r="D687" i="5"/>
  <c r="D694" i="5"/>
  <c r="F735" i="5"/>
  <c r="W735" i="5" s="1"/>
  <c r="D643" i="5"/>
  <c r="H673" i="5"/>
  <c r="AB673" i="5" s="1"/>
  <c r="AP673" i="5" s="1"/>
  <c r="F665" i="5"/>
  <c r="W665" i="5" s="1"/>
  <c r="H658" i="5"/>
  <c r="AB658" i="5" s="1"/>
  <c r="AP658" i="5" s="1"/>
  <c r="H657" i="5"/>
  <c r="AB657" i="5" s="1"/>
  <c r="AP657" i="5" s="1"/>
  <c r="H656" i="5"/>
  <c r="AB656" i="5" s="1"/>
  <c r="AP656" i="5" s="1"/>
  <c r="H655" i="5"/>
  <c r="AB655" i="5" s="1"/>
  <c r="AP655" i="5" s="1"/>
  <c r="H660" i="5"/>
  <c r="AB660" i="5" s="1"/>
  <c r="AP660" i="5" s="1"/>
  <c r="H652" i="5"/>
  <c r="AB652" i="5" s="1"/>
  <c r="AP652" i="5" s="1"/>
  <c r="AB650" i="5"/>
  <c r="AP650" i="5" s="1"/>
  <c r="H659" i="5"/>
  <c r="AB659" i="5" s="1"/>
  <c r="AP659" i="5" s="1"/>
  <c r="H651" i="5"/>
  <c r="AB651" i="5" s="1"/>
  <c r="AP651" i="5" s="1"/>
  <c r="H661" i="5"/>
  <c r="AB661" i="5" s="1"/>
  <c r="AP661" i="5" s="1"/>
  <c r="H654" i="5"/>
  <c r="AB654" i="5" s="1"/>
  <c r="AP654" i="5" s="1"/>
  <c r="H653" i="5"/>
  <c r="AB653" i="5" s="1"/>
  <c r="AP653" i="5" s="1"/>
  <c r="H613" i="5"/>
  <c r="AB613" i="5" s="1"/>
  <c r="AP613" i="5" s="1"/>
  <c r="H611" i="5"/>
  <c r="AB611" i="5" s="1"/>
  <c r="AP611" i="5" s="1"/>
  <c r="H609" i="5"/>
  <c r="AB609" i="5" s="1"/>
  <c r="AP609" i="5" s="1"/>
  <c r="H610" i="5"/>
  <c r="AB610" i="5" s="1"/>
  <c r="AP610" i="5" s="1"/>
  <c r="H607" i="5"/>
  <c r="AB607" i="5" s="1"/>
  <c r="AP607" i="5" s="1"/>
  <c r="H605" i="5"/>
  <c r="AB605" i="5" s="1"/>
  <c r="AP605" i="5" s="1"/>
  <c r="H603" i="5"/>
  <c r="AB603" i="5" s="1"/>
  <c r="AP603" i="5" s="1"/>
  <c r="AB602" i="5"/>
  <c r="AP602" i="5" s="1"/>
  <c r="H608" i="5"/>
  <c r="AB608" i="5" s="1"/>
  <c r="AP608" i="5" s="1"/>
  <c r="H606" i="5"/>
  <c r="AB606" i="5" s="1"/>
  <c r="AP606" i="5" s="1"/>
  <c r="H604" i="5"/>
  <c r="AB604" i="5" s="1"/>
  <c r="AP604" i="5" s="1"/>
  <c r="H612" i="5"/>
  <c r="AB612" i="5" s="1"/>
  <c r="AP612" i="5" s="1"/>
  <c r="F608" i="5"/>
  <c r="W608" i="5" s="1"/>
  <c r="G582" i="5"/>
  <c r="Z582" i="5" s="1"/>
  <c r="AO582" i="5" s="1"/>
  <c r="H648" i="5"/>
  <c r="AB648" i="5" s="1"/>
  <c r="AP648" i="5" s="1"/>
  <c r="G584" i="5"/>
  <c r="Z584" i="5" s="1"/>
  <c r="AO584" i="5" s="1"/>
  <c r="E546" i="5"/>
  <c r="V546" i="5" s="1"/>
  <c r="F504" i="5"/>
  <c r="W504" i="5" s="1"/>
  <c r="F502" i="5"/>
  <c r="W502" i="5" s="1"/>
  <c r="F500" i="5"/>
  <c r="W500" i="5" s="1"/>
  <c r="F498" i="5"/>
  <c r="W498" i="5" s="1"/>
  <c r="F496" i="5"/>
  <c r="W496" i="5" s="1"/>
  <c r="F505" i="5"/>
  <c r="W505" i="5" s="1"/>
  <c r="F503" i="5"/>
  <c r="W503" i="5" s="1"/>
  <c r="F501" i="5"/>
  <c r="W501" i="5" s="1"/>
  <c r="F499" i="5"/>
  <c r="W499" i="5" s="1"/>
  <c r="W494" i="5"/>
  <c r="F495" i="5"/>
  <c r="W495" i="5" s="1"/>
  <c r="F497" i="5"/>
  <c r="W497" i="5" s="1"/>
  <c r="G547" i="5"/>
  <c r="Z547" i="5" s="1"/>
  <c r="AO547" i="5" s="1"/>
  <c r="D528" i="5"/>
  <c r="D526" i="5"/>
  <c r="D524" i="5"/>
  <c r="D522" i="5"/>
  <c r="D520" i="5"/>
  <c r="D527" i="5"/>
  <c r="D525" i="5"/>
  <c r="D523" i="5"/>
  <c r="D521" i="5"/>
  <c r="D519" i="5"/>
  <c r="D529" i="5"/>
  <c r="F460" i="5"/>
  <c r="W460" i="5" s="1"/>
  <c r="D429" i="5"/>
  <c r="D430" i="5"/>
  <c r="D428" i="5"/>
  <c r="D426" i="5"/>
  <c r="D424" i="5"/>
  <c r="D431" i="5"/>
  <c r="D432" i="5"/>
  <c r="D433" i="5"/>
  <c r="D427" i="5"/>
  <c r="D425" i="5"/>
  <c r="D423" i="5"/>
  <c r="F348" i="5"/>
  <c r="W348" i="5" s="1"/>
  <c r="F346" i="5"/>
  <c r="W346" i="5" s="1"/>
  <c r="F344" i="5"/>
  <c r="W344" i="5" s="1"/>
  <c r="F342" i="5"/>
  <c r="W342" i="5" s="1"/>
  <c r="F340" i="5"/>
  <c r="W340" i="5" s="1"/>
  <c r="F347" i="5"/>
  <c r="W347" i="5" s="1"/>
  <c r="F343" i="5"/>
  <c r="W343" i="5" s="1"/>
  <c r="F339" i="5"/>
  <c r="W339" i="5" s="1"/>
  <c r="F349" i="5"/>
  <c r="W349" i="5" s="1"/>
  <c r="F345" i="5"/>
  <c r="W345" i="5" s="1"/>
  <c r="F341" i="5"/>
  <c r="W341" i="5" s="1"/>
  <c r="W338" i="5"/>
  <c r="H373" i="5"/>
  <c r="AB373" i="5" s="1"/>
  <c r="AP373" i="5" s="1"/>
  <c r="H371" i="5"/>
  <c r="AB371" i="5" s="1"/>
  <c r="AP371" i="5" s="1"/>
  <c r="H369" i="5"/>
  <c r="AB369" i="5" s="1"/>
  <c r="AP369" i="5" s="1"/>
  <c r="H367" i="5"/>
  <c r="AB367" i="5" s="1"/>
  <c r="AP367" i="5" s="1"/>
  <c r="H365" i="5"/>
  <c r="AB365" i="5" s="1"/>
  <c r="AP365" i="5" s="1"/>
  <c r="H363" i="5"/>
  <c r="AB363" i="5" s="1"/>
  <c r="AP363" i="5" s="1"/>
  <c r="AB362" i="5"/>
  <c r="AP362" i="5" s="1"/>
  <c r="H370" i="5"/>
  <c r="AB370" i="5" s="1"/>
  <c r="AP370" i="5" s="1"/>
  <c r="H366" i="5"/>
  <c r="AB366" i="5" s="1"/>
  <c r="AP366" i="5" s="1"/>
  <c r="H372" i="5"/>
  <c r="AB372" i="5" s="1"/>
  <c r="AP372" i="5" s="1"/>
  <c r="H368" i="5"/>
  <c r="AB368" i="5" s="1"/>
  <c r="AP368" i="5" s="1"/>
  <c r="H364" i="5"/>
  <c r="AB364" i="5" s="1"/>
  <c r="AP364" i="5" s="1"/>
  <c r="H352" i="5"/>
  <c r="AB352" i="5" s="1"/>
  <c r="AP352" i="5" s="1"/>
  <c r="H356" i="5"/>
  <c r="AB356" i="5" s="1"/>
  <c r="AP356" i="5" s="1"/>
  <c r="H360" i="5"/>
  <c r="AB360" i="5" s="1"/>
  <c r="AP360" i="5" s="1"/>
  <c r="H361" i="5"/>
  <c r="AB361" i="5" s="1"/>
  <c r="AP361" i="5" s="1"/>
  <c r="H431" i="5"/>
  <c r="AB431" i="5" s="1"/>
  <c r="AP431" i="5" s="1"/>
  <c r="E343" i="5"/>
  <c r="V343" i="5" s="1"/>
  <c r="H279" i="5"/>
  <c r="AB279" i="5" s="1"/>
  <c r="AP279" i="5" s="1"/>
  <c r="E337" i="5"/>
  <c r="V337" i="5" s="1"/>
  <c r="E335" i="5"/>
  <c r="V335" i="5" s="1"/>
  <c r="E333" i="5"/>
  <c r="V333" i="5" s="1"/>
  <c r="E331" i="5"/>
  <c r="V331" i="5" s="1"/>
  <c r="E329" i="5"/>
  <c r="V329" i="5" s="1"/>
  <c r="E327" i="5"/>
  <c r="V327" i="5" s="1"/>
  <c r="E334" i="5"/>
  <c r="V334" i="5" s="1"/>
  <c r="V326" i="5"/>
  <c r="E332" i="5"/>
  <c r="V332" i="5" s="1"/>
  <c r="E328" i="5"/>
  <c r="V328" i="5" s="1"/>
  <c r="E330" i="5"/>
  <c r="V330" i="5" s="1"/>
  <c r="E336" i="5"/>
  <c r="V336" i="5" s="1"/>
  <c r="H280" i="5"/>
  <c r="AB280" i="5" s="1"/>
  <c r="AP280" i="5" s="1"/>
  <c r="G348" i="5"/>
  <c r="Z348" i="5" s="1"/>
  <c r="AO348" i="5" s="1"/>
  <c r="G433" i="5"/>
  <c r="Z433" i="5" s="1"/>
  <c r="AO433" i="5" s="1"/>
  <c r="D336" i="5"/>
  <c r="D334" i="5"/>
  <c r="D332" i="5"/>
  <c r="D330" i="5"/>
  <c r="D337" i="5"/>
  <c r="D331" i="5"/>
  <c r="D327" i="5"/>
  <c r="D335" i="5"/>
  <c r="D333" i="5"/>
  <c r="D328" i="5"/>
  <c r="D329" i="5"/>
  <c r="H285" i="5"/>
  <c r="AB285" i="5" s="1"/>
  <c r="AP285" i="5" s="1"/>
  <c r="D300" i="5"/>
  <c r="D298" i="5"/>
  <c r="D296" i="5"/>
  <c r="D294" i="5"/>
  <c r="D292" i="5"/>
  <c r="D291" i="5"/>
  <c r="D293" i="5"/>
  <c r="D295" i="5"/>
  <c r="D297" i="5"/>
  <c r="D299" i="5"/>
  <c r="D301" i="5"/>
  <c r="G284" i="5"/>
  <c r="Z284" i="5" s="1"/>
  <c r="AO284" i="5" s="1"/>
  <c r="F253" i="5"/>
  <c r="W253" i="5" s="1"/>
  <c r="F251" i="5"/>
  <c r="W251" i="5" s="1"/>
  <c r="F249" i="5"/>
  <c r="W249" i="5" s="1"/>
  <c r="F247" i="5"/>
  <c r="W247" i="5" s="1"/>
  <c r="F245" i="5"/>
  <c r="W245" i="5" s="1"/>
  <c r="F243" i="5"/>
  <c r="W243" i="5" s="1"/>
  <c r="F246" i="5"/>
  <c r="W246" i="5" s="1"/>
  <c r="F244" i="5"/>
  <c r="W244" i="5" s="1"/>
  <c r="W242" i="5"/>
  <c r="F252" i="5"/>
  <c r="W252" i="5" s="1"/>
  <c r="F250" i="5"/>
  <c r="W250" i="5" s="1"/>
  <c r="F248" i="5"/>
  <c r="W248" i="5" s="1"/>
  <c r="F234" i="5"/>
  <c r="W234" i="5" s="1"/>
  <c r="F232" i="5"/>
  <c r="W232" i="5" s="1"/>
  <c r="F273" i="5"/>
  <c r="W273" i="5" s="1"/>
  <c r="E117" i="5"/>
  <c r="V117" i="5" s="1"/>
  <c r="F177" i="5"/>
  <c r="W177" i="5" s="1"/>
  <c r="E151" i="5"/>
  <c r="V151" i="5" s="1"/>
  <c r="G56" i="5"/>
  <c r="Z56" i="5" s="1"/>
  <c r="AO56" i="5" s="1"/>
  <c r="E97" i="5"/>
  <c r="V97" i="5" s="1"/>
  <c r="E95" i="5"/>
  <c r="V95" i="5" s="1"/>
  <c r="E93" i="5"/>
  <c r="V93" i="5" s="1"/>
  <c r="E91" i="5"/>
  <c r="V91" i="5" s="1"/>
  <c r="E89" i="5"/>
  <c r="V89" i="5" s="1"/>
  <c r="E87" i="5"/>
  <c r="V87" i="5" s="1"/>
  <c r="E94" i="5"/>
  <c r="V94" i="5" s="1"/>
  <c r="E90" i="5"/>
  <c r="V90" i="5" s="1"/>
  <c r="E92" i="5"/>
  <c r="V92" i="5" s="1"/>
  <c r="E88" i="5"/>
  <c r="V88" i="5" s="1"/>
  <c r="E96" i="5"/>
  <c r="V96" i="5" s="1"/>
  <c r="V86" i="5"/>
  <c r="G54" i="5"/>
  <c r="Z54" i="5" s="1"/>
  <c r="AO54" i="5" s="1"/>
  <c r="F115" i="5"/>
  <c r="W115" i="5" s="1"/>
  <c r="Z86" i="5"/>
  <c r="AO86" i="5" s="1"/>
  <c r="G96" i="5"/>
  <c r="Z96" i="5" s="1"/>
  <c r="AO96" i="5" s="1"/>
  <c r="G94" i="5"/>
  <c r="Z94" i="5" s="1"/>
  <c r="AO94" i="5" s="1"/>
  <c r="G92" i="5"/>
  <c r="Z92" i="5" s="1"/>
  <c r="AO92" i="5" s="1"/>
  <c r="G90" i="5"/>
  <c r="Z90" i="5" s="1"/>
  <c r="AO90" i="5" s="1"/>
  <c r="G88" i="5"/>
  <c r="Z88" i="5" s="1"/>
  <c r="AO88" i="5" s="1"/>
  <c r="G87" i="5"/>
  <c r="Z87" i="5" s="1"/>
  <c r="AO87" i="5" s="1"/>
  <c r="G91" i="5"/>
  <c r="Z91" i="5" s="1"/>
  <c r="AO91" i="5" s="1"/>
  <c r="G93" i="5"/>
  <c r="Z93" i="5" s="1"/>
  <c r="AO93" i="5" s="1"/>
  <c r="G89" i="5"/>
  <c r="Z89" i="5" s="1"/>
  <c r="AO89" i="5" s="1"/>
  <c r="G97" i="5"/>
  <c r="Z97" i="5" s="1"/>
  <c r="AO97" i="5" s="1"/>
  <c r="G95" i="5"/>
  <c r="Z95" i="5" s="1"/>
  <c r="AO95" i="5" s="1"/>
  <c r="F989" i="5"/>
  <c r="F959" i="5"/>
  <c r="W959" i="5" s="1"/>
  <c r="F944" i="5"/>
  <c r="W944" i="5" s="1"/>
  <c r="F946" i="5"/>
  <c r="W946" i="5" s="1"/>
  <c r="F939" i="5"/>
  <c r="W939" i="5" s="1"/>
  <c r="F942" i="5"/>
  <c r="W942" i="5" s="1"/>
  <c r="F940" i="5"/>
  <c r="W940" i="5" s="1"/>
  <c r="F949" i="5"/>
  <c r="W949" i="5" s="1"/>
  <c r="F947" i="5"/>
  <c r="W947" i="5" s="1"/>
  <c r="F943" i="5"/>
  <c r="W943" i="5" s="1"/>
  <c r="F948" i="5"/>
  <c r="W948" i="5" s="1"/>
  <c r="F945" i="5"/>
  <c r="W945" i="5" s="1"/>
  <c r="W938" i="5"/>
  <c r="F941" i="5"/>
  <c r="W941" i="5" s="1"/>
  <c r="F936" i="5"/>
  <c r="W936" i="5" s="1"/>
  <c r="G913" i="5"/>
  <c r="Z913" i="5" s="1"/>
  <c r="AO913" i="5" s="1"/>
  <c r="G911" i="5"/>
  <c r="Z911" i="5" s="1"/>
  <c r="AO911" i="5" s="1"/>
  <c r="G909" i="5"/>
  <c r="Z909" i="5" s="1"/>
  <c r="AO909" i="5" s="1"/>
  <c r="G907" i="5"/>
  <c r="Z907" i="5" s="1"/>
  <c r="AO907" i="5" s="1"/>
  <c r="G906" i="5"/>
  <c r="Z906" i="5" s="1"/>
  <c r="AO906" i="5" s="1"/>
  <c r="G905" i="5"/>
  <c r="Z905" i="5" s="1"/>
  <c r="AO905" i="5" s="1"/>
  <c r="G912" i="5"/>
  <c r="Z912" i="5" s="1"/>
  <c r="AO912" i="5" s="1"/>
  <c r="G904" i="5"/>
  <c r="Z904" i="5" s="1"/>
  <c r="AO904" i="5" s="1"/>
  <c r="G903" i="5"/>
  <c r="Z903" i="5" s="1"/>
  <c r="AO903" i="5" s="1"/>
  <c r="Z902" i="5"/>
  <c r="AO902" i="5" s="1"/>
  <c r="G910" i="5"/>
  <c r="Z910" i="5" s="1"/>
  <c r="AO910" i="5" s="1"/>
  <c r="G908" i="5"/>
  <c r="Z908" i="5" s="1"/>
  <c r="AO908" i="5" s="1"/>
  <c r="G896" i="5"/>
  <c r="Z896" i="5" s="1"/>
  <c r="AO896" i="5" s="1"/>
  <c r="E885" i="5"/>
  <c r="V885" i="5" s="1"/>
  <c r="E839" i="5"/>
  <c r="V839" i="5" s="1"/>
  <c r="E834" i="5"/>
  <c r="V834" i="5" s="1"/>
  <c r="E831" i="5"/>
  <c r="V831" i="5" s="1"/>
  <c r="E841" i="5"/>
  <c r="V841" i="5" s="1"/>
  <c r="E840" i="5"/>
  <c r="V840" i="5" s="1"/>
  <c r="E838" i="5"/>
  <c r="V838" i="5" s="1"/>
  <c r="E837" i="5"/>
  <c r="V837" i="5" s="1"/>
  <c r="V830" i="5"/>
  <c r="E836" i="5"/>
  <c r="V836" i="5" s="1"/>
  <c r="E832" i="5"/>
  <c r="V832" i="5" s="1"/>
  <c r="E835" i="5"/>
  <c r="V835" i="5" s="1"/>
  <c r="E833" i="5"/>
  <c r="V833" i="5" s="1"/>
  <c r="D780" i="5"/>
  <c r="D778" i="5"/>
  <c r="D776" i="5"/>
  <c r="D774" i="5"/>
  <c r="D772" i="5"/>
  <c r="D781" i="5"/>
  <c r="D773" i="5"/>
  <c r="D775" i="5"/>
  <c r="D771" i="5"/>
  <c r="D777" i="5"/>
  <c r="D779" i="5"/>
  <c r="D744" i="5"/>
  <c r="D742" i="5"/>
  <c r="D743" i="5"/>
  <c r="D738" i="5"/>
  <c r="D736" i="5"/>
  <c r="D740" i="5"/>
  <c r="D741" i="5"/>
  <c r="D739" i="5"/>
  <c r="D745" i="5"/>
  <c r="D737" i="5"/>
  <c r="D729" i="5"/>
  <c r="D725" i="5"/>
  <c r="D733" i="5"/>
  <c r="D723" i="5"/>
  <c r="D731" i="5"/>
  <c r="D727" i="5"/>
  <c r="D735" i="5"/>
  <c r="D827" i="5"/>
  <c r="F741" i="5"/>
  <c r="W741" i="5" s="1"/>
  <c r="F601" i="5"/>
  <c r="W601" i="5" s="1"/>
  <c r="F599" i="5"/>
  <c r="W599" i="5" s="1"/>
  <c r="F597" i="5"/>
  <c r="W597" i="5" s="1"/>
  <c r="F595" i="5"/>
  <c r="W595" i="5" s="1"/>
  <c r="F593" i="5"/>
  <c r="W593" i="5" s="1"/>
  <c r="F591" i="5"/>
  <c r="W591" i="5" s="1"/>
  <c r="F600" i="5"/>
  <c r="W600" i="5" s="1"/>
  <c r="F586" i="5"/>
  <c r="W586" i="5" s="1"/>
  <c r="F592" i="5"/>
  <c r="W592" i="5" s="1"/>
  <c r="F594" i="5"/>
  <c r="W594" i="5" s="1"/>
  <c r="F596" i="5"/>
  <c r="W596" i="5" s="1"/>
  <c r="W590" i="5"/>
  <c r="F598" i="5"/>
  <c r="W598" i="5" s="1"/>
  <c r="H544" i="5"/>
  <c r="AB544" i="5" s="1"/>
  <c r="AP544" i="5" s="1"/>
  <c r="E548" i="5"/>
  <c r="V548" i="5" s="1"/>
  <c r="D577" i="5"/>
  <c r="D569" i="5"/>
  <c r="D567" i="5"/>
  <c r="D574" i="5"/>
  <c r="D575" i="5"/>
  <c r="D571" i="5"/>
  <c r="D570" i="5"/>
  <c r="D568" i="5"/>
  <c r="D576" i="5"/>
  <c r="D572" i="5"/>
  <c r="D573" i="5"/>
  <c r="D558" i="5"/>
  <c r="D556" i="5"/>
  <c r="E492" i="5"/>
  <c r="V492" i="5" s="1"/>
  <c r="E490" i="5"/>
  <c r="V490" i="5" s="1"/>
  <c r="E488" i="5"/>
  <c r="V488" i="5" s="1"/>
  <c r="E486" i="5"/>
  <c r="V486" i="5" s="1"/>
  <c r="E484" i="5"/>
  <c r="V484" i="5" s="1"/>
  <c r="E493" i="5"/>
  <c r="V493" i="5" s="1"/>
  <c r="E491" i="5"/>
  <c r="V491" i="5" s="1"/>
  <c r="E485" i="5"/>
  <c r="V485" i="5" s="1"/>
  <c r="V482" i="5"/>
  <c r="E489" i="5"/>
  <c r="V489" i="5" s="1"/>
  <c r="E483" i="5"/>
  <c r="V483" i="5" s="1"/>
  <c r="E477" i="5"/>
  <c r="V477" i="5" s="1"/>
  <c r="E473" i="5"/>
  <c r="V473" i="5" s="1"/>
  <c r="E487" i="5"/>
  <c r="V487" i="5" s="1"/>
  <c r="E481" i="5"/>
  <c r="V481" i="5" s="1"/>
  <c r="E475" i="5"/>
  <c r="V475" i="5" s="1"/>
  <c r="E474" i="5"/>
  <c r="V474" i="5" s="1"/>
  <c r="E471" i="5"/>
  <c r="V471" i="5" s="1"/>
  <c r="F480" i="5"/>
  <c r="W480" i="5" s="1"/>
  <c r="F478" i="5"/>
  <c r="W478" i="5" s="1"/>
  <c r="F476" i="5"/>
  <c r="W476" i="5" s="1"/>
  <c r="F474" i="5"/>
  <c r="W474" i="5" s="1"/>
  <c r="F472" i="5"/>
  <c r="W472" i="5" s="1"/>
  <c r="F471" i="5"/>
  <c r="W471" i="5" s="1"/>
  <c r="W470" i="5"/>
  <c r="F477" i="5"/>
  <c r="W477" i="5" s="1"/>
  <c r="F473" i="5"/>
  <c r="W473" i="5" s="1"/>
  <c r="F475" i="5"/>
  <c r="W475" i="5" s="1"/>
  <c r="F479" i="5"/>
  <c r="W479" i="5" s="1"/>
  <c r="F481" i="5"/>
  <c r="W481" i="5" s="1"/>
  <c r="G546" i="5"/>
  <c r="Z546" i="5" s="1"/>
  <c r="AO546" i="5" s="1"/>
  <c r="F468" i="5"/>
  <c r="W468" i="5" s="1"/>
  <c r="D453" i="5"/>
  <c r="E384" i="5"/>
  <c r="V384" i="5" s="1"/>
  <c r="E382" i="5"/>
  <c r="V382" i="5" s="1"/>
  <c r="E380" i="5"/>
  <c r="V380" i="5" s="1"/>
  <c r="E378" i="5"/>
  <c r="V378" i="5" s="1"/>
  <c r="E376" i="5"/>
  <c r="V376" i="5" s="1"/>
  <c r="E385" i="5"/>
  <c r="V385" i="5" s="1"/>
  <c r="E383" i="5"/>
  <c r="V383" i="5" s="1"/>
  <c r="E381" i="5"/>
  <c r="V381" i="5" s="1"/>
  <c r="E379" i="5"/>
  <c r="V379" i="5" s="1"/>
  <c r="E377" i="5"/>
  <c r="V377" i="5" s="1"/>
  <c r="E375" i="5"/>
  <c r="V375" i="5" s="1"/>
  <c r="V374" i="5"/>
  <c r="E408" i="5"/>
  <c r="V408" i="5" s="1"/>
  <c r="E406" i="5"/>
  <c r="V406" i="5" s="1"/>
  <c r="E404" i="5"/>
  <c r="V404" i="5" s="1"/>
  <c r="E402" i="5"/>
  <c r="V402" i="5" s="1"/>
  <c r="E400" i="5"/>
  <c r="V400" i="5" s="1"/>
  <c r="E409" i="5"/>
  <c r="V409" i="5" s="1"/>
  <c r="E407" i="5"/>
  <c r="V407" i="5" s="1"/>
  <c r="E405" i="5"/>
  <c r="V405" i="5" s="1"/>
  <c r="E403" i="5"/>
  <c r="V403" i="5" s="1"/>
  <c r="E401" i="5"/>
  <c r="V401" i="5" s="1"/>
  <c r="E399" i="5"/>
  <c r="V399" i="5" s="1"/>
  <c r="V398" i="5"/>
  <c r="E345" i="5"/>
  <c r="V345" i="5" s="1"/>
  <c r="G341" i="5"/>
  <c r="Z341" i="5" s="1"/>
  <c r="AO341" i="5" s="1"/>
  <c r="G430" i="5"/>
  <c r="Z430" i="5" s="1"/>
  <c r="AO430" i="5" s="1"/>
  <c r="H289" i="5"/>
  <c r="AB289" i="5" s="1"/>
  <c r="AP289" i="5" s="1"/>
  <c r="G343" i="5"/>
  <c r="Z343" i="5" s="1"/>
  <c r="AO343" i="5" s="1"/>
  <c r="Z242" i="5"/>
  <c r="AO242" i="5" s="1"/>
  <c r="G245" i="5"/>
  <c r="Z245" i="5" s="1"/>
  <c r="AO245" i="5" s="1"/>
  <c r="G244" i="5"/>
  <c r="Z244" i="5" s="1"/>
  <c r="AO244" i="5" s="1"/>
  <c r="G243" i="5"/>
  <c r="Z243" i="5" s="1"/>
  <c r="AO243" i="5" s="1"/>
  <c r="G253" i="5"/>
  <c r="Z253" i="5" s="1"/>
  <c r="AO253" i="5" s="1"/>
  <c r="G252" i="5"/>
  <c r="Z252" i="5" s="1"/>
  <c r="AO252" i="5" s="1"/>
  <c r="G251" i="5"/>
  <c r="Z251" i="5" s="1"/>
  <c r="AO251" i="5" s="1"/>
  <c r="G250" i="5"/>
  <c r="Z250" i="5" s="1"/>
  <c r="AO250" i="5" s="1"/>
  <c r="G249" i="5"/>
  <c r="Z249" i="5" s="1"/>
  <c r="AO249" i="5" s="1"/>
  <c r="G248" i="5"/>
  <c r="Z248" i="5" s="1"/>
  <c r="AO248" i="5" s="1"/>
  <c r="G246" i="5"/>
  <c r="Z246" i="5" s="1"/>
  <c r="AO246" i="5" s="1"/>
  <c r="G247" i="5"/>
  <c r="Z247" i="5" s="1"/>
  <c r="AO247" i="5" s="1"/>
  <c r="G232" i="5"/>
  <c r="Z232" i="5" s="1"/>
  <c r="AO232" i="5" s="1"/>
  <c r="F275" i="5"/>
  <c r="W275" i="5" s="1"/>
  <c r="F172" i="5"/>
  <c r="W172" i="5" s="1"/>
  <c r="H115" i="5"/>
  <c r="AB115" i="5" s="1"/>
  <c r="AP115" i="5" s="1"/>
  <c r="H118" i="5"/>
  <c r="AB118" i="5" s="1"/>
  <c r="AP118" i="5" s="1"/>
  <c r="H112" i="5"/>
  <c r="AB112" i="5" s="1"/>
  <c r="AP112" i="5" s="1"/>
  <c r="H121" i="5"/>
  <c r="AB121" i="5" s="1"/>
  <c r="AP121" i="5" s="1"/>
  <c r="H117" i="5"/>
  <c r="AB117" i="5" s="1"/>
  <c r="AP117" i="5" s="1"/>
  <c r="H111" i="5"/>
  <c r="AB111" i="5" s="1"/>
  <c r="AP111" i="5" s="1"/>
  <c r="AB110" i="5"/>
  <c r="AP110" i="5" s="1"/>
  <c r="H114" i="5"/>
  <c r="AB114" i="5" s="1"/>
  <c r="AP114" i="5" s="1"/>
  <c r="H120" i="5"/>
  <c r="AB120" i="5" s="1"/>
  <c r="AP120" i="5" s="1"/>
  <c r="H119" i="5"/>
  <c r="AB119" i="5" s="1"/>
  <c r="AP119" i="5" s="1"/>
  <c r="H113" i="5"/>
  <c r="AB113" i="5" s="1"/>
  <c r="AP113" i="5" s="1"/>
  <c r="H116" i="5"/>
  <c r="AB116" i="5" s="1"/>
  <c r="AP116" i="5" s="1"/>
  <c r="E153" i="5"/>
  <c r="V153" i="5" s="1"/>
  <c r="F118" i="5"/>
  <c r="W118" i="5" s="1"/>
  <c r="G52" i="5"/>
  <c r="Z52" i="5" s="1"/>
  <c r="AO52" i="5" s="1"/>
  <c r="F992" i="5"/>
  <c r="F991" i="5"/>
  <c r="D964" i="5"/>
  <c r="E961" i="5"/>
  <c r="V961" i="5" s="1"/>
  <c r="E959" i="5"/>
  <c r="V959" i="5" s="1"/>
  <c r="E957" i="5"/>
  <c r="V957" i="5" s="1"/>
  <c r="E955" i="5"/>
  <c r="V955" i="5" s="1"/>
  <c r="E953" i="5"/>
  <c r="V953" i="5" s="1"/>
  <c r="E951" i="5"/>
  <c r="V951" i="5" s="1"/>
  <c r="E954" i="5"/>
  <c r="V954" i="5" s="1"/>
  <c r="E960" i="5"/>
  <c r="V960" i="5" s="1"/>
  <c r="E952" i="5"/>
  <c r="V952" i="5" s="1"/>
  <c r="E958" i="5"/>
  <c r="V958" i="5" s="1"/>
  <c r="V950" i="5"/>
  <c r="E956" i="5"/>
  <c r="V956" i="5" s="1"/>
  <c r="F960" i="5"/>
  <c r="W960" i="5" s="1"/>
  <c r="G901" i="5"/>
  <c r="Z901" i="5" s="1"/>
  <c r="AO901" i="5" s="1"/>
  <c r="H901" i="5"/>
  <c r="AB901" i="5" s="1"/>
  <c r="AP901" i="5" s="1"/>
  <c r="H896" i="5"/>
  <c r="AB896" i="5" s="1"/>
  <c r="AP896" i="5" s="1"/>
  <c r="H897" i="5"/>
  <c r="AB897" i="5" s="1"/>
  <c r="AP897" i="5" s="1"/>
  <c r="H891" i="5"/>
  <c r="AB891" i="5" s="1"/>
  <c r="AP891" i="5" s="1"/>
  <c r="H892" i="5"/>
  <c r="AB892" i="5" s="1"/>
  <c r="AP892" i="5" s="1"/>
  <c r="H893" i="5"/>
  <c r="AB893" i="5" s="1"/>
  <c r="AP893" i="5" s="1"/>
  <c r="H900" i="5"/>
  <c r="AB900" i="5" s="1"/>
  <c r="AP900" i="5" s="1"/>
  <c r="H895" i="5"/>
  <c r="AB895" i="5" s="1"/>
  <c r="AP895" i="5" s="1"/>
  <c r="H894" i="5"/>
  <c r="AB894" i="5" s="1"/>
  <c r="AP894" i="5" s="1"/>
  <c r="H898" i="5"/>
  <c r="AB898" i="5" s="1"/>
  <c r="AP898" i="5" s="1"/>
  <c r="AB890" i="5"/>
  <c r="AP890" i="5" s="1"/>
  <c r="H899" i="5"/>
  <c r="AB899" i="5" s="1"/>
  <c r="AP899" i="5" s="1"/>
  <c r="E887" i="5"/>
  <c r="V887" i="5" s="1"/>
  <c r="E827" i="5"/>
  <c r="V827" i="5" s="1"/>
  <c r="E823" i="5"/>
  <c r="V823" i="5" s="1"/>
  <c r="E822" i="5"/>
  <c r="V822" i="5" s="1"/>
  <c r="E824" i="5"/>
  <c r="V824" i="5" s="1"/>
  <c r="E825" i="5"/>
  <c r="V825" i="5" s="1"/>
  <c r="E826" i="5"/>
  <c r="V826" i="5" s="1"/>
  <c r="E829" i="5"/>
  <c r="V829" i="5" s="1"/>
  <c r="E821" i="5"/>
  <c r="V821" i="5" s="1"/>
  <c r="V818" i="5"/>
  <c r="E819" i="5"/>
  <c r="V819" i="5" s="1"/>
  <c r="E828" i="5"/>
  <c r="V828" i="5" s="1"/>
  <c r="E820" i="5"/>
  <c r="V820" i="5" s="1"/>
  <c r="E811" i="5"/>
  <c r="V811" i="5" s="1"/>
  <c r="G825" i="5"/>
  <c r="Z825" i="5" s="1"/>
  <c r="AO825" i="5" s="1"/>
  <c r="D730" i="5"/>
  <c r="D819" i="5"/>
  <c r="D768" i="5"/>
  <c r="D766" i="5"/>
  <c r="D764" i="5"/>
  <c r="D762" i="5"/>
  <c r="D760" i="5"/>
  <c r="D765" i="5"/>
  <c r="D763" i="5"/>
  <c r="D759" i="5"/>
  <c r="D769" i="5"/>
  <c r="D767" i="5"/>
  <c r="D761" i="5"/>
  <c r="F743" i="5"/>
  <c r="W743" i="5" s="1"/>
  <c r="V686" i="5"/>
  <c r="E696" i="5"/>
  <c r="V696" i="5" s="1"/>
  <c r="E695" i="5"/>
  <c r="V695" i="5" s="1"/>
  <c r="E692" i="5"/>
  <c r="V692" i="5" s="1"/>
  <c r="E690" i="5"/>
  <c r="V690" i="5" s="1"/>
  <c r="E688" i="5"/>
  <c r="V688" i="5" s="1"/>
  <c r="E694" i="5"/>
  <c r="V694" i="5" s="1"/>
  <c r="E697" i="5"/>
  <c r="V697" i="5" s="1"/>
  <c r="E693" i="5"/>
  <c r="V693" i="5" s="1"/>
  <c r="E687" i="5"/>
  <c r="V687" i="5" s="1"/>
  <c r="E691" i="5"/>
  <c r="V691" i="5" s="1"/>
  <c r="E689" i="5"/>
  <c r="V689" i="5" s="1"/>
  <c r="H667" i="5"/>
  <c r="AB667" i="5" s="1"/>
  <c r="AP667" i="5" s="1"/>
  <c r="G660" i="5"/>
  <c r="Z660" i="5" s="1"/>
  <c r="AO660" i="5" s="1"/>
  <c r="G658" i="5"/>
  <c r="Z658" i="5" s="1"/>
  <c r="AO658" i="5" s="1"/>
  <c r="G656" i="5"/>
  <c r="Z656" i="5" s="1"/>
  <c r="AO656" i="5" s="1"/>
  <c r="G654" i="5"/>
  <c r="Z654" i="5" s="1"/>
  <c r="AO654" i="5" s="1"/>
  <c r="G652" i="5"/>
  <c r="Z652" i="5" s="1"/>
  <c r="AO652" i="5" s="1"/>
  <c r="Z650" i="5"/>
  <c r="AO650" i="5" s="1"/>
  <c r="G655" i="5"/>
  <c r="Z655" i="5" s="1"/>
  <c r="AO655" i="5" s="1"/>
  <c r="G661" i="5"/>
  <c r="Z661" i="5" s="1"/>
  <c r="AO661" i="5" s="1"/>
  <c r="G653" i="5"/>
  <c r="Z653" i="5" s="1"/>
  <c r="AO653" i="5" s="1"/>
  <c r="G651" i="5"/>
  <c r="Z651" i="5" s="1"/>
  <c r="AO651" i="5" s="1"/>
  <c r="G659" i="5"/>
  <c r="Z659" i="5" s="1"/>
  <c r="AO659" i="5" s="1"/>
  <c r="G657" i="5"/>
  <c r="Z657" i="5" s="1"/>
  <c r="AO657" i="5" s="1"/>
  <c r="F604" i="5"/>
  <c r="W604" i="5" s="1"/>
  <c r="H649" i="5"/>
  <c r="AB649" i="5" s="1"/>
  <c r="AP649" i="5" s="1"/>
  <c r="D586" i="5"/>
  <c r="E550" i="5"/>
  <c r="V550" i="5" s="1"/>
  <c r="D555" i="5"/>
  <c r="E480" i="5"/>
  <c r="V480" i="5" s="1"/>
  <c r="F492" i="5"/>
  <c r="W492" i="5" s="1"/>
  <c r="F490" i="5"/>
  <c r="W490" i="5" s="1"/>
  <c r="F488" i="5"/>
  <c r="W488" i="5" s="1"/>
  <c r="F486" i="5"/>
  <c r="W486" i="5" s="1"/>
  <c r="F484" i="5"/>
  <c r="W484" i="5" s="1"/>
  <c r="W482" i="5"/>
  <c r="F489" i="5"/>
  <c r="W489" i="5" s="1"/>
  <c r="F483" i="5"/>
  <c r="W483" i="5" s="1"/>
  <c r="F491" i="5"/>
  <c r="W491" i="5" s="1"/>
  <c r="F493" i="5"/>
  <c r="W493" i="5" s="1"/>
  <c r="F487" i="5"/>
  <c r="W487" i="5" s="1"/>
  <c r="F485" i="5"/>
  <c r="W485" i="5" s="1"/>
  <c r="G545" i="5"/>
  <c r="Z545" i="5" s="1"/>
  <c r="AO545" i="5" s="1"/>
  <c r="E528" i="5"/>
  <c r="V528" i="5" s="1"/>
  <c r="E526" i="5"/>
  <c r="V526" i="5" s="1"/>
  <c r="E524" i="5"/>
  <c r="V524" i="5" s="1"/>
  <c r="E522" i="5"/>
  <c r="V522" i="5" s="1"/>
  <c r="E520" i="5"/>
  <c r="V520" i="5" s="1"/>
  <c r="E527" i="5"/>
  <c r="V527" i="5" s="1"/>
  <c r="E525" i="5"/>
  <c r="V525" i="5" s="1"/>
  <c r="E523" i="5"/>
  <c r="V523" i="5" s="1"/>
  <c r="E521" i="5"/>
  <c r="V521" i="5" s="1"/>
  <c r="E519" i="5"/>
  <c r="V519" i="5" s="1"/>
  <c r="E529" i="5"/>
  <c r="V529" i="5" s="1"/>
  <c r="V518" i="5"/>
  <c r="H448" i="5"/>
  <c r="AB448" i="5" s="1"/>
  <c r="AP448" i="5" s="1"/>
  <c r="F464" i="5"/>
  <c r="W464" i="5" s="1"/>
  <c r="D457" i="5"/>
  <c r="E432" i="5"/>
  <c r="V432" i="5" s="1"/>
  <c r="E430" i="5"/>
  <c r="V430" i="5" s="1"/>
  <c r="E429" i="5"/>
  <c r="V429" i="5" s="1"/>
  <c r="E428" i="5"/>
  <c r="V428" i="5" s="1"/>
  <c r="E426" i="5"/>
  <c r="V426" i="5" s="1"/>
  <c r="E424" i="5"/>
  <c r="V424" i="5" s="1"/>
  <c r="E431" i="5"/>
  <c r="V431" i="5" s="1"/>
  <c r="E433" i="5"/>
  <c r="V433" i="5" s="1"/>
  <c r="E427" i="5"/>
  <c r="V427" i="5" s="1"/>
  <c r="E425" i="5"/>
  <c r="V425" i="5" s="1"/>
  <c r="E423" i="5"/>
  <c r="V423" i="5" s="1"/>
  <c r="V422" i="5"/>
  <c r="D396" i="5"/>
  <c r="D394" i="5"/>
  <c r="D392" i="5"/>
  <c r="D390" i="5"/>
  <c r="D388" i="5"/>
  <c r="D395" i="5"/>
  <c r="D391" i="5"/>
  <c r="D387" i="5"/>
  <c r="D397" i="5"/>
  <c r="D393" i="5"/>
  <c r="D389" i="5"/>
  <c r="F384" i="5"/>
  <c r="W384" i="5" s="1"/>
  <c r="F382" i="5"/>
  <c r="W382" i="5" s="1"/>
  <c r="F380" i="5"/>
  <c r="W380" i="5" s="1"/>
  <c r="F378" i="5"/>
  <c r="W378" i="5" s="1"/>
  <c r="F376" i="5"/>
  <c r="W376" i="5" s="1"/>
  <c r="F383" i="5"/>
  <c r="W383" i="5" s="1"/>
  <c r="F379" i="5"/>
  <c r="W379" i="5" s="1"/>
  <c r="F375" i="5"/>
  <c r="W375" i="5" s="1"/>
  <c r="F385" i="5"/>
  <c r="W385" i="5" s="1"/>
  <c r="F381" i="5"/>
  <c r="W381" i="5" s="1"/>
  <c r="F377" i="5"/>
  <c r="W377" i="5" s="1"/>
  <c r="W374" i="5"/>
  <c r="F408" i="5"/>
  <c r="W408" i="5" s="1"/>
  <c r="F406" i="5"/>
  <c r="W406" i="5" s="1"/>
  <c r="F404" i="5"/>
  <c r="W404" i="5" s="1"/>
  <c r="F402" i="5"/>
  <c r="W402" i="5" s="1"/>
  <c r="F400" i="5"/>
  <c r="W400" i="5" s="1"/>
  <c r="F409" i="5"/>
  <c r="W409" i="5" s="1"/>
  <c r="F407" i="5"/>
  <c r="W407" i="5" s="1"/>
  <c r="F405" i="5"/>
  <c r="W405" i="5" s="1"/>
  <c r="F403" i="5"/>
  <c r="W403" i="5" s="1"/>
  <c r="F401" i="5"/>
  <c r="W401" i="5" s="1"/>
  <c r="F399" i="5"/>
  <c r="W399" i="5" s="1"/>
  <c r="W398" i="5"/>
  <c r="D444" i="5"/>
  <c r="D436" i="5"/>
  <c r="D445" i="5"/>
  <c r="D437" i="5"/>
  <c r="D438" i="5"/>
  <c r="D439" i="5"/>
  <c r="D440" i="5"/>
  <c r="D441" i="5"/>
  <c r="D442" i="5"/>
  <c r="D443" i="5"/>
  <c r="D435" i="5"/>
  <c r="E347" i="5"/>
  <c r="V347" i="5" s="1"/>
  <c r="D288" i="5"/>
  <c r="D286" i="5"/>
  <c r="D284" i="5"/>
  <c r="D282" i="5"/>
  <c r="D280" i="5"/>
  <c r="D287" i="5"/>
  <c r="D289" i="5"/>
  <c r="D281" i="5"/>
  <c r="D279" i="5"/>
  <c r="D283" i="5"/>
  <c r="D285" i="5"/>
  <c r="Z254" i="5"/>
  <c r="AO254" i="5" s="1"/>
  <c r="G260" i="5"/>
  <c r="Z260" i="5" s="1"/>
  <c r="AO260" i="5" s="1"/>
  <c r="G257" i="5"/>
  <c r="Z257" i="5" s="1"/>
  <c r="AO257" i="5" s="1"/>
  <c r="G261" i="5"/>
  <c r="Z261" i="5" s="1"/>
  <c r="AO261" i="5" s="1"/>
  <c r="G256" i="5"/>
  <c r="Z256" i="5" s="1"/>
  <c r="AO256" i="5" s="1"/>
  <c r="G255" i="5"/>
  <c r="Z255" i="5" s="1"/>
  <c r="AO255" i="5" s="1"/>
  <c r="G262" i="5"/>
  <c r="Z262" i="5" s="1"/>
  <c r="AO262" i="5" s="1"/>
  <c r="G263" i="5"/>
  <c r="Z263" i="5" s="1"/>
  <c r="AO263" i="5" s="1"/>
  <c r="G264" i="5"/>
  <c r="Z264" i="5" s="1"/>
  <c r="AO264" i="5" s="1"/>
  <c r="G265" i="5"/>
  <c r="Z265" i="5" s="1"/>
  <c r="AO265" i="5" s="1"/>
  <c r="G258" i="5"/>
  <c r="Z258" i="5" s="1"/>
  <c r="AO258" i="5" s="1"/>
  <c r="G259" i="5"/>
  <c r="Z259" i="5" s="1"/>
  <c r="AO259" i="5" s="1"/>
  <c r="F336" i="5"/>
  <c r="W336" i="5" s="1"/>
  <c r="F334" i="5"/>
  <c r="W334" i="5" s="1"/>
  <c r="F332" i="5"/>
  <c r="W332" i="5" s="1"/>
  <c r="F330" i="5"/>
  <c r="W330" i="5" s="1"/>
  <c r="F328" i="5"/>
  <c r="W328" i="5" s="1"/>
  <c r="F333" i="5"/>
  <c r="W333" i="5" s="1"/>
  <c r="F337" i="5"/>
  <c r="W337" i="5" s="1"/>
  <c r="F331" i="5"/>
  <c r="W331" i="5" s="1"/>
  <c r="F327" i="5"/>
  <c r="W327" i="5" s="1"/>
  <c r="W326" i="5"/>
  <c r="F329" i="5"/>
  <c r="W329" i="5" s="1"/>
  <c r="F335" i="5"/>
  <c r="W335" i="5" s="1"/>
  <c r="G345" i="5"/>
  <c r="Z345" i="5" s="1"/>
  <c r="AO345" i="5" s="1"/>
  <c r="G431" i="5"/>
  <c r="Z431" i="5" s="1"/>
  <c r="AO431" i="5" s="1"/>
  <c r="H324" i="5"/>
  <c r="AB324" i="5" s="1"/>
  <c r="AP324" i="5" s="1"/>
  <c r="H322" i="5"/>
  <c r="AB322" i="5" s="1"/>
  <c r="AP322" i="5" s="1"/>
  <c r="H320" i="5"/>
  <c r="AB320" i="5" s="1"/>
  <c r="AP320" i="5" s="1"/>
  <c r="H318" i="5"/>
  <c r="AB318" i="5" s="1"/>
  <c r="AP318" i="5" s="1"/>
  <c r="H316" i="5"/>
  <c r="AB316" i="5" s="1"/>
  <c r="AP316" i="5" s="1"/>
  <c r="H323" i="5"/>
  <c r="AB323" i="5" s="1"/>
  <c r="AP323" i="5" s="1"/>
  <c r="H319" i="5"/>
  <c r="AB319" i="5" s="1"/>
  <c r="AP319" i="5" s="1"/>
  <c r="H315" i="5"/>
  <c r="AB315" i="5" s="1"/>
  <c r="AP315" i="5" s="1"/>
  <c r="H325" i="5"/>
  <c r="AB325" i="5" s="1"/>
  <c r="AP325" i="5" s="1"/>
  <c r="H321" i="5"/>
  <c r="AB321" i="5" s="1"/>
  <c r="AP321" i="5" s="1"/>
  <c r="H317" i="5"/>
  <c r="AB317" i="5" s="1"/>
  <c r="AP317" i="5" s="1"/>
  <c r="AB314" i="5"/>
  <c r="AP314" i="5" s="1"/>
  <c r="H287" i="5"/>
  <c r="AB287" i="5" s="1"/>
  <c r="AP287" i="5" s="1"/>
  <c r="H281" i="5"/>
  <c r="AB281" i="5" s="1"/>
  <c r="AP281" i="5" s="1"/>
  <c r="E240" i="5"/>
  <c r="V240" i="5" s="1"/>
  <c r="H244" i="5"/>
  <c r="AB244" i="5" s="1"/>
  <c r="AP244" i="5" s="1"/>
  <c r="H243" i="5"/>
  <c r="AB243" i="5" s="1"/>
  <c r="AP243" i="5" s="1"/>
  <c r="H253" i="5"/>
  <c r="AB253" i="5" s="1"/>
  <c r="AP253" i="5" s="1"/>
  <c r="H252" i="5"/>
  <c r="AB252" i="5" s="1"/>
  <c r="AP252" i="5" s="1"/>
  <c r="H251" i="5"/>
  <c r="AB251" i="5" s="1"/>
  <c r="AP251" i="5" s="1"/>
  <c r="H250" i="5"/>
  <c r="AB250" i="5" s="1"/>
  <c r="AP250" i="5" s="1"/>
  <c r="H249" i="5"/>
  <c r="AB249" i="5" s="1"/>
  <c r="AP249" i="5" s="1"/>
  <c r="H248" i="5"/>
  <c r="AB248" i="5" s="1"/>
  <c r="AP248" i="5" s="1"/>
  <c r="H247" i="5"/>
  <c r="AB247" i="5" s="1"/>
  <c r="AP247" i="5" s="1"/>
  <c r="H245" i="5"/>
  <c r="AB245" i="5" s="1"/>
  <c r="AP245" i="5" s="1"/>
  <c r="AB242" i="5"/>
  <c r="AP242" i="5" s="1"/>
  <c r="H246" i="5"/>
  <c r="AB246" i="5" s="1"/>
  <c r="AP246" i="5" s="1"/>
  <c r="H234" i="5"/>
  <c r="AB234" i="5" s="1"/>
  <c r="AP234" i="5" s="1"/>
  <c r="H232" i="5"/>
  <c r="AB232" i="5" s="1"/>
  <c r="AP232" i="5" s="1"/>
  <c r="F277" i="5"/>
  <c r="W277" i="5" s="1"/>
  <c r="E274" i="5"/>
  <c r="V274" i="5" s="1"/>
  <c r="D168" i="5"/>
  <c r="D166" i="5"/>
  <c r="D164" i="5"/>
  <c r="D162" i="5"/>
  <c r="D160" i="5"/>
  <c r="D167" i="5"/>
  <c r="D169" i="5"/>
  <c r="D161" i="5"/>
  <c r="D159" i="5"/>
  <c r="D165" i="5"/>
  <c r="D163" i="5"/>
  <c r="E133" i="5"/>
  <c r="V133" i="5" s="1"/>
  <c r="E131" i="5"/>
  <c r="V131" i="5" s="1"/>
  <c r="E129" i="5"/>
  <c r="V129" i="5" s="1"/>
  <c r="E127" i="5"/>
  <c r="V127" i="5" s="1"/>
  <c r="E125" i="5"/>
  <c r="V125" i="5" s="1"/>
  <c r="E132" i="5"/>
  <c r="V132" i="5" s="1"/>
  <c r="E124" i="5"/>
  <c r="V124" i="5" s="1"/>
  <c r="E123" i="5"/>
  <c r="V123" i="5" s="1"/>
  <c r="V122" i="5"/>
  <c r="E128" i="5"/>
  <c r="V128" i="5" s="1"/>
  <c r="E126" i="5"/>
  <c r="V126" i="5" s="1"/>
  <c r="E130" i="5"/>
  <c r="V130" i="5" s="1"/>
  <c r="E155" i="5"/>
  <c r="V155" i="5" s="1"/>
  <c r="E85" i="5"/>
  <c r="V85" i="5" s="1"/>
  <c r="E83" i="5"/>
  <c r="V83" i="5" s="1"/>
  <c r="E81" i="5"/>
  <c r="V81" i="5" s="1"/>
  <c r="E79" i="5"/>
  <c r="V79" i="5" s="1"/>
  <c r="E77" i="5"/>
  <c r="V77" i="5" s="1"/>
  <c r="E75" i="5"/>
  <c r="V75" i="5" s="1"/>
  <c r="V74" i="5"/>
  <c r="E84" i="5"/>
  <c r="V84" i="5" s="1"/>
  <c r="E80" i="5"/>
  <c r="V80" i="5" s="1"/>
  <c r="E78" i="5"/>
  <c r="V78" i="5" s="1"/>
  <c r="E76" i="5"/>
  <c r="V76" i="5" s="1"/>
  <c r="E82" i="5"/>
  <c r="V82" i="5" s="1"/>
  <c r="H91" i="5"/>
  <c r="AB91" i="5" s="1"/>
  <c r="AP91" i="5" s="1"/>
  <c r="E73" i="5"/>
  <c r="V73" i="5" s="1"/>
  <c r="E71" i="5"/>
  <c r="V71" i="5" s="1"/>
  <c r="E69" i="5"/>
  <c r="V69" i="5" s="1"/>
  <c r="E67" i="5"/>
  <c r="V67" i="5" s="1"/>
  <c r="E65" i="5"/>
  <c r="V65" i="5" s="1"/>
  <c r="E63" i="5"/>
  <c r="V63" i="5" s="1"/>
  <c r="E66" i="5"/>
  <c r="V66" i="5" s="1"/>
  <c r="V62" i="5"/>
  <c r="E70" i="5"/>
  <c r="V70" i="5" s="1"/>
  <c r="E64" i="5"/>
  <c r="V64" i="5" s="1"/>
  <c r="E68" i="5"/>
  <c r="V68" i="5" s="1"/>
  <c r="E72" i="5"/>
  <c r="V72" i="5" s="1"/>
  <c r="F993" i="5"/>
  <c r="D966" i="5"/>
  <c r="D948" i="5"/>
  <c r="D946" i="5"/>
  <c r="D944" i="5"/>
  <c r="D942" i="5"/>
  <c r="D940" i="5"/>
  <c r="D945" i="5"/>
  <c r="D949" i="5"/>
  <c r="D947" i="5"/>
  <c r="D939" i="5"/>
  <c r="D941" i="5"/>
  <c r="D943" i="5"/>
  <c r="G898" i="5"/>
  <c r="Z898" i="5" s="1"/>
  <c r="AO898" i="5" s="1"/>
  <c r="D891" i="5"/>
  <c r="F900" i="5"/>
  <c r="W900" i="5" s="1"/>
  <c r="F898" i="5"/>
  <c r="W898" i="5" s="1"/>
  <c r="F901" i="5"/>
  <c r="W901" i="5" s="1"/>
  <c r="F899" i="5"/>
  <c r="W899" i="5" s="1"/>
  <c r="F897" i="5"/>
  <c r="W897" i="5" s="1"/>
  <c r="F894" i="5"/>
  <c r="W894" i="5" s="1"/>
  <c r="W890" i="5"/>
  <c r="F891" i="5"/>
  <c r="W891" i="5" s="1"/>
  <c r="F893" i="5"/>
  <c r="W893" i="5" s="1"/>
  <c r="F892" i="5"/>
  <c r="W892" i="5" s="1"/>
  <c r="F895" i="5"/>
  <c r="W895" i="5" s="1"/>
  <c r="F896" i="5"/>
  <c r="W896" i="5" s="1"/>
  <c r="F879" i="5"/>
  <c r="W879" i="5" s="1"/>
  <c r="F927" i="5"/>
  <c r="W927" i="5" s="1"/>
  <c r="H881" i="5"/>
  <c r="AB881" i="5" s="1"/>
  <c r="AP881" i="5" s="1"/>
  <c r="G824" i="5"/>
  <c r="Z824" i="5" s="1"/>
  <c r="AO824" i="5" s="1"/>
  <c r="D728" i="5"/>
  <c r="F745" i="5"/>
  <c r="W745" i="5" s="1"/>
  <c r="G672" i="5"/>
  <c r="Z672" i="5" s="1"/>
  <c r="AO672" i="5" s="1"/>
  <c r="G670" i="5"/>
  <c r="Z670" i="5" s="1"/>
  <c r="AO670" i="5" s="1"/>
  <c r="G668" i="5"/>
  <c r="Z668" i="5" s="1"/>
  <c r="AO668" i="5" s="1"/>
  <c r="G666" i="5"/>
  <c r="Z666" i="5" s="1"/>
  <c r="AO666" i="5" s="1"/>
  <c r="G664" i="5"/>
  <c r="Z664" i="5" s="1"/>
  <c r="AO664" i="5" s="1"/>
  <c r="Z662" i="5"/>
  <c r="AO662" i="5" s="1"/>
  <c r="G673" i="5"/>
  <c r="Z673" i="5" s="1"/>
  <c r="AO673" i="5" s="1"/>
  <c r="G665" i="5"/>
  <c r="Z665" i="5" s="1"/>
  <c r="AO665" i="5" s="1"/>
  <c r="G663" i="5"/>
  <c r="Z663" i="5" s="1"/>
  <c r="AO663" i="5" s="1"/>
  <c r="G669" i="5"/>
  <c r="Z669" i="5" s="1"/>
  <c r="AO669" i="5" s="1"/>
  <c r="G671" i="5"/>
  <c r="Z671" i="5" s="1"/>
  <c r="AO671" i="5" s="1"/>
  <c r="G667" i="5"/>
  <c r="Z667" i="5" s="1"/>
  <c r="AO667" i="5" s="1"/>
  <c r="F696" i="5"/>
  <c r="W696" i="5" s="1"/>
  <c r="F695" i="5"/>
  <c r="W695" i="5" s="1"/>
  <c r="F692" i="5"/>
  <c r="W692" i="5" s="1"/>
  <c r="F690" i="5"/>
  <c r="W690" i="5" s="1"/>
  <c r="F688" i="5"/>
  <c r="W688" i="5" s="1"/>
  <c r="F694" i="5"/>
  <c r="W694" i="5" s="1"/>
  <c r="F693" i="5"/>
  <c r="W693" i="5" s="1"/>
  <c r="F691" i="5"/>
  <c r="W691" i="5" s="1"/>
  <c r="F689" i="5"/>
  <c r="W689" i="5" s="1"/>
  <c r="F687" i="5"/>
  <c r="W687" i="5" s="1"/>
  <c r="F697" i="5"/>
  <c r="W697" i="5" s="1"/>
  <c r="W686" i="5"/>
  <c r="G643" i="5"/>
  <c r="Z643" i="5" s="1"/>
  <c r="AO643" i="5" s="1"/>
  <c r="H672" i="5"/>
  <c r="AB672" i="5" s="1"/>
  <c r="AP672" i="5" s="1"/>
  <c r="D684" i="5"/>
  <c r="D682" i="5"/>
  <c r="D680" i="5"/>
  <c r="D678" i="5"/>
  <c r="D676" i="5"/>
  <c r="D685" i="5"/>
  <c r="D683" i="5"/>
  <c r="D681" i="5"/>
  <c r="D679" i="5"/>
  <c r="D677" i="5"/>
  <c r="D675" i="5"/>
  <c r="D663" i="5"/>
  <c r="D664" i="5"/>
  <c r="D671" i="5"/>
  <c r="G649" i="5"/>
  <c r="Z649" i="5" s="1"/>
  <c r="AO649" i="5" s="1"/>
  <c r="D647" i="5"/>
  <c r="G581" i="5"/>
  <c r="Z581" i="5" s="1"/>
  <c r="AO581" i="5" s="1"/>
  <c r="E552" i="5"/>
  <c r="V552" i="5" s="1"/>
  <c r="D557" i="5"/>
  <c r="E577" i="5"/>
  <c r="V577" i="5" s="1"/>
  <c r="E575" i="5"/>
  <c r="V575" i="5" s="1"/>
  <c r="E573" i="5"/>
  <c r="V573" i="5" s="1"/>
  <c r="E571" i="5"/>
  <c r="V571" i="5" s="1"/>
  <c r="E574" i="5"/>
  <c r="V574" i="5" s="1"/>
  <c r="V566" i="5"/>
  <c r="E570" i="5"/>
  <c r="V570" i="5" s="1"/>
  <c r="E568" i="5"/>
  <c r="V568" i="5" s="1"/>
  <c r="E576" i="5"/>
  <c r="V576" i="5" s="1"/>
  <c r="E572" i="5"/>
  <c r="V572" i="5" s="1"/>
  <c r="E567" i="5"/>
  <c r="V567" i="5" s="1"/>
  <c r="E569" i="5"/>
  <c r="V569" i="5" s="1"/>
  <c r="G550" i="5"/>
  <c r="Z550" i="5" s="1"/>
  <c r="AO550" i="5" s="1"/>
  <c r="F528" i="5"/>
  <c r="W528" i="5" s="1"/>
  <c r="F526" i="5"/>
  <c r="W526" i="5" s="1"/>
  <c r="F524" i="5"/>
  <c r="W524" i="5" s="1"/>
  <c r="F522" i="5"/>
  <c r="W522" i="5" s="1"/>
  <c r="F520" i="5"/>
  <c r="W520" i="5" s="1"/>
  <c r="F527" i="5"/>
  <c r="W527" i="5" s="1"/>
  <c r="F525" i="5"/>
  <c r="W525" i="5" s="1"/>
  <c r="F523" i="5"/>
  <c r="W523" i="5" s="1"/>
  <c r="F521" i="5"/>
  <c r="W521" i="5" s="1"/>
  <c r="F519" i="5"/>
  <c r="W519" i="5" s="1"/>
  <c r="F529" i="5"/>
  <c r="W529" i="5" s="1"/>
  <c r="W518" i="5"/>
  <c r="D454" i="5"/>
  <c r="F461" i="5"/>
  <c r="W461" i="5" s="1"/>
  <c r="H517" i="5"/>
  <c r="AB517" i="5" s="1"/>
  <c r="AP517" i="5" s="1"/>
  <c r="H515" i="5"/>
  <c r="AB515" i="5" s="1"/>
  <c r="AP515" i="5" s="1"/>
  <c r="H513" i="5"/>
  <c r="AB513" i="5" s="1"/>
  <c r="AP513" i="5" s="1"/>
  <c r="H511" i="5"/>
  <c r="AB511" i="5" s="1"/>
  <c r="AP511" i="5" s="1"/>
  <c r="H509" i="5"/>
  <c r="AB509" i="5" s="1"/>
  <c r="AP509" i="5" s="1"/>
  <c r="H507" i="5"/>
  <c r="AB507" i="5" s="1"/>
  <c r="AP507" i="5" s="1"/>
  <c r="AB506" i="5"/>
  <c r="AP506" i="5" s="1"/>
  <c r="H516" i="5"/>
  <c r="AB516" i="5" s="1"/>
  <c r="AP516" i="5" s="1"/>
  <c r="H514" i="5"/>
  <c r="AB514" i="5" s="1"/>
  <c r="AP514" i="5" s="1"/>
  <c r="H512" i="5"/>
  <c r="AB512" i="5" s="1"/>
  <c r="AP512" i="5" s="1"/>
  <c r="H510" i="5"/>
  <c r="AB510" i="5" s="1"/>
  <c r="AP510" i="5" s="1"/>
  <c r="H508" i="5"/>
  <c r="AB508" i="5" s="1"/>
  <c r="AP508" i="5" s="1"/>
  <c r="F428" i="5"/>
  <c r="W428" i="5" s="1"/>
  <c r="F426" i="5"/>
  <c r="W426" i="5" s="1"/>
  <c r="F424" i="5"/>
  <c r="W424" i="5" s="1"/>
  <c r="F431" i="5"/>
  <c r="W431" i="5" s="1"/>
  <c r="F430" i="5"/>
  <c r="W430" i="5" s="1"/>
  <c r="F433" i="5"/>
  <c r="W433" i="5" s="1"/>
  <c r="F432" i="5"/>
  <c r="W432" i="5" s="1"/>
  <c r="F427" i="5"/>
  <c r="W427" i="5" s="1"/>
  <c r="F425" i="5"/>
  <c r="W425" i="5" s="1"/>
  <c r="F423" i="5"/>
  <c r="W423" i="5" s="1"/>
  <c r="W422" i="5"/>
  <c r="F429" i="5"/>
  <c r="W429" i="5" s="1"/>
  <c r="H409" i="5"/>
  <c r="AB409" i="5" s="1"/>
  <c r="AP409" i="5" s="1"/>
  <c r="H407" i="5"/>
  <c r="AB407" i="5" s="1"/>
  <c r="AP407" i="5" s="1"/>
  <c r="H405" i="5"/>
  <c r="AB405" i="5" s="1"/>
  <c r="AP405" i="5" s="1"/>
  <c r="H403" i="5"/>
  <c r="AB403" i="5" s="1"/>
  <c r="AP403" i="5" s="1"/>
  <c r="H401" i="5"/>
  <c r="AB401" i="5" s="1"/>
  <c r="AP401" i="5" s="1"/>
  <c r="H399" i="5"/>
  <c r="AB399" i="5" s="1"/>
  <c r="AP399" i="5" s="1"/>
  <c r="AB398" i="5"/>
  <c r="AP398" i="5" s="1"/>
  <c r="H404" i="5"/>
  <c r="AB404" i="5" s="1"/>
  <c r="AP404" i="5" s="1"/>
  <c r="H406" i="5"/>
  <c r="AB406" i="5" s="1"/>
  <c r="AP406" i="5" s="1"/>
  <c r="H402" i="5"/>
  <c r="AB402" i="5" s="1"/>
  <c r="AP402" i="5" s="1"/>
  <c r="H400" i="5"/>
  <c r="AB400" i="5" s="1"/>
  <c r="AP400" i="5" s="1"/>
  <c r="H408" i="5"/>
  <c r="AB408" i="5" s="1"/>
  <c r="AP408" i="5" s="1"/>
  <c r="G370" i="5"/>
  <c r="Z370" i="5" s="1"/>
  <c r="AO370" i="5" s="1"/>
  <c r="G366" i="5"/>
  <c r="Z366" i="5" s="1"/>
  <c r="AO366" i="5" s="1"/>
  <c r="G373" i="5"/>
  <c r="Z373" i="5" s="1"/>
  <c r="AO373" i="5" s="1"/>
  <c r="G369" i="5"/>
  <c r="Z369" i="5" s="1"/>
  <c r="AO369" i="5" s="1"/>
  <c r="G365" i="5"/>
  <c r="Z365" i="5" s="1"/>
  <c r="AO365" i="5" s="1"/>
  <c r="Z362" i="5"/>
  <c r="AO362" i="5" s="1"/>
  <c r="G372" i="5"/>
  <c r="Z372" i="5" s="1"/>
  <c r="AO372" i="5" s="1"/>
  <c r="G368" i="5"/>
  <c r="Z368" i="5" s="1"/>
  <c r="AO368" i="5" s="1"/>
  <c r="G364" i="5"/>
  <c r="Z364" i="5" s="1"/>
  <c r="AO364" i="5" s="1"/>
  <c r="G367" i="5"/>
  <c r="Z367" i="5" s="1"/>
  <c r="AO367" i="5" s="1"/>
  <c r="G371" i="5"/>
  <c r="Z371" i="5" s="1"/>
  <c r="AO371" i="5" s="1"/>
  <c r="G363" i="5"/>
  <c r="Z363" i="5" s="1"/>
  <c r="AO363" i="5" s="1"/>
  <c r="F439" i="5"/>
  <c r="W439" i="5" s="1"/>
  <c r="F438" i="5"/>
  <c r="W438" i="5" s="1"/>
  <c r="F441" i="5"/>
  <c r="W441" i="5" s="1"/>
  <c r="F440" i="5"/>
  <c r="W440" i="5" s="1"/>
  <c r="F443" i="5"/>
  <c r="W443" i="5" s="1"/>
  <c r="F442" i="5"/>
  <c r="W442" i="5" s="1"/>
  <c r="F435" i="5"/>
  <c r="W435" i="5" s="1"/>
  <c r="W434" i="5"/>
  <c r="F445" i="5"/>
  <c r="W445" i="5" s="1"/>
  <c r="F444" i="5"/>
  <c r="W444" i="5" s="1"/>
  <c r="F437" i="5"/>
  <c r="W437" i="5" s="1"/>
  <c r="F436" i="5"/>
  <c r="W436" i="5" s="1"/>
  <c r="E349" i="5"/>
  <c r="V349" i="5" s="1"/>
  <c r="G349" i="5"/>
  <c r="Z349" i="5" s="1"/>
  <c r="AO349" i="5" s="1"/>
  <c r="W182" i="5"/>
  <c r="F193" i="5"/>
  <c r="W193" i="5" s="1"/>
  <c r="F191" i="5"/>
  <c r="W191" i="5" s="1"/>
  <c r="F189" i="5"/>
  <c r="W189" i="5" s="1"/>
  <c r="F187" i="5"/>
  <c r="W187" i="5" s="1"/>
  <c r="F185" i="5"/>
  <c r="W185" i="5" s="1"/>
  <c r="F183" i="5"/>
  <c r="W183" i="5" s="1"/>
  <c r="F192" i="5"/>
  <c r="W192" i="5" s="1"/>
  <c r="F190" i="5"/>
  <c r="W190" i="5" s="1"/>
  <c r="F179" i="5"/>
  <c r="W179" i="5" s="1"/>
  <c r="F175" i="5"/>
  <c r="W175" i="5" s="1"/>
  <c r="F188" i="5"/>
  <c r="W188" i="5" s="1"/>
  <c r="F186" i="5"/>
  <c r="W186" i="5" s="1"/>
  <c r="F184" i="5"/>
  <c r="W184" i="5" s="1"/>
  <c r="F171" i="5"/>
  <c r="W171" i="5" s="1"/>
  <c r="G289" i="5"/>
  <c r="Z289" i="5" s="1"/>
  <c r="AO289" i="5" s="1"/>
  <c r="E238" i="5"/>
  <c r="V238" i="5" s="1"/>
  <c r="E271" i="5"/>
  <c r="V271" i="5" s="1"/>
  <c r="E111" i="5"/>
  <c r="V111" i="5" s="1"/>
  <c r="F176" i="5"/>
  <c r="W176" i="5" s="1"/>
  <c r="D144" i="5"/>
  <c r="D142" i="5"/>
  <c r="D140" i="5"/>
  <c r="D138" i="5"/>
  <c r="D136" i="5"/>
  <c r="D143" i="5"/>
  <c r="D145" i="5"/>
  <c r="D135" i="5"/>
  <c r="D137" i="5"/>
  <c r="D139" i="5"/>
  <c r="D141" i="5"/>
  <c r="F85" i="5"/>
  <c r="W85" i="5" s="1"/>
  <c r="F83" i="5"/>
  <c r="W83" i="5" s="1"/>
  <c r="F81" i="5"/>
  <c r="W81" i="5" s="1"/>
  <c r="F79" i="5"/>
  <c r="W79" i="5" s="1"/>
  <c r="F77" i="5"/>
  <c r="W77" i="5" s="1"/>
  <c r="F75" i="5"/>
  <c r="W75" i="5" s="1"/>
  <c r="F84" i="5"/>
  <c r="W84" i="5" s="1"/>
  <c r="F82" i="5"/>
  <c r="W82" i="5" s="1"/>
  <c r="F80" i="5"/>
  <c r="W80" i="5" s="1"/>
  <c r="F78" i="5"/>
  <c r="W78" i="5" s="1"/>
  <c r="F76" i="5"/>
  <c r="W76" i="5" s="1"/>
  <c r="W74" i="5"/>
  <c r="F73" i="5"/>
  <c r="W73" i="5" s="1"/>
  <c r="F59" i="5"/>
  <c r="W59" i="5" s="1"/>
  <c r="F70" i="5"/>
  <c r="W70" i="5" s="1"/>
  <c r="F63" i="5"/>
  <c r="W63" i="5" s="1"/>
  <c r="F66" i="5"/>
  <c r="W66" i="5" s="1"/>
  <c r="W62" i="5"/>
  <c r="F67" i="5"/>
  <c r="W67" i="5" s="1"/>
  <c r="F64" i="5"/>
  <c r="W64" i="5" s="1"/>
  <c r="F57" i="5"/>
  <c r="W57" i="5" s="1"/>
  <c r="F56" i="5"/>
  <c r="W56" i="5" s="1"/>
  <c r="F71" i="5"/>
  <c r="W71" i="5" s="1"/>
  <c r="F68" i="5"/>
  <c r="W68" i="5" s="1"/>
  <c r="F61" i="5"/>
  <c r="W61" i="5" s="1"/>
  <c r="F54" i="5"/>
  <c r="W54" i="5" s="1"/>
  <c r="F58" i="5"/>
  <c r="W58" i="5" s="1"/>
  <c r="F53" i="5"/>
  <c r="W53" i="5" s="1"/>
  <c r="F65" i="5"/>
  <c r="W65" i="5" s="1"/>
  <c r="F52" i="5"/>
  <c r="W52" i="5" s="1"/>
  <c r="F72" i="5"/>
  <c r="W72" i="5" s="1"/>
  <c r="F51" i="5"/>
  <c r="W51" i="5" s="1"/>
  <c r="F69" i="5"/>
  <c r="W69" i="5" s="1"/>
  <c r="F995" i="5"/>
  <c r="D970" i="5"/>
  <c r="F951" i="5"/>
  <c r="W951" i="5" s="1"/>
  <c r="E949" i="5"/>
  <c r="V949" i="5" s="1"/>
  <c r="E943" i="5"/>
  <c r="V943" i="5" s="1"/>
  <c r="E942" i="5"/>
  <c r="V942" i="5" s="1"/>
  <c r="E941" i="5"/>
  <c r="V941" i="5" s="1"/>
  <c r="E940" i="5"/>
  <c r="V940" i="5" s="1"/>
  <c r="E939" i="5"/>
  <c r="V939" i="5" s="1"/>
  <c r="E948" i="5"/>
  <c r="V948" i="5" s="1"/>
  <c r="E946" i="5"/>
  <c r="V946" i="5" s="1"/>
  <c r="E944" i="5"/>
  <c r="V944" i="5" s="1"/>
  <c r="E947" i="5"/>
  <c r="V947" i="5" s="1"/>
  <c r="E945" i="5"/>
  <c r="V945" i="5" s="1"/>
  <c r="E936" i="5"/>
  <c r="V936" i="5" s="1"/>
  <c r="E928" i="5"/>
  <c r="V928" i="5" s="1"/>
  <c r="V938" i="5"/>
  <c r="G900" i="5"/>
  <c r="Z900" i="5" s="1"/>
  <c r="AO900" i="5" s="1"/>
  <c r="G892" i="5"/>
  <c r="Z892" i="5" s="1"/>
  <c r="AO892" i="5" s="1"/>
  <c r="E896" i="5"/>
  <c r="V896" i="5" s="1"/>
  <c r="E894" i="5"/>
  <c r="V894" i="5" s="1"/>
  <c r="E892" i="5"/>
  <c r="V892" i="5" s="1"/>
  <c r="E900" i="5"/>
  <c r="V900" i="5" s="1"/>
  <c r="E898" i="5"/>
  <c r="V898" i="5" s="1"/>
  <c r="E899" i="5"/>
  <c r="V899" i="5" s="1"/>
  <c r="E897" i="5"/>
  <c r="V897" i="5" s="1"/>
  <c r="V890" i="5"/>
  <c r="E891" i="5"/>
  <c r="V891" i="5" s="1"/>
  <c r="E893" i="5"/>
  <c r="V893" i="5" s="1"/>
  <c r="E895" i="5"/>
  <c r="V895" i="5" s="1"/>
  <c r="E901" i="5"/>
  <c r="V901" i="5" s="1"/>
  <c r="E882" i="5"/>
  <c r="V882" i="5" s="1"/>
  <c r="F928" i="5"/>
  <c r="W928" i="5" s="1"/>
  <c r="H884" i="5"/>
  <c r="AB884" i="5" s="1"/>
  <c r="AP884" i="5" s="1"/>
  <c r="H889" i="5"/>
  <c r="AB889" i="5" s="1"/>
  <c r="AP889" i="5" s="1"/>
  <c r="H880" i="5"/>
  <c r="AB880" i="5" s="1"/>
  <c r="AP880" i="5" s="1"/>
  <c r="E879" i="5"/>
  <c r="V879" i="5" s="1"/>
  <c r="G841" i="5"/>
  <c r="Z841" i="5" s="1"/>
  <c r="AO841" i="5" s="1"/>
  <c r="G839" i="5"/>
  <c r="Z839" i="5" s="1"/>
  <c r="AO839" i="5" s="1"/>
  <c r="G838" i="5"/>
  <c r="Z838" i="5" s="1"/>
  <c r="AO838" i="5" s="1"/>
  <c r="G831" i="5"/>
  <c r="Z831" i="5" s="1"/>
  <c r="AO831" i="5" s="1"/>
  <c r="Z830" i="5"/>
  <c r="AO830" i="5" s="1"/>
  <c r="G840" i="5"/>
  <c r="Z840" i="5" s="1"/>
  <c r="AO840" i="5" s="1"/>
  <c r="G837" i="5"/>
  <c r="Z837" i="5" s="1"/>
  <c r="AO837" i="5" s="1"/>
  <c r="G836" i="5"/>
  <c r="Z836" i="5" s="1"/>
  <c r="AO836" i="5" s="1"/>
  <c r="G835" i="5"/>
  <c r="Z835" i="5" s="1"/>
  <c r="AO835" i="5" s="1"/>
  <c r="G834" i="5"/>
  <c r="Z834" i="5" s="1"/>
  <c r="AO834" i="5" s="1"/>
  <c r="G833" i="5"/>
  <c r="Z833" i="5" s="1"/>
  <c r="AO833" i="5" s="1"/>
  <c r="G832" i="5"/>
  <c r="Z832" i="5" s="1"/>
  <c r="AO832" i="5" s="1"/>
  <c r="G821" i="5"/>
  <c r="Z821" i="5" s="1"/>
  <c r="AO821" i="5" s="1"/>
  <c r="G823" i="5"/>
  <c r="Z823" i="5" s="1"/>
  <c r="AO823" i="5" s="1"/>
  <c r="E809" i="5"/>
  <c r="V809" i="5" s="1"/>
  <c r="D726" i="5"/>
  <c r="D826" i="5"/>
  <c r="E769" i="5"/>
  <c r="V769" i="5" s="1"/>
  <c r="E767" i="5"/>
  <c r="V767" i="5" s="1"/>
  <c r="E765" i="5"/>
  <c r="V765" i="5" s="1"/>
  <c r="E763" i="5"/>
  <c r="V763" i="5" s="1"/>
  <c r="E761" i="5"/>
  <c r="V761" i="5" s="1"/>
  <c r="E759" i="5"/>
  <c r="V759" i="5" s="1"/>
  <c r="E764" i="5"/>
  <c r="V764" i="5" s="1"/>
  <c r="E760" i="5"/>
  <c r="V760" i="5" s="1"/>
  <c r="E762" i="5"/>
  <c r="V762" i="5" s="1"/>
  <c r="E768" i="5"/>
  <c r="V768" i="5" s="1"/>
  <c r="V758" i="5"/>
  <c r="E766" i="5"/>
  <c r="V766" i="5" s="1"/>
  <c r="W758" i="5"/>
  <c r="F768" i="5"/>
  <c r="W768" i="5" s="1"/>
  <c r="F766" i="5"/>
  <c r="W766" i="5" s="1"/>
  <c r="F764" i="5"/>
  <c r="W764" i="5" s="1"/>
  <c r="F762" i="5"/>
  <c r="W762" i="5" s="1"/>
  <c r="F760" i="5"/>
  <c r="W760" i="5" s="1"/>
  <c r="F769" i="5"/>
  <c r="W769" i="5" s="1"/>
  <c r="F767" i="5"/>
  <c r="W767" i="5" s="1"/>
  <c r="F765" i="5"/>
  <c r="W765" i="5" s="1"/>
  <c r="F763" i="5"/>
  <c r="W763" i="5" s="1"/>
  <c r="F761" i="5"/>
  <c r="W761" i="5" s="1"/>
  <c r="F759" i="5"/>
  <c r="W759" i="5" s="1"/>
  <c r="F740" i="5"/>
  <c r="W740" i="5" s="1"/>
  <c r="G697" i="5"/>
  <c r="Z697" i="5" s="1"/>
  <c r="AO697" i="5" s="1"/>
  <c r="G695" i="5"/>
  <c r="Z695" i="5" s="1"/>
  <c r="AO695" i="5" s="1"/>
  <c r="G692" i="5"/>
  <c r="Z692" i="5" s="1"/>
  <c r="AO692" i="5" s="1"/>
  <c r="G690" i="5"/>
  <c r="Z690" i="5" s="1"/>
  <c r="AO690" i="5" s="1"/>
  <c r="G688" i="5"/>
  <c r="Z688" i="5" s="1"/>
  <c r="AO688" i="5" s="1"/>
  <c r="G694" i="5"/>
  <c r="Z694" i="5" s="1"/>
  <c r="AO694" i="5" s="1"/>
  <c r="Z686" i="5"/>
  <c r="AO686" i="5" s="1"/>
  <c r="G693" i="5"/>
  <c r="Z693" i="5" s="1"/>
  <c r="AO693" i="5" s="1"/>
  <c r="G696" i="5"/>
  <c r="Z696" i="5" s="1"/>
  <c r="AO696" i="5" s="1"/>
  <c r="G687" i="5"/>
  <c r="Z687" i="5" s="1"/>
  <c r="AO687" i="5" s="1"/>
  <c r="G689" i="5"/>
  <c r="Z689" i="5" s="1"/>
  <c r="AO689" i="5" s="1"/>
  <c r="G691" i="5"/>
  <c r="Z691" i="5" s="1"/>
  <c r="AO691" i="5" s="1"/>
  <c r="F639" i="5"/>
  <c r="W639" i="5" s="1"/>
  <c r="G586" i="5"/>
  <c r="Z586" i="5" s="1"/>
  <c r="AO586" i="5" s="1"/>
  <c r="D559" i="5"/>
  <c r="F577" i="5"/>
  <c r="W577" i="5" s="1"/>
  <c r="F575" i="5"/>
  <c r="W575" i="5" s="1"/>
  <c r="F574" i="5"/>
  <c r="W574" i="5" s="1"/>
  <c r="W566" i="5"/>
  <c r="F570" i="5"/>
  <c r="W570" i="5" s="1"/>
  <c r="F568" i="5"/>
  <c r="W568" i="5" s="1"/>
  <c r="F571" i="5"/>
  <c r="W571" i="5" s="1"/>
  <c r="F572" i="5"/>
  <c r="W572" i="5" s="1"/>
  <c r="F567" i="5"/>
  <c r="W567" i="5" s="1"/>
  <c r="F569" i="5"/>
  <c r="W569" i="5" s="1"/>
  <c r="F573" i="5"/>
  <c r="W573" i="5" s="1"/>
  <c r="F576" i="5"/>
  <c r="W576" i="5" s="1"/>
  <c r="G553" i="5"/>
  <c r="Z553" i="5" s="1"/>
  <c r="AO553" i="5" s="1"/>
  <c r="D456" i="5"/>
  <c r="H397" i="5"/>
  <c r="AB397" i="5" s="1"/>
  <c r="AP397" i="5" s="1"/>
  <c r="H395" i="5"/>
  <c r="AB395" i="5" s="1"/>
  <c r="AP395" i="5" s="1"/>
  <c r="H393" i="5"/>
  <c r="AB393" i="5" s="1"/>
  <c r="AP393" i="5" s="1"/>
  <c r="H391" i="5"/>
  <c r="AB391" i="5" s="1"/>
  <c r="AP391" i="5" s="1"/>
  <c r="H389" i="5"/>
  <c r="AB389" i="5" s="1"/>
  <c r="AP389" i="5" s="1"/>
  <c r="H387" i="5"/>
  <c r="AB387" i="5" s="1"/>
  <c r="AP387" i="5" s="1"/>
  <c r="AB386" i="5"/>
  <c r="AP386" i="5" s="1"/>
  <c r="H394" i="5"/>
  <c r="AB394" i="5" s="1"/>
  <c r="AP394" i="5" s="1"/>
  <c r="H390" i="5"/>
  <c r="AB390" i="5" s="1"/>
  <c r="AP390" i="5" s="1"/>
  <c r="H396" i="5"/>
  <c r="AB396" i="5" s="1"/>
  <c r="AP396" i="5" s="1"/>
  <c r="H392" i="5"/>
  <c r="AB392" i="5" s="1"/>
  <c r="AP392" i="5" s="1"/>
  <c r="H388" i="5"/>
  <c r="AB388" i="5" s="1"/>
  <c r="AP388" i="5" s="1"/>
  <c r="E396" i="5"/>
  <c r="V396" i="5" s="1"/>
  <c r="E394" i="5"/>
  <c r="V394" i="5" s="1"/>
  <c r="E392" i="5"/>
  <c r="V392" i="5" s="1"/>
  <c r="E390" i="5"/>
  <c r="V390" i="5" s="1"/>
  <c r="E388" i="5"/>
  <c r="V388" i="5" s="1"/>
  <c r="E397" i="5"/>
  <c r="V397" i="5" s="1"/>
  <c r="E395" i="5"/>
  <c r="V395" i="5" s="1"/>
  <c r="E393" i="5"/>
  <c r="V393" i="5" s="1"/>
  <c r="E391" i="5"/>
  <c r="V391" i="5" s="1"/>
  <c r="E389" i="5"/>
  <c r="V389" i="5" s="1"/>
  <c r="E387" i="5"/>
  <c r="V387" i="5" s="1"/>
  <c r="V386" i="5"/>
  <c r="G439" i="5"/>
  <c r="Z439" i="5" s="1"/>
  <c r="AO439" i="5" s="1"/>
  <c r="G438" i="5"/>
  <c r="Z438" i="5" s="1"/>
  <c r="AO438" i="5" s="1"/>
  <c r="G441" i="5"/>
  <c r="Z441" i="5" s="1"/>
  <c r="AO441" i="5" s="1"/>
  <c r="G440" i="5"/>
  <c r="Z440" i="5" s="1"/>
  <c r="AO440" i="5" s="1"/>
  <c r="Z434" i="5"/>
  <c r="AO434" i="5" s="1"/>
  <c r="G443" i="5"/>
  <c r="Z443" i="5" s="1"/>
  <c r="AO443" i="5" s="1"/>
  <c r="G442" i="5"/>
  <c r="Z442" i="5" s="1"/>
  <c r="AO442" i="5" s="1"/>
  <c r="G435" i="5"/>
  <c r="Z435" i="5" s="1"/>
  <c r="AO435" i="5" s="1"/>
  <c r="G445" i="5"/>
  <c r="Z445" i="5" s="1"/>
  <c r="AO445" i="5" s="1"/>
  <c r="G444" i="5"/>
  <c r="Z444" i="5" s="1"/>
  <c r="AO444" i="5" s="1"/>
  <c r="G437" i="5"/>
  <c r="Z437" i="5" s="1"/>
  <c r="AO437" i="5" s="1"/>
  <c r="G436" i="5"/>
  <c r="Z436" i="5" s="1"/>
  <c r="AO436" i="5" s="1"/>
  <c r="E444" i="5"/>
  <c r="V444" i="5" s="1"/>
  <c r="E442" i="5"/>
  <c r="V442" i="5" s="1"/>
  <c r="E440" i="5"/>
  <c r="V440" i="5" s="1"/>
  <c r="E438" i="5"/>
  <c r="V438" i="5" s="1"/>
  <c r="E436" i="5"/>
  <c r="V436" i="5" s="1"/>
  <c r="E445" i="5"/>
  <c r="V445" i="5" s="1"/>
  <c r="E437" i="5"/>
  <c r="V437" i="5" s="1"/>
  <c r="E439" i="5"/>
  <c r="V439" i="5" s="1"/>
  <c r="E441" i="5"/>
  <c r="V441" i="5" s="1"/>
  <c r="E443" i="5"/>
  <c r="V443" i="5" s="1"/>
  <c r="E435" i="5"/>
  <c r="V435" i="5" s="1"/>
  <c r="V434" i="5"/>
  <c r="E340" i="5"/>
  <c r="V340" i="5" s="1"/>
  <c r="D276" i="5"/>
  <c r="D274" i="5"/>
  <c r="D272" i="5"/>
  <c r="D270" i="5"/>
  <c r="D268" i="5"/>
  <c r="D267" i="5"/>
  <c r="D275" i="5"/>
  <c r="D269" i="5"/>
  <c r="D273" i="5"/>
  <c r="D277" i="5"/>
  <c r="D271" i="5"/>
  <c r="E325" i="5"/>
  <c r="V325" i="5" s="1"/>
  <c r="E323" i="5"/>
  <c r="V323" i="5" s="1"/>
  <c r="E321" i="5"/>
  <c r="V321" i="5" s="1"/>
  <c r="E319" i="5"/>
  <c r="V319" i="5" s="1"/>
  <c r="E317" i="5"/>
  <c r="V317" i="5" s="1"/>
  <c r="E315" i="5"/>
  <c r="V315" i="5" s="1"/>
  <c r="V314" i="5"/>
  <c r="E324" i="5"/>
  <c r="V324" i="5" s="1"/>
  <c r="E320" i="5"/>
  <c r="V320" i="5" s="1"/>
  <c r="E316" i="5"/>
  <c r="V316" i="5" s="1"/>
  <c r="E322" i="5"/>
  <c r="V322" i="5" s="1"/>
  <c r="E318" i="5"/>
  <c r="V318" i="5" s="1"/>
  <c r="F301" i="5"/>
  <c r="W301" i="5" s="1"/>
  <c r="F299" i="5"/>
  <c r="W299" i="5" s="1"/>
  <c r="F297" i="5"/>
  <c r="W297" i="5" s="1"/>
  <c r="F295" i="5"/>
  <c r="W295" i="5" s="1"/>
  <c r="F293" i="5"/>
  <c r="W293" i="5" s="1"/>
  <c r="F291" i="5"/>
  <c r="W291" i="5" s="1"/>
  <c r="W290" i="5"/>
  <c r="F292" i="5"/>
  <c r="W292" i="5" s="1"/>
  <c r="F294" i="5"/>
  <c r="W294" i="5" s="1"/>
  <c r="F296" i="5"/>
  <c r="W296" i="5" s="1"/>
  <c r="F298" i="5"/>
  <c r="W298" i="5" s="1"/>
  <c r="F300" i="5"/>
  <c r="W300" i="5" s="1"/>
  <c r="G342" i="5"/>
  <c r="Z342" i="5" s="1"/>
  <c r="AO342" i="5" s="1"/>
  <c r="G428" i="5"/>
  <c r="Z428" i="5" s="1"/>
  <c r="AO428" i="5" s="1"/>
  <c r="D312" i="5"/>
  <c r="D310" i="5"/>
  <c r="D308" i="5"/>
  <c r="D306" i="5"/>
  <c r="D304" i="5"/>
  <c r="D311" i="5"/>
  <c r="D307" i="5"/>
  <c r="D303" i="5"/>
  <c r="D313" i="5"/>
  <c r="D309" i="5"/>
  <c r="D305" i="5"/>
  <c r="H284" i="5"/>
  <c r="AB284" i="5" s="1"/>
  <c r="AP284" i="5" s="1"/>
  <c r="G287" i="5"/>
  <c r="Z287" i="5" s="1"/>
  <c r="AO287" i="5" s="1"/>
  <c r="D180" i="5"/>
  <c r="D178" i="5"/>
  <c r="D176" i="5"/>
  <c r="D174" i="5"/>
  <c r="D172" i="5"/>
  <c r="D181" i="5"/>
  <c r="D179" i="5"/>
  <c r="D177" i="5"/>
  <c r="D175" i="5"/>
  <c r="D171" i="5"/>
  <c r="D173" i="5"/>
  <c r="E236" i="5"/>
  <c r="V236" i="5" s="1"/>
  <c r="E177" i="5"/>
  <c r="V177" i="5" s="1"/>
  <c r="F274" i="5"/>
  <c r="W274" i="5" s="1"/>
  <c r="E277" i="5"/>
  <c r="V277" i="5" s="1"/>
  <c r="V158" i="5"/>
  <c r="E164" i="5"/>
  <c r="V164" i="5" s="1"/>
  <c r="E162" i="5"/>
  <c r="V162" i="5" s="1"/>
  <c r="E160" i="5"/>
  <c r="V160" i="5" s="1"/>
  <c r="E169" i="5"/>
  <c r="V169" i="5" s="1"/>
  <c r="E168" i="5"/>
  <c r="V168" i="5" s="1"/>
  <c r="E163" i="5"/>
  <c r="V163" i="5" s="1"/>
  <c r="E161" i="5"/>
  <c r="V161" i="5" s="1"/>
  <c r="E159" i="5"/>
  <c r="V159" i="5" s="1"/>
  <c r="E165" i="5"/>
  <c r="V165" i="5" s="1"/>
  <c r="E167" i="5"/>
  <c r="V167" i="5" s="1"/>
  <c r="E166" i="5"/>
  <c r="V166" i="5" s="1"/>
  <c r="D132" i="5"/>
  <c r="D130" i="5"/>
  <c r="D128" i="5"/>
  <c r="D126" i="5"/>
  <c r="D124" i="5"/>
  <c r="D131" i="5"/>
  <c r="D129" i="5"/>
  <c r="D127" i="5"/>
  <c r="D125" i="5"/>
  <c r="D123" i="5"/>
  <c r="D133" i="5"/>
  <c r="E150" i="5"/>
  <c r="V150" i="5" s="1"/>
  <c r="D13" i="5"/>
  <c r="D12" i="5"/>
  <c r="D11" i="5"/>
  <c r="D4" i="5"/>
  <c r="D10" i="5"/>
  <c r="D9" i="5"/>
  <c r="D8" i="5"/>
  <c r="D7" i="5"/>
  <c r="D6" i="5"/>
  <c r="D5" i="5"/>
  <c r="D3" i="5"/>
  <c r="E179" i="5"/>
  <c r="V179" i="5" s="1"/>
  <c r="H96" i="5"/>
  <c r="AB96" i="5" s="1"/>
  <c r="AP96" i="5" s="1"/>
  <c r="F119" i="5"/>
  <c r="W119" i="5" s="1"/>
  <c r="W998" i="5"/>
  <c r="F997" i="5"/>
  <c r="F994" i="5"/>
  <c r="G973" i="5"/>
  <c r="Z973" i="5" s="1"/>
  <c r="AO973" i="5" s="1"/>
  <c r="G971" i="5"/>
  <c r="Z971" i="5" s="1"/>
  <c r="AO971" i="5" s="1"/>
  <c r="G968" i="5"/>
  <c r="Z968" i="5" s="1"/>
  <c r="AO968" i="5" s="1"/>
  <c r="G966" i="5"/>
  <c r="Z966" i="5" s="1"/>
  <c r="AO966" i="5" s="1"/>
  <c r="G964" i="5"/>
  <c r="Z964" i="5" s="1"/>
  <c r="AO964" i="5" s="1"/>
  <c r="G963" i="5"/>
  <c r="Z963" i="5" s="1"/>
  <c r="AO963" i="5" s="1"/>
  <c r="Z962" i="5"/>
  <c r="AO962" i="5" s="1"/>
  <c r="G969" i="5"/>
  <c r="Z969" i="5" s="1"/>
  <c r="AO969" i="5" s="1"/>
  <c r="G972" i="5"/>
  <c r="Z972" i="5" s="1"/>
  <c r="AO972" i="5" s="1"/>
  <c r="G970" i="5"/>
  <c r="Z970" i="5" s="1"/>
  <c r="AO970" i="5" s="1"/>
  <c r="G967" i="5"/>
  <c r="Z967" i="5" s="1"/>
  <c r="AO967" i="5" s="1"/>
  <c r="G965" i="5"/>
  <c r="Z965" i="5" s="1"/>
  <c r="AO965" i="5" s="1"/>
  <c r="D972" i="5"/>
  <c r="D924" i="5"/>
  <c r="D922" i="5"/>
  <c r="D920" i="5"/>
  <c r="D918" i="5"/>
  <c r="D916" i="5"/>
  <c r="D921" i="5"/>
  <c r="D919" i="5"/>
  <c r="D923" i="5"/>
  <c r="D925" i="5"/>
  <c r="D915" i="5"/>
  <c r="D917" i="5"/>
  <c r="F955" i="5"/>
  <c r="W955" i="5" s="1"/>
  <c r="H948" i="5"/>
  <c r="AB948" i="5" s="1"/>
  <c r="AP948" i="5" s="1"/>
  <c r="H947" i="5"/>
  <c r="AB947" i="5" s="1"/>
  <c r="AP947" i="5" s="1"/>
  <c r="H949" i="5"/>
  <c r="AB949" i="5" s="1"/>
  <c r="AP949" i="5" s="1"/>
  <c r="H941" i="5"/>
  <c r="AB941" i="5" s="1"/>
  <c r="AP941" i="5" s="1"/>
  <c r="H939" i="5"/>
  <c r="AB939" i="5" s="1"/>
  <c r="AP939" i="5" s="1"/>
  <c r="H944" i="5"/>
  <c r="AB944" i="5" s="1"/>
  <c r="AP944" i="5" s="1"/>
  <c r="H942" i="5"/>
  <c r="AB942" i="5" s="1"/>
  <c r="AP942" i="5" s="1"/>
  <c r="H940" i="5"/>
  <c r="AB940" i="5" s="1"/>
  <c r="AP940" i="5" s="1"/>
  <c r="H945" i="5"/>
  <c r="AB945" i="5" s="1"/>
  <c r="AP945" i="5" s="1"/>
  <c r="H943" i="5"/>
  <c r="AB943" i="5" s="1"/>
  <c r="AP943" i="5" s="1"/>
  <c r="AB938" i="5"/>
  <c r="AP938" i="5" s="1"/>
  <c r="H946" i="5"/>
  <c r="AB946" i="5" s="1"/>
  <c r="AP946" i="5" s="1"/>
  <c r="H928" i="5"/>
  <c r="AB928" i="5" s="1"/>
  <c r="AP928" i="5" s="1"/>
  <c r="G948" i="5"/>
  <c r="Z948" i="5" s="1"/>
  <c r="AO948" i="5" s="1"/>
  <c r="G946" i="5"/>
  <c r="Z946" i="5" s="1"/>
  <c r="AO946" i="5" s="1"/>
  <c r="G944" i="5"/>
  <c r="Z944" i="5" s="1"/>
  <c r="AO944" i="5" s="1"/>
  <c r="G942" i="5"/>
  <c r="Z942" i="5" s="1"/>
  <c r="AO942" i="5" s="1"/>
  <c r="G940" i="5"/>
  <c r="Z940" i="5" s="1"/>
  <c r="AO940" i="5" s="1"/>
  <c r="G943" i="5"/>
  <c r="Z943" i="5" s="1"/>
  <c r="AO943" i="5" s="1"/>
  <c r="G947" i="5"/>
  <c r="Z947" i="5" s="1"/>
  <c r="AO947" i="5" s="1"/>
  <c r="G933" i="5"/>
  <c r="Z933" i="5" s="1"/>
  <c r="AO933" i="5" s="1"/>
  <c r="G932" i="5"/>
  <c r="Z932" i="5" s="1"/>
  <c r="AO932" i="5" s="1"/>
  <c r="G949" i="5"/>
  <c r="Z949" i="5" s="1"/>
  <c r="AO949" i="5" s="1"/>
  <c r="G934" i="5"/>
  <c r="Z934" i="5" s="1"/>
  <c r="AO934" i="5" s="1"/>
  <c r="G945" i="5"/>
  <c r="Z945" i="5" s="1"/>
  <c r="AO945" i="5" s="1"/>
  <c r="G929" i="5"/>
  <c r="Z929" i="5" s="1"/>
  <c r="AO929" i="5" s="1"/>
  <c r="G927" i="5"/>
  <c r="Z927" i="5" s="1"/>
  <c r="AO927" i="5" s="1"/>
  <c r="G939" i="5"/>
  <c r="Z939" i="5" s="1"/>
  <c r="AO939" i="5" s="1"/>
  <c r="G941" i="5"/>
  <c r="Z941" i="5" s="1"/>
  <c r="AO941" i="5" s="1"/>
  <c r="Z938" i="5"/>
  <c r="AO938" i="5" s="1"/>
  <c r="G936" i="5"/>
  <c r="Z936" i="5" s="1"/>
  <c r="AO936" i="5" s="1"/>
  <c r="F935" i="5"/>
  <c r="W935" i="5" s="1"/>
  <c r="E927" i="5"/>
  <c r="V927" i="5" s="1"/>
  <c r="G891" i="5"/>
  <c r="Z891" i="5" s="1"/>
  <c r="AO891" i="5" s="1"/>
  <c r="H887" i="5"/>
  <c r="AB887" i="5" s="1"/>
  <c r="AP887" i="5" s="1"/>
  <c r="F880" i="5"/>
  <c r="W880" i="5" s="1"/>
  <c r="E881" i="5"/>
  <c r="V881" i="5" s="1"/>
  <c r="H757" i="5"/>
  <c r="AB757" i="5" s="1"/>
  <c r="AP757" i="5" s="1"/>
  <c r="H755" i="5"/>
  <c r="AB755" i="5" s="1"/>
  <c r="AP755" i="5" s="1"/>
  <c r="H753" i="5"/>
  <c r="AB753" i="5" s="1"/>
  <c r="AP753" i="5" s="1"/>
  <c r="H751" i="5"/>
  <c r="AB751" i="5" s="1"/>
  <c r="AP751" i="5" s="1"/>
  <c r="H749" i="5"/>
  <c r="AB749" i="5" s="1"/>
  <c r="AP749" i="5" s="1"/>
  <c r="H747" i="5"/>
  <c r="AB747" i="5" s="1"/>
  <c r="AP747" i="5" s="1"/>
  <c r="AB746" i="5"/>
  <c r="AP746" i="5" s="1"/>
  <c r="H752" i="5"/>
  <c r="AB752" i="5" s="1"/>
  <c r="AP752" i="5" s="1"/>
  <c r="H750" i="5"/>
  <c r="AB750" i="5" s="1"/>
  <c r="AP750" i="5" s="1"/>
  <c r="H754" i="5"/>
  <c r="AB754" i="5" s="1"/>
  <c r="AP754" i="5" s="1"/>
  <c r="H748" i="5"/>
  <c r="AB748" i="5" s="1"/>
  <c r="AP748" i="5" s="1"/>
  <c r="H756" i="5"/>
  <c r="AB756" i="5" s="1"/>
  <c r="AP756" i="5" s="1"/>
  <c r="H736" i="5"/>
  <c r="AB736" i="5" s="1"/>
  <c r="AP736" i="5" s="1"/>
  <c r="H742" i="5"/>
  <c r="AB742" i="5" s="1"/>
  <c r="AP742" i="5" s="1"/>
  <c r="D724" i="5"/>
  <c r="D756" i="5"/>
  <c r="D754" i="5"/>
  <c r="D752" i="5"/>
  <c r="D750" i="5"/>
  <c r="D748" i="5"/>
  <c r="D753" i="5"/>
  <c r="D749" i="5"/>
  <c r="D755" i="5"/>
  <c r="D747" i="5"/>
  <c r="D757" i="5"/>
  <c r="D751" i="5"/>
  <c r="H735" i="5"/>
  <c r="AB735" i="5" s="1"/>
  <c r="AP735" i="5" s="1"/>
  <c r="G769" i="5"/>
  <c r="Z769" i="5" s="1"/>
  <c r="AO769" i="5" s="1"/>
  <c r="G767" i="5"/>
  <c r="Z767" i="5" s="1"/>
  <c r="AO767" i="5" s="1"/>
  <c r="G765" i="5"/>
  <c r="Z765" i="5" s="1"/>
  <c r="AO765" i="5" s="1"/>
  <c r="Z758" i="5"/>
  <c r="AO758" i="5" s="1"/>
  <c r="G764" i="5"/>
  <c r="Z764" i="5" s="1"/>
  <c r="AO764" i="5" s="1"/>
  <c r="G760" i="5"/>
  <c r="Z760" i="5" s="1"/>
  <c r="AO760" i="5" s="1"/>
  <c r="G763" i="5"/>
  <c r="Z763" i="5" s="1"/>
  <c r="AO763" i="5" s="1"/>
  <c r="G759" i="5"/>
  <c r="Z759" i="5" s="1"/>
  <c r="AO759" i="5" s="1"/>
  <c r="G762" i="5"/>
  <c r="Z762" i="5" s="1"/>
  <c r="AO762" i="5" s="1"/>
  <c r="G754" i="5"/>
  <c r="Z754" i="5" s="1"/>
  <c r="AO754" i="5" s="1"/>
  <c r="G768" i="5"/>
  <c r="Z768" i="5" s="1"/>
  <c r="AO768" i="5" s="1"/>
  <c r="G748" i="5"/>
  <c r="Z748" i="5" s="1"/>
  <c r="AO748" i="5" s="1"/>
  <c r="G766" i="5"/>
  <c r="Z766" i="5" s="1"/>
  <c r="AO766" i="5" s="1"/>
  <c r="G753" i="5"/>
  <c r="Z753" i="5" s="1"/>
  <c r="AO753" i="5" s="1"/>
  <c r="G751" i="5"/>
  <c r="Z751" i="5" s="1"/>
  <c r="AO751" i="5" s="1"/>
  <c r="G761" i="5"/>
  <c r="Z761" i="5" s="1"/>
  <c r="AO761" i="5" s="1"/>
  <c r="G757" i="5"/>
  <c r="Z757" i="5" s="1"/>
  <c r="AO757" i="5" s="1"/>
  <c r="D732" i="5"/>
  <c r="F742" i="5"/>
  <c r="W742" i="5" s="1"/>
  <c r="H697" i="5"/>
  <c r="AB697" i="5" s="1"/>
  <c r="AP697" i="5" s="1"/>
  <c r="H695" i="5"/>
  <c r="AB695" i="5" s="1"/>
  <c r="AP695" i="5" s="1"/>
  <c r="H692" i="5"/>
  <c r="AB692" i="5" s="1"/>
  <c r="AP692" i="5" s="1"/>
  <c r="H690" i="5"/>
  <c r="AB690" i="5" s="1"/>
  <c r="AP690" i="5" s="1"/>
  <c r="H688" i="5"/>
  <c r="AB688" i="5" s="1"/>
  <c r="AP688" i="5" s="1"/>
  <c r="H694" i="5"/>
  <c r="AB694" i="5" s="1"/>
  <c r="AP694" i="5" s="1"/>
  <c r="H696" i="5"/>
  <c r="AB696" i="5" s="1"/>
  <c r="AP696" i="5" s="1"/>
  <c r="H687" i="5"/>
  <c r="AB687" i="5" s="1"/>
  <c r="AP687" i="5" s="1"/>
  <c r="H689" i="5"/>
  <c r="AB689" i="5" s="1"/>
  <c r="AP689" i="5" s="1"/>
  <c r="H691" i="5"/>
  <c r="AB691" i="5" s="1"/>
  <c r="AP691" i="5" s="1"/>
  <c r="AB686" i="5"/>
  <c r="AP686" i="5" s="1"/>
  <c r="H693" i="5"/>
  <c r="AB693" i="5" s="1"/>
  <c r="AP693" i="5" s="1"/>
  <c r="H670" i="5"/>
  <c r="AB670" i="5" s="1"/>
  <c r="AP670" i="5" s="1"/>
  <c r="F684" i="5"/>
  <c r="W684" i="5" s="1"/>
  <c r="F682" i="5"/>
  <c r="W682" i="5" s="1"/>
  <c r="F680" i="5"/>
  <c r="W680" i="5" s="1"/>
  <c r="F678" i="5"/>
  <c r="W678" i="5" s="1"/>
  <c r="F676" i="5"/>
  <c r="W676" i="5" s="1"/>
  <c r="F685" i="5"/>
  <c r="W685" i="5" s="1"/>
  <c r="F683" i="5"/>
  <c r="W683" i="5" s="1"/>
  <c r="F681" i="5"/>
  <c r="W681" i="5" s="1"/>
  <c r="F679" i="5"/>
  <c r="W679" i="5" s="1"/>
  <c r="F677" i="5"/>
  <c r="W677" i="5" s="1"/>
  <c r="F675" i="5"/>
  <c r="W675" i="5" s="1"/>
  <c r="W674" i="5"/>
  <c r="F672" i="5"/>
  <c r="W672" i="5" s="1"/>
  <c r="D648" i="5"/>
  <c r="H644" i="5"/>
  <c r="AB644" i="5" s="1"/>
  <c r="AP644" i="5" s="1"/>
  <c r="H645" i="5"/>
  <c r="AB645" i="5" s="1"/>
  <c r="AP645" i="5" s="1"/>
  <c r="F584" i="5"/>
  <c r="W584" i="5" s="1"/>
  <c r="D561" i="5"/>
  <c r="H577" i="5"/>
  <c r="AB577" i="5" s="1"/>
  <c r="AP577" i="5" s="1"/>
  <c r="H575" i="5"/>
  <c r="AB575" i="5" s="1"/>
  <c r="AP575" i="5" s="1"/>
  <c r="H573" i="5"/>
  <c r="AB573" i="5" s="1"/>
  <c r="AP573" i="5" s="1"/>
  <c r="H571" i="5"/>
  <c r="AB571" i="5" s="1"/>
  <c r="AP571" i="5" s="1"/>
  <c r="H570" i="5"/>
  <c r="AB570" i="5" s="1"/>
  <c r="AP570" i="5" s="1"/>
  <c r="H568" i="5"/>
  <c r="AB568" i="5" s="1"/>
  <c r="AP568" i="5" s="1"/>
  <c r="H572" i="5"/>
  <c r="AB572" i="5" s="1"/>
  <c r="AP572" i="5" s="1"/>
  <c r="H576" i="5"/>
  <c r="AB576" i="5" s="1"/>
  <c r="AP576" i="5" s="1"/>
  <c r="H567" i="5"/>
  <c r="AB567" i="5" s="1"/>
  <c r="AP567" i="5" s="1"/>
  <c r="H569" i="5"/>
  <c r="AB569" i="5" s="1"/>
  <c r="AP569" i="5" s="1"/>
  <c r="AB566" i="5"/>
  <c r="AP566" i="5" s="1"/>
  <c r="H574" i="5"/>
  <c r="AB574" i="5" s="1"/>
  <c r="AP574" i="5" s="1"/>
  <c r="F548" i="5"/>
  <c r="W548" i="5" s="1"/>
  <c r="H547" i="5"/>
  <c r="AB547" i="5" s="1"/>
  <c r="AP547" i="5" s="1"/>
  <c r="G549" i="5"/>
  <c r="Z549" i="5" s="1"/>
  <c r="AO549" i="5" s="1"/>
  <c r="D447" i="5"/>
  <c r="F396" i="5"/>
  <c r="W396" i="5" s="1"/>
  <c r="F394" i="5"/>
  <c r="W394" i="5" s="1"/>
  <c r="F392" i="5"/>
  <c r="W392" i="5" s="1"/>
  <c r="F390" i="5"/>
  <c r="W390" i="5" s="1"/>
  <c r="F388" i="5"/>
  <c r="W388" i="5" s="1"/>
  <c r="F395" i="5"/>
  <c r="W395" i="5" s="1"/>
  <c r="F391" i="5"/>
  <c r="W391" i="5" s="1"/>
  <c r="F387" i="5"/>
  <c r="W387" i="5" s="1"/>
  <c r="F397" i="5"/>
  <c r="W397" i="5" s="1"/>
  <c r="F393" i="5"/>
  <c r="W393" i="5" s="1"/>
  <c r="F389" i="5"/>
  <c r="W389" i="5" s="1"/>
  <c r="W386" i="5"/>
  <c r="D360" i="5"/>
  <c r="D358" i="5"/>
  <c r="D356" i="5"/>
  <c r="D354" i="5"/>
  <c r="D352" i="5"/>
  <c r="D359" i="5"/>
  <c r="D355" i="5"/>
  <c r="D351" i="5"/>
  <c r="D361" i="5"/>
  <c r="D357" i="5"/>
  <c r="D353" i="5"/>
  <c r="E472" i="5"/>
  <c r="V472" i="5" s="1"/>
  <c r="H445" i="5"/>
  <c r="AB445" i="5" s="1"/>
  <c r="AP445" i="5" s="1"/>
  <c r="H443" i="5"/>
  <c r="AB443" i="5" s="1"/>
  <c r="AP443" i="5" s="1"/>
  <c r="H441" i="5"/>
  <c r="AB441" i="5" s="1"/>
  <c r="AP441" i="5" s="1"/>
  <c r="H439" i="5"/>
  <c r="AB439" i="5" s="1"/>
  <c r="AP439" i="5" s="1"/>
  <c r="H437" i="5"/>
  <c r="AB437" i="5" s="1"/>
  <c r="AP437" i="5" s="1"/>
  <c r="H435" i="5"/>
  <c r="AB435" i="5" s="1"/>
  <c r="AP435" i="5" s="1"/>
  <c r="AB434" i="5"/>
  <c r="AP434" i="5" s="1"/>
  <c r="H438" i="5"/>
  <c r="AB438" i="5" s="1"/>
  <c r="AP438" i="5" s="1"/>
  <c r="H440" i="5"/>
  <c r="AB440" i="5" s="1"/>
  <c r="AP440" i="5" s="1"/>
  <c r="H442" i="5"/>
  <c r="AB442" i="5" s="1"/>
  <c r="AP442" i="5" s="1"/>
  <c r="H444" i="5"/>
  <c r="AB444" i="5" s="1"/>
  <c r="AP444" i="5" s="1"/>
  <c r="H436" i="5"/>
  <c r="AB436" i="5" s="1"/>
  <c r="AP436" i="5" s="1"/>
  <c r="E342" i="5"/>
  <c r="V342" i="5" s="1"/>
  <c r="Z302" i="5"/>
  <c r="AO302" i="5" s="1"/>
  <c r="G311" i="5"/>
  <c r="Z311" i="5" s="1"/>
  <c r="AO311" i="5" s="1"/>
  <c r="G307" i="5"/>
  <c r="Z307" i="5" s="1"/>
  <c r="AO307" i="5" s="1"/>
  <c r="G303" i="5"/>
  <c r="Z303" i="5" s="1"/>
  <c r="AO303" i="5" s="1"/>
  <c r="G310" i="5"/>
  <c r="Z310" i="5" s="1"/>
  <c r="AO310" i="5" s="1"/>
  <c r="G306" i="5"/>
  <c r="Z306" i="5" s="1"/>
  <c r="AO306" i="5" s="1"/>
  <c r="G313" i="5"/>
  <c r="Z313" i="5" s="1"/>
  <c r="AO313" i="5" s="1"/>
  <c r="G309" i="5"/>
  <c r="Z309" i="5" s="1"/>
  <c r="AO309" i="5" s="1"/>
  <c r="G305" i="5"/>
  <c r="Z305" i="5" s="1"/>
  <c r="AO305" i="5" s="1"/>
  <c r="G312" i="5"/>
  <c r="Z312" i="5" s="1"/>
  <c r="AO312" i="5" s="1"/>
  <c r="G308" i="5"/>
  <c r="Z308" i="5" s="1"/>
  <c r="AO308" i="5" s="1"/>
  <c r="G304" i="5"/>
  <c r="Z304" i="5" s="1"/>
  <c r="AO304" i="5" s="1"/>
  <c r="F265" i="5"/>
  <c r="W265" i="5" s="1"/>
  <c r="F263" i="5"/>
  <c r="W263" i="5" s="1"/>
  <c r="F261" i="5"/>
  <c r="W261" i="5" s="1"/>
  <c r="F259" i="5"/>
  <c r="W259" i="5" s="1"/>
  <c r="F257" i="5"/>
  <c r="W257" i="5" s="1"/>
  <c r="F255" i="5"/>
  <c r="W255" i="5" s="1"/>
  <c r="F258" i="5"/>
  <c r="W258" i="5" s="1"/>
  <c r="F260" i="5"/>
  <c r="W260" i="5" s="1"/>
  <c r="F256" i="5"/>
  <c r="W256" i="5" s="1"/>
  <c r="W254" i="5"/>
  <c r="F262" i="5"/>
  <c r="W262" i="5" s="1"/>
  <c r="F264" i="5"/>
  <c r="W264" i="5" s="1"/>
  <c r="G346" i="5"/>
  <c r="Z346" i="5" s="1"/>
  <c r="AO346" i="5" s="1"/>
  <c r="H283" i="5"/>
  <c r="AB283" i="5" s="1"/>
  <c r="AP283" i="5" s="1"/>
  <c r="G427" i="5"/>
  <c r="Z427" i="5" s="1"/>
  <c r="AO427" i="5" s="1"/>
  <c r="H286" i="5"/>
  <c r="AB286" i="5" s="1"/>
  <c r="AP286" i="5" s="1"/>
  <c r="G285" i="5"/>
  <c r="Z285" i="5" s="1"/>
  <c r="AO285" i="5" s="1"/>
  <c r="F270" i="5"/>
  <c r="W270" i="5" s="1"/>
  <c r="E270" i="5"/>
  <c r="V270" i="5" s="1"/>
  <c r="F164" i="5"/>
  <c r="W164" i="5" s="1"/>
  <c r="F162" i="5"/>
  <c r="W162" i="5" s="1"/>
  <c r="F160" i="5"/>
  <c r="W160" i="5" s="1"/>
  <c r="F166" i="5"/>
  <c r="W166" i="5" s="1"/>
  <c r="F165" i="5"/>
  <c r="W165" i="5" s="1"/>
  <c r="F169" i="5"/>
  <c r="W169" i="5" s="1"/>
  <c r="F161" i="5"/>
  <c r="W161" i="5" s="1"/>
  <c r="W158" i="5"/>
  <c r="F159" i="5"/>
  <c r="W159" i="5" s="1"/>
  <c r="F167" i="5"/>
  <c r="W167" i="5" s="1"/>
  <c r="F163" i="5"/>
  <c r="W163" i="5" s="1"/>
  <c r="F168" i="5"/>
  <c r="W168" i="5" s="1"/>
  <c r="E152" i="5"/>
  <c r="V152" i="5" s="1"/>
  <c r="E145" i="5"/>
  <c r="V145" i="5" s="1"/>
  <c r="E143" i="5"/>
  <c r="V143" i="5" s="1"/>
  <c r="E141" i="5"/>
  <c r="V141" i="5" s="1"/>
  <c r="E139" i="5"/>
  <c r="V139" i="5" s="1"/>
  <c r="E137" i="5"/>
  <c r="V137" i="5" s="1"/>
  <c r="E135" i="5"/>
  <c r="V135" i="5" s="1"/>
  <c r="E138" i="5"/>
  <c r="V138" i="5" s="1"/>
  <c r="E140" i="5"/>
  <c r="V140" i="5" s="1"/>
  <c r="V134" i="5"/>
  <c r="E142" i="5"/>
  <c r="V142" i="5" s="1"/>
  <c r="E144" i="5"/>
  <c r="V144" i="5" s="1"/>
  <c r="E136" i="5"/>
  <c r="V136" i="5" s="1"/>
  <c r="F144" i="5"/>
  <c r="W144" i="5" s="1"/>
  <c r="F142" i="5"/>
  <c r="W142" i="5" s="1"/>
  <c r="F140" i="5"/>
  <c r="W140" i="5" s="1"/>
  <c r="F138" i="5"/>
  <c r="W138" i="5" s="1"/>
  <c r="F136" i="5"/>
  <c r="W136" i="5" s="1"/>
  <c r="F143" i="5"/>
  <c r="W143" i="5" s="1"/>
  <c r="W134" i="5"/>
  <c r="F145" i="5"/>
  <c r="W145" i="5" s="1"/>
  <c r="F135" i="5"/>
  <c r="W135" i="5" s="1"/>
  <c r="F137" i="5"/>
  <c r="W137" i="5" s="1"/>
  <c r="F139" i="5"/>
  <c r="W139" i="5" s="1"/>
  <c r="F141" i="5"/>
  <c r="W141" i="5" s="1"/>
  <c r="H93" i="5"/>
  <c r="AB93" i="5" s="1"/>
  <c r="AP93" i="5" s="1"/>
  <c r="D971" i="5"/>
  <c r="D936" i="5"/>
  <c r="D937" i="5"/>
  <c r="D934" i="5"/>
  <c r="D932" i="5"/>
  <c r="D930" i="5"/>
  <c r="D928" i="5"/>
  <c r="D933" i="5"/>
  <c r="D927" i="5"/>
  <c r="D929" i="5"/>
  <c r="D931" i="5"/>
  <c r="D935" i="5"/>
  <c r="G960" i="5"/>
  <c r="Z960" i="5" s="1"/>
  <c r="AO960" i="5" s="1"/>
  <c r="G958" i="5"/>
  <c r="Z958" i="5" s="1"/>
  <c r="AO958" i="5" s="1"/>
  <c r="G956" i="5"/>
  <c r="Z956" i="5" s="1"/>
  <c r="AO956" i="5" s="1"/>
  <c r="G954" i="5"/>
  <c r="Z954" i="5" s="1"/>
  <c r="AO954" i="5" s="1"/>
  <c r="G952" i="5"/>
  <c r="Z952" i="5" s="1"/>
  <c r="AO952" i="5" s="1"/>
  <c r="G961" i="5"/>
  <c r="Z961" i="5" s="1"/>
  <c r="AO961" i="5" s="1"/>
  <c r="G953" i="5"/>
  <c r="Z953" i="5" s="1"/>
  <c r="AO953" i="5" s="1"/>
  <c r="G959" i="5"/>
  <c r="Z959" i="5" s="1"/>
  <c r="AO959" i="5" s="1"/>
  <c r="G951" i="5"/>
  <c r="Z951" i="5" s="1"/>
  <c r="AO951" i="5" s="1"/>
  <c r="Z950" i="5"/>
  <c r="AO950" i="5" s="1"/>
  <c r="G957" i="5"/>
  <c r="Z957" i="5" s="1"/>
  <c r="AO957" i="5" s="1"/>
  <c r="G955" i="5"/>
  <c r="Z955" i="5" s="1"/>
  <c r="AO955" i="5" s="1"/>
  <c r="F953" i="5"/>
  <c r="W953" i="5" s="1"/>
  <c r="D912" i="5"/>
  <c r="D910" i="5"/>
  <c r="D908" i="5"/>
  <c r="D906" i="5"/>
  <c r="D904" i="5"/>
  <c r="D913" i="5"/>
  <c r="D907" i="5"/>
  <c r="D909" i="5"/>
  <c r="D903" i="5"/>
  <c r="D905" i="5"/>
  <c r="D911" i="5"/>
  <c r="D896" i="5"/>
  <c r="F934" i="5"/>
  <c r="W934" i="5" s="1"/>
  <c r="D895" i="5"/>
  <c r="H882" i="5"/>
  <c r="AB882" i="5" s="1"/>
  <c r="AP882" i="5" s="1"/>
  <c r="E884" i="5"/>
  <c r="V884" i="5" s="1"/>
  <c r="F889" i="5"/>
  <c r="W889" i="5" s="1"/>
  <c r="D841" i="5"/>
  <c r="D838" i="5"/>
  <c r="D835" i="5"/>
  <c r="D832" i="5"/>
  <c r="D839" i="5"/>
  <c r="D836" i="5"/>
  <c r="D837" i="5"/>
  <c r="D831" i="5"/>
  <c r="D840" i="5"/>
  <c r="D833" i="5"/>
  <c r="D834" i="5"/>
  <c r="E808" i="5"/>
  <c r="V808" i="5" s="1"/>
  <c r="D793" i="5"/>
  <c r="D792" i="5"/>
  <c r="D790" i="5"/>
  <c r="D788" i="5"/>
  <c r="D786" i="5"/>
  <c r="D784" i="5"/>
  <c r="D787" i="5"/>
  <c r="D791" i="5"/>
  <c r="D785" i="5"/>
  <c r="D789" i="5"/>
  <c r="D783" i="5"/>
  <c r="E738" i="5"/>
  <c r="V738" i="5" s="1"/>
  <c r="G822" i="5"/>
  <c r="Z822" i="5" s="1"/>
  <c r="AO822" i="5" s="1"/>
  <c r="D820" i="5"/>
  <c r="H737" i="5"/>
  <c r="AB737" i="5" s="1"/>
  <c r="AP737" i="5" s="1"/>
  <c r="H769" i="5"/>
  <c r="AB769" i="5" s="1"/>
  <c r="AP769" i="5" s="1"/>
  <c r="H767" i="5"/>
  <c r="AB767" i="5" s="1"/>
  <c r="AP767" i="5" s="1"/>
  <c r="H765" i="5"/>
  <c r="AB765" i="5" s="1"/>
  <c r="AP765" i="5" s="1"/>
  <c r="H763" i="5"/>
  <c r="AB763" i="5" s="1"/>
  <c r="AP763" i="5" s="1"/>
  <c r="H761" i="5"/>
  <c r="AB761" i="5" s="1"/>
  <c r="AP761" i="5" s="1"/>
  <c r="H759" i="5"/>
  <c r="AB759" i="5" s="1"/>
  <c r="AP759" i="5" s="1"/>
  <c r="AB758" i="5"/>
  <c r="AP758" i="5" s="1"/>
  <c r="H762" i="5"/>
  <c r="AB762" i="5" s="1"/>
  <c r="AP762" i="5" s="1"/>
  <c r="H768" i="5"/>
  <c r="AB768" i="5" s="1"/>
  <c r="AP768" i="5" s="1"/>
  <c r="H766" i="5"/>
  <c r="AB766" i="5" s="1"/>
  <c r="AP766" i="5" s="1"/>
  <c r="H764" i="5"/>
  <c r="AB764" i="5" s="1"/>
  <c r="AP764" i="5" s="1"/>
  <c r="H760" i="5"/>
  <c r="AB760" i="5" s="1"/>
  <c r="AP760" i="5" s="1"/>
  <c r="F744" i="5"/>
  <c r="W744" i="5" s="1"/>
  <c r="F648" i="5"/>
  <c r="W648" i="5" s="1"/>
  <c r="H671" i="5"/>
  <c r="AB671" i="5" s="1"/>
  <c r="AP671" i="5" s="1"/>
  <c r="G684" i="5"/>
  <c r="Z684" i="5" s="1"/>
  <c r="AO684" i="5" s="1"/>
  <c r="G682" i="5"/>
  <c r="Z682" i="5" s="1"/>
  <c r="AO682" i="5" s="1"/>
  <c r="G680" i="5"/>
  <c r="Z680" i="5" s="1"/>
  <c r="AO680" i="5" s="1"/>
  <c r="G678" i="5"/>
  <c r="Z678" i="5" s="1"/>
  <c r="AO678" i="5" s="1"/>
  <c r="G676" i="5"/>
  <c r="Z676" i="5" s="1"/>
  <c r="AO676" i="5" s="1"/>
  <c r="Z674" i="5"/>
  <c r="AO674" i="5" s="1"/>
  <c r="G685" i="5"/>
  <c r="Z685" i="5" s="1"/>
  <c r="AO685" i="5" s="1"/>
  <c r="G683" i="5"/>
  <c r="Z683" i="5" s="1"/>
  <c r="AO683" i="5" s="1"/>
  <c r="G681" i="5"/>
  <c r="Z681" i="5" s="1"/>
  <c r="AO681" i="5" s="1"/>
  <c r="G679" i="5"/>
  <c r="Z679" i="5" s="1"/>
  <c r="AO679" i="5" s="1"/>
  <c r="G675" i="5"/>
  <c r="Z675" i="5" s="1"/>
  <c r="AO675" i="5" s="1"/>
  <c r="G677" i="5"/>
  <c r="Z677" i="5" s="1"/>
  <c r="AO677" i="5" s="1"/>
  <c r="G588" i="5"/>
  <c r="Z588" i="5" s="1"/>
  <c r="AO588" i="5" s="1"/>
  <c r="F579" i="5"/>
  <c r="W579" i="5" s="1"/>
  <c r="E601" i="5"/>
  <c r="V601" i="5" s="1"/>
  <c r="E599" i="5"/>
  <c r="V599" i="5" s="1"/>
  <c r="E597" i="5"/>
  <c r="V597" i="5" s="1"/>
  <c r="E595" i="5"/>
  <c r="V595" i="5" s="1"/>
  <c r="E593" i="5"/>
  <c r="V593" i="5" s="1"/>
  <c r="E591" i="5"/>
  <c r="V591" i="5" s="1"/>
  <c r="V590" i="5"/>
  <c r="E598" i="5"/>
  <c r="V598" i="5" s="1"/>
  <c r="E600" i="5"/>
  <c r="V600" i="5" s="1"/>
  <c r="E592" i="5"/>
  <c r="V592" i="5" s="1"/>
  <c r="E594" i="5"/>
  <c r="V594" i="5" s="1"/>
  <c r="E596" i="5"/>
  <c r="V596" i="5" s="1"/>
  <c r="D563" i="5"/>
  <c r="F538" i="5"/>
  <c r="W538" i="5" s="1"/>
  <c r="F531" i="5"/>
  <c r="W531" i="5" s="1"/>
  <c r="F541" i="5"/>
  <c r="W541" i="5" s="1"/>
  <c r="F534" i="5"/>
  <c r="W534" i="5" s="1"/>
  <c r="W530" i="5"/>
  <c r="F537" i="5"/>
  <c r="W537" i="5" s="1"/>
  <c r="F536" i="5"/>
  <c r="W536" i="5" s="1"/>
  <c r="F539" i="5"/>
  <c r="W539" i="5" s="1"/>
  <c r="F535" i="5"/>
  <c r="W535" i="5" s="1"/>
  <c r="F540" i="5"/>
  <c r="W540" i="5" s="1"/>
  <c r="F532" i="5"/>
  <c r="W532" i="5" s="1"/>
  <c r="F533" i="5"/>
  <c r="W533" i="5" s="1"/>
  <c r="F550" i="5"/>
  <c r="W550" i="5" s="1"/>
  <c r="G552" i="5"/>
  <c r="Z552" i="5" s="1"/>
  <c r="AO552" i="5" s="1"/>
  <c r="H527" i="5"/>
  <c r="AB527" i="5" s="1"/>
  <c r="AP527" i="5" s="1"/>
  <c r="H525" i="5"/>
  <c r="AB525" i="5" s="1"/>
  <c r="AP525" i="5" s="1"/>
  <c r="H523" i="5"/>
  <c r="AB523" i="5" s="1"/>
  <c r="AP523" i="5" s="1"/>
  <c r="H521" i="5"/>
  <c r="AB521" i="5" s="1"/>
  <c r="AP521" i="5" s="1"/>
  <c r="H519" i="5"/>
  <c r="AB519" i="5" s="1"/>
  <c r="AP519" i="5" s="1"/>
  <c r="AB518" i="5"/>
  <c r="AP518" i="5" s="1"/>
  <c r="H528" i="5"/>
  <c r="AB528" i="5" s="1"/>
  <c r="AP528" i="5" s="1"/>
  <c r="H526" i="5"/>
  <c r="AB526" i="5" s="1"/>
  <c r="AP526" i="5" s="1"/>
  <c r="H524" i="5"/>
  <c r="AB524" i="5" s="1"/>
  <c r="AP524" i="5" s="1"/>
  <c r="H522" i="5"/>
  <c r="AB522" i="5" s="1"/>
  <c r="AP522" i="5" s="1"/>
  <c r="H520" i="5"/>
  <c r="AB520" i="5" s="1"/>
  <c r="AP520" i="5" s="1"/>
  <c r="H529" i="5"/>
  <c r="AB529" i="5" s="1"/>
  <c r="AP529" i="5" s="1"/>
  <c r="G453" i="5"/>
  <c r="Z453" i="5" s="1"/>
  <c r="AO453" i="5" s="1"/>
  <c r="G456" i="5"/>
  <c r="Z456" i="5" s="1"/>
  <c r="AO456" i="5" s="1"/>
  <c r="G447" i="5"/>
  <c r="Z447" i="5" s="1"/>
  <c r="AO447" i="5" s="1"/>
  <c r="G454" i="5"/>
  <c r="Z454" i="5" s="1"/>
  <c r="AO454" i="5" s="1"/>
  <c r="G449" i="5"/>
  <c r="Z449" i="5" s="1"/>
  <c r="AO449" i="5" s="1"/>
  <c r="G448" i="5"/>
  <c r="Z448" i="5" s="1"/>
  <c r="AO448" i="5" s="1"/>
  <c r="G457" i="5"/>
  <c r="Z457" i="5" s="1"/>
  <c r="AO457" i="5" s="1"/>
  <c r="G455" i="5"/>
  <c r="Z455" i="5" s="1"/>
  <c r="AO455" i="5" s="1"/>
  <c r="G451" i="5"/>
  <c r="Z451" i="5" s="1"/>
  <c r="AO451" i="5" s="1"/>
  <c r="G450" i="5"/>
  <c r="Z450" i="5" s="1"/>
  <c r="AO450" i="5" s="1"/>
  <c r="G452" i="5"/>
  <c r="Z452" i="5" s="1"/>
  <c r="AO452" i="5" s="1"/>
  <c r="Z446" i="5"/>
  <c r="AO446" i="5" s="1"/>
  <c r="H469" i="5"/>
  <c r="AB469" i="5" s="1"/>
  <c r="AP469" i="5" s="1"/>
  <c r="H467" i="5"/>
  <c r="AB467" i="5" s="1"/>
  <c r="AP467" i="5" s="1"/>
  <c r="H465" i="5"/>
  <c r="AB465" i="5" s="1"/>
  <c r="AP465" i="5" s="1"/>
  <c r="H463" i="5"/>
  <c r="AB463" i="5" s="1"/>
  <c r="AP463" i="5" s="1"/>
  <c r="H461" i="5"/>
  <c r="AB461" i="5" s="1"/>
  <c r="AP461" i="5" s="1"/>
  <c r="H459" i="5"/>
  <c r="AB459" i="5" s="1"/>
  <c r="AP459" i="5" s="1"/>
  <c r="AB458" i="5"/>
  <c r="AP458" i="5" s="1"/>
  <c r="H466" i="5"/>
  <c r="AB466" i="5" s="1"/>
  <c r="AP466" i="5" s="1"/>
  <c r="H464" i="5"/>
  <c r="AB464" i="5" s="1"/>
  <c r="AP464" i="5" s="1"/>
  <c r="H468" i="5"/>
  <c r="AB468" i="5" s="1"/>
  <c r="AP468" i="5" s="1"/>
  <c r="H462" i="5"/>
  <c r="AB462" i="5" s="1"/>
  <c r="AP462" i="5" s="1"/>
  <c r="H460" i="5"/>
  <c r="AB460" i="5" s="1"/>
  <c r="AP460" i="5" s="1"/>
  <c r="E344" i="5"/>
  <c r="V344" i="5" s="1"/>
  <c r="F325" i="5"/>
  <c r="W325" i="5" s="1"/>
  <c r="F323" i="5"/>
  <c r="W323" i="5" s="1"/>
  <c r="F321" i="5"/>
  <c r="W321" i="5" s="1"/>
  <c r="F319" i="5"/>
  <c r="W319" i="5" s="1"/>
  <c r="F317" i="5"/>
  <c r="W317" i="5" s="1"/>
  <c r="F315" i="5"/>
  <c r="W315" i="5" s="1"/>
  <c r="W314" i="5"/>
  <c r="F322" i="5"/>
  <c r="W322" i="5" s="1"/>
  <c r="F318" i="5"/>
  <c r="W318" i="5" s="1"/>
  <c r="F324" i="5"/>
  <c r="W324" i="5" s="1"/>
  <c r="F320" i="5"/>
  <c r="W320" i="5" s="1"/>
  <c r="F316" i="5"/>
  <c r="W316" i="5" s="1"/>
  <c r="G339" i="5"/>
  <c r="Z339" i="5" s="1"/>
  <c r="AO339" i="5" s="1"/>
  <c r="G429" i="5"/>
  <c r="Z429" i="5" s="1"/>
  <c r="AO429" i="5" s="1"/>
  <c r="H336" i="5"/>
  <c r="AB336" i="5" s="1"/>
  <c r="AP336" i="5" s="1"/>
  <c r="H330" i="5"/>
  <c r="AB330" i="5" s="1"/>
  <c r="AP330" i="5" s="1"/>
  <c r="H337" i="5"/>
  <c r="AB337" i="5" s="1"/>
  <c r="AP337" i="5" s="1"/>
  <c r="H334" i="5"/>
  <c r="AB334" i="5" s="1"/>
  <c r="AP334" i="5" s="1"/>
  <c r="H327" i="5"/>
  <c r="AB327" i="5" s="1"/>
  <c r="AP327" i="5" s="1"/>
  <c r="H335" i="5"/>
  <c r="AB335" i="5" s="1"/>
  <c r="AP335" i="5" s="1"/>
  <c r="H328" i="5"/>
  <c r="AB328" i="5" s="1"/>
  <c r="AP328" i="5" s="1"/>
  <c r="H332" i="5"/>
  <c r="AB332" i="5" s="1"/>
  <c r="AP332" i="5" s="1"/>
  <c r="H329" i="5"/>
  <c r="AB329" i="5" s="1"/>
  <c r="AP329" i="5" s="1"/>
  <c r="H333" i="5"/>
  <c r="AB333" i="5" s="1"/>
  <c r="AP333" i="5" s="1"/>
  <c r="AB326" i="5"/>
  <c r="AP326" i="5" s="1"/>
  <c r="H331" i="5"/>
  <c r="AB331" i="5" s="1"/>
  <c r="AP331" i="5" s="1"/>
  <c r="H288" i="5"/>
  <c r="AB288" i="5" s="1"/>
  <c r="AP288" i="5" s="1"/>
  <c r="E171" i="5"/>
  <c r="V171" i="5" s="1"/>
  <c r="G283" i="5"/>
  <c r="Z283" i="5" s="1"/>
  <c r="AO283" i="5" s="1"/>
  <c r="D192" i="5"/>
  <c r="D190" i="5"/>
  <c r="D188" i="5"/>
  <c r="D186" i="5"/>
  <c r="D184" i="5"/>
  <c r="D193" i="5"/>
  <c r="D191" i="5"/>
  <c r="D189" i="5"/>
  <c r="D187" i="5"/>
  <c r="D185" i="5"/>
  <c r="D183" i="5"/>
  <c r="E231" i="5"/>
  <c r="V231" i="5" s="1"/>
  <c r="F276" i="5"/>
  <c r="W276" i="5" s="1"/>
  <c r="E276" i="5"/>
  <c r="V276" i="5" s="1"/>
  <c r="H124" i="5"/>
  <c r="AB124" i="5" s="1"/>
  <c r="AP124" i="5" s="1"/>
  <c r="AB122" i="5"/>
  <c r="AP122" i="5" s="1"/>
  <c r="H132" i="5"/>
  <c r="AB132" i="5" s="1"/>
  <c r="AP132" i="5" s="1"/>
  <c r="H123" i="5"/>
  <c r="AB123" i="5" s="1"/>
  <c r="AP123" i="5" s="1"/>
  <c r="H133" i="5"/>
  <c r="AB133" i="5" s="1"/>
  <c r="AP133" i="5" s="1"/>
  <c r="H129" i="5"/>
  <c r="AB129" i="5" s="1"/>
  <c r="AP129" i="5" s="1"/>
  <c r="H127" i="5"/>
  <c r="AB127" i="5" s="1"/>
  <c r="AP127" i="5" s="1"/>
  <c r="H125" i="5"/>
  <c r="AB125" i="5" s="1"/>
  <c r="AP125" i="5" s="1"/>
  <c r="H131" i="5"/>
  <c r="AB131" i="5" s="1"/>
  <c r="AP131" i="5" s="1"/>
  <c r="H130" i="5"/>
  <c r="AB130" i="5" s="1"/>
  <c r="AP130" i="5" s="1"/>
  <c r="H128" i="5"/>
  <c r="AB128" i="5" s="1"/>
  <c r="AP128" i="5" s="1"/>
  <c r="H126" i="5"/>
  <c r="AB126" i="5" s="1"/>
  <c r="AP126" i="5" s="1"/>
  <c r="G164" i="5"/>
  <c r="Z164" i="5" s="1"/>
  <c r="AO164" i="5" s="1"/>
  <c r="G162" i="5"/>
  <c r="Z162" i="5" s="1"/>
  <c r="AO162" i="5" s="1"/>
  <c r="G160" i="5"/>
  <c r="Z160" i="5" s="1"/>
  <c r="AO160" i="5" s="1"/>
  <c r="G167" i="5"/>
  <c r="Z167" i="5" s="1"/>
  <c r="AO167" i="5" s="1"/>
  <c r="G159" i="5"/>
  <c r="Z159" i="5" s="1"/>
  <c r="AO159" i="5" s="1"/>
  <c r="G165" i="5"/>
  <c r="Z165" i="5" s="1"/>
  <c r="AO165" i="5" s="1"/>
  <c r="G166" i="5"/>
  <c r="Z166" i="5" s="1"/>
  <c r="AO166" i="5" s="1"/>
  <c r="G163" i="5"/>
  <c r="Z163" i="5" s="1"/>
  <c r="AO163" i="5" s="1"/>
  <c r="G168" i="5"/>
  <c r="Z168" i="5" s="1"/>
  <c r="AO168" i="5" s="1"/>
  <c r="Z158" i="5"/>
  <c r="AO158" i="5" s="1"/>
  <c r="G169" i="5"/>
  <c r="Z169" i="5" s="1"/>
  <c r="AO169" i="5" s="1"/>
  <c r="G161" i="5"/>
  <c r="Z161" i="5" s="1"/>
  <c r="AO161" i="5" s="1"/>
  <c r="G234" i="5"/>
  <c r="Z234" i="5" s="1"/>
  <c r="AO234" i="5" s="1"/>
  <c r="G132" i="5"/>
  <c r="Z132" i="5" s="1"/>
  <c r="AO132" i="5" s="1"/>
  <c r="G130" i="5"/>
  <c r="Z130" i="5" s="1"/>
  <c r="AO130" i="5" s="1"/>
  <c r="G128" i="5"/>
  <c r="Z128" i="5" s="1"/>
  <c r="AO128" i="5" s="1"/>
  <c r="G126" i="5"/>
  <c r="Z126" i="5" s="1"/>
  <c r="AO126" i="5" s="1"/>
  <c r="G124" i="5"/>
  <c r="Z124" i="5" s="1"/>
  <c r="AO124" i="5" s="1"/>
  <c r="G123" i="5"/>
  <c r="Z123" i="5" s="1"/>
  <c r="AO123" i="5" s="1"/>
  <c r="Z122" i="5"/>
  <c r="AO122" i="5" s="1"/>
  <c r="G115" i="5"/>
  <c r="Z115" i="5" s="1"/>
  <c r="AO115" i="5" s="1"/>
  <c r="G133" i="5"/>
  <c r="Z133" i="5" s="1"/>
  <c r="AO133" i="5" s="1"/>
  <c r="G129" i="5"/>
  <c r="Z129" i="5" s="1"/>
  <c r="AO129" i="5" s="1"/>
  <c r="G127" i="5"/>
  <c r="Z127" i="5" s="1"/>
  <c r="AO127" i="5" s="1"/>
  <c r="G125" i="5"/>
  <c r="Z125" i="5" s="1"/>
  <c r="AO125" i="5" s="1"/>
  <c r="G131" i="5"/>
  <c r="Z131" i="5" s="1"/>
  <c r="AO131" i="5" s="1"/>
  <c r="E120" i="5"/>
  <c r="V120" i="5" s="1"/>
  <c r="E154" i="5"/>
  <c r="V154" i="5" s="1"/>
  <c r="H144" i="5"/>
  <c r="AB144" i="5" s="1"/>
  <c r="AP144" i="5" s="1"/>
  <c r="H142" i="5"/>
  <c r="AB142" i="5" s="1"/>
  <c r="AP142" i="5" s="1"/>
  <c r="H145" i="5"/>
  <c r="AB145" i="5" s="1"/>
  <c r="AP145" i="5" s="1"/>
  <c r="H143" i="5"/>
  <c r="AB143" i="5" s="1"/>
  <c r="AP143" i="5" s="1"/>
  <c r="H141" i="5"/>
  <c r="AB141" i="5" s="1"/>
  <c r="AP141" i="5" s="1"/>
  <c r="H139" i="5"/>
  <c r="AB139" i="5" s="1"/>
  <c r="AP139" i="5" s="1"/>
  <c r="H137" i="5"/>
  <c r="AB137" i="5" s="1"/>
  <c r="AP137" i="5" s="1"/>
  <c r="H135" i="5"/>
  <c r="AB135" i="5" s="1"/>
  <c r="AP135" i="5" s="1"/>
  <c r="AB134" i="5"/>
  <c r="AP134" i="5" s="1"/>
  <c r="H140" i="5"/>
  <c r="AB140" i="5" s="1"/>
  <c r="AP140" i="5" s="1"/>
  <c r="H136" i="5"/>
  <c r="AB136" i="5" s="1"/>
  <c r="AP136" i="5" s="1"/>
  <c r="H138" i="5"/>
  <c r="AB138" i="5" s="1"/>
  <c r="AP138" i="5" s="1"/>
  <c r="G144" i="5"/>
  <c r="Z144" i="5" s="1"/>
  <c r="AO144" i="5" s="1"/>
  <c r="G142" i="5"/>
  <c r="Z142" i="5" s="1"/>
  <c r="AO142" i="5" s="1"/>
  <c r="G140" i="5"/>
  <c r="Z140" i="5" s="1"/>
  <c r="AO140" i="5" s="1"/>
  <c r="G138" i="5"/>
  <c r="Z138" i="5" s="1"/>
  <c r="AO138" i="5" s="1"/>
  <c r="G136" i="5"/>
  <c r="Z136" i="5" s="1"/>
  <c r="AO136" i="5" s="1"/>
  <c r="G145" i="5"/>
  <c r="Z145" i="5" s="1"/>
  <c r="AO145" i="5" s="1"/>
  <c r="G135" i="5"/>
  <c r="Z135" i="5" s="1"/>
  <c r="AO135" i="5" s="1"/>
  <c r="G137" i="5"/>
  <c r="Z137" i="5" s="1"/>
  <c r="AO137" i="5" s="1"/>
  <c r="G139" i="5"/>
  <c r="Z139" i="5" s="1"/>
  <c r="AO139" i="5" s="1"/>
  <c r="G141" i="5"/>
  <c r="Z141" i="5" s="1"/>
  <c r="AO141" i="5" s="1"/>
  <c r="Z134" i="5"/>
  <c r="AO134" i="5" s="1"/>
  <c r="G143" i="5"/>
  <c r="Z143" i="5" s="1"/>
  <c r="AO143" i="5" s="1"/>
  <c r="F120" i="5"/>
  <c r="W120" i="5" s="1"/>
  <c r="H57" i="5"/>
  <c r="AB57" i="5" s="1"/>
  <c r="AP57" i="5" s="1"/>
  <c r="G949" i="4"/>
  <c r="F732" i="4"/>
  <c r="W732" i="4" s="1"/>
  <c r="D361" i="4"/>
  <c r="F800" i="4"/>
  <c r="W800" i="4" s="1"/>
  <c r="D285" i="4"/>
  <c r="H394" i="4"/>
  <c r="E581" i="4"/>
  <c r="V581" i="4" s="1"/>
  <c r="E445" i="4"/>
  <c r="V445" i="4" s="1"/>
  <c r="F251" i="4"/>
  <c r="W251" i="4" s="1"/>
  <c r="D301" i="4"/>
  <c r="H717" i="4"/>
  <c r="G126" i="4"/>
  <c r="Z126" i="4" s="1"/>
  <c r="H24" i="4"/>
  <c r="G430" i="4"/>
  <c r="F113" i="4"/>
  <c r="W113" i="4" s="1"/>
  <c r="G947" i="4"/>
  <c r="H161" i="4"/>
  <c r="H388" i="4"/>
  <c r="G123" i="4"/>
  <c r="D60" i="4"/>
  <c r="E651" i="4"/>
  <c r="V651" i="4" s="1"/>
  <c r="D281" i="4"/>
  <c r="F820" i="4"/>
  <c r="W820" i="4" s="1"/>
  <c r="D737" i="4"/>
  <c r="G557" i="4"/>
  <c r="F99" i="4"/>
  <c r="W99" i="4" s="1"/>
  <c r="H867" i="4"/>
  <c r="F723" i="4"/>
  <c r="W723" i="4" s="1"/>
  <c r="E498" i="4"/>
  <c r="V498" i="4" s="1"/>
  <c r="D181" i="4"/>
  <c r="F32" i="4"/>
  <c r="W32" i="4" s="1"/>
  <c r="H289" i="4"/>
  <c r="E95" i="4"/>
  <c r="V95" i="4" s="1"/>
  <c r="D129" i="4"/>
  <c r="E432" i="4"/>
  <c r="V432" i="4" s="1"/>
  <c r="F827" i="4"/>
  <c r="W827" i="4" s="1"/>
  <c r="E640" i="4"/>
  <c r="V640" i="4" s="1"/>
  <c r="F253" i="4"/>
  <c r="W253" i="4" s="1"/>
  <c r="E584" i="4"/>
  <c r="V584" i="4" s="1"/>
  <c r="E438" i="4"/>
  <c r="V438" i="4" s="1"/>
  <c r="D300" i="4"/>
  <c r="D807" i="4"/>
  <c r="H715" i="4"/>
  <c r="E8" i="4"/>
  <c r="V8" i="4" s="1"/>
  <c r="H947" i="4"/>
  <c r="D893" i="4"/>
  <c r="G423" i="4"/>
  <c r="G940" i="4"/>
  <c r="Z940" i="4" s="1"/>
  <c r="E87" i="4"/>
  <c r="V87" i="4" s="1"/>
  <c r="H392" i="4"/>
  <c r="E120" i="4"/>
  <c r="V120" i="4" s="1"/>
  <c r="E656" i="4"/>
  <c r="V656" i="4" s="1"/>
  <c r="D287" i="4"/>
  <c r="F825" i="4"/>
  <c r="W825" i="4" s="1"/>
  <c r="G72" i="4"/>
  <c r="G562" i="4"/>
  <c r="E91" i="4"/>
  <c r="V91" i="4" s="1"/>
  <c r="H872" i="4"/>
  <c r="AB872" i="4" s="1"/>
  <c r="G645" i="4"/>
  <c r="F217" i="4"/>
  <c r="W217" i="4" s="1"/>
  <c r="F240" i="4"/>
  <c r="W240" i="4" s="1"/>
  <c r="H187" i="4"/>
  <c r="E440" i="4"/>
  <c r="V440" i="4" s="1"/>
  <c r="E572" i="4"/>
  <c r="V572" i="4" s="1"/>
  <c r="D744" i="4"/>
  <c r="E505" i="4"/>
  <c r="V505" i="4" s="1"/>
  <c r="G425" i="4"/>
  <c r="D732" i="4"/>
  <c r="G945" i="4"/>
  <c r="F823" i="4"/>
  <c r="W823" i="4" s="1"/>
  <c r="H877" i="4"/>
  <c r="G636" i="4"/>
  <c r="Z636" i="4" s="1"/>
  <c r="G560" i="4"/>
  <c r="G639" i="4"/>
  <c r="E588" i="4"/>
  <c r="V588" i="4" s="1"/>
  <c r="D882" i="4"/>
  <c r="F202" i="4"/>
  <c r="W202" i="4" s="1"/>
  <c r="F716" i="4"/>
  <c r="W716" i="4" s="1"/>
  <c r="H387" i="4"/>
  <c r="F828" i="4"/>
  <c r="W828" i="4" s="1"/>
  <c r="D61" i="4"/>
  <c r="H713" i="4"/>
  <c r="AB713" i="4" s="1"/>
  <c r="E111" i="4"/>
  <c r="V111" i="4" s="1"/>
  <c r="G569" i="4"/>
  <c r="Z569" i="4" s="1"/>
  <c r="G426" i="4"/>
  <c r="F718" i="4"/>
  <c r="W718" i="4" s="1"/>
  <c r="F120" i="4"/>
  <c r="W120" i="4" s="1"/>
  <c r="H397" i="4"/>
  <c r="F885" i="4"/>
  <c r="W885" i="4" s="1"/>
  <c r="E652" i="4"/>
  <c r="V652" i="4" s="1"/>
  <c r="D55" i="4"/>
  <c r="F821" i="4"/>
  <c r="W821" i="4" s="1"/>
  <c r="G327" i="4"/>
  <c r="H790" i="4"/>
  <c r="AB790" i="4" s="1"/>
  <c r="G565" i="4"/>
  <c r="D57" i="4"/>
  <c r="H873" i="4"/>
  <c r="G644" i="4"/>
  <c r="D125" i="4"/>
  <c r="H20" i="4"/>
  <c r="D273" i="4"/>
  <c r="E11" i="4"/>
  <c r="V11" i="4" s="1"/>
  <c r="F227" i="4"/>
  <c r="W227" i="4" s="1"/>
  <c r="H864" i="4"/>
  <c r="H869" i="4"/>
  <c r="D131" i="4"/>
  <c r="H929" i="4"/>
  <c r="G641" i="4"/>
  <c r="Z641" i="4" s="1"/>
  <c r="G151" i="4"/>
  <c r="F815" i="4"/>
  <c r="W815" i="4" s="1"/>
  <c r="E582" i="4"/>
  <c r="V582" i="4" s="1"/>
  <c r="E442" i="4"/>
  <c r="V442" i="4" s="1"/>
  <c r="D727" i="4"/>
  <c r="H718" i="4"/>
  <c r="F889" i="4"/>
  <c r="W889" i="4" s="1"/>
  <c r="E658" i="4"/>
  <c r="V658" i="4" s="1"/>
  <c r="E587" i="4"/>
  <c r="V587" i="4" s="1"/>
  <c r="G325" i="4"/>
  <c r="Z325" i="4" s="1"/>
  <c r="E90" i="4"/>
  <c r="V90" i="4" s="1"/>
  <c r="E92" i="4"/>
  <c r="V92" i="4" s="1"/>
  <c r="E443" i="4"/>
  <c r="V443" i="4" s="1"/>
  <c r="G318" i="4"/>
  <c r="G124" i="4"/>
  <c r="H35" i="4"/>
  <c r="H711" i="4"/>
  <c r="G491" i="4"/>
  <c r="F258" i="4"/>
  <c r="W258" i="4" s="1"/>
  <c r="G203" i="4"/>
  <c r="D894" i="4"/>
  <c r="G572" i="4"/>
  <c r="G424" i="4"/>
  <c r="G156" i="4"/>
  <c r="Z156" i="4" s="1"/>
  <c r="G941" i="4"/>
  <c r="D118" i="4"/>
  <c r="H390" i="4"/>
  <c r="F886" i="4"/>
  <c r="W886" i="4" s="1"/>
  <c r="E653" i="4"/>
  <c r="V653" i="4" s="1"/>
  <c r="D133" i="4"/>
  <c r="E12" i="4"/>
  <c r="V12" i="4" s="1"/>
  <c r="F826" i="4"/>
  <c r="W826" i="4" s="1"/>
  <c r="G330" i="4"/>
  <c r="F117" i="4"/>
  <c r="W117" i="4" s="1"/>
  <c r="H788" i="4"/>
  <c r="G558" i="4"/>
  <c r="Z558" i="4" s="1"/>
  <c r="G132" i="4"/>
  <c r="D966" i="4"/>
  <c r="G649" i="4"/>
  <c r="F119" i="4"/>
  <c r="W119" i="4" s="1"/>
  <c r="E119" i="4"/>
  <c r="V119" i="4" s="1"/>
  <c r="E4" i="4"/>
  <c r="V4" i="4" s="1"/>
  <c r="D271" i="4"/>
  <c r="G577" i="4"/>
  <c r="H31" i="4"/>
  <c r="D15" i="4"/>
  <c r="G561" i="4"/>
  <c r="E89" i="4"/>
  <c r="V89" i="4" s="1"/>
  <c r="D128" i="4"/>
  <c r="D130" i="4"/>
  <c r="G943" i="4"/>
  <c r="H870" i="4"/>
  <c r="D901" i="4"/>
  <c r="G948" i="4"/>
  <c r="E586" i="4"/>
  <c r="V586" i="4" s="1"/>
  <c r="E439" i="4"/>
  <c r="V439" i="4" s="1"/>
  <c r="E121" i="4"/>
  <c r="V121" i="4" s="1"/>
  <c r="H22" i="4"/>
  <c r="AB22" i="4" s="1"/>
  <c r="D296" i="4"/>
  <c r="G131" i="4"/>
  <c r="Z131" i="4" s="1"/>
  <c r="D56" i="4"/>
  <c r="H720" i="4"/>
  <c r="F263" i="4"/>
  <c r="W263" i="4" s="1"/>
  <c r="G201" i="4"/>
  <c r="F105" i="4"/>
  <c r="W105" i="4" s="1"/>
  <c r="D892" i="4"/>
  <c r="G576" i="4"/>
  <c r="G133" i="4"/>
  <c r="G946" i="4"/>
  <c r="E340" i="4"/>
  <c r="V340" i="4" s="1"/>
  <c r="E113" i="4"/>
  <c r="V113" i="4" s="1"/>
  <c r="H395" i="4"/>
  <c r="AB395" i="4" s="1"/>
  <c r="F228" i="4"/>
  <c r="W228" i="4" s="1"/>
  <c r="F884" i="4"/>
  <c r="W884" i="4" s="1"/>
  <c r="E512" i="4"/>
  <c r="V512" i="4" s="1"/>
  <c r="G130" i="4"/>
  <c r="G331" i="4"/>
  <c r="H793" i="4"/>
  <c r="G416" i="4"/>
  <c r="D123" i="4"/>
  <c r="D969" i="4"/>
  <c r="G642" i="4"/>
  <c r="Z642" i="4" s="1"/>
  <c r="G503" i="4"/>
  <c r="E112" i="4"/>
  <c r="V112" i="4" s="1"/>
  <c r="D276" i="4"/>
  <c r="F121" i="4"/>
  <c r="W121" i="4" s="1"/>
  <c r="D293" i="4"/>
  <c r="D126" i="4"/>
  <c r="D900" i="4"/>
  <c r="G431" i="4"/>
  <c r="F882" i="4"/>
  <c r="W882" i="4" s="1"/>
  <c r="E661" i="4"/>
  <c r="V661" i="4" s="1"/>
  <c r="G555" i="4"/>
  <c r="E132" i="4"/>
  <c r="V132" i="4" s="1"/>
  <c r="D202" i="4"/>
  <c r="D898" i="4"/>
  <c r="G567" i="4"/>
  <c r="G432" i="4"/>
  <c r="H784" i="4"/>
  <c r="E444" i="4"/>
  <c r="V444" i="4" s="1"/>
  <c r="D127" i="4"/>
  <c r="G493" i="4"/>
  <c r="F255" i="4"/>
  <c r="W255" i="4" s="1"/>
  <c r="E583" i="4"/>
  <c r="V583" i="4" s="1"/>
  <c r="E436" i="4"/>
  <c r="V436" i="4" s="1"/>
  <c r="E6" i="4"/>
  <c r="V6" i="4" s="1"/>
  <c r="D299" i="4"/>
  <c r="H30" i="4"/>
  <c r="AB30" i="4" s="1"/>
  <c r="H716" i="4"/>
  <c r="F256" i="4"/>
  <c r="W256" i="4" s="1"/>
  <c r="G202" i="4"/>
  <c r="D897" i="4"/>
  <c r="G574" i="4"/>
  <c r="D58" i="4"/>
  <c r="G939" i="4"/>
  <c r="E343" i="4"/>
  <c r="V343" i="4" s="1"/>
  <c r="H393" i="4"/>
  <c r="F102" i="4"/>
  <c r="W102" i="4" s="1"/>
  <c r="E508" i="4"/>
  <c r="V508" i="4" s="1"/>
  <c r="F829" i="4"/>
  <c r="W829" i="4" s="1"/>
  <c r="F248" i="4"/>
  <c r="W248" i="4" s="1"/>
  <c r="H786" i="4"/>
  <c r="G559" i="4"/>
  <c r="E117" i="4"/>
  <c r="V117" i="4" s="1"/>
  <c r="D967" i="4"/>
  <c r="G498" i="4"/>
  <c r="H291" i="4"/>
  <c r="F114" i="4"/>
  <c r="W114" i="4" s="1"/>
  <c r="E84" i="4"/>
  <c r="V84" i="4" s="1"/>
  <c r="E589" i="4"/>
  <c r="V589" i="4" s="1"/>
  <c r="G628" i="4"/>
  <c r="E441" i="4"/>
  <c r="V441" i="4" s="1"/>
  <c r="E116" i="4"/>
  <c r="V116" i="4" s="1"/>
  <c r="D954" i="4"/>
  <c r="E97" i="4"/>
  <c r="V97" i="4" s="1"/>
  <c r="G944" i="4"/>
  <c r="E348" i="4"/>
  <c r="V348" i="4" s="1"/>
  <c r="H391" i="4"/>
  <c r="E94" i="4"/>
  <c r="V94" i="4" s="1"/>
  <c r="E115" i="4"/>
  <c r="V115" i="4" s="1"/>
  <c r="F819" i="4"/>
  <c r="W819" i="4" s="1"/>
  <c r="D745" i="4"/>
  <c r="G564" i="4"/>
  <c r="G500" i="4"/>
  <c r="Z500" i="4" s="1"/>
  <c r="F729" i="4"/>
  <c r="W729" i="4" s="1"/>
  <c r="H712" i="4"/>
  <c r="E93" i="4"/>
  <c r="V93" i="4" s="1"/>
  <c r="H776" i="4"/>
  <c r="H389" i="4"/>
  <c r="E579" i="4"/>
  <c r="V579" i="4" s="1"/>
  <c r="D292" i="4"/>
  <c r="H721" i="4"/>
  <c r="G570" i="4"/>
  <c r="E509" i="4"/>
  <c r="V509" i="4" s="1"/>
  <c r="H791" i="4"/>
  <c r="D972" i="4"/>
  <c r="H294" i="4"/>
  <c r="E585" i="4"/>
  <c r="V585" i="4" s="1"/>
  <c r="E437" i="4"/>
  <c r="V437" i="4" s="1"/>
  <c r="H714" i="4"/>
  <c r="G200" i="4"/>
  <c r="G573" i="4"/>
  <c r="E3" i="4"/>
  <c r="V3" i="4" s="1"/>
  <c r="E341" i="4"/>
  <c r="V341" i="4" s="1"/>
  <c r="H396" i="4"/>
  <c r="G136" i="4"/>
  <c r="Z136" i="4" s="1"/>
  <c r="E510" i="4"/>
  <c r="V510" i="4" s="1"/>
  <c r="F824" i="4"/>
  <c r="W824" i="4" s="1"/>
  <c r="D224" i="4"/>
  <c r="G556" i="4"/>
  <c r="F112" i="4"/>
  <c r="W112" i="4" s="1"/>
  <c r="G505" i="4"/>
  <c r="H300" i="4"/>
  <c r="F731" i="4"/>
  <c r="W731" i="4" s="1"/>
  <c r="G129" i="4"/>
  <c r="F108" i="4"/>
  <c r="W108" i="4" s="1"/>
  <c r="D132" i="4"/>
  <c r="D825" i="4"/>
  <c r="D822" i="4"/>
  <c r="D829" i="4"/>
  <c r="D827" i="4"/>
  <c r="D824" i="4"/>
  <c r="D819" i="4"/>
  <c r="W650" i="4"/>
  <c r="F643" i="4"/>
  <c r="W643" i="4" s="1"/>
  <c r="F652" i="4"/>
  <c r="W652" i="4" s="1"/>
  <c r="F647" i="4"/>
  <c r="W647" i="4" s="1"/>
  <c r="F654" i="4"/>
  <c r="W654" i="4" s="1"/>
  <c r="F642" i="4"/>
  <c r="W642" i="4" s="1"/>
  <c r="F661" i="4"/>
  <c r="W661" i="4" s="1"/>
  <c r="F649" i="4"/>
  <c r="W649" i="4" s="1"/>
  <c r="F653" i="4"/>
  <c r="W653" i="4" s="1"/>
  <c r="F639" i="4"/>
  <c r="W639" i="4" s="1"/>
  <c r="F658" i="4"/>
  <c r="W658" i="4" s="1"/>
  <c r="F646" i="4"/>
  <c r="W646" i="4" s="1"/>
  <c r="H576" i="4"/>
  <c r="D454" i="4"/>
  <c r="D79" i="4"/>
  <c r="Z338" i="4"/>
  <c r="G332" i="4"/>
  <c r="Z332" i="4" s="1"/>
  <c r="G336" i="4"/>
  <c r="Z336" i="4" s="1"/>
  <c r="G329" i="4"/>
  <c r="Z329" i="4" s="1"/>
  <c r="G333" i="4"/>
  <c r="G335" i="4"/>
  <c r="Z335" i="4" s="1"/>
  <c r="V350" i="4"/>
  <c r="E339" i="4"/>
  <c r="V339" i="4" s="1"/>
  <c r="E347" i="4"/>
  <c r="V347" i="4" s="1"/>
  <c r="E342" i="4"/>
  <c r="V342" i="4" s="1"/>
  <c r="E344" i="4"/>
  <c r="V344" i="4" s="1"/>
  <c r="Z434" i="4"/>
  <c r="G428" i="4"/>
  <c r="G427" i="4"/>
  <c r="Z427" i="4" s="1"/>
  <c r="G429" i="4"/>
  <c r="Z429" i="4" s="1"/>
  <c r="V446" i="4"/>
  <c r="E453" i="4"/>
  <c r="V453" i="4" s="1"/>
  <c r="E448" i="4"/>
  <c r="V448" i="4" s="1"/>
  <c r="E450" i="4"/>
  <c r="V450" i="4" s="1"/>
  <c r="E457" i="4"/>
  <c r="V457" i="4" s="1"/>
  <c r="E449" i="4"/>
  <c r="V449" i="4" s="1"/>
  <c r="Z506" i="4"/>
  <c r="G495" i="4"/>
  <c r="G508" i="4"/>
  <c r="G504" i="4"/>
  <c r="G496" i="4"/>
  <c r="Z496" i="4" s="1"/>
  <c r="G509" i="4"/>
  <c r="Z509" i="4" s="1"/>
  <c r="G499" i="4"/>
  <c r="Z499" i="4" s="1"/>
  <c r="G510" i="4"/>
  <c r="G497" i="4"/>
  <c r="Z497" i="4" s="1"/>
  <c r="G512" i="4"/>
  <c r="G501" i="4"/>
  <c r="V518" i="4"/>
  <c r="E517" i="4"/>
  <c r="V517" i="4" s="1"/>
  <c r="E516" i="4"/>
  <c r="V516" i="4" s="1"/>
  <c r="E511" i="4"/>
  <c r="V511" i="4" s="1"/>
  <c r="E514" i="4"/>
  <c r="V514" i="4" s="1"/>
  <c r="E515" i="4"/>
  <c r="V515" i="4" s="1"/>
  <c r="E507" i="4"/>
  <c r="V507" i="4" s="1"/>
  <c r="AB530" i="4"/>
  <c r="H519" i="4"/>
  <c r="Z578" i="4"/>
  <c r="G568" i="4"/>
  <c r="G575" i="4"/>
  <c r="V590" i="4"/>
  <c r="E597" i="4"/>
  <c r="V597" i="4" s="1"/>
  <c r="E599" i="4"/>
  <c r="V599" i="4" s="1"/>
  <c r="E594" i="4"/>
  <c r="V594" i="4" s="1"/>
  <c r="E601" i="4"/>
  <c r="V601" i="4" s="1"/>
  <c r="E591" i="4"/>
  <c r="V591" i="4" s="1"/>
  <c r="E598" i="4"/>
  <c r="V598" i="4" s="1"/>
  <c r="Z650" i="4"/>
  <c r="G646" i="4"/>
  <c r="G659" i="4"/>
  <c r="Z659" i="4" s="1"/>
  <c r="G648" i="4"/>
  <c r="G643" i="4"/>
  <c r="G656" i="4"/>
  <c r="G647" i="4"/>
  <c r="G660" i="4"/>
  <c r="G640" i="4"/>
  <c r="G651" i="4"/>
  <c r="V662" i="4"/>
  <c r="E660" i="4"/>
  <c r="V660" i="4" s="1"/>
  <c r="E655" i="4"/>
  <c r="V655" i="4" s="1"/>
  <c r="E657" i="4"/>
  <c r="V657" i="4" s="1"/>
  <c r="E659" i="4"/>
  <c r="V659" i="4" s="1"/>
  <c r="E654" i="4"/>
  <c r="V654" i="4" s="1"/>
  <c r="V674" i="4"/>
  <c r="E681" i="4"/>
  <c r="V681" i="4" s="1"/>
  <c r="E683" i="4"/>
  <c r="V683" i="4" s="1"/>
  <c r="E678" i="4"/>
  <c r="V678" i="4" s="1"/>
  <c r="E685" i="4"/>
  <c r="V685" i="4" s="1"/>
  <c r="E684" i="4"/>
  <c r="V684" i="4" s="1"/>
  <c r="E677" i="4"/>
  <c r="V677" i="4" s="1"/>
  <c r="AB722" i="4"/>
  <c r="H727" i="4"/>
  <c r="AB727" i="4" s="1"/>
  <c r="H733" i="4"/>
  <c r="H726" i="4"/>
  <c r="AB726" i="4" s="1"/>
  <c r="H724" i="4"/>
  <c r="H728" i="4"/>
  <c r="W734" i="4"/>
  <c r="F724" i="4"/>
  <c r="W724" i="4" s="1"/>
  <c r="F739" i="4"/>
  <c r="W739" i="4" s="1"/>
  <c r="F726" i="4"/>
  <c r="W726" i="4" s="1"/>
  <c r="F736" i="4"/>
  <c r="W736" i="4" s="1"/>
  <c r="F733" i="4"/>
  <c r="W733" i="4" s="1"/>
  <c r="F743" i="4"/>
  <c r="W743" i="4" s="1"/>
  <c r="F728" i="4"/>
  <c r="W728" i="4" s="1"/>
  <c r="F738" i="4"/>
  <c r="W738" i="4" s="1"/>
  <c r="F730" i="4"/>
  <c r="W730" i="4" s="1"/>
  <c r="F740" i="4"/>
  <c r="W740" i="4" s="1"/>
  <c r="F725" i="4"/>
  <c r="W725" i="4" s="1"/>
  <c r="F744" i="4"/>
  <c r="W744" i="4" s="1"/>
  <c r="D741" i="4"/>
  <c r="D752" i="4"/>
  <c r="D743" i="4"/>
  <c r="D738" i="4"/>
  <c r="D749" i="4"/>
  <c r="D742" i="4"/>
  <c r="D756" i="4"/>
  <c r="D740" i="4"/>
  <c r="D735" i="4"/>
  <c r="AB794" i="4"/>
  <c r="H783" i="4"/>
  <c r="H797" i="4"/>
  <c r="H787" i="4"/>
  <c r="H792" i="4"/>
  <c r="H801" i="4"/>
  <c r="H785" i="4"/>
  <c r="H796" i="4"/>
  <c r="AB796" i="4" s="1"/>
  <c r="H789" i="4"/>
  <c r="AB789" i="4" s="1"/>
  <c r="Z806" i="4"/>
  <c r="G808" i="4"/>
  <c r="G810" i="4"/>
  <c r="Z810" i="4" s="1"/>
  <c r="G817" i="4"/>
  <c r="G812" i="4"/>
  <c r="G814" i="4"/>
  <c r="G809" i="4"/>
  <c r="D841" i="4"/>
  <c r="D838" i="4"/>
  <c r="D833" i="4"/>
  <c r="AB878" i="4"/>
  <c r="H874" i="4"/>
  <c r="AB874" i="4" s="1"/>
  <c r="H883" i="4"/>
  <c r="AB883" i="4" s="1"/>
  <c r="H876" i="4"/>
  <c r="H871" i="4"/>
  <c r="AB871" i="4" s="1"/>
  <c r="H887" i="4"/>
  <c r="H882" i="4"/>
  <c r="H868" i="4"/>
  <c r="H875" i="4"/>
  <c r="W890" i="4"/>
  <c r="F879" i="4"/>
  <c r="W879" i="4" s="1"/>
  <c r="F881" i="4"/>
  <c r="W881" i="4" s="1"/>
  <c r="F888" i="4"/>
  <c r="W888" i="4" s="1"/>
  <c r="F883" i="4"/>
  <c r="W883" i="4" s="1"/>
  <c r="F880" i="4"/>
  <c r="W880" i="4" s="1"/>
  <c r="F887" i="4"/>
  <c r="W887" i="4" s="1"/>
  <c r="D899" i="4"/>
  <c r="D896" i="4"/>
  <c r="D891" i="4"/>
  <c r="AB962" i="4"/>
  <c r="H966" i="4"/>
  <c r="H968" i="4"/>
  <c r="H970" i="4"/>
  <c r="H963" i="4"/>
  <c r="H965" i="4"/>
  <c r="AB965" i="4" s="1"/>
  <c r="D964" i="4"/>
  <c r="D971" i="4"/>
  <c r="D973" i="4"/>
  <c r="D963" i="4"/>
  <c r="D970" i="4"/>
  <c r="W338" i="4"/>
  <c r="F327" i="4"/>
  <c r="W327" i="4" s="1"/>
  <c r="F340" i="4"/>
  <c r="W340" i="4" s="1"/>
  <c r="F333" i="4"/>
  <c r="W333" i="4" s="1"/>
  <c r="F342" i="4"/>
  <c r="W342" i="4" s="1"/>
  <c r="F336" i="4"/>
  <c r="W336" i="4" s="1"/>
  <c r="F331" i="4"/>
  <c r="W331" i="4" s="1"/>
  <c r="W578" i="4"/>
  <c r="F587" i="4"/>
  <c r="W587" i="4" s="1"/>
  <c r="F573" i="4"/>
  <c r="W573" i="4" s="1"/>
  <c r="F580" i="4"/>
  <c r="W580" i="4" s="1"/>
  <c r="F567" i="4"/>
  <c r="W567" i="4" s="1"/>
  <c r="F582" i="4"/>
  <c r="W582" i="4" s="1"/>
  <c r="F570" i="4"/>
  <c r="W570" i="4" s="1"/>
  <c r="F584" i="4"/>
  <c r="W584" i="4" s="1"/>
  <c r="F574" i="4"/>
  <c r="W574" i="4" s="1"/>
  <c r="F586" i="4"/>
  <c r="W586" i="4" s="1"/>
  <c r="D653" i="4"/>
  <c r="D655" i="4"/>
  <c r="D657" i="4"/>
  <c r="D652" i="4"/>
  <c r="D651" i="4"/>
  <c r="D656" i="4"/>
  <c r="D585" i="4"/>
  <c r="H423" i="4"/>
  <c r="G879" i="4"/>
  <c r="H503" i="4"/>
  <c r="F803" i="4"/>
  <c r="W803" i="4" s="1"/>
  <c r="G291" i="4"/>
  <c r="G282" i="4"/>
  <c r="Z794" i="4"/>
  <c r="G783" i="4"/>
  <c r="Z783" i="4" s="1"/>
  <c r="G804" i="4"/>
  <c r="Z804" i="4" s="1"/>
  <c r="G787" i="4"/>
  <c r="G792" i="4"/>
  <c r="Z792" i="4" s="1"/>
  <c r="G796" i="4"/>
  <c r="G790" i="4"/>
  <c r="G805" i="4"/>
  <c r="G784" i="4"/>
  <c r="V890" i="4"/>
  <c r="E886" i="4"/>
  <c r="V886" i="4" s="1"/>
  <c r="E888" i="4"/>
  <c r="V888" i="4" s="1"/>
  <c r="E883" i="4"/>
  <c r="V883" i="4" s="1"/>
  <c r="E885" i="4"/>
  <c r="V885" i="4" s="1"/>
  <c r="E882" i="4"/>
  <c r="V882" i="4" s="1"/>
  <c r="E887" i="4"/>
  <c r="V887" i="4" s="1"/>
  <c r="Z962" i="4"/>
  <c r="G954" i="4"/>
  <c r="G956" i="4"/>
  <c r="G951" i="4"/>
  <c r="G958" i="4"/>
  <c r="G960" i="4"/>
  <c r="G955" i="4"/>
  <c r="F808" i="4"/>
  <c r="W808" i="4" s="1"/>
  <c r="H490" i="4"/>
  <c r="AB490" i="4" s="1"/>
  <c r="D814" i="4"/>
  <c r="G791" i="4"/>
  <c r="Z791" i="4" s="1"/>
  <c r="D665" i="4"/>
  <c r="H432" i="4"/>
  <c r="AB432" i="4" s="1"/>
  <c r="F344" i="4"/>
  <c r="W344" i="4" s="1"/>
  <c r="F660" i="4"/>
  <c r="W660" i="4" s="1"/>
  <c r="E726" i="4"/>
  <c r="V726" i="4" s="1"/>
  <c r="D586" i="4"/>
  <c r="G867" i="4"/>
  <c r="H433" i="4"/>
  <c r="G720" i="4"/>
  <c r="D516" i="4"/>
  <c r="D511" i="4"/>
  <c r="D508" i="4"/>
  <c r="D515" i="4"/>
  <c r="D510" i="4"/>
  <c r="Z722" i="4"/>
  <c r="G726" i="4"/>
  <c r="G715" i="4"/>
  <c r="G729" i="4"/>
  <c r="G719" i="4"/>
  <c r="G714" i="4"/>
  <c r="AB950" i="4"/>
  <c r="H955" i="4"/>
  <c r="AB955" i="4" s="1"/>
  <c r="H952" i="4"/>
  <c r="AB952" i="4" s="1"/>
  <c r="H959" i="4"/>
  <c r="H961" i="4"/>
  <c r="H956" i="4"/>
  <c r="AB956" i="4" s="1"/>
  <c r="G869" i="4"/>
  <c r="D672" i="4"/>
  <c r="G712" i="4"/>
  <c r="D358" i="4"/>
  <c r="E814" i="4"/>
  <c r="V814" i="4" s="1"/>
  <c r="G874" i="4"/>
  <c r="D521" i="4"/>
  <c r="E879" i="4"/>
  <c r="V879" i="4" s="1"/>
  <c r="D351" i="4"/>
  <c r="E807" i="4"/>
  <c r="V807" i="4" s="1"/>
  <c r="H484" i="4"/>
  <c r="E240" i="4"/>
  <c r="V240" i="4" s="1"/>
  <c r="E896" i="4"/>
  <c r="V896" i="4" s="1"/>
  <c r="D809" i="4"/>
  <c r="D670" i="4"/>
  <c r="H569" i="4"/>
  <c r="H943" i="4"/>
  <c r="F349" i="4"/>
  <c r="W349" i="4" s="1"/>
  <c r="D71" i="4"/>
  <c r="H329" i="4"/>
  <c r="E884" i="4"/>
  <c r="V884" i="4" s="1"/>
  <c r="D63" i="4"/>
  <c r="D452" i="4"/>
  <c r="F581" i="4"/>
  <c r="W581" i="4" s="1"/>
  <c r="F816" i="4"/>
  <c r="W816" i="4" s="1"/>
  <c r="D356" i="4"/>
  <c r="H635" i="4"/>
  <c r="D584" i="4"/>
  <c r="D438" i="4"/>
  <c r="E238" i="4"/>
  <c r="V238" i="4" s="1"/>
  <c r="G872" i="4"/>
  <c r="F495" i="4"/>
  <c r="W495" i="4" s="1"/>
  <c r="D69" i="4"/>
  <c r="E901" i="4"/>
  <c r="V901" i="4" s="1"/>
  <c r="D812" i="4"/>
  <c r="D663" i="4"/>
  <c r="H577" i="4"/>
  <c r="D524" i="4"/>
  <c r="H431" i="4"/>
  <c r="D77" i="4"/>
  <c r="H948" i="4"/>
  <c r="G284" i="4"/>
  <c r="G727" i="4"/>
  <c r="G799" i="4"/>
  <c r="Z799" i="4" s="1"/>
  <c r="F572" i="4"/>
  <c r="W572" i="4" s="1"/>
  <c r="E346" i="4"/>
  <c r="V346" i="4" s="1"/>
  <c r="F797" i="4"/>
  <c r="W797" i="4" s="1"/>
  <c r="F509" i="4"/>
  <c r="W509" i="4" s="1"/>
  <c r="H334" i="4"/>
  <c r="H951" i="4"/>
  <c r="E889" i="4"/>
  <c r="V889" i="4" s="1"/>
  <c r="E456" i="4"/>
  <c r="V456" i="4" s="1"/>
  <c r="H644" i="4"/>
  <c r="D457" i="4"/>
  <c r="F329" i="4"/>
  <c r="W329" i="4" s="1"/>
  <c r="D823" i="4"/>
  <c r="G502" i="4"/>
  <c r="Z502" i="4" s="1"/>
  <c r="G953" i="4"/>
  <c r="Z953" i="4" s="1"/>
  <c r="F579" i="4"/>
  <c r="W579" i="4" s="1"/>
  <c r="H321" i="4"/>
  <c r="AB321" i="4" s="1"/>
  <c r="G181" i="4"/>
  <c r="G169" i="4"/>
  <c r="AB494" i="4"/>
  <c r="H501" i="4"/>
  <c r="H500" i="4"/>
  <c r="H495" i="4"/>
  <c r="H497" i="4"/>
  <c r="H499" i="4"/>
  <c r="AB499" i="4" s="1"/>
  <c r="V734" i="4"/>
  <c r="E736" i="4"/>
  <c r="V736" i="4" s="1"/>
  <c r="E738" i="4"/>
  <c r="V738" i="4" s="1"/>
  <c r="E745" i="4"/>
  <c r="V745" i="4" s="1"/>
  <c r="E737" i="4"/>
  <c r="V737" i="4" s="1"/>
  <c r="E742" i="4"/>
  <c r="V742" i="4" s="1"/>
  <c r="E740" i="4"/>
  <c r="V740" i="4" s="1"/>
  <c r="V818" i="4"/>
  <c r="E820" i="4"/>
  <c r="V820" i="4" s="1"/>
  <c r="E829" i="4"/>
  <c r="V829" i="4" s="1"/>
  <c r="E824" i="4"/>
  <c r="V824" i="4" s="1"/>
  <c r="E822" i="4"/>
  <c r="V822" i="4" s="1"/>
  <c r="E819" i="4"/>
  <c r="V819" i="4" s="1"/>
  <c r="E826" i="4"/>
  <c r="V826" i="4" s="1"/>
  <c r="D525" i="4"/>
  <c r="F655" i="4"/>
  <c r="W655" i="4" s="1"/>
  <c r="H960" i="4"/>
  <c r="E733" i="4"/>
  <c r="V733" i="4" s="1"/>
  <c r="H945" i="4"/>
  <c r="H640" i="4"/>
  <c r="F442" i="4"/>
  <c r="W442" i="4" s="1"/>
  <c r="H630" i="4"/>
  <c r="D445" i="4"/>
  <c r="F497" i="4"/>
  <c r="W497" i="4" s="1"/>
  <c r="D519" i="4"/>
  <c r="G801" i="4"/>
  <c r="Z801" i="4" s="1"/>
  <c r="F805" i="4"/>
  <c r="W805" i="4" s="1"/>
  <c r="H958" i="4"/>
  <c r="H648" i="4"/>
  <c r="F328" i="4"/>
  <c r="W328" i="4" s="1"/>
  <c r="D820" i="4"/>
  <c r="F445" i="4"/>
  <c r="W445" i="4" s="1"/>
  <c r="F811" i="4"/>
  <c r="W811" i="4" s="1"/>
  <c r="D354" i="4"/>
  <c r="E817" i="4"/>
  <c r="V817" i="4" s="1"/>
  <c r="H628" i="4"/>
  <c r="AB628" i="4" s="1"/>
  <c r="D589" i="4"/>
  <c r="H487" i="4"/>
  <c r="AB487" i="4" s="1"/>
  <c r="D443" i="4"/>
  <c r="E236" i="4"/>
  <c r="V236" i="4" s="1"/>
  <c r="G877" i="4"/>
  <c r="F500" i="4"/>
  <c r="W500" i="4" s="1"/>
  <c r="G66" i="4"/>
  <c r="E894" i="4"/>
  <c r="V894" i="4" s="1"/>
  <c r="D817" i="4"/>
  <c r="D668" i="4"/>
  <c r="H570" i="4"/>
  <c r="D529" i="4"/>
  <c r="H424" i="4"/>
  <c r="AB424" i="4" s="1"/>
  <c r="G60" i="4"/>
  <c r="Z60" i="4" s="1"/>
  <c r="H941" i="4"/>
  <c r="G732" i="4"/>
  <c r="Z732" i="4" s="1"/>
  <c r="G797" i="4"/>
  <c r="F577" i="4"/>
  <c r="W577" i="4" s="1"/>
  <c r="E349" i="4"/>
  <c r="V349" i="4" s="1"/>
  <c r="F795" i="4"/>
  <c r="W795" i="4" s="1"/>
  <c r="F516" i="4"/>
  <c r="W516" i="4" s="1"/>
  <c r="H332" i="4"/>
  <c r="H954" i="4"/>
  <c r="F645" i="4"/>
  <c r="W645" i="4" s="1"/>
  <c r="E827" i="4"/>
  <c r="V827" i="4" s="1"/>
  <c r="D450" i="4"/>
  <c r="D828" i="4"/>
  <c r="G961" i="4"/>
  <c r="Z961" i="4" s="1"/>
  <c r="F585" i="4"/>
  <c r="W585" i="4" s="1"/>
  <c r="AB326" i="4"/>
  <c r="H319" i="4"/>
  <c r="H327" i="4"/>
  <c r="H316" i="4"/>
  <c r="H335" i="4"/>
  <c r="H323" i="4"/>
  <c r="H322" i="4"/>
  <c r="AB322" i="4" s="1"/>
  <c r="H318" i="4"/>
  <c r="AB318" i="4" s="1"/>
  <c r="H333" i="4"/>
  <c r="AB333" i="4" s="1"/>
  <c r="H325" i="4"/>
  <c r="H328" i="4"/>
  <c r="AB328" i="4" s="1"/>
  <c r="H647" i="4"/>
  <c r="H953" i="4"/>
  <c r="E727" i="4"/>
  <c r="V727" i="4" s="1"/>
  <c r="E810" i="4"/>
  <c r="V810" i="4" s="1"/>
  <c r="G870" i="4"/>
  <c r="D810" i="4"/>
  <c r="E735" i="4"/>
  <c r="V735" i="4" s="1"/>
  <c r="D596" i="4"/>
  <c r="F198" i="4"/>
  <c r="W198" i="4" s="1"/>
  <c r="F184" i="4"/>
  <c r="W184" i="4" s="1"/>
  <c r="D87" i="4"/>
  <c r="D97" i="4"/>
  <c r="F339" i="4"/>
  <c r="W339" i="4" s="1"/>
  <c r="H486" i="4"/>
  <c r="H571" i="4"/>
  <c r="D84" i="4"/>
  <c r="F335" i="4"/>
  <c r="W335" i="4" s="1"/>
  <c r="F809" i="4"/>
  <c r="W809" i="4" s="1"/>
  <c r="D582" i="4"/>
  <c r="F505" i="4"/>
  <c r="W505" i="4" s="1"/>
  <c r="E899" i="4"/>
  <c r="V899" i="4" s="1"/>
  <c r="D673" i="4"/>
  <c r="G725" i="4"/>
  <c r="F514" i="4"/>
  <c r="W514" i="4" s="1"/>
  <c r="H337" i="4"/>
  <c r="D94" i="4"/>
  <c r="D447" i="4"/>
  <c r="H317" i="4"/>
  <c r="F814" i="4"/>
  <c r="W814" i="4" s="1"/>
  <c r="E729" i="4"/>
  <c r="V729" i="4" s="1"/>
  <c r="D352" i="4"/>
  <c r="F337" i="4"/>
  <c r="W337" i="4" s="1"/>
  <c r="E815" i="4"/>
  <c r="V815" i="4" s="1"/>
  <c r="D587" i="4"/>
  <c r="H485" i="4"/>
  <c r="D439" i="4"/>
  <c r="E234" i="4"/>
  <c r="V234" i="4" s="1"/>
  <c r="F498" i="4"/>
  <c r="W498" i="4" s="1"/>
  <c r="E892" i="4"/>
  <c r="V892" i="4" s="1"/>
  <c r="D815" i="4"/>
  <c r="D666" i="4"/>
  <c r="H568" i="4"/>
  <c r="G341" i="4"/>
  <c r="H37" i="4"/>
  <c r="AB37" i="4" s="1"/>
  <c r="H939" i="4"/>
  <c r="AB939" i="4" s="1"/>
  <c r="F346" i="4"/>
  <c r="W346" i="4" s="1"/>
  <c r="G730" i="4"/>
  <c r="G795" i="4"/>
  <c r="Z795" i="4" s="1"/>
  <c r="F575" i="4"/>
  <c r="W575" i="4" s="1"/>
  <c r="F425" i="4"/>
  <c r="W425" i="4" s="1"/>
  <c r="F508" i="4"/>
  <c r="W508" i="4" s="1"/>
  <c r="D346" i="4"/>
  <c r="G164" i="4"/>
  <c r="H330" i="4"/>
  <c r="E743" i="4"/>
  <c r="V743" i="4" s="1"/>
  <c r="E454" i="4"/>
  <c r="V454" i="4" s="1"/>
  <c r="F648" i="4"/>
  <c r="W648" i="4" s="1"/>
  <c r="E823" i="4"/>
  <c r="V823" i="4" s="1"/>
  <c r="D601" i="4"/>
  <c r="D455" i="4"/>
  <c r="D826" i="4"/>
  <c r="G952" i="4"/>
  <c r="F588" i="4"/>
  <c r="W588" i="4" s="1"/>
  <c r="H315" i="4"/>
  <c r="AB638" i="4"/>
  <c r="H649" i="4"/>
  <c r="H639" i="4"/>
  <c r="H646" i="4"/>
  <c r="AB646" i="4" s="1"/>
  <c r="H641" i="4"/>
  <c r="AB641" i="4" s="1"/>
  <c r="H643" i="4"/>
  <c r="AB643" i="4" s="1"/>
  <c r="H642" i="4"/>
  <c r="Z878" i="4"/>
  <c r="G883" i="4"/>
  <c r="G880" i="4"/>
  <c r="G887" i="4"/>
  <c r="G882" i="4"/>
  <c r="G889" i="4"/>
  <c r="E898" i="4"/>
  <c r="V898" i="4" s="1"/>
  <c r="H940" i="4"/>
  <c r="F798" i="4"/>
  <c r="W798" i="4" s="1"/>
  <c r="D76" i="4"/>
  <c r="F444" i="4"/>
  <c r="W444" i="4" s="1"/>
  <c r="F813" i="4"/>
  <c r="W813" i="4" s="1"/>
  <c r="H637" i="4"/>
  <c r="AB637" i="4" s="1"/>
  <c r="E891" i="4"/>
  <c r="V891" i="4" s="1"/>
  <c r="G717" i="4"/>
  <c r="D658" i="4"/>
  <c r="E51" i="4"/>
  <c r="V51" i="4" s="1"/>
  <c r="E59" i="4"/>
  <c r="V59" i="4" s="1"/>
  <c r="D359" i="4"/>
  <c r="E241" i="4"/>
  <c r="V241" i="4" s="1"/>
  <c r="H575" i="4"/>
  <c r="AB575" i="4" s="1"/>
  <c r="D821" i="4"/>
  <c r="G959" i="4"/>
  <c r="Z959" i="4" s="1"/>
  <c r="E724" i="4"/>
  <c r="V724" i="4" s="1"/>
  <c r="E808" i="4"/>
  <c r="V808" i="4" s="1"/>
  <c r="H636" i="4"/>
  <c r="D580" i="4"/>
  <c r="H491" i="4"/>
  <c r="D435" i="4"/>
  <c r="G868" i="4"/>
  <c r="E897" i="4"/>
  <c r="V897" i="4" s="1"/>
  <c r="D808" i="4"/>
  <c r="D671" i="4"/>
  <c r="H573" i="4"/>
  <c r="AB573" i="4" s="1"/>
  <c r="D520" i="4"/>
  <c r="H425" i="4"/>
  <c r="G711" i="4"/>
  <c r="Z711" i="4" s="1"/>
  <c r="F347" i="4"/>
  <c r="W347" i="4" s="1"/>
  <c r="G723" i="4"/>
  <c r="F568" i="4"/>
  <c r="W568" i="4" s="1"/>
  <c r="G884" i="4"/>
  <c r="F513" i="4"/>
  <c r="W513" i="4" s="1"/>
  <c r="D339" i="4"/>
  <c r="G160" i="4"/>
  <c r="H331" i="4"/>
  <c r="AB331" i="4" s="1"/>
  <c r="G259" i="4"/>
  <c r="Z259" i="4" s="1"/>
  <c r="F83" i="4"/>
  <c r="W83" i="4" s="1"/>
  <c r="E741" i="4"/>
  <c r="V741" i="4" s="1"/>
  <c r="D507" i="4"/>
  <c r="E451" i="4"/>
  <c r="V451" i="4" s="1"/>
  <c r="G328" i="4"/>
  <c r="F641" i="4"/>
  <c r="W641" i="4" s="1"/>
  <c r="E828" i="4"/>
  <c r="V828" i="4" s="1"/>
  <c r="D598" i="4"/>
  <c r="D456" i="4"/>
  <c r="G785" i="4"/>
  <c r="D91" i="4"/>
  <c r="G957" i="4"/>
  <c r="Z957" i="4" s="1"/>
  <c r="F589" i="4"/>
  <c r="W589" i="4" s="1"/>
  <c r="H320" i="4"/>
  <c r="H28" i="4"/>
  <c r="AB28" i="4" s="1"/>
  <c r="W434" i="4"/>
  <c r="F439" i="4"/>
  <c r="W439" i="4" s="1"/>
  <c r="F427" i="4"/>
  <c r="W427" i="4" s="1"/>
  <c r="F443" i="4"/>
  <c r="W443" i="4" s="1"/>
  <c r="F428" i="4"/>
  <c r="W428" i="4" s="1"/>
  <c r="F423" i="4"/>
  <c r="W423" i="4" s="1"/>
  <c r="F440" i="4"/>
  <c r="W440" i="4" s="1"/>
  <c r="F430" i="4"/>
  <c r="W430" i="4" s="1"/>
  <c r="F435" i="4"/>
  <c r="W435" i="4" s="1"/>
  <c r="W806" i="4"/>
  <c r="F802" i="4"/>
  <c r="W802" i="4" s="1"/>
  <c r="F804" i="4"/>
  <c r="W804" i="4" s="1"/>
  <c r="F799" i="4"/>
  <c r="W799" i="4" s="1"/>
  <c r="F801" i="4"/>
  <c r="W801" i="4" s="1"/>
  <c r="F796" i="4"/>
  <c r="W796" i="4" s="1"/>
  <c r="V230" i="4"/>
  <c r="E233" i="4"/>
  <c r="V233" i="4" s="1"/>
  <c r="E816" i="4"/>
  <c r="V816" i="4" s="1"/>
  <c r="D440" i="4"/>
  <c r="F501" i="4"/>
  <c r="W501" i="4" s="1"/>
  <c r="G731" i="4"/>
  <c r="Z731" i="4" s="1"/>
  <c r="H502" i="4"/>
  <c r="AB502" i="4" s="1"/>
  <c r="H633" i="4"/>
  <c r="D522" i="4"/>
  <c r="H429" i="4"/>
  <c r="H946" i="4"/>
  <c r="G802" i="4"/>
  <c r="F569" i="4"/>
  <c r="W569" i="4" s="1"/>
  <c r="G973" i="4"/>
  <c r="F640" i="4"/>
  <c r="W640" i="4" s="1"/>
  <c r="E825" i="4"/>
  <c r="V825" i="4" s="1"/>
  <c r="F583" i="4"/>
  <c r="W583" i="4" s="1"/>
  <c r="F807" i="4"/>
  <c r="W807" i="4" s="1"/>
  <c r="D355" i="4"/>
  <c r="H267" i="4"/>
  <c r="F812" i="4"/>
  <c r="W812" i="4" s="1"/>
  <c r="E732" i="4"/>
  <c r="V732" i="4" s="1"/>
  <c r="D360" i="4"/>
  <c r="E813" i="4"/>
  <c r="V813" i="4" s="1"/>
  <c r="H492" i="4"/>
  <c r="E232" i="4"/>
  <c r="V232" i="4" s="1"/>
  <c r="G873" i="4"/>
  <c r="F496" i="4"/>
  <c r="W496" i="4" s="1"/>
  <c r="H336" i="4"/>
  <c r="AB336" i="4" s="1"/>
  <c r="D813" i="4"/>
  <c r="D523" i="4"/>
  <c r="H426" i="4"/>
  <c r="G340" i="4"/>
  <c r="Z340" i="4" s="1"/>
  <c r="H949" i="4"/>
  <c r="G716" i="4"/>
  <c r="F345" i="4"/>
  <c r="W345" i="4" s="1"/>
  <c r="G728" i="4"/>
  <c r="F571" i="4"/>
  <c r="W571" i="4" s="1"/>
  <c r="F433" i="4"/>
  <c r="W433" i="4" s="1"/>
  <c r="F436" i="4"/>
  <c r="W436" i="4" s="1"/>
  <c r="G885" i="4"/>
  <c r="Z885" i="4" s="1"/>
  <c r="F656" i="4"/>
  <c r="W656" i="4" s="1"/>
  <c r="G168" i="4"/>
  <c r="Z168" i="4" s="1"/>
  <c r="E739" i="4"/>
  <c r="V739" i="4" s="1"/>
  <c r="D517" i="4"/>
  <c r="G334" i="4"/>
  <c r="F644" i="4"/>
  <c r="W644" i="4" s="1"/>
  <c r="E821" i="4"/>
  <c r="V821" i="4" s="1"/>
  <c r="H498" i="4"/>
  <c r="G789" i="4"/>
  <c r="H15" i="4"/>
  <c r="D449" i="4"/>
  <c r="D448" i="4"/>
  <c r="D451" i="4"/>
  <c r="D453" i="4"/>
  <c r="D593" i="4"/>
  <c r="D595" i="4"/>
  <c r="D597" i="4"/>
  <c r="D592" i="4"/>
  <c r="D594" i="4"/>
  <c r="D591" i="4"/>
  <c r="E728" i="4"/>
  <c r="V728" i="4" s="1"/>
  <c r="D442" i="4"/>
  <c r="G800" i="4"/>
  <c r="D660" i="4"/>
  <c r="G265" i="4"/>
  <c r="Z265" i="4" s="1"/>
  <c r="D816" i="4"/>
  <c r="H627" i="4"/>
  <c r="E237" i="4"/>
  <c r="V237" i="4" s="1"/>
  <c r="D95" i="4"/>
  <c r="E900" i="4"/>
  <c r="V900" i="4" s="1"/>
  <c r="D811" i="4"/>
  <c r="D527" i="4"/>
  <c r="H428" i="4"/>
  <c r="H944" i="4"/>
  <c r="F426" i="4"/>
  <c r="W426" i="4" s="1"/>
  <c r="G888" i="4"/>
  <c r="F651" i="4"/>
  <c r="W651" i="4" s="1"/>
  <c r="E744" i="4"/>
  <c r="V744" i="4" s="1"/>
  <c r="D600" i="4"/>
  <c r="D96" i="4"/>
  <c r="G788" i="4"/>
  <c r="F438" i="4"/>
  <c r="W438" i="4" s="1"/>
  <c r="D80" i="4"/>
  <c r="D85" i="4"/>
  <c r="D73" i="4"/>
  <c r="D70" i="4"/>
  <c r="D66" i="4"/>
  <c r="D78" i="4"/>
  <c r="D83" i="4"/>
  <c r="Z62" i="4"/>
  <c r="G59" i="4"/>
  <c r="W38" i="4"/>
  <c r="F41" i="4"/>
  <c r="W41" i="4" s="1"/>
  <c r="W506" i="4"/>
  <c r="F510" i="4"/>
  <c r="W510" i="4" s="1"/>
  <c r="F515" i="4"/>
  <c r="W515" i="4" s="1"/>
  <c r="F517" i="4"/>
  <c r="W517" i="4" s="1"/>
  <c r="F507" i="4"/>
  <c r="W507" i="4" s="1"/>
  <c r="F512" i="4"/>
  <c r="W512" i="4" s="1"/>
  <c r="D357" i="4"/>
  <c r="H629" i="4"/>
  <c r="AB629" i="4" s="1"/>
  <c r="F504" i="4"/>
  <c r="W504" i="4" s="1"/>
  <c r="F432" i="4"/>
  <c r="W432" i="4" s="1"/>
  <c r="E881" i="4"/>
  <c r="V881" i="4" s="1"/>
  <c r="D581" i="4"/>
  <c r="D82" i="4"/>
  <c r="F817" i="4"/>
  <c r="W817" i="4" s="1"/>
  <c r="E725" i="4"/>
  <c r="V725" i="4" s="1"/>
  <c r="D353" i="4"/>
  <c r="D588" i="4"/>
  <c r="H483" i="4"/>
  <c r="D444" i="4"/>
  <c r="F502" i="4"/>
  <c r="W502" i="4" s="1"/>
  <c r="D667" i="4"/>
  <c r="H572" i="4"/>
  <c r="G718" i="4"/>
  <c r="Z718" i="4" s="1"/>
  <c r="F343" i="4"/>
  <c r="W343" i="4" s="1"/>
  <c r="G733" i="4"/>
  <c r="F576" i="4"/>
  <c r="W576" i="4" s="1"/>
  <c r="D661" i="4"/>
  <c r="D513" i="4"/>
  <c r="H505" i="4"/>
  <c r="F810" i="4"/>
  <c r="W810" i="4" s="1"/>
  <c r="E730" i="4"/>
  <c r="V730" i="4" s="1"/>
  <c r="D88" i="4"/>
  <c r="E809" i="4"/>
  <c r="V809" i="4" s="1"/>
  <c r="H632" i="4"/>
  <c r="D583" i="4"/>
  <c r="H488" i="4"/>
  <c r="D441" i="4"/>
  <c r="E235" i="4"/>
  <c r="V235" i="4" s="1"/>
  <c r="G876" i="4"/>
  <c r="F503" i="4"/>
  <c r="W503" i="4" s="1"/>
  <c r="E895" i="4"/>
  <c r="V895" i="4" s="1"/>
  <c r="D669" i="4"/>
  <c r="D528" i="4"/>
  <c r="H430" i="4"/>
  <c r="AB430" i="4" s="1"/>
  <c r="H942" i="4"/>
  <c r="AB942" i="4" s="1"/>
  <c r="G713" i="4"/>
  <c r="F348" i="4"/>
  <c r="W348" i="4" s="1"/>
  <c r="F431" i="4"/>
  <c r="W431" i="4" s="1"/>
  <c r="E345" i="4"/>
  <c r="V345" i="4" s="1"/>
  <c r="E231" i="4"/>
  <c r="V231" i="4" s="1"/>
  <c r="D92" i="4"/>
  <c r="G881" i="4"/>
  <c r="F659" i="4"/>
  <c r="W659" i="4" s="1"/>
  <c r="D654" i="4"/>
  <c r="D514" i="4"/>
  <c r="G337" i="4"/>
  <c r="Z337" i="4" s="1"/>
  <c r="H496" i="4"/>
  <c r="AB496" i="4" s="1"/>
  <c r="F334" i="4"/>
  <c r="W334" i="4" s="1"/>
  <c r="F190" i="4"/>
  <c r="W190" i="4" s="1"/>
  <c r="G793" i="4"/>
  <c r="F441" i="4"/>
  <c r="W441" i="4" s="1"/>
  <c r="G281" i="4"/>
  <c r="G965" i="4"/>
  <c r="G61" i="4"/>
  <c r="D159" i="4"/>
  <c r="F45" i="4"/>
  <c r="W45" i="4" s="1"/>
  <c r="E9" i="4"/>
  <c r="V9" i="4" s="1"/>
  <c r="H55" i="4"/>
  <c r="AB55" i="4" s="1"/>
  <c r="E197" i="4"/>
  <c r="V197" i="4" s="1"/>
  <c r="G42" i="4"/>
  <c r="H167" i="4"/>
  <c r="AB167" i="4" s="1"/>
  <c r="F312" i="4"/>
  <c r="W312" i="4" s="1"/>
  <c r="D330" i="4"/>
  <c r="H373" i="4"/>
  <c r="E387" i="4"/>
  <c r="V387" i="4" s="1"/>
  <c r="H409" i="4"/>
  <c r="H468" i="4"/>
  <c r="F483" i="4"/>
  <c r="W483" i="4" s="1"/>
  <c r="D490" i="4"/>
  <c r="H561" i="4"/>
  <c r="AB561" i="4" s="1"/>
  <c r="D567" i="4"/>
  <c r="H611" i="4"/>
  <c r="F618" i="4"/>
  <c r="W618" i="4" s="1"/>
  <c r="D641" i="4"/>
  <c r="H675" i="4"/>
  <c r="H705" i="4"/>
  <c r="E702" i="4"/>
  <c r="V702" i="4" s="1"/>
  <c r="G774" i="4"/>
  <c r="G852" i="4"/>
  <c r="E856" i="4"/>
  <c r="V856" i="4" s="1"/>
  <c r="G933" i="4"/>
  <c r="Z933" i="4" s="1"/>
  <c r="E942" i="4"/>
  <c r="V942" i="4" s="1"/>
  <c r="D945" i="4"/>
  <c r="D279" i="4"/>
  <c r="F143" i="4"/>
  <c r="W143" i="4" s="1"/>
  <c r="G17" i="4"/>
  <c r="G76" i="4"/>
  <c r="E701" i="4"/>
  <c r="V701" i="4" s="1"/>
  <c r="E141" i="4"/>
  <c r="V141" i="4" s="1"/>
  <c r="H166" i="4"/>
  <c r="D214" i="4"/>
  <c r="G118" i="4"/>
  <c r="G199" i="4"/>
  <c r="Z199" i="4" s="1"/>
  <c r="G94" i="4"/>
  <c r="Z94" i="4" s="1"/>
  <c r="F141" i="4"/>
  <c r="W141" i="4" s="1"/>
  <c r="F224" i="4"/>
  <c r="W224" i="4" s="1"/>
  <c r="G96" i="4"/>
  <c r="Z96" i="4" s="1"/>
  <c r="E939" i="4"/>
  <c r="V939" i="4" s="1"/>
  <c r="H16" i="4"/>
  <c r="G294" i="4"/>
  <c r="H18" i="4"/>
  <c r="E138" i="4"/>
  <c r="V138" i="4" s="1"/>
  <c r="D272" i="4"/>
  <c r="E193" i="4"/>
  <c r="V193" i="4" s="1"/>
  <c r="D121" i="4"/>
  <c r="D100" i="4"/>
  <c r="E147" i="4"/>
  <c r="V147" i="4" s="1"/>
  <c r="G84" i="4"/>
  <c r="G150" i="4"/>
  <c r="G204" i="4"/>
  <c r="Z204" i="4" s="1"/>
  <c r="E124" i="4"/>
  <c r="V124" i="4" s="1"/>
  <c r="F142" i="4"/>
  <c r="W142" i="4" s="1"/>
  <c r="E859" i="4"/>
  <c r="V859" i="4" s="1"/>
  <c r="D198" i="4"/>
  <c r="D946" i="4"/>
  <c r="G292" i="4"/>
  <c r="G46" i="4"/>
  <c r="Z46" i="4" s="1"/>
  <c r="G121" i="4"/>
  <c r="Z121" i="4" s="1"/>
  <c r="D270" i="4"/>
  <c r="F213" i="4"/>
  <c r="W213" i="4" s="1"/>
  <c r="E177" i="4"/>
  <c r="V177" i="4" s="1"/>
  <c r="G166" i="4"/>
  <c r="Z166" i="4" s="1"/>
  <c r="D289" i="4"/>
  <c r="E133" i="4"/>
  <c r="V133" i="4" s="1"/>
  <c r="D115" i="4"/>
  <c r="H159" i="4"/>
  <c r="D495" i="4"/>
  <c r="F235" i="4"/>
  <c r="W235" i="4" s="1"/>
  <c r="E155" i="4"/>
  <c r="V155" i="4" s="1"/>
  <c r="G197" i="4"/>
  <c r="D105" i="4"/>
  <c r="G34" i="4"/>
  <c r="H680" i="4"/>
  <c r="AB680" i="4" s="1"/>
  <c r="D487" i="4"/>
  <c r="D275" i="4"/>
  <c r="H23" i="4"/>
  <c r="F225" i="4"/>
  <c r="W225" i="4" s="1"/>
  <c r="G93" i="4"/>
  <c r="G75" i="4"/>
  <c r="G82" i="4"/>
  <c r="D268" i="4"/>
  <c r="D106" i="4"/>
  <c r="H142" i="4"/>
  <c r="AB142" i="4" s="1"/>
  <c r="D102" i="4"/>
  <c r="H162" i="4"/>
  <c r="AB162" i="4" s="1"/>
  <c r="E870" i="4"/>
  <c r="V870" i="4" s="1"/>
  <c r="E139" i="4"/>
  <c r="V139" i="4" s="1"/>
  <c r="D108" i="4"/>
  <c r="D116" i="4"/>
  <c r="E136" i="4"/>
  <c r="V136" i="4" s="1"/>
  <c r="F486" i="4"/>
  <c r="W486" i="4" s="1"/>
  <c r="G81" i="4"/>
  <c r="D112" i="4"/>
  <c r="H51" i="4"/>
  <c r="AB51" i="4" s="1"/>
  <c r="E152" i="4"/>
  <c r="V152" i="4" s="1"/>
  <c r="D114" i="4"/>
  <c r="G91" i="4"/>
  <c r="Z91" i="4" s="1"/>
  <c r="E130" i="4"/>
  <c r="V130" i="4" s="1"/>
  <c r="F241" i="4"/>
  <c r="W241" i="4" s="1"/>
  <c r="H53" i="4"/>
  <c r="G262" i="4"/>
  <c r="E58" i="4"/>
  <c r="V58" i="4" s="1"/>
  <c r="G145" i="4"/>
  <c r="D277" i="4"/>
  <c r="D113" i="4"/>
  <c r="G80" i="4"/>
  <c r="Z80" i="4" s="1"/>
  <c r="E928" i="4"/>
  <c r="V928" i="4" s="1"/>
  <c r="D269" i="4"/>
  <c r="E298" i="4"/>
  <c r="V298" i="4" s="1"/>
  <c r="G77" i="4"/>
  <c r="Z77" i="4" s="1"/>
  <c r="E299" i="4"/>
  <c r="V299" i="4" s="1"/>
  <c r="H341" i="4"/>
  <c r="H455" i="4"/>
  <c r="F455" i="4"/>
  <c r="W455" i="4" s="1"/>
  <c r="D478" i="4"/>
  <c r="H521" i="4"/>
  <c r="H591" i="4"/>
  <c r="AB591" i="4" s="1"/>
  <c r="F611" i="4"/>
  <c r="W611" i="4" s="1"/>
  <c r="D610" i="4"/>
  <c r="H663" i="4"/>
  <c r="D697" i="4"/>
  <c r="G756" i="4"/>
  <c r="Z756" i="4" s="1"/>
  <c r="E755" i="4"/>
  <c r="V755" i="4" s="1"/>
  <c r="G822" i="4"/>
  <c r="F852" i="4"/>
  <c r="W852" i="4" s="1"/>
  <c r="G891" i="4"/>
  <c r="E292" i="4"/>
  <c r="V292" i="4" s="1"/>
  <c r="D119" i="4"/>
  <c r="E56" i="4"/>
  <c r="V56" i="4" s="1"/>
  <c r="D111" i="4"/>
  <c r="H169" i="4"/>
  <c r="AB169" i="4" s="1"/>
  <c r="E78" i="4"/>
  <c r="V78" i="4" s="1"/>
  <c r="H190" i="4"/>
  <c r="AB190" i="4" s="1"/>
  <c r="D21" i="4"/>
  <c r="H177" i="4"/>
  <c r="E53" i="4"/>
  <c r="V53" i="4" s="1"/>
  <c r="H478" i="4"/>
  <c r="D120" i="4"/>
  <c r="E83" i="4"/>
  <c r="V83" i="4" s="1"/>
  <c r="G87" i="4"/>
  <c r="D328" i="4"/>
  <c r="E125" i="4"/>
  <c r="V125" i="4" s="1"/>
  <c r="D101" i="4"/>
  <c r="F627" i="4"/>
  <c r="W627" i="4" s="1"/>
  <c r="E142" i="4"/>
  <c r="V142" i="4" s="1"/>
  <c r="G97" i="4"/>
  <c r="Z97" i="4" s="1"/>
  <c r="E144" i="4"/>
  <c r="V144" i="4" s="1"/>
  <c r="E145" i="4"/>
  <c r="V145" i="4" s="1"/>
  <c r="G89" i="4"/>
  <c r="E123" i="4"/>
  <c r="V123" i="4" s="1"/>
  <c r="F232" i="4"/>
  <c r="W232" i="4" s="1"/>
  <c r="E135" i="4"/>
  <c r="V135" i="4" s="1"/>
  <c r="E129" i="4"/>
  <c r="V129" i="4" s="1"/>
  <c r="H17" i="4"/>
  <c r="AB17" i="4" s="1"/>
  <c r="E137" i="4"/>
  <c r="V137" i="4" s="1"/>
  <c r="D103" i="4"/>
  <c r="G47" i="4"/>
  <c r="Z47" i="4" s="1"/>
  <c r="E143" i="4"/>
  <c r="V143" i="4" s="1"/>
  <c r="H168" i="4"/>
  <c r="H149" i="4"/>
  <c r="H21" i="4"/>
  <c r="H624" i="4"/>
  <c r="G117" i="4"/>
  <c r="G78" i="4"/>
  <c r="H414" i="4"/>
  <c r="AB414" i="4" s="1"/>
  <c r="D221" i="4"/>
  <c r="D104" i="4"/>
  <c r="F238" i="4"/>
  <c r="W238" i="4" s="1"/>
  <c r="D99" i="4"/>
  <c r="Z182" i="4"/>
  <c r="G171" i="4"/>
  <c r="G175" i="4"/>
  <c r="G185" i="4"/>
  <c r="G187" i="4"/>
  <c r="G193" i="4"/>
  <c r="G184" i="4"/>
  <c r="G179" i="4"/>
  <c r="G190" i="4"/>
  <c r="Z190" i="4" s="1"/>
  <c r="G897" i="4"/>
  <c r="Z897" i="4" s="1"/>
  <c r="G750" i="4"/>
  <c r="Z750" i="4" s="1"/>
  <c r="E294" i="4"/>
  <c r="V294" i="4" s="1"/>
  <c r="G220" i="4"/>
  <c r="Z220" i="4" s="1"/>
  <c r="G832" i="4"/>
  <c r="H664" i="4"/>
  <c r="G895" i="4"/>
  <c r="G755" i="4"/>
  <c r="G982" i="4"/>
  <c r="G835" i="4"/>
  <c r="F612" i="4"/>
  <c r="W612" i="4" s="1"/>
  <c r="H342" i="4"/>
  <c r="AB342" i="4" s="1"/>
  <c r="H669" i="4"/>
  <c r="AB669" i="4" s="1"/>
  <c r="F835" i="4"/>
  <c r="W835" i="4" s="1"/>
  <c r="E751" i="4"/>
  <c r="V751" i="4" s="1"/>
  <c r="D480" i="4"/>
  <c r="H661" i="4"/>
  <c r="H515" i="4"/>
  <c r="D693" i="4"/>
  <c r="H447" i="4"/>
  <c r="E369" i="4"/>
  <c r="V369" i="4" s="1"/>
  <c r="G743" i="4"/>
  <c r="G963" i="4"/>
  <c r="Z963" i="4" s="1"/>
  <c r="F593" i="4"/>
  <c r="W593" i="4" s="1"/>
  <c r="E370" i="4"/>
  <c r="V370" i="4" s="1"/>
  <c r="H527" i="4"/>
  <c r="AB527" i="4" s="1"/>
  <c r="G905" i="4"/>
  <c r="Z905" i="4" s="1"/>
  <c r="H354" i="4"/>
  <c r="AB354" i="4" s="1"/>
  <c r="E759" i="4"/>
  <c r="V759" i="4" s="1"/>
  <c r="H588" i="4"/>
  <c r="H435" i="4"/>
  <c r="D250" i="4"/>
  <c r="E361" i="4"/>
  <c r="V361" i="4" s="1"/>
  <c r="G176" i="4"/>
  <c r="W74" i="4"/>
  <c r="F76" i="4"/>
  <c r="W76" i="4" s="1"/>
  <c r="F79" i="4"/>
  <c r="W79" i="4" s="1"/>
  <c r="F80" i="4"/>
  <c r="W80" i="4" s="1"/>
  <c r="F82" i="4"/>
  <c r="W82" i="4" s="1"/>
  <c r="F75" i="4"/>
  <c r="W75" i="4" s="1"/>
  <c r="F81" i="4"/>
  <c r="W81" i="4" s="1"/>
  <c r="W194" i="4"/>
  <c r="F201" i="4"/>
  <c r="W201" i="4" s="1"/>
  <c r="F196" i="4"/>
  <c r="W196" i="4" s="1"/>
  <c r="F185" i="4"/>
  <c r="W185" i="4" s="1"/>
  <c r="F203" i="4"/>
  <c r="W203" i="4" s="1"/>
  <c r="F191" i="4"/>
  <c r="W191" i="4" s="1"/>
  <c r="F205" i="4"/>
  <c r="W205" i="4" s="1"/>
  <c r="F183" i="4"/>
  <c r="W183" i="4" s="1"/>
  <c r="F195" i="4"/>
  <c r="W195" i="4" s="1"/>
  <c r="AB38" i="4"/>
  <c r="H27" i="4"/>
  <c r="AB27" i="4" s="1"/>
  <c r="H29" i="4"/>
  <c r="AB29" i="4" s="1"/>
  <c r="H32" i="4"/>
  <c r="D22" i="4"/>
  <c r="D20" i="4"/>
  <c r="D23" i="4"/>
  <c r="D16" i="4"/>
  <c r="D19" i="4"/>
  <c r="D17" i="4"/>
  <c r="W146" i="4"/>
  <c r="F139" i="4"/>
  <c r="W139" i="4" s="1"/>
  <c r="Z266" i="4"/>
  <c r="G269" i="4"/>
  <c r="Z269" i="4" s="1"/>
  <c r="E307" i="4"/>
  <c r="V307" i="4" s="1"/>
  <c r="E296" i="4"/>
  <c r="V296" i="4" s="1"/>
  <c r="E306" i="4"/>
  <c r="V306" i="4" s="1"/>
  <c r="E304" i="4"/>
  <c r="V304" i="4" s="1"/>
  <c r="E308" i="4"/>
  <c r="V308" i="4" s="1"/>
  <c r="D535" i="4"/>
  <c r="D532" i="4"/>
  <c r="D550" i="4"/>
  <c r="D538" i="4"/>
  <c r="D536" i="4"/>
  <c r="D771" i="4"/>
  <c r="D766" i="4"/>
  <c r="D772" i="4"/>
  <c r="D769" i="4"/>
  <c r="D781" i="4"/>
  <c r="D762" i="4"/>
  <c r="D778" i="4"/>
  <c r="D761" i="4"/>
  <c r="D777" i="4"/>
  <c r="D767" i="4"/>
  <c r="W842" i="4"/>
  <c r="F843" i="4"/>
  <c r="W843" i="4" s="1"/>
  <c r="F845" i="4"/>
  <c r="W845" i="4" s="1"/>
  <c r="F847" i="4"/>
  <c r="W847" i="4" s="1"/>
  <c r="F844" i="4"/>
  <c r="W844" i="4" s="1"/>
  <c r="F846" i="4"/>
  <c r="W846" i="4" s="1"/>
  <c r="V914" i="4"/>
  <c r="E903" i="4"/>
  <c r="V903" i="4" s="1"/>
  <c r="E916" i="4"/>
  <c r="V916" i="4" s="1"/>
  <c r="E905" i="4"/>
  <c r="V905" i="4" s="1"/>
  <c r="E918" i="4"/>
  <c r="V918" i="4" s="1"/>
  <c r="E907" i="4"/>
  <c r="V907" i="4" s="1"/>
  <c r="E920" i="4"/>
  <c r="V920" i="4" s="1"/>
  <c r="E904" i="4"/>
  <c r="V904" i="4" s="1"/>
  <c r="E922" i="4"/>
  <c r="V922" i="4" s="1"/>
  <c r="E906" i="4"/>
  <c r="V906" i="4" s="1"/>
  <c r="E924" i="4"/>
  <c r="V924" i="4" s="1"/>
  <c r="G893" i="4"/>
  <c r="G752" i="4"/>
  <c r="E297" i="4"/>
  <c r="V297" i="4" s="1"/>
  <c r="G30" i="4"/>
  <c r="Z30" i="4" s="1"/>
  <c r="G980" i="4"/>
  <c r="G833" i="4"/>
  <c r="F610" i="4"/>
  <c r="W610" i="4" s="1"/>
  <c r="F460" i="4"/>
  <c r="W460" i="4" s="1"/>
  <c r="H345" i="4"/>
  <c r="H672" i="4"/>
  <c r="AB672" i="4" s="1"/>
  <c r="F833" i="4"/>
  <c r="W833" i="4" s="1"/>
  <c r="E749" i="4"/>
  <c r="V749" i="4" s="1"/>
  <c r="E179" i="4"/>
  <c r="V179" i="4" s="1"/>
  <c r="E21" i="4"/>
  <c r="V21" i="4" s="1"/>
  <c r="H659" i="4"/>
  <c r="D691" i="4"/>
  <c r="D255" i="4"/>
  <c r="D18" i="4"/>
  <c r="D779" i="4"/>
  <c r="E288" i="4"/>
  <c r="V288" i="4" s="1"/>
  <c r="G966" i="4"/>
  <c r="F594" i="4"/>
  <c r="W594" i="4" s="1"/>
  <c r="D286" i="4"/>
  <c r="H529" i="4"/>
  <c r="G52" i="4"/>
  <c r="H41" i="4"/>
  <c r="AB41" i="4" s="1"/>
  <c r="F138" i="4"/>
  <c r="W138" i="4" s="1"/>
  <c r="E913" i="4"/>
  <c r="V913" i="4" s="1"/>
  <c r="E762" i="4"/>
  <c r="V762" i="4" s="1"/>
  <c r="H584" i="4"/>
  <c r="AB584" i="4" s="1"/>
  <c r="D539" i="4"/>
  <c r="H301" i="4"/>
  <c r="AB301" i="4" s="1"/>
  <c r="G216" i="4"/>
  <c r="F215" i="4"/>
  <c r="W215" i="4" s="1"/>
  <c r="G56" i="4"/>
  <c r="Z56" i="4" s="1"/>
  <c r="E357" i="4"/>
  <c r="V357" i="4" s="1"/>
  <c r="G174" i="4"/>
  <c r="D464" i="4"/>
  <c r="D472" i="4"/>
  <c r="D466" i="4"/>
  <c r="D481" i="4"/>
  <c r="D460" i="4"/>
  <c r="D474" i="4"/>
  <c r="D467" i="4"/>
  <c r="D476" i="4"/>
  <c r="H343" i="4"/>
  <c r="AB343" i="4" s="1"/>
  <c r="H665" i="4"/>
  <c r="AB665" i="4" s="1"/>
  <c r="G40" i="4"/>
  <c r="Z40" i="4" s="1"/>
  <c r="H657" i="4"/>
  <c r="D462" i="4"/>
  <c r="D689" i="4"/>
  <c r="D265" i="4"/>
  <c r="F199" i="4"/>
  <c r="W199" i="4" s="1"/>
  <c r="F16" i="4"/>
  <c r="W16" i="4" s="1"/>
  <c r="D780" i="4"/>
  <c r="E286" i="4"/>
  <c r="V286" i="4" s="1"/>
  <c r="F222" i="4"/>
  <c r="W222" i="4" s="1"/>
  <c r="G964" i="4"/>
  <c r="Z964" i="4" s="1"/>
  <c r="F599" i="4"/>
  <c r="W599" i="4" s="1"/>
  <c r="F447" i="4"/>
  <c r="W447" i="4" s="1"/>
  <c r="H525" i="4"/>
  <c r="AB525" i="4" s="1"/>
  <c r="G36" i="4"/>
  <c r="Z36" i="4" s="1"/>
  <c r="H36" i="4"/>
  <c r="E908" i="4"/>
  <c r="V908" i="4" s="1"/>
  <c r="E760" i="4"/>
  <c r="V760" i="4" s="1"/>
  <c r="D540" i="4"/>
  <c r="H299" i="4"/>
  <c r="AB299" i="4" s="1"/>
  <c r="E184" i="4"/>
  <c r="V184" i="4" s="1"/>
  <c r="F208" i="4"/>
  <c r="W208" i="4" s="1"/>
  <c r="D37" i="4"/>
  <c r="E355" i="4"/>
  <c r="V355" i="4" s="1"/>
  <c r="G172" i="4"/>
  <c r="D225" i="4"/>
  <c r="D226" i="4"/>
  <c r="D228" i="4"/>
  <c r="Z206" i="4"/>
  <c r="G209" i="4"/>
  <c r="G214" i="4"/>
  <c r="Z214" i="4" s="1"/>
  <c r="E285" i="4"/>
  <c r="V285" i="4" s="1"/>
  <c r="G898" i="4"/>
  <c r="Z898" i="4" s="1"/>
  <c r="G748" i="4"/>
  <c r="E300" i="4"/>
  <c r="V300" i="4" s="1"/>
  <c r="G985" i="4"/>
  <c r="Z985" i="4" s="1"/>
  <c r="G838" i="4"/>
  <c r="Z838" i="4" s="1"/>
  <c r="F603" i="4"/>
  <c r="W603" i="4" s="1"/>
  <c r="F462" i="4"/>
  <c r="W462" i="4" s="1"/>
  <c r="F838" i="4"/>
  <c r="W838" i="4" s="1"/>
  <c r="E754" i="4"/>
  <c r="V754" i="4" s="1"/>
  <c r="E172" i="4"/>
  <c r="V172" i="4" s="1"/>
  <c r="D473" i="4"/>
  <c r="G753" i="4"/>
  <c r="E295" i="4"/>
  <c r="V295" i="4" s="1"/>
  <c r="G978" i="4"/>
  <c r="G831" i="4"/>
  <c r="Z831" i="4" s="1"/>
  <c r="F608" i="4"/>
  <c r="W608" i="4" s="1"/>
  <c r="F467" i="4"/>
  <c r="W467" i="4" s="1"/>
  <c r="H670" i="4"/>
  <c r="AB670" i="4" s="1"/>
  <c r="F831" i="4"/>
  <c r="W831" i="4" s="1"/>
  <c r="E747" i="4"/>
  <c r="V747" i="4" s="1"/>
  <c r="D622" i="4"/>
  <c r="D479" i="4"/>
  <c r="D465" i="4"/>
  <c r="G55" i="4"/>
  <c r="Z55" i="4" s="1"/>
  <c r="D687" i="4"/>
  <c r="H595" i="4"/>
  <c r="D759" i="4"/>
  <c r="D773" i="4"/>
  <c r="E279" i="4"/>
  <c r="V279" i="4" s="1"/>
  <c r="F220" i="4"/>
  <c r="W220" i="4" s="1"/>
  <c r="G967" i="4"/>
  <c r="G824" i="4"/>
  <c r="F597" i="4"/>
  <c r="W597" i="4" s="1"/>
  <c r="F452" i="4"/>
  <c r="W452" i="4" s="1"/>
  <c r="H523" i="4"/>
  <c r="AB523" i="4" s="1"/>
  <c r="F212" i="4"/>
  <c r="W212" i="4" s="1"/>
  <c r="E25" i="4"/>
  <c r="V25" i="4" s="1"/>
  <c r="D219" i="4"/>
  <c r="F85" i="4"/>
  <c r="W85" i="4" s="1"/>
  <c r="E911" i="4"/>
  <c r="V911" i="4" s="1"/>
  <c r="E769" i="4"/>
  <c r="V769" i="4" s="1"/>
  <c r="D531" i="4"/>
  <c r="E270" i="4"/>
  <c r="V270" i="4" s="1"/>
  <c r="D24" i="4"/>
  <c r="F299" i="4"/>
  <c r="W299" i="4" s="1"/>
  <c r="W50" i="4"/>
  <c r="F48" i="4"/>
  <c r="W48" i="4" s="1"/>
  <c r="F42" i="4"/>
  <c r="W42" i="4" s="1"/>
  <c r="F44" i="4"/>
  <c r="W44" i="4" s="1"/>
  <c r="F47" i="4"/>
  <c r="W47" i="4" s="1"/>
  <c r="F40" i="4"/>
  <c r="W40" i="4" s="1"/>
  <c r="F39" i="4"/>
  <c r="W39" i="4" s="1"/>
  <c r="D262" i="4"/>
  <c r="D246" i="4"/>
  <c r="D260" i="4"/>
  <c r="D257" i="4"/>
  <c r="D253" i="4"/>
  <c r="D243" i="4"/>
  <c r="D245" i="4"/>
  <c r="D256" i="4"/>
  <c r="D264" i="4"/>
  <c r="Z230" i="4"/>
  <c r="G231" i="4"/>
  <c r="Z231" i="4" s="1"/>
  <c r="G240" i="4"/>
  <c r="G237" i="4"/>
  <c r="Z237" i="4" s="1"/>
  <c r="G239" i="4"/>
  <c r="Z239" i="4" s="1"/>
  <c r="AB350" i="4"/>
  <c r="H355" i="4"/>
  <c r="H357" i="4"/>
  <c r="H353" i="4"/>
  <c r="H359" i="4"/>
  <c r="AB359" i="4" s="1"/>
  <c r="H356" i="4"/>
  <c r="AB356" i="4" s="1"/>
  <c r="AB446" i="4"/>
  <c r="H443" i="4"/>
  <c r="H449" i="4"/>
  <c r="AB449" i="4" s="1"/>
  <c r="H451" i="4"/>
  <c r="AB451" i="4" s="1"/>
  <c r="H441" i="4"/>
  <c r="AB441" i="4" s="1"/>
  <c r="H452" i="4"/>
  <c r="AB452" i="4" s="1"/>
  <c r="H442" i="4"/>
  <c r="H448" i="4"/>
  <c r="H444" i="4"/>
  <c r="H450" i="4"/>
  <c r="Z902" i="4"/>
  <c r="G912" i="4"/>
  <c r="Z912" i="4" s="1"/>
  <c r="G909" i="4"/>
  <c r="Z909" i="4" s="1"/>
  <c r="G911" i="4"/>
  <c r="G913" i="4"/>
  <c r="Z913" i="4" s="1"/>
  <c r="G910" i="4"/>
  <c r="Z910" i="4" s="1"/>
  <c r="D682" i="4"/>
  <c r="G983" i="4"/>
  <c r="Z983" i="4" s="1"/>
  <c r="G836" i="4"/>
  <c r="H198" i="4"/>
  <c r="D477" i="4"/>
  <c r="E921" i="4"/>
  <c r="V921" i="4" s="1"/>
  <c r="D764" i="4"/>
  <c r="D776" i="4"/>
  <c r="E766" i="4"/>
  <c r="V766" i="4" s="1"/>
  <c r="F43" i="4"/>
  <c r="W43" i="4" s="1"/>
  <c r="V182" i="4"/>
  <c r="E185" i="4"/>
  <c r="V185" i="4" s="1"/>
  <c r="Z26" i="4"/>
  <c r="G28" i="4"/>
  <c r="Z28" i="4" s="1"/>
  <c r="G29" i="4"/>
  <c r="Z158" i="4"/>
  <c r="G159" i="4"/>
  <c r="G161" i="4"/>
  <c r="G163" i="4"/>
  <c r="Z163" i="4" s="1"/>
  <c r="G162" i="4"/>
  <c r="Z162" i="4" s="1"/>
  <c r="AB290" i="4"/>
  <c r="H297" i="4"/>
  <c r="H292" i="4"/>
  <c r="AB292" i="4" s="1"/>
  <c r="H296" i="4"/>
  <c r="AB296" i="4" s="1"/>
  <c r="H298" i="4"/>
  <c r="AB298" i="4" s="1"/>
  <c r="H293" i="4"/>
  <c r="AB293" i="4" s="1"/>
  <c r="D283" i="4"/>
  <c r="D291" i="4"/>
  <c r="D280" i="4"/>
  <c r="D288" i="4"/>
  <c r="D282" i="4"/>
  <c r="D284" i="4"/>
  <c r="V218" i="4"/>
  <c r="E228" i="4"/>
  <c r="V228" i="4" s="1"/>
  <c r="E225" i="4"/>
  <c r="V225" i="4" s="1"/>
  <c r="E222" i="4"/>
  <c r="V222" i="4" s="1"/>
  <c r="E224" i="4"/>
  <c r="V224" i="4" s="1"/>
  <c r="D683" i="4"/>
  <c r="D685" i="4"/>
  <c r="D692" i="4"/>
  <c r="D675" i="4"/>
  <c r="D694" i="4"/>
  <c r="D696" i="4"/>
  <c r="D684" i="4"/>
  <c r="D690" i="4"/>
  <c r="G896" i="4"/>
  <c r="G751" i="4"/>
  <c r="Z751" i="4" s="1"/>
  <c r="F11" i="4"/>
  <c r="W11" i="4" s="1"/>
  <c r="F463" i="4"/>
  <c r="W463" i="4" s="1"/>
  <c r="H346" i="4"/>
  <c r="AB346" i="4" s="1"/>
  <c r="F836" i="4"/>
  <c r="W836" i="4" s="1"/>
  <c r="E752" i="4"/>
  <c r="V752" i="4" s="1"/>
  <c r="D615" i="4"/>
  <c r="D604" i="4"/>
  <c r="D461" i="4"/>
  <c r="H598" i="4"/>
  <c r="AB598" i="4" s="1"/>
  <c r="D263" i="4"/>
  <c r="E284" i="4"/>
  <c r="V284" i="4" s="1"/>
  <c r="G819" i="4"/>
  <c r="Z819" i="4" s="1"/>
  <c r="F454" i="4"/>
  <c r="W454" i="4" s="1"/>
  <c r="E909" i="4"/>
  <c r="V909" i="4" s="1"/>
  <c r="D680" i="4"/>
  <c r="D541" i="4"/>
  <c r="G180" i="4"/>
  <c r="G236" i="4"/>
  <c r="W206" i="4"/>
  <c r="F210" i="4"/>
  <c r="W210" i="4" s="1"/>
  <c r="F207" i="4"/>
  <c r="W207" i="4" s="1"/>
  <c r="G901" i="4"/>
  <c r="Z901" i="4" s="1"/>
  <c r="F77" i="4"/>
  <c r="W77" i="4" s="1"/>
  <c r="G841" i="4"/>
  <c r="Z841" i="4" s="1"/>
  <c r="F464" i="4"/>
  <c r="W464" i="4" s="1"/>
  <c r="H339" i="4"/>
  <c r="AB339" i="4" s="1"/>
  <c r="H196" i="4"/>
  <c r="F841" i="4"/>
  <c r="W841" i="4" s="1"/>
  <c r="E757" i="4"/>
  <c r="V757" i="4" s="1"/>
  <c r="D617" i="4"/>
  <c r="D249" i="4"/>
  <c r="F66" i="4"/>
  <c r="W66" i="4" s="1"/>
  <c r="D611" i="4"/>
  <c r="D463" i="4"/>
  <c r="F186" i="4"/>
  <c r="W186" i="4" s="1"/>
  <c r="H49" i="4"/>
  <c r="AB49" i="4" s="1"/>
  <c r="E919" i="4"/>
  <c r="V919" i="4" s="1"/>
  <c r="D261" i="4"/>
  <c r="D760" i="4"/>
  <c r="D774" i="4"/>
  <c r="F226" i="4"/>
  <c r="W226" i="4" s="1"/>
  <c r="F214" i="4"/>
  <c r="W214" i="4" s="1"/>
  <c r="F451" i="4"/>
  <c r="W451" i="4" s="1"/>
  <c r="E227" i="4"/>
  <c r="V227" i="4" s="1"/>
  <c r="F136" i="4"/>
  <c r="W136" i="4" s="1"/>
  <c r="E312" i="4"/>
  <c r="V312" i="4" s="1"/>
  <c r="D227" i="4"/>
  <c r="F192" i="4"/>
  <c r="W192" i="4" s="1"/>
  <c r="E912" i="4"/>
  <c r="V912" i="4" s="1"/>
  <c r="D677" i="4"/>
  <c r="D534" i="4"/>
  <c r="H440" i="4"/>
  <c r="F295" i="4"/>
  <c r="W295" i="4" s="1"/>
  <c r="G241" i="4"/>
  <c r="G51" i="4"/>
  <c r="AB590" i="4"/>
  <c r="H579" i="4"/>
  <c r="AB579" i="4" s="1"/>
  <c r="H600" i="4"/>
  <c r="AB600" i="4" s="1"/>
  <c r="H581" i="4"/>
  <c r="H593" i="4"/>
  <c r="AB593" i="4" s="1"/>
  <c r="H585" i="4"/>
  <c r="AB585" i="4" s="1"/>
  <c r="H597" i="4"/>
  <c r="AB597" i="4" s="1"/>
  <c r="H589" i="4"/>
  <c r="H599" i="4"/>
  <c r="H587" i="4"/>
  <c r="H601" i="4"/>
  <c r="AB662" i="4"/>
  <c r="H656" i="4"/>
  <c r="AB656" i="4" s="1"/>
  <c r="H655" i="4"/>
  <c r="AB655" i="4" s="1"/>
  <c r="H658" i="4"/>
  <c r="AB658" i="4" s="1"/>
  <c r="H652" i="4"/>
  <c r="Z746" i="4"/>
  <c r="G742" i="4"/>
  <c r="Z742" i="4" s="1"/>
  <c r="G736" i="4"/>
  <c r="Z736" i="4" s="1"/>
  <c r="G738" i="4"/>
  <c r="G740" i="4"/>
  <c r="Z830" i="4"/>
  <c r="G829" i="4"/>
  <c r="G826" i="4"/>
  <c r="G828" i="4"/>
  <c r="Z828" i="4" s="1"/>
  <c r="G825" i="4"/>
  <c r="Z825" i="4" s="1"/>
  <c r="E207" i="4"/>
  <c r="V207" i="4" s="1"/>
  <c r="G749" i="4"/>
  <c r="D625" i="4"/>
  <c r="D468" i="4"/>
  <c r="E917" i="4"/>
  <c r="V917" i="4" s="1"/>
  <c r="G744" i="4"/>
  <c r="F49" i="4"/>
  <c r="W49" i="4" s="1"/>
  <c r="E309" i="4"/>
  <c r="V309" i="4" s="1"/>
  <c r="D678" i="4"/>
  <c r="G234" i="4"/>
  <c r="D188" i="4"/>
  <c r="D186" i="4"/>
  <c r="F28" i="4"/>
  <c r="W28" i="4" s="1"/>
  <c r="F33" i="4"/>
  <c r="W33" i="4" s="1"/>
  <c r="H9" i="4"/>
  <c r="AB9" i="4" s="1"/>
  <c r="H10" i="4"/>
  <c r="AB10" i="4" s="1"/>
  <c r="D11" i="4"/>
  <c r="D12" i="4"/>
  <c r="H279" i="4"/>
  <c r="E271" i="4"/>
  <c r="V271" i="4" s="1"/>
  <c r="E281" i="4"/>
  <c r="V281" i="4" s="1"/>
  <c r="E268" i="4"/>
  <c r="V268" i="4" s="1"/>
  <c r="E280" i="4"/>
  <c r="V280" i="4" s="1"/>
  <c r="E277" i="4"/>
  <c r="V277" i="4" s="1"/>
  <c r="E287" i="4"/>
  <c r="V287" i="4" s="1"/>
  <c r="W458" i="4"/>
  <c r="F457" i="4"/>
  <c r="W457" i="4" s="1"/>
  <c r="F450" i="4"/>
  <c r="W450" i="4" s="1"/>
  <c r="F449" i="4"/>
  <c r="W449" i="4" s="1"/>
  <c r="F456" i="4"/>
  <c r="W456" i="4" s="1"/>
  <c r="AB518" i="4"/>
  <c r="H520" i="4"/>
  <c r="H522" i="4"/>
  <c r="H508" i="4"/>
  <c r="H524" i="4"/>
  <c r="AB524" i="4" s="1"/>
  <c r="H510" i="4"/>
  <c r="AB510" i="4" s="1"/>
  <c r="H526" i="4"/>
  <c r="AB526" i="4" s="1"/>
  <c r="H516" i="4"/>
  <c r="H511" i="4"/>
  <c r="AB511" i="4" s="1"/>
  <c r="H528" i="4"/>
  <c r="AB528" i="4" s="1"/>
  <c r="H509" i="4"/>
  <c r="AB509" i="4" s="1"/>
  <c r="W602" i="4"/>
  <c r="F596" i="4"/>
  <c r="W596" i="4" s="1"/>
  <c r="F600" i="4"/>
  <c r="W600" i="4" s="1"/>
  <c r="F598" i="4"/>
  <c r="W598" i="4" s="1"/>
  <c r="F595" i="4"/>
  <c r="W595" i="4" s="1"/>
  <c r="F592" i="4"/>
  <c r="W592" i="4" s="1"/>
  <c r="Z974" i="4"/>
  <c r="G968" i="4"/>
  <c r="Z968" i="4" s="1"/>
  <c r="G970" i="4"/>
  <c r="G972" i="4"/>
  <c r="Z972" i="4" s="1"/>
  <c r="G969" i="4"/>
  <c r="Z969" i="4" s="1"/>
  <c r="G971" i="4"/>
  <c r="Z971" i="4" s="1"/>
  <c r="G894" i="4"/>
  <c r="F604" i="4"/>
  <c r="W604" i="4" s="1"/>
  <c r="F468" i="4"/>
  <c r="W468" i="4" s="1"/>
  <c r="H344" i="4"/>
  <c r="D251" i="4"/>
  <c r="D612" i="4"/>
  <c r="H596" i="4"/>
  <c r="AB596" i="4" s="1"/>
  <c r="D763" i="4"/>
  <c r="G827" i="4"/>
  <c r="E223" i="4"/>
  <c r="V223" i="4" s="1"/>
  <c r="E275" i="4"/>
  <c r="V275" i="4" s="1"/>
  <c r="G903" i="4"/>
  <c r="Z903" i="4" s="1"/>
  <c r="G191" i="4"/>
  <c r="E910" i="4"/>
  <c r="V910" i="4" s="1"/>
  <c r="F850" i="4"/>
  <c r="W850" i="4" s="1"/>
  <c r="D537" i="4"/>
  <c r="H438" i="4"/>
  <c r="F469" i="4"/>
  <c r="W469" i="4" s="1"/>
  <c r="H210" i="4"/>
  <c r="AB210" i="4" s="1"/>
  <c r="E213" i="4"/>
  <c r="V213" i="4" s="1"/>
  <c r="G899" i="4"/>
  <c r="G754" i="4"/>
  <c r="Z754" i="4" s="1"/>
  <c r="E293" i="4"/>
  <c r="V293" i="4" s="1"/>
  <c r="G976" i="4"/>
  <c r="Z976" i="4" s="1"/>
  <c r="F613" i="4"/>
  <c r="W613" i="4" s="1"/>
  <c r="F461" i="4"/>
  <c r="W461" i="4" s="1"/>
  <c r="D298" i="4"/>
  <c r="D152" i="4"/>
  <c r="H671" i="4"/>
  <c r="G235" i="4"/>
  <c r="Z235" i="4" s="1"/>
  <c r="F839" i="4"/>
  <c r="W839" i="4" s="1"/>
  <c r="D623" i="4"/>
  <c r="G165" i="4"/>
  <c r="H507" i="4"/>
  <c r="AB507" i="4" s="1"/>
  <c r="D459" i="4"/>
  <c r="F197" i="4"/>
  <c r="W197" i="4" s="1"/>
  <c r="G27" i="4"/>
  <c r="E915" i="4"/>
  <c r="V915" i="4" s="1"/>
  <c r="H594" i="4"/>
  <c r="F283" i="4"/>
  <c r="W283" i="4" s="1"/>
  <c r="D765" i="4"/>
  <c r="G737" i="4"/>
  <c r="H34" i="4"/>
  <c r="AB34" i="4" s="1"/>
  <c r="G820" i="4"/>
  <c r="Z820" i="4" s="1"/>
  <c r="F448" i="4"/>
  <c r="W448" i="4" s="1"/>
  <c r="E221" i="4"/>
  <c r="V221" i="4" s="1"/>
  <c r="E273" i="4"/>
  <c r="V273" i="4" s="1"/>
  <c r="G908" i="4"/>
  <c r="Z908" i="4" s="1"/>
  <c r="E311" i="4"/>
  <c r="V311" i="4" s="1"/>
  <c r="G189" i="4"/>
  <c r="F78" i="4"/>
  <c r="W78" i="4" s="1"/>
  <c r="H361" i="4"/>
  <c r="D165" i="4"/>
  <c r="F848" i="4"/>
  <c r="W848" i="4" s="1"/>
  <c r="D676" i="4"/>
  <c r="H439" i="4"/>
  <c r="AB439" i="4" s="1"/>
  <c r="G232" i="4"/>
  <c r="D605" i="4"/>
  <c r="D607" i="4"/>
  <c r="D616" i="4"/>
  <c r="D609" i="4"/>
  <c r="D618" i="4"/>
  <c r="D620" i="4"/>
  <c r="D613" i="4"/>
  <c r="D624" i="4"/>
  <c r="V758" i="4"/>
  <c r="E767" i="4"/>
  <c r="V767" i="4" s="1"/>
  <c r="E763" i="4"/>
  <c r="V763" i="4" s="1"/>
  <c r="E768" i="4"/>
  <c r="V768" i="4" s="1"/>
  <c r="E765" i="4"/>
  <c r="V765" i="4" s="1"/>
  <c r="E283" i="4"/>
  <c r="V283" i="4" s="1"/>
  <c r="F834" i="4"/>
  <c r="W834" i="4" s="1"/>
  <c r="G233" i="4"/>
  <c r="G178" i="4"/>
  <c r="G747" i="4"/>
  <c r="E301" i="4"/>
  <c r="V301" i="4" s="1"/>
  <c r="H673" i="4"/>
  <c r="E220" i="4"/>
  <c r="V220" i="4" s="1"/>
  <c r="D603" i="4"/>
  <c r="H517" i="4"/>
  <c r="D469" i="4"/>
  <c r="E925" i="4"/>
  <c r="V925" i="4" s="1"/>
  <c r="H592" i="4"/>
  <c r="H456" i="4"/>
  <c r="AB456" i="4" s="1"/>
  <c r="G823" i="4"/>
  <c r="E276" i="4"/>
  <c r="V276" i="4" s="1"/>
  <c r="G906" i="4"/>
  <c r="G192" i="4"/>
  <c r="H436" i="4"/>
  <c r="D197" i="4"/>
  <c r="D195" i="4"/>
  <c r="G147" i="4"/>
  <c r="Z147" i="4" s="1"/>
  <c r="G152" i="4"/>
  <c r="G141" i="4"/>
  <c r="Z141" i="4" s="1"/>
  <c r="G288" i="4"/>
  <c r="Z288" i="4" s="1"/>
  <c r="G287" i="4"/>
  <c r="Z287" i="4" s="1"/>
  <c r="V362" i="4"/>
  <c r="E354" i="4"/>
  <c r="V354" i="4" s="1"/>
  <c r="E373" i="4"/>
  <c r="V373" i="4" s="1"/>
  <c r="E351" i="4"/>
  <c r="V351" i="4" s="1"/>
  <c r="E363" i="4"/>
  <c r="V363" i="4" s="1"/>
  <c r="E356" i="4"/>
  <c r="V356" i="4" s="1"/>
  <c r="E372" i="4"/>
  <c r="V372" i="4" s="1"/>
  <c r="E364" i="4"/>
  <c r="V364" i="4" s="1"/>
  <c r="E360" i="4"/>
  <c r="V360" i="4" s="1"/>
  <c r="E353" i="4"/>
  <c r="V353" i="4" s="1"/>
  <c r="E365" i="4"/>
  <c r="V365" i="4" s="1"/>
  <c r="G981" i="4"/>
  <c r="Z981" i="4" s="1"/>
  <c r="G834" i="4"/>
  <c r="H204" i="4"/>
  <c r="H666" i="4"/>
  <c r="G892" i="4"/>
  <c r="G979" i="4"/>
  <c r="G837" i="4"/>
  <c r="Z837" i="4" s="1"/>
  <c r="F606" i="4"/>
  <c r="W606" i="4" s="1"/>
  <c r="F466" i="4"/>
  <c r="W466" i="4" s="1"/>
  <c r="H340" i="4"/>
  <c r="E753" i="4"/>
  <c r="V753" i="4" s="1"/>
  <c r="D621" i="4"/>
  <c r="H660" i="4"/>
  <c r="AB660" i="4" s="1"/>
  <c r="D543" i="4"/>
  <c r="D768" i="4"/>
  <c r="G739" i="4"/>
  <c r="F453" i="4"/>
  <c r="W453" i="4" s="1"/>
  <c r="E226" i="4"/>
  <c r="V226" i="4" s="1"/>
  <c r="E305" i="4"/>
  <c r="V305" i="4" s="1"/>
  <c r="H360" i="4"/>
  <c r="AB360" i="4" s="1"/>
  <c r="F853" i="4"/>
  <c r="W853" i="4" s="1"/>
  <c r="D681" i="4"/>
  <c r="H582" i="4"/>
  <c r="AB582" i="4" s="1"/>
  <c r="D244" i="4"/>
  <c r="E208" i="4"/>
  <c r="V208" i="4" s="1"/>
  <c r="G213" i="4"/>
  <c r="G224" i="4"/>
  <c r="Z224" i="4" s="1"/>
  <c r="E291" i="4"/>
  <c r="V291" i="4" s="1"/>
  <c r="G58" i="4"/>
  <c r="Z58" i="4" s="1"/>
  <c r="G984" i="4"/>
  <c r="G839" i="4"/>
  <c r="Z839" i="4" s="1"/>
  <c r="F609" i="4"/>
  <c r="W609" i="4" s="1"/>
  <c r="F459" i="4"/>
  <c r="W459" i="4" s="1"/>
  <c r="H348" i="4"/>
  <c r="D294" i="4"/>
  <c r="H668" i="4"/>
  <c r="AB668" i="4" s="1"/>
  <c r="F188" i="4"/>
  <c r="W188" i="4" s="1"/>
  <c r="F832" i="4"/>
  <c r="W832" i="4" s="1"/>
  <c r="E748" i="4"/>
  <c r="V748" i="4" s="1"/>
  <c r="D619" i="4"/>
  <c r="H653" i="4"/>
  <c r="AB653" i="4" s="1"/>
  <c r="D608" i="4"/>
  <c r="H514" i="4"/>
  <c r="AB514" i="4" s="1"/>
  <c r="F200" i="4"/>
  <c r="W200" i="4" s="1"/>
  <c r="H6" i="4"/>
  <c r="AB6" i="4" s="1"/>
  <c r="E923" i="4"/>
  <c r="V923" i="4" s="1"/>
  <c r="H453" i="4"/>
  <c r="AB453" i="4" s="1"/>
  <c r="F68" i="4"/>
  <c r="W68" i="4" s="1"/>
  <c r="G735" i="4"/>
  <c r="Z735" i="4" s="1"/>
  <c r="D203" i="4"/>
  <c r="G821" i="4"/>
  <c r="E366" i="4"/>
  <c r="V366" i="4" s="1"/>
  <c r="E219" i="4"/>
  <c r="V219" i="4" s="1"/>
  <c r="E269" i="4"/>
  <c r="V269" i="4" s="1"/>
  <c r="G904" i="4"/>
  <c r="Z904" i="4" s="1"/>
  <c r="E310" i="4"/>
  <c r="V310" i="4" s="1"/>
  <c r="H358" i="4"/>
  <c r="AB358" i="4" s="1"/>
  <c r="F851" i="4"/>
  <c r="W851" i="4" s="1"/>
  <c r="D679" i="4"/>
  <c r="H580" i="4"/>
  <c r="AB580" i="4" s="1"/>
  <c r="H445" i="4"/>
  <c r="AB445" i="4" s="1"/>
  <c r="D247" i="4"/>
  <c r="E352" i="4"/>
  <c r="V352" i="4" s="1"/>
  <c r="G177" i="4"/>
  <c r="H280" i="4"/>
  <c r="G977" i="4"/>
  <c r="F607" i="4"/>
  <c r="W607" i="4" s="1"/>
  <c r="H349" i="4"/>
  <c r="AB349" i="4" s="1"/>
  <c r="F837" i="4"/>
  <c r="W837" i="4" s="1"/>
  <c r="E750" i="4"/>
  <c r="V750" i="4" s="1"/>
  <c r="D471" i="4"/>
  <c r="H651" i="4"/>
  <c r="AB651" i="4" s="1"/>
  <c r="D606" i="4"/>
  <c r="H512" i="4"/>
  <c r="D688" i="4"/>
  <c r="H454" i="4"/>
  <c r="G745" i="4"/>
  <c r="F591" i="4"/>
  <c r="W591" i="4" s="1"/>
  <c r="E367" i="4"/>
  <c r="V367" i="4" s="1"/>
  <c r="E229" i="4"/>
  <c r="V229" i="4" s="1"/>
  <c r="E274" i="4"/>
  <c r="V274" i="4" s="1"/>
  <c r="G907" i="4"/>
  <c r="Z907" i="4" s="1"/>
  <c r="E303" i="4"/>
  <c r="V303" i="4" s="1"/>
  <c r="H351" i="4"/>
  <c r="AB351" i="4" s="1"/>
  <c r="F46" i="4"/>
  <c r="W46" i="4" s="1"/>
  <c r="F849" i="4"/>
  <c r="W849" i="4" s="1"/>
  <c r="E761" i="4"/>
  <c r="V761" i="4" s="1"/>
  <c r="H583" i="4"/>
  <c r="H437" i="4"/>
  <c r="D252" i="4"/>
  <c r="E358" i="4"/>
  <c r="V358" i="4" s="1"/>
  <c r="G173" i="4"/>
  <c r="Z173" i="4" s="1"/>
  <c r="W218" i="4"/>
  <c r="F229" i="4"/>
  <c r="W229" i="4" s="1"/>
  <c r="F219" i="4"/>
  <c r="W219" i="4" s="1"/>
  <c r="F221" i="4"/>
  <c r="W221" i="4" s="1"/>
  <c r="F223" i="4"/>
  <c r="W223" i="4" s="1"/>
  <c r="Z50" i="4"/>
  <c r="G54" i="4"/>
  <c r="G44" i="4"/>
  <c r="G48" i="4"/>
  <c r="G57" i="4"/>
  <c r="AB182" i="4"/>
  <c r="H192" i="4"/>
  <c r="H175" i="4"/>
  <c r="AB175" i="4" s="1"/>
  <c r="D163" i="4"/>
  <c r="D167" i="4"/>
  <c r="W290" i="4"/>
  <c r="F301" i="4"/>
  <c r="W301" i="4" s="1"/>
  <c r="F300" i="4"/>
  <c r="W300" i="4" s="1"/>
  <c r="F292" i="4"/>
  <c r="W292" i="4" s="1"/>
  <c r="F294" i="4"/>
  <c r="W294" i="4" s="1"/>
  <c r="F298" i="4"/>
  <c r="W298" i="4" s="1"/>
  <c r="W278" i="4"/>
  <c r="F285" i="4"/>
  <c r="W285" i="4" s="1"/>
  <c r="F276" i="4"/>
  <c r="W276" i="4" s="1"/>
  <c r="F273" i="4"/>
  <c r="W273" i="4" s="1"/>
  <c r="F282" i="4"/>
  <c r="W282" i="4" s="1"/>
  <c r="F275" i="4"/>
  <c r="W275" i="4" s="1"/>
  <c r="F284" i="4"/>
  <c r="W284" i="4" s="1"/>
  <c r="F272" i="4"/>
  <c r="W272" i="4" s="1"/>
  <c r="F286" i="4"/>
  <c r="W286" i="4" s="1"/>
  <c r="E262" i="4"/>
  <c r="V262" i="4" s="1"/>
  <c r="E257" i="4"/>
  <c r="V257" i="4" s="1"/>
  <c r="H70" i="4"/>
  <c r="AB70" i="4" s="1"/>
  <c r="E191" i="4"/>
  <c r="V191" i="4" s="1"/>
  <c r="G35" i="4"/>
  <c r="Z35" i="4" s="1"/>
  <c r="H179" i="4"/>
  <c r="AB179" i="4" s="1"/>
  <c r="V86" i="4"/>
  <c r="E88" i="4"/>
  <c r="V88" i="4" s="1"/>
  <c r="F246" i="4"/>
  <c r="W246" i="4" s="1"/>
  <c r="E104" i="4"/>
  <c r="V104" i="4" s="1"/>
  <c r="E99" i="4"/>
  <c r="V99" i="4" s="1"/>
  <c r="G399" i="4"/>
  <c r="Z399" i="4" s="1"/>
  <c r="D93" i="4"/>
  <c r="F419" i="4"/>
  <c r="W419" i="4" s="1"/>
  <c r="E258" i="4"/>
  <c r="V258" i="4" s="1"/>
  <c r="E244" i="4"/>
  <c r="V244" i="4" s="1"/>
  <c r="E251" i="4"/>
  <c r="V251" i="4" s="1"/>
  <c r="F132" i="4"/>
  <c r="W132" i="4" s="1"/>
  <c r="F173" i="4"/>
  <c r="W173" i="4" s="1"/>
  <c r="G6" i="4"/>
  <c r="Z6" i="4" s="1"/>
  <c r="D150" i="4"/>
  <c r="G303" i="4"/>
  <c r="Z303" i="4" s="1"/>
  <c r="D345" i="4"/>
  <c r="F385" i="4"/>
  <c r="W385" i="4" s="1"/>
  <c r="F400" i="4"/>
  <c r="W400" i="4" s="1"/>
  <c r="E423" i="4"/>
  <c r="V423" i="4" s="1"/>
  <c r="G472" i="4"/>
  <c r="Z472" i="4" s="1"/>
  <c r="E490" i="4"/>
  <c r="V490" i="4" s="1"/>
  <c r="E559" i="4"/>
  <c r="V559" i="4" s="1"/>
  <c r="G627" i="4"/>
  <c r="Z627" i="4" s="1"/>
  <c r="E644" i="4"/>
  <c r="V644" i="4" s="1"/>
  <c r="D717" i="4"/>
  <c r="H772" i="4"/>
  <c r="AB772" i="4" s="1"/>
  <c r="F781" i="4"/>
  <c r="W781" i="4" s="1"/>
  <c r="D801" i="4"/>
  <c r="H847" i="4"/>
  <c r="F861" i="4"/>
  <c r="W861" i="4" s="1"/>
  <c r="D889" i="4"/>
  <c r="H925" i="4"/>
  <c r="AB925" i="4" s="1"/>
  <c r="F928" i="4"/>
  <c r="W928" i="4" s="1"/>
  <c r="E247" i="4"/>
  <c r="V247" i="4" s="1"/>
  <c r="E174" i="4"/>
  <c r="V174" i="4" s="1"/>
  <c r="F17" i="4"/>
  <c r="W17" i="4" s="1"/>
  <c r="F133" i="4"/>
  <c r="W133" i="4" s="1"/>
  <c r="E245" i="4"/>
  <c r="V245" i="4" s="1"/>
  <c r="F125" i="4"/>
  <c r="W125" i="4" s="1"/>
  <c r="Z774" i="4"/>
  <c r="AB279" i="4"/>
  <c r="Z258" i="4"/>
  <c r="AB847" i="4"/>
  <c r="AB675" i="4"/>
  <c r="AB85" i="4"/>
  <c r="Z291" i="4"/>
  <c r="AB129" i="4"/>
  <c r="AB468" i="4"/>
  <c r="Z213" i="4"/>
  <c r="AB611" i="4"/>
  <c r="AB705" i="4"/>
  <c r="AB409" i="4"/>
  <c r="Z852" i="4"/>
  <c r="Z606" i="4"/>
  <c r="AB776" i="4"/>
  <c r="AB489" i="4"/>
  <c r="Z262" i="4"/>
  <c r="Z723" i="4"/>
  <c r="AB624" i="4"/>
  <c r="Z495" i="4"/>
  <c r="Z669" i="4"/>
  <c r="W62" i="4"/>
  <c r="F56" i="4"/>
  <c r="W56" i="4" s="1"/>
  <c r="F65" i="4"/>
  <c r="W65" i="4" s="1"/>
  <c r="F63" i="4"/>
  <c r="W63" i="4" s="1"/>
  <c r="F67" i="4"/>
  <c r="W67" i="4" s="1"/>
  <c r="F61" i="4"/>
  <c r="W61" i="4" s="1"/>
  <c r="F54" i="4"/>
  <c r="W54" i="4" s="1"/>
  <c r="F72" i="4"/>
  <c r="W72" i="4" s="1"/>
  <c r="AB374" i="4"/>
  <c r="H381" i="4"/>
  <c r="H363" i="4"/>
  <c r="H370" i="4"/>
  <c r="H365" i="4"/>
  <c r="H384" i="4"/>
  <c r="H366" i="4"/>
  <c r="AB542" i="4"/>
  <c r="H541" i="4"/>
  <c r="H531" i="4"/>
  <c r="H540" i="4"/>
  <c r="H534" i="4"/>
  <c r="D631" i="4"/>
  <c r="D628" i="4"/>
  <c r="D630" i="4"/>
  <c r="D636" i="4"/>
  <c r="Z926" i="4"/>
  <c r="G931" i="4"/>
  <c r="G923" i="4"/>
  <c r="G935" i="4"/>
  <c r="G918" i="4"/>
  <c r="G930" i="4"/>
  <c r="G925" i="4"/>
  <c r="G937" i="4"/>
  <c r="G921" i="4"/>
  <c r="AB998" i="4"/>
  <c r="Z891" i="4"/>
  <c r="Z978" i="4"/>
  <c r="Z868" i="4"/>
  <c r="AB289" i="4"/>
  <c r="Z513" i="4"/>
  <c r="Z370" i="4"/>
  <c r="AB969" i="4"/>
  <c r="D139" i="4"/>
  <c r="AB907" i="4"/>
  <c r="Z677" i="4"/>
  <c r="Z392" i="4"/>
  <c r="Z125" i="4"/>
  <c r="AB793" i="4"/>
  <c r="F624" i="4"/>
  <c r="W624" i="4" s="1"/>
  <c r="G421" i="4"/>
  <c r="H608" i="4"/>
  <c r="D493" i="4"/>
  <c r="V206" i="4"/>
  <c r="E212" i="4"/>
  <c r="V212" i="4" s="1"/>
  <c r="E214" i="4"/>
  <c r="V214" i="4" s="1"/>
  <c r="E209" i="4"/>
  <c r="V209" i="4" s="1"/>
  <c r="E210" i="4"/>
  <c r="V210" i="4" s="1"/>
  <c r="W158" i="4"/>
  <c r="F162" i="4"/>
  <c r="W162" i="4" s="1"/>
  <c r="F164" i="4"/>
  <c r="W164" i="4" s="1"/>
  <c r="F151" i="4"/>
  <c r="W151" i="4" s="1"/>
  <c r="F161" i="4"/>
  <c r="W161" i="4" s="1"/>
  <c r="F153" i="4"/>
  <c r="W153" i="4" s="1"/>
  <c r="F168" i="4"/>
  <c r="W168" i="4" s="1"/>
  <c r="F148" i="4"/>
  <c r="W148" i="4" s="1"/>
  <c r="F149" i="4"/>
  <c r="W149" i="4" s="1"/>
  <c r="F163" i="4"/>
  <c r="W163" i="4" s="1"/>
  <c r="F160" i="4"/>
  <c r="W160" i="4" s="1"/>
  <c r="V326" i="4"/>
  <c r="E325" i="4"/>
  <c r="V325" i="4" s="1"/>
  <c r="E336" i="4"/>
  <c r="V336" i="4" s="1"/>
  <c r="E321" i="4"/>
  <c r="V321" i="4" s="1"/>
  <c r="E331" i="4"/>
  <c r="V331" i="4" s="1"/>
  <c r="E316" i="4"/>
  <c r="V316" i="4" s="1"/>
  <c r="E333" i="4"/>
  <c r="V333" i="4" s="1"/>
  <c r="E319" i="4"/>
  <c r="V319" i="4" s="1"/>
  <c r="D564" i="4"/>
  <c r="D544" i="4"/>
  <c r="D559" i="4"/>
  <c r="D555" i="4"/>
  <c r="D546" i="4"/>
  <c r="D560" i="4"/>
  <c r="D552" i="4"/>
  <c r="H543" i="4"/>
  <c r="F51" i="4"/>
  <c r="W51" i="4" s="1"/>
  <c r="Z836" i="4"/>
  <c r="AB635" i="4"/>
  <c r="Z588" i="4"/>
  <c r="F712" i="4"/>
  <c r="W712" i="4" s="1"/>
  <c r="E202" i="4"/>
  <c r="V202" i="4" s="1"/>
  <c r="H13" i="4"/>
  <c r="Z744" i="4"/>
  <c r="D484" i="4"/>
  <c r="AB241" i="4"/>
  <c r="Z826" i="4"/>
  <c r="AB786" i="4"/>
  <c r="Z560" i="4"/>
  <c r="AB294" i="4"/>
  <c r="Z524" i="4"/>
  <c r="Z240" i="4"/>
  <c r="AB194" i="4"/>
  <c r="H184" i="4"/>
  <c r="H199" i="4"/>
  <c r="H183" i="4"/>
  <c r="H203" i="4"/>
  <c r="H185" i="4"/>
  <c r="H189" i="4"/>
  <c r="E873" i="4"/>
  <c r="V873" i="4" s="1"/>
  <c r="H551" i="4"/>
  <c r="AB257" i="4"/>
  <c r="D725" i="4"/>
  <c r="F785" i="4"/>
  <c r="W785" i="4" s="1"/>
  <c r="Z42" i="4"/>
  <c r="D784" i="4"/>
  <c r="H550" i="4"/>
  <c r="G319" i="4"/>
  <c r="Z71" i="4"/>
  <c r="H920" i="4"/>
  <c r="Z694" i="4"/>
  <c r="AB493" i="4"/>
  <c r="F789" i="4"/>
  <c r="W789" i="4" s="1"/>
  <c r="Z150" i="4"/>
  <c r="G922" i="4"/>
  <c r="AB577" i="4"/>
  <c r="E322" i="4"/>
  <c r="V322" i="4" s="1"/>
  <c r="Z198" i="4"/>
  <c r="Z439" i="4"/>
  <c r="G860" i="4"/>
  <c r="Z430" i="4"/>
  <c r="D325" i="4"/>
  <c r="D175" i="4"/>
  <c r="Z941" i="4"/>
  <c r="AB736" i="4"/>
  <c r="E627" i="4"/>
  <c r="V627" i="4" s="1"/>
  <c r="AB307" i="4"/>
  <c r="E419" i="4"/>
  <c r="V419" i="4" s="1"/>
  <c r="F948" i="4"/>
  <c r="W948" i="4" s="1"/>
  <c r="Z745" i="4"/>
  <c r="D634" i="4"/>
  <c r="AB251" i="4"/>
  <c r="D712" i="4"/>
  <c r="H141" i="4"/>
  <c r="F699" i="4"/>
  <c r="W699" i="4" s="1"/>
  <c r="H269" i="4"/>
  <c r="H137" i="4"/>
  <c r="Z895" i="4"/>
  <c r="E867" i="4"/>
  <c r="V867" i="4" s="1"/>
  <c r="D790" i="4"/>
  <c r="AB976" i="4"/>
  <c r="Z893" i="4"/>
  <c r="E877" i="4"/>
  <c r="V877" i="4" s="1"/>
  <c r="AB840" i="4"/>
  <c r="D791" i="4"/>
  <c r="Z749" i="4"/>
  <c r="H689" i="4"/>
  <c r="D648" i="4"/>
  <c r="Z613" i="4"/>
  <c r="H544" i="4"/>
  <c r="D499" i="4"/>
  <c r="Z465" i="4"/>
  <c r="G320" i="4"/>
  <c r="AB263" i="4"/>
  <c r="D216" i="4"/>
  <c r="E19" i="4"/>
  <c r="V19" i="4" s="1"/>
  <c r="Z980" i="4"/>
  <c r="D877" i="4"/>
  <c r="Z833" i="4"/>
  <c r="H773" i="4"/>
  <c r="Z692" i="4"/>
  <c r="Z548" i="4"/>
  <c r="AB484" i="4"/>
  <c r="G400" i="4"/>
  <c r="G257" i="4"/>
  <c r="F177" i="4"/>
  <c r="W177" i="4" s="1"/>
  <c r="Z870" i="4"/>
  <c r="AB671" i="4"/>
  <c r="Z587" i="4"/>
  <c r="G153" i="4"/>
  <c r="H151" i="4"/>
  <c r="H73" i="4"/>
  <c r="D961" i="4"/>
  <c r="H863" i="4"/>
  <c r="G635" i="4"/>
  <c r="G488" i="4"/>
  <c r="E318" i="4"/>
  <c r="V318" i="4" s="1"/>
  <c r="Z203" i="4"/>
  <c r="AB807" i="4"/>
  <c r="Z435" i="4"/>
  <c r="G139" i="4"/>
  <c r="H68" i="4"/>
  <c r="F27" i="4"/>
  <c r="W27" i="4" s="1"/>
  <c r="AB945" i="4"/>
  <c r="AB800" i="4"/>
  <c r="Z715" i="4"/>
  <c r="F637" i="4"/>
  <c r="W637" i="4" s="1"/>
  <c r="Z575" i="4"/>
  <c r="Z432" i="4"/>
  <c r="H368" i="4"/>
  <c r="D321" i="4"/>
  <c r="G140" i="4"/>
  <c r="Z730" i="4"/>
  <c r="D137" i="4"/>
  <c r="F8" i="4"/>
  <c r="W8" i="4" s="1"/>
  <c r="Z944" i="4"/>
  <c r="AB884" i="4"/>
  <c r="AB744" i="4"/>
  <c r="F721" i="4"/>
  <c r="W721" i="4" s="1"/>
  <c r="D545" i="4"/>
  <c r="Z515" i="4"/>
  <c r="G219" i="4"/>
  <c r="AB166" i="4"/>
  <c r="E23" i="4"/>
  <c r="V23" i="4" s="1"/>
  <c r="F949" i="4"/>
  <c r="W949" i="4" s="1"/>
  <c r="Z889" i="4"/>
  <c r="Z593" i="4"/>
  <c r="E574" i="4"/>
  <c r="V574" i="4" s="1"/>
  <c r="H539" i="4"/>
  <c r="D491" i="4"/>
  <c r="Z447" i="4"/>
  <c r="E427" i="4"/>
  <c r="V427" i="4" s="1"/>
  <c r="D348" i="4"/>
  <c r="AB247" i="4"/>
  <c r="D204" i="4"/>
  <c r="D155" i="4"/>
  <c r="H78" i="4"/>
  <c r="F36" i="4"/>
  <c r="W36" i="4" s="1"/>
  <c r="E948" i="4"/>
  <c r="V948" i="4" s="1"/>
  <c r="H766" i="4"/>
  <c r="D720" i="4"/>
  <c r="H616" i="4"/>
  <c r="D574" i="4"/>
  <c r="H480" i="4"/>
  <c r="G247" i="4"/>
  <c r="H191" i="4"/>
  <c r="AB953" i="4"/>
  <c r="AB520" i="4"/>
  <c r="G39" i="4"/>
  <c r="D941" i="4"/>
  <c r="D805" i="4"/>
  <c r="H704" i="4"/>
  <c r="G617" i="4"/>
  <c r="G474" i="4"/>
  <c r="F389" i="4"/>
  <c r="W389" i="4" s="1"/>
  <c r="H271" i="4"/>
  <c r="E708" i="4"/>
  <c r="V708" i="4" s="1"/>
  <c r="D49" i="4"/>
  <c r="F12" i="4"/>
  <c r="W12" i="4" s="1"/>
  <c r="G412" i="4"/>
  <c r="D210" i="4"/>
  <c r="D35" i="4"/>
  <c r="G928" i="4"/>
  <c r="AB729" i="4"/>
  <c r="F700" i="4"/>
  <c r="W700" i="4" s="1"/>
  <c r="Z645" i="4"/>
  <c r="AB589" i="4"/>
  <c r="AB442" i="4"/>
  <c r="E192" i="4"/>
  <c r="V192" i="4" s="1"/>
  <c r="AB108" i="4"/>
  <c r="Z61" i="4"/>
  <c r="H12" i="4"/>
  <c r="E935" i="4"/>
  <c r="V935" i="4" s="1"/>
  <c r="AB901" i="4"/>
  <c r="Z814" i="4"/>
  <c r="AB750" i="4"/>
  <c r="Z673" i="4"/>
  <c r="E504" i="4"/>
  <c r="V504" i="4" s="1"/>
  <c r="D419" i="4"/>
  <c r="E215" i="4"/>
  <c r="V215" i="4" s="1"/>
  <c r="AB97" i="4"/>
  <c r="Z17" i="4"/>
  <c r="AB859" i="4"/>
  <c r="AB24" i="4"/>
  <c r="Z657" i="4"/>
  <c r="AB149" i="4"/>
  <c r="Z622" i="4"/>
  <c r="Z296" i="4"/>
  <c r="V782" i="4"/>
  <c r="E791" i="4"/>
  <c r="V791" i="4" s="1"/>
  <c r="E780" i="4"/>
  <c r="V780" i="4" s="1"/>
  <c r="E786" i="4"/>
  <c r="V786" i="4" s="1"/>
  <c r="E788" i="4"/>
  <c r="V788" i="4" s="1"/>
  <c r="E777" i="4"/>
  <c r="V777" i="4" s="1"/>
  <c r="E783" i="4"/>
  <c r="V783" i="4" s="1"/>
  <c r="E772" i="4"/>
  <c r="V772" i="4" s="1"/>
  <c r="E787" i="4"/>
  <c r="V787" i="4" s="1"/>
  <c r="E784" i="4"/>
  <c r="V784" i="4" s="1"/>
  <c r="E773" i="4"/>
  <c r="V773" i="4" s="1"/>
  <c r="V866" i="4"/>
  <c r="E858" i="4"/>
  <c r="V858" i="4" s="1"/>
  <c r="E855" i="4"/>
  <c r="V855" i="4" s="1"/>
  <c r="E862" i="4"/>
  <c r="V862" i="4" s="1"/>
  <c r="E863" i="4"/>
  <c r="V863" i="4" s="1"/>
  <c r="AB838" i="4"/>
  <c r="AB918" i="4"/>
  <c r="AB630" i="4"/>
  <c r="AB864" i="4"/>
  <c r="Z491" i="4"/>
  <c r="F635" i="4"/>
  <c r="W635" i="4" s="1"/>
  <c r="AB245" i="4"/>
  <c r="Z184" i="4"/>
  <c r="D886" i="4"/>
  <c r="D868" i="4"/>
  <c r="D883" i="4"/>
  <c r="D885" i="4"/>
  <c r="D872" i="4"/>
  <c r="D887" i="4"/>
  <c r="D879" i="4"/>
  <c r="E868" i="4"/>
  <c r="V868" i="4" s="1"/>
  <c r="AB264" i="4"/>
  <c r="H282" i="4"/>
  <c r="D952" i="4"/>
  <c r="G629" i="4"/>
  <c r="Z346" i="4"/>
  <c r="F628" i="4"/>
  <c r="W628" i="4" s="1"/>
  <c r="AB89" i="4"/>
  <c r="Z802" i="4"/>
  <c r="E488" i="4"/>
  <c r="V488" i="4" s="1"/>
  <c r="AB967" i="4"/>
  <c r="E714" i="4"/>
  <c r="V714" i="4" s="1"/>
  <c r="AB392" i="4"/>
  <c r="F937" i="4"/>
  <c r="W937" i="4" s="1"/>
  <c r="E949" i="4"/>
  <c r="V949" i="4" s="1"/>
  <c r="H843" i="4"/>
  <c r="F620" i="4"/>
  <c r="W620" i="4" s="1"/>
  <c r="AB74" i="4"/>
  <c r="H75" i="4"/>
  <c r="H83" i="4"/>
  <c r="H76" i="4"/>
  <c r="H79" i="4"/>
  <c r="H77" i="4"/>
  <c r="H84" i="4"/>
  <c r="V170" i="4"/>
  <c r="E176" i="4"/>
  <c r="V176" i="4" s="1"/>
  <c r="E175" i="4"/>
  <c r="V175" i="4" s="1"/>
  <c r="E173" i="4"/>
  <c r="V173" i="4" s="1"/>
  <c r="Z290" i="4"/>
  <c r="G299" i="4"/>
  <c r="G300" i="4"/>
  <c r="G297" i="4"/>
  <c r="G295" i="4"/>
  <c r="AB134" i="4"/>
  <c r="H136" i="4"/>
  <c r="H123" i="4"/>
  <c r="H133" i="4"/>
  <c r="H144" i="4"/>
  <c r="H139" i="4"/>
  <c r="H124" i="4"/>
  <c r="H138" i="4"/>
  <c r="H143" i="4"/>
  <c r="H132" i="4"/>
  <c r="H125" i="4"/>
  <c r="H128" i="4"/>
  <c r="Z110" i="4"/>
  <c r="G106" i="4"/>
  <c r="G115" i="4"/>
  <c r="G104" i="4"/>
  <c r="G107" i="4"/>
  <c r="G116" i="4"/>
  <c r="G99" i="4"/>
  <c r="G108" i="4"/>
  <c r="G101" i="4"/>
  <c r="G119" i="4"/>
  <c r="Z463" i="4"/>
  <c r="AB267" i="4"/>
  <c r="Z544" i="4"/>
  <c r="AB711" i="4"/>
  <c r="AB812" i="4"/>
  <c r="Z282" i="4"/>
  <c r="AB879" i="4"/>
  <c r="Z454" i="4"/>
  <c r="Z191" i="4"/>
  <c r="Z416" i="4"/>
  <c r="Z361" i="4"/>
  <c r="AB90" i="4"/>
  <c r="D333" i="4"/>
  <c r="D317" i="4"/>
  <c r="D335" i="4"/>
  <c r="D324" i="4"/>
  <c r="D332" i="4"/>
  <c r="D322" i="4"/>
  <c r="D336" i="4"/>
  <c r="D315" i="4"/>
  <c r="AB410" i="4"/>
  <c r="H416" i="4"/>
  <c r="H400" i="4"/>
  <c r="H412" i="4"/>
  <c r="H411" i="4"/>
  <c r="H417" i="4"/>
  <c r="H405" i="4"/>
  <c r="H413" i="4"/>
  <c r="H421" i="4"/>
  <c r="W482" i="4"/>
  <c r="F474" i="4"/>
  <c r="W474" i="4" s="1"/>
  <c r="F492" i="4"/>
  <c r="W492" i="4" s="1"/>
  <c r="F475" i="4"/>
  <c r="W475" i="4" s="1"/>
  <c r="F488" i="4"/>
  <c r="W488" i="4" s="1"/>
  <c r="F478" i="4"/>
  <c r="W478" i="4" s="1"/>
  <c r="F489" i="4"/>
  <c r="W489" i="4" s="1"/>
  <c r="F473" i="4"/>
  <c r="W473" i="4" s="1"/>
  <c r="F479" i="4"/>
  <c r="W479" i="4" s="1"/>
  <c r="F485" i="4"/>
  <c r="W485" i="4" s="1"/>
  <c r="V710" i="4"/>
  <c r="E707" i="4"/>
  <c r="V707" i="4" s="1"/>
  <c r="E716" i="4"/>
  <c r="V716" i="4" s="1"/>
  <c r="E704" i="4"/>
  <c r="V704" i="4" s="1"/>
  <c r="E699" i="4"/>
  <c r="V699" i="4" s="1"/>
  <c r="E718" i="4"/>
  <c r="V718" i="4" s="1"/>
  <c r="E706" i="4"/>
  <c r="V706" i="4" s="1"/>
  <c r="E700" i="4"/>
  <c r="V700" i="4" s="1"/>
  <c r="E711" i="4"/>
  <c r="V711" i="4" s="1"/>
  <c r="D643" i="4"/>
  <c r="Z318" i="4"/>
  <c r="AB92" i="4"/>
  <c r="AB948" i="4"/>
  <c r="H371" i="4"/>
  <c r="E721" i="4"/>
  <c r="V721" i="4" s="1"/>
  <c r="Z966" i="4"/>
  <c r="AB192" i="4"/>
  <c r="Z334" i="4"/>
  <c r="AB929" i="4"/>
  <c r="H152" i="4"/>
  <c r="AB500" i="4"/>
  <c r="V62" i="4"/>
  <c r="E57" i="4"/>
  <c r="V57" i="4" s="1"/>
  <c r="E55" i="4"/>
  <c r="V55" i="4" s="1"/>
  <c r="E52" i="4"/>
  <c r="V52" i="4" s="1"/>
  <c r="E60" i="4"/>
  <c r="V60" i="4" s="1"/>
  <c r="E71" i="4"/>
  <c r="V71" i="4" s="1"/>
  <c r="E61" i="4"/>
  <c r="V61" i="4" s="1"/>
  <c r="E70" i="4"/>
  <c r="V70" i="4" s="1"/>
  <c r="E69" i="4"/>
  <c r="V69" i="4" s="1"/>
  <c r="E63" i="4"/>
  <c r="V63" i="4" s="1"/>
  <c r="E66" i="4"/>
  <c r="V66" i="4" s="1"/>
  <c r="D639" i="4"/>
  <c r="H921" i="4"/>
  <c r="AB344" i="4"/>
  <c r="Z284" i="4"/>
  <c r="D489" i="4"/>
  <c r="E68" i="4"/>
  <c r="V68" i="4" s="1"/>
  <c r="F70" i="4"/>
  <c r="W70" i="4" s="1"/>
  <c r="G616" i="4"/>
  <c r="H420" i="4"/>
  <c r="E705" i="4"/>
  <c r="V705" i="4" s="1"/>
  <c r="F414" i="4"/>
  <c r="W414" i="4" s="1"/>
  <c r="H604" i="4"/>
  <c r="Z238" i="4"/>
  <c r="AB50" i="4"/>
  <c r="H56" i="4"/>
  <c r="H42" i="4"/>
  <c r="H47" i="4"/>
  <c r="H46" i="4"/>
  <c r="H54" i="4"/>
  <c r="H52" i="4"/>
  <c r="V158" i="4"/>
  <c r="E166" i="4"/>
  <c r="V166" i="4" s="1"/>
  <c r="E154" i="4"/>
  <c r="V154" i="4" s="1"/>
  <c r="E160" i="4"/>
  <c r="V160" i="4" s="1"/>
  <c r="E162" i="4"/>
  <c r="V162" i="4" s="1"/>
  <c r="E159" i="4"/>
  <c r="V159" i="4" s="1"/>
  <c r="E163" i="4"/>
  <c r="V163" i="4" s="1"/>
  <c r="Z146" i="4"/>
  <c r="G137" i="4"/>
  <c r="G143" i="4"/>
  <c r="G135" i="4"/>
  <c r="Z278" i="4"/>
  <c r="G273" i="4"/>
  <c r="G286" i="4"/>
  <c r="G285" i="4"/>
  <c r="G270" i="4"/>
  <c r="G283" i="4"/>
  <c r="G272" i="4"/>
  <c r="G277" i="4"/>
  <c r="G280" i="4"/>
  <c r="G267" i="4"/>
  <c r="G271" i="4"/>
  <c r="G274" i="4"/>
  <c r="G279" i="4"/>
  <c r="W254" i="4"/>
  <c r="F250" i="4"/>
  <c r="W250" i="4" s="1"/>
  <c r="F260" i="4"/>
  <c r="W260" i="4" s="1"/>
  <c r="F264" i="4"/>
  <c r="W264" i="4" s="1"/>
  <c r="F247" i="4"/>
  <c r="W247" i="4" s="1"/>
  <c r="F257" i="4"/>
  <c r="W257" i="4" s="1"/>
  <c r="F249" i="4"/>
  <c r="W249" i="4" s="1"/>
  <c r="F259" i="4"/>
  <c r="W259" i="4" s="1"/>
  <c r="F244" i="4"/>
  <c r="W244" i="4" s="1"/>
  <c r="F243" i="4"/>
  <c r="W243" i="4" s="1"/>
  <c r="F265" i="4"/>
  <c r="W265" i="4" s="1"/>
  <c r="AB943" i="4"/>
  <c r="Z406" i="4"/>
  <c r="AB686" i="4"/>
  <c r="H677" i="4"/>
  <c r="H679" i="4"/>
  <c r="H682" i="4"/>
  <c r="G405" i="4"/>
  <c r="H615" i="4"/>
  <c r="E44" i="4"/>
  <c r="V44" i="4" s="1"/>
  <c r="AB757" i="4"/>
  <c r="V638" i="4"/>
  <c r="E648" i="4"/>
  <c r="V648" i="4" s="1"/>
  <c r="E635" i="4"/>
  <c r="V635" i="4" s="1"/>
  <c r="E647" i="4"/>
  <c r="V647" i="4" s="1"/>
  <c r="E634" i="4"/>
  <c r="V634" i="4" s="1"/>
  <c r="E642" i="4"/>
  <c r="V642" i="4" s="1"/>
  <c r="E629" i="4"/>
  <c r="V629" i="4" s="1"/>
  <c r="E649" i="4"/>
  <c r="V649" i="4" s="1"/>
  <c r="E643" i="4"/>
  <c r="V643" i="4" s="1"/>
  <c r="E637" i="4"/>
  <c r="V637" i="4" s="1"/>
  <c r="W782" i="4"/>
  <c r="F771" i="4"/>
  <c r="W771" i="4" s="1"/>
  <c r="F793" i="4"/>
  <c r="W793" i="4" s="1"/>
  <c r="F773" i="4"/>
  <c r="W773" i="4" s="1"/>
  <c r="F792" i="4"/>
  <c r="W792" i="4" s="1"/>
  <c r="F777" i="4"/>
  <c r="W777" i="4" s="1"/>
  <c r="F790" i="4"/>
  <c r="W790" i="4" s="1"/>
  <c r="F776" i="4"/>
  <c r="W776" i="4" s="1"/>
  <c r="F786" i="4"/>
  <c r="W786" i="4" s="1"/>
  <c r="W866" i="4"/>
  <c r="F872" i="4"/>
  <c r="W872" i="4" s="1"/>
  <c r="F859" i="4"/>
  <c r="W859" i="4" s="1"/>
  <c r="F867" i="4"/>
  <c r="W867" i="4" s="1"/>
  <c r="F876" i="4"/>
  <c r="W876" i="4" s="1"/>
  <c r="F856" i="4"/>
  <c r="W856" i="4" s="1"/>
  <c r="F869" i="4"/>
  <c r="W869" i="4" s="1"/>
  <c r="F877" i="4"/>
  <c r="W877" i="4" s="1"/>
  <c r="F864" i="4"/>
  <c r="W864" i="4" s="1"/>
  <c r="V950" i="4"/>
  <c r="E951" i="4"/>
  <c r="V951" i="4" s="1"/>
  <c r="AB979" i="4"/>
  <c r="D646" i="4"/>
  <c r="D498" i="4"/>
  <c r="H916" i="4"/>
  <c r="D729" i="4"/>
  <c r="H857" i="4"/>
  <c r="G489" i="4"/>
  <c r="F774" i="4"/>
  <c r="W774" i="4" s="1"/>
  <c r="F491" i="4"/>
  <c r="W491" i="4" s="1"/>
  <c r="D548" i="4"/>
  <c r="AB57" i="4"/>
  <c r="AB104" i="4"/>
  <c r="Z679" i="4"/>
  <c r="D944" i="4"/>
  <c r="AB647" i="4"/>
  <c r="E391" i="4"/>
  <c r="V391" i="4" s="1"/>
  <c r="H147" i="4"/>
  <c r="H135" i="4"/>
  <c r="E931" i="4"/>
  <c r="V931" i="4" s="1"/>
  <c r="Z381" i="4"/>
  <c r="Z103" i="4"/>
  <c r="W14" i="4"/>
  <c r="F25" i="4"/>
  <c r="W25" i="4" s="1"/>
  <c r="F23" i="4"/>
  <c r="W23" i="4" s="1"/>
  <c r="F20" i="4"/>
  <c r="W20" i="4" s="1"/>
  <c r="F9" i="4"/>
  <c r="W9" i="4" s="1"/>
  <c r="F7" i="4"/>
  <c r="W7" i="4" s="1"/>
  <c r="Z609" i="4"/>
  <c r="H407" i="4"/>
  <c r="D871" i="4"/>
  <c r="Z688" i="4"/>
  <c r="Z545" i="4"/>
  <c r="E64" i="4"/>
  <c r="V64" i="4" s="1"/>
  <c r="H862" i="4"/>
  <c r="Z716" i="4"/>
  <c r="F493" i="4"/>
  <c r="W493" i="4" s="1"/>
  <c r="H220" i="4"/>
  <c r="Z120" i="4"/>
  <c r="Z947" i="4"/>
  <c r="F860" i="4"/>
  <c r="W860" i="4" s="1"/>
  <c r="F717" i="4"/>
  <c r="W717" i="4" s="1"/>
  <c r="E483" i="4"/>
  <c r="V483" i="4" s="1"/>
  <c r="E414" i="4"/>
  <c r="V414" i="4" s="1"/>
  <c r="D327" i="4"/>
  <c r="D340" i="4"/>
  <c r="H625" i="4"/>
  <c r="Z395" i="4"/>
  <c r="F167" i="4"/>
  <c r="W167" i="4" s="1"/>
  <c r="G23" i="4"/>
  <c r="G759" i="4"/>
  <c r="G846" i="4"/>
  <c r="AB101" i="4"/>
  <c r="H148" i="4"/>
  <c r="AB253" i="4"/>
  <c r="F870" i="4"/>
  <c r="W870" i="4" s="1"/>
  <c r="G490" i="4"/>
  <c r="AB977" i="4"/>
  <c r="Z894" i="4"/>
  <c r="E871" i="4"/>
  <c r="V871" i="4" s="1"/>
  <c r="AB841" i="4"/>
  <c r="D792" i="4"/>
  <c r="Z755" i="4"/>
  <c r="H694" i="4"/>
  <c r="D644" i="4"/>
  <c r="Z607" i="4"/>
  <c r="H549" i="4"/>
  <c r="D496" i="4"/>
  <c r="H401" i="4"/>
  <c r="F383" i="4"/>
  <c r="W383" i="4" s="1"/>
  <c r="AB262" i="4"/>
  <c r="E153" i="4"/>
  <c r="V153" i="4" s="1"/>
  <c r="E204" i="4"/>
  <c r="V204" i="4" s="1"/>
  <c r="AB118" i="4"/>
  <c r="Z84" i="4"/>
  <c r="H40" i="4"/>
  <c r="E960" i="4"/>
  <c r="V960" i="4" s="1"/>
  <c r="H924" i="4"/>
  <c r="D876" i="4"/>
  <c r="Z834" i="4"/>
  <c r="H779" i="4"/>
  <c r="D730" i="4"/>
  <c r="Z693" i="4"/>
  <c r="AB633" i="4"/>
  <c r="AB491" i="4"/>
  <c r="G401" i="4"/>
  <c r="F319" i="4"/>
  <c r="W319" i="4" s="1"/>
  <c r="H202" i="4"/>
  <c r="D156" i="4"/>
  <c r="F783" i="4"/>
  <c r="W783" i="4" s="1"/>
  <c r="H60" i="4"/>
  <c r="G916" i="4"/>
  <c r="H855" i="4"/>
  <c r="G779" i="4"/>
  <c r="AB714" i="4"/>
  <c r="G492" i="4"/>
  <c r="AB425" i="4"/>
  <c r="F403" i="4"/>
  <c r="W403" i="4" s="1"/>
  <c r="H281" i="4"/>
  <c r="Z202" i="4"/>
  <c r="H140" i="4"/>
  <c r="Z436" i="4"/>
  <c r="F53" i="4"/>
  <c r="W53" i="4" s="1"/>
  <c r="F13" i="4"/>
  <c r="W13" i="4" s="1"/>
  <c r="G861" i="4"/>
  <c r="F631" i="4"/>
  <c r="W631" i="4" s="1"/>
  <c r="F484" i="4"/>
  <c r="W484" i="4" s="1"/>
  <c r="E405" i="4"/>
  <c r="V405" i="4" s="1"/>
  <c r="H367" i="4"/>
  <c r="G289" i="4"/>
  <c r="H225" i="4"/>
  <c r="Z729" i="4"/>
  <c r="H379" i="4"/>
  <c r="H216" i="4"/>
  <c r="E40" i="4"/>
  <c r="V40" i="4" s="1"/>
  <c r="AB880" i="4"/>
  <c r="F865" i="4"/>
  <c r="W865" i="4" s="1"/>
  <c r="E775" i="4"/>
  <c r="V775" i="4" s="1"/>
  <c r="AB740" i="4"/>
  <c r="F713" i="4"/>
  <c r="W713" i="4" s="1"/>
  <c r="Z651" i="4"/>
  <c r="E628" i="4"/>
  <c r="V628" i="4" s="1"/>
  <c r="AB594" i="4"/>
  <c r="E484" i="4"/>
  <c r="V484" i="4" s="1"/>
  <c r="E200" i="4"/>
  <c r="V200" i="4" s="1"/>
  <c r="E417" i="4"/>
  <c r="V417" i="4" s="1"/>
  <c r="D557" i="4"/>
  <c r="G8" i="4"/>
  <c r="E865" i="4"/>
  <c r="V865" i="4" s="1"/>
  <c r="E712" i="4"/>
  <c r="V712" i="4" s="1"/>
  <c r="H676" i="4"/>
  <c r="D635" i="4"/>
  <c r="Z596" i="4"/>
  <c r="E569" i="4"/>
  <c r="V569" i="4" s="1"/>
  <c r="D486" i="4"/>
  <c r="Z164" i="4"/>
  <c r="F935" i="4"/>
  <c r="W935" i="4" s="1"/>
  <c r="AB239" i="4"/>
  <c r="H130" i="4"/>
  <c r="AB910" i="4"/>
  <c r="Z829" i="4"/>
  <c r="H764" i="4"/>
  <c r="H618" i="4"/>
  <c r="D423" i="4"/>
  <c r="Z388" i="4"/>
  <c r="F308" i="4"/>
  <c r="W308" i="4" s="1"/>
  <c r="F165" i="4"/>
  <c r="W165" i="4" s="1"/>
  <c r="AB954" i="4"/>
  <c r="AB521" i="4"/>
  <c r="D191" i="4"/>
  <c r="H851" i="4"/>
  <c r="G764" i="4"/>
  <c r="H418" i="4"/>
  <c r="Z330" i="4"/>
  <c r="Z192" i="4"/>
  <c r="E562" i="4"/>
  <c r="V562" i="4" s="1"/>
  <c r="D416" i="4"/>
  <c r="H80" i="4"/>
  <c r="H930" i="4"/>
  <c r="G851" i="4"/>
  <c r="AB498" i="4"/>
  <c r="F476" i="4"/>
  <c r="W476" i="4" s="1"/>
  <c r="E390" i="4"/>
  <c r="V390" i="4" s="1"/>
  <c r="G275" i="4"/>
  <c r="H207" i="4"/>
  <c r="H61" i="4"/>
  <c r="AB18" i="4"/>
  <c r="AB867" i="4"/>
  <c r="Z793" i="4"/>
  <c r="AB723" i="4"/>
  <c r="F418" i="4"/>
  <c r="W418" i="4" s="1"/>
  <c r="E332" i="4"/>
  <c r="V332" i="4" s="1"/>
  <c r="AB300" i="4"/>
  <c r="G212" i="4"/>
  <c r="H153" i="4"/>
  <c r="H43" i="4"/>
  <c r="AB116" i="4"/>
  <c r="E80" i="4"/>
  <c r="V80" i="4" s="1"/>
  <c r="Z954" i="4"/>
  <c r="AB892" i="4"/>
  <c r="F875" i="4"/>
  <c r="W875" i="4" s="1"/>
  <c r="Z815" i="4"/>
  <c r="H609" i="4"/>
  <c r="H464" i="4"/>
  <c r="Z377" i="4"/>
  <c r="AB315" i="4"/>
  <c r="H178" i="4"/>
  <c r="Z174" i="4"/>
  <c r="D173" i="4"/>
  <c r="AB833" i="4"/>
  <c r="AB545" i="4"/>
  <c r="AB261" i="4"/>
  <c r="AB198" i="4"/>
  <c r="Z201" i="4"/>
  <c r="Z884" i="4"/>
  <c r="Z973" i="4"/>
  <c r="Z533" i="4"/>
  <c r="AB93" i="4"/>
  <c r="AB752" i="4"/>
  <c r="V38" i="4"/>
  <c r="E48" i="4"/>
  <c r="V48" i="4" s="1"/>
  <c r="E41" i="4"/>
  <c r="V41" i="4" s="1"/>
  <c r="E43" i="4"/>
  <c r="V43" i="4" s="1"/>
  <c r="AB554" i="4"/>
  <c r="H563" i="4"/>
  <c r="H565" i="4"/>
  <c r="H560" i="4"/>
  <c r="H558" i="4"/>
  <c r="W626" i="4"/>
  <c r="F622" i="4"/>
  <c r="W622" i="4" s="1"/>
  <c r="F630" i="4"/>
  <c r="W630" i="4" s="1"/>
  <c r="F617" i="4"/>
  <c r="W617" i="4" s="1"/>
  <c r="F634" i="4"/>
  <c r="W634" i="4" s="1"/>
  <c r="F629" i="4"/>
  <c r="W629" i="4" s="1"/>
  <c r="F621" i="4"/>
  <c r="W621" i="4" s="1"/>
  <c r="F615" i="4"/>
  <c r="W615" i="4" s="1"/>
  <c r="F632" i="4"/>
  <c r="W632" i="4" s="1"/>
  <c r="AB981" i="4"/>
  <c r="Z468" i="4"/>
  <c r="AB720" i="4"/>
  <c r="F490" i="4"/>
  <c r="W490" i="4" s="1"/>
  <c r="AB739" i="4"/>
  <c r="E864" i="4"/>
  <c r="V864" i="4" s="1"/>
  <c r="H685" i="4"/>
  <c r="E944" i="4"/>
  <c r="V944" i="4" s="1"/>
  <c r="AB850" i="4"/>
  <c r="Z707" i="4"/>
  <c r="AB495" i="4"/>
  <c r="Z643" i="4"/>
  <c r="Z359" i="4"/>
  <c r="E933" i="4"/>
  <c r="V933" i="4" s="1"/>
  <c r="Z667" i="4"/>
  <c r="Z254" i="4"/>
  <c r="G263" i="4"/>
  <c r="G250" i="4"/>
  <c r="G260" i="4"/>
  <c r="G245" i="4"/>
  <c r="G255" i="4"/>
  <c r="G252" i="4"/>
  <c r="G243" i="4"/>
  <c r="G248" i="4"/>
  <c r="Z314" i="4"/>
  <c r="G305" i="4"/>
  <c r="G323" i="4"/>
  <c r="G309" i="4"/>
  <c r="G313" i="4"/>
  <c r="G322" i="4"/>
  <c r="G310" i="4"/>
  <c r="AB831" i="4"/>
  <c r="Z552" i="4"/>
  <c r="AB204" i="4"/>
  <c r="D135" i="4"/>
  <c r="AB572" i="4"/>
  <c r="E330" i="4"/>
  <c r="V330" i="4" s="1"/>
  <c r="AB941" i="4"/>
  <c r="AB309" i="4"/>
  <c r="Z887" i="4"/>
  <c r="Z390" i="4"/>
  <c r="Z292" i="4"/>
  <c r="AB869" i="4"/>
  <c r="F411" i="4"/>
  <c r="W411" i="4" s="1"/>
  <c r="Z956" i="4"/>
  <c r="E503" i="4"/>
  <c r="V503" i="4" s="1"/>
  <c r="E211" i="4"/>
  <c r="V211" i="4" s="1"/>
  <c r="D41" i="4"/>
  <c r="D44" i="4"/>
  <c r="D33" i="4"/>
  <c r="D36" i="4"/>
  <c r="D42" i="4"/>
  <c r="D45" i="4"/>
  <c r="D31" i="4"/>
  <c r="D46" i="4"/>
  <c r="D39" i="4"/>
  <c r="D32" i="4"/>
  <c r="D29" i="4"/>
  <c r="D34" i="4"/>
  <c r="AB836" i="4"/>
  <c r="D503" i="4"/>
  <c r="G408" i="4"/>
  <c r="Z581" i="4"/>
  <c r="D960" i="4"/>
  <c r="F399" i="4"/>
  <c r="W399" i="4" s="1"/>
  <c r="Z443" i="4"/>
  <c r="G863" i="4"/>
  <c r="AB801" i="4"/>
  <c r="F633" i="4"/>
  <c r="W633" i="4" s="1"/>
  <c r="H369" i="4"/>
  <c r="AB887" i="4"/>
  <c r="AB601" i="4"/>
  <c r="AB972" i="4"/>
  <c r="E860" i="4"/>
  <c r="V860" i="4" s="1"/>
  <c r="Z591" i="4"/>
  <c r="E576" i="4"/>
  <c r="V576" i="4" s="1"/>
  <c r="H474" i="4"/>
  <c r="D431" i="4"/>
  <c r="AB961" i="4"/>
  <c r="AB112" i="4"/>
  <c r="H846" i="4"/>
  <c r="H559" i="4"/>
  <c r="F625" i="4"/>
  <c r="W625" i="4" s="1"/>
  <c r="F480" i="4"/>
  <c r="W480" i="4" s="1"/>
  <c r="AB730" i="4"/>
  <c r="V26" i="4"/>
  <c r="E32" i="4"/>
  <c r="V32" i="4" s="1"/>
  <c r="E33" i="4"/>
  <c r="V33" i="4" s="1"/>
  <c r="E31" i="4"/>
  <c r="V31" i="4" s="1"/>
  <c r="E35" i="4"/>
  <c r="V35" i="4" s="1"/>
  <c r="E16" i="4"/>
  <c r="V16" i="4" s="1"/>
  <c r="E30" i="4"/>
  <c r="V30" i="4" s="1"/>
  <c r="AB394" i="4"/>
  <c r="AB159" i="4"/>
  <c r="AB982" i="4"/>
  <c r="Z899" i="4"/>
  <c r="E876" i="4"/>
  <c r="V876" i="4" s="1"/>
  <c r="D793" i="4"/>
  <c r="Z757" i="4"/>
  <c r="H690" i="4"/>
  <c r="D649" i="4"/>
  <c r="Z612" i="4"/>
  <c r="H547" i="4"/>
  <c r="Z460" i="4"/>
  <c r="H402" i="4"/>
  <c r="F376" i="4"/>
  <c r="W376" i="4" s="1"/>
  <c r="G321" i="4"/>
  <c r="AB255" i="4"/>
  <c r="E151" i="4"/>
  <c r="V151" i="4" s="1"/>
  <c r="H188" i="4"/>
  <c r="E82" i="4"/>
  <c r="V82" i="4" s="1"/>
  <c r="F37" i="4"/>
  <c r="W37" i="4" s="1"/>
  <c r="E958" i="4"/>
  <c r="V958" i="4" s="1"/>
  <c r="H917" i="4"/>
  <c r="D869" i="4"/>
  <c r="H771" i="4"/>
  <c r="D723" i="4"/>
  <c r="Z691" i="4"/>
  <c r="AB631" i="4"/>
  <c r="Z543" i="4"/>
  <c r="AB492" i="4"/>
  <c r="F317" i="4"/>
  <c r="W317" i="4" s="1"/>
  <c r="H195" i="4"/>
  <c r="F788" i="4"/>
  <c r="W788" i="4" s="1"/>
  <c r="H126" i="4"/>
  <c r="F58" i="4"/>
  <c r="W58" i="4" s="1"/>
  <c r="F19" i="4"/>
  <c r="W19" i="4" s="1"/>
  <c r="G919" i="4"/>
  <c r="H860" i="4"/>
  <c r="G776" i="4"/>
  <c r="AB719" i="4"/>
  <c r="AB576" i="4"/>
  <c r="AB426" i="4"/>
  <c r="Z349" i="4"/>
  <c r="H286" i="4"/>
  <c r="AB120" i="4"/>
  <c r="G859" i="4"/>
  <c r="Z713" i="4"/>
  <c r="F636" i="4"/>
  <c r="W636" i="4" s="1"/>
  <c r="F487" i="4"/>
  <c r="W487" i="4" s="1"/>
  <c r="E403" i="4"/>
  <c r="V403" i="4" s="1"/>
  <c r="H372" i="4"/>
  <c r="D318" i="4"/>
  <c r="H223" i="4"/>
  <c r="D180" i="4"/>
  <c r="H377" i="4"/>
  <c r="AB115" i="4"/>
  <c r="Z81" i="4"/>
  <c r="AB32" i="4"/>
  <c r="Z945" i="4"/>
  <c r="AB885" i="4"/>
  <c r="F858" i="4"/>
  <c r="W858" i="4" s="1"/>
  <c r="Z798" i="4"/>
  <c r="E771" i="4"/>
  <c r="V771" i="4" s="1"/>
  <c r="AB745" i="4"/>
  <c r="Z653" i="4"/>
  <c r="E633" i="4"/>
  <c r="V633" i="4" s="1"/>
  <c r="AB599" i="4"/>
  <c r="Z511" i="4"/>
  <c r="E487" i="4"/>
  <c r="V487" i="4" s="1"/>
  <c r="AB455" i="4"/>
  <c r="Z367" i="4"/>
  <c r="AB308" i="4"/>
  <c r="E205" i="4"/>
  <c r="V205" i="4" s="1"/>
  <c r="E418" i="4"/>
  <c r="V418" i="4" s="1"/>
  <c r="Z128" i="4"/>
  <c r="Z89" i="4"/>
  <c r="H44" i="4"/>
  <c r="F3" i="4"/>
  <c r="W3" i="4" s="1"/>
  <c r="F947" i="4"/>
  <c r="W947" i="4" s="1"/>
  <c r="Z883" i="4"/>
  <c r="AB821" i="4"/>
  <c r="Z739" i="4"/>
  <c r="E717" i="4"/>
  <c r="V717" i="4" s="1"/>
  <c r="D637" i="4"/>
  <c r="H537" i="4"/>
  <c r="Z453" i="4"/>
  <c r="G304" i="4"/>
  <c r="AB250" i="4"/>
  <c r="AB232" i="4"/>
  <c r="Z57" i="4"/>
  <c r="G16" i="4"/>
  <c r="Z967" i="4"/>
  <c r="AB905" i="4"/>
  <c r="Z822" i="4"/>
  <c r="H769" i="4"/>
  <c r="Z675" i="4"/>
  <c r="H623" i="4"/>
  <c r="D575" i="4"/>
  <c r="Z535" i="4"/>
  <c r="D428" i="4"/>
  <c r="Z391" i="4"/>
  <c r="F313" i="4"/>
  <c r="W313" i="4" s="1"/>
  <c r="F166" i="4"/>
  <c r="W166" i="4" s="1"/>
  <c r="D192" i="4"/>
  <c r="H59" i="4"/>
  <c r="F18" i="4"/>
  <c r="W18" i="4" s="1"/>
  <c r="H844" i="4"/>
  <c r="G765" i="4"/>
  <c r="H556" i="4"/>
  <c r="F390" i="4"/>
  <c r="W390" i="4" s="1"/>
  <c r="E557" i="4"/>
  <c r="V557" i="4" s="1"/>
  <c r="G31" i="4"/>
  <c r="H935" i="4"/>
  <c r="G847" i="4"/>
  <c r="Z700" i="4"/>
  <c r="F623" i="4"/>
  <c r="W623" i="4" s="1"/>
  <c r="AB501" i="4"/>
  <c r="F477" i="4"/>
  <c r="W477" i="4" s="1"/>
  <c r="E388" i="4"/>
  <c r="V388" i="4" s="1"/>
  <c r="G268" i="4"/>
  <c r="H212" i="4"/>
  <c r="Z132" i="4"/>
  <c r="F59" i="4"/>
  <c r="W59" i="4" s="1"/>
  <c r="E15" i="4"/>
  <c r="V15" i="4" s="1"/>
  <c r="Z786" i="4"/>
  <c r="AB728" i="4"/>
  <c r="Z639" i="4"/>
  <c r="Z501" i="4"/>
  <c r="AB443" i="4"/>
  <c r="F421" i="4"/>
  <c r="W421" i="4" s="1"/>
  <c r="Z360" i="4"/>
  <c r="E327" i="4"/>
  <c r="V327" i="4" s="1"/>
  <c r="AB297" i="4"/>
  <c r="G217" i="4"/>
  <c r="G207" i="4"/>
  <c r="F22" i="4"/>
  <c r="W22" i="4" s="1"/>
  <c r="AB895" i="4"/>
  <c r="F868" i="4"/>
  <c r="W868" i="4" s="1"/>
  <c r="Z808" i="4"/>
  <c r="AB753" i="4"/>
  <c r="Z663" i="4"/>
  <c r="H607" i="4"/>
  <c r="D562" i="4"/>
  <c r="H459" i="4"/>
  <c r="Z382" i="4"/>
  <c r="AB320" i="4"/>
  <c r="Z236" i="4"/>
  <c r="H174" i="4"/>
  <c r="Z179" i="4"/>
  <c r="H376" i="4"/>
  <c r="Z628" i="4"/>
  <c r="Z479" i="4"/>
  <c r="Z647" i="4"/>
  <c r="Z958" i="4"/>
  <c r="D142" i="4"/>
  <c r="D138" i="4"/>
  <c r="D144" i="4"/>
  <c r="D149" i="4"/>
  <c r="D141" i="4"/>
  <c r="D136" i="4"/>
  <c r="D145" i="4"/>
  <c r="D485" i="4"/>
  <c r="D492" i="4"/>
  <c r="V938" i="4"/>
  <c r="E932" i="4"/>
  <c r="V932" i="4" s="1"/>
  <c r="E941" i="4"/>
  <c r="V941" i="4" s="1"/>
  <c r="E945" i="4"/>
  <c r="V945" i="4" s="1"/>
  <c r="E929" i="4"/>
  <c r="V929" i="4" s="1"/>
  <c r="E947" i="4"/>
  <c r="V947" i="4" s="1"/>
  <c r="E936" i="4"/>
  <c r="V936" i="4" s="1"/>
  <c r="E937" i="4"/>
  <c r="V937" i="4" s="1"/>
  <c r="E946" i="4"/>
  <c r="V946" i="4" s="1"/>
  <c r="Z410" i="4"/>
  <c r="G419" i="4"/>
  <c r="G409" i="4"/>
  <c r="G415" i="4"/>
  <c r="G404" i="4"/>
  <c r="G418" i="4"/>
  <c r="G411" i="4"/>
  <c r="H546" i="4"/>
  <c r="Z687" i="4"/>
  <c r="Z348" i="4"/>
  <c r="Z573" i="4"/>
  <c r="Z615" i="4"/>
  <c r="Z951" i="4"/>
  <c r="AB2" i="4"/>
  <c r="H4" i="4"/>
  <c r="H7" i="4"/>
  <c r="H11" i="4"/>
  <c r="W398" i="4"/>
  <c r="F402" i="4"/>
  <c r="W402" i="4" s="1"/>
  <c r="F406" i="4"/>
  <c r="W406" i="4" s="1"/>
  <c r="F401" i="4"/>
  <c r="W401" i="4" s="1"/>
  <c r="F405" i="4"/>
  <c r="W405" i="4" s="1"/>
  <c r="F407" i="4"/>
  <c r="W407" i="4" s="1"/>
  <c r="W938" i="4"/>
  <c r="F927" i="4"/>
  <c r="W927" i="4" s="1"/>
  <c r="F941" i="4"/>
  <c r="W941" i="4" s="1"/>
  <c r="F945" i="4"/>
  <c r="W945" i="4" s="1"/>
  <c r="F936" i="4"/>
  <c r="W936" i="4" s="1"/>
  <c r="F940" i="4"/>
  <c r="W940" i="4" s="1"/>
  <c r="F932" i="4"/>
  <c r="W932" i="4" s="1"/>
  <c r="F946" i="4"/>
  <c r="W946" i="4" s="1"/>
  <c r="Z873" i="4"/>
  <c r="H678" i="4"/>
  <c r="F169" i="4"/>
  <c r="W169" i="4" s="1"/>
  <c r="H419" i="4"/>
  <c r="Z48" i="4"/>
  <c r="AB324" i="4"/>
  <c r="E953" i="4"/>
  <c r="V953" i="4" s="1"/>
  <c r="G487" i="4"/>
  <c r="AB815" i="4"/>
  <c r="E632" i="4"/>
  <c r="V632" i="4" s="1"/>
  <c r="F55" i="4"/>
  <c r="W55" i="4" s="1"/>
  <c r="E719" i="4"/>
  <c r="V719" i="4" s="1"/>
  <c r="AB389" i="4"/>
  <c r="F930" i="4"/>
  <c r="W930" i="4" s="1"/>
  <c r="Z187" i="4"/>
  <c r="E561" i="4"/>
  <c r="V561" i="4" s="1"/>
  <c r="H937" i="4"/>
  <c r="Z565" i="4"/>
  <c r="E392" i="4"/>
  <c r="V392" i="4" s="1"/>
  <c r="Z788" i="4"/>
  <c r="Z82" i="4"/>
  <c r="Z181" i="4"/>
  <c r="D196" i="4"/>
  <c r="D209" i="4"/>
  <c r="D212" i="4"/>
  <c r="D205" i="4"/>
  <c r="D199" i="4"/>
  <c r="D200" i="4"/>
  <c r="D208" i="4"/>
  <c r="D201" i="4"/>
  <c r="Z892" i="4"/>
  <c r="AB832" i="4"/>
  <c r="D783" i="4"/>
  <c r="Z752" i="4"/>
  <c r="H695" i="4"/>
  <c r="D642" i="4"/>
  <c r="Z605" i="4"/>
  <c r="H552" i="4"/>
  <c r="D497" i="4"/>
  <c r="Z462" i="4"/>
  <c r="H403" i="4"/>
  <c r="F381" i="4"/>
  <c r="W381" i="4" s="1"/>
  <c r="G315" i="4"/>
  <c r="AB260" i="4"/>
  <c r="D207" i="4"/>
  <c r="E156" i="4"/>
  <c r="V156" i="4" s="1"/>
  <c r="E178" i="4"/>
  <c r="V178" i="4" s="1"/>
  <c r="AB35" i="4"/>
  <c r="E956" i="4"/>
  <c r="V956" i="4" s="1"/>
  <c r="H922" i="4"/>
  <c r="H774" i="4"/>
  <c r="D728" i="4"/>
  <c r="G402" i="4"/>
  <c r="AB348" i="4"/>
  <c r="F315" i="4"/>
  <c r="W315" i="4" s="1"/>
  <c r="H200" i="4"/>
  <c r="Z869" i="4"/>
  <c r="F791" i="4"/>
  <c r="W791" i="4" s="1"/>
  <c r="Z589" i="4"/>
  <c r="G149" i="4"/>
  <c r="Z92" i="4"/>
  <c r="G924" i="4"/>
  <c r="G777" i="4"/>
  <c r="AB571" i="4"/>
  <c r="AB428" i="4"/>
  <c r="F408" i="4"/>
  <c r="W408" i="4" s="1"/>
  <c r="E317" i="4"/>
  <c r="V317" i="4" s="1"/>
  <c r="E217" i="4"/>
  <c r="V217" i="4" s="1"/>
  <c r="Z87" i="4"/>
  <c r="AB949" i="4"/>
  <c r="G862" i="4"/>
  <c r="AB797" i="4"/>
  <c r="Z721" i="4"/>
  <c r="AB661" i="4"/>
  <c r="AB512" i="4"/>
  <c r="Z428" i="4"/>
  <c r="E401" i="4"/>
  <c r="V401" i="4" s="1"/>
  <c r="D319" i="4"/>
  <c r="H228" i="4"/>
  <c r="D174" i="4"/>
  <c r="H382" i="4"/>
  <c r="F73" i="4"/>
  <c r="W73" i="4" s="1"/>
  <c r="E29" i="4"/>
  <c r="V29" i="4" s="1"/>
  <c r="Z943" i="4"/>
  <c r="E774" i="4"/>
  <c r="V774" i="4" s="1"/>
  <c r="Z660" i="4"/>
  <c r="E631" i="4"/>
  <c r="V631" i="4" s="1"/>
  <c r="Z512" i="4"/>
  <c r="E492" i="4"/>
  <c r="V492" i="4" s="1"/>
  <c r="AB448" i="4"/>
  <c r="Z371" i="4"/>
  <c r="AB311" i="4"/>
  <c r="G229" i="4"/>
  <c r="E198" i="4"/>
  <c r="V198" i="4" s="1"/>
  <c r="E413" i="4"/>
  <c r="V413" i="4" s="1"/>
  <c r="AB963" i="4"/>
  <c r="F942" i="4"/>
  <c r="W942" i="4" s="1"/>
  <c r="Z888" i="4"/>
  <c r="AB819" i="4"/>
  <c r="E715" i="4"/>
  <c r="V715" i="4" s="1"/>
  <c r="D633" i="4"/>
  <c r="H532" i="4"/>
  <c r="D483" i="4"/>
  <c r="AB390" i="4"/>
  <c r="G306" i="4"/>
  <c r="Z160" i="4"/>
  <c r="F933" i="4"/>
  <c r="W933" i="4" s="1"/>
  <c r="F10" i="4"/>
  <c r="W10" i="4" s="1"/>
  <c r="H765" i="4"/>
  <c r="D719" i="4"/>
  <c r="Z680" i="4"/>
  <c r="Z531" i="4"/>
  <c r="D424" i="4"/>
  <c r="F306" i="4"/>
  <c r="W306" i="4" s="1"/>
  <c r="F159" i="4"/>
  <c r="W159" i="4" s="1"/>
  <c r="D185" i="4"/>
  <c r="AB99" i="4"/>
  <c r="F57" i="4"/>
  <c r="W57" i="4" s="1"/>
  <c r="H849" i="4"/>
  <c r="G768" i="4"/>
  <c r="H700" i="4"/>
  <c r="H564" i="4"/>
  <c r="F392" i="4"/>
  <c r="W392" i="4" s="1"/>
  <c r="E168" i="4"/>
  <c r="V168" i="4" s="1"/>
  <c r="E564" i="4"/>
  <c r="V564" i="4" s="1"/>
  <c r="G154" i="4"/>
  <c r="G112" i="4"/>
  <c r="D28" i="4"/>
  <c r="H928" i="4"/>
  <c r="AB784" i="4"/>
  <c r="Z708" i="4"/>
  <c r="AB648" i="4"/>
  <c r="F616" i="4"/>
  <c r="W616" i="4" s="1"/>
  <c r="F471" i="4"/>
  <c r="W471" i="4" s="1"/>
  <c r="E393" i="4"/>
  <c r="V393" i="4" s="1"/>
  <c r="G276" i="4"/>
  <c r="H217" i="4"/>
  <c r="Z93" i="4"/>
  <c r="H5" i="4"/>
  <c r="G929" i="4"/>
  <c r="AB877" i="4"/>
  <c r="F708" i="4"/>
  <c r="W708" i="4" s="1"/>
  <c r="Z644" i="4"/>
  <c r="Z354" i="4"/>
  <c r="E337" i="4"/>
  <c r="V337" i="4" s="1"/>
  <c r="H82" i="4"/>
  <c r="D30" i="4"/>
  <c r="Z69" i="4"/>
  <c r="AB20" i="4"/>
  <c r="F873" i="4"/>
  <c r="W873" i="4" s="1"/>
  <c r="E785" i="4"/>
  <c r="V785" i="4" s="1"/>
  <c r="D565" i="4"/>
  <c r="Z528" i="4"/>
  <c r="D420" i="4"/>
  <c r="Z375" i="4"/>
  <c r="AB325" i="4"/>
  <c r="Z241" i="4"/>
  <c r="Z172" i="4"/>
  <c r="AB243" i="4"/>
  <c r="E37" i="4"/>
  <c r="V37" i="4" s="1"/>
  <c r="Z51" i="4"/>
  <c r="AB983" i="4"/>
  <c r="AB131" i="4"/>
  <c r="Z407" i="4"/>
  <c r="Z875" i="4"/>
  <c r="Z133" i="4"/>
  <c r="AB478" i="4"/>
  <c r="AB583" i="4"/>
  <c r="W170" i="4"/>
  <c r="F175" i="4"/>
  <c r="W175" i="4" s="1"/>
  <c r="F179" i="4"/>
  <c r="W179" i="4" s="1"/>
  <c r="F176" i="4"/>
  <c r="W176" i="4" s="1"/>
  <c r="F178" i="4"/>
  <c r="W178" i="4" s="1"/>
  <c r="F171" i="4"/>
  <c r="W171" i="4" s="1"/>
  <c r="F172" i="4"/>
  <c r="W172" i="4" s="1"/>
  <c r="Z14" i="4"/>
  <c r="G12" i="4"/>
  <c r="G21" i="4"/>
  <c r="G10" i="4"/>
  <c r="G13" i="4"/>
  <c r="G5" i="4"/>
  <c r="G9" i="4"/>
  <c r="G15" i="4"/>
  <c r="G7" i="4"/>
  <c r="G25" i="4"/>
  <c r="AB146" i="4"/>
  <c r="H150" i="4"/>
  <c r="H156" i="4"/>
  <c r="H155" i="4"/>
  <c r="AB470" i="4"/>
  <c r="H460" i="4"/>
  <c r="H467" i="4"/>
  <c r="H466" i="4"/>
  <c r="H476" i="4"/>
  <c r="H465" i="4"/>
  <c r="H471" i="4"/>
  <c r="H469" i="4"/>
  <c r="H473" i="4"/>
  <c r="H463" i="4"/>
  <c r="D573" i="4"/>
  <c r="D568" i="4"/>
  <c r="D572" i="4"/>
  <c r="D571" i="4"/>
  <c r="Z854" i="4"/>
  <c r="G844" i="4"/>
  <c r="G864" i="4"/>
  <c r="G853" i="4"/>
  <c r="G856" i="4"/>
  <c r="G848" i="4"/>
  <c r="G858" i="4"/>
  <c r="G843" i="4"/>
  <c r="G849" i="4"/>
  <c r="G857" i="4"/>
  <c r="Z608" i="4"/>
  <c r="D959" i="4"/>
  <c r="Z100" i="4"/>
  <c r="AB825" i="4"/>
  <c r="Z452" i="4"/>
  <c r="Z29" i="4"/>
  <c r="D939" i="4"/>
  <c r="H415" i="4"/>
  <c r="AB645" i="4"/>
  <c r="AB278" i="4"/>
  <c r="H270" i="4"/>
  <c r="H285" i="4"/>
  <c r="H274" i="4"/>
  <c r="H276" i="4"/>
  <c r="H275" i="4"/>
  <c r="H283" i="4"/>
  <c r="D349" i="4"/>
  <c r="D341" i="4"/>
  <c r="D343" i="4"/>
  <c r="D342" i="4"/>
  <c r="V422" i="4"/>
  <c r="E430" i="4"/>
  <c r="V430" i="4" s="1"/>
  <c r="E425" i="4"/>
  <c r="V425" i="4" s="1"/>
  <c r="E429" i="4"/>
  <c r="V429" i="4" s="1"/>
  <c r="W410" i="4"/>
  <c r="F417" i="4"/>
  <c r="W417" i="4" s="1"/>
  <c r="F413" i="4"/>
  <c r="W413" i="4" s="1"/>
  <c r="F412" i="4"/>
  <c r="W412" i="4" s="1"/>
  <c r="F420" i="4"/>
  <c r="W420" i="4" s="1"/>
  <c r="F415" i="4"/>
  <c r="W415" i="4" s="1"/>
  <c r="AB429" i="4"/>
  <c r="H222" i="4"/>
  <c r="AB447" i="4"/>
  <c r="D334" i="4"/>
  <c r="E857" i="4"/>
  <c r="V857" i="4" s="1"/>
  <c r="Z450" i="4"/>
  <c r="H620" i="4"/>
  <c r="G766" i="4"/>
  <c r="Z189" i="4"/>
  <c r="Z176" i="4"/>
  <c r="Z178" i="4"/>
  <c r="H687" i="4"/>
  <c r="AB485" i="4"/>
  <c r="D151" i="4"/>
  <c r="H288" i="4"/>
  <c r="H683" i="4"/>
  <c r="AB234" i="4"/>
  <c r="H759" i="4"/>
  <c r="D193" i="4"/>
  <c r="E65" i="4"/>
  <c r="V65" i="4" s="1"/>
  <c r="E46" i="4"/>
  <c r="V46" i="4" s="1"/>
  <c r="H462" i="4"/>
  <c r="Z379" i="4"/>
  <c r="AB317" i="4"/>
  <c r="E216" i="4"/>
  <c r="V216" i="4" s="1"/>
  <c r="Z151" i="4"/>
  <c r="Z218" i="4"/>
  <c r="G226" i="4"/>
  <c r="G221" i="4"/>
  <c r="G210" i="4"/>
  <c r="F152" i="4"/>
  <c r="W152" i="4" s="1"/>
  <c r="AB975" i="4"/>
  <c r="G301" i="4"/>
  <c r="D147" i="4"/>
  <c r="AB980" i="4"/>
  <c r="E874" i="4"/>
  <c r="V874" i="4" s="1"/>
  <c r="AB834" i="4"/>
  <c r="D788" i="4"/>
  <c r="Z748" i="4"/>
  <c r="H688" i="4"/>
  <c r="D647" i="4"/>
  <c r="Z610" i="4"/>
  <c r="D501" i="4"/>
  <c r="Z459" i="4"/>
  <c r="H408" i="4"/>
  <c r="G316" i="4"/>
  <c r="AB265" i="4"/>
  <c r="D217" i="4"/>
  <c r="G111" i="4"/>
  <c r="Z984" i="4"/>
  <c r="E961" i="4"/>
  <c r="V961" i="4" s="1"/>
  <c r="H915" i="4"/>
  <c r="H775" i="4"/>
  <c r="D726" i="4"/>
  <c r="Z689" i="4"/>
  <c r="F325" i="4"/>
  <c r="W325" i="4" s="1"/>
  <c r="H205" i="4"/>
  <c r="Z874" i="4"/>
  <c r="F784" i="4"/>
  <c r="W784" i="4" s="1"/>
  <c r="G157" i="4"/>
  <c r="Z53" i="4"/>
  <c r="G917" i="4"/>
  <c r="AB569" i="4"/>
  <c r="F404" i="4"/>
  <c r="W404" i="4" s="1"/>
  <c r="E324" i="4"/>
  <c r="V324" i="4" s="1"/>
  <c r="H284" i="4"/>
  <c r="Z205" i="4"/>
  <c r="AB811" i="4"/>
  <c r="Z441" i="4"/>
  <c r="H201" i="4"/>
  <c r="E45" i="4"/>
  <c r="V45" i="4" s="1"/>
  <c r="AB944" i="4"/>
  <c r="G855" i="4"/>
  <c r="AB802" i="4"/>
  <c r="Z714" i="4"/>
  <c r="AB654" i="4"/>
  <c r="Z572" i="4"/>
  <c r="Z425" i="4"/>
  <c r="E406" i="4"/>
  <c r="V406" i="4" s="1"/>
  <c r="D320" i="4"/>
  <c r="H221" i="4"/>
  <c r="D179" i="4"/>
  <c r="Z726" i="4"/>
  <c r="H380" i="4"/>
  <c r="E165" i="4"/>
  <c r="V165" i="4" s="1"/>
  <c r="Z27" i="4"/>
  <c r="Z948" i="4"/>
  <c r="AB888" i="4"/>
  <c r="E778" i="4"/>
  <c r="V778" i="4" s="1"/>
  <c r="Z656" i="4"/>
  <c r="E636" i="4"/>
  <c r="V636" i="4" s="1"/>
  <c r="D549" i="4"/>
  <c r="E485" i="4"/>
  <c r="V485" i="4" s="1"/>
  <c r="Z373" i="4"/>
  <c r="AB304" i="4"/>
  <c r="G227" i="4"/>
  <c r="D40" i="4"/>
  <c r="F943" i="4"/>
  <c r="W943" i="4" s="1"/>
  <c r="AB826" i="4"/>
  <c r="Z740" i="4"/>
  <c r="E720" i="4"/>
  <c r="V720" i="4" s="1"/>
  <c r="D629" i="4"/>
  <c r="Z599" i="4"/>
  <c r="H533" i="4"/>
  <c r="E426" i="4"/>
  <c r="V426" i="4" s="1"/>
  <c r="G311" i="4"/>
  <c r="F931" i="4"/>
  <c r="W931" i="4" s="1"/>
  <c r="Z123" i="4"/>
  <c r="AB91" i="4"/>
  <c r="D47" i="4"/>
  <c r="H8" i="4"/>
  <c r="Z965" i="4"/>
  <c r="D716" i="4"/>
  <c r="Z685" i="4"/>
  <c r="D570" i="4"/>
  <c r="D429" i="4"/>
  <c r="G253" i="4"/>
  <c r="D143" i="4"/>
  <c r="D190" i="4"/>
  <c r="H154" i="4"/>
  <c r="Z906" i="4"/>
  <c r="H557" i="4"/>
  <c r="G477" i="4"/>
  <c r="F387" i="4"/>
  <c r="W387" i="4" s="1"/>
  <c r="H272" i="4"/>
  <c r="E161" i="4"/>
  <c r="V161" i="4" s="1"/>
  <c r="E149" i="4"/>
  <c r="V149" i="4" s="1"/>
  <c r="Z72" i="4"/>
  <c r="H933" i="4"/>
  <c r="D880" i="4"/>
  <c r="AB785" i="4"/>
  <c r="Z701" i="4"/>
  <c r="F481" i="4"/>
  <c r="W481" i="4" s="1"/>
  <c r="G413" i="4"/>
  <c r="H127" i="4"/>
  <c r="G936" i="4"/>
  <c r="Z355" i="4"/>
  <c r="E335" i="4"/>
  <c r="V335" i="4" s="1"/>
  <c r="G211" i="4"/>
  <c r="AB121" i="4"/>
  <c r="E180" i="4"/>
  <c r="V180" i="4" s="1"/>
  <c r="E67" i="4"/>
  <c r="V67" i="4" s="1"/>
  <c r="E17" i="4"/>
  <c r="V17" i="4" s="1"/>
  <c r="F871" i="4"/>
  <c r="W871" i="4" s="1"/>
  <c r="Z811" i="4"/>
  <c r="E790" i="4"/>
  <c r="V790" i="4" s="1"/>
  <c r="E645" i="4"/>
  <c r="V645" i="4" s="1"/>
  <c r="D558" i="4"/>
  <c r="Z521" i="4"/>
  <c r="H461" i="4"/>
  <c r="D414" i="4"/>
  <c r="F154" i="4"/>
  <c r="W154" i="4" s="1"/>
  <c r="Z577" i="4"/>
  <c r="Z368" i="4"/>
  <c r="E433" i="4"/>
  <c r="V433" i="4" s="1"/>
  <c r="H58" i="4"/>
  <c r="Z222" i="4"/>
  <c r="Z145" i="4"/>
  <c r="Z595" i="4"/>
  <c r="AB187" i="4"/>
  <c r="V398" i="4"/>
  <c r="E395" i="4"/>
  <c r="V395" i="4" s="1"/>
  <c r="E404" i="4"/>
  <c r="V404" i="4" s="1"/>
  <c r="E394" i="4"/>
  <c r="V394" i="4" s="1"/>
  <c r="E407" i="4"/>
  <c r="V407" i="4" s="1"/>
  <c r="E389" i="4"/>
  <c r="V389" i="4" s="1"/>
  <c r="E402" i="4"/>
  <c r="V402" i="4" s="1"/>
  <c r="E396" i="4"/>
  <c r="V396" i="4" s="1"/>
  <c r="E397" i="4"/>
  <c r="V397" i="4" s="1"/>
  <c r="E408" i="4"/>
  <c r="V408" i="4" s="1"/>
  <c r="AB614" i="4"/>
  <c r="H613" i="4"/>
  <c r="H617" i="4"/>
  <c r="H603" i="4"/>
  <c r="H610" i="4"/>
  <c r="H621" i="4"/>
  <c r="H605" i="4"/>
  <c r="H619" i="4"/>
  <c r="H612" i="4"/>
  <c r="H606" i="4"/>
  <c r="H622" i="4"/>
  <c r="AB698" i="4"/>
  <c r="H709" i="4"/>
  <c r="H706" i="4"/>
  <c r="H701" i="4"/>
  <c r="H708" i="4"/>
  <c r="H702" i="4"/>
  <c r="Z770" i="4"/>
  <c r="G762" i="4"/>
  <c r="G775" i="4"/>
  <c r="G767" i="4"/>
  <c r="G772" i="4"/>
  <c r="G761" i="4"/>
  <c r="G780" i="4"/>
  <c r="G769" i="4"/>
  <c r="G760" i="4"/>
  <c r="G773" i="4"/>
  <c r="Z747" i="4"/>
  <c r="AB53" i="4"/>
  <c r="Z797" i="4"/>
  <c r="AB454" i="4"/>
  <c r="H477" i="4"/>
  <c r="G763" i="4"/>
  <c r="G850" i="4"/>
  <c r="Z555" i="4"/>
  <c r="AB31" i="4"/>
  <c r="AB218" i="4"/>
  <c r="H211" i="4"/>
  <c r="H214" i="4"/>
  <c r="H219" i="4"/>
  <c r="H229" i="4"/>
  <c r="H213" i="4"/>
  <c r="H226" i="4"/>
  <c r="H208" i="4"/>
  <c r="H209" i="4"/>
  <c r="H227" i="4"/>
  <c r="H224" i="4"/>
  <c r="V566" i="4"/>
  <c r="E556" i="4"/>
  <c r="V556" i="4" s="1"/>
  <c r="E573" i="4"/>
  <c r="V573" i="4" s="1"/>
  <c r="E565" i="4"/>
  <c r="V565" i="4" s="1"/>
  <c r="E577" i="4"/>
  <c r="V577" i="4" s="1"/>
  <c r="E560" i="4"/>
  <c r="V560" i="4" s="1"/>
  <c r="E570" i="4"/>
  <c r="V570" i="4" s="1"/>
  <c r="E555" i="4"/>
  <c r="V555" i="4" s="1"/>
  <c r="E571" i="4"/>
  <c r="V571" i="4" s="1"/>
  <c r="Z626" i="4"/>
  <c r="G619" i="4"/>
  <c r="G623" i="4"/>
  <c r="G631" i="4"/>
  <c r="G618" i="4"/>
  <c r="G633" i="4"/>
  <c r="G625" i="4"/>
  <c r="G624" i="4"/>
  <c r="G637" i="4"/>
  <c r="W710" i="4"/>
  <c r="F704" i="4"/>
  <c r="W704" i="4" s="1"/>
  <c r="F715" i="4"/>
  <c r="W715" i="4" s="1"/>
  <c r="F701" i="4"/>
  <c r="W701" i="4" s="1"/>
  <c r="F719" i="4"/>
  <c r="W719" i="4" s="1"/>
  <c r="F705" i="4"/>
  <c r="W705" i="4" s="1"/>
  <c r="F714" i="4"/>
  <c r="W714" i="4" s="1"/>
  <c r="F703" i="4"/>
  <c r="W703" i="4" s="1"/>
  <c r="F709" i="4"/>
  <c r="W709" i="4" s="1"/>
  <c r="F720" i="4"/>
  <c r="W720" i="4" s="1"/>
  <c r="D802" i="4"/>
  <c r="D799" i="4"/>
  <c r="D796" i="4"/>
  <c r="D803" i="4"/>
  <c r="D795" i="4"/>
  <c r="H692" i="4"/>
  <c r="Z461" i="4"/>
  <c r="Z124" i="4"/>
  <c r="D873" i="4"/>
  <c r="G403" i="4"/>
  <c r="D153" i="4"/>
  <c r="Z571" i="4"/>
  <c r="H364" i="4"/>
  <c r="E630" i="4"/>
  <c r="V630" i="4" s="1"/>
  <c r="Z363" i="4"/>
  <c r="AB96" i="4"/>
  <c r="AB823" i="4"/>
  <c r="E568" i="4"/>
  <c r="V568" i="4" s="1"/>
  <c r="D347" i="4"/>
  <c r="Z70" i="4"/>
  <c r="H481" i="4"/>
  <c r="Z327" i="4"/>
  <c r="G845" i="4"/>
  <c r="E28" i="4"/>
  <c r="V28" i="4" s="1"/>
  <c r="AB725" i="4"/>
  <c r="Z216" i="4"/>
  <c r="F874" i="4"/>
  <c r="W874" i="4" s="1"/>
  <c r="E195" i="4"/>
  <c r="V195" i="4" s="1"/>
  <c r="E869" i="4"/>
  <c r="V869" i="4" s="1"/>
  <c r="Z753" i="4"/>
  <c r="D640" i="4"/>
  <c r="Z467" i="4"/>
  <c r="F157" i="4"/>
  <c r="W157" i="4" s="1"/>
  <c r="D27" i="4"/>
  <c r="AB627" i="4"/>
  <c r="F180" i="4"/>
  <c r="W180" i="4" s="1"/>
  <c r="AB87" i="4"/>
  <c r="AB715" i="4"/>
  <c r="AB816" i="4"/>
  <c r="Z113" i="4"/>
  <c r="Z805" i="4"/>
  <c r="Z661" i="4"/>
  <c r="AB824" i="4"/>
  <c r="AB393" i="4"/>
  <c r="Z44" i="4"/>
  <c r="AB913" i="4"/>
  <c r="Z678" i="4"/>
  <c r="D577" i="4"/>
  <c r="F5" i="4"/>
  <c r="W5" i="4" s="1"/>
  <c r="H707" i="4"/>
  <c r="H562" i="4"/>
  <c r="AB792" i="4"/>
  <c r="F472" i="4"/>
  <c r="W472" i="4" s="1"/>
  <c r="G420" i="4"/>
  <c r="AB361" i="4"/>
  <c r="H215" i="4"/>
  <c r="H48" i="4"/>
  <c r="G934" i="4"/>
  <c r="Z358" i="4"/>
  <c r="E328" i="4"/>
  <c r="V328" i="4" s="1"/>
  <c r="G20" i="4"/>
  <c r="Z152" i="4"/>
  <c r="E927" i="4"/>
  <c r="V927" i="4" s="1"/>
  <c r="AB898" i="4"/>
  <c r="E793" i="4"/>
  <c r="V793" i="4" s="1"/>
  <c r="E641" i="4"/>
  <c r="V641" i="4" s="1"/>
  <c r="D563" i="4"/>
  <c r="Z526" i="4"/>
  <c r="F150" i="4"/>
  <c r="W150" i="4" s="1"/>
  <c r="Z129" i="4"/>
  <c r="F4" i="4"/>
  <c r="W4" i="4" s="1"/>
  <c r="F69" i="4"/>
  <c r="W69" i="4" s="1"/>
  <c r="Z345" i="4"/>
  <c r="V74" i="4"/>
  <c r="E75" i="4"/>
  <c r="V75" i="4" s="1"/>
  <c r="E77" i="4"/>
  <c r="V77" i="4" s="1"/>
  <c r="E76" i="4"/>
  <c r="V76" i="4" s="1"/>
  <c r="E79" i="4"/>
  <c r="V79" i="4" s="1"/>
  <c r="E85" i="4"/>
  <c r="V85" i="4" s="1"/>
  <c r="AB62" i="4"/>
  <c r="H71" i="4"/>
  <c r="H64" i="4"/>
  <c r="H66" i="4"/>
  <c r="H72" i="4"/>
  <c r="H67" i="4"/>
  <c r="H65" i="4"/>
  <c r="H69" i="4"/>
  <c r="V194" i="4"/>
  <c r="E188" i="4"/>
  <c r="V188" i="4" s="1"/>
  <c r="E201" i="4"/>
  <c r="V201" i="4" s="1"/>
  <c r="E196" i="4"/>
  <c r="V196" i="4" s="1"/>
  <c r="E183" i="4"/>
  <c r="V183" i="4" s="1"/>
  <c r="E203" i="4"/>
  <c r="V203" i="4" s="1"/>
  <c r="E190" i="4"/>
  <c r="V190" i="4" s="1"/>
  <c r="E186" i="4"/>
  <c r="V186" i="4" s="1"/>
  <c r="E199" i="4"/>
  <c r="V199" i="4" s="1"/>
  <c r="Z38" i="4"/>
  <c r="G45" i="4"/>
  <c r="G32" i="4"/>
  <c r="G37" i="4"/>
  <c r="G33" i="4"/>
  <c r="G43" i="4"/>
  <c r="G41" i="4"/>
  <c r="G49" i="4"/>
  <c r="AB170" i="4"/>
  <c r="H176" i="4"/>
  <c r="H173" i="4"/>
  <c r="H165" i="4"/>
  <c r="H171" i="4"/>
  <c r="H180" i="4"/>
  <c r="H172" i="4"/>
  <c r="H160" i="4"/>
  <c r="H181" i="4"/>
  <c r="H163" i="4"/>
  <c r="Z697" i="4"/>
  <c r="Z493" i="4"/>
  <c r="Z568" i="4"/>
  <c r="Z508" i="4"/>
  <c r="Z102" i="4"/>
  <c r="Z109" i="4"/>
  <c r="AB760" i="4"/>
  <c r="Z193" i="4"/>
  <c r="AB894" i="4"/>
  <c r="AB280" i="4"/>
  <c r="W314" i="4"/>
  <c r="F321" i="4"/>
  <c r="W321" i="4" s="1"/>
  <c r="F305" i="4"/>
  <c r="W305" i="4" s="1"/>
  <c r="F322" i="4"/>
  <c r="W322" i="4" s="1"/>
  <c r="F311" i="4"/>
  <c r="W311" i="4" s="1"/>
  <c r="F324" i="4"/>
  <c r="W324" i="4" s="1"/>
  <c r="F309" i="4"/>
  <c r="W309" i="4" s="1"/>
  <c r="F320" i="4"/>
  <c r="W320" i="4" s="1"/>
  <c r="F304" i="4"/>
  <c r="W304" i="4" s="1"/>
  <c r="F310" i="4"/>
  <c r="W310" i="4" s="1"/>
  <c r="D433" i="4"/>
  <c r="D417" i="4"/>
  <c r="D413" i="4"/>
  <c r="D430" i="4"/>
  <c r="D418" i="4"/>
  <c r="D425" i="4"/>
  <c r="D415" i="4"/>
  <c r="D432" i="4"/>
  <c r="D426" i="4"/>
  <c r="E875" i="4"/>
  <c r="V875" i="4" s="1"/>
  <c r="H697" i="4"/>
  <c r="D505" i="4"/>
  <c r="D148" i="4"/>
  <c r="AB295" i="4"/>
  <c r="D329" i="4"/>
  <c r="AB236" i="4"/>
  <c r="Z824" i="4"/>
  <c r="Z537" i="4"/>
  <c r="Z117" i="4"/>
  <c r="E709" i="4"/>
  <c r="V709" i="4" s="1"/>
  <c r="W26" i="4"/>
  <c r="F30" i="4"/>
  <c r="W30" i="4" s="1"/>
  <c r="F29" i="4"/>
  <c r="W29" i="4" s="1"/>
  <c r="F31" i="4"/>
  <c r="W31" i="4" s="1"/>
  <c r="F34" i="4"/>
  <c r="W34" i="4" s="1"/>
  <c r="V410" i="4"/>
  <c r="E412" i="4"/>
  <c r="V412" i="4" s="1"/>
  <c r="E420" i="4"/>
  <c r="V420" i="4" s="1"/>
  <c r="E416" i="4"/>
  <c r="V416" i="4" s="1"/>
  <c r="E415" i="4"/>
  <c r="V415" i="4" s="1"/>
  <c r="Z482" i="4"/>
  <c r="G478" i="4"/>
  <c r="G484" i="4"/>
  <c r="G471" i="4"/>
  <c r="G486" i="4"/>
  <c r="G475" i="4"/>
  <c r="G485" i="4"/>
  <c r="G480" i="4"/>
  <c r="G476" i="4"/>
  <c r="G483" i="4"/>
  <c r="H693" i="4"/>
  <c r="H406" i="4"/>
  <c r="AB258" i="4"/>
  <c r="E954" i="4"/>
  <c r="V954" i="4" s="1"/>
  <c r="Z832" i="4"/>
  <c r="D731" i="4"/>
  <c r="Z550" i="4"/>
  <c r="F318" i="4"/>
  <c r="W318" i="4" s="1"/>
  <c r="AB177" i="4"/>
  <c r="H81" i="4"/>
  <c r="H385" i="4"/>
  <c r="AB881" i="4"/>
  <c r="D553" i="4"/>
  <c r="Z366" i="4"/>
  <c r="E36" i="4"/>
  <c r="V36" i="4" s="1"/>
  <c r="E713" i="4"/>
  <c r="V713" i="4" s="1"/>
  <c r="H535" i="4"/>
  <c r="G251" i="4"/>
  <c r="Z911" i="4"/>
  <c r="E558" i="4"/>
  <c r="V558" i="4" s="1"/>
  <c r="H691" i="4"/>
  <c r="H553" i="4"/>
  <c r="D504" i="4"/>
  <c r="D213" i="4"/>
  <c r="Z982" i="4"/>
  <c r="Z546" i="4"/>
  <c r="AB347" i="4"/>
  <c r="Z580" i="4"/>
  <c r="G155" i="4"/>
  <c r="F6" i="4"/>
  <c r="W6" i="4" s="1"/>
  <c r="G915" i="4"/>
  <c r="G771" i="4"/>
  <c r="G634" i="4"/>
  <c r="AB570" i="4"/>
  <c r="AB423" i="4"/>
  <c r="Z341" i="4"/>
  <c r="E171" i="4"/>
  <c r="V171" i="4" s="1"/>
  <c r="AB809" i="4"/>
  <c r="Z437" i="4"/>
  <c r="Z165" i="4"/>
  <c r="G865" i="4"/>
  <c r="AB798" i="4"/>
  <c r="F779" i="4"/>
  <c r="W779" i="4" s="1"/>
  <c r="Z423" i="4"/>
  <c r="E409" i="4"/>
  <c r="V409" i="4" s="1"/>
  <c r="D323" i="4"/>
  <c r="G144" i="4"/>
  <c r="H378" i="4"/>
  <c r="E150" i="4"/>
  <c r="V150" i="4" s="1"/>
  <c r="AB102" i="4"/>
  <c r="F60" i="4"/>
  <c r="W60" i="4" s="1"/>
  <c r="F21" i="4"/>
  <c r="W21" i="4" s="1"/>
  <c r="Z796" i="4"/>
  <c r="E781" i="4"/>
  <c r="V781" i="4" s="1"/>
  <c r="AB741" i="4"/>
  <c r="Z654" i="4"/>
  <c r="D551" i="4"/>
  <c r="Z364" i="4"/>
  <c r="AB312" i="4"/>
  <c r="G223" i="4"/>
  <c r="AB168" i="4"/>
  <c r="D337" i="4"/>
  <c r="G246" i="4"/>
  <c r="AB109" i="4"/>
  <c r="Z76" i="4"/>
  <c r="Z34" i="4"/>
  <c r="AB973" i="4"/>
  <c r="F939" i="4"/>
  <c r="W939" i="4" s="1"/>
  <c r="Z879" i="4"/>
  <c r="AB829" i="4"/>
  <c r="Z738" i="4"/>
  <c r="H684" i="4"/>
  <c r="D627" i="4"/>
  <c r="Z597" i="4"/>
  <c r="H538" i="4"/>
  <c r="Z457" i="4"/>
  <c r="E428" i="4"/>
  <c r="V428" i="4" s="1"/>
  <c r="AB391" i="4"/>
  <c r="G312" i="4"/>
  <c r="AB244" i="4"/>
  <c r="Z161" i="4"/>
  <c r="AB235" i="4"/>
  <c r="E42" i="4"/>
  <c r="V42" i="4" s="1"/>
  <c r="G3" i="4"/>
  <c r="E940" i="4"/>
  <c r="V940" i="4" s="1"/>
  <c r="AB906" i="4"/>
  <c r="Z823" i="4"/>
  <c r="Z683" i="4"/>
  <c r="D576" i="4"/>
  <c r="Z539" i="4"/>
  <c r="H475" i="4"/>
  <c r="Z393" i="4"/>
  <c r="AB334" i="4"/>
  <c r="G244" i="4"/>
  <c r="AB522" i="4"/>
  <c r="E49" i="4"/>
  <c r="V49" i="4" s="1"/>
  <c r="H3" i="4"/>
  <c r="D797" i="4"/>
  <c r="H703" i="4"/>
  <c r="H555" i="4"/>
  <c r="G473" i="4"/>
  <c r="F395" i="4"/>
  <c r="W395" i="4" s="1"/>
  <c r="H268" i="4"/>
  <c r="E169" i="4"/>
  <c r="V169" i="4" s="1"/>
  <c r="E563" i="4"/>
  <c r="V563" i="4" s="1"/>
  <c r="G138" i="4"/>
  <c r="Z59" i="4"/>
  <c r="G18" i="4"/>
  <c r="D881" i="4"/>
  <c r="AB787" i="4"/>
  <c r="Z699" i="4"/>
  <c r="AB639" i="4"/>
  <c r="Z563" i="4"/>
  <c r="AB503" i="4"/>
  <c r="G414" i="4"/>
  <c r="G927" i="4"/>
  <c r="F702" i="4"/>
  <c r="W702" i="4" s="1"/>
  <c r="AB587" i="4"/>
  <c r="AB444" i="4"/>
  <c r="E329" i="4"/>
  <c r="V329" i="4" s="1"/>
  <c r="E189" i="4"/>
  <c r="V189" i="4" s="1"/>
  <c r="Z180" i="4"/>
  <c r="G114" i="4"/>
  <c r="Z75" i="4"/>
  <c r="F147" i="4"/>
  <c r="W147" i="4" s="1"/>
  <c r="Z955" i="4"/>
  <c r="E934" i="4"/>
  <c r="V934" i="4" s="1"/>
  <c r="AB891" i="4"/>
  <c r="E789" i="4"/>
  <c r="V789" i="4" s="1"/>
  <c r="AB754" i="4"/>
  <c r="Z664" i="4"/>
  <c r="E646" i="4"/>
  <c r="V646" i="4" s="1"/>
  <c r="D556" i="4"/>
  <c r="Z519" i="4"/>
  <c r="D412" i="4"/>
  <c r="F155" i="4"/>
  <c r="W155" i="4" s="1"/>
  <c r="G308" i="4"/>
  <c r="AB341" i="4"/>
  <c r="Z343" i="4"/>
  <c r="Z440" i="4"/>
  <c r="AB373" i="4"/>
  <c r="AB737" i="4"/>
  <c r="AB252" i="4"/>
  <c r="AB909" i="4"/>
  <c r="AB435" i="4"/>
  <c r="D940" i="4"/>
  <c r="D958" i="4"/>
  <c r="D947" i="4"/>
  <c r="D955" i="4"/>
  <c r="D942" i="4"/>
  <c r="D957" i="4"/>
  <c r="D949" i="4"/>
  <c r="D943" i="4"/>
  <c r="D953" i="4"/>
  <c r="Z547" i="4"/>
  <c r="AB196" i="4"/>
  <c r="Z105" i="4"/>
  <c r="Z655" i="4"/>
  <c r="Z882" i="4"/>
  <c r="D488" i="4"/>
  <c r="AB761" i="4"/>
  <c r="Z294" i="4"/>
  <c r="Z209" i="4"/>
  <c r="D189" i="4"/>
  <c r="D172" i="4"/>
  <c r="D176" i="4"/>
  <c r="D184" i="4"/>
  <c r="D178" i="4"/>
  <c r="D187" i="4"/>
  <c r="D177" i="4"/>
  <c r="D8" i="4"/>
  <c r="D4" i="4"/>
  <c r="D9" i="4"/>
  <c r="D7" i="4"/>
  <c r="D6" i="4"/>
  <c r="D5" i="4"/>
  <c r="D10" i="4"/>
  <c r="W386" i="4"/>
  <c r="F394" i="4"/>
  <c r="W394" i="4" s="1"/>
  <c r="F378" i="4"/>
  <c r="W378" i="4" s="1"/>
  <c r="F391" i="4"/>
  <c r="W391" i="4" s="1"/>
  <c r="F377" i="4"/>
  <c r="W377" i="4" s="1"/>
  <c r="F393" i="4"/>
  <c r="W393" i="4" s="1"/>
  <c r="F384" i="4"/>
  <c r="W384" i="4" s="1"/>
  <c r="F388" i="4"/>
  <c r="W388" i="4" s="1"/>
  <c r="V494" i="4"/>
  <c r="E502" i="4"/>
  <c r="V502" i="4" s="1"/>
  <c r="E493" i="4"/>
  <c r="V493" i="4" s="1"/>
  <c r="E495" i="4"/>
  <c r="V495" i="4" s="1"/>
  <c r="E499" i="4"/>
  <c r="V499" i="4" s="1"/>
  <c r="E486" i="4"/>
  <c r="V486" i="4" s="1"/>
  <c r="E497" i="4"/>
  <c r="V497" i="4" s="1"/>
  <c r="E491" i="4"/>
  <c r="V491" i="4" s="1"/>
  <c r="E496" i="4"/>
  <c r="V496" i="4" s="1"/>
  <c r="E500" i="4"/>
  <c r="V500" i="4" s="1"/>
  <c r="E489" i="4"/>
  <c r="V489" i="4" s="1"/>
  <c r="D721" i="4"/>
  <c r="D711" i="4"/>
  <c r="D718" i="4"/>
  <c r="D733" i="4"/>
  <c r="D714" i="4"/>
  <c r="AB770" i="4"/>
  <c r="H778" i="4"/>
  <c r="H762" i="4"/>
  <c r="H768" i="4"/>
  <c r="H781" i="4"/>
  <c r="H763" i="4"/>
  <c r="AB854" i="4"/>
  <c r="H848" i="4"/>
  <c r="H856" i="4"/>
  <c r="H852" i="4"/>
  <c r="H858" i="4"/>
  <c r="H845" i="4"/>
  <c r="H853" i="4"/>
  <c r="H861" i="4"/>
  <c r="AB926" i="4"/>
  <c r="H927" i="4"/>
  <c r="H919" i="4"/>
  <c r="H931" i="4"/>
  <c r="H936" i="4"/>
  <c r="H923" i="4"/>
  <c r="H932" i="4"/>
  <c r="Z896" i="4"/>
  <c r="D785" i="4"/>
  <c r="Z604" i="4"/>
  <c r="F375" i="4"/>
  <c r="W375" i="4" s="1"/>
  <c r="Z695" i="4"/>
  <c r="AB664" i="4"/>
  <c r="E27" i="4"/>
  <c r="V27" i="4" s="1"/>
  <c r="H287" i="4"/>
  <c r="G19" i="4"/>
  <c r="AB517" i="4"/>
  <c r="Z281" i="4"/>
  <c r="F855" i="4"/>
  <c r="W855" i="4" s="1"/>
  <c r="E411" i="4"/>
  <c r="V411" i="4" s="1"/>
  <c r="AB912" i="4"/>
  <c r="H767" i="4"/>
  <c r="Z538" i="4"/>
  <c r="G620" i="4"/>
  <c r="H934" i="4"/>
  <c r="Z67" i="4"/>
  <c r="H157" i="4"/>
  <c r="F35" i="4"/>
  <c r="W35" i="4" s="1"/>
  <c r="G22" i="4"/>
  <c r="AB984" i="4"/>
  <c r="F380" i="4"/>
  <c r="W380" i="4" s="1"/>
  <c r="G4" i="4"/>
  <c r="H197" i="4"/>
  <c r="G24" i="4"/>
  <c r="Z197" i="4"/>
  <c r="AB946" i="4"/>
  <c r="H375" i="4"/>
  <c r="AB985" i="4"/>
  <c r="AB839" i="4"/>
  <c r="Z603" i="4"/>
  <c r="D502" i="4"/>
  <c r="H472" i="4"/>
  <c r="Z977" i="4"/>
  <c r="AB663" i="4"/>
  <c r="Z118" i="4"/>
  <c r="G11" i="4"/>
  <c r="G778" i="4"/>
  <c r="G632" i="4"/>
  <c r="F409" i="4"/>
  <c r="W409" i="4" s="1"/>
  <c r="H186" i="4"/>
  <c r="F775" i="4"/>
  <c r="W775" i="4" s="1"/>
  <c r="E399" i="4"/>
  <c r="V399" i="4" s="1"/>
  <c r="Z727" i="4"/>
  <c r="H63" i="4"/>
  <c r="E776" i="4"/>
  <c r="V776" i="4" s="1"/>
  <c r="G225" i="4"/>
  <c r="Z592" i="4"/>
  <c r="E431" i="4"/>
  <c r="V431" i="4" s="1"/>
  <c r="G307" i="4"/>
  <c r="Z970" i="4"/>
  <c r="D427" i="4"/>
  <c r="F303" i="4"/>
  <c r="W303" i="4" s="1"/>
  <c r="AB957" i="4"/>
  <c r="D183" i="4"/>
  <c r="Z52" i="4"/>
  <c r="D804" i="4"/>
  <c r="F397" i="4"/>
  <c r="W397" i="4" s="1"/>
  <c r="H277" i="4"/>
  <c r="E164" i="4"/>
  <c r="V164" i="4" s="1"/>
  <c r="AB106" i="4"/>
  <c r="E20" i="4"/>
  <c r="V20" i="4" s="1"/>
  <c r="D888" i="4"/>
  <c r="Z706" i="4"/>
  <c r="AB978" i="4"/>
  <c r="AB837" i="4"/>
  <c r="D645" i="4"/>
  <c r="Z464" i="4"/>
  <c r="H399" i="4"/>
  <c r="G324" i="4"/>
  <c r="H145" i="4"/>
  <c r="F64" i="4"/>
  <c r="W64" i="4" s="1"/>
  <c r="F24" i="4"/>
  <c r="W24" i="4" s="1"/>
  <c r="E959" i="4"/>
  <c r="V959" i="4" s="1"/>
  <c r="D867" i="4"/>
  <c r="H777" i="4"/>
  <c r="D724" i="4"/>
  <c r="AB632" i="4"/>
  <c r="F323" i="4"/>
  <c r="W323" i="4" s="1"/>
  <c r="G256" i="4"/>
  <c r="F181" i="4"/>
  <c r="W181" i="4" s="1"/>
  <c r="F787" i="4"/>
  <c r="W787" i="4" s="1"/>
  <c r="E167" i="4"/>
  <c r="V167" i="4" s="1"/>
  <c r="D951" i="4"/>
  <c r="E315" i="4"/>
  <c r="V315" i="4" s="1"/>
  <c r="Z900" i="4"/>
  <c r="E872" i="4"/>
  <c r="V872" i="4" s="1"/>
  <c r="AB835" i="4"/>
  <c r="D786" i="4"/>
  <c r="H696" i="4"/>
  <c r="Z611" i="4"/>
  <c r="H548" i="4"/>
  <c r="D500" i="4"/>
  <c r="Z469" i="4"/>
  <c r="H404" i="4"/>
  <c r="G317" i="4"/>
  <c r="D211" i="4"/>
  <c r="G298" i="4"/>
  <c r="D140" i="4"/>
  <c r="Z975" i="4"/>
  <c r="E952" i="4"/>
  <c r="V952" i="4" s="1"/>
  <c r="D874" i="4"/>
  <c r="Z840" i="4"/>
  <c r="H780" i="4"/>
  <c r="AB345" i="4"/>
  <c r="F316" i="4"/>
  <c r="W316" i="4" s="1"/>
  <c r="G264" i="4"/>
  <c r="F174" i="4"/>
  <c r="W174" i="4" s="1"/>
  <c r="Z877" i="4"/>
  <c r="AB666" i="4"/>
  <c r="Z582" i="4"/>
  <c r="G148" i="4"/>
  <c r="E157" i="4"/>
  <c r="V157" i="4" s="1"/>
  <c r="AB113" i="4"/>
  <c r="D43" i="4"/>
  <c r="D956" i="4"/>
  <c r="G920" i="4"/>
  <c r="H865" i="4"/>
  <c r="G781" i="4"/>
  <c r="AB718" i="4"/>
  <c r="G630" i="4"/>
  <c r="Z342" i="4"/>
  <c r="E320" i="4"/>
  <c r="V320" i="4" s="1"/>
  <c r="E181" i="4"/>
  <c r="V181" i="4" s="1"/>
  <c r="AB814" i="4"/>
  <c r="Z442" i="4"/>
  <c r="AB107" i="4"/>
  <c r="E34" i="4"/>
  <c r="V34" i="4" s="1"/>
  <c r="AB940" i="4"/>
  <c r="AB805" i="4"/>
  <c r="F772" i="4"/>
  <c r="W772" i="4" s="1"/>
  <c r="Z717" i="4"/>
  <c r="AB657" i="4"/>
  <c r="Z570" i="4"/>
  <c r="AB513" i="4"/>
  <c r="Z431" i="4"/>
  <c r="E400" i="4"/>
  <c r="V400" i="4" s="1"/>
  <c r="D316" i="4"/>
  <c r="G142" i="4"/>
  <c r="Z725" i="4"/>
  <c r="H383" i="4"/>
  <c r="AB19" i="4"/>
  <c r="F863" i="4"/>
  <c r="W863" i="4" s="1"/>
  <c r="E779" i="4"/>
  <c r="V779" i="4" s="1"/>
  <c r="F711" i="4"/>
  <c r="W711" i="4" s="1"/>
  <c r="D547" i="4"/>
  <c r="Z517" i="4"/>
  <c r="Z369" i="4"/>
  <c r="AB305" i="4"/>
  <c r="G228" i="4"/>
  <c r="AB161" i="4"/>
  <c r="D331" i="4"/>
  <c r="E73" i="4"/>
  <c r="V73" i="4" s="1"/>
  <c r="AB966" i="4"/>
  <c r="F944" i="4"/>
  <c r="W944" i="4" s="1"/>
  <c r="E861" i="4"/>
  <c r="V861" i="4" s="1"/>
  <c r="AB822" i="4"/>
  <c r="Z743" i="4"/>
  <c r="H681" i="4"/>
  <c r="D632" i="4"/>
  <c r="E567" i="4"/>
  <c r="V567" i="4" s="1"/>
  <c r="H536" i="4"/>
  <c r="Z451" i="4"/>
  <c r="E424" i="4"/>
  <c r="V424" i="4" s="1"/>
  <c r="AB396" i="4"/>
  <c r="D344" i="4"/>
  <c r="AB249" i="4"/>
  <c r="AB233" i="4"/>
  <c r="E81" i="4"/>
  <c r="V81" i="4" s="1"/>
  <c r="H39" i="4"/>
  <c r="E943" i="4"/>
  <c r="V943" i="4" s="1"/>
  <c r="D715" i="4"/>
  <c r="Z676" i="4"/>
  <c r="D569" i="4"/>
  <c r="Z532" i="4"/>
  <c r="H479" i="4"/>
  <c r="Z387" i="4"/>
  <c r="AB332" i="4"/>
  <c r="G249" i="4"/>
  <c r="H193" i="4"/>
  <c r="AB960" i="4"/>
  <c r="AB519" i="4"/>
  <c r="Z130" i="4"/>
  <c r="D948" i="4"/>
  <c r="D800" i="4"/>
  <c r="H699" i="4"/>
  <c r="G621" i="4"/>
  <c r="G481" i="4"/>
  <c r="F396" i="4"/>
  <c r="W396" i="4" s="1"/>
  <c r="H273" i="4"/>
  <c r="E703" i="4"/>
  <c r="V703" i="4" s="1"/>
  <c r="G293" i="4"/>
  <c r="F52" i="4"/>
  <c r="W52" i="4" s="1"/>
  <c r="D884" i="4"/>
  <c r="Z561" i="4"/>
  <c r="G417" i="4"/>
  <c r="E39" i="4"/>
  <c r="V39" i="4" s="1"/>
  <c r="G932" i="4"/>
  <c r="AB873" i="4"/>
  <c r="Z790" i="4"/>
  <c r="AB733" i="4"/>
  <c r="F707" i="4"/>
  <c r="W707" i="4" s="1"/>
  <c r="Z640" i="4"/>
  <c r="Z504" i="4"/>
  <c r="AB437" i="4"/>
  <c r="E334" i="4"/>
  <c r="V334" i="4" s="1"/>
  <c r="E187" i="4"/>
  <c r="V187" i="4" s="1"/>
  <c r="D154" i="4"/>
  <c r="E72" i="4"/>
  <c r="V72" i="4" s="1"/>
  <c r="F15" i="4"/>
  <c r="W15" i="4" s="1"/>
  <c r="E54" i="4"/>
  <c r="V54" i="4" s="1"/>
  <c r="E930" i="4"/>
  <c r="V930" i="4" s="1"/>
  <c r="AB896" i="4"/>
  <c r="E792" i="4"/>
  <c r="V792" i="4" s="1"/>
  <c r="Z666" i="4"/>
  <c r="E639" i="4"/>
  <c r="V639" i="4" s="1"/>
  <c r="D561" i="4"/>
  <c r="E501" i="4"/>
  <c r="V501" i="4" s="1"/>
  <c r="D421" i="4"/>
  <c r="Z376" i="4"/>
  <c r="AB323" i="4"/>
  <c r="Z177" i="4"/>
  <c r="H45" i="4"/>
  <c r="D157" i="4"/>
  <c r="G261" i="4"/>
  <c r="Z872" i="4"/>
  <c r="Z584" i="4"/>
  <c r="Z66" i="4"/>
  <c r="AB717" i="4"/>
  <c r="AB574" i="4"/>
  <c r="AB431" i="4"/>
  <c r="Z347" i="4"/>
  <c r="AB813" i="4"/>
  <c r="Z445" i="4"/>
  <c r="Z233" i="4"/>
  <c r="AB947" i="4"/>
  <c r="AB804" i="4"/>
  <c r="Z574" i="4"/>
  <c r="AB508" i="4"/>
  <c r="Z433" i="4"/>
  <c r="Z724" i="4"/>
  <c r="Z949" i="4"/>
  <c r="AB882" i="4"/>
  <c r="AB743" i="4"/>
  <c r="Z510" i="4"/>
  <c r="AB450" i="4"/>
  <c r="AB306" i="4"/>
  <c r="AB964" i="4"/>
  <c r="Z886" i="4"/>
  <c r="Z737" i="4"/>
  <c r="Z594" i="4"/>
  <c r="Z456" i="4"/>
  <c r="AB397" i="4"/>
  <c r="AB246" i="4"/>
  <c r="AB231" i="4"/>
  <c r="G83" i="4"/>
  <c r="AB21" i="4"/>
  <c r="AB904" i="4"/>
  <c r="Z821" i="4"/>
  <c r="Z682" i="4"/>
  <c r="Z534" i="4"/>
  <c r="Z394" i="4"/>
  <c r="AB330" i="4"/>
  <c r="G186" i="4"/>
  <c r="G85" i="4"/>
  <c r="AB23" i="4"/>
  <c r="Z705" i="4"/>
  <c r="AB642" i="4"/>
  <c r="Z562" i="4"/>
  <c r="F187" i="4"/>
  <c r="W187" i="4" s="1"/>
  <c r="D162" i="4"/>
  <c r="AB876" i="4"/>
  <c r="Z789" i="4"/>
  <c r="AB732" i="4"/>
  <c r="Z357" i="4"/>
  <c r="AB291" i="4"/>
  <c r="F209" i="4"/>
  <c r="W209" i="4" s="1"/>
  <c r="D117" i="4"/>
  <c r="E22" i="4"/>
  <c r="V22" i="4" s="1"/>
  <c r="D223" i="4"/>
  <c r="AB893" i="4"/>
  <c r="Z817" i="4"/>
  <c r="AB749" i="4"/>
  <c r="Z671" i="4"/>
  <c r="Z522" i="4"/>
  <c r="Z380" i="4"/>
  <c r="AB319" i="4"/>
  <c r="Z171" i="4"/>
  <c r="D67" i="4"/>
  <c r="D54" i="4"/>
  <c r="H164" i="4"/>
  <c r="Z998" i="4"/>
  <c r="AB566" i="4"/>
  <c r="Z396" i="4"/>
  <c r="AB335" i="4"/>
  <c r="AB958" i="4"/>
  <c r="AB529" i="4"/>
  <c r="Z78" i="4"/>
  <c r="AB16" i="4"/>
  <c r="Z333" i="4"/>
  <c r="Z185" i="4"/>
  <c r="Z704" i="4"/>
  <c r="AB644" i="4"/>
  <c r="Z559" i="4"/>
  <c r="AB505" i="4"/>
  <c r="AB352" i="4"/>
  <c r="AB88" i="4"/>
  <c r="AB870" i="4"/>
  <c r="Z784" i="4"/>
  <c r="AB731" i="4"/>
  <c r="Z648" i="4"/>
  <c r="AB588" i="4"/>
  <c r="Z505" i="4"/>
  <c r="AB440" i="4"/>
  <c r="Z353" i="4"/>
  <c r="AB899" i="4"/>
  <c r="Z813" i="4"/>
  <c r="AB747" i="4"/>
  <c r="Z672" i="4"/>
  <c r="Z529" i="4"/>
  <c r="Z385" i="4"/>
  <c r="Z234" i="4"/>
  <c r="AB353" i="4"/>
  <c r="AB256" i="4"/>
  <c r="G196" i="4"/>
  <c r="Z466" i="4"/>
  <c r="Z167" i="4"/>
  <c r="Z835" i="4"/>
  <c r="Z696" i="4"/>
  <c r="AB636" i="4"/>
  <c r="Z553" i="4"/>
  <c r="AB483" i="4"/>
  <c r="Z876" i="4"/>
  <c r="AB673" i="4"/>
  <c r="Z579" i="4"/>
  <c r="Z658" i="4"/>
  <c r="G79" i="4"/>
  <c r="AB716" i="4"/>
  <c r="AB568" i="4"/>
  <c r="Z339" i="4"/>
  <c r="Z195" i="4"/>
  <c r="AB817" i="4"/>
  <c r="G73" i="4"/>
  <c r="AB795" i="4"/>
  <c r="Z719" i="4"/>
  <c r="AB659" i="4"/>
  <c r="Z426" i="4"/>
  <c r="E140" i="4"/>
  <c r="V140" i="4" s="1"/>
  <c r="Z728" i="4"/>
  <c r="Z946" i="4"/>
  <c r="AB886" i="4"/>
  <c r="Z800" i="4"/>
  <c r="AB742" i="4"/>
  <c r="AB592" i="4"/>
  <c r="Z516" i="4"/>
  <c r="Z372" i="4"/>
  <c r="E126" i="4"/>
  <c r="V126" i="4" s="1"/>
  <c r="G63" i="4"/>
  <c r="AB970" i="4"/>
  <c r="Z880" i="4"/>
  <c r="AB827" i="4"/>
  <c r="Z598" i="4"/>
  <c r="Z455" i="4"/>
  <c r="E289" i="4"/>
  <c r="V289" i="4" s="1"/>
  <c r="AB903" i="4"/>
  <c r="Z827" i="4"/>
  <c r="Z681" i="4"/>
  <c r="Z540" i="4"/>
  <c r="Z389" i="4"/>
  <c r="AB329" i="4"/>
  <c r="AB951" i="4"/>
  <c r="Z331" i="4"/>
  <c r="D229" i="4"/>
  <c r="AB36" i="4"/>
  <c r="AB783" i="4"/>
  <c r="Z709" i="4"/>
  <c r="AB649" i="4"/>
  <c r="Z564" i="4"/>
  <c r="AB357" i="4"/>
  <c r="D161" i="4"/>
  <c r="Z54" i="4"/>
  <c r="AB875" i="4"/>
  <c r="AB724" i="4"/>
  <c r="AB581" i="4"/>
  <c r="Z351" i="4"/>
  <c r="G215" i="4"/>
  <c r="F211" i="4"/>
  <c r="W211" i="4" s="1"/>
  <c r="AB303" i="4"/>
  <c r="Z952" i="4"/>
  <c r="Z816" i="4"/>
  <c r="AB755" i="4"/>
  <c r="Z665" i="4"/>
  <c r="Z527" i="4"/>
  <c r="Z378" i="4"/>
  <c r="G64" i="4"/>
  <c r="AB313" i="4"/>
  <c r="G183" i="4"/>
  <c r="D3" i="4"/>
  <c r="V110" i="4"/>
  <c r="E114" i="4"/>
  <c r="V114" i="4" s="1"/>
  <c r="E995" i="4"/>
  <c r="E990" i="4"/>
  <c r="E997" i="4"/>
  <c r="E992" i="4"/>
  <c r="E987" i="4"/>
  <c r="E994" i="4"/>
  <c r="E989" i="4"/>
  <c r="E996" i="4"/>
  <c r="V986" i="4"/>
  <c r="E991" i="4"/>
  <c r="E993" i="4"/>
  <c r="E988" i="4"/>
  <c r="Z549" i="4"/>
  <c r="AB488" i="4"/>
  <c r="AB340" i="4"/>
  <c r="Z871" i="4"/>
  <c r="Z583" i="4"/>
  <c r="AB721" i="4"/>
  <c r="AB427" i="4"/>
  <c r="Z344" i="4"/>
  <c r="Z200" i="4"/>
  <c r="AB810" i="4"/>
  <c r="Z438" i="4"/>
  <c r="AB803" i="4"/>
  <c r="Z712" i="4"/>
  <c r="AB652" i="4"/>
  <c r="Z567" i="4"/>
  <c r="AB516" i="4"/>
  <c r="Z424" i="4"/>
  <c r="Z733" i="4"/>
  <c r="Z939" i="4"/>
  <c r="Z803" i="4"/>
  <c r="AB735" i="4"/>
  <c r="Z652" i="4"/>
  <c r="Z507" i="4"/>
  <c r="Z365" i="4"/>
  <c r="AB968" i="4"/>
  <c r="AB820" i="4"/>
  <c r="Z741" i="4"/>
  <c r="Z600" i="4"/>
  <c r="Z448" i="4"/>
  <c r="AB388" i="4"/>
  <c r="E282" i="4"/>
  <c r="V282" i="4" s="1"/>
  <c r="Z159" i="4"/>
  <c r="AB237" i="4"/>
  <c r="AB908" i="4"/>
  <c r="Z536" i="4"/>
  <c r="AB327" i="4"/>
  <c r="D222" i="4"/>
  <c r="AB788" i="4"/>
  <c r="Z702" i="4"/>
  <c r="Z556" i="4"/>
  <c r="AB504" i="4"/>
  <c r="AB114" i="4"/>
  <c r="AB868" i="4"/>
  <c r="Z785" i="4"/>
  <c r="Z646" i="4"/>
  <c r="AB586" i="4"/>
  <c r="Z503" i="4"/>
  <c r="AB438" i="4"/>
  <c r="Z356" i="4"/>
  <c r="G208" i="4"/>
  <c r="F216" i="4"/>
  <c r="W216" i="4" s="1"/>
  <c r="Z127" i="4"/>
  <c r="AB95" i="4"/>
  <c r="D65" i="4"/>
  <c r="AB103" i="4"/>
  <c r="D72" i="4"/>
  <c r="AB897" i="4"/>
  <c r="Z809" i="4"/>
  <c r="AB748" i="4"/>
  <c r="Z670" i="4"/>
  <c r="Z523" i="4"/>
  <c r="Z383" i="4"/>
  <c r="Z232" i="4"/>
  <c r="D160" i="4"/>
  <c r="Z169" i="4"/>
  <c r="AB15" i="4"/>
  <c r="E127" i="4"/>
  <c r="V127" i="4" s="1"/>
  <c r="V278" i="4"/>
  <c r="E272" i="4"/>
  <c r="V272" i="4" s="1"/>
  <c r="W986" i="4"/>
  <c r="F990" i="4"/>
  <c r="F997" i="4"/>
  <c r="F992" i="4"/>
  <c r="F987" i="4"/>
  <c r="F994" i="4"/>
  <c r="F989" i="4"/>
  <c r="F996" i="4"/>
  <c r="F991" i="4"/>
  <c r="F993" i="4"/>
  <c r="F988" i="4"/>
  <c r="F995" i="4"/>
  <c r="V302" i="4"/>
  <c r="E313" i="4"/>
  <c r="V313" i="4" s="1"/>
  <c r="Z807" i="4"/>
  <c r="AB751" i="4"/>
  <c r="Z668" i="4"/>
  <c r="Z520" i="4"/>
  <c r="AB316" i="4"/>
  <c r="Z175" i="4"/>
  <c r="AB111" i="4"/>
  <c r="AB105" i="4"/>
  <c r="AB240" i="4"/>
  <c r="W302" i="4"/>
  <c r="F307" i="4"/>
  <c r="W307" i="4" s="1"/>
  <c r="Z986" i="4"/>
  <c r="G997" i="4"/>
  <c r="G1015" i="4" s="1"/>
  <c r="G992" i="4"/>
  <c r="G987" i="4"/>
  <c r="G994" i="4"/>
  <c r="G989" i="4"/>
  <c r="G996" i="4"/>
  <c r="G991" i="4"/>
  <c r="G993" i="4"/>
  <c r="G990" i="4"/>
  <c r="G988" i="4"/>
  <c r="G995" i="4"/>
  <c r="E1015" i="4"/>
  <c r="V998" i="4"/>
  <c r="AB259" i="4"/>
  <c r="Z979" i="4"/>
  <c r="Z690" i="4"/>
  <c r="AB634" i="4"/>
  <c r="Z551" i="4"/>
  <c r="AB486" i="4"/>
  <c r="Z867" i="4"/>
  <c r="AB667" i="4"/>
  <c r="Z586" i="4"/>
  <c r="AB100" i="4"/>
  <c r="AB712" i="4"/>
  <c r="AB567" i="4"/>
  <c r="AB433" i="4"/>
  <c r="AB808" i="4"/>
  <c r="Z444" i="4"/>
  <c r="AB94" i="4"/>
  <c r="D64" i="4"/>
  <c r="AB799" i="4"/>
  <c r="Z720" i="4"/>
  <c r="Z576" i="4"/>
  <c r="AB515" i="4"/>
  <c r="E131" i="4"/>
  <c r="V131" i="4" s="1"/>
  <c r="G68" i="4"/>
  <c r="Z942" i="4"/>
  <c r="AB889" i="4"/>
  <c r="AB738" i="4"/>
  <c r="AB595" i="4"/>
  <c r="Z514" i="4"/>
  <c r="AB457" i="4"/>
  <c r="AB310" i="4"/>
  <c r="AB971" i="4"/>
  <c r="Z881" i="4"/>
  <c r="AB828" i="4"/>
  <c r="Z601" i="4"/>
  <c r="Z449" i="4"/>
  <c r="AB387" i="4"/>
  <c r="AB248" i="4"/>
  <c r="AB238" i="4"/>
  <c r="AB117" i="4"/>
  <c r="AB911" i="4"/>
  <c r="Z684" i="4"/>
  <c r="Z541" i="4"/>
  <c r="Z397" i="4"/>
  <c r="AB337" i="4"/>
  <c r="AB959" i="4"/>
  <c r="E128" i="4"/>
  <c r="V128" i="4" s="1"/>
  <c r="G65" i="4"/>
  <c r="Z328" i="4"/>
  <c r="G188" i="4"/>
  <c r="AB119" i="4"/>
  <c r="AB791" i="4"/>
  <c r="Z703" i="4"/>
  <c r="AB640" i="4"/>
  <c r="Z557" i="4"/>
  <c r="AB497" i="4"/>
  <c r="AB355" i="4"/>
  <c r="F189" i="4"/>
  <c r="W189" i="4" s="1"/>
  <c r="D169" i="4"/>
  <c r="Z787" i="4"/>
  <c r="Z649" i="4"/>
  <c r="Z498" i="4"/>
  <c r="AB436" i="4"/>
  <c r="Z352" i="4"/>
  <c r="D171" i="4"/>
  <c r="G88" i="4"/>
  <c r="H25" i="4"/>
  <c r="G95" i="4"/>
  <c r="H33" i="4"/>
  <c r="Z960" i="4"/>
  <c r="AB900" i="4"/>
  <c r="Z812" i="4"/>
  <c r="AB756" i="4"/>
  <c r="Z525" i="4"/>
  <c r="Z384" i="4"/>
  <c r="G90" i="4"/>
  <c r="Z585" i="4"/>
  <c r="E24" i="4"/>
  <c r="V24" i="4" s="1"/>
  <c r="AB986" i="4"/>
  <c r="H992" i="4"/>
  <c r="H987" i="4"/>
  <c r="H994" i="4"/>
  <c r="H989" i="4"/>
  <c r="H996" i="4"/>
  <c r="H991" i="4"/>
  <c r="H993" i="4"/>
  <c r="H988" i="4"/>
  <c r="H990" i="4"/>
  <c r="H995" i="4"/>
  <c r="H997" i="4"/>
  <c r="W998" i="4"/>
  <c r="AF1003" i="5" l="1"/>
  <c r="BB1002" i="5"/>
  <c r="AL230" i="5"/>
  <c r="AM230" i="5" s="1"/>
  <c r="AN230" i="5" s="1"/>
  <c r="AG1003" i="5"/>
  <c r="BC1002" i="5"/>
  <c r="AH1003" i="5"/>
  <c r="BD1002" i="5"/>
  <c r="AJ996" i="5"/>
  <c r="BE996" i="5"/>
  <c r="AJ443" i="5"/>
  <c r="BE443" i="5"/>
  <c r="AK440" i="5"/>
  <c r="BF440" i="5"/>
  <c r="AK892" i="5"/>
  <c r="BF892" i="5"/>
  <c r="AJ820" i="5"/>
  <c r="BE820" i="5"/>
  <c r="AJ481" i="5"/>
  <c r="BE481" i="5"/>
  <c r="AJ88" i="5"/>
  <c r="BE88" i="5"/>
  <c r="AK500" i="5"/>
  <c r="BF500" i="5"/>
  <c r="AJ497" i="5"/>
  <c r="BE497" i="5"/>
  <c r="AK174" i="5"/>
  <c r="BF174" i="5"/>
  <c r="AK117" i="5"/>
  <c r="BF117" i="5"/>
  <c r="AJ681" i="5"/>
  <c r="BE681" i="5"/>
  <c r="AJ103" i="5"/>
  <c r="BE103" i="5"/>
  <c r="AK980" i="5"/>
  <c r="BF980" i="5"/>
  <c r="AJ634" i="5"/>
  <c r="BE634" i="5"/>
  <c r="AK981" i="5"/>
  <c r="BF981" i="5"/>
  <c r="AJ276" i="5"/>
  <c r="BE276" i="5"/>
  <c r="AK314" i="5"/>
  <c r="BF314" i="5"/>
  <c r="AK540" i="5"/>
  <c r="BF540" i="5"/>
  <c r="AJ594" i="5"/>
  <c r="BE594" i="5"/>
  <c r="AK953" i="5"/>
  <c r="BF953" i="5"/>
  <c r="AK142" i="5"/>
  <c r="BF142" i="5"/>
  <c r="AJ143" i="5"/>
  <c r="BE143" i="5"/>
  <c r="AK160" i="5"/>
  <c r="BF160" i="5"/>
  <c r="AK254" i="5"/>
  <c r="BF254" i="5"/>
  <c r="AK389" i="5"/>
  <c r="BF389" i="5"/>
  <c r="AK679" i="5"/>
  <c r="BF679" i="5"/>
  <c r="AJ927" i="5"/>
  <c r="BE927" i="5"/>
  <c r="AK998" i="5"/>
  <c r="AL998" i="5" s="1"/>
  <c r="AM998" i="5" s="1"/>
  <c r="AN998" i="5" s="1"/>
  <c r="AN999" i="5" s="1"/>
  <c r="AN1000" i="5" s="1"/>
  <c r="AN1001" i="5" s="1"/>
  <c r="AN1002" i="5" s="1"/>
  <c r="AN1003" i="5" s="1"/>
  <c r="AN1004" i="5" s="1"/>
  <c r="AN1005" i="5" s="1"/>
  <c r="AN1006" i="5" s="1"/>
  <c r="AN1007" i="5" s="1"/>
  <c r="AN1008" i="5" s="1"/>
  <c r="AN1009" i="5" s="1"/>
  <c r="BF998" i="5"/>
  <c r="AJ162" i="5"/>
  <c r="BE162" i="5"/>
  <c r="AK294" i="5"/>
  <c r="BF294" i="5"/>
  <c r="AJ320" i="5"/>
  <c r="BE320" i="5"/>
  <c r="AJ441" i="5"/>
  <c r="BE441" i="5"/>
  <c r="AJ391" i="5"/>
  <c r="BE391" i="5"/>
  <c r="AK573" i="5"/>
  <c r="BF573" i="5"/>
  <c r="AK766" i="5"/>
  <c r="BF766" i="5"/>
  <c r="AJ765" i="5"/>
  <c r="BE765" i="5"/>
  <c r="AK928" i="5"/>
  <c r="BF928" i="5"/>
  <c r="AJ894" i="5"/>
  <c r="BE894" i="5"/>
  <c r="AJ939" i="5"/>
  <c r="BE939" i="5"/>
  <c r="AK52" i="5"/>
  <c r="BF52" i="5"/>
  <c r="AK62" i="5"/>
  <c r="BF62" i="5"/>
  <c r="AK75" i="5"/>
  <c r="BF75" i="5"/>
  <c r="AK186" i="5"/>
  <c r="BF186" i="5"/>
  <c r="AK182" i="5"/>
  <c r="BF182" i="5"/>
  <c r="AK441" i="5"/>
  <c r="BF441" i="5"/>
  <c r="AK424" i="5"/>
  <c r="BF424" i="5"/>
  <c r="AK520" i="5"/>
  <c r="BF520" i="5"/>
  <c r="AJ566" i="5"/>
  <c r="BE566" i="5"/>
  <c r="AK692" i="5"/>
  <c r="BF692" i="5"/>
  <c r="AK893" i="5"/>
  <c r="BF893" i="5"/>
  <c r="AJ72" i="5"/>
  <c r="BE72" i="5"/>
  <c r="AJ85" i="5"/>
  <c r="BE85" i="5"/>
  <c r="AJ131" i="5"/>
  <c r="BE131" i="5"/>
  <c r="AK326" i="5"/>
  <c r="BF326" i="5"/>
  <c r="AK403" i="5"/>
  <c r="BF403" i="5"/>
  <c r="AK385" i="5"/>
  <c r="BF385" i="5"/>
  <c r="AJ433" i="5"/>
  <c r="BE433" i="5"/>
  <c r="AJ529" i="5"/>
  <c r="BE529" i="5"/>
  <c r="AK485" i="5"/>
  <c r="BF485" i="5"/>
  <c r="AJ480" i="5"/>
  <c r="BE480" i="5"/>
  <c r="AJ694" i="5"/>
  <c r="BE694" i="5"/>
  <c r="AJ828" i="5"/>
  <c r="BE828" i="5"/>
  <c r="AJ959" i="5"/>
  <c r="BE959" i="5"/>
  <c r="AJ400" i="5"/>
  <c r="BE400" i="5"/>
  <c r="AJ376" i="5"/>
  <c r="BE376" i="5"/>
  <c r="AK477" i="5"/>
  <c r="BF477" i="5"/>
  <c r="AJ487" i="5"/>
  <c r="BE487" i="5"/>
  <c r="AJ490" i="5"/>
  <c r="BE490" i="5"/>
  <c r="AK591" i="5"/>
  <c r="BF591" i="5"/>
  <c r="AJ833" i="5"/>
  <c r="BE833" i="5"/>
  <c r="AJ885" i="5"/>
  <c r="BE885" i="5"/>
  <c r="AK939" i="5"/>
  <c r="BF939" i="5"/>
  <c r="AJ92" i="5"/>
  <c r="BE92" i="5"/>
  <c r="AJ117" i="5"/>
  <c r="BE117" i="5"/>
  <c r="AK247" i="5"/>
  <c r="BF247" i="5"/>
  <c r="AJ334" i="5"/>
  <c r="BE334" i="5"/>
  <c r="AK346" i="5"/>
  <c r="BF346" i="5"/>
  <c r="AK502" i="5"/>
  <c r="BF502" i="5"/>
  <c r="AJ814" i="5"/>
  <c r="BE814" i="5"/>
  <c r="AK905" i="5"/>
  <c r="BF905" i="5"/>
  <c r="AJ971" i="5"/>
  <c r="BE971" i="5"/>
  <c r="AK87" i="5"/>
  <c r="BF87" i="5"/>
  <c r="AK116" i="5"/>
  <c r="BF116" i="5"/>
  <c r="AK271" i="5"/>
  <c r="BF271" i="5"/>
  <c r="AJ244" i="5"/>
  <c r="BE244" i="5"/>
  <c r="AK371" i="5"/>
  <c r="BF371" i="5"/>
  <c r="AK508" i="5"/>
  <c r="BF508" i="5"/>
  <c r="AJ499" i="5"/>
  <c r="BE499" i="5"/>
  <c r="AK643" i="5"/>
  <c r="BF643" i="5"/>
  <c r="AK653" i="5"/>
  <c r="BF653" i="5"/>
  <c r="AJ735" i="5"/>
  <c r="BE735" i="5"/>
  <c r="AJ757" i="5"/>
  <c r="BE757" i="5"/>
  <c r="AJ121" i="5"/>
  <c r="BE121" i="5"/>
  <c r="AJ260" i="5"/>
  <c r="BE260" i="5"/>
  <c r="AK307" i="5"/>
  <c r="BF307" i="5"/>
  <c r="AK283" i="5"/>
  <c r="BF283" i="5"/>
  <c r="AJ364" i="5"/>
  <c r="BE364" i="5"/>
  <c r="AK414" i="5"/>
  <c r="BF414" i="5"/>
  <c r="AJ510" i="5"/>
  <c r="BE510" i="5"/>
  <c r="AJ452" i="5"/>
  <c r="BE452" i="5"/>
  <c r="AJ586" i="5"/>
  <c r="BE586" i="5"/>
  <c r="AK770" i="5"/>
  <c r="AL770" i="5" s="1"/>
  <c r="AM770" i="5" s="1"/>
  <c r="AN770" i="5" s="1"/>
  <c r="BF770" i="5"/>
  <c r="AJ148" i="5"/>
  <c r="BE148" i="5"/>
  <c r="AK154" i="5"/>
  <c r="BF154" i="5"/>
  <c r="AJ295" i="5"/>
  <c r="BE295" i="5"/>
  <c r="AJ421" i="5"/>
  <c r="BE421" i="5"/>
  <c r="AK563" i="5"/>
  <c r="BF563" i="5"/>
  <c r="AK588" i="5"/>
  <c r="BF588" i="5"/>
  <c r="AJ666" i="5"/>
  <c r="BE666" i="5"/>
  <c r="AJ647" i="5"/>
  <c r="BE647" i="5"/>
  <c r="AK623" i="5"/>
  <c r="BF623" i="5"/>
  <c r="AK618" i="5"/>
  <c r="BF618" i="5"/>
  <c r="AK791" i="5"/>
  <c r="BF791" i="5"/>
  <c r="AK930" i="5"/>
  <c r="BF930" i="5"/>
  <c r="AJ193" i="5"/>
  <c r="BE193" i="5"/>
  <c r="AJ304" i="5"/>
  <c r="BE304" i="5"/>
  <c r="AK357" i="5"/>
  <c r="BF357" i="5"/>
  <c r="AJ465" i="5"/>
  <c r="BE465" i="5"/>
  <c r="AJ549" i="5"/>
  <c r="BE549" i="5"/>
  <c r="AJ558" i="5"/>
  <c r="BE558" i="5"/>
  <c r="AK966" i="5"/>
  <c r="BF966" i="5"/>
  <c r="AJ281" i="5"/>
  <c r="BE281" i="5"/>
  <c r="AJ358" i="5"/>
  <c r="BE358" i="5"/>
  <c r="AK752" i="5"/>
  <c r="BF752" i="5"/>
  <c r="AK228" i="5"/>
  <c r="BF228" i="5"/>
  <c r="AJ626" i="5"/>
  <c r="BE626" i="5"/>
  <c r="AJ118" i="5"/>
  <c r="BE118" i="5"/>
  <c r="AK824" i="5"/>
  <c r="BF824" i="5"/>
  <c r="AK822" i="5"/>
  <c r="BF822" i="5"/>
  <c r="AK235" i="5"/>
  <c r="BF235" i="5"/>
  <c r="AJ664" i="5"/>
  <c r="BE664" i="5"/>
  <c r="AK817" i="5"/>
  <c r="BF817" i="5"/>
  <c r="AJ539" i="5"/>
  <c r="BE539" i="5"/>
  <c r="AK663" i="5"/>
  <c r="BF663" i="5"/>
  <c r="AK469" i="5"/>
  <c r="BF469" i="5"/>
  <c r="AK815" i="5"/>
  <c r="BF815" i="5"/>
  <c r="AK28" i="5"/>
  <c r="AL28" i="5" s="1"/>
  <c r="AM28" i="5" s="1"/>
  <c r="AN28" i="5" s="1"/>
  <c r="BF28" i="5"/>
  <c r="AK829" i="5"/>
  <c r="BF829" i="5"/>
  <c r="AJ873" i="5"/>
  <c r="BE873" i="5"/>
  <c r="AJ540" i="5"/>
  <c r="BE540" i="5"/>
  <c r="AJ533" i="5"/>
  <c r="BE533" i="5"/>
  <c r="AJ852" i="5"/>
  <c r="BE852" i="5"/>
  <c r="AJ993" i="5"/>
  <c r="BE993" i="5"/>
  <c r="AJ858" i="5"/>
  <c r="BE858" i="5"/>
  <c r="AJ99" i="5"/>
  <c r="BE99" i="5"/>
  <c r="AK726" i="5"/>
  <c r="BF726" i="5"/>
  <c r="AK589" i="5"/>
  <c r="BF589" i="5"/>
  <c r="AK918" i="5"/>
  <c r="BF918" i="5"/>
  <c r="AK582" i="5"/>
  <c r="BF582" i="5"/>
  <c r="AK38" i="5"/>
  <c r="BF38" i="5"/>
  <c r="AK855" i="5"/>
  <c r="BF855" i="5"/>
  <c r="AJ671" i="5"/>
  <c r="BE671" i="5"/>
  <c r="AJ551" i="5"/>
  <c r="BE551" i="5"/>
  <c r="AK961" i="5"/>
  <c r="BF961" i="5"/>
  <c r="AK241" i="5"/>
  <c r="BF241" i="5"/>
  <c r="AJ919" i="5"/>
  <c r="BE919" i="5"/>
  <c r="AK976" i="5"/>
  <c r="BF976" i="5"/>
  <c r="AK16" i="5"/>
  <c r="BF16" i="5"/>
  <c r="AK983" i="5"/>
  <c r="BF983" i="5"/>
  <c r="AJ220" i="5"/>
  <c r="BE220" i="5"/>
  <c r="AJ201" i="5"/>
  <c r="BE201" i="5"/>
  <c r="AJ703" i="5"/>
  <c r="BE703" i="5"/>
  <c r="AJ209" i="5"/>
  <c r="BE209" i="5"/>
  <c r="AJ26" i="5"/>
  <c r="BE26" i="5"/>
  <c r="AJ48" i="5"/>
  <c r="BE48" i="5"/>
  <c r="AJ625" i="5"/>
  <c r="BE625" i="5"/>
  <c r="AJ719" i="5"/>
  <c r="BE719" i="5"/>
  <c r="AJ715" i="5"/>
  <c r="BE715" i="5"/>
  <c r="AJ61" i="5"/>
  <c r="BE61" i="5"/>
  <c r="AK45" i="5"/>
  <c r="BF45" i="5"/>
  <c r="AK43" i="5"/>
  <c r="BF43" i="5"/>
  <c r="AK814" i="5"/>
  <c r="BF814" i="5"/>
  <c r="AJ114" i="5"/>
  <c r="BE114" i="5"/>
  <c r="AJ802" i="5"/>
  <c r="BE802" i="5"/>
  <c r="AK102" i="5"/>
  <c r="BF102" i="5"/>
  <c r="AJ784" i="5"/>
  <c r="BE784" i="5"/>
  <c r="AJ791" i="5"/>
  <c r="BE791" i="5"/>
  <c r="AL986" i="5"/>
  <c r="AM986" i="5" s="1"/>
  <c r="AN986" i="5" s="1"/>
  <c r="AK106" i="5"/>
  <c r="BF106" i="5"/>
  <c r="AK72" i="5"/>
  <c r="BF72" i="5"/>
  <c r="AK527" i="5"/>
  <c r="BF527" i="5"/>
  <c r="AJ83" i="5"/>
  <c r="BE83" i="5"/>
  <c r="AJ964" i="5"/>
  <c r="BE964" i="5"/>
  <c r="AK367" i="5"/>
  <c r="BF367" i="5"/>
  <c r="AJ297" i="5"/>
  <c r="BE297" i="5"/>
  <c r="AK625" i="5"/>
  <c r="BF625" i="5"/>
  <c r="AK353" i="5"/>
  <c r="BF353" i="5"/>
  <c r="AJ704" i="5"/>
  <c r="BE704" i="5"/>
  <c r="AK111" i="5"/>
  <c r="BF111" i="5"/>
  <c r="AJ536" i="5"/>
  <c r="BE536" i="5"/>
  <c r="AJ921" i="5"/>
  <c r="BE921" i="5"/>
  <c r="AK702" i="5"/>
  <c r="BF702" i="5"/>
  <c r="AJ200" i="5"/>
  <c r="BE200" i="5"/>
  <c r="AJ34" i="5"/>
  <c r="BE34" i="5"/>
  <c r="AJ631" i="5"/>
  <c r="BE631" i="5"/>
  <c r="AK447" i="5"/>
  <c r="BF447" i="5"/>
  <c r="AK276" i="5"/>
  <c r="BF276" i="5"/>
  <c r="AK315" i="5"/>
  <c r="BF315" i="5"/>
  <c r="AK535" i="5"/>
  <c r="BF535" i="5"/>
  <c r="AJ592" i="5"/>
  <c r="BE592" i="5"/>
  <c r="AK144" i="5"/>
  <c r="BF144" i="5"/>
  <c r="AJ145" i="5"/>
  <c r="BE145" i="5"/>
  <c r="AK162" i="5"/>
  <c r="BF162" i="5"/>
  <c r="AK256" i="5"/>
  <c r="BF256" i="5"/>
  <c r="AK393" i="5"/>
  <c r="BF393" i="5"/>
  <c r="AK681" i="5"/>
  <c r="BF681" i="5"/>
  <c r="AK935" i="5"/>
  <c r="BF935" i="5"/>
  <c r="AK119" i="5"/>
  <c r="BF119" i="5"/>
  <c r="AJ164" i="5"/>
  <c r="BE164" i="5"/>
  <c r="AK292" i="5"/>
  <c r="BF292" i="5"/>
  <c r="AJ324" i="5"/>
  <c r="BE324" i="5"/>
  <c r="AJ439" i="5"/>
  <c r="BE439" i="5"/>
  <c r="AJ393" i="5"/>
  <c r="BE393" i="5"/>
  <c r="AK569" i="5"/>
  <c r="BF569" i="5"/>
  <c r="AK639" i="5"/>
  <c r="BF639" i="5"/>
  <c r="AK768" i="5"/>
  <c r="BF768" i="5"/>
  <c r="AJ767" i="5"/>
  <c r="BE767" i="5"/>
  <c r="AJ882" i="5"/>
  <c r="BE882" i="5"/>
  <c r="AJ896" i="5"/>
  <c r="BE896" i="5"/>
  <c r="AJ940" i="5"/>
  <c r="BE940" i="5"/>
  <c r="AK65" i="5"/>
  <c r="BF65" i="5"/>
  <c r="AK66" i="5"/>
  <c r="BF66" i="5"/>
  <c r="AK77" i="5"/>
  <c r="BF77" i="5"/>
  <c r="AK188" i="5"/>
  <c r="BF188" i="5"/>
  <c r="AK438" i="5"/>
  <c r="BF438" i="5"/>
  <c r="AK426" i="5"/>
  <c r="BF426" i="5"/>
  <c r="AK522" i="5"/>
  <c r="BF522" i="5"/>
  <c r="AJ574" i="5"/>
  <c r="BE574" i="5"/>
  <c r="AK695" i="5"/>
  <c r="BF695" i="5"/>
  <c r="AK891" i="5"/>
  <c r="BF891" i="5"/>
  <c r="AJ68" i="5"/>
  <c r="BE68" i="5"/>
  <c r="AJ82" i="5"/>
  <c r="BE82" i="5"/>
  <c r="AJ155" i="5"/>
  <c r="BE155" i="5"/>
  <c r="AJ133" i="5"/>
  <c r="BE133" i="5"/>
  <c r="AJ274" i="5"/>
  <c r="BE274" i="5"/>
  <c r="AK327" i="5"/>
  <c r="BF327" i="5"/>
  <c r="AK405" i="5"/>
  <c r="BF405" i="5"/>
  <c r="AK375" i="5"/>
  <c r="BF375" i="5"/>
  <c r="AJ431" i="5"/>
  <c r="BE431" i="5"/>
  <c r="AJ519" i="5"/>
  <c r="BE519" i="5"/>
  <c r="AK487" i="5"/>
  <c r="BF487" i="5"/>
  <c r="AJ688" i="5"/>
  <c r="BE688" i="5"/>
  <c r="AJ819" i="5"/>
  <c r="BE819" i="5"/>
  <c r="AK960" i="5"/>
  <c r="BF960" i="5"/>
  <c r="AJ961" i="5"/>
  <c r="BE961" i="5"/>
  <c r="AJ402" i="5"/>
  <c r="BE402" i="5"/>
  <c r="AJ378" i="5"/>
  <c r="BE378" i="5"/>
  <c r="AK470" i="5"/>
  <c r="AL470" i="5" s="1"/>
  <c r="AM470" i="5" s="1"/>
  <c r="AN470" i="5" s="1"/>
  <c r="BF470" i="5"/>
  <c r="AJ473" i="5"/>
  <c r="BE473" i="5"/>
  <c r="AJ492" i="5"/>
  <c r="BE492" i="5"/>
  <c r="AK593" i="5"/>
  <c r="BF593" i="5"/>
  <c r="AJ835" i="5"/>
  <c r="BE835" i="5"/>
  <c r="AK946" i="5"/>
  <c r="BF946" i="5"/>
  <c r="AJ90" i="5"/>
  <c r="BE90" i="5"/>
  <c r="AK273" i="5"/>
  <c r="BF273" i="5"/>
  <c r="AK249" i="5"/>
  <c r="BF249" i="5"/>
  <c r="AJ327" i="5"/>
  <c r="BE327" i="5"/>
  <c r="AK348" i="5"/>
  <c r="BF348" i="5"/>
  <c r="AK460" i="5"/>
  <c r="BF460" i="5"/>
  <c r="AK504" i="5"/>
  <c r="BF504" i="5"/>
  <c r="AK911" i="5"/>
  <c r="BF911" i="5"/>
  <c r="AJ973" i="5"/>
  <c r="BE973" i="5"/>
  <c r="AK89" i="5"/>
  <c r="BF89" i="5"/>
  <c r="AK125" i="5"/>
  <c r="BF125" i="5"/>
  <c r="AJ234" i="5"/>
  <c r="BE234" i="5"/>
  <c r="AJ245" i="5"/>
  <c r="BE245" i="5"/>
  <c r="AK364" i="5"/>
  <c r="BF364" i="5"/>
  <c r="AK510" i="5"/>
  <c r="BF510" i="5"/>
  <c r="AJ501" i="5"/>
  <c r="BE501" i="5"/>
  <c r="AK645" i="5"/>
  <c r="BF645" i="5"/>
  <c r="AK655" i="5"/>
  <c r="BF655" i="5"/>
  <c r="AJ737" i="5"/>
  <c r="BE737" i="5"/>
  <c r="AJ272" i="5"/>
  <c r="BE272" i="5"/>
  <c r="AJ261" i="5"/>
  <c r="BE261" i="5"/>
  <c r="AK309" i="5"/>
  <c r="BF309" i="5"/>
  <c r="AK285" i="5"/>
  <c r="BF285" i="5"/>
  <c r="AJ366" i="5"/>
  <c r="BE366" i="5"/>
  <c r="AK416" i="5"/>
  <c r="BF416" i="5"/>
  <c r="AJ512" i="5"/>
  <c r="BE512" i="5"/>
  <c r="AJ451" i="5"/>
  <c r="BE451" i="5"/>
  <c r="AK462" i="5"/>
  <c r="BF462" i="5"/>
  <c r="AJ584" i="5"/>
  <c r="BE584" i="5"/>
  <c r="AK771" i="5"/>
  <c r="BF771" i="5"/>
  <c r="AK178" i="5"/>
  <c r="BF178" i="5"/>
  <c r="AJ116" i="5"/>
  <c r="BE116" i="5"/>
  <c r="AK156" i="5"/>
  <c r="BF156" i="5"/>
  <c r="AJ293" i="5"/>
  <c r="BE293" i="5"/>
  <c r="AJ412" i="5"/>
  <c r="BE412" i="5"/>
  <c r="AK544" i="5"/>
  <c r="BF544" i="5"/>
  <c r="AK664" i="5"/>
  <c r="BF664" i="5"/>
  <c r="AJ678" i="5"/>
  <c r="BE678" i="5"/>
  <c r="AJ640" i="5"/>
  <c r="BE640" i="5"/>
  <c r="AK620" i="5"/>
  <c r="BF620" i="5"/>
  <c r="AK619" i="5"/>
  <c r="BF619" i="5"/>
  <c r="AK784" i="5"/>
  <c r="BF784" i="5"/>
  <c r="AJ268" i="5"/>
  <c r="BE268" i="5"/>
  <c r="AJ172" i="5"/>
  <c r="BE172" i="5"/>
  <c r="AJ308" i="5"/>
  <c r="BE308" i="5"/>
  <c r="AK361" i="5"/>
  <c r="BF361" i="5"/>
  <c r="AJ468" i="5"/>
  <c r="BE468" i="5"/>
  <c r="AJ555" i="5"/>
  <c r="BE555" i="5"/>
  <c r="AJ560" i="5"/>
  <c r="BE560" i="5"/>
  <c r="AK967" i="5"/>
  <c r="BF967" i="5"/>
  <c r="AJ287" i="5"/>
  <c r="BE287" i="5"/>
  <c r="AJ289" i="5"/>
  <c r="BE289" i="5"/>
  <c r="AJ346" i="5"/>
  <c r="AL346" i="5" s="1"/>
  <c r="AM346" i="5" s="1"/>
  <c r="AN346" i="5" s="1"/>
  <c r="BE346" i="5"/>
  <c r="AJ360" i="5"/>
  <c r="BE360" i="5"/>
  <c r="AK754" i="5"/>
  <c r="BF754" i="5"/>
  <c r="AK636" i="5"/>
  <c r="BF636" i="5"/>
  <c r="AJ637" i="5"/>
  <c r="BE637" i="5"/>
  <c r="AK238" i="5"/>
  <c r="BF238" i="5"/>
  <c r="AK823" i="5"/>
  <c r="BF823" i="5"/>
  <c r="AK836" i="5"/>
  <c r="BF836" i="5"/>
  <c r="AJ778" i="5"/>
  <c r="BE778" i="5"/>
  <c r="AK606" i="5"/>
  <c r="BF606" i="5"/>
  <c r="AK698" i="5"/>
  <c r="BF698" i="5"/>
  <c r="AJ854" i="5"/>
  <c r="BE854" i="5"/>
  <c r="AJ708" i="5"/>
  <c r="BE708" i="5"/>
  <c r="AJ535" i="5"/>
  <c r="BE535" i="5"/>
  <c r="AJ479" i="5"/>
  <c r="BE479" i="5"/>
  <c r="AJ706" i="5"/>
  <c r="BE706" i="5"/>
  <c r="AK231" i="5"/>
  <c r="BF231" i="5"/>
  <c r="AK821" i="5"/>
  <c r="BF821" i="5"/>
  <c r="AK549" i="5"/>
  <c r="BF549" i="5"/>
  <c r="AK25" i="5"/>
  <c r="BF25" i="5"/>
  <c r="AK32" i="5"/>
  <c r="BF32" i="5"/>
  <c r="AJ614" i="5"/>
  <c r="BE614" i="5"/>
  <c r="AK837" i="5"/>
  <c r="BF837" i="5"/>
  <c r="AJ871" i="5"/>
  <c r="BE871" i="5"/>
  <c r="AK799" i="5"/>
  <c r="BF799" i="5"/>
  <c r="AJ649" i="5"/>
  <c r="BE649" i="5"/>
  <c r="AJ937" i="5"/>
  <c r="BE937" i="5"/>
  <c r="AJ847" i="5"/>
  <c r="BE847" i="5"/>
  <c r="AJ929" i="5"/>
  <c r="BE929" i="5"/>
  <c r="AJ16" i="5"/>
  <c r="AL16" i="5" s="1"/>
  <c r="AM16" i="5" s="1"/>
  <c r="AN16" i="5" s="1"/>
  <c r="BE16" i="5"/>
  <c r="AJ843" i="5"/>
  <c r="BE843" i="5"/>
  <c r="AK101" i="5"/>
  <c r="BF101" i="5"/>
  <c r="AK581" i="5"/>
  <c r="BF581" i="5"/>
  <c r="AJ906" i="5"/>
  <c r="BE906" i="5"/>
  <c r="AK729" i="5"/>
  <c r="BF729" i="5"/>
  <c r="AK826" i="5"/>
  <c r="BF826" i="5"/>
  <c r="AK859" i="5"/>
  <c r="BF859" i="5"/>
  <c r="AK919" i="5"/>
  <c r="BF919" i="5"/>
  <c r="AJ195" i="5"/>
  <c r="BE195" i="5"/>
  <c r="AK984" i="5"/>
  <c r="BF984" i="5"/>
  <c r="AJ909" i="5"/>
  <c r="BE909" i="5"/>
  <c r="AJ44" i="5"/>
  <c r="BE44" i="5"/>
  <c r="AJ43" i="5"/>
  <c r="AL43" i="5" s="1"/>
  <c r="AM43" i="5" s="1"/>
  <c r="AN43" i="5" s="1"/>
  <c r="BE43" i="5"/>
  <c r="AK878" i="5"/>
  <c r="BF878" i="5"/>
  <c r="AJ98" i="5"/>
  <c r="AL98" i="5" s="1"/>
  <c r="AM98" i="5" s="1"/>
  <c r="AN98" i="5" s="1"/>
  <c r="BE98" i="5"/>
  <c r="AJ27" i="5"/>
  <c r="BE27" i="5"/>
  <c r="AJ710" i="5"/>
  <c r="AL710" i="5" s="1"/>
  <c r="AM710" i="5" s="1"/>
  <c r="AN710" i="5" s="1"/>
  <c r="BE710" i="5"/>
  <c r="AJ101" i="5"/>
  <c r="BE101" i="5"/>
  <c r="AJ205" i="5"/>
  <c r="BE205" i="5"/>
  <c r="AK851" i="5"/>
  <c r="BF851" i="5"/>
  <c r="AJ724" i="5"/>
  <c r="BE724" i="5"/>
  <c r="AJ817" i="5"/>
  <c r="BE817" i="5"/>
  <c r="AJ787" i="5"/>
  <c r="BE787" i="5"/>
  <c r="AJ846" i="5"/>
  <c r="BE846" i="5"/>
  <c r="AK166" i="5"/>
  <c r="BF166" i="5"/>
  <c r="AJ160" i="5"/>
  <c r="BE160" i="5"/>
  <c r="AK329" i="5"/>
  <c r="BF329" i="5"/>
  <c r="AK492" i="5"/>
  <c r="BF492" i="5"/>
  <c r="AJ409" i="5"/>
  <c r="BE409" i="5"/>
  <c r="AK902" i="5"/>
  <c r="BF902" i="5"/>
  <c r="AJ755" i="5"/>
  <c r="BE755" i="5"/>
  <c r="AK281" i="5"/>
  <c r="BF281" i="5"/>
  <c r="AJ419" i="5"/>
  <c r="BE419" i="5"/>
  <c r="AK813" i="5"/>
  <c r="BF813" i="5"/>
  <c r="AK19" i="5"/>
  <c r="BF19" i="5"/>
  <c r="AK868" i="5"/>
  <c r="BF868" i="5"/>
  <c r="AJ795" i="5"/>
  <c r="BE795" i="5"/>
  <c r="AJ231" i="5"/>
  <c r="BE231" i="5"/>
  <c r="AK317" i="5"/>
  <c r="BF317" i="5"/>
  <c r="AK539" i="5"/>
  <c r="BF539" i="5"/>
  <c r="AJ600" i="5"/>
  <c r="BE600" i="5"/>
  <c r="AK648" i="5"/>
  <c r="BF648" i="5"/>
  <c r="AK141" i="5"/>
  <c r="BF141" i="5"/>
  <c r="AJ136" i="5"/>
  <c r="BE136" i="5"/>
  <c r="AJ152" i="5"/>
  <c r="BE152" i="5"/>
  <c r="AK164" i="5"/>
  <c r="BF164" i="5"/>
  <c r="AK260" i="5"/>
  <c r="BF260" i="5"/>
  <c r="AK397" i="5"/>
  <c r="BF397" i="5"/>
  <c r="AK548" i="5"/>
  <c r="BF548" i="5"/>
  <c r="AK683" i="5"/>
  <c r="BF683" i="5"/>
  <c r="AJ158" i="5"/>
  <c r="BE158" i="5"/>
  <c r="AK290" i="5"/>
  <c r="BF290" i="5"/>
  <c r="AJ314" i="5"/>
  <c r="BE314" i="5"/>
  <c r="AJ437" i="5"/>
  <c r="BE437" i="5"/>
  <c r="AJ395" i="5"/>
  <c r="BE395" i="5"/>
  <c r="AK567" i="5"/>
  <c r="BF567" i="5"/>
  <c r="AK740" i="5"/>
  <c r="BF740" i="5"/>
  <c r="AK758" i="5"/>
  <c r="BF758" i="5"/>
  <c r="AJ769" i="5"/>
  <c r="BE769" i="5"/>
  <c r="AJ901" i="5"/>
  <c r="BE901" i="5"/>
  <c r="AJ941" i="5"/>
  <c r="BE941" i="5"/>
  <c r="AK53" i="5"/>
  <c r="BF53" i="5"/>
  <c r="AK63" i="5"/>
  <c r="BF63" i="5"/>
  <c r="AK79" i="5"/>
  <c r="BF79" i="5"/>
  <c r="AK175" i="5"/>
  <c r="BF175" i="5"/>
  <c r="AJ349" i="5"/>
  <c r="BE349" i="5"/>
  <c r="AK439" i="5"/>
  <c r="BF439" i="5"/>
  <c r="AK428" i="5"/>
  <c r="BF428" i="5"/>
  <c r="AK524" i="5"/>
  <c r="BF524" i="5"/>
  <c r="AJ571" i="5"/>
  <c r="BE571" i="5"/>
  <c r="AK696" i="5"/>
  <c r="BF696" i="5"/>
  <c r="AK890" i="5"/>
  <c r="BF890" i="5"/>
  <c r="AJ64" i="5"/>
  <c r="BE64" i="5"/>
  <c r="AJ76" i="5"/>
  <c r="BE76" i="5"/>
  <c r="AJ130" i="5"/>
  <c r="BE130" i="5"/>
  <c r="AK277" i="5"/>
  <c r="BF277" i="5"/>
  <c r="AK331" i="5"/>
  <c r="BF331" i="5"/>
  <c r="AK407" i="5"/>
  <c r="BF407" i="5"/>
  <c r="AK379" i="5"/>
  <c r="BF379" i="5"/>
  <c r="AJ424" i="5"/>
  <c r="BE424" i="5"/>
  <c r="AJ521" i="5"/>
  <c r="BE521" i="5"/>
  <c r="AK493" i="5"/>
  <c r="BF493" i="5"/>
  <c r="AJ550" i="5"/>
  <c r="BE550" i="5"/>
  <c r="AJ690" i="5"/>
  <c r="BE690" i="5"/>
  <c r="AJ818" i="5"/>
  <c r="AL818" i="5" s="1"/>
  <c r="AM818" i="5" s="1"/>
  <c r="AN818" i="5" s="1"/>
  <c r="BE818" i="5"/>
  <c r="AJ956" i="5"/>
  <c r="BE956" i="5"/>
  <c r="AJ404" i="5"/>
  <c r="BE404" i="5"/>
  <c r="AJ380" i="5"/>
  <c r="BE380" i="5"/>
  <c r="AK471" i="5"/>
  <c r="BF471" i="5"/>
  <c r="AJ477" i="5"/>
  <c r="BE477" i="5"/>
  <c r="AK595" i="5"/>
  <c r="BF595" i="5"/>
  <c r="AJ832" i="5"/>
  <c r="BE832" i="5"/>
  <c r="AK936" i="5"/>
  <c r="BF936" i="5"/>
  <c r="AK944" i="5"/>
  <c r="BF944" i="5"/>
  <c r="AJ94" i="5"/>
  <c r="BE94" i="5"/>
  <c r="AK232" i="5"/>
  <c r="BF232" i="5"/>
  <c r="AK251" i="5"/>
  <c r="BF251" i="5"/>
  <c r="AJ329" i="5"/>
  <c r="BE329" i="5"/>
  <c r="AK338" i="5"/>
  <c r="AL338" i="5" s="1"/>
  <c r="AM338" i="5" s="1"/>
  <c r="AN338" i="5" s="1"/>
  <c r="BF338" i="5"/>
  <c r="AK497" i="5"/>
  <c r="BF497" i="5"/>
  <c r="AJ546" i="5"/>
  <c r="BE546" i="5"/>
  <c r="AJ883" i="5"/>
  <c r="BE883" i="5"/>
  <c r="AK913" i="5"/>
  <c r="BF913" i="5"/>
  <c r="AJ963" i="5"/>
  <c r="BE963" i="5"/>
  <c r="AK91" i="5"/>
  <c r="BF91" i="5"/>
  <c r="AK127" i="5"/>
  <c r="BF127" i="5"/>
  <c r="AJ248" i="5"/>
  <c r="BE248" i="5"/>
  <c r="AJ246" i="5"/>
  <c r="BE246" i="5"/>
  <c r="AK366" i="5"/>
  <c r="AL366" i="5" s="1"/>
  <c r="AM366" i="5" s="1"/>
  <c r="AN366" i="5" s="1"/>
  <c r="BF366" i="5"/>
  <c r="AK512" i="5"/>
  <c r="BF512" i="5"/>
  <c r="AJ503" i="5"/>
  <c r="BE503" i="5"/>
  <c r="AK647" i="5"/>
  <c r="BF647" i="5"/>
  <c r="AK657" i="5"/>
  <c r="BF657" i="5"/>
  <c r="AJ739" i="5"/>
  <c r="BE739" i="5"/>
  <c r="AK269" i="5"/>
  <c r="AL269" i="5" s="1"/>
  <c r="AM269" i="5" s="1"/>
  <c r="AN269" i="5" s="1"/>
  <c r="BF269" i="5"/>
  <c r="AJ257" i="5"/>
  <c r="BE257" i="5"/>
  <c r="AK311" i="5"/>
  <c r="BF311" i="5"/>
  <c r="AK287" i="5"/>
  <c r="BF287" i="5"/>
  <c r="AJ368" i="5"/>
  <c r="BE368" i="5"/>
  <c r="AK418" i="5"/>
  <c r="BF418" i="5"/>
  <c r="AJ514" i="5"/>
  <c r="BE514" i="5"/>
  <c r="AJ455" i="5"/>
  <c r="BE455" i="5"/>
  <c r="AJ582" i="5"/>
  <c r="AL582" i="5" s="1"/>
  <c r="AM582" i="5" s="1"/>
  <c r="AN582" i="5" s="1"/>
  <c r="BE582" i="5"/>
  <c r="AK773" i="5"/>
  <c r="BF773" i="5"/>
  <c r="AK147" i="5"/>
  <c r="BF147" i="5"/>
  <c r="AJ269" i="5"/>
  <c r="BE269" i="5"/>
  <c r="AJ291" i="5"/>
  <c r="BE291" i="5"/>
  <c r="AJ414" i="5"/>
  <c r="BE414" i="5"/>
  <c r="AK557" i="5"/>
  <c r="BF557" i="5"/>
  <c r="AJ672" i="5"/>
  <c r="BE672" i="5"/>
  <c r="AJ683" i="5"/>
  <c r="BE683" i="5"/>
  <c r="AJ658" i="5"/>
  <c r="BE658" i="5"/>
  <c r="AK616" i="5"/>
  <c r="BF616" i="5"/>
  <c r="AK786" i="5"/>
  <c r="BF786" i="5"/>
  <c r="AJ933" i="5"/>
  <c r="BE933" i="5"/>
  <c r="AK272" i="5"/>
  <c r="BF272" i="5"/>
  <c r="AJ173" i="5"/>
  <c r="AL173" i="5" s="1"/>
  <c r="AM173" i="5" s="1"/>
  <c r="AN173" i="5" s="1"/>
  <c r="BE173" i="5"/>
  <c r="AJ312" i="5"/>
  <c r="BE312" i="5"/>
  <c r="AK351" i="5"/>
  <c r="BF351" i="5"/>
  <c r="AJ459" i="5"/>
  <c r="BE459" i="5"/>
  <c r="AJ543" i="5"/>
  <c r="BE543" i="5"/>
  <c r="AJ562" i="5"/>
  <c r="BE562" i="5"/>
  <c r="AK968" i="5"/>
  <c r="BF968" i="5"/>
  <c r="AJ267" i="5"/>
  <c r="AL267" i="5" s="1"/>
  <c r="AM267" i="5" s="1"/>
  <c r="AN267" i="5" s="1"/>
  <c r="BE267" i="5"/>
  <c r="AJ350" i="5"/>
  <c r="BE350" i="5"/>
  <c r="AK739" i="5"/>
  <c r="BF739" i="5"/>
  <c r="AK756" i="5"/>
  <c r="BF756" i="5"/>
  <c r="AK629" i="5"/>
  <c r="BF629" i="5"/>
  <c r="AJ994" i="5"/>
  <c r="BE994" i="5"/>
  <c r="AK882" i="5"/>
  <c r="BF882" i="5"/>
  <c r="AJ733" i="5"/>
  <c r="BE733" i="5"/>
  <c r="AK835" i="5"/>
  <c r="BF835" i="5"/>
  <c r="AJ776" i="5"/>
  <c r="BE776" i="5"/>
  <c r="AK612" i="5"/>
  <c r="BF612" i="5"/>
  <c r="AK699" i="5"/>
  <c r="BF699" i="5"/>
  <c r="AJ857" i="5"/>
  <c r="BE857" i="5"/>
  <c r="AK465" i="5"/>
  <c r="BF465" i="5"/>
  <c r="AK932" i="5"/>
  <c r="BF932" i="5"/>
  <c r="AJ530" i="5"/>
  <c r="BE530" i="5"/>
  <c r="AJ602" i="5"/>
  <c r="AL602" i="5" s="1"/>
  <c r="AM602" i="5" s="1"/>
  <c r="AN602" i="5" s="1"/>
  <c r="BE602" i="5"/>
  <c r="AK798" i="5"/>
  <c r="BF798" i="5"/>
  <c r="AK268" i="5"/>
  <c r="BF268" i="5"/>
  <c r="AK18" i="5"/>
  <c r="BF18" i="5"/>
  <c r="AJ609" i="5"/>
  <c r="BE609" i="5"/>
  <c r="AJ699" i="5"/>
  <c r="BE699" i="5"/>
  <c r="AK21" i="5"/>
  <c r="BF21" i="5"/>
  <c r="AK35" i="5"/>
  <c r="BF35" i="5"/>
  <c r="AJ615" i="5"/>
  <c r="BE615" i="5"/>
  <c r="AJ24" i="5"/>
  <c r="BE24" i="5"/>
  <c r="AJ20" i="5"/>
  <c r="BE20" i="5"/>
  <c r="AJ59" i="5"/>
  <c r="BE59" i="5"/>
  <c r="AJ870" i="5"/>
  <c r="BE870" i="5"/>
  <c r="AJ863" i="5"/>
  <c r="BE863" i="5"/>
  <c r="AJ862" i="5"/>
  <c r="BE862" i="5"/>
  <c r="AK728" i="5"/>
  <c r="BF728" i="5"/>
  <c r="AJ911" i="5"/>
  <c r="BE911" i="5"/>
  <c r="AJ904" i="5"/>
  <c r="BE904" i="5"/>
  <c r="AK922" i="5"/>
  <c r="BF922" i="5"/>
  <c r="AJ100" i="5"/>
  <c r="BE100" i="5"/>
  <c r="AJ108" i="5"/>
  <c r="BE108" i="5"/>
  <c r="AK805" i="5"/>
  <c r="AL805" i="5" s="1"/>
  <c r="AM805" i="5" s="1"/>
  <c r="AN805" i="5" s="1"/>
  <c r="BF805" i="5"/>
  <c r="AJ908" i="5"/>
  <c r="BE908" i="5"/>
  <c r="AK866" i="5"/>
  <c r="AL866" i="5" s="1"/>
  <c r="AM866" i="5" s="1"/>
  <c r="AN866" i="5" s="1"/>
  <c r="BF866" i="5"/>
  <c r="AK704" i="5"/>
  <c r="BF704" i="5"/>
  <c r="AK860" i="5"/>
  <c r="BF860" i="5"/>
  <c r="AK856" i="5"/>
  <c r="BF856" i="5"/>
  <c r="AJ55" i="5"/>
  <c r="BE55" i="5"/>
  <c r="AJ646" i="5"/>
  <c r="BE646" i="5"/>
  <c r="AK203" i="5"/>
  <c r="BF203" i="5"/>
  <c r="AJ202" i="5"/>
  <c r="BE202" i="5"/>
  <c r="AK700" i="5"/>
  <c r="BF700" i="5"/>
  <c r="AK633" i="5"/>
  <c r="BF633" i="5"/>
  <c r="AJ208" i="5"/>
  <c r="BE208" i="5"/>
  <c r="AJ925" i="5"/>
  <c r="BE925" i="5"/>
  <c r="AJ42" i="5"/>
  <c r="BE42" i="5"/>
  <c r="AJ41" i="5"/>
  <c r="BE41" i="5"/>
  <c r="AK883" i="5"/>
  <c r="BF883" i="5"/>
  <c r="AJ29" i="5"/>
  <c r="BE29" i="5"/>
  <c r="AJ196" i="5"/>
  <c r="BE196" i="5"/>
  <c r="AJ717" i="5"/>
  <c r="BE717" i="5"/>
  <c r="AJ642" i="5"/>
  <c r="BE642" i="5"/>
  <c r="AK40" i="5"/>
  <c r="BF40" i="5"/>
  <c r="AK48" i="5"/>
  <c r="BF48" i="5"/>
  <c r="AK451" i="5"/>
  <c r="BF451" i="5"/>
  <c r="AK463" i="5"/>
  <c r="BF463" i="5"/>
  <c r="AJ800" i="5"/>
  <c r="BE800" i="5"/>
  <c r="AJ726" i="5"/>
  <c r="BE726" i="5"/>
  <c r="AJ798" i="5"/>
  <c r="BE798" i="5"/>
  <c r="AK104" i="5"/>
  <c r="BF104" i="5"/>
  <c r="AJ801" i="5"/>
  <c r="BE801" i="5"/>
  <c r="AJ803" i="5"/>
  <c r="BE803" i="5"/>
  <c r="AJ786" i="5"/>
  <c r="BE786" i="5"/>
  <c r="AJ775" i="5"/>
  <c r="BE775" i="5"/>
  <c r="AK456" i="5"/>
  <c r="BF456" i="5"/>
  <c r="AK140" i="5"/>
  <c r="BF140" i="5"/>
  <c r="AK677" i="5"/>
  <c r="BF677" i="5"/>
  <c r="AJ892" i="5"/>
  <c r="AL892" i="5" s="1"/>
  <c r="AM892" i="5" s="1"/>
  <c r="AN892" i="5" s="1"/>
  <c r="BE892" i="5"/>
  <c r="AJ570" i="5"/>
  <c r="BE570" i="5"/>
  <c r="AJ427" i="5"/>
  <c r="BE427" i="5"/>
  <c r="AJ957" i="5"/>
  <c r="BE957" i="5"/>
  <c r="AK600" i="5"/>
  <c r="BF600" i="5"/>
  <c r="AK641" i="5"/>
  <c r="BF641" i="5"/>
  <c r="AK305" i="5"/>
  <c r="BF305" i="5"/>
  <c r="AK561" i="5"/>
  <c r="BF561" i="5"/>
  <c r="AJ310" i="5"/>
  <c r="BE310" i="5"/>
  <c r="AK750" i="5"/>
  <c r="BF750" i="5"/>
  <c r="AJ104" i="5"/>
  <c r="AL104" i="5" s="1"/>
  <c r="AM104" i="5" s="1"/>
  <c r="AN104" i="5" s="1"/>
  <c r="BE104" i="5"/>
  <c r="AK219" i="5"/>
  <c r="BF219" i="5"/>
  <c r="AJ718" i="5"/>
  <c r="BE718" i="5"/>
  <c r="AJ171" i="5"/>
  <c r="BE171" i="5"/>
  <c r="AK319" i="5"/>
  <c r="BF319" i="5"/>
  <c r="AK536" i="5"/>
  <c r="BF536" i="5"/>
  <c r="AJ598" i="5"/>
  <c r="BE598" i="5"/>
  <c r="AK744" i="5"/>
  <c r="BF744" i="5"/>
  <c r="AK139" i="5"/>
  <c r="BF139" i="5"/>
  <c r="AJ144" i="5"/>
  <c r="BE144" i="5"/>
  <c r="AK168" i="5"/>
  <c r="BF168" i="5"/>
  <c r="AJ270" i="5"/>
  <c r="BE270" i="5"/>
  <c r="AK258" i="5"/>
  <c r="BF258" i="5"/>
  <c r="AK387" i="5"/>
  <c r="BF387" i="5"/>
  <c r="AK685" i="5"/>
  <c r="AL685" i="5" s="1"/>
  <c r="AM685" i="5" s="1"/>
  <c r="AN685" i="5" s="1"/>
  <c r="BF685" i="5"/>
  <c r="AJ179" i="5"/>
  <c r="BE179" i="5"/>
  <c r="AJ150" i="5"/>
  <c r="BE150" i="5"/>
  <c r="AJ166" i="5"/>
  <c r="BE166" i="5"/>
  <c r="AJ277" i="5"/>
  <c r="AL277" i="5" s="1"/>
  <c r="AM277" i="5" s="1"/>
  <c r="AN277" i="5" s="1"/>
  <c r="BE277" i="5"/>
  <c r="AK291" i="5"/>
  <c r="BF291" i="5"/>
  <c r="AJ315" i="5"/>
  <c r="AL315" i="5" s="1"/>
  <c r="AM315" i="5" s="1"/>
  <c r="AN315" i="5" s="1"/>
  <c r="BE315" i="5"/>
  <c r="AJ445" i="5"/>
  <c r="BE445" i="5"/>
  <c r="AJ397" i="5"/>
  <c r="BE397" i="5"/>
  <c r="AK572" i="5"/>
  <c r="BF572" i="5"/>
  <c r="AK759" i="5"/>
  <c r="BF759" i="5"/>
  <c r="AJ766" i="5"/>
  <c r="BE766" i="5"/>
  <c r="AJ895" i="5"/>
  <c r="BE895" i="5"/>
  <c r="AJ942" i="5"/>
  <c r="BE942" i="5"/>
  <c r="AK58" i="5"/>
  <c r="BF58" i="5"/>
  <c r="AK70" i="5"/>
  <c r="BF70" i="5"/>
  <c r="AK81" i="5"/>
  <c r="BF81" i="5"/>
  <c r="AK179" i="5"/>
  <c r="BF179" i="5"/>
  <c r="AK436" i="5"/>
  <c r="BF436" i="5"/>
  <c r="AK429" i="5"/>
  <c r="BF429" i="5"/>
  <c r="AK461" i="5"/>
  <c r="BF461" i="5"/>
  <c r="AK526" i="5"/>
  <c r="BF526" i="5"/>
  <c r="AJ573" i="5"/>
  <c r="BE573" i="5"/>
  <c r="AK686" i="5"/>
  <c r="BF686" i="5"/>
  <c r="AK745" i="5"/>
  <c r="BF745" i="5"/>
  <c r="AK894" i="5"/>
  <c r="BF894" i="5"/>
  <c r="AJ70" i="5"/>
  <c r="BE70" i="5"/>
  <c r="AJ78" i="5"/>
  <c r="BE78" i="5"/>
  <c r="AJ126" i="5"/>
  <c r="BE126" i="5"/>
  <c r="AK337" i="5"/>
  <c r="BF337" i="5"/>
  <c r="AK409" i="5"/>
  <c r="AL409" i="5" s="1"/>
  <c r="AM409" i="5" s="1"/>
  <c r="AN409" i="5" s="1"/>
  <c r="BF409" i="5"/>
  <c r="AK383" i="5"/>
  <c r="BF383" i="5"/>
  <c r="AJ426" i="5"/>
  <c r="BE426" i="5"/>
  <c r="AJ523" i="5"/>
  <c r="BE523" i="5"/>
  <c r="AK491" i="5"/>
  <c r="BF491" i="5"/>
  <c r="AJ692" i="5"/>
  <c r="BE692" i="5"/>
  <c r="AJ821" i="5"/>
  <c r="AL821" i="5" s="1"/>
  <c r="AM821" i="5" s="1"/>
  <c r="AN821" i="5" s="1"/>
  <c r="BE821" i="5"/>
  <c r="AJ950" i="5"/>
  <c r="AL950" i="5" s="1"/>
  <c r="AM950" i="5" s="1"/>
  <c r="AN950" i="5" s="1"/>
  <c r="BE950" i="5"/>
  <c r="AJ406" i="5"/>
  <c r="BE406" i="5"/>
  <c r="AJ382" i="5"/>
  <c r="BE382" i="5"/>
  <c r="AK472" i="5"/>
  <c r="BF472" i="5"/>
  <c r="AJ483" i="5"/>
  <c r="BE483" i="5"/>
  <c r="AJ548" i="5"/>
  <c r="AL548" i="5" s="1"/>
  <c r="AM548" i="5" s="1"/>
  <c r="AN548" i="5" s="1"/>
  <c r="BE548" i="5"/>
  <c r="AK597" i="5"/>
  <c r="BF597" i="5"/>
  <c r="AJ836" i="5"/>
  <c r="AL836" i="5" s="1"/>
  <c r="AM836" i="5" s="1"/>
  <c r="AN836" i="5" s="1"/>
  <c r="BE836" i="5"/>
  <c r="AK941" i="5"/>
  <c r="BF941" i="5"/>
  <c r="AK959" i="5"/>
  <c r="BF959" i="5"/>
  <c r="AJ87" i="5"/>
  <c r="AL87" i="5" s="1"/>
  <c r="AM87" i="5" s="1"/>
  <c r="AN87" i="5" s="1"/>
  <c r="BE87" i="5"/>
  <c r="AK234" i="5"/>
  <c r="AL234" i="5" s="1"/>
  <c r="AM234" i="5" s="1"/>
  <c r="AN234" i="5" s="1"/>
  <c r="BF234" i="5"/>
  <c r="AK253" i="5"/>
  <c r="BF253" i="5"/>
  <c r="AJ331" i="5"/>
  <c r="BE331" i="5"/>
  <c r="AK341" i="5"/>
  <c r="BF341" i="5"/>
  <c r="AK495" i="5"/>
  <c r="BF495" i="5"/>
  <c r="AK904" i="5"/>
  <c r="BF904" i="5"/>
  <c r="AK958" i="5"/>
  <c r="BF958" i="5"/>
  <c r="AJ965" i="5"/>
  <c r="BE965" i="5"/>
  <c r="AK93" i="5"/>
  <c r="BF93" i="5"/>
  <c r="AK122" i="5"/>
  <c r="BF122" i="5"/>
  <c r="AJ247" i="5"/>
  <c r="BE247" i="5"/>
  <c r="AJ176" i="5"/>
  <c r="BE176" i="5"/>
  <c r="AK368" i="5"/>
  <c r="AL368" i="5" s="1"/>
  <c r="AM368" i="5" s="1"/>
  <c r="AN368" i="5" s="1"/>
  <c r="BF368" i="5"/>
  <c r="AK514" i="5"/>
  <c r="BF514" i="5"/>
  <c r="AJ505" i="5"/>
  <c r="BE505" i="5"/>
  <c r="AK654" i="5"/>
  <c r="BF654" i="5"/>
  <c r="AK659" i="5"/>
  <c r="BF659" i="5"/>
  <c r="AJ754" i="5"/>
  <c r="AL754" i="5" s="1"/>
  <c r="AM754" i="5" s="1"/>
  <c r="AN754" i="5" s="1"/>
  <c r="BE754" i="5"/>
  <c r="AJ258" i="5"/>
  <c r="AL258" i="5" s="1"/>
  <c r="AM258" i="5" s="1"/>
  <c r="AN258" i="5" s="1"/>
  <c r="BE258" i="5"/>
  <c r="AK313" i="5"/>
  <c r="BF313" i="5"/>
  <c r="AK289" i="5"/>
  <c r="BF289" i="5"/>
  <c r="AJ370" i="5"/>
  <c r="BE370" i="5"/>
  <c r="AK420" i="5"/>
  <c r="BF420" i="5"/>
  <c r="AJ516" i="5"/>
  <c r="BE516" i="5"/>
  <c r="AJ457" i="5"/>
  <c r="AL457" i="5" s="1"/>
  <c r="AM457" i="5" s="1"/>
  <c r="AN457" i="5" s="1"/>
  <c r="BE457" i="5"/>
  <c r="AJ580" i="5"/>
  <c r="BE580" i="5"/>
  <c r="AK775" i="5"/>
  <c r="BF775" i="5"/>
  <c r="AK931" i="5"/>
  <c r="BF931" i="5"/>
  <c r="AK151" i="5"/>
  <c r="BF151" i="5"/>
  <c r="AJ237" i="5"/>
  <c r="BE237" i="5"/>
  <c r="AJ300" i="5"/>
  <c r="BE300" i="5"/>
  <c r="AJ416" i="5"/>
  <c r="BE416" i="5"/>
  <c r="AK565" i="5"/>
  <c r="BF565" i="5"/>
  <c r="AJ682" i="5"/>
  <c r="BE682" i="5"/>
  <c r="AJ685" i="5"/>
  <c r="BE685" i="5"/>
  <c r="AJ660" i="5"/>
  <c r="BE660" i="5"/>
  <c r="AK609" i="5"/>
  <c r="AL609" i="5" s="1"/>
  <c r="AM609" i="5" s="1"/>
  <c r="AN609" i="5" s="1"/>
  <c r="BF609" i="5"/>
  <c r="AK788" i="5"/>
  <c r="BF788" i="5"/>
  <c r="AK957" i="5"/>
  <c r="BF957" i="5"/>
  <c r="AJ178" i="5"/>
  <c r="BE178" i="5"/>
  <c r="AJ182" i="5"/>
  <c r="BE182" i="5"/>
  <c r="AJ302" i="5"/>
  <c r="BE302" i="5"/>
  <c r="AK355" i="5"/>
  <c r="BF355" i="5"/>
  <c r="AJ458" i="5"/>
  <c r="BE458" i="5"/>
  <c r="AJ559" i="5"/>
  <c r="BE559" i="5"/>
  <c r="AJ564" i="5"/>
  <c r="BE564" i="5"/>
  <c r="AK970" i="5"/>
  <c r="BF970" i="5"/>
  <c r="AJ285" i="5"/>
  <c r="BE285" i="5"/>
  <c r="AJ351" i="5"/>
  <c r="AL351" i="5" s="1"/>
  <c r="AM351" i="5" s="1"/>
  <c r="AN351" i="5" s="1"/>
  <c r="BE351" i="5"/>
  <c r="AK746" i="5"/>
  <c r="BF746" i="5"/>
  <c r="AK631" i="5"/>
  <c r="BF631" i="5"/>
  <c r="AJ221" i="5"/>
  <c r="BE221" i="5"/>
  <c r="AJ924" i="5"/>
  <c r="BE924" i="5"/>
  <c r="AK603" i="5"/>
  <c r="BF603" i="5"/>
  <c r="AK709" i="5"/>
  <c r="BF709" i="5"/>
  <c r="AK796" i="5"/>
  <c r="BF796" i="5"/>
  <c r="AJ603" i="5"/>
  <c r="BE603" i="5"/>
  <c r="AJ194" i="5"/>
  <c r="AL194" i="5" s="1"/>
  <c r="AM194" i="5" s="1"/>
  <c r="AN194" i="5" s="1"/>
  <c r="BE194" i="5"/>
  <c r="AJ922" i="5"/>
  <c r="AL922" i="5" s="1"/>
  <c r="AM922" i="5" s="1"/>
  <c r="AN922" i="5" s="1"/>
  <c r="BE922" i="5"/>
  <c r="AK17" i="5"/>
  <c r="BF17" i="5"/>
  <c r="AK831" i="5"/>
  <c r="BF831" i="5"/>
  <c r="AK236" i="5"/>
  <c r="BF236" i="5"/>
  <c r="AJ665" i="5"/>
  <c r="BE665" i="5"/>
  <c r="AJ544" i="5"/>
  <c r="BE544" i="5"/>
  <c r="AK24" i="5"/>
  <c r="BF24" i="5"/>
  <c r="AK27" i="5"/>
  <c r="BF27" i="5"/>
  <c r="AJ624" i="5"/>
  <c r="BE624" i="5"/>
  <c r="AJ983" i="5"/>
  <c r="AL983" i="5" s="1"/>
  <c r="AM983" i="5" s="1"/>
  <c r="AN983" i="5" s="1"/>
  <c r="BE983" i="5"/>
  <c r="AK667" i="5"/>
  <c r="BF667" i="5"/>
  <c r="AK828" i="5"/>
  <c r="BF828" i="5"/>
  <c r="AJ736" i="5"/>
  <c r="BE736" i="5"/>
  <c r="AJ988" i="5"/>
  <c r="BE988" i="5"/>
  <c r="AJ856" i="5"/>
  <c r="AL856" i="5" s="1"/>
  <c r="AM856" i="5" s="1"/>
  <c r="AN856" i="5" s="1"/>
  <c r="BE856" i="5"/>
  <c r="AJ855" i="5"/>
  <c r="AL855" i="5" s="1"/>
  <c r="AM855" i="5" s="1"/>
  <c r="AN855" i="5" s="1"/>
  <c r="BE855" i="5"/>
  <c r="AJ14" i="5"/>
  <c r="AL14" i="5" s="1"/>
  <c r="AM14" i="5" s="1"/>
  <c r="AN14" i="5" s="1"/>
  <c r="BE14" i="5"/>
  <c r="AJ25" i="5"/>
  <c r="BE25" i="5"/>
  <c r="AJ532" i="5"/>
  <c r="BE532" i="5"/>
  <c r="AJ860" i="5"/>
  <c r="AL860" i="5" s="1"/>
  <c r="AM860" i="5" s="1"/>
  <c r="AN860" i="5" s="1"/>
  <c r="BE860" i="5"/>
  <c r="AJ541" i="5"/>
  <c r="BE541" i="5"/>
  <c r="AJ886" i="5"/>
  <c r="BE886" i="5"/>
  <c r="AJ51" i="5"/>
  <c r="BE51" i="5"/>
  <c r="AK917" i="5"/>
  <c r="BF917" i="5"/>
  <c r="AK873" i="5"/>
  <c r="BF873" i="5"/>
  <c r="AK871" i="5"/>
  <c r="BF871" i="5"/>
  <c r="AK706" i="5"/>
  <c r="BF706" i="5"/>
  <c r="AJ58" i="5"/>
  <c r="BE58" i="5"/>
  <c r="AK715" i="5"/>
  <c r="BF715" i="5"/>
  <c r="AK713" i="5"/>
  <c r="BF713" i="5"/>
  <c r="AJ645" i="5"/>
  <c r="BE645" i="5"/>
  <c r="AK221" i="5"/>
  <c r="BF221" i="5"/>
  <c r="AK587" i="5"/>
  <c r="BF587" i="5"/>
  <c r="AK854" i="5"/>
  <c r="BF854" i="5"/>
  <c r="AK849" i="5"/>
  <c r="BF849" i="5"/>
  <c r="AJ38" i="5"/>
  <c r="BE38" i="5"/>
  <c r="AJ46" i="5"/>
  <c r="BE46" i="5"/>
  <c r="AK200" i="5"/>
  <c r="BF200" i="5"/>
  <c r="AJ37" i="5"/>
  <c r="BE37" i="5"/>
  <c r="AJ40" i="5"/>
  <c r="AL40" i="5" s="1"/>
  <c r="AM40" i="5" s="1"/>
  <c r="AN40" i="5" s="1"/>
  <c r="BE40" i="5"/>
  <c r="AJ39" i="5"/>
  <c r="BE39" i="5"/>
  <c r="AJ32" i="5"/>
  <c r="BE32" i="5"/>
  <c r="AJ618" i="5"/>
  <c r="BE618" i="5"/>
  <c r="AJ977" i="5"/>
  <c r="BE977" i="5"/>
  <c r="AJ633" i="5"/>
  <c r="AL633" i="5" s="1"/>
  <c r="AM633" i="5" s="1"/>
  <c r="AN633" i="5" s="1"/>
  <c r="BE633" i="5"/>
  <c r="AJ617" i="5"/>
  <c r="BE617" i="5"/>
  <c r="AJ989" i="5"/>
  <c r="BE989" i="5"/>
  <c r="AJ613" i="5"/>
  <c r="BE613" i="5"/>
  <c r="AK853" i="5"/>
  <c r="BF853" i="5"/>
  <c r="AK60" i="5"/>
  <c r="BF60" i="5"/>
  <c r="AK848" i="5"/>
  <c r="BF848" i="5"/>
  <c r="AJ476" i="5"/>
  <c r="BE476" i="5"/>
  <c r="AK107" i="5"/>
  <c r="BF107" i="5"/>
  <c r="AJ797" i="5"/>
  <c r="BE797" i="5"/>
  <c r="AJ772" i="5"/>
  <c r="BE772" i="5"/>
  <c r="AJ774" i="5"/>
  <c r="BE774" i="5"/>
  <c r="AK322" i="5"/>
  <c r="BF322" i="5"/>
  <c r="AJ472" i="5"/>
  <c r="BE472" i="5"/>
  <c r="AK67" i="5"/>
  <c r="BF67" i="5"/>
  <c r="AK431" i="5"/>
  <c r="BF431" i="5"/>
  <c r="AK401" i="5"/>
  <c r="BF401" i="5"/>
  <c r="AK473" i="5"/>
  <c r="BF473" i="5"/>
  <c r="AK344" i="5"/>
  <c r="BF344" i="5"/>
  <c r="AK651" i="5"/>
  <c r="BF651" i="5"/>
  <c r="AJ256" i="5"/>
  <c r="BE256" i="5"/>
  <c r="AJ588" i="5"/>
  <c r="AL588" i="5" s="1"/>
  <c r="AM588" i="5" s="1"/>
  <c r="AN588" i="5" s="1"/>
  <c r="BE588" i="5"/>
  <c r="AJ643" i="5"/>
  <c r="BE643" i="5"/>
  <c r="AK964" i="5"/>
  <c r="BF964" i="5"/>
  <c r="AK982" i="5"/>
  <c r="BF982" i="5"/>
  <c r="AK321" i="5"/>
  <c r="BF321" i="5"/>
  <c r="AK537" i="5"/>
  <c r="BF537" i="5"/>
  <c r="AJ590" i="5"/>
  <c r="BE590" i="5"/>
  <c r="AK137" i="5"/>
  <c r="BF137" i="5"/>
  <c r="AJ142" i="5"/>
  <c r="AL142" i="5" s="1"/>
  <c r="AM142" i="5" s="1"/>
  <c r="AN142" i="5" s="1"/>
  <c r="BE142" i="5"/>
  <c r="AK163" i="5"/>
  <c r="BF163" i="5"/>
  <c r="AK270" i="5"/>
  <c r="BF270" i="5"/>
  <c r="AK255" i="5"/>
  <c r="BF255" i="5"/>
  <c r="AK391" i="5"/>
  <c r="BF391" i="5"/>
  <c r="AK584" i="5"/>
  <c r="BF584" i="5"/>
  <c r="AK676" i="5"/>
  <c r="BF676" i="5"/>
  <c r="AJ167" i="5"/>
  <c r="AL167" i="5" s="1"/>
  <c r="AM167" i="5" s="1"/>
  <c r="AN167" i="5" s="1"/>
  <c r="BE167" i="5"/>
  <c r="AK274" i="5"/>
  <c r="BF274" i="5"/>
  <c r="AK293" i="5"/>
  <c r="BF293" i="5"/>
  <c r="AJ317" i="5"/>
  <c r="AL317" i="5" s="1"/>
  <c r="AM317" i="5" s="1"/>
  <c r="AN317" i="5" s="1"/>
  <c r="BE317" i="5"/>
  <c r="AJ436" i="5"/>
  <c r="BE436" i="5"/>
  <c r="AJ388" i="5"/>
  <c r="BE388" i="5"/>
  <c r="AK571" i="5"/>
  <c r="AL571" i="5" s="1"/>
  <c r="AM571" i="5" s="1"/>
  <c r="AN571" i="5" s="1"/>
  <c r="BF571" i="5"/>
  <c r="AK761" i="5"/>
  <c r="BF761" i="5"/>
  <c r="AJ758" i="5"/>
  <c r="AL758" i="5" s="1"/>
  <c r="AM758" i="5" s="1"/>
  <c r="AN758" i="5" s="1"/>
  <c r="BE758" i="5"/>
  <c r="AJ893" i="5"/>
  <c r="AL893" i="5" s="1"/>
  <c r="AM893" i="5" s="1"/>
  <c r="AN893" i="5" s="1"/>
  <c r="BE893" i="5"/>
  <c r="AJ938" i="5"/>
  <c r="BE938" i="5"/>
  <c r="AJ943" i="5"/>
  <c r="BE943" i="5"/>
  <c r="AK54" i="5"/>
  <c r="AL54" i="5" s="1"/>
  <c r="AM54" i="5" s="1"/>
  <c r="AN54" i="5" s="1"/>
  <c r="BF54" i="5"/>
  <c r="AK59" i="5"/>
  <c r="BF59" i="5"/>
  <c r="AK83" i="5"/>
  <c r="BF83" i="5"/>
  <c r="AK190" i="5"/>
  <c r="BF190" i="5"/>
  <c r="AK437" i="5"/>
  <c r="BF437" i="5"/>
  <c r="AK422" i="5"/>
  <c r="BF422" i="5"/>
  <c r="AK528" i="5"/>
  <c r="BF528" i="5"/>
  <c r="AJ575" i="5"/>
  <c r="BE575" i="5"/>
  <c r="AK697" i="5"/>
  <c r="BF697" i="5"/>
  <c r="AK897" i="5"/>
  <c r="BF897" i="5"/>
  <c r="AJ62" i="5"/>
  <c r="AL62" i="5" s="1"/>
  <c r="AM62" i="5" s="1"/>
  <c r="AN62" i="5" s="1"/>
  <c r="BE62" i="5"/>
  <c r="AJ80" i="5"/>
  <c r="BE80" i="5"/>
  <c r="AJ128" i="5"/>
  <c r="BE128" i="5"/>
  <c r="AK333" i="5"/>
  <c r="BF333" i="5"/>
  <c r="AK400" i="5"/>
  <c r="BF400" i="5"/>
  <c r="AK376" i="5"/>
  <c r="BF376" i="5"/>
  <c r="AJ428" i="5"/>
  <c r="AL428" i="5" s="1"/>
  <c r="AM428" i="5" s="1"/>
  <c r="AN428" i="5" s="1"/>
  <c r="BE428" i="5"/>
  <c r="AJ525" i="5"/>
  <c r="BE525" i="5"/>
  <c r="AK483" i="5"/>
  <c r="AL483" i="5" s="1"/>
  <c r="AM483" i="5" s="1"/>
  <c r="AN483" i="5" s="1"/>
  <c r="BF483" i="5"/>
  <c r="AJ695" i="5"/>
  <c r="AL695" i="5" s="1"/>
  <c r="AM695" i="5" s="1"/>
  <c r="AN695" i="5" s="1"/>
  <c r="BE695" i="5"/>
  <c r="AJ829" i="5"/>
  <c r="AL829" i="5" s="1"/>
  <c r="AM829" i="5" s="1"/>
  <c r="AN829" i="5" s="1"/>
  <c r="BE829" i="5"/>
  <c r="AJ958" i="5"/>
  <c r="BE958" i="5"/>
  <c r="AJ345" i="5"/>
  <c r="BE345" i="5"/>
  <c r="AJ408" i="5"/>
  <c r="BE408" i="5"/>
  <c r="AJ384" i="5"/>
  <c r="BE384" i="5"/>
  <c r="AK474" i="5"/>
  <c r="BF474" i="5"/>
  <c r="AJ489" i="5"/>
  <c r="BE489" i="5"/>
  <c r="AK599" i="5"/>
  <c r="BF599" i="5"/>
  <c r="AJ830" i="5"/>
  <c r="BE830" i="5"/>
  <c r="AK938" i="5"/>
  <c r="BF938" i="5"/>
  <c r="AJ89" i="5"/>
  <c r="AL89" i="5" s="1"/>
  <c r="AM89" i="5" s="1"/>
  <c r="AN89" i="5" s="1"/>
  <c r="BE89" i="5"/>
  <c r="AK248" i="5"/>
  <c r="BF248" i="5"/>
  <c r="AJ333" i="5"/>
  <c r="BE333" i="5"/>
  <c r="AK345" i="5"/>
  <c r="BF345" i="5"/>
  <c r="AK494" i="5"/>
  <c r="BF494" i="5"/>
  <c r="AK907" i="5"/>
  <c r="BF907" i="5"/>
  <c r="AJ967" i="5"/>
  <c r="AL967" i="5" s="1"/>
  <c r="AM967" i="5" s="1"/>
  <c r="AN967" i="5" s="1"/>
  <c r="BE967" i="5"/>
  <c r="AK95" i="5"/>
  <c r="BF95" i="5"/>
  <c r="AK133" i="5"/>
  <c r="BF133" i="5"/>
  <c r="AJ232" i="5"/>
  <c r="AL232" i="5" s="1"/>
  <c r="AM232" i="5" s="1"/>
  <c r="AN232" i="5" s="1"/>
  <c r="BE232" i="5"/>
  <c r="AK370" i="5"/>
  <c r="BF370" i="5"/>
  <c r="AK516" i="5"/>
  <c r="BF516" i="5"/>
  <c r="AJ496" i="5"/>
  <c r="BE496" i="5"/>
  <c r="AK642" i="5"/>
  <c r="BF642" i="5"/>
  <c r="AK661" i="5"/>
  <c r="BF661" i="5"/>
  <c r="AJ744" i="5"/>
  <c r="AL744" i="5" s="1"/>
  <c r="AM744" i="5" s="1"/>
  <c r="AN744" i="5" s="1"/>
  <c r="BE744" i="5"/>
  <c r="AJ259" i="5"/>
  <c r="BE259" i="5"/>
  <c r="AK304" i="5"/>
  <c r="BF304" i="5"/>
  <c r="AK280" i="5"/>
  <c r="AL280" i="5" s="1"/>
  <c r="AM280" i="5" s="1"/>
  <c r="AN280" i="5" s="1"/>
  <c r="BF280" i="5"/>
  <c r="AJ339" i="5"/>
  <c r="BE339" i="5"/>
  <c r="AJ372" i="5"/>
  <c r="BE372" i="5"/>
  <c r="AK410" i="5"/>
  <c r="BF410" i="5"/>
  <c r="AJ506" i="5"/>
  <c r="BE506" i="5"/>
  <c r="AJ449" i="5"/>
  <c r="AL449" i="5" s="1"/>
  <c r="AM449" i="5" s="1"/>
  <c r="AN449" i="5" s="1"/>
  <c r="BE449" i="5"/>
  <c r="AJ579" i="5"/>
  <c r="AL579" i="5" s="1"/>
  <c r="AM579" i="5" s="1"/>
  <c r="AN579" i="5" s="1"/>
  <c r="BE579" i="5"/>
  <c r="AK777" i="5"/>
  <c r="BF777" i="5"/>
  <c r="AK157" i="5"/>
  <c r="BF157" i="5"/>
  <c r="AJ290" i="5"/>
  <c r="AL290" i="5" s="1"/>
  <c r="AM290" i="5" s="1"/>
  <c r="AN290" i="5" s="1"/>
  <c r="BE290" i="5"/>
  <c r="AJ418" i="5"/>
  <c r="AL418" i="5" s="1"/>
  <c r="AM418" i="5" s="1"/>
  <c r="AN418" i="5" s="1"/>
  <c r="BE418" i="5"/>
  <c r="AK556" i="5"/>
  <c r="BF556" i="5"/>
  <c r="AJ674" i="5"/>
  <c r="BE674" i="5"/>
  <c r="AJ677" i="5"/>
  <c r="AL677" i="5" s="1"/>
  <c r="AM677" i="5" s="1"/>
  <c r="AN677" i="5" s="1"/>
  <c r="BE677" i="5"/>
  <c r="AJ652" i="5"/>
  <c r="BE652" i="5"/>
  <c r="AK611" i="5"/>
  <c r="BF611" i="5"/>
  <c r="AK790" i="5"/>
  <c r="BF790" i="5"/>
  <c r="AJ175" i="5"/>
  <c r="AL175" i="5" s="1"/>
  <c r="AM175" i="5" s="1"/>
  <c r="AN175" i="5" s="1"/>
  <c r="BE175" i="5"/>
  <c r="AJ184" i="5"/>
  <c r="BE184" i="5"/>
  <c r="AJ303" i="5"/>
  <c r="BE303" i="5"/>
  <c r="AK359" i="5"/>
  <c r="BF359" i="5"/>
  <c r="AJ466" i="5"/>
  <c r="BE466" i="5"/>
  <c r="AJ561" i="5"/>
  <c r="AL561" i="5" s="1"/>
  <c r="AM561" i="5" s="1"/>
  <c r="AN561" i="5" s="1"/>
  <c r="BE561" i="5"/>
  <c r="AJ743" i="5"/>
  <c r="BE743" i="5"/>
  <c r="AK969" i="5"/>
  <c r="AL969" i="5" s="1"/>
  <c r="AM969" i="5" s="1"/>
  <c r="AN969" i="5" s="1"/>
  <c r="BF969" i="5"/>
  <c r="AJ280" i="5"/>
  <c r="BE280" i="5"/>
  <c r="AJ353" i="5"/>
  <c r="AL353" i="5" s="1"/>
  <c r="AM353" i="5" s="1"/>
  <c r="AN353" i="5" s="1"/>
  <c r="BE353" i="5"/>
  <c r="AK747" i="5"/>
  <c r="BF747" i="5"/>
  <c r="AK628" i="5"/>
  <c r="BF628" i="5"/>
  <c r="AK459" i="5"/>
  <c r="BF459" i="5"/>
  <c r="AJ930" i="5"/>
  <c r="AL930" i="5" s="1"/>
  <c r="AM930" i="5" s="1"/>
  <c r="AN930" i="5" s="1"/>
  <c r="BE930" i="5"/>
  <c r="AK668" i="5"/>
  <c r="BF668" i="5"/>
  <c r="AJ225" i="5"/>
  <c r="BE225" i="5"/>
  <c r="AK701" i="5"/>
  <c r="BF701" i="5"/>
  <c r="AK795" i="5"/>
  <c r="BF795" i="5"/>
  <c r="AJ670" i="5"/>
  <c r="BE670" i="5"/>
  <c r="AJ204" i="5"/>
  <c r="BE204" i="5"/>
  <c r="AJ918" i="5"/>
  <c r="AL918" i="5" s="1"/>
  <c r="AM918" i="5" s="1"/>
  <c r="AN918" i="5" s="1"/>
  <c r="BE918" i="5"/>
  <c r="AJ612" i="5"/>
  <c r="AL612" i="5" s="1"/>
  <c r="AM612" i="5" s="1"/>
  <c r="AN612" i="5" s="1"/>
  <c r="BE612" i="5"/>
  <c r="AK830" i="5"/>
  <c r="BF830" i="5"/>
  <c r="AK240" i="5"/>
  <c r="BF240" i="5"/>
  <c r="AJ698" i="5"/>
  <c r="AL698" i="5" s="1"/>
  <c r="AM698" i="5" s="1"/>
  <c r="AN698" i="5" s="1"/>
  <c r="BE698" i="5"/>
  <c r="AK29" i="5"/>
  <c r="AL29" i="5" s="1"/>
  <c r="AM29" i="5" s="1"/>
  <c r="AN29" i="5" s="1"/>
  <c r="BF29" i="5"/>
  <c r="AK34" i="5"/>
  <c r="BF34" i="5"/>
  <c r="AJ622" i="5"/>
  <c r="BE622" i="5"/>
  <c r="AJ478" i="5"/>
  <c r="BE478" i="5"/>
  <c r="AJ979" i="5"/>
  <c r="BE979" i="5"/>
  <c r="AK816" i="5"/>
  <c r="BF816" i="5"/>
  <c r="AJ813" i="5"/>
  <c r="AL813" i="5" s="1"/>
  <c r="AM813" i="5" s="1"/>
  <c r="AN813" i="5" s="1"/>
  <c r="BE813" i="5"/>
  <c r="AJ848" i="5"/>
  <c r="BE848" i="5"/>
  <c r="AJ876" i="5"/>
  <c r="BE876" i="5"/>
  <c r="AJ537" i="5"/>
  <c r="BE537" i="5"/>
  <c r="AK884" i="5"/>
  <c r="BF884" i="5"/>
  <c r="AJ21" i="5"/>
  <c r="AL21" i="5" s="1"/>
  <c r="AM21" i="5" s="1"/>
  <c r="AN21" i="5" s="1"/>
  <c r="BE21" i="5"/>
  <c r="AK956" i="5"/>
  <c r="AL956" i="5" s="1"/>
  <c r="AM956" i="5" s="1"/>
  <c r="AN956" i="5" s="1"/>
  <c r="BF956" i="5"/>
  <c r="AK44" i="5"/>
  <c r="BF44" i="5"/>
  <c r="AK734" i="5"/>
  <c r="BF734" i="5"/>
  <c r="AJ109" i="5"/>
  <c r="BE109" i="5"/>
  <c r="AK727" i="5"/>
  <c r="BF727" i="5"/>
  <c r="AK865" i="5"/>
  <c r="BF865" i="5"/>
  <c r="AK877" i="5"/>
  <c r="BF877" i="5"/>
  <c r="AK717" i="5"/>
  <c r="BF717" i="5"/>
  <c r="AK719" i="5"/>
  <c r="BF719" i="5"/>
  <c r="AK711" i="5"/>
  <c r="BF711" i="5"/>
  <c r="AK215" i="5"/>
  <c r="BF215" i="5"/>
  <c r="AK985" i="5"/>
  <c r="BF985" i="5"/>
  <c r="AK197" i="5"/>
  <c r="BF197" i="5"/>
  <c r="AK198" i="5"/>
  <c r="BF198" i="5"/>
  <c r="AJ211" i="5"/>
  <c r="BE211" i="5"/>
  <c r="AK202" i="5"/>
  <c r="BF202" i="5"/>
  <c r="AK207" i="5"/>
  <c r="BF207" i="5"/>
  <c r="AJ33" i="5"/>
  <c r="BE33" i="5"/>
  <c r="AJ31" i="5"/>
  <c r="BE31" i="5"/>
  <c r="AJ627" i="5"/>
  <c r="BE627" i="5"/>
  <c r="AK227" i="5"/>
  <c r="BF227" i="5"/>
  <c r="AJ874" i="5"/>
  <c r="BE874" i="5"/>
  <c r="AJ700" i="5"/>
  <c r="AL700" i="5" s="1"/>
  <c r="AM700" i="5" s="1"/>
  <c r="AN700" i="5" s="1"/>
  <c r="BE700" i="5"/>
  <c r="AK732" i="5"/>
  <c r="BF732" i="5"/>
  <c r="AJ975" i="5"/>
  <c r="AL975" i="5" s="1"/>
  <c r="AM975" i="5" s="1"/>
  <c r="AN975" i="5" s="1"/>
  <c r="BE975" i="5"/>
  <c r="AJ17" i="5"/>
  <c r="AL17" i="5" s="1"/>
  <c r="AM17" i="5" s="1"/>
  <c r="AN17" i="5" s="1"/>
  <c r="BE17" i="5"/>
  <c r="AK109" i="5"/>
  <c r="BF109" i="5"/>
  <c r="AK108" i="5"/>
  <c r="BF108" i="5"/>
  <c r="AJ806" i="5"/>
  <c r="AL806" i="5" s="1"/>
  <c r="AM806" i="5" s="1"/>
  <c r="AN806" i="5" s="1"/>
  <c r="BE806" i="5"/>
  <c r="AJ788" i="5"/>
  <c r="AL788" i="5" s="1"/>
  <c r="AM788" i="5" s="1"/>
  <c r="AN788" i="5" s="1"/>
  <c r="BE788" i="5"/>
  <c r="AK110" i="5"/>
  <c r="AL110" i="5" s="1"/>
  <c r="AM110" i="5" s="1"/>
  <c r="AN110" i="5" s="1"/>
  <c r="BF110" i="5"/>
  <c r="AL50" i="5"/>
  <c r="AM50" i="5" s="1"/>
  <c r="AN50" i="5" s="1"/>
  <c r="AK457" i="5"/>
  <c r="BF457" i="5"/>
  <c r="AK934" i="5"/>
  <c r="BF934" i="5"/>
  <c r="AK576" i="5"/>
  <c r="BF576" i="5"/>
  <c r="AJ129" i="5"/>
  <c r="BE129" i="5"/>
  <c r="AJ697" i="5"/>
  <c r="BE697" i="5"/>
  <c r="AK517" i="5"/>
  <c r="BF517" i="5"/>
  <c r="AK585" i="5"/>
  <c r="BF585" i="5"/>
  <c r="AK929" i="5"/>
  <c r="BF929" i="5"/>
  <c r="AJ223" i="5"/>
  <c r="BE223" i="5"/>
  <c r="AJ212" i="5"/>
  <c r="BE212" i="5"/>
  <c r="AK323" i="5"/>
  <c r="BF323" i="5"/>
  <c r="AK530" i="5"/>
  <c r="BF530" i="5"/>
  <c r="AJ591" i="5"/>
  <c r="AL591" i="5" s="1"/>
  <c r="AM591" i="5" s="1"/>
  <c r="AN591" i="5" s="1"/>
  <c r="BE591" i="5"/>
  <c r="AK135" i="5"/>
  <c r="BF135" i="5"/>
  <c r="AJ134" i="5"/>
  <c r="BE134" i="5"/>
  <c r="AK167" i="5"/>
  <c r="BF167" i="5"/>
  <c r="AK257" i="5"/>
  <c r="BF257" i="5"/>
  <c r="AK395" i="5"/>
  <c r="BF395" i="5"/>
  <c r="AK678" i="5"/>
  <c r="BF678" i="5"/>
  <c r="AJ165" i="5"/>
  <c r="BE165" i="5"/>
  <c r="AJ177" i="5"/>
  <c r="BE177" i="5"/>
  <c r="AK295" i="5"/>
  <c r="BF295" i="5"/>
  <c r="AJ319" i="5"/>
  <c r="AL319" i="5" s="1"/>
  <c r="AM319" i="5" s="1"/>
  <c r="AN319" i="5" s="1"/>
  <c r="BE319" i="5"/>
  <c r="AJ438" i="5"/>
  <c r="AL438" i="5" s="1"/>
  <c r="AM438" i="5" s="1"/>
  <c r="AN438" i="5" s="1"/>
  <c r="BE438" i="5"/>
  <c r="AJ390" i="5"/>
  <c r="BE390" i="5"/>
  <c r="AK568" i="5"/>
  <c r="BF568" i="5"/>
  <c r="AK763" i="5"/>
  <c r="BF763" i="5"/>
  <c r="AJ768" i="5"/>
  <c r="BE768" i="5"/>
  <c r="AJ809" i="5"/>
  <c r="BE809" i="5"/>
  <c r="AJ891" i="5"/>
  <c r="AL891" i="5" s="1"/>
  <c r="AM891" i="5" s="1"/>
  <c r="AN891" i="5" s="1"/>
  <c r="BE891" i="5"/>
  <c r="AJ928" i="5"/>
  <c r="AL928" i="5" s="1"/>
  <c r="AM928" i="5" s="1"/>
  <c r="AN928" i="5" s="1"/>
  <c r="BE928" i="5"/>
  <c r="AJ949" i="5"/>
  <c r="BE949" i="5"/>
  <c r="AK61" i="5"/>
  <c r="BF61" i="5"/>
  <c r="AK73" i="5"/>
  <c r="BF73" i="5"/>
  <c r="AK85" i="5"/>
  <c r="BF85" i="5"/>
  <c r="AK176" i="5"/>
  <c r="BF176" i="5"/>
  <c r="AK192" i="5"/>
  <c r="BF192" i="5"/>
  <c r="AK444" i="5"/>
  <c r="BF444" i="5"/>
  <c r="AK423" i="5"/>
  <c r="BF423" i="5"/>
  <c r="AK518" i="5"/>
  <c r="BF518" i="5"/>
  <c r="AJ577" i="5"/>
  <c r="BE577" i="5"/>
  <c r="AK687" i="5"/>
  <c r="BF687" i="5"/>
  <c r="AK899" i="5"/>
  <c r="BF899" i="5"/>
  <c r="AJ66" i="5"/>
  <c r="BE66" i="5"/>
  <c r="AJ84" i="5"/>
  <c r="BE84" i="5"/>
  <c r="AJ122" i="5"/>
  <c r="AL122" i="5" s="1"/>
  <c r="AM122" i="5" s="1"/>
  <c r="AN122" i="5" s="1"/>
  <c r="BE122" i="5"/>
  <c r="AJ240" i="5"/>
  <c r="BE240" i="5"/>
  <c r="AK328" i="5"/>
  <c r="BF328" i="5"/>
  <c r="AK402" i="5"/>
  <c r="BF402" i="5"/>
  <c r="AK378" i="5"/>
  <c r="BF378" i="5"/>
  <c r="AJ429" i="5"/>
  <c r="AL429" i="5" s="1"/>
  <c r="AM429" i="5" s="1"/>
  <c r="AN429" i="5" s="1"/>
  <c r="BE429" i="5"/>
  <c r="AJ527" i="5"/>
  <c r="AL527" i="5" s="1"/>
  <c r="AM527" i="5" s="1"/>
  <c r="AN527" i="5" s="1"/>
  <c r="BE527" i="5"/>
  <c r="AK489" i="5"/>
  <c r="BF489" i="5"/>
  <c r="AK604" i="5"/>
  <c r="AL604" i="5" s="1"/>
  <c r="AM604" i="5" s="1"/>
  <c r="AN604" i="5" s="1"/>
  <c r="BF604" i="5"/>
  <c r="AJ696" i="5"/>
  <c r="AL696" i="5" s="1"/>
  <c r="AM696" i="5" s="1"/>
  <c r="AN696" i="5" s="1"/>
  <c r="BE696" i="5"/>
  <c r="AJ826" i="5"/>
  <c r="AL826" i="5" s="1"/>
  <c r="AM826" i="5" s="1"/>
  <c r="AN826" i="5" s="1"/>
  <c r="BE826" i="5"/>
  <c r="AJ952" i="5"/>
  <c r="BE952" i="5"/>
  <c r="AJ398" i="5"/>
  <c r="BE398" i="5"/>
  <c r="AJ374" i="5"/>
  <c r="BE374" i="5"/>
  <c r="AK476" i="5"/>
  <c r="BF476" i="5"/>
  <c r="AJ482" i="5"/>
  <c r="BE482" i="5"/>
  <c r="AK598" i="5"/>
  <c r="BF598" i="5"/>
  <c r="AK601" i="5"/>
  <c r="BF601" i="5"/>
  <c r="AJ837" i="5"/>
  <c r="AL837" i="5" s="1"/>
  <c r="AM837" i="5" s="1"/>
  <c r="AN837" i="5" s="1"/>
  <c r="BE837" i="5"/>
  <c r="AK945" i="5"/>
  <c r="BF945" i="5"/>
  <c r="AJ91" i="5"/>
  <c r="AL91" i="5" s="1"/>
  <c r="AM91" i="5" s="1"/>
  <c r="AN91" i="5" s="1"/>
  <c r="BE91" i="5"/>
  <c r="AK250" i="5"/>
  <c r="BF250" i="5"/>
  <c r="AJ335" i="5"/>
  <c r="BE335" i="5"/>
  <c r="AK349" i="5"/>
  <c r="BF349" i="5"/>
  <c r="AK499" i="5"/>
  <c r="BF499" i="5"/>
  <c r="AK908" i="5"/>
  <c r="BF908" i="5"/>
  <c r="AJ969" i="5"/>
  <c r="BE969" i="5"/>
  <c r="AK97" i="5"/>
  <c r="BF97" i="5"/>
  <c r="AK123" i="5"/>
  <c r="BF123" i="5"/>
  <c r="AJ249" i="5"/>
  <c r="AL249" i="5" s="1"/>
  <c r="AM249" i="5" s="1"/>
  <c r="AN249" i="5" s="1"/>
  <c r="BE249" i="5"/>
  <c r="AK372" i="5"/>
  <c r="BF372" i="5"/>
  <c r="AK506" i="5"/>
  <c r="BF506" i="5"/>
  <c r="AJ498" i="5"/>
  <c r="BE498" i="5"/>
  <c r="AK646" i="5"/>
  <c r="BF646" i="5"/>
  <c r="AK736" i="5"/>
  <c r="BF736" i="5"/>
  <c r="AJ750" i="5"/>
  <c r="AL750" i="5" s="1"/>
  <c r="AM750" i="5" s="1"/>
  <c r="AN750" i="5" s="1"/>
  <c r="BE750" i="5"/>
  <c r="AJ264" i="5"/>
  <c r="BE264" i="5"/>
  <c r="AK308" i="5"/>
  <c r="BF308" i="5"/>
  <c r="AK288" i="5"/>
  <c r="BF288" i="5"/>
  <c r="AJ362" i="5"/>
  <c r="BE362" i="5"/>
  <c r="AK411" i="5"/>
  <c r="BF411" i="5"/>
  <c r="AJ507" i="5"/>
  <c r="BE507" i="5"/>
  <c r="AJ454" i="5"/>
  <c r="BE454" i="5"/>
  <c r="AJ581" i="5"/>
  <c r="AL581" i="5" s="1"/>
  <c r="AM581" i="5" s="1"/>
  <c r="AN581" i="5" s="1"/>
  <c r="BE581" i="5"/>
  <c r="AK779" i="5"/>
  <c r="BF779" i="5"/>
  <c r="AK954" i="5"/>
  <c r="BF954" i="5"/>
  <c r="AK146" i="5"/>
  <c r="AL146" i="5" s="1"/>
  <c r="AM146" i="5" s="1"/>
  <c r="AN146" i="5" s="1"/>
  <c r="BF146" i="5"/>
  <c r="AJ301" i="5"/>
  <c r="BE301" i="5"/>
  <c r="AJ420" i="5"/>
  <c r="AL420" i="5" s="1"/>
  <c r="AM420" i="5" s="1"/>
  <c r="AN420" i="5" s="1"/>
  <c r="BE420" i="5"/>
  <c r="AK558" i="5"/>
  <c r="BF558" i="5"/>
  <c r="AJ668" i="5"/>
  <c r="BE668" i="5"/>
  <c r="AJ684" i="5"/>
  <c r="BE684" i="5"/>
  <c r="AJ653" i="5"/>
  <c r="AL653" i="5" s="1"/>
  <c r="AM653" i="5" s="1"/>
  <c r="AN653" i="5" s="1"/>
  <c r="BE653" i="5"/>
  <c r="AK614" i="5"/>
  <c r="BF614" i="5"/>
  <c r="AJ812" i="5"/>
  <c r="BE812" i="5"/>
  <c r="AK792" i="5"/>
  <c r="BF792" i="5"/>
  <c r="AJ181" i="5"/>
  <c r="BE181" i="5"/>
  <c r="AJ186" i="5"/>
  <c r="AL186" i="5" s="1"/>
  <c r="AM186" i="5" s="1"/>
  <c r="AN186" i="5" s="1"/>
  <c r="BE186" i="5"/>
  <c r="AJ305" i="5"/>
  <c r="BE305" i="5"/>
  <c r="AK352" i="5"/>
  <c r="BF352" i="5"/>
  <c r="AJ469" i="5"/>
  <c r="AL469" i="5" s="1"/>
  <c r="AM469" i="5" s="1"/>
  <c r="AN469" i="5" s="1"/>
  <c r="BE469" i="5"/>
  <c r="AJ554" i="5"/>
  <c r="BE554" i="5"/>
  <c r="AK962" i="5"/>
  <c r="BF962" i="5"/>
  <c r="AJ283" i="5"/>
  <c r="AL283" i="5" s="1"/>
  <c r="AM283" i="5" s="1"/>
  <c r="AN283" i="5" s="1"/>
  <c r="BE283" i="5"/>
  <c r="AJ355" i="5"/>
  <c r="BE355" i="5"/>
  <c r="AK749" i="5"/>
  <c r="BF749" i="5"/>
  <c r="AK630" i="5"/>
  <c r="BF630" i="5"/>
  <c r="AJ218" i="5"/>
  <c r="BE218" i="5"/>
  <c r="AK237" i="5"/>
  <c r="BF237" i="5"/>
  <c r="AK703" i="5"/>
  <c r="BF703" i="5"/>
  <c r="AK801" i="5"/>
  <c r="BF801" i="5"/>
  <c r="AJ669" i="5"/>
  <c r="BE669" i="5"/>
  <c r="AK22" i="5"/>
  <c r="BF22" i="5"/>
  <c r="AJ923" i="5"/>
  <c r="BE923" i="5"/>
  <c r="AJ723" i="5"/>
  <c r="BE723" i="5"/>
  <c r="AK841" i="5"/>
  <c r="BF841" i="5"/>
  <c r="AJ611" i="5"/>
  <c r="BE611" i="5"/>
  <c r="AJ705" i="5"/>
  <c r="BE705" i="5"/>
  <c r="AK210" i="5"/>
  <c r="BF210" i="5"/>
  <c r="AK812" i="5"/>
  <c r="BF812" i="5"/>
  <c r="AK26" i="5"/>
  <c r="BF26" i="5"/>
  <c r="AJ616" i="5"/>
  <c r="BE616" i="5"/>
  <c r="AJ608" i="5"/>
  <c r="BE608" i="5"/>
  <c r="AJ709" i="5"/>
  <c r="BE709" i="5"/>
  <c r="AJ980" i="5"/>
  <c r="AL980" i="5" s="1"/>
  <c r="AM980" i="5" s="1"/>
  <c r="AN980" i="5" s="1"/>
  <c r="BE980" i="5"/>
  <c r="AJ112" i="5"/>
  <c r="BE112" i="5"/>
  <c r="AK613" i="5"/>
  <c r="BF613" i="5"/>
  <c r="AK839" i="5"/>
  <c r="BF839" i="5"/>
  <c r="AJ741" i="5"/>
  <c r="BE741" i="5"/>
  <c r="AK887" i="5"/>
  <c r="BF887" i="5"/>
  <c r="AK881" i="5"/>
  <c r="BF881" i="5"/>
  <c r="AJ935" i="5"/>
  <c r="BE935" i="5"/>
  <c r="AJ845" i="5"/>
  <c r="BE845" i="5"/>
  <c r="AJ849" i="5"/>
  <c r="AL849" i="5" s="1"/>
  <c r="AM849" i="5" s="1"/>
  <c r="AN849" i="5" s="1"/>
  <c r="BE849" i="5"/>
  <c r="AJ905" i="5"/>
  <c r="BE905" i="5"/>
  <c r="AK724" i="5"/>
  <c r="BF724" i="5"/>
  <c r="AK39" i="5"/>
  <c r="BF39" i="5"/>
  <c r="AK925" i="5"/>
  <c r="BF925" i="5"/>
  <c r="AK920" i="5"/>
  <c r="BF920" i="5"/>
  <c r="AK731" i="5"/>
  <c r="AL731" i="5" s="1"/>
  <c r="AM731" i="5" s="1"/>
  <c r="AN731" i="5" s="1"/>
  <c r="BF731" i="5"/>
  <c r="AK870" i="5"/>
  <c r="BF870" i="5"/>
  <c r="AJ60" i="5"/>
  <c r="AL60" i="5" s="1"/>
  <c r="AM60" i="5" s="1"/>
  <c r="AN60" i="5" s="1"/>
  <c r="BE60" i="5"/>
  <c r="AK876" i="5"/>
  <c r="BF876" i="5"/>
  <c r="AK874" i="5"/>
  <c r="BF874" i="5"/>
  <c r="AJ105" i="5"/>
  <c r="BE105" i="5"/>
  <c r="AK712" i="5"/>
  <c r="AL712" i="5" s="1"/>
  <c r="AM712" i="5" s="1"/>
  <c r="AN712" i="5" s="1"/>
  <c r="BF712" i="5"/>
  <c r="AK721" i="5"/>
  <c r="BF721" i="5"/>
  <c r="AJ54" i="5"/>
  <c r="BE54" i="5"/>
  <c r="AK213" i="5"/>
  <c r="BF213" i="5"/>
  <c r="AJ35" i="5"/>
  <c r="BE35" i="5"/>
  <c r="AJ978" i="5"/>
  <c r="BE978" i="5"/>
  <c r="AJ49" i="5"/>
  <c r="BE49" i="5"/>
  <c r="AJ711" i="5"/>
  <c r="BE711" i="5"/>
  <c r="AJ638" i="5"/>
  <c r="AL638" i="5" s="1"/>
  <c r="AM638" i="5" s="1"/>
  <c r="AN638" i="5" s="1"/>
  <c r="BE638" i="5"/>
  <c r="AJ799" i="5"/>
  <c r="BE799" i="5"/>
  <c r="AK844" i="5"/>
  <c r="BF844" i="5"/>
  <c r="AK862" i="5"/>
  <c r="BF862" i="5"/>
  <c r="AK852" i="5"/>
  <c r="BF852" i="5"/>
  <c r="AJ796" i="5"/>
  <c r="BE796" i="5"/>
  <c r="AK843" i="5"/>
  <c r="BF843" i="5"/>
  <c r="AJ781" i="5"/>
  <c r="BE781" i="5"/>
  <c r="AJ773" i="5"/>
  <c r="BE773" i="5"/>
  <c r="AK579" i="5"/>
  <c r="BF579" i="5"/>
  <c r="AJ316" i="5"/>
  <c r="BE316" i="5"/>
  <c r="AK193" i="5"/>
  <c r="BF193" i="5"/>
  <c r="AJ839" i="5"/>
  <c r="AL839" i="5" s="1"/>
  <c r="AM839" i="5" s="1"/>
  <c r="AN839" i="5" s="1"/>
  <c r="BE839" i="5"/>
  <c r="AJ326" i="5"/>
  <c r="BE326" i="5"/>
  <c r="AK96" i="5"/>
  <c r="BF96" i="5"/>
  <c r="AJ191" i="5"/>
  <c r="BE191" i="5"/>
  <c r="AJ460" i="5"/>
  <c r="BE460" i="5"/>
  <c r="AK36" i="5"/>
  <c r="BF36" i="5"/>
  <c r="AJ842" i="5"/>
  <c r="BE842" i="5"/>
  <c r="AJ106" i="5"/>
  <c r="AL106" i="5" s="1"/>
  <c r="AM106" i="5" s="1"/>
  <c r="AN106" i="5" s="1"/>
  <c r="BE106" i="5"/>
  <c r="AJ981" i="5"/>
  <c r="AL981" i="5" s="1"/>
  <c r="AM981" i="5" s="1"/>
  <c r="AN981" i="5" s="1"/>
  <c r="BE981" i="5"/>
  <c r="AK454" i="5"/>
  <c r="BF454" i="5"/>
  <c r="AK121" i="5"/>
  <c r="BF121" i="5"/>
  <c r="AK325" i="5"/>
  <c r="BF325" i="5"/>
  <c r="AK534" i="5"/>
  <c r="BF534" i="5"/>
  <c r="AJ593" i="5"/>
  <c r="AL593" i="5" s="1"/>
  <c r="AM593" i="5" s="1"/>
  <c r="AN593" i="5" s="1"/>
  <c r="BE593" i="5"/>
  <c r="AK145" i="5"/>
  <c r="BF145" i="5"/>
  <c r="AJ140" i="5"/>
  <c r="AL140" i="5" s="1"/>
  <c r="AM140" i="5" s="1"/>
  <c r="AN140" i="5" s="1"/>
  <c r="BE140" i="5"/>
  <c r="AK159" i="5"/>
  <c r="BF159" i="5"/>
  <c r="AK259" i="5"/>
  <c r="BF259" i="5"/>
  <c r="AK388" i="5"/>
  <c r="BF388" i="5"/>
  <c r="AK680" i="5"/>
  <c r="BF680" i="5"/>
  <c r="AJ159" i="5"/>
  <c r="BE159" i="5"/>
  <c r="AJ236" i="5"/>
  <c r="AL236" i="5" s="1"/>
  <c r="AM236" i="5" s="1"/>
  <c r="AN236" i="5" s="1"/>
  <c r="BE236" i="5"/>
  <c r="AK297" i="5"/>
  <c r="BF297" i="5"/>
  <c r="AJ321" i="5"/>
  <c r="BE321" i="5"/>
  <c r="AJ440" i="5"/>
  <c r="AL440" i="5" s="1"/>
  <c r="AM440" i="5" s="1"/>
  <c r="AN440" i="5" s="1"/>
  <c r="BE440" i="5"/>
  <c r="AJ392" i="5"/>
  <c r="BE392" i="5"/>
  <c r="AK570" i="5"/>
  <c r="BF570" i="5"/>
  <c r="AK765" i="5"/>
  <c r="BF765" i="5"/>
  <c r="AJ762" i="5"/>
  <c r="BE762" i="5"/>
  <c r="AJ890" i="5"/>
  <c r="AL890" i="5" s="1"/>
  <c r="AM890" i="5" s="1"/>
  <c r="AN890" i="5" s="1"/>
  <c r="BE890" i="5"/>
  <c r="AJ936" i="5"/>
  <c r="AL936" i="5" s="1"/>
  <c r="AM936" i="5" s="1"/>
  <c r="AN936" i="5" s="1"/>
  <c r="BE936" i="5"/>
  <c r="AK951" i="5"/>
  <c r="BF951" i="5"/>
  <c r="AK68" i="5"/>
  <c r="BF68" i="5"/>
  <c r="AK74" i="5"/>
  <c r="BF74" i="5"/>
  <c r="AJ111" i="5"/>
  <c r="AL111" i="5" s="1"/>
  <c r="AM111" i="5" s="1"/>
  <c r="AN111" i="5" s="1"/>
  <c r="BE111" i="5"/>
  <c r="AK183" i="5"/>
  <c r="BF183" i="5"/>
  <c r="AK445" i="5"/>
  <c r="BF445" i="5"/>
  <c r="AK425" i="5"/>
  <c r="BF425" i="5"/>
  <c r="AK529" i="5"/>
  <c r="BF529" i="5"/>
  <c r="AJ569" i="5"/>
  <c r="AL569" i="5" s="1"/>
  <c r="AM569" i="5" s="1"/>
  <c r="AN569" i="5" s="1"/>
  <c r="BE569" i="5"/>
  <c r="AK689" i="5"/>
  <c r="BF689" i="5"/>
  <c r="AK901" i="5"/>
  <c r="BF901" i="5"/>
  <c r="AJ63" i="5"/>
  <c r="AL63" i="5" s="1"/>
  <c r="AM63" i="5" s="1"/>
  <c r="AN63" i="5" s="1"/>
  <c r="BE63" i="5"/>
  <c r="AJ74" i="5"/>
  <c r="BE74" i="5"/>
  <c r="AJ123" i="5"/>
  <c r="BE123" i="5"/>
  <c r="AK330" i="5"/>
  <c r="BF330" i="5"/>
  <c r="AK404" i="5"/>
  <c r="BF404" i="5"/>
  <c r="AK380" i="5"/>
  <c r="BF380" i="5"/>
  <c r="AJ430" i="5"/>
  <c r="BE430" i="5"/>
  <c r="AJ520" i="5"/>
  <c r="AL520" i="5" s="1"/>
  <c r="AM520" i="5" s="1"/>
  <c r="AN520" i="5" s="1"/>
  <c r="BE520" i="5"/>
  <c r="AK482" i="5"/>
  <c r="BF482" i="5"/>
  <c r="AJ686" i="5"/>
  <c r="AL686" i="5" s="1"/>
  <c r="AM686" i="5" s="1"/>
  <c r="AN686" i="5" s="1"/>
  <c r="BE686" i="5"/>
  <c r="AJ825" i="5"/>
  <c r="BE825" i="5"/>
  <c r="AJ960" i="5"/>
  <c r="AL960" i="5" s="1"/>
  <c r="AM960" i="5" s="1"/>
  <c r="AN960" i="5" s="1"/>
  <c r="BE960" i="5"/>
  <c r="AJ399" i="5"/>
  <c r="BE399" i="5"/>
  <c r="AJ375" i="5"/>
  <c r="AL375" i="5" s="1"/>
  <c r="AM375" i="5" s="1"/>
  <c r="AN375" i="5" s="1"/>
  <c r="BE375" i="5"/>
  <c r="AK468" i="5"/>
  <c r="BF468" i="5"/>
  <c r="AK478" i="5"/>
  <c r="BF478" i="5"/>
  <c r="AJ485" i="5"/>
  <c r="AL485" i="5" s="1"/>
  <c r="AM485" i="5" s="1"/>
  <c r="AN485" i="5" s="1"/>
  <c r="BE485" i="5"/>
  <c r="AK590" i="5"/>
  <c r="BF590" i="5"/>
  <c r="AK741" i="5"/>
  <c r="BF741" i="5"/>
  <c r="AJ838" i="5"/>
  <c r="BE838" i="5"/>
  <c r="AK948" i="5"/>
  <c r="BF948" i="5"/>
  <c r="AJ93" i="5"/>
  <c r="AL93" i="5" s="1"/>
  <c r="AM93" i="5" s="1"/>
  <c r="AN93" i="5" s="1"/>
  <c r="BE93" i="5"/>
  <c r="AK252" i="5"/>
  <c r="BF252" i="5"/>
  <c r="AJ337" i="5"/>
  <c r="AL337" i="5" s="1"/>
  <c r="AM337" i="5" s="1"/>
  <c r="AN337" i="5" s="1"/>
  <c r="BE337" i="5"/>
  <c r="AK339" i="5"/>
  <c r="BF339" i="5"/>
  <c r="AK501" i="5"/>
  <c r="BF501" i="5"/>
  <c r="AK608" i="5"/>
  <c r="BF608" i="5"/>
  <c r="AK912" i="5"/>
  <c r="BF912" i="5"/>
  <c r="AJ966" i="5"/>
  <c r="AL966" i="5" s="1"/>
  <c r="AM966" i="5" s="1"/>
  <c r="AN966" i="5" s="1"/>
  <c r="BE966" i="5"/>
  <c r="AK86" i="5"/>
  <c r="BF86" i="5"/>
  <c r="AK112" i="5"/>
  <c r="BF112" i="5"/>
  <c r="AK124" i="5"/>
  <c r="BF124" i="5"/>
  <c r="AJ250" i="5"/>
  <c r="BE250" i="5"/>
  <c r="AJ341" i="5"/>
  <c r="AL341" i="5" s="1"/>
  <c r="AM341" i="5" s="1"/>
  <c r="AN341" i="5" s="1"/>
  <c r="BE341" i="5"/>
  <c r="AK362" i="5"/>
  <c r="BF362" i="5"/>
  <c r="AK507" i="5"/>
  <c r="BF507" i="5"/>
  <c r="AJ500" i="5"/>
  <c r="AL500" i="5" s="1"/>
  <c r="AM500" i="5" s="1"/>
  <c r="AN500" i="5" s="1"/>
  <c r="BE500" i="5"/>
  <c r="AK652" i="5"/>
  <c r="BF652" i="5"/>
  <c r="AK737" i="5"/>
  <c r="BF737" i="5"/>
  <c r="AJ747" i="5"/>
  <c r="BE747" i="5"/>
  <c r="AJ265" i="5"/>
  <c r="BE265" i="5"/>
  <c r="AK312" i="5"/>
  <c r="BF312" i="5"/>
  <c r="AK282" i="5"/>
  <c r="BF282" i="5"/>
  <c r="AJ363" i="5"/>
  <c r="BE363" i="5"/>
  <c r="AK413" i="5"/>
  <c r="BF413" i="5"/>
  <c r="AJ509" i="5"/>
  <c r="BE509" i="5"/>
  <c r="AJ446" i="5"/>
  <c r="AL446" i="5" s="1"/>
  <c r="AM446" i="5" s="1"/>
  <c r="AN446" i="5" s="1"/>
  <c r="BE446" i="5"/>
  <c r="AJ583" i="5"/>
  <c r="BE583" i="5"/>
  <c r="AK781" i="5"/>
  <c r="BF781" i="5"/>
  <c r="AK153" i="5"/>
  <c r="BF153" i="5"/>
  <c r="AJ298" i="5"/>
  <c r="BE298" i="5"/>
  <c r="AJ410" i="5"/>
  <c r="BE410" i="5"/>
  <c r="AK543" i="5"/>
  <c r="BF543" i="5"/>
  <c r="AK560" i="5"/>
  <c r="BF560" i="5"/>
  <c r="AJ663" i="5"/>
  <c r="AL663" i="5" s="1"/>
  <c r="AM663" i="5" s="1"/>
  <c r="AN663" i="5" s="1"/>
  <c r="BE663" i="5"/>
  <c r="AJ644" i="5"/>
  <c r="BE644" i="5"/>
  <c r="AJ661" i="5"/>
  <c r="BE661" i="5"/>
  <c r="AK624" i="5"/>
  <c r="BF624" i="5"/>
  <c r="AJ807" i="5"/>
  <c r="BE807" i="5"/>
  <c r="AK782" i="5"/>
  <c r="BF782" i="5"/>
  <c r="AJ174" i="5"/>
  <c r="AL174" i="5" s="1"/>
  <c r="AM174" i="5" s="1"/>
  <c r="AN174" i="5" s="1"/>
  <c r="BE174" i="5"/>
  <c r="AJ188" i="5"/>
  <c r="AL188" i="5" s="1"/>
  <c r="AM188" i="5" s="1"/>
  <c r="AN188" i="5" s="1"/>
  <c r="BE188" i="5"/>
  <c r="AJ307" i="5"/>
  <c r="AL307" i="5" s="1"/>
  <c r="AM307" i="5" s="1"/>
  <c r="AN307" i="5" s="1"/>
  <c r="BE307" i="5"/>
  <c r="AK354" i="5"/>
  <c r="BF354" i="5"/>
  <c r="AJ467" i="5"/>
  <c r="BE467" i="5"/>
  <c r="AJ563" i="5"/>
  <c r="AL563" i="5" s="1"/>
  <c r="AM563" i="5" s="1"/>
  <c r="AN563" i="5" s="1"/>
  <c r="BE563" i="5"/>
  <c r="AK963" i="5"/>
  <c r="BF963" i="5"/>
  <c r="AJ288" i="5"/>
  <c r="BE288" i="5"/>
  <c r="AJ357" i="5"/>
  <c r="AL357" i="5" s="1"/>
  <c r="AM357" i="5" s="1"/>
  <c r="AN357" i="5" s="1"/>
  <c r="BE357" i="5"/>
  <c r="AK751" i="5"/>
  <c r="BF751" i="5"/>
  <c r="AK637" i="5"/>
  <c r="BF637" i="5"/>
  <c r="AJ227" i="5"/>
  <c r="BE227" i="5"/>
  <c r="AJ707" i="5"/>
  <c r="BE707" i="5"/>
  <c r="AK707" i="5"/>
  <c r="BF707" i="5"/>
  <c r="AK803" i="5"/>
  <c r="BF803" i="5"/>
  <c r="AK800" i="5"/>
  <c r="BF800" i="5"/>
  <c r="AK819" i="5"/>
  <c r="BF819" i="5"/>
  <c r="AK937" i="5"/>
  <c r="BF937" i="5"/>
  <c r="AK212" i="5"/>
  <c r="BF212" i="5"/>
  <c r="AJ816" i="5"/>
  <c r="BE816" i="5"/>
  <c r="AK37" i="5"/>
  <c r="BF37" i="5"/>
  <c r="AJ621" i="5"/>
  <c r="BE621" i="5"/>
  <c r="AJ984" i="5"/>
  <c r="AL984" i="5" s="1"/>
  <c r="AM984" i="5" s="1"/>
  <c r="AN984" i="5" s="1"/>
  <c r="BE984" i="5"/>
  <c r="AJ113" i="5"/>
  <c r="BE113" i="5"/>
  <c r="AJ22" i="5"/>
  <c r="AL22" i="5" s="1"/>
  <c r="AM22" i="5" s="1"/>
  <c r="AN22" i="5" s="1"/>
  <c r="BE22" i="5"/>
  <c r="AJ926" i="5"/>
  <c r="BE926" i="5"/>
  <c r="AJ875" i="5"/>
  <c r="BE875" i="5"/>
  <c r="AJ997" i="5"/>
  <c r="BE997" i="5"/>
  <c r="AJ878" i="5"/>
  <c r="AL878" i="5" s="1"/>
  <c r="AM878" i="5" s="1"/>
  <c r="AN878" i="5" s="1"/>
  <c r="BE878" i="5"/>
  <c r="AJ19" i="5"/>
  <c r="AL19" i="5" s="1"/>
  <c r="AM19" i="5" s="1"/>
  <c r="AN19" i="5" s="1"/>
  <c r="BE19" i="5"/>
  <c r="AJ991" i="5"/>
  <c r="BE991" i="5"/>
  <c r="AJ102" i="5"/>
  <c r="AL102" i="5" s="1"/>
  <c r="AM102" i="5" s="1"/>
  <c r="AN102" i="5" s="1"/>
  <c r="BE102" i="5"/>
  <c r="AJ861" i="5"/>
  <c r="BE861" i="5"/>
  <c r="AK551" i="5"/>
  <c r="BF551" i="5"/>
  <c r="AJ913" i="5"/>
  <c r="BE913" i="5"/>
  <c r="AK924" i="5"/>
  <c r="BF924" i="5"/>
  <c r="AK733" i="5"/>
  <c r="BF733" i="5"/>
  <c r="AK914" i="5"/>
  <c r="AL914" i="5" s="1"/>
  <c r="AM914" i="5" s="1"/>
  <c r="AN914" i="5" s="1"/>
  <c r="BF914" i="5"/>
  <c r="AK857" i="5"/>
  <c r="BF857" i="5"/>
  <c r="AK869" i="5"/>
  <c r="BF869" i="5"/>
  <c r="AK196" i="5"/>
  <c r="BF196" i="5"/>
  <c r="AK977" i="5"/>
  <c r="BF977" i="5"/>
  <c r="AK714" i="5"/>
  <c r="BF714" i="5"/>
  <c r="AK975" i="5"/>
  <c r="BF975" i="5"/>
  <c r="AK199" i="5"/>
  <c r="BF199" i="5"/>
  <c r="AK627" i="5"/>
  <c r="BF627" i="5"/>
  <c r="AJ210" i="5"/>
  <c r="AL210" i="5" s="1"/>
  <c r="AM210" i="5" s="1"/>
  <c r="AN210" i="5" s="1"/>
  <c r="BE210" i="5"/>
  <c r="AJ636" i="5"/>
  <c r="AL636" i="5" s="1"/>
  <c r="AM636" i="5" s="1"/>
  <c r="AN636" i="5" s="1"/>
  <c r="BE636" i="5"/>
  <c r="AK546" i="5"/>
  <c r="BF546" i="5"/>
  <c r="AJ716" i="5"/>
  <c r="BE716" i="5"/>
  <c r="AK867" i="5"/>
  <c r="BF867" i="5"/>
  <c r="AK47" i="5"/>
  <c r="BF47" i="5"/>
  <c r="AK850" i="5"/>
  <c r="BF850" i="5"/>
  <c r="AK448" i="5"/>
  <c r="BF448" i="5"/>
  <c r="AK103" i="5"/>
  <c r="BF103" i="5"/>
  <c r="AJ30" i="5"/>
  <c r="BE30" i="5"/>
  <c r="AJ789" i="5"/>
  <c r="BE789" i="5"/>
  <c r="AL542" i="5"/>
  <c r="AM542" i="5" s="1"/>
  <c r="AN542" i="5" s="1"/>
  <c r="AL170" i="5"/>
  <c r="AM170" i="5" s="1"/>
  <c r="AN170" i="5" s="1"/>
  <c r="AJ596" i="5"/>
  <c r="BE596" i="5"/>
  <c r="AK386" i="5"/>
  <c r="BF386" i="5"/>
  <c r="AK296" i="5"/>
  <c r="BF296" i="5"/>
  <c r="AJ763" i="5"/>
  <c r="BE763" i="5"/>
  <c r="AK381" i="5"/>
  <c r="BF381" i="5"/>
  <c r="AJ887" i="5"/>
  <c r="AL887" i="5" s="1"/>
  <c r="AM887" i="5" s="1"/>
  <c r="AN887" i="5" s="1"/>
  <c r="BE887" i="5"/>
  <c r="AJ488" i="5"/>
  <c r="BE488" i="5"/>
  <c r="AK177" i="5"/>
  <c r="BF177" i="5"/>
  <c r="AK129" i="5"/>
  <c r="BF129" i="5"/>
  <c r="AJ373" i="5"/>
  <c r="BE373" i="5"/>
  <c r="AK789" i="5"/>
  <c r="BF789" i="5"/>
  <c r="AJ278" i="5"/>
  <c r="BE278" i="5"/>
  <c r="AJ732" i="5"/>
  <c r="BE732" i="5"/>
  <c r="AK840" i="5"/>
  <c r="BF840" i="5"/>
  <c r="AJ216" i="5"/>
  <c r="BE216" i="5"/>
  <c r="AJ910" i="5"/>
  <c r="BE910" i="5"/>
  <c r="AJ180" i="5"/>
  <c r="BE180" i="5"/>
  <c r="AK120" i="5"/>
  <c r="BF120" i="5"/>
  <c r="AK316" i="5"/>
  <c r="BF316" i="5"/>
  <c r="AJ344" i="5"/>
  <c r="BE344" i="5"/>
  <c r="AK541" i="5"/>
  <c r="BF541" i="5"/>
  <c r="AJ595" i="5"/>
  <c r="BE595" i="5"/>
  <c r="AJ738" i="5"/>
  <c r="BE738" i="5"/>
  <c r="AJ808" i="5"/>
  <c r="BE808" i="5"/>
  <c r="AK889" i="5"/>
  <c r="BF889" i="5"/>
  <c r="AK134" i="5"/>
  <c r="BF134" i="5"/>
  <c r="AJ138" i="5"/>
  <c r="BE138" i="5"/>
  <c r="AK158" i="5"/>
  <c r="BF158" i="5"/>
  <c r="AK261" i="5"/>
  <c r="BF261" i="5"/>
  <c r="AK390" i="5"/>
  <c r="BF390" i="5"/>
  <c r="AK682" i="5"/>
  <c r="BF682" i="5"/>
  <c r="AJ161" i="5"/>
  <c r="BE161" i="5"/>
  <c r="AK299" i="5"/>
  <c r="BF299" i="5"/>
  <c r="AJ323" i="5"/>
  <c r="BE323" i="5"/>
  <c r="AJ442" i="5"/>
  <c r="BE442" i="5"/>
  <c r="AJ394" i="5"/>
  <c r="BE394" i="5"/>
  <c r="AK566" i="5"/>
  <c r="BF566" i="5"/>
  <c r="AK767" i="5"/>
  <c r="BF767" i="5"/>
  <c r="AJ760" i="5"/>
  <c r="BE760" i="5"/>
  <c r="AJ897" i="5"/>
  <c r="BE897" i="5"/>
  <c r="AJ945" i="5"/>
  <c r="BE945" i="5"/>
  <c r="AK71" i="5"/>
  <c r="BF71" i="5"/>
  <c r="AK76" i="5"/>
  <c r="BF76" i="5"/>
  <c r="AJ271" i="5"/>
  <c r="AL271" i="5" s="1"/>
  <c r="AM271" i="5" s="1"/>
  <c r="AN271" i="5" s="1"/>
  <c r="BE271" i="5"/>
  <c r="AK185" i="5"/>
  <c r="BF185" i="5"/>
  <c r="AK434" i="5"/>
  <c r="BF434" i="5"/>
  <c r="AK427" i="5"/>
  <c r="BF427" i="5"/>
  <c r="AK519" i="5"/>
  <c r="BF519" i="5"/>
  <c r="AJ567" i="5"/>
  <c r="BE567" i="5"/>
  <c r="AJ552" i="5"/>
  <c r="BE552" i="5"/>
  <c r="AK691" i="5"/>
  <c r="BF691" i="5"/>
  <c r="AK927" i="5"/>
  <c r="BF927" i="5"/>
  <c r="AK898" i="5"/>
  <c r="BF898" i="5"/>
  <c r="AJ65" i="5"/>
  <c r="BE65" i="5"/>
  <c r="AJ75" i="5"/>
  <c r="BE75" i="5"/>
  <c r="AJ124" i="5"/>
  <c r="BE124" i="5"/>
  <c r="AK332" i="5"/>
  <c r="BF332" i="5"/>
  <c r="AK406" i="5"/>
  <c r="BF406" i="5"/>
  <c r="AK382" i="5"/>
  <c r="BF382" i="5"/>
  <c r="AJ432" i="5"/>
  <c r="BE432" i="5"/>
  <c r="AJ522" i="5"/>
  <c r="BE522" i="5"/>
  <c r="AK484" i="5"/>
  <c r="BF484" i="5"/>
  <c r="AJ689" i="5"/>
  <c r="BE689" i="5"/>
  <c r="AK743" i="5"/>
  <c r="BF743" i="5"/>
  <c r="AJ824" i="5"/>
  <c r="AL824" i="5" s="1"/>
  <c r="AM824" i="5" s="1"/>
  <c r="AN824" i="5" s="1"/>
  <c r="BE824" i="5"/>
  <c r="AJ954" i="5"/>
  <c r="BE954" i="5"/>
  <c r="AK118" i="5"/>
  <c r="BF118" i="5"/>
  <c r="AJ401" i="5"/>
  <c r="BE401" i="5"/>
  <c r="AJ377" i="5"/>
  <c r="BE377" i="5"/>
  <c r="AK480" i="5"/>
  <c r="BF480" i="5"/>
  <c r="AJ491" i="5"/>
  <c r="BE491" i="5"/>
  <c r="AK596" i="5"/>
  <c r="BF596" i="5"/>
  <c r="AJ840" i="5"/>
  <c r="AL840" i="5" s="1"/>
  <c r="AM840" i="5" s="1"/>
  <c r="AN840" i="5" s="1"/>
  <c r="BE840" i="5"/>
  <c r="AK943" i="5"/>
  <c r="BF943" i="5"/>
  <c r="AK115" i="5"/>
  <c r="BF115" i="5"/>
  <c r="AJ95" i="5"/>
  <c r="BE95" i="5"/>
  <c r="AK242" i="5"/>
  <c r="BF242" i="5"/>
  <c r="AJ336" i="5"/>
  <c r="BE336" i="5"/>
  <c r="AK343" i="5"/>
  <c r="BF343" i="5"/>
  <c r="AK503" i="5"/>
  <c r="BF503" i="5"/>
  <c r="AK665" i="5"/>
  <c r="BF665" i="5"/>
  <c r="AK906" i="5"/>
  <c r="BF906" i="5"/>
  <c r="AJ968" i="5"/>
  <c r="AL968" i="5" s="1"/>
  <c r="AM968" i="5" s="1"/>
  <c r="AN968" i="5" s="1"/>
  <c r="BE968" i="5"/>
  <c r="AK88" i="5"/>
  <c r="BF88" i="5"/>
  <c r="AK131" i="5"/>
  <c r="BF131" i="5"/>
  <c r="AJ251" i="5"/>
  <c r="BE251" i="5"/>
  <c r="AK365" i="5"/>
  <c r="BF365" i="5"/>
  <c r="AK509" i="5"/>
  <c r="BF509" i="5"/>
  <c r="AJ502" i="5"/>
  <c r="BE502" i="5"/>
  <c r="AK660" i="5"/>
  <c r="BF660" i="5"/>
  <c r="AJ742" i="5"/>
  <c r="BE742" i="5"/>
  <c r="AJ752" i="5"/>
  <c r="AL752" i="5" s="1"/>
  <c r="AM752" i="5" s="1"/>
  <c r="AN752" i="5" s="1"/>
  <c r="BE752" i="5"/>
  <c r="AJ262" i="5"/>
  <c r="BE262" i="5"/>
  <c r="AK306" i="5"/>
  <c r="BF306" i="5"/>
  <c r="AK286" i="5"/>
  <c r="BF286" i="5"/>
  <c r="AJ365" i="5"/>
  <c r="BE365" i="5"/>
  <c r="AK415" i="5"/>
  <c r="BF415" i="5"/>
  <c r="AJ511" i="5"/>
  <c r="BE511" i="5"/>
  <c r="AJ447" i="5"/>
  <c r="AL447" i="5" s="1"/>
  <c r="AM447" i="5" s="1"/>
  <c r="AN447" i="5" s="1"/>
  <c r="BE447" i="5"/>
  <c r="AJ585" i="5"/>
  <c r="AL585" i="5" s="1"/>
  <c r="AM585" i="5" s="1"/>
  <c r="AN585" i="5" s="1"/>
  <c r="BE585" i="5"/>
  <c r="AK772" i="5"/>
  <c r="BF772" i="5"/>
  <c r="AK149" i="5"/>
  <c r="BF149" i="5"/>
  <c r="AJ296" i="5"/>
  <c r="BE296" i="5"/>
  <c r="AJ411" i="5"/>
  <c r="BE411" i="5"/>
  <c r="AK553" i="5"/>
  <c r="BF553" i="5"/>
  <c r="AK562" i="5"/>
  <c r="BF562" i="5"/>
  <c r="AJ675" i="5"/>
  <c r="BE675" i="5"/>
  <c r="AJ650" i="5"/>
  <c r="BE650" i="5"/>
  <c r="AJ654" i="5"/>
  <c r="BE654" i="5"/>
  <c r="AK621" i="5"/>
  <c r="BF621" i="5"/>
  <c r="AK793" i="5"/>
  <c r="BF793" i="5"/>
  <c r="AJ119" i="5"/>
  <c r="BE119" i="5"/>
  <c r="AJ183" i="5"/>
  <c r="BE183" i="5"/>
  <c r="AJ190" i="5"/>
  <c r="BE190" i="5"/>
  <c r="AJ309" i="5"/>
  <c r="BE309" i="5"/>
  <c r="AK356" i="5"/>
  <c r="BF356" i="5"/>
  <c r="AJ461" i="5"/>
  <c r="BE461" i="5"/>
  <c r="AJ557" i="5"/>
  <c r="BE557" i="5"/>
  <c r="AJ815" i="5"/>
  <c r="AL815" i="5" s="1"/>
  <c r="AM815" i="5" s="1"/>
  <c r="AN815" i="5" s="1"/>
  <c r="BE815" i="5"/>
  <c r="AK965" i="5"/>
  <c r="BF965" i="5"/>
  <c r="AJ282" i="5"/>
  <c r="BE282" i="5"/>
  <c r="AJ359" i="5"/>
  <c r="BE359" i="5"/>
  <c r="AK753" i="5"/>
  <c r="BF753" i="5"/>
  <c r="AK632" i="5"/>
  <c r="BF632" i="5"/>
  <c r="AK670" i="5"/>
  <c r="BF670" i="5"/>
  <c r="AJ219" i="5"/>
  <c r="AL219" i="5" s="1"/>
  <c r="AM219" i="5" s="1"/>
  <c r="AN219" i="5" s="1"/>
  <c r="BE219" i="5"/>
  <c r="AK705" i="5"/>
  <c r="BF705" i="5"/>
  <c r="AK797" i="5"/>
  <c r="BF797" i="5"/>
  <c r="AK671" i="5"/>
  <c r="BF671" i="5"/>
  <c r="AK31" i="5"/>
  <c r="BF31" i="5"/>
  <c r="AK834" i="5"/>
  <c r="BF834" i="5"/>
  <c r="AK208" i="5"/>
  <c r="BF208" i="5"/>
  <c r="AK810" i="5"/>
  <c r="BF810" i="5"/>
  <c r="AK15" i="5"/>
  <c r="BF15" i="5"/>
  <c r="AJ793" i="5"/>
  <c r="BE793" i="5"/>
  <c r="AJ620" i="5"/>
  <c r="BE620" i="5"/>
  <c r="AJ974" i="5"/>
  <c r="BE974" i="5"/>
  <c r="AJ241" i="5"/>
  <c r="AL241" i="5" s="1"/>
  <c r="AM241" i="5" s="1"/>
  <c r="AN241" i="5" s="1"/>
  <c r="BE241" i="5"/>
  <c r="AK886" i="5"/>
  <c r="BF886" i="5"/>
  <c r="AJ934" i="5"/>
  <c r="BE934" i="5"/>
  <c r="AJ865" i="5"/>
  <c r="BE865" i="5"/>
  <c r="AJ859" i="5"/>
  <c r="BE859" i="5"/>
  <c r="AK583" i="5"/>
  <c r="BF583" i="5"/>
  <c r="AJ907" i="5"/>
  <c r="BE907" i="5"/>
  <c r="AK915" i="5"/>
  <c r="BF915" i="5"/>
  <c r="AK42" i="5"/>
  <c r="BF42" i="5"/>
  <c r="AK723" i="5"/>
  <c r="BF723" i="5"/>
  <c r="AJ52" i="5"/>
  <c r="BE52" i="5"/>
  <c r="AJ57" i="5"/>
  <c r="BE57" i="5"/>
  <c r="AK223" i="5"/>
  <c r="BF223" i="5"/>
  <c r="AK863" i="5"/>
  <c r="BF863" i="5"/>
  <c r="AK718" i="5"/>
  <c r="BF718" i="5"/>
  <c r="AK226" i="5"/>
  <c r="BF226" i="5"/>
  <c r="AK209" i="5"/>
  <c r="BF209" i="5"/>
  <c r="AJ214" i="5"/>
  <c r="BE214" i="5"/>
  <c r="AJ198" i="5"/>
  <c r="BE198" i="5"/>
  <c r="AK206" i="5"/>
  <c r="BF206" i="5"/>
  <c r="AJ628" i="5"/>
  <c r="BE628" i="5"/>
  <c r="AK722" i="5"/>
  <c r="AL722" i="5" s="1"/>
  <c r="AM722" i="5" s="1"/>
  <c r="AN722" i="5" s="1"/>
  <c r="BF722" i="5"/>
  <c r="AJ720" i="5"/>
  <c r="BE720" i="5"/>
  <c r="AJ721" i="5"/>
  <c r="BE721" i="5"/>
  <c r="AK988" i="5"/>
  <c r="BF988" i="5"/>
  <c r="AK455" i="5"/>
  <c r="BF455" i="5"/>
  <c r="AK458" i="5"/>
  <c r="BF458" i="5"/>
  <c r="AK105" i="5"/>
  <c r="BF105" i="5"/>
  <c r="AK99" i="5"/>
  <c r="BF99" i="5"/>
  <c r="AJ790" i="5"/>
  <c r="BE790" i="5"/>
  <c r="AK864" i="5"/>
  <c r="BF864" i="5"/>
  <c r="AK764" i="5"/>
  <c r="BF764" i="5"/>
  <c r="AK184" i="5"/>
  <c r="BF184" i="5"/>
  <c r="AK690" i="5"/>
  <c r="BF690" i="5"/>
  <c r="AJ518" i="5"/>
  <c r="BE518" i="5"/>
  <c r="AJ243" i="5"/>
  <c r="BE243" i="5"/>
  <c r="AK412" i="5"/>
  <c r="BF412" i="5"/>
  <c r="AK780" i="5"/>
  <c r="BF780" i="5"/>
  <c r="AJ630" i="5"/>
  <c r="AL630" i="5" s="1"/>
  <c r="AM630" i="5" s="1"/>
  <c r="AN630" i="5" s="1"/>
  <c r="BE630" i="5"/>
  <c r="AK181" i="5"/>
  <c r="BF181" i="5"/>
  <c r="AJ606" i="5"/>
  <c r="BE606" i="5"/>
  <c r="AJ902" i="5"/>
  <c r="BE902" i="5"/>
  <c r="AK730" i="5"/>
  <c r="BF730" i="5"/>
  <c r="AK46" i="5"/>
  <c r="BF46" i="5"/>
  <c r="AJ785" i="5"/>
  <c r="BE785" i="5"/>
  <c r="AJ154" i="5"/>
  <c r="AL154" i="5" s="1"/>
  <c r="AM154" i="5" s="1"/>
  <c r="AN154" i="5" s="1"/>
  <c r="BE154" i="5"/>
  <c r="AK320" i="5"/>
  <c r="BF320" i="5"/>
  <c r="AK531" i="5"/>
  <c r="BF531" i="5"/>
  <c r="AJ597" i="5"/>
  <c r="AL597" i="5" s="1"/>
  <c r="AM597" i="5" s="1"/>
  <c r="AN597" i="5" s="1"/>
  <c r="BE597" i="5"/>
  <c r="AJ884" i="5"/>
  <c r="BE884" i="5"/>
  <c r="AK143" i="5"/>
  <c r="BF143" i="5"/>
  <c r="AJ135" i="5"/>
  <c r="BE135" i="5"/>
  <c r="AK161" i="5"/>
  <c r="AL161" i="5" s="1"/>
  <c r="AM161" i="5" s="1"/>
  <c r="AN161" i="5" s="1"/>
  <c r="BF161" i="5"/>
  <c r="AK263" i="5"/>
  <c r="BF263" i="5"/>
  <c r="AK392" i="5"/>
  <c r="BF392" i="5"/>
  <c r="AK672" i="5"/>
  <c r="BF672" i="5"/>
  <c r="AK684" i="5"/>
  <c r="BF684" i="5"/>
  <c r="AJ881" i="5"/>
  <c r="AL881" i="5" s="1"/>
  <c r="AM881" i="5" s="1"/>
  <c r="AN881" i="5" s="1"/>
  <c r="BE881" i="5"/>
  <c r="AJ163" i="5"/>
  <c r="BE163" i="5"/>
  <c r="AK301" i="5"/>
  <c r="BF301" i="5"/>
  <c r="AJ325" i="5"/>
  <c r="BE325" i="5"/>
  <c r="AJ340" i="5"/>
  <c r="BE340" i="5"/>
  <c r="AJ444" i="5"/>
  <c r="BE444" i="5"/>
  <c r="AJ396" i="5"/>
  <c r="BE396" i="5"/>
  <c r="AK574" i="5"/>
  <c r="BF574" i="5"/>
  <c r="AK769" i="5"/>
  <c r="BF769" i="5"/>
  <c r="AJ764" i="5"/>
  <c r="BE764" i="5"/>
  <c r="AJ879" i="5"/>
  <c r="BE879" i="5"/>
  <c r="AJ899" i="5"/>
  <c r="BE899" i="5"/>
  <c r="AJ947" i="5"/>
  <c r="BE947" i="5"/>
  <c r="AK56" i="5"/>
  <c r="BF56" i="5"/>
  <c r="AK78" i="5"/>
  <c r="BF78" i="5"/>
  <c r="AJ238" i="5"/>
  <c r="AL238" i="5" s="1"/>
  <c r="AM238" i="5" s="1"/>
  <c r="AN238" i="5" s="1"/>
  <c r="BE238" i="5"/>
  <c r="AK187" i="5"/>
  <c r="BF187" i="5"/>
  <c r="AK435" i="5"/>
  <c r="BF435" i="5"/>
  <c r="AK432" i="5"/>
  <c r="BF432" i="5"/>
  <c r="AK521" i="5"/>
  <c r="BF521" i="5"/>
  <c r="AJ572" i="5"/>
  <c r="AL572" i="5" s="1"/>
  <c r="AM572" i="5" s="1"/>
  <c r="AN572" i="5" s="1"/>
  <c r="BE572" i="5"/>
  <c r="AK693" i="5"/>
  <c r="BF693" i="5"/>
  <c r="AK879" i="5"/>
  <c r="BF879" i="5"/>
  <c r="AK900" i="5"/>
  <c r="BF900" i="5"/>
  <c r="AJ67" i="5"/>
  <c r="AL67" i="5" s="1"/>
  <c r="AM67" i="5" s="1"/>
  <c r="AN67" i="5" s="1"/>
  <c r="BE67" i="5"/>
  <c r="AJ77" i="5"/>
  <c r="BE77" i="5"/>
  <c r="AJ132" i="5"/>
  <c r="BE132" i="5"/>
  <c r="AK334" i="5"/>
  <c r="BF334" i="5"/>
  <c r="AK408" i="5"/>
  <c r="BF408" i="5"/>
  <c r="AK384" i="5"/>
  <c r="BF384" i="5"/>
  <c r="AJ422" i="5"/>
  <c r="BE422" i="5"/>
  <c r="AJ524" i="5"/>
  <c r="AL524" i="5" s="1"/>
  <c r="AM524" i="5" s="1"/>
  <c r="AN524" i="5" s="1"/>
  <c r="BE524" i="5"/>
  <c r="AK486" i="5"/>
  <c r="BF486" i="5"/>
  <c r="AJ691" i="5"/>
  <c r="AL691" i="5" s="1"/>
  <c r="AM691" i="5" s="1"/>
  <c r="AN691" i="5" s="1"/>
  <c r="BE691" i="5"/>
  <c r="AJ822" i="5"/>
  <c r="AL822" i="5" s="1"/>
  <c r="AM822" i="5" s="1"/>
  <c r="AN822" i="5" s="1"/>
  <c r="BE822" i="5"/>
  <c r="AJ951" i="5"/>
  <c r="BE951" i="5"/>
  <c r="AJ153" i="5"/>
  <c r="BE153" i="5"/>
  <c r="AJ403" i="5"/>
  <c r="AL403" i="5" s="1"/>
  <c r="AM403" i="5" s="1"/>
  <c r="AN403" i="5" s="1"/>
  <c r="BE403" i="5"/>
  <c r="AJ379" i="5"/>
  <c r="BE379" i="5"/>
  <c r="AK481" i="5"/>
  <c r="BF481" i="5"/>
  <c r="AJ471" i="5"/>
  <c r="AL471" i="5" s="1"/>
  <c r="AM471" i="5" s="1"/>
  <c r="AN471" i="5" s="1"/>
  <c r="BE471" i="5"/>
  <c r="AJ493" i="5"/>
  <c r="AL493" i="5" s="1"/>
  <c r="AM493" i="5" s="1"/>
  <c r="AN493" i="5" s="1"/>
  <c r="BE493" i="5"/>
  <c r="AK594" i="5"/>
  <c r="BF594" i="5"/>
  <c r="AJ841" i="5"/>
  <c r="AL841" i="5" s="1"/>
  <c r="AM841" i="5" s="1"/>
  <c r="AN841" i="5" s="1"/>
  <c r="BE841" i="5"/>
  <c r="AK947" i="5"/>
  <c r="BF947" i="5"/>
  <c r="AJ97" i="5"/>
  <c r="BE97" i="5"/>
  <c r="AK244" i="5"/>
  <c r="BF244" i="5"/>
  <c r="AJ330" i="5"/>
  <c r="BE330" i="5"/>
  <c r="AJ343" i="5"/>
  <c r="AL343" i="5" s="1"/>
  <c r="AM343" i="5" s="1"/>
  <c r="AN343" i="5" s="1"/>
  <c r="BE343" i="5"/>
  <c r="AK347" i="5"/>
  <c r="BF347" i="5"/>
  <c r="AK505" i="5"/>
  <c r="BF505" i="5"/>
  <c r="AK909" i="5"/>
  <c r="BF909" i="5"/>
  <c r="AJ970" i="5"/>
  <c r="AL970" i="5" s="1"/>
  <c r="AM970" i="5" s="1"/>
  <c r="AN970" i="5" s="1"/>
  <c r="BE970" i="5"/>
  <c r="AK90" i="5"/>
  <c r="BF90" i="5"/>
  <c r="AK126" i="5"/>
  <c r="BF126" i="5"/>
  <c r="AJ252" i="5"/>
  <c r="BE252" i="5"/>
  <c r="AK369" i="5"/>
  <c r="BF369" i="5"/>
  <c r="AK511" i="5"/>
  <c r="BF511" i="5"/>
  <c r="AJ504" i="5"/>
  <c r="BE504" i="5"/>
  <c r="AK656" i="5"/>
  <c r="BF656" i="5"/>
  <c r="AJ751" i="5"/>
  <c r="BE751" i="5"/>
  <c r="AJ746" i="5"/>
  <c r="AL746" i="5" s="1"/>
  <c r="AM746" i="5" s="1"/>
  <c r="AN746" i="5" s="1"/>
  <c r="BE746" i="5"/>
  <c r="AJ263" i="5"/>
  <c r="BE263" i="5"/>
  <c r="AK310" i="5"/>
  <c r="BF310" i="5"/>
  <c r="AK284" i="5"/>
  <c r="BF284" i="5"/>
  <c r="AJ367" i="5"/>
  <c r="BE367" i="5"/>
  <c r="AK417" i="5"/>
  <c r="BF417" i="5"/>
  <c r="AJ513" i="5"/>
  <c r="BE513" i="5"/>
  <c r="AJ456" i="5"/>
  <c r="AL456" i="5" s="1"/>
  <c r="AM456" i="5" s="1"/>
  <c r="AN456" i="5" s="1"/>
  <c r="BE456" i="5"/>
  <c r="AJ587" i="5"/>
  <c r="BE587" i="5"/>
  <c r="AK774" i="5"/>
  <c r="BF774" i="5"/>
  <c r="AK155" i="5"/>
  <c r="BF155" i="5"/>
  <c r="AJ294" i="5"/>
  <c r="BE294" i="5"/>
  <c r="AJ413" i="5"/>
  <c r="BE413" i="5"/>
  <c r="AK545" i="5"/>
  <c r="BF545" i="5"/>
  <c r="AK564" i="5"/>
  <c r="BF564" i="5"/>
  <c r="AJ679" i="5"/>
  <c r="BE679" i="5"/>
  <c r="AJ641" i="5"/>
  <c r="BE641" i="5"/>
  <c r="AJ656" i="5"/>
  <c r="BE656" i="5"/>
  <c r="AK615" i="5"/>
  <c r="BF615" i="5"/>
  <c r="AK783" i="5"/>
  <c r="BF783" i="5"/>
  <c r="AJ889" i="5"/>
  <c r="BE889" i="5"/>
  <c r="AK114" i="5"/>
  <c r="BF114" i="5"/>
  <c r="AJ185" i="5"/>
  <c r="BE185" i="5"/>
  <c r="AJ192" i="5"/>
  <c r="BE192" i="5"/>
  <c r="AJ311" i="5"/>
  <c r="BE311" i="5"/>
  <c r="AK358" i="5"/>
  <c r="BF358" i="5"/>
  <c r="AJ462" i="5"/>
  <c r="BE462" i="5"/>
  <c r="AJ565" i="5"/>
  <c r="BE565" i="5"/>
  <c r="AJ888" i="5"/>
  <c r="BE888" i="5"/>
  <c r="AK972" i="5"/>
  <c r="BF972" i="5"/>
  <c r="AJ286" i="5"/>
  <c r="BE286" i="5"/>
  <c r="AJ361" i="5"/>
  <c r="BE361" i="5"/>
  <c r="AK755" i="5"/>
  <c r="BF755" i="5"/>
  <c r="AK635" i="5"/>
  <c r="BF635" i="5"/>
  <c r="AK239" i="5"/>
  <c r="BF239" i="5"/>
  <c r="AK811" i="5"/>
  <c r="BF811" i="5"/>
  <c r="AJ226" i="5"/>
  <c r="AL226" i="5" s="1"/>
  <c r="AM226" i="5" s="1"/>
  <c r="AN226" i="5" s="1"/>
  <c r="BE226" i="5"/>
  <c r="AJ605" i="5"/>
  <c r="BE605" i="5"/>
  <c r="AK708" i="5"/>
  <c r="BF708" i="5"/>
  <c r="AK804" i="5"/>
  <c r="BF804" i="5"/>
  <c r="AK827" i="5"/>
  <c r="BF827" i="5"/>
  <c r="AK808" i="5"/>
  <c r="BF808" i="5"/>
  <c r="AJ702" i="5"/>
  <c r="BE702" i="5"/>
  <c r="AK214" i="5"/>
  <c r="BF214" i="5"/>
  <c r="AK673" i="5"/>
  <c r="BF673" i="5"/>
  <c r="AK838" i="5"/>
  <c r="BF838" i="5"/>
  <c r="AK23" i="5"/>
  <c r="BF23" i="5"/>
  <c r="AJ782" i="5"/>
  <c r="BE782" i="5"/>
  <c r="AJ725" i="5"/>
  <c r="AL725" i="5" s="1"/>
  <c r="AM725" i="5" s="1"/>
  <c r="AN725" i="5" s="1"/>
  <c r="BE725" i="5"/>
  <c r="AJ982" i="5"/>
  <c r="BE982" i="5"/>
  <c r="AJ932" i="5"/>
  <c r="BE932" i="5"/>
  <c r="AJ877" i="5"/>
  <c r="BE877" i="5"/>
  <c r="AJ534" i="5"/>
  <c r="BE534" i="5"/>
  <c r="AJ992" i="5"/>
  <c r="BE992" i="5"/>
  <c r="AK794" i="5"/>
  <c r="AL794" i="5" s="1"/>
  <c r="AM794" i="5" s="1"/>
  <c r="AN794" i="5" s="1"/>
  <c r="BF794" i="5"/>
  <c r="AJ869" i="5"/>
  <c r="BE869" i="5"/>
  <c r="AJ844" i="5"/>
  <c r="AL844" i="5" s="1"/>
  <c r="AM844" i="5" s="1"/>
  <c r="AN844" i="5" s="1"/>
  <c r="BE844" i="5"/>
  <c r="AK725" i="5"/>
  <c r="BF725" i="5"/>
  <c r="AK923" i="5"/>
  <c r="BF923" i="5"/>
  <c r="AK49" i="5"/>
  <c r="BF49" i="5"/>
  <c r="AK861" i="5"/>
  <c r="BF861" i="5"/>
  <c r="AJ229" i="5"/>
  <c r="BE229" i="5"/>
  <c r="AK218" i="5"/>
  <c r="BF218" i="5"/>
  <c r="AK205" i="5"/>
  <c r="BF205" i="5"/>
  <c r="AK211" i="5"/>
  <c r="BF211" i="5"/>
  <c r="AJ916" i="5"/>
  <c r="BE916" i="5"/>
  <c r="AK979" i="5"/>
  <c r="BF979" i="5"/>
  <c r="AK229" i="5"/>
  <c r="BF229" i="5"/>
  <c r="AJ15" i="5"/>
  <c r="BE15" i="5"/>
  <c r="AJ619" i="5"/>
  <c r="BE619" i="5"/>
  <c r="AK204" i="5"/>
  <c r="BF204" i="5"/>
  <c r="AK846" i="5"/>
  <c r="BF846" i="5"/>
  <c r="AK41" i="5"/>
  <c r="BF41" i="5"/>
  <c r="AK842" i="5"/>
  <c r="BF842" i="5"/>
  <c r="AK649" i="5"/>
  <c r="BF649" i="5"/>
  <c r="AK100" i="5"/>
  <c r="BF100" i="5"/>
  <c r="AJ728" i="5"/>
  <c r="BE728" i="5"/>
  <c r="AJ783" i="5"/>
  <c r="BE783" i="5"/>
  <c r="AJ779" i="5"/>
  <c r="BE779" i="5"/>
  <c r="AK532" i="5"/>
  <c r="BF532" i="5"/>
  <c r="AJ141" i="5"/>
  <c r="BE141" i="5"/>
  <c r="AJ389" i="5"/>
  <c r="BE389" i="5"/>
  <c r="AK84" i="5"/>
  <c r="BF84" i="5"/>
  <c r="AJ385" i="5"/>
  <c r="BE385" i="5"/>
  <c r="AK942" i="5"/>
  <c r="BF942" i="5"/>
  <c r="AJ275" i="5"/>
  <c r="BE275" i="5"/>
  <c r="AJ450" i="5"/>
  <c r="BE450" i="5"/>
  <c r="AJ556" i="5"/>
  <c r="BE556" i="5"/>
  <c r="AK222" i="5"/>
  <c r="BF222" i="5"/>
  <c r="AK669" i="5"/>
  <c r="BF669" i="5"/>
  <c r="AK716" i="5"/>
  <c r="BF716" i="5"/>
  <c r="AJ47" i="5"/>
  <c r="BE47" i="5"/>
  <c r="AJ777" i="5"/>
  <c r="BE777" i="5"/>
  <c r="AJ120" i="5"/>
  <c r="BE120" i="5"/>
  <c r="AK324" i="5"/>
  <c r="BF324" i="5"/>
  <c r="AK550" i="5"/>
  <c r="BF550" i="5"/>
  <c r="AK538" i="5"/>
  <c r="BF538" i="5"/>
  <c r="AJ599" i="5"/>
  <c r="BE599" i="5"/>
  <c r="AK136" i="5"/>
  <c r="BF136" i="5"/>
  <c r="AJ137" i="5"/>
  <c r="BE137" i="5"/>
  <c r="AK169" i="5"/>
  <c r="BF169" i="5"/>
  <c r="AK265" i="5"/>
  <c r="BF265" i="5"/>
  <c r="AK394" i="5"/>
  <c r="BF394" i="5"/>
  <c r="AK674" i="5"/>
  <c r="BF674" i="5"/>
  <c r="AK880" i="5"/>
  <c r="BF880" i="5"/>
  <c r="AK955" i="5"/>
  <c r="BF955" i="5"/>
  <c r="AJ168" i="5"/>
  <c r="BE168" i="5"/>
  <c r="AK300" i="5"/>
  <c r="BF300" i="5"/>
  <c r="AJ318" i="5"/>
  <c r="BE318" i="5"/>
  <c r="AJ434" i="5"/>
  <c r="BE434" i="5"/>
  <c r="AJ386" i="5"/>
  <c r="BE386" i="5"/>
  <c r="AK575" i="5"/>
  <c r="BF575" i="5"/>
  <c r="AK760" i="5"/>
  <c r="BF760" i="5"/>
  <c r="AJ759" i="5"/>
  <c r="BE759" i="5"/>
  <c r="AJ898" i="5"/>
  <c r="AL898" i="5" s="1"/>
  <c r="AM898" i="5" s="1"/>
  <c r="AN898" i="5" s="1"/>
  <c r="BE898" i="5"/>
  <c r="AJ944" i="5"/>
  <c r="AL944" i="5" s="1"/>
  <c r="AM944" i="5" s="1"/>
  <c r="AN944" i="5" s="1"/>
  <c r="BE944" i="5"/>
  <c r="AK69" i="5"/>
  <c r="BF69" i="5"/>
  <c r="AK57" i="5"/>
  <c r="BF57" i="5"/>
  <c r="AK80" i="5"/>
  <c r="BF80" i="5"/>
  <c r="AK189" i="5"/>
  <c r="BF189" i="5"/>
  <c r="AK442" i="5"/>
  <c r="BF442" i="5"/>
  <c r="AK433" i="5"/>
  <c r="BF433" i="5"/>
  <c r="AK523" i="5"/>
  <c r="BF523" i="5"/>
  <c r="AJ576" i="5"/>
  <c r="BE576" i="5"/>
  <c r="AK694" i="5"/>
  <c r="BF694" i="5"/>
  <c r="AK896" i="5"/>
  <c r="BF896" i="5"/>
  <c r="AJ69" i="5"/>
  <c r="AL69" i="5" s="1"/>
  <c r="AM69" i="5" s="1"/>
  <c r="AN69" i="5" s="1"/>
  <c r="BE69" i="5"/>
  <c r="AJ79" i="5"/>
  <c r="BE79" i="5"/>
  <c r="AJ125" i="5"/>
  <c r="BE125" i="5"/>
  <c r="AK336" i="5"/>
  <c r="BF336" i="5"/>
  <c r="AJ347" i="5"/>
  <c r="BE347" i="5"/>
  <c r="AK398" i="5"/>
  <c r="BF398" i="5"/>
  <c r="AK374" i="5"/>
  <c r="BF374" i="5"/>
  <c r="AJ423" i="5"/>
  <c r="BE423" i="5"/>
  <c r="AK464" i="5"/>
  <c r="BF464" i="5"/>
  <c r="AJ526" i="5"/>
  <c r="BE526" i="5"/>
  <c r="AK488" i="5"/>
  <c r="BF488" i="5"/>
  <c r="AJ687" i="5"/>
  <c r="AL687" i="5" s="1"/>
  <c r="AM687" i="5" s="1"/>
  <c r="AN687" i="5" s="1"/>
  <c r="BE687" i="5"/>
  <c r="AJ823" i="5"/>
  <c r="BE823" i="5"/>
  <c r="AJ953" i="5"/>
  <c r="BE953" i="5"/>
  <c r="AK172" i="5"/>
  <c r="BF172" i="5"/>
  <c r="AJ405" i="5"/>
  <c r="BE405" i="5"/>
  <c r="AJ381" i="5"/>
  <c r="BE381" i="5"/>
  <c r="AK479" i="5"/>
  <c r="BF479" i="5"/>
  <c r="AJ474" i="5"/>
  <c r="BE474" i="5"/>
  <c r="AJ484" i="5"/>
  <c r="BE484" i="5"/>
  <c r="AK592" i="5"/>
  <c r="BF592" i="5"/>
  <c r="AJ831" i="5"/>
  <c r="BE831" i="5"/>
  <c r="AK949" i="5"/>
  <c r="BF949" i="5"/>
  <c r="AJ86" i="5"/>
  <c r="BE86" i="5"/>
  <c r="AK246" i="5"/>
  <c r="BF246" i="5"/>
  <c r="AJ328" i="5"/>
  <c r="BE328" i="5"/>
  <c r="AK340" i="5"/>
  <c r="BF340" i="5"/>
  <c r="AK496" i="5"/>
  <c r="BF496" i="5"/>
  <c r="AK910" i="5"/>
  <c r="BF910" i="5"/>
  <c r="AJ972" i="5"/>
  <c r="AL972" i="5" s="1"/>
  <c r="AM972" i="5" s="1"/>
  <c r="AN972" i="5" s="1"/>
  <c r="BE972" i="5"/>
  <c r="AK92" i="5"/>
  <c r="BF92" i="5"/>
  <c r="AJ149" i="5"/>
  <c r="AL149" i="5" s="1"/>
  <c r="AM149" i="5" s="1"/>
  <c r="AN149" i="5" s="1"/>
  <c r="BE149" i="5"/>
  <c r="AK128" i="5"/>
  <c r="BF128" i="5"/>
  <c r="AJ253" i="5"/>
  <c r="BE253" i="5"/>
  <c r="AK373" i="5"/>
  <c r="BF373" i="5"/>
  <c r="AK513" i="5"/>
  <c r="BF513" i="5"/>
  <c r="AJ494" i="5"/>
  <c r="BE494" i="5"/>
  <c r="AK640" i="5"/>
  <c r="BF640" i="5"/>
  <c r="AK650" i="5"/>
  <c r="BF650" i="5"/>
  <c r="AJ753" i="5"/>
  <c r="AL753" i="5" s="1"/>
  <c r="AM753" i="5" s="1"/>
  <c r="AN753" i="5" s="1"/>
  <c r="BE753" i="5"/>
  <c r="AJ749" i="5"/>
  <c r="BE749" i="5"/>
  <c r="AJ254" i="5"/>
  <c r="BE254" i="5"/>
  <c r="AK302" i="5"/>
  <c r="BF302" i="5"/>
  <c r="AK278" i="5"/>
  <c r="BF278" i="5"/>
  <c r="AJ369" i="5"/>
  <c r="BE369" i="5"/>
  <c r="AK419" i="5"/>
  <c r="BF419" i="5"/>
  <c r="AJ515" i="5"/>
  <c r="BE515" i="5"/>
  <c r="AJ453" i="5"/>
  <c r="AL453" i="5" s="1"/>
  <c r="AM453" i="5" s="1"/>
  <c r="AN453" i="5" s="1"/>
  <c r="BE453" i="5"/>
  <c r="AJ589" i="5"/>
  <c r="AL589" i="5" s="1"/>
  <c r="AM589" i="5" s="1"/>
  <c r="AN589" i="5" s="1"/>
  <c r="BE589" i="5"/>
  <c r="AK776" i="5"/>
  <c r="BF776" i="5"/>
  <c r="AK148" i="5"/>
  <c r="BF148" i="5"/>
  <c r="AJ292" i="5"/>
  <c r="BE292" i="5"/>
  <c r="AJ415" i="5"/>
  <c r="BE415" i="5"/>
  <c r="AK555" i="5"/>
  <c r="BF555" i="5"/>
  <c r="AK554" i="5"/>
  <c r="BF554" i="5"/>
  <c r="AJ680" i="5"/>
  <c r="BE680" i="5"/>
  <c r="AJ655" i="5"/>
  <c r="BE655" i="5"/>
  <c r="AJ657" i="5"/>
  <c r="BE657" i="5"/>
  <c r="AK622" i="5"/>
  <c r="BF622" i="5"/>
  <c r="AK785" i="5"/>
  <c r="BF785" i="5"/>
  <c r="AK885" i="5"/>
  <c r="BF885" i="5"/>
  <c r="AJ187" i="5"/>
  <c r="BE187" i="5"/>
  <c r="AJ313" i="5"/>
  <c r="BE313" i="5"/>
  <c r="AJ348" i="5"/>
  <c r="BE348" i="5"/>
  <c r="AK360" i="5"/>
  <c r="BF360" i="5"/>
  <c r="AK467" i="5"/>
  <c r="BF467" i="5"/>
  <c r="AJ463" i="5"/>
  <c r="BE463" i="5"/>
  <c r="AJ547" i="5"/>
  <c r="BE547" i="5"/>
  <c r="AK933" i="5"/>
  <c r="BF933" i="5"/>
  <c r="AK971" i="5"/>
  <c r="BF971" i="5"/>
  <c r="AJ279" i="5"/>
  <c r="BE279" i="5"/>
  <c r="AJ352" i="5"/>
  <c r="BE352" i="5"/>
  <c r="AK757" i="5"/>
  <c r="BF757" i="5"/>
  <c r="AJ632" i="5"/>
  <c r="AL632" i="5" s="1"/>
  <c r="AM632" i="5" s="1"/>
  <c r="AN632" i="5" s="1"/>
  <c r="BE632" i="5"/>
  <c r="AJ228" i="5"/>
  <c r="BE228" i="5"/>
  <c r="AK802" i="5"/>
  <c r="BF802" i="5"/>
  <c r="AJ915" i="5"/>
  <c r="AL915" i="5" s="1"/>
  <c r="AM915" i="5" s="1"/>
  <c r="AN915" i="5" s="1"/>
  <c r="BE915" i="5"/>
  <c r="AK610" i="5"/>
  <c r="BF610" i="5"/>
  <c r="AK832" i="5"/>
  <c r="BF832" i="5"/>
  <c r="AK807" i="5"/>
  <c r="BF807" i="5"/>
  <c r="AK20" i="5"/>
  <c r="BF20" i="5"/>
  <c r="AK580" i="5"/>
  <c r="BF580" i="5"/>
  <c r="AK833" i="5"/>
  <c r="BF833" i="5"/>
  <c r="AK113" i="5"/>
  <c r="BF113" i="5"/>
  <c r="AJ727" i="5"/>
  <c r="BE727" i="5"/>
  <c r="AK216" i="5"/>
  <c r="BF216" i="5"/>
  <c r="AK30" i="5"/>
  <c r="BF30" i="5"/>
  <c r="AJ729" i="5"/>
  <c r="AL729" i="5" s="1"/>
  <c r="AM729" i="5" s="1"/>
  <c r="AN729" i="5" s="1"/>
  <c r="BE729" i="5"/>
  <c r="AJ701" i="5"/>
  <c r="BE701" i="5"/>
  <c r="AJ206" i="5"/>
  <c r="AL206" i="5" s="1"/>
  <c r="AM206" i="5" s="1"/>
  <c r="AN206" i="5" s="1"/>
  <c r="BE206" i="5"/>
  <c r="AJ976" i="5"/>
  <c r="AL976" i="5" s="1"/>
  <c r="AM976" i="5" s="1"/>
  <c r="AN976" i="5" s="1"/>
  <c r="BE976" i="5"/>
  <c r="AJ235" i="5"/>
  <c r="BE235" i="5"/>
  <c r="AJ920" i="5"/>
  <c r="AL920" i="5" s="1"/>
  <c r="AM920" i="5" s="1"/>
  <c r="AN920" i="5" s="1"/>
  <c r="BE920" i="5"/>
  <c r="AJ18" i="5"/>
  <c r="BE18" i="5"/>
  <c r="AJ538" i="5"/>
  <c r="BE538" i="5"/>
  <c r="AJ880" i="5"/>
  <c r="BE880" i="5"/>
  <c r="AJ850" i="5"/>
  <c r="BE850" i="5"/>
  <c r="AJ990" i="5"/>
  <c r="BE990" i="5"/>
  <c r="AJ115" i="5"/>
  <c r="BE115" i="5"/>
  <c r="AJ853" i="5"/>
  <c r="AL853" i="5" s="1"/>
  <c r="AM853" i="5" s="1"/>
  <c r="AN853" i="5" s="1"/>
  <c r="BE853" i="5"/>
  <c r="AJ23" i="5"/>
  <c r="BE23" i="5"/>
  <c r="AJ156" i="5"/>
  <c r="BE156" i="5"/>
  <c r="AJ864" i="5"/>
  <c r="AL864" i="5" s="1"/>
  <c r="AM864" i="5" s="1"/>
  <c r="AN864" i="5" s="1"/>
  <c r="BE864" i="5"/>
  <c r="AK926" i="5"/>
  <c r="BF926" i="5"/>
  <c r="AK547" i="5"/>
  <c r="BF547" i="5"/>
  <c r="AJ903" i="5"/>
  <c r="BE903" i="5"/>
  <c r="AJ36" i="5"/>
  <c r="BE36" i="5"/>
  <c r="AK55" i="5"/>
  <c r="BF55" i="5"/>
  <c r="AK858" i="5"/>
  <c r="BF858" i="5"/>
  <c r="AJ239" i="5"/>
  <c r="BE239" i="5"/>
  <c r="AK224" i="5"/>
  <c r="BF224" i="5"/>
  <c r="AK626" i="5"/>
  <c r="BF626" i="5"/>
  <c r="AJ197" i="5"/>
  <c r="BE197" i="5"/>
  <c r="AJ199" i="5"/>
  <c r="BE199" i="5"/>
  <c r="AJ917" i="5"/>
  <c r="AL917" i="5" s="1"/>
  <c r="AM917" i="5" s="1"/>
  <c r="AN917" i="5" s="1"/>
  <c r="BE917" i="5"/>
  <c r="AJ203" i="5"/>
  <c r="BE203" i="5"/>
  <c r="AJ213" i="5"/>
  <c r="BE213" i="5"/>
  <c r="AJ215" i="5"/>
  <c r="BE215" i="5"/>
  <c r="AJ217" i="5"/>
  <c r="BE217" i="5"/>
  <c r="AJ985" i="5"/>
  <c r="BE985" i="5"/>
  <c r="AJ635" i="5"/>
  <c r="BE635" i="5"/>
  <c r="AJ713" i="5"/>
  <c r="BE713" i="5"/>
  <c r="AJ673" i="5"/>
  <c r="BE673" i="5"/>
  <c r="AK845" i="5"/>
  <c r="BF845" i="5"/>
  <c r="AK452" i="5"/>
  <c r="BF452" i="5"/>
  <c r="AJ730" i="5"/>
  <c r="BE730" i="5"/>
  <c r="AJ804" i="5"/>
  <c r="BE804" i="5"/>
  <c r="AJ740" i="5"/>
  <c r="BE740" i="5"/>
  <c r="AJ610" i="5"/>
  <c r="BE610" i="5"/>
  <c r="AJ792" i="5"/>
  <c r="BE792" i="5"/>
  <c r="AJ771" i="5"/>
  <c r="BE771" i="5"/>
  <c r="AK820" i="5"/>
  <c r="BF820" i="5"/>
  <c r="AK262" i="5"/>
  <c r="AL262" i="5" s="1"/>
  <c r="AM262" i="5" s="1"/>
  <c r="AN262" i="5" s="1"/>
  <c r="BF262" i="5"/>
  <c r="AJ948" i="5"/>
  <c r="BE948" i="5"/>
  <c r="AJ73" i="5"/>
  <c r="BE73" i="5"/>
  <c r="AK245" i="5"/>
  <c r="BF245" i="5"/>
  <c r="AK132" i="5"/>
  <c r="BF132" i="5"/>
  <c r="AJ748" i="5"/>
  <c r="BE748" i="5"/>
  <c r="AJ508" i="5"/>
  <c r="BE508" i="5"/>
  <c r="AK152" i="5"/>
  <c r="BF152" i="5"/>
  <c r="AJ659" i="5"/>
  <c r="BE659" i="5"/>
  <c r="AJ356" i="5"/>
  <c r="BE356" i="5"/>
  <c r="AJ233" i="5"/>
  <c r="BE233" i="5"/>
  <c r="AK607" i="5"/>
  <c r="BF607" i="5"/>
  <c r="AJ867" i="5"/>
  <c r="BE867" i="5"/>
  <c r="AK872" i="5"/>
  <c r="BF872" i="5"/>
  <c r="AJ45" i="5"/>
  <c r="AL45" i="5" s="1"/>
  <c r="AM45" i="5" s="1"/>
  <c r="AN45" i="5" s="1"/>
  <c r="BE45" i="5"/>
  <c r="AJ157" i="5"/>
  <c r="BE157" i="5"/>
  <c r="AK318" i="5"/>
  <c r="BF318" i="5"/>
  <c r="AK533" i="5"/>
  <c r="BF533" i="5"/>
  <c r="AJ601" i="5"/>
  <c r="BE601" i="5"/>
  <c r="AK138" i="5"/>
  <c r="BF138" i="5"/>
  <c r="AJ139" i="5"/>
  <c r="BE139" i="5"/>
  <c r="AK165" i="5"/>
  <c r="BF165" i="5"/>
  <c r="AK264" i="5"/>
  <c r="BF264" i="5"/>
  <c r="AJ342" i="5"/>
  <c r="BE342" i="5"/>
  <c r="AK396" i="5"/>
  <c r="AL396" i="5" s="1"/>
  <c r="AM396" i="5" s="1"/>
  <c r="AN396" i="5" s="1"/>
  <c r="BF396" i="5"/>
  <c r="AK675" i="5"/>
  <c r="BF675" i="5"/>
  <c r="AK742" i="5"/>
  <c r="BF742" i="5"/>
  <c r="AJ169" i="5"/>
  <c r="AL169" i="5" s="1"/>
  <c r="AM169" i="5" s="1"/>
  <c r="AN169" i="5" s="1"/>
  <c r="BE169" i="5"/>
  <c r="AK298" i="5"/>
  <c r="BF298" i="5"/>
  <c r="AJ322" i="5"/>
  <c r="BE322" i="5"/>
  <c r="AJ435" i="5"/>
  <c r="AL435" i="5" s="1"/>
  <c r="AM435" i="5" s="1"/>
  <c r="AN435" i="5" s="1"/>
  <c r="BE435" i="5"/>
  <c r="AJ387" i="5"/>
  <c r="AL387" i="5" s="1"/>
  <c r="AM387" i="5" s="1"/>
  <c r="AN387" i="5" s="1"/>
  <c r="BE387" i="5"/>
  <c r="AK577" i="5"/>
  <c r="BF577" i="5"/>
  <c r="AK762" i="5"/>
  <c r="BF762" i="5"/>
  <c r="AJ761" i="5"/>
  <c r="BE761" i="5"/>
  <c r="AJ900" i="5"/>
  <c r="AL900" i="5" s="1"/>
  <c r="AM900" i="5" s="1"/>
  <c r="AN900" i="5" s="1"/>
  <c r="BE900" i="5"/>
  <c r="AJ946" i="5"/>
  <c r="AL946" i="5" s="1"/>
  <c r="AM946" i="5" s="1"/>
  <c r="AN946" i="5" s="1"/>
  <c r="BE946" i="5"/>
  <c r="AK51" i="5"/>
  <c r="BF51" i="5"/>
  <c r="AK64" i="5"/>
  <c r="BF64" i="5"/>
  <c r="AK82" i="5"/>
  <c r="BF82" i="5"/>
  <c r="AK171" i="5"/>
  <c r="BF171" i="5"/>
  <c r="AK191" i="5"/>
  <c r="BF191" i="5"/>
  <c r="AK443" i="5"/>
  <c r="AL443" i="5" s="1"/>
  <c r="AM443" i="5" s="1"/>
  <c r="AN443" i="5" s="1"/>
  <c r="BF443" i="5"/>
  <c r="AK430" i="5"/>
  <c r="BF430" i="5"/>
  <c r="AK525" i="5"/>
  <c r="BF525" i="5"/>
  <c r="AJ568" i="5"/>
  <c r="AL568" i="5" s="1"/>
  <c r="AM568" i="5" s="1"/>
  <c r="AN568" i="5" s="1"/>
  <c r="BE568" i="5"/>
  <c r="AK688" i="5"/>
  <c r="BF688" i="5"/>
  <c r="AK895" i="5"/>
  <c r="BF895" i="5"/>
  <c r="AJ71" i="5"/>
  <c r="AL71" i="5" s="1"/>
  <c r="AM71" i="5" s="1"/>
  <c r="AN71" i="5" s="1"/>
  <c r="BE71" i="5"/>
  <c r="AJ81" i="5"/>
  <c r="BE81" i="5"/>
  <c r="AJ127" i="5"/>
  <c r="AL127" i="5" s="1"/>
  <c r="AM127" i="5" s="1"/>
  <c r="AN127" i="5" s="1"/>
  <c r="BE127" i="5"/>
  <c r="AK335" i="5"/>
  <c r="BF335" i="5"/>
  <c r="AK399" i="5"/>
  <c r="BF399" i="5"/>
  <c r="AK377" i="5"/>
  <c r="BF377" i="5"/>
  <c r="AJ425" i="5"/>
  <c r="AL425" i="5" s="1"/>
  <c r="AM425" i="5" s="1"/>
  <c r="AN425" i="5" s="1"/>
  <c r="BE425" i="5"/>
  <c r="AJ528" i="5"/>
  <c r="BE528" i="5"/>
  <c r="AK490" i="5"/>
  <c r="BF490" i="5"/>
  <c r="AJ693" i="5"/>
  <c r="BE693" i="5"/>
  <c r="AJ811" i="5"/>
  <c r="AL811" i="5" s="1"/>
  <c r="AM811" i="5" s="1"/>
  <c r="AN811" i="5" s="1"/>
  <c r="BE811" i="5"/>
  <c r="AJ827" i="5"/>
  <c r="AL827" i="5" s="1"/>
  <c r="AM827" i="5" s="1"/>
  <c r="AN827" i="5" s="1"/>
  <c r="BE827" i="5"/>
  <c r="AJ955" i="5"/>
  <c r="AL955" i="5" s="1"/>
  <c r="AM955" i="5" s="1"/>
  <c r="AN955" i="5" s="1"/>
  <c r="BE955" i="5"/>
  <c r="AK275" i="5"/>
  <c r="BF275" i="5"/>
  <c r="AJ407" i="5"/>
  <c r="BE407" i="5"/>
  <c r="AJ383" i="5"/>
  <c r="BE383" i="5"/>
  <c r="AK475" i="5"/>
  <c r="BF475" i="5"/>
  <c r="AJ475" i="5"/>
  <c r="BE475" i="5"/>
  <c r="AJ486" i="5"/>
  <c r="AL486" i="5" s="1"/>
  <c r="AM486" i="5" s="1"/>
  <c r="AN486" i="5" s="1"/>
  <c r="BE486" i="5"/>
  <c r="AK586" i="5"/>
  <c r="BF586" i="5"/>
  <c r="AJ834" i="5"/>
  <c r="AL834" i="5" s="1"/>
  <c r="AM834" i="5" s="1"/>
  <c r="AN834" i="5" s="1"/>
  <c r="BE834" i="5"/>
  <c r="AK940" i="5"/>
  <c r="BF940" i="5"/>
  <c r="AJ96" i="5"/>
  <c r="AL96" i="5" s="1"/>
  <c r="AM96" i="5" s="1"/>
  <c r="AN96" i="5" s="1"/>
  <c r="BE96" i="5"/>
  <c r="AJ151" i="5"/>
  <c r="AL151" i="5" s="1"/>
  <c r="AM151" i="5" s="1"/>
  <c r="AN151" i="5" s="1"/>
  <c r="BE151" i="5"/>
  <c r="AK243" i="5"/>
  <c r="BF243" i="5"/>
  <c r="AJ332" i="5"/>
  <c r="BE332" i="5"/>
  <c r="AK342" i="5"/>
  <c r="BF342" i="5"/>
  <c r="AK498" i="5"/>
  <c r="BF498" i="5"/>
  <c r="AK735" i="5"/>
  <c r="BF735" i="5"/>
  <c r="AK738" i="5"/>
  <c r="BF738" i="5"/>
  <c r="AK903" i="5"/>
  <c r="AL903" i="5" s="1"/>
  <c r="AM903" i="5" s="1"/>
  <c r="AN903" i="5" s="1"/>
  <c r="BF903" i="5"/>
  <c r="AJ962" i="5"/>
  <c r="AL962" i="5" s="1"/>
  <c r="AM962" i="5" s="1"/>
  <c r="AN962" i="5" s="1"/>
  <c r="BE962" i="5"/>
  <c r="AK94" i="5"/>
  <c r="BF94" i="5"/>
  <c r="AK180" i="5"/>
  <c r="BF180" i="5"/>
  <c r="AK130" i="5"/>
  <c r="BF130" i="5"/>
  <c r="AJ242" i="5"/>
  <c r="AL242" i="5" s="1"/>
  <c r="AM242" i="5" s="1"/>
  <c r="AN242" i="5" s="1"/>
  <c r="BE242" i="5"/>
  <c r="AK363" i="5"/>
  <c r="BF363" i="5"/>
  <c r="AK515" i="5"/>
  <c r="BF515" i="5"/>
  <c r="AJ495" i="5"/>
  <c r="BE495" i="5"/>
  <c r="AK644" i="5"/>
  <c r="BF644" i="5"/>
  <c r="AK658" i="5"/>
  <c r="BF658" i="5"/>
  <c r="AJ745" i="5"/>
  <c r="BE745" i="5"/>
  <c r="AJ756" i="5"/>
  <c r="AL756" i="5" s="1"/>
  <c r="AM756" i="5" s="1"/>
  <c r="AN756" i="5" s="1"/>
  <c r="BE756" i="5"/>
  <c r="AJ147" i="5"/>
  <c r="AL147" i="5" s="1"/>
  <c r="AM147" i="5" s="1"/>
  <c r="AN147" i="5" s="1"/>
  <c r="BE147" i="5"/>
  <c r="AJ255" i="5"/>
  <c r="BE255" i="5"/>
  <c r="AK303" i="5"/>
  <c r="BF303" i="5"/>
  <c r="AK279" i="5"/>
  <c r="BF279" i="5"/>
  <c r="AJ371" i="5"/>
  <c r="AL371" i="5" s="1"/>
  <c r="AM371" i="5" s="1"/>
  <c r="AN371" i="5" s="1"/>
  <c r="BE371" i="5"/>
  <c r="AK421" i="5"/>
  <c r="AL421" i="5" s="1"/>
  <c r="AM421" i="5" s="1"/>
  <c r="AN421" i="5" s="1"/>
  <c r="BF421" i="5"/>
  <c r="AJ517" i="5"/>
  <c r="BE517" i="5"/>
  <c r="AJ448" i="5"/>
  <c r="BE448" i="5"/>
  <c r="AJ578" i="5"/>
  <c r="AL578" i="5" s="1"/>
  <c r="AM578" i="5" s="1"/>
  <c r="AN578" i="5" s="1"/>
  <c r="BE578" i="5"/>
  <c r="AK778" i="5"/>
  <c r="BF778" i="5"/>
  <c r="AK150" i="5"/>
  <c r="BF150" i="5"/>
  <c r="AJ299" i="5"/>
  <c r="AL299" i="5" s="1"/>
  <c r="AM299" i="5" s="1"/>
  <c r="AN299" i="5" s="1"/>
  <c r="BE299" i="5"/>
  <c r="AJ417" i="5"/>
  <c r="BE417" i="5"/>
  <c r="AK559" i="5"/>
  <c r="BF559" i="5"/>
  <c r="AJ553" i="5"/>
  <c r="BE553" i="5"/>
  <c r="AJ676" i="5"/>
  <c r="BE676" i="5"/>
  <c r="AJ648" i="5"/>
  <c r="AL648" i="5" s="1"/>
  <c r="AM648" i="5" s="1"/>
  <c r="AN648" i="5" s="1"/>
  <c r="BE648" i="5"/>
  <c r="AJ651" i="5"/>
  <c r="AL651" i="5" s="1"/>
  <c r="AM651" i="5" s="1"/>
  <c r="AN651" i="5" s="1"/>
  <c r="BE651" i="5"/>
  <c r="AK617" i="5"/>
  <c r="BF617" i="5"/>
  <c r="AK787" i="5"/>
  <c r="BF787" i="5"/>
  <c r="AJ189" i="5"/>
  <c r="BE189" i="5"/>
  <c r="AJ306" i="5"/>
  <c r="BE306" i="5"/>
  <c r="AK350" i="5"/>
  <c r="BF350" i="5"/>
  <c r="AK466" i="5"/>
  <c r="BF466" i="5"/>
  <c r="AJ464" i="5"/>
  <c r="AL464" i="5" s="1"/>
  <c r="AM464" i="5" s="1"/>
  <c r="AN464" i="5" s="1"/>
  <c r="BE464" i="5"/>
  <c r="AJ545" i="5"/>
  <c r="BE545" i="5"/>
  <c r="AK952" i="5"/>
  <c r="BF952" i="5"/>
  <c r="AK973" i="5"/>
  <c r="BF973" i="5"/>
  <c r="AJ273" i="5"/>
  <c r="AL273" i="5" s="1"/>
  <c r="AM273" i="5" s="1"/>
  <c r="AN273" i="5" s="1"/>
  <c r="BE273" i="5"/>
  <c r="AJ284" i="5"/>
  <c r="AL284" i="5" s="1"/>
  <c r="AM284" i="5" s="1"/>
  <c r="AN284" i="5" s="1"/>
  <c r="BE284" i="5"/>
  <c r="AJ354" i="5"/>
  <c r="AL354" i="5" s="1"/>
  <c r="AM354" i="5" s="1"/>
  <c r="AN354" i="5" s="1"/>
  <c r="BE354" i="5"/>
  <c r="AK748" i="5"/>
  <c r="BF748" i="5"/>
  <c r="AK220" i="5"/>
  <c r="BF220" i="5"/>
  <c r="AJ629" i="5"/>
  <c r="BE629" i="5"/>
  <c r="AJ607" i="5"/>
  <c r="AL607" i="5" s="1"/>
  <c r="AM607" i="5" s="1"/>
  <c r="AN607" i="5" s="1"/>
  <c r="BE607" i="5"/>
  <c r="AK825" i="5"/>
  <c r="BF825" i="5"/>
  <c r="AK888" i="5"/>
  <c r="BF888" i="5"/>
  <c r="AK809" i="5"/>
  <c r="BF809" i="5"/>
  <c r="AK233" i="5"/>
  <c r="BF233" i="5"/>
  <c r="AK605" i="5"/>
  <c r="BF605" i="5"/>
  <c r="AJ810" i="5"/>
  <c r="AL810" i="5" s="1"/>
  <c r="AM810" i="5" s="1"/>
  <c r="AN810" i="5" s="1"/>
  <c r="BE810" i="5"/>
  <c r="AK33" i="5"/>
  <c r="BF33" i="5"/>
  <c r="AJ734" i="5"/>
  <c r="BE734" i="5"/>
  <c r="AJ667" i="5"/>
  <c r="AL667" i="5" s="1"/>
  <c r="AM667" i="5" s="1"/>
  <c r="AN667" i="5" s="1"/>
  <c r="BE667" i="5"/>
  <c r="AJ207" i="5"/>
  <c r="BE207" i="5"/>
  <c r="AJ868" i="5"/>
  <c r="AL868" i="5" s="1"/>
  <c r="AM868" i="5" s="1"/>
  <c r="AN868" i="5" s="1"/>
  <c r="BE868" i="5"/>
  <c r="AJ531" i="5"/>
  <c r="AL531" i="5" s="1"/>
  <c r="AM531" i="5" s="1"/>
  <c r="AN531" i="5" s="1"/>
  <c r="BE531" i="5"/>
  <c r="AK552" i="5"/>
  <c r="BF552" i="5"/>
  <c r="AJ931" i="5"/>
  <c r="BE931" i="5"/>
  <c r="AJ851" i="5"/>
  <c r="AL851" i="5" s="1"/>
  <c r="AM851" i="5" s="1"/>
  <c r="AN851" i="5" s="1"/>
  <c r="BE851" i="5"/>
  <c r="AJ53" i="5"/>
  <c r="BE53" i="5"/>
  <c r="AJ995" i="5"/>
  <c r="BE995" i="5"/>
  <c r="AJ872" i="5"/>
  <c r="AL872" i="5" s="1"/>
  <c r="AM872" i="5" s="1"/>
  <c r="AN872" i="5" s="1"/>
  <c r="BE872" i="5"/>
  <c r="AK666" i="5"/>
  <c r="BF666" i="5"/>
  <c r="AK916" i="5"/>
  <c r="AL916" i="5" s="1"/>
  <c r="AM916" i="5" s="1"/>
  <c r="AN916" i="5" s="1"/>
  <c r="BF916" i="5"/>
  <c r="AJ912" i="5"/>
  <c r="AL912" i="5" s="1"/>
  <c r="AM912" i="5" s="1"/>
  <c r="AN912" i="5" s="1"/>
  <c r="BE912" i="5"/>
  <c r="AJ107" i="5"/>
  <c r="AL107" i="5" s="1"/>
  <c r="AM107" i="5" s="1"/>
  <c r="AN107" i="5" s="1"/>
  <c r="BE107" i="5"/>
  <c r="AK921" i="5"/>
  <c r="BF921" i="5"/>
  <c r="AK875" i="5"/>
  <c r="BF875" i="5"/>
  <c r="AJ56" i="5"/>
  <c r="AL56" i="5" s="1"/>
  <c r="AM56" i="5" s="1"/>
  <c r="AN56" i="5" s="1"/>
  <c r="BE56" i="5"/>
  <c r="AK217" i="5"/>
  <c r="AL217" i="5" s="1"/>
  <c r="AM217" i="5" s="1"/>
  <c r="AN217" i="5" s="1"/>
  <c r="BF217" i="5"/>
  <c r="AJ639" i="5"/>
  <c r="AL639" i="5" s="1"/>
  <c r="AM639" i="5" s="1"/>
  <c r="AN639" i="5" s="1"/>
  <c r="BE639" i="5"/>
  <c r="AK974" i="5"/>
  <c r="BF974" i="5"/>
  <c r="AJ224" i="5"/>
  <c r="BE224" i="5"/>
  <c r="AK978" i="5"/>
  <c r="AL978" i="5" s="1"/>
  <c r="AM978" i="5" s="1"/>
  <c r="AN978" i="5" s="1"/>
  <c r="BF978" i="5"/>
  <c r="AJ222" i="5"/>
  <c r="AL222" i="5" s="1"/>
  <c r="AM222" i="5" s="1"/>
  <c r="AN222" i="5" s="1"/>
  <c r="BE222" i="5"/>
  <c r="AK225" i="5"/>
  <c r="BF225" i="5"/>
  <c r="AK720" i="5"/>
  <c r="AL720" i="5" s="1"/>
  <c r="AM720" i="5" s="1"/>
  <c r="AN720" i="5" s="1"/>
  <c r="BF720" i="5"/>
  <c r="AK201" i="5"/>
  <c r="BF201" i="5"/>
  <c r="AJ623" i="5"/>
  <c r="BE623" i="5"/>
  <c r="AJ714" i="5"/>
  <c r="AL714" i="5" s="1"/>
  <c r="AM714" i="5" s="1"/>
  <c r="AN714" i="5" s="1"/>
  <c r="BE714" i="5"/>
  <c r="AJ987" i="5"/>
  <c r="BE987" i="5"/>
  <c r="AK634" i="5"/>
  <c r="BF634" i="5"/>
  <c r="AK847" i="5"/>
  <c r="BF847" i="5"/>
  <c r="AK450" i="5"/>
  <c r="BF450" i="5"/>
  <c r="AK195" i="5"/>
  <c r="BF195" i="5"/>
  <c r="AJ780" i="5"/>
  <c r="AL780" i="5" s="1"/>
  <c r="AM780" i="5" s="1"/>
  <c r="AN780" i="5" s="1"/>
  <c r="BE780" i="5"/>
  <c r="AL611" i="5"/>
  <c r="AM611" i="5" s="1"/>
  <c r="AN611" i="5" s="1"/>
  <c r="AL705" i="5"/>
  <c r="AM705" i="5" s="1"/>
  <c r="AN705" i="5" s="1"/>
  <c r="AL608" i="5"/>
  <c r="AM608" i="5" s="1"/>
  <c r="AN608" i="5" s="1"/>
  <c r="AL112" i="5"/>
  <c r="AM112" i="5" s="1"/>
  <c r="AN112" i="5" s="1"/>
  <c r="AL741" i="5"/>
  <c r="AM741" i="5" s="1"/>
  <c r="AN741" i="5" s="1"/>
  <c r="AL935" i="5"/>
  <c r="AM935" i="5" s="1"/>
  <c r="AN935" i="5" s="1"/>
  <c r="AL905" i="5"/>
  <c r="AM905" i="5" s="1"/>
  <c r="AN905" i="5" s="1"/>
  <c r="AL35" i="5"/>
  <c r="AM35" i="5" s="1"/>
  <c r="AN35" i="5" s="1"/>
  <c r="AL49" i="5"/>
  <c r="AM49" i="5" s="1"/>
  <c r="AN49" i="5" s="1"/>
  <c r="AL711" i="5"/>
  <c r="AM711" i="5" s="1"/>
  <c r="AN711" i="5" s="1"/>
  <c r="AL796" i="5"/>
  <c r="AM796" i="5" s="1"/>
  <c r="AN796" i="5" s="1"/>
  <c r="AL781" i="5"/>
  <c r="AM781" i="5" s="1"/>
  <c r="AN781" i="5" s="1"/>
  <c r="AL773" i="5"/>
  <c r="AM773" i="5" s="1"/>
  <c r="AN773" i="5" s="1"/>
  <c r="AL227" i="5"/>
  <c r="AM227" i="5" s="1"/>
  <c r="AN227" i="5" s="1"/>
  <c r="AL816" i="5"/>
  <c r="AM816" i="5" s="1"/>
  <c r="AN816" i="5" s="1"/>
  <c r="AL323" i="5"/>
  <c r="AM323" i="5" s="1"/>
  <c r="AN323" i="5" s="1"/>
  <c r="AL897" i="5"/>
  <c r="AM897" i="5" s="1"/>
  <c r="AN897" i="5" s="1"/>
  <c r="AL945" i="5"/>
  <c r="AM945" i="5" s="1"/>
  <c r="AN945" i="5" s="1"/>
  <c r="AL567" i="5"/>
  <c r="AM567" i="5" s="1"/>
  <c r="AN567" i="5" s="1"/>
  <c r="AL65" i="5"/>
  <c r="AM65" i="5" s="1"/>
  <c r="AN65" i="5" s="1"/>
  <c r="AL75" i="5"/>
  <c r="AM75" i="5" s="1"/>
  <c r="AN75" i="5" s="1"/>
  <c r="AL124" i="5"/>
  <c r="AM124" i="5" s="1"/>
  <c r="AN124" i="5" s="1"/>
  <c r="AL432" i="5"/>
  <c r="AM432" i="5" s="1"/>
  <c r="AN432" i="5" s="1"/>
  <c r="AL522" i="5"/>
  <c r="AM522" i="5" s="1"/>
  <c r="AN522" i="5" s="1"/>
  <c r="AL689" i="5"/>
  <c r="AM689" i="5" s="1"/>
  <c r="AN689" i="5" s="1"/>
  <c r="AL954" i="5"/>
  <c r="AM954" i="5" s="1"/>
  <c r="AN954" i="5" s="1"/>
  <c r="AL401" i="5"/>
  <c r="AM401" i="5" s="1"/>
  <c r="AN401" i="5" s="1"/>
  <c r="AL377" i="5"/>
  <c r="AM377" i="5" s="1"/>
  <c r="AN377" i="5" s="1"/>
  <c r="AL491" i="5"/>
  <c r="AM491" i="5" s="1"/>
  <c r="AN491" i="5" s="1"/>
  <c r="AL95" i="5"/>
  <c r="AM95" i="5" s="1"/>
  <c r="AN95" i="5" s="1"/>
  <c r="AL336" i="5"/>
  <c r="AM336" i="5" s="1"/>
  <c r="AN336" i="5" s="1"/>
  <c r="AL502" i="5"/>
  <c r="AM502" i="5" s="1"/>
  <c r="AN502" i="5" s="1"/>
  <c r="AL742" i="5"/>
  <c r="AM742" i="5" s="1"/>
  <c r="AN742" i="5" s="1"/>
  <c r="AL365" i="5"/>
  <c r="AM365" i="5" s="1"/>
  <c r="AN365" i="5" s="1"/>
  <c r="AL511" i="5"/>
  <c r="AM511" i="5" s="1"/>
  <c r="AN511" i="5" s="1"/>
  <c r="AL296" i="5"/>
  <c r="AM296" i="5" s="1"/>
  <c r="AN296" i="5" s="1"/>
  <c r="AL411" i="5"/>
  <c r="AM411" i="5" s="1"/>
  <c r="AN411" i="5" s="1"/>
  <c r="AL675" i="5"/>
  <c r="AM675" i="5" s="1"/>
  <c r="AN675" i="5" s="1"/>
  <c r="AL650" i="5"/>
  <c r="AM650" i="5" s="1"/>
  <c r="AN650" i="5" s="1"/>
  <c r="AL654" i="5"/>
  <c r="AM654" i="5" s="1"/>
  <c r="AN654" i="5" s="1"/>
  <c r="AL119" i="5"/>
  <c r="AM119" i="5" s="1"/>
  <c r="AN119" i="5" s="1"/>
  <c r="AL183" i="5"/>
  <c r="AM183" i="5" s="1"/>
  <c r="AN183" i="5" s="1"/>
  <c r="AL190" i="5"/>
  <c r="AM190" i="5" s="1"/>
  <c r="AN190" i="5" s="1"/>
  <c r="AL309" i="5"/>
  <c r="AM309" i="5" s="1"/>
  <c r="AN309" i="5" s="1"/>
  <c r="AL461" i="5"/>
  <c r="AM461" i="5" s="1"/>
  <c r="AN461" i="5" s="1"/>
  <c r="AL557" i="5"/>
  <c r="AM557" i="5" s="1"/>
  <c r="AN557" i="5" s="1"/>
  <c r="AL282" i="5"/>
  <c r="AM282" i="5" s="1"/>
  <c r="AN282" i="5" s="1"/>
  <c r="AL359" i="5"/>
  <c r="AM359" i="5" s="1"/>
  <c r="AN359" i="5" s="1"/>
  <c r="AL793" i="5"/>
  <c r="AM793" i="5" s="1"/>
  <c r="AN793" i="5" s="1"/>
  <c r="AL620" i="5"/>
  <c r="AM620" i="5" s="1"/>
  <c r="AN620" i="5" s="1"/>
  <c r="AL934" i="5"/>
  <c r="AM934" i="5" s="1"/>
  <c r="AN934" i="5" s="1"/>
  <c r="AL865" i="5"/>
  <c r="AM865" i="5" s="1"/>
  <c r="AN865" i="5" s="1"/>
  <c r="AL907" i="5"/>
  <c r="AM907" i="5" s="1"/>
  <c r="AN907" i="5" s="1"/>
  <c r="AL52" i="5"/>
  <c r="AM52" i="5" s="1"/>
  <c r="AN52" i="5" s="1"/>
  <c r="AL57" i="5"/>
  <c r="AM57" i="5" s="1"/>
  <c r="AN57" i="5" s="1"/>
  <c r="AL214" i="5"/>
  <c r="AM214" i="5" s="1"/>
  <c r="AN214" i="5" s="1"/>
  <c r="AL198" i="5"/>
  <c r="AM198" i="5" s="1"/>
  <c r="AN198" i="5" s="1"/>
  <c r="AL628" i="5"/>
  <c r="AM628" i="5" s="1"/>
  <c r="AN628" i="5" s="1"/>
  <c r="AL721" i="5"/>
  <c r="AM721" i="5" s="1"/>
  <c r="AN721" i="5" s="1"/>
  <c r="AL790" i="5"/>
  <c r="AM790" i="5" s="1"/>
  <c r="AN790" i="5" s="1"/>
  <c r="AL668" i="5"/>
  <c r="AM668" i="5" s="1"/>
  <c r="AN668" i="5" s="1"/>
  <c r="AL159" i="5"/>
  <c r="AM159" i="5" s="1"/>
  <c r="AN159" i="5" s="1"/>
  <c r="AL884" i="5"/>
  <c r="AM884" i="5" s="1"/>
  <c r="AN884" i="5" s="1"/>
  <c r="AL135" i="5"/>
  <c r="AM135" i="5" s="1"/>
  <c r="AN135" i="5" s="1"/>
  <c r="AL325" i="5"/>
  <c r="AM325" i="5" s="1"/>
  <c r="AN325" i="5" s="1"/>
  <c r="AL444" i="5"/>
  <c r="AM444" i="5" s="1"/>
  <c r="AN444" i="5" s="1"/>
  <c r="AL899" i="5"/>
  <c r="AM899" i="5" s="1"/>
  <c r="AN899" i="5" s="1"/>
  <c r="AL77" i="5"/>
  <c r="AM77" i="5" s="1"/>
  <c r="AN77" i="5" s="1"/>
  <c r="AL422" i="5"/>
  <c r="AM422" i="5" s="1"/>
  <c r="AN422" i="5" s="1"/>
  <c r="AL951" i="5"/>
  <c r="AM951" i="5" s="1"/>
  <c r="AN951" i="5" s="1"/>
  <c r="AL153" i="5"/>
  <c r="AM153" i="5" s="1"/>
  <c r="AN153" i="5" s="1"/>
  <c r="AL97" i="5"/>
  <c r="AM97" i="5" s="1"/>
  <c r="AN97" i="5" s="1"/>
  <c r="AL330" i="5"/>
  <c r="AM330" i="5" s="1"/>
  <c r="AN330" i="5" s="1"/>
  <c r="AL252" i="5"/>
  <c r="AM252" i="5" s="1"/>
  <c r="AN252" i="5" s="1"/>
  <c r="AL504" i="5"/>
  <c r="AM504" i="5" s="1"/>
  <c r="AN504" i="5" s="1"/>
  <c r="AL751" i="5"/>
  <c r="AM751" i="5" s="1"/>
  <c r="AN751" i="5" s="1"/>
  <c r="AL263" i="5"/>
  <c r="AM263" i="5" s="1"/>
  <c r="AN263" i="5" s="1"/>
  <c r="AL367" i="5"/>
  <c r="AM367" i="5" s="1"/>
  <c r="AN367" i="5" s="1"/>
  <c r="AL513" i="5"/>
  <c r="AM513" i="5" s="1"/>
  <c r="AN513" i="5" s="1"/>
  <c r="AL294" i="5"/>
  <c r="AM294" i="5" s="1"/>
  <c r="AN294" i="5" s="1"/>
  <c r="AL413" i="5"/>
  <c r="AM413" i="5" s="1"/>
  <c r="AN413" i="5" s="1"/>
  <c r="AL679" i="5"/>
  <c r="AM679" i="5" s="1"/>
  <c r="AN679" i="5" s="1"/>
  <c r="AL641" i="5"/>
  <c r="AM641" i="5" s="1"/>
  <c r="AN641" i="5" s="1"/>
  <c r="AL656" i="5"/>
  <c r="AM656" i="5" s="1"/>
  <c r="AN656" i="5" s="1"/>
  <c r="AL889" i="5"/>
  <c r="AM889" i="5" s="1"/>
  <c r="AN889" i="5" s="1"/>
  <c r="AL185" i="5"/>
  <c r="AM185" i="5" s="1"/>
  <c r="AN185" i="5" s="1"/>
  <c r="AL192" i="5"/>
  <c r="AM192" i="5" s="1"/>
  <c r="AN192" i="5" s="1"/>
  <c r="AL311" i="5"/>
  <c r="AM311" i="5" s="1"/>
  <c r="AN311" i="5" s="1"/>
  <c r="AL462" i="5"/>
  <c r="AM462" i="5" s="1"/>
  <c r="AN462" i="5" s="1"/>
  <c r="AL565" i="5"/>
  <c r="AM565" i="5" s="1"/>
  <c r="AN565" i="5" s="1"/>
  <c r="AL286" i="5"/>
  <c r="AM286" i="5" s="1"/>
  <c r="AN286" i="5" s="1"/>
  <c r="AL361" i="5"/>
  <c r="AM361" i="5" s="1"/>
  <c r="AN361" i="5" s="1"/>
  <c r="AL782" i="5"/>
  <c r="AM782" i="5" s="1"/>
  <c r="AN782" i="5" s="1"/>
  <c r="AL932" i="5"/>
  <c r="AM932" i="5" s="1"/>
  <c r="AN932" i="5" s="1"/>
  <c r="AL534" i="5"/>
  <c r="AM534" i="5" s="1"/>
  <c r="AN534" i="5" s="1"/>
  <c r="AL869" i="5"/>
  <c r="AM869" i="5" s="1"/>
  <c r="AN869" i="5" s="1"/>
  <c r="AL15" i="5"/>
  <c r="AM15" i="5" s="1"/>
  <c r="AN15" i="5" s="1"/>
  <c r="AL783" i="5"/>
  <c r="AM783" i="5" s="1"/>
  <c r="AN783" i="5" s="1"/>
  <c r="AL779" i="5"/>
  <c r="AM779" i="5" s="1"/>
  <c r="AN779" i="5" s="1"/>
  <c r="AL120" i="5"/>
  <c r="AM120" i="5" s="1"/>
  <c r="AN120" i="5" s="1"/>
  <c r="AL599" i="5"/>
  <c r="AM599" i="5" s="1"/>
  <c r="AN599" i="5" s="1"/>
  <c r="AL137" i="5"/>
  <c r="AM137" i="5" s="1"/>
  <c r="AN137" i="5" s="1"/>
  <c r="AL168" i="5"/>
  <c r="AM168" i="5" s="1"/>
  <c r="AN168" i="5" s="1"/>
  <c r="AL318" i="5"/>
  <c r="AM318" i="5" s="1"/>
  <c r="AN318" i="5" s="1"/>
  <c r="AL434" i="5"/>
  <c r="AM434" i="5" s="1"/>
  <c r="AN434" i="5" s="1"/>
  <c r="AL386" i="5"/>
  <c r="AM386" i="5" s="1"/>
  <c r="AN386" i="5" s="1"/>
  <c r="AL759" i="5"/>
  <c r="AM759" i="5" s="1"/>
  <c r="AN759" i="5" s="1"/>
  <c r="AL576" i="5"/>
  <c r="AM576" i="5" s="1"/>
  <c r="AN576" i="5" s="1"/>
  <c r="AL79" i="5"/>
  <c r="AM79" i="5" s="1"/>
  <c r="AN79" i="5" s="1"/>
  <c r="AL423" i="5"/>
  <c r="AM423" i="5" s="1"/>
  <c r="AN423" i="5" s="1"/>
  <c r="AL526" i="5"/>
  <c r="AM526" i="5" s="1"/>
  <c r="AN526" i="5" s="1"/>
  <c r="AL953" i="5"/>
  <c r="AM953" i="5" s="1"/>
  <c r="AN953" i="5" s="1"/>
  <c r="AL405" i="5"/>
  <c r="AM405" i="5" s="1"/>
  <c r="AN405" i="5" s="1"/>
  <c r="AL381" i="5"/>
  <c r="AM381" i="5" s="1"/>
  <c r="AN381" i="5" s="1"/>
  <c r="AL474" i="5"/>
  <c r="AM474" i="5" s="1"/>
  <c r="AN474" i="5" s="1"/>
  <c r="AL484" i="5"/>
  <c r="AM484" i="5" s="1"/>
  <c r="AN484" i="5" s="1"/>
  <c r="AL86" i="5"/>
  <c r="AM86" i="5" s="1"/>
  <c r="AN86" i="5" s="1"/>
  <c r="AL328" i="5"/>
  <c r="AM328" i="5" s="1"/>
  <c r="AN328" i="5" s="1"/>
  <c r="AL253" i="5"/>
  <c r="AM253" i="5" s="1"/>
  <c r="AN253" i="5" s="1"/>
  <c r="AL494" i="5"/>
  <c r="AM494" i="5" s="1"/>
  <c r="AN494" i="5" s="1"/>
  <c r="AL749" i="5"/>
  <c r="AM749" i="5" s="1"/>
  <c r="AN749" i="5" s="1"/>
  <c r="AL254" i="5"/>
  <c r="AM254" i="5" s="1"/>
  <c r="AN254" i="5" s="1"/>
  <c r="AL369" i="5"/>
  <c r="AM369" i="5" s="1"/>
  <c r="AN369" i="5" s="1"/>
  <c r="AL515" i="5"/>
  <c r="AM515" i="5" s="1"/>
  <c r="AN515" i="5" s="1"/>
  <c r="AL415" i="5"/>
  <c r="AM415" i="5" s="1"/>
  <c r="AN415" i="5" s="1"/>
  <c r="AL680" i="5"/>
  <c r="AM680" i="5" s="1"/>
  <c r="AN680" i="5" s="1"/>
  <c r="AL655" i="5"/>
  <c r="AM655" i="5" s="1"/>
  <c r="AN655" i="5" s="1"/>
  <c r="AL657" i="5"/>
  <c r="AM657" i="5" s="1"/>
  <c r="AN657" i="5" s="1"/>
  <c r="AL187" i="5"/>
  <c r="AM187" i="5" s="1"/>
  <c r="AN187" i="5" s="1"/>
  <c r="AL313" i="5"/>
  <c r="AM313" i="5" s="1"/>
  <c r="AN313" i="5" s="1"/>
  <c r="AL279" i="5"/>
  <c r="AM279" i="5" s="1"/>
  <c r="AN279" i="5" s="1"/>
  <c r="AL352" i="5"/>
  <c r="AM352" i="5" s="1"/>
  <c r="AN352" i="5" s="1"/>
  <c r="AL228" i="5"/>
  <c r="AM228" i="5" s="1"/>
  <c r="AN228" i="5" s="1"/>
  <c r="AL727" i="5"/>
  <c r="AM727" i="5" s="1"/>
  <c r="AN727" i="5" s="1"/>
  <c r="AL701" i="5"/>
  <c r="AM701" i="5" s="1"/>
  <c r="AN701" i="5" s="1"/>
  <c r="AL235" i="5"/>
  <c r="AM235" i="5" s="1"/>
  <c r="AN235" i="5" s="1"/>
  <c r="AL538" i="5"/>
  <c r="AM538" i="5" s="1"/>
  <c r="AN538" i="5" s="1"/>
  <c r="AL880" i="5"/>
  <c r="AM880" i="5" s="1"/>
  <c r="AN880" i="5" s="1"/>
  <c r="AL850" i="5"/>
  <c r="AM850" i="5" s="1"/>
  <c r="AN850" i="5" s="1"/>
  <c r="AL115" i="5"/>
  <c r="AM115" i="5" s="1"/>
  <c r="AN115" i="5" s="1"/>
  <c r="AL23" i="5"/>
  <c r="AM23" i="5" s="1"/>
  <c r="AN23" i="5" s="1"/>
  <c r="AL156" i="5"/>
  <c r="AM156" i="5" s="1"/>
  <c r="AN156" i="5" s="1"/>
  <c r="AL36" i="5"/>
  <c r="AM36" i="5" s="1"/>
  <c r="AN36" i="5" s="1"/>
  <c r="AL239" i="5"/>
  <c r="AM239" i="5" s="1"/>
  <c r="AN239" i="5" s="1"/>
  <c r="AL199" i="5"/>
  <c r="AM199" i="5" s="1"/>
  <c r="AN199" i="5" s="1"/>
  <c r="AL203" i="5"/>
  <c r="AM203" i="5" s="1"/>
  <c r="AN203" i="5" s="1"/>
  <c r="AL213" i="5"/>
  <c r="AM213" i="5" s="1"/>
  <c r="AN213" i="5" s="1"/>
  <c r="AL215" i="5"/>
  <c r="AM215" i="5" s="1"/>
  <c r="AN215" i="5" s="1"/>
  <c r="AL985" i="5"/>
  <c r="AM985" i="5" s="1"/>
  <c r="AN985" i="5" s="1"/>
  <c r="AL635" i="5"/>
  <c r="AM635" i="5" s="1"/>
  <c r="AN635" i="5" s="1"/>
  <c r="AL713" i="5"/>
  <c r="AM713" i="5" s="1"/>
  <c r="AN713" i="5" s="1"/>
  <c r="AL673" i="5"/>
  <c r="AM673" i="5" s="1"/>
  <c r="AN673" i="5" s="1"/>
  <c r="AL730" i="5"/>
  <c r="AM730" i="5" s="1"/>
  <c r="AN730" i="5" s="1"/>
  <c r="AL804" i="5"/>
  <c r="AM804" i="5" s="1"/>
  <c r="AN804" i="5" s="1"/>
  <c r="AL740" i="5"/>
  <c r="AM740" i="5" s="1"/>
  <c r="AN740" i="5" s="1"/>
  <c r="AL610" i="5"/>
  <c r="AM610" i="5" s="1"/>
  <c r="AN610" i="5" s="1"/>
  <c r="AL792" i="5"/>
  <c r="AM792" i="5" s="1"/>
  <c r="AN792" i="5" s="1"/>
  <c r="AL240" i="5"/>
  <c r="AM240" i="5" s="1"/>
  <c r="AN240" i="5" s="1"/>
  <c r="AL74" i="5"/>
  <c r="AM74" i="5" s="1"/>
  <c r="AN74" i="5" s="1"/>
  <c r="AL601" i="5"/>
  <c r="AM601" i="5" s="1"/>
  <c r="AN601" i="5" s="1"/>
  <c r="AL761" i="5"/>
  <c r="AM761" i="5" s="1"/>
  <c r="AN761" i="5" s="1"/>
  <c r="AL81" i="5"/>
  <c r="AM81" i="5" s="1"/>
  <c r="AN81" i="5" s="1"/>
  <c r="AL693" i="5"/>
  <c r="AM693" i="5" s="1"/>
  <c r="AN693" i="5" s="1"/>
  <c r="AL407" i="5"/>
  <c r="AM407" i="5" s="1"/>
  <c r="AN407" i="5" s="1"/>
  <c r="AL383" i="5"/>
  <c r="AM383" i="5" s="1"/>
  <c r="AN383" i="5" s="1"/>
  <c r="AL475" i="5"/>
  <c r="AM475" i="5" s="1"/>
  <c r="AN475" i="5" s="1"/>
  <c r="AL332" i="5"/>
  <c r="AM332" i="5" s="1"/>
  <c r="AN332" i="5" s="1"/>
  <c r="AL495" i="5"/>
  <c r="AM495" i="5" s="1"/>
  <c r="AN495" i="5" s="1"/>
  <c r="AL255" i="5"/>
  <c r="AM255" i="5" s="1"/>
  <c r="AN255" i="5" s="1"/>
  <c r="AL517" i="5"/>
  <c r="AM517" i="5" s="1"/>
  <c r="AN517" i="5" s="1"/>
  <c r="AL448" i="5"/>
  <c r="AM448" i="5" s="1"/>
  <c r="AN448" i="5" s="1"/>
  <c r="AL417" i="5"/>
  <c r="AM417" i="5" s="1"/>
  <c r="AN417" i="5" s="1"/>
  <c r="AL553" i="5"/>
  <c r="AM553" i="5" s="1"/>
  <c r="AN553" i="5" s="1"/>
  <c r="AL676" i="5"/>
  <c r="AM676" i="5" s="1"/>
  <c r="AN676" i="5" s="1"/>
  <c r="AL189" i="5"/>
  <c r="AM189" i="5" s="1"/>
  <c r="AN189" i="5" s="1"/>
  <c r="AL306" i="5"/>
  <c r="AM306" i="5" s="1"/>
  <c r="AN306" i="5" s="1"/>
  <c r="AL545" i="5"/>
  <c r="AM545" i="5" s="1"/>
  <c r="AN545" i="5" s="1"/>
  <c r="AL629" i="5"/>
  <c r="AM629" i="5" s="1"/>
  <c r="AN629" i="5" s="1"/>
  <c r="AL734" i="5"/>
  <c r="AM734" i="5" s="1"/>
  <c r="AN734" i="5" s="1"/>
  <c r="AL207" i="5"/>
  <c r="AM207" i="5" s="1"/>
  <c r="AN207" i="5" s="1"/>
  <c r="AL931" i="5"/>
  <c r="AM931" i="5" s="1"/>
  <c r="AN931" i="5" s="1"/>
  <c r="AL53" i="5"/>
  <c r="AM53" i="5" s="1"/>
  <c r="AN53" i="5" s="1"/>
  <c r="AL224" i="5"/>
  <c r="AM224" i="5" s="1"/>
  <c r="AN224" i="5" s="1"/>
  <c r="AL623" i="5"/>
  <c r="AM623" i="5" s="1"/>
  <c r="AN623" i="5" s="1"/>
  <c r="AL846" i="5"/>
  <c r="AM846" i="5" s="1"/>
  <c r="AN846" i="5" s="1"/>
  <c r="AL333" i="5"/>
  <c r="AM333" i="5" s="1"/>
  <c r="AN333" i="5" s="1"/>
  <c r="AL123" i="5"/>
  <c r="AM123" i="5" s="1"/>
  <c r="AN123" i="5" s="1"/>
  <c r="AL410" i="5"/>
  <c r="AM410" i="5" s="1"/>
  <c r="AN410" i="5" s="1"/>
  <c r="AL661" i="5"/>
  <c r="AM661" i="5" s="1"/>
  <c r="AN661" i="5" s="1"/>
  <c r="AL160" i="5"/>
  <c r="AM160" i="5" s="1"/>
  <c r="AN160" i="5" s="1"/>
  <c r="AL316" i="5"/>
  <c r="AM316" i="5" s="1"/>
  <c r="AN316" i="5" s="1"/>
  <c r="AL389" i="5"/>
  <c r="AM389" i="5" s="1"/>
  <c r="AN389" i="5" s="1"/>
  <c r="AL763" i="5"/>
  <c r="AM763" i="5" s="1"/>
  <c r="AN763" i="5" s="1"/>
  <c r="AL948" i="5"/>
  <c r="AM948" i="5" s="1"/>
  <c r="AN948" i="5" s="1"/>
  <c r="AL570" i="5"/>
  <c r="AM570" i="5" s="1"/>
  <c r="AN570" i="5" s="1"/>
  <c r="AL73" i="5"/>
  <c r="AM73" i="5" s="1"/>
  <c r="AN73" i="5" s="1"/>
  <c r="AL83" i="5"/>
  <c r="AM83" i="5" s="1"/>
  <c r="AN83" i="5" s="1"/>
  <c r="AL427" i="5"/>
  <c r="AM427" i="5" s="1"/>
  <c r="AN427" i="5" s="1"/>
  <c r="AL518" i="5"/>
  <c r="AM518" i="5" s="1"/>
  <c r="AN518" i="5" s="1"/>
  <c r="AL697" i="5"/>
  <c r="AM697" i="5" s="1"/>
  <c r="AN697" i="5" s="1"/>
  <c r="AL385" i="5"/>
  <c r="AM385" i="5" s="1"/>
  <c r="AN385" i="5" s="1"/>
  <c r="AL481" i="5"/>
  <c r="AM481" i="5" s="1"/>
  <c r="AN481" i="5" s="1"/>
  <c r="AL488" i="5"/>
  <c r="AM488" i="5" s="1"/>
  <c r="AN488" i="5" s="1"/>
  <c r="AL326" i="5"/>
  <c r="AM326" i="5" s="1"/>
  <c r="AN326" i="5" s="1"/>
  <c r="AL275" i="5"/>
  <c r="AM275" i="5" s="1"/>
  <c r="AN275" i="5" s="1"/>
  <c r="AL243" i="5"/>
  <c r="AM243" i="5" s="1"/>
  <c r="AN243" i="5" s="1"/>
  <c r="AL497" i="5"/>
  <c r="AM497" i="5" s="1"/>
  <c r="AN497" i="5" s="1"/>
  <c r="AL373" i="5"/>
  <c r="AM373" i="5" s="1"/>
  <c r="AN373" i="5" s="1"/>
  <c r="AL508" i="5"/>
  <c r="AM508" i="5" s="1"/>
  <c r="AN508" i="5" s="1"/>
  <c r="AL297" i="5"/>
  <c r="AM297" i="5" s="1"/>
  <c r="AN297" i="5" s="1"/>
  <c r="AL419" i="5"/>
  <c r="AM419" i="5" s="1"/>
  <c r="AN419" i="5" s="1"/>
  <c r="AL681" i="5"/>
  <c r="AM681" i="5" s="1"/>
  <c r="AN681" i="5" s="1"/>
  <c r="AL643" i="5"/>
  <c r="AM643" i="5" s="1"/>
  <c r="AN643" i="5" s="1"/>
  <c r="AL659" i="5"/>
  <c r="AM659" i="5" s="1"/>
  <c r="AN659" i="5" s="1"/>
  <c r="AL191" i="5"/>
  <c r="AM191" i="5" s="1"/>
  <c r="AN191" i="5" s="1"/>
  <c r="AL310" i="5"/>
  <c r="AM310" i="5" s="1"/>
  <c r="AN310" i="5" s="1"/>
  <c r="AL460" i="5"/>
  <c r="AM460" i="5" s="1"/>
  <c r="AN460" i="5" s="1"/>
  <c r="AL556" i="5"/>
  <c r="AM556" i="5" s="1"/>
  <c r="AN556" i="5" s="1"/>
  <c r="AL278" i="5"/>
  <c r="AM278" i="5" s="1"/>
  <c r="AN278" i="5" s="1"/>
  <c r="AL356" i="5"/>
  <c r="AM356" i="5" s="1"/>
  <c r="AN356" i="5" s="1"/>
  <c r="AL732" i="5"/>
  <c r="AM732" i="5" s="1"/>
  <c r="AN732" i="5" s="1"/>
  <c r="AL216" i="5"/>
  <c r="AM216" i="5" s="1"/>
  <c r="AN216" i="5" s="1"/>
  <c r="AL867" i="5"/>
  <c r="AM867" i="5" s="1"/>
  <c r="AN867" i="5" s="1"/>
  <c r="AL606" i="5"/>
  <c r="AM606" i="5" s="1"/>
  <c r="AN606" i="5" s="1"/>
  <c r="AL536" i="5"/>
  <c r="AM536" i="5" s="1"/>
  <c r="AN536" i="5" s="1"/>
  <c r="AL910" i="5"/>
  <c r="AM910" i="5" s="1"/>
  <c r="AN910" i="5" s="1"/>
  <c r="AL902" i="5"/>
  <c r="AM902" i="5" s="1"/>
  <c r="AN902" i="5" s="1"/>
  <c r="AL103" i="5"/>
  <c r="AM103" i="5" s="1"/>
  <c r="AN103" i="5" s="1"/>
  <c r="AL180" i="5"/>
  <c r="AM180" i="5" s="1"/>
  <c r="AN180" i="5" s="1"/>
  <c r="AL212" i="5"/>
  <c r="AM212" i="5" s="1"/>
  <c r="AN212" i="5" s="1"/>
  <c r="AL47" i="5"/>
  <c r="AM47" i="5" s="1"/>
  <c r="AN47" i="5" s="1"/>
  <c r="AL34" i="5"/>
  <c r="AM34" i="5" s="1"/>
  <c r="AN34" i="5" s="1"/>
  <c r="AL631" i="5"/>
  <c r="AM631" i="5" s="1"/>
  <c r="AN631" i="5" s="1"/>
  <c r="AL157" i="5"/>
  <c r="AM157" i="5" s="1"/>
  <c r="AN157" i="5" s="1"/>
  <c r="AL785" i="5"/>
  <c r="AM785" i="5" s="1"/>
  <c r="AN785" i="5" s="1"/>
  <c r="AL777" i="5"/>
  <c r="AM777" i="5" s="1"/>
  <c r="AN777" i="5" s="1"/>
  <c r="AL771" i="5"/>
  <c r="AM771" i="5" s="1"/>
  <c r="AN771" i="5" s="1"/>
  <c r="AL288" i="5"/>
  <c r="AM288" i="5" s="1"/>
  <c r="AN288" i="5" s="1"/>
  <c r="AL162" i="5"/>
  <c r="AM162" i="5" s="1"/>
  <c r="AN162" i="5" s="1"/>
  <c r="AL320" i="5"/>
  <c r="AM320" i="5" s="1"/>
  <c r="AN320" i="5" s="1"/>
  <c r="AL391" i="5"/>
  <c r="AM391" i="5" s="1"/>
  <c r="AN391" i="5" s="1"/>
  <c r="AL765" i="5"/>
  <c r="AM765" i="5" s="1"/>
  <c r="AN765" i="5" s="1"/>
  <c r="AL566" i="5"/>
  <c r="AM566" i="5" s="1"/>
  <c r="AN566" i="5" s="1"/>
  <c r="AL85" i="5"/>
  <c r="AM85" i="5" s="1"/>
  <c r="AN85" i="5" s="1"/>
  <c r="AL433" i="5"/>
  <c r="AM433" i="5" s="1"/>
  <c r="AN433" i="5" s="1"/>
  <c r="AL529" i="5"/>
  <c r="AM529" i="5" s="1"/>
  <c r="AN529" i="5" s="1"/>
  <c r="AL694" i="5"/>
  <c r="AM694" i="5" s="1"/>
  <c r="AN694" i="5" s="1"/>
  <c r="AL400" i="5"/>
  <c r="AM400" i="5" s="1"/>
  <c r="AN400" i="5" s="1"/>
  <c r="AL376" i="5"/>
  <c r="AM376" i="5" s="1"/>
  <c r="AN376" i="5" s="1"/>
  <c r="AL487" i="5"/>
  <c r="AM487" i="5" s="1"/>
  <c r="AN487" i="5" s="1"/>
  <c r="AL490" i="5"/>
  <c r="AM490" i="5" s="1"/>
  <c r="AN490" i="5" s="1"/>
  <c r="AL334" i="5"/>
  <c r="AM334" i="5" s="1"/>
  <c r="AN334" i="5" s="1"/>
  <c r="AL244" i="5"/>
  <c r="AM244" i="5" s="1"/>
  <c r="AN244" i="5" s="1"/>
  <c r="AL499" i="5"/>
  <c r="AM499" i="5" s="1"/>
  <c r="AN499" i="5" s="1"/>
  <c r="AL735" i="5"/>
  <c r="AM735" i="5" s="1"/>
  <c r="AN735" i="5" s="1"/>
  <c r="AL260" i="5"/>
  <c r="AM260" i="5" s="1"/>
  <c r="AN260" i="5" s="1"/>
  <c r="AL364" i="5"/>
  <c r="AM364" i="5" s="1"/>
  <c r="AN364" i="5" s="1"/>
  <c r="AL510" i="5"/>
  <c r="AM510" i="5" s="1"/>
  <c r="AN510" i="5" s="1"/>
  <c r="AL586" i="5"/>
  <c r="AM586" i="5" s="1"/>
  <c r="AN586" i="5" s="1"/>
  <c r="AL295" i="5"/>
  <c r="AM295" i="5" s="1"/>
  <c r="AN295" i="5" s="1"/>
  <c r="AL647" i="5"/>
  <c r="AM647" i="5" s="1"/>
  <c r="AN647" i="5" s="1"/>
  <c r="AL193" i="5"/>
  <c r="AM193" i="5" s="1"/>
  <c r="AN193" i="5" s="1"/>
  <c r="AL304" i="5"/>
  <c r="AM304" i="5" s="1"/>
  <c r="AN304" i="5" s="1"/>
  <c r="AL558" i="5"/>
  <c r="AM558" i="5" s="1"/>
  <c r="AN558" i="5" s="1"/>
  <c r="AL281" i="5"/>
  <c r="AM281" i="5" s="1"/>
  <c r="AN281" i="5" s="1"/>
  <c r="AL358" i="5"/>
  <c r="AM358" i="5" s="1"/>
  <c r="AN358" i="5" s="1"/>
  <c r="AL118" i="5"/>
  <c r="AM118" i="5" s="1"/>
  <c r="AN118" i="5" s="1"/>
  <c r="AL664" i="5"/>
  <c r="AM664" i="5" s="1"/>
  <c r="AN664" i="5" s="1"/>
  <c r="AL539" i="5"/>
  <c r="AM539" i="5" s="1"/>
  <c r="AN539" i="5" s="1"/>
  <c r="AL540" i="5"/>
  <c r="AM540" i="5" s="1"/>
  <c r="AN540" i="5" s="1"/>
  <c r="AL5" i="5"/>
  <c r="AM5" i="5" s="1"/>
  <c r="AN5" i="5" s="1"/>
  <c r="AL533" i="5"/>
  <c r="AM533" i="5" s="1"/>
  <c r="AN533" i="5" s="1"/>
  <c r="AL671" i="5"/>
  <c r="AM671" i="5" s="1"/>
  <c r="AN671" i="5" s="1"/>
  <c r="AL551" i="5"/>
  <c r="AM551" i="5" s="1"/>
  <c r="AN551" i="5" s="1"/>
  <c r="AL919" i="5"/>
  <c r="AM919" i="5" s="1"/>
  <c r="AN919" i="5" s="1"/>
  <c r="AL220" i="5"/>
  <c r="AM220" i="5" s="1"/>
  <c r="AN220" i="5" s="1"/>
  <c r="AL703" i="5"/>
  <c r="AM703" i="5" s="1"/>
  <c r="AN703" i="5" s="1"/>
  <c r="AL209" i="5"/>
  <c r="AM209" i="5" s="1"/>
  <c r="AN209" i="5" s="1"/>
  <c r="AL26" i="5"/>
  <c r="AM26" i="5" s="1"/>
  <c r="AN26" i="5" s="1"/>
  <c r="AL719" i="5"/>
  <c r="AM719" i="5" s="1"/>
  <c r="AN719" i="5" s="1"/>
  <c r="AL715" i="5"/>
  <c r="AM715" i="5" s="1"/>
  <c r="AN715" i="5" s="1"/>
  <c r="AL61" i="5"/>
  <c r="AM61" i="5" s="1"/>
  <c r="AN61" i="5" s="1"/>
  <c r="AL114" i="5"/>
  <c r="AM114" i="5" s="1"/>
  <c r="AN114" i="5" s="1"/>
  <c r="AL802" i="5"/>
  <c r="AM802" i="5" s="1"/>
  <c r="AN802" i="5" s="1"/>
  <c r="AL784" i="5"/>
  <c r="AM784" i="5" s="1"/>
  <c r="AN784" i="5" s="1"/>
  <c r="AL791" i="5"/>
  <c r="AM791" i="5" s="1"/>
  <c r="AN791" i="5" s="1"/>
  <c r="AL321" i="5"/>
  <c r="AM321" i="5" s="1"/>
  <c r="AN321" i="5" s="1"/>
  <c r="AL747" i="5"/>
  <c r="AM747" i="5" s="1"/>
  <c r="AN747" i="5" s="1"/>
  <c r="AL145" i="5"/>
  <c r="AM145" i="5" s="1"/>
  <c r="AN145" i="5" s="1"/>
  <c r="AL393" i="5"/>
  <c r="AM393" i="5" s="1"/>
  <c r="AN393" i="5" s="1"/>
  <c r="AL767" i="5"/>
  <c r="AM767" i="5" s="1"/>
  <c r="AN767" i="5" s="1"/>
  <c r="AL68" i="5"/>
  <c r="AM68" i="5" s="1"/>
  <c r="AN68" i="5" s="1"/>
  <c r="AL82" i="5"/>
  <c r="AM82" i="5" s="1"/>
  <c r="AN82" i="5" s="1"/>
  <c r="AL274" i="5"/>
  <c r="AM274" i="5" s="1"/>
  <c r="AN274" i="5" s="1"/>
  <c r="AL431" i="5"/>
  <c r="AM431" i="5" s="1"/>
  <c r="AN431" i="5" s="1"/>
  <c r="AL688" i="5"/>
  <c r="AM688" i="5" s="1"/>
  <c r="AN688" i="5" s="1"/>
  <c r="AL819" i="5"/>
  <c r="AM819" i="5" s="1"/>
  <c r="AN819" i="5" s="1"/>
  <c r="AL378" i="5"/>
  <c r="AM378" i="5" s="1"/>
  <c r="AN378" i="5" s="1"/>
  <c r="AL492" i="5"/>
  <c r="AM492" i="5" s="1"/>
  <c r="AN492" i="5" s="1"/>
  <c r="AL327" i="5"/>
  <c r="AM327" i="5" s="1"/>
  <c r="AN327" i="5" s="1"/>
  <c r="AL245" i="5"/>
  <c r="AM245" i="5" s="1"/>
  <c r="AN245" i="5" s="1"/>
  <c r="AL501" i="5"/>
  <c r="AM501" i="5" s="1"/>
  <c r="AN501" i="5" s="1"/>
  <c r="AL737" i="5"/>
  <c r="AM737" i="5" s="1"/>
  <c r="AN737" i="5" s="1"/>
  <c r="AL261" i="5"/>
  <c r="AM261" i="5" s="1"/>
  <c r="AN261" i="5" s="1"/>
  <c r="AL512" i="5"/>
  <c r="AM512" i="5" s="1"/>
  <c r="AN512" i="5" s="1"/>
  <c r="AL116" i="5"/>
  <c r="AM116" i="5" s="1"/>
  <c r="AN116" i="5" s="1"/>
  <c r="AL293" i="5"/>
  <c r="AM293" i="5" s="1"/>
  <c r="AN293" i="5" s="1"/>
  <c r="AL678" i="5"/>
  <c r="AM678" i="5" s="1"/>
  <c r="AN678" i="5" s="1"/>
  <c r="AL640" i="5"/>
  <c r="AM640" i="5" s="1"/>
  <c r="AN640" i="5" s="1"/>
  <c r="AL172" i="5"/>
  <c r="AM172" i="5" s="1"/>
  <c r="AN172" i="5" s="1"/>
  <c r="AL308" i="5"/>
  <c r="AM308" i="5" s="1"/>
  <c r="AN308" i="5" s="1"/>
  <c r="AL555" i="5"/>
  <c r="AM555" i="5" s="1"/>
  <c r="AN555" i="5" s="1"/>
  <c r="AL560" i="5"/>
  <c r="AM560" i="5" s="1"/>
  <c r="AN560" i="5" s="1"/>
  <c r="AL287" i="5"/>
  <c r="AM287" i="5" s="1"/>
  <c r="AN287" i="5" s="1"/>
  <c r="AL289" i="5"/>
  <c r="AM289" i="5" s="1"/>
  <c r="AN289" i="5" s="1"/>
  <c r="AL360" i="5"/>
  <c r="AM360" i="5" s="1"/>
  <c r="AN360" i="5" s="1"/>
  <c r="AL637" i="5"/>
  <c r="AM637" i="5" s="1"/>
  <c r="AN637" i="5" s="1"/>
  <c r="AL778" i="5"/>
  <c r="AM778" i="5" s="1"/>
  <c r="AN778" i="5" s="1"/>
  <c r="AL535" i="5"/>
  <c r="AM535" i="5" s="1"/>
  <c r="AN535" i="5" s="1"/>
  <c r="AL479" i="5"/>
  <c r="AM479" i="5" s="1"/>
  <c r="AN479" i="5" s="1"/>
  <c r="AL614" i="5"/>
  <c r="AM614" i="5" s="1"/>
  <c r="AN614" i="5" s="1"/>
  <c r="AL937" i="5"/>
  <c r="AM937" i="5" s="1"/>
  <c r="AN937" i="5" s="1"/>
  <c r="AL8" i="5"/>
  <c r="AM8" i="5" s="1"/>
  <c r="AN8" i="5" s="1"/>
  <c r="AL906" i="5"/>
  <c r="AM906" i="5" s="1"/>
  <c r="AN906" i="5" s="1"/>
  <c r="AL909" i="5"/>
  <c r="AM909" i="5" s="1"/>
  <c r="AN909" i="5" s="1"/>
  <c r="AL44" i="5"/>
  <c r="AM44" i="5" s="1"/>
  <c r="AN44" i="5" s="1"/>
  <c r="AL27" i="5"/>
  <c r="AM27" i="5" s="1"/>
  <c r="AN27" i="5" s="1"/>
  <c r="AL12" i="5"/>
  <c r="AM12" i="5" s="1"/>
  <c r="AN12" i="5" s="1"/>
  <c r="AL101" i="5"/>
  <c r="AM101" i="5" s="1"/>
  <c r="AN101" i="5" s="1"/>
  <c r="AL724" i="5"/>
  <c r="AM724" i="5" s="1"/>
  <c r="AN724" i="5" s="1"/>
  <c r="AL817" i="5"/>
  <c r="AM817" i="5" s="1"/>
  <c r="AN817" i="5" s="1"/>
  <c r="AL787" i="5"/>
  <c r="AM787" i="5" s="1"/>
  <c r="AN787" i="5" s="1"/>
  <c r="AL537" i="5"/>
  <c r="AM537" i="5" s="1"/>
  <c r="AN537" i="5" s="1"/>
  <c r="AL250" i="5"/>
  <c r="AM250" i="5" s="1"/>
  <c r="AN250" i="5" s="1"/>
  <c r="AL158" i="5"/>
  <c r="AM158" i="5" s="1"/>
  <c r="AN158" i="5" s="1"/>
  <c r="AL314" i="5"/>
  <c r="AM314" i="5" s="1"/>
  <c r="AN314" i="5" s="1"/>
  <c r="AL437" i="5"/>
  <c r="AM437" i="5" s="1"/>
  <c r="AN437" i="5" s="1"/>
  <c r="AL769" i="5"/>
  <c r="AM769" i="5" s="1"/>
  <c r="AN769" i="5" s="1"/>
  <c r="AL901" i="5"/>
  <c r="AM901" i="5" s="1"/>
  <c r="AN901" i="5" s="1"/>
  <c r="AL349" i="5"/>
  <c r="AM349" i="5" s="1"/>
  <c r="AN349" i="5" s="1"/>
  <c r="AL76" i="5"/>
  <c r="AM76" i="5" s="1"/>
  <c r="AN76" i="5" s="1"/>
  <c r="AL424" i="5"/>
  <c r="AM424" i="5" s="1"/>
  <c r="AN424" i="5" s="1"/>
  <c r="AL521" i="5"/>
  <c r="AM521" i="5" s="1"/>
  <c r="AN521" i="5" s="1"/>
  <c r="AL550" i="5"/>
  <c r="AM550" i="5" s="1"/>
  <c r="AN550" i="5" s="1"/>
  <c r="AL690" i="5"/>
  <c r="AM690" i="5" s="1"/>
  <c r="AN690" i="5" s="1"/>
  <c r="AL404" i="5"/>
  <c r="AM404" i="5" s="1"/>
  <c r="AN404" i="5" s="1"/>
  <c r="AL380" i="5"/>
  <c r="AM380" i="5" s="1"/>
  <c r="AN380" i="5" s="1"/>
  <c r="AL477" i="5"/>
  <c r="AM477" i="5" s="1"/>
  <c r="AN477" i="5" s="1"/>
  <c r="AL329" i="5"/>
  <c r="AM329" i="5" s="1"/>
  <c r="AN329" i="5" s="1"/>
  <c r="AL546" i="5"/>
  <c r="AM546" i="5" s="1"/>
  <c r="AN546" i="5" s="1"/>
  <c r="AL963" i="5"/>
  <c r="AM963" i="5" s="1"/>
  <c r="AN963" i="5" s="1"/>
  <c r="AL248" i="5"/>
  <c r="AM248" i="5" s="1"/>
  <c r="AN248" i="5" s="1"/>
  <c r="AL246" i="5"/>
  <c r="AM246" i="5" s="1"/>
  <c r="AN246" i="5" s="1"/>
  <c r="AL503" i="5"/>
  <c r="AM503" i="5" s="1"/>
  <c r="AN503" i="5" s="1"/>
  <c r="AL257" i="5"/>
  <c r="AM257" i="5" s="1"/>
  <c r="AN257" i="5" s="1"/>
  <c r="AL414" i="5"/>
  <c r="AM414" i="5" s="1"/>
  <c r="AN414" i="5" s="1"/>
  <c r="AL672" i="5"/>
  <c r="AM672" i="5" s="1"/>
  <c r="AN672" i="5" s="1"/>
  <c r="AL683" i="5"/>
  <c r="AM683" i="5" s="1"/>
  <c r="AN683" i="5" s="1"/>
  <c r="AL658" i="5"/>
  <c r="AM658" i="5" s="1"/>
  <c r="AN658" i="5" s="1"/>
  <c r="AL312" i="5"/>
  <c r="AM312" i="5" s="1"/>
  <c r="AN312" i="5" s="1"/>
  <c r="AL459" i="5"/>
  <c r="AM459" i="5" s="1"/>
  <c r="AN459" i="5" s="1"/>
  <c r="AL543" i="5"/>
  <c r="AM543" i="5" s="1"/>
  <c r="AN543" i="5" s="1"/>
  <c r="AL562" i="5"/>
  <c r="AM562" i="5" s="1"/>
  <c r="AN562" i="5" s="1"/>
  <c r="AL776" i="5"/>
  <c r="AM776" i="5" s="1"/>
  <c r="AN776" i="5" s="1"/>
  <c r="AL857" i="5"/>
  <c r="AM857" i="5" s="1"/>
  <c r="AN857" i="5" s="1"/>
  <c r="AL530" i="5"/>
  <c r="AM530" i="5" s="1"/>
  <c r="AN530" i="5" s="1"/>
  <c r="AL699" i="5"/>
  <c r="AM699" i="5" s="1"/>
  <c r="AN699" i="5" s="1"/>
  <c r="AL615" i="5"/>
  <c r="AM615" i="5" s="1"/>
  <c r="AN615" i="5" s="1"/>
  <c r="AL20" i="5"/>
  <c r="AM20" i="5" s="1"/>
  <c r="AN20" i="5" s="1"/>
  <c r="AL59" i="5"/>
  <c r="AM59" i="5" s="1"/>
  <c r="AN59" i="5" s="1"/>
  <c r="AL911" i="5"/>
  <c r="AM911" i="5" s="1"/>
  <c r="AN911" i="5" s="1"/>
  <c r="AL904" i="5"/>
  <c r="AM904" i="5" s="1"/>
  <c r="AN904" i="5" s="1"/>
  <c r="AL108" i="5"/>
  <c r="AM108" i="5" s="1"/>
  <c r="AN108" i="5" s="1"/>
  <c r="AL908" i="5"/>
  <c r="AM908" i="5" s="1"/>
  <c r="AN908" i="5" s="1"/>
  <c r="AL646" i="5"/>
  <c r="AM646" i="5" s="1"/>
  <c r="AN646" i="5" s="1"/>
  <c r="AL202" i="5"/>
  <c r="AM202" i="5" s="1"/>
  <c r="AN202" i="5" s="1"/>
  <c r="AL925" i="5"/>
  <c r="AM925" i="5" s="1"/>
  <c r="AN925" i="5" s="1"/>
  <c r="AL42" i="5"/>
  <c r="AM42" i="5" s="1"/>
  <c r="AN42" i="5" s="1"/>
  <c r="AL717" i="5"/>
  <c r="AM717" i="5" s="1"/>
  <c r="AN717" i="5" s="1"/>
  <c r="AL642" i="5"/>
  <c r="AM642" i="5" s="1"/>
  <c r="AN642" i="5" s="1"/>
  <c r="AL800" i="5"/>
  <c r="AM800" i="5" s="1"/>
  <c r="AN800" i="5" s="1"/>
  <c r="AL726" i="5"/>
  <c r="AM726" i="5" s="1"/>
  <c r="AN726" i="5" s="1"/>
  <c r="AL798" i="5"/>
  <c r="AM798" i="5" s="1"/>
  <c r="AN798" i="5" s="1"/>
  <c r="AL801" i="5"/>
  <c r="AM801" i="5" s="1"/>
  <c r="AN801" i="5" s="1"/>
  <c r="AL786" i="5"/>
  <c r="AM786" i="5" s="1"/>
  <c r="AN786" i="5" s="1"/>
  <c r="AL775" i="5"/>
  <c r="AM775" i="5" s="1"/>
  <c r="AN775" i="5" s="1"/>
  <c r="AL598" i="5"/>
  <c r="AM598" i="5" s="1"/>
  <c r="AN598" i="5" s="1"/>
  <c r="AL144" i="5"/>
  <c r="AM144" i="5" s="1"/>
  <c r="AN144" i="5" s="1"/>
  <c r="AL270" i="5"/>
  <c r="AM270" i="5" s="1"/>
  <c r="AN270" i="5" s="1"/>
  <c r="AL445" i="5"/>
  <c r="AM445" i="5" s="1"/>
  <c r="AN445" i="5" s="1"/>
  <c r="AL397" i="5"/>
  <c r="AM397" i="5" s="1"/>
  <c r="AN397" i="5" s="1"/>
  <c r="AL766" i="5"/>
  <c r="AM766" i="5" s="1"/>
  <c r="AN766" i="5" s="1"/>
  <c r="AL573" i="5"/>
  <c r="AM573" i="5" s="1"/>
  <c r="AN573" i="5" s="1"/>
  <c r="AL70" i="5"/>
  <c r="AM70" i="5" s="1"/>
  <c r="AN70" i="5" s="1"/>
  <c r="AL78" i="5"/>
  <c r="AM78" i="5" s="1"/>
  <c r="AN78" i="5" s="1"/>
  <c r="AL426" i="5"/>
  <c r="AM426" i="5" s="1"/>
  <c r="AN426" i="5" s="1"/>
  <c r="AL523" i="5"/>
  <c r="AM523" i="5" s="1"/>
  <c r="AN523" i="5" s="1"/>
  <c r="AL692" i="5"/>
  <c r="AM692" i="5" s="1"/>
  <c r="AN692" i="5" s="1"/>
  <c r="AL406" i="5"/>
  <c r="AM406" i="5" s="1"/>
  <c r="AN406" i="5" s="1"/>
  <c r="AL382" i="5"/>
  <c r="AM382" i="5" s="1"/>
  <c r="AN382" i="5" s="1"/>
  <c r="AL331" i="5"/>
  <c r="AM331" i="5" s="1"/>
  <c r="AN331" i="5" s="1"/>
  <c r="AL247" i="5"/>
  <c r="AM247" i="5" s="1"/>
  <c r="AN247" i="5" s="1"/>
  <c r="AL176" i="5"/>
  <c r="AM176" i="5" s="1"/>
  <c r="AN176" i="5" s="1"/>
  <c r="AL505" i="5"/>
  <c r="AM505" i="5" s="1"/>
  <c r="AN505" i="5" s="1"/>
  <c r="AL370" i="5"/>
  <c r="AM370" i="5" s="1"/>
  <c r="AN370" i="5" s="1"/>
  <c r="AL516" i="5"/>
  <c r="AM516" i="5" s="1"/>
  <c r="AN516" i="5" s="1"/>
  <c r="AL416" i="5"/>
  <c r="AM416" i="5" s="1"/>
  <c r="AN416" i="5" s="1"/>
  <c r="AL682" i="5"/>
  <c r="AM682" i="5" s="1"/>
  <c r="AN682" i="5" s="1"/>
  <c r="AL660" i="5"/>
  <c r="AM660" i="5" s="1"/>
  <c r="AN660" i="5" s="1"/>
  <c r="AL178" i="5"/>
  <c r="AM178" i="5" s="1"/>
  <c r="AN178" i="5" s="1"/>
  <c r="AL182" i="5"/>
  <c r="AM182" i="5" s="1"/>
  <c r="AN182" i="5" s="1"/>
  <c r="AL302" i="5"/>
  <c r="AM302" i="5" s="1"/>
  <c r="AN302" i="5" s="1"/>
  <c r="AL559" i="5"/>
  <c r="AM559" i="5" s="1"/>
  <c r="AN559" i="5" s="1"/>
  <c r="AL564" i="5"/>
  <c r="AM564" i="5" s="1"/>
  <c r="AN564" i="5" s="1"/>
  <c r="AL924" i="5"/>
  <c r="AM924" i="5" s="1"/>
  <c r="AN924" i="5" s="1"/>
  <c r="AL603" i="5"/>
  <c r="AM603" i="5" s="1"/>
  <c r="AN603" i="5" s="1"/>
  <c r="AL665" i="5"/>
  <c r="AM665" i="5" s="1"/>
  <c r="AN665" i="5" s="1"/>
  <c r="AL544" i="5"/>
  <c r="AM544" i="5" s="1"/>
  <c r="AN544" i="5" s="1"/>
  <c r="AL736" i="5"/>
  <c r="AM736" i="5" s="1"/>
  <c r="AN736" i="5" s="1"/>
  <c r="AL25" i="5"/>
  <c r="AM25" i="5" s="1"/>
  <c r="AN25" i="5" s="1"/>
  <c r="AL532" i="5"/>
  <c r="AM532" i="5" s="1"/>
  <c r="AN532" i="5" s="1"/>
  <c r="AL886" i="5"/>
  <c r="AM886" i="5" s="1"/>
  <c r="AN886" i="5" s="1"/>
  <c r="AL51" i="5"/>
  <c r="AM51" i="5" s="1"/>
  <c r="AN51" i="5" s="1"/>
  <c r="AL58" i="5"/>
  <c r="AM58" i="5" s="1"/>
  <c r="AN58" i="5" s="1"/>
  <c r="AL38" i="5"/>
  <c r="AM38" i="5" s="1"/>
  <c r="AN38" i="5" s="1"/>
  <c r="AL39" i="5"/>
  <c r="AM39" i="5" s="1"/>
  <c r="AN39" i="5" s="1"/>
  <c r="AL32" i="5"/>
  <c r="AM32" i="5" s="1"/>
  <c r="AN32" i="5" s="1"/>
  <c r="AL618" i="5"/>
  <c r="AM618" i="5" s="1"/>
  <c r="AN618" i="5" s="1"/>
  <c r="AL977" i="5"/>
  <c r="AM977" i="5" s="1"/>
  <c r="AN977" i="5" s="1"/>
  <c r="AL617" i="5"/>
  <c r="AM617" i="5" s="1"/>
  <c r="AN617" i="5" s="1"/>
  <c r="AL613" i="5"/>
  <c r="AM613" i="5" s="1"/>
  <c r="AN613" i="5" s="1"/>
  <c r="AL476" i="5"/>
  <c r="AM476" i="5" s="1"/>
  <c r="AN476" i="5" s="1"/>
  <c r="AL797" i="5"/>
  <c r="AM797" i="5" s="1"/>
  <c r="AN797" i="5" s="1"/>
  <c r="AL772" i="5"/>
  <c r="AM772" i="5" s="1"/>
  <c r="AN772" i="5" s="1"/>
  <c r="AL774" i="5"/>
  <c r="AM774" i="5" s="1"/>
  <c r="AN774" i="5" s="1"/>
  <c r="AS207" i="5"/>
  <c r="AU207" i="5" s="1"/>
  <c r="AS217" i="5"/>
  <c r="AS215" i="5"/>
  <c r="AS216" i="5"/>
  <c r="AS212" i="5"/>
  <c r="AS211" i="5"/>
  <c r="AS208" i="5"/>
  <c r="AS206" i="5"/>
  <c r="AU206" i="5" s="1"/>
  <c r="AS25" i="5"/>
  <c r="AS214" i="5"/>
  <c r="AS48" i="5"/>
  <c r="AU48" i="5" s="1"/>
  <c r="AS213" i="5"/>
  <c r="AS210" i="5"/>
  <c r="AS14" i="5"/>
  <c r="AS209" i="5"/>
  <c r="AR67" i="5"/>
  <c r="AR191" i="5"/>
  <c r="AT191" i="5" s="1"/>
  <c r="AR68" i="5"/>
  <c r="AT68" i="5" s="1"/>
  <c r="AS188" i="5"/>
  <c r="AS63" i="5"/>
  <c r="AS146" i="5"/>
  <c r="AS147" i="5"/>
  <c r="AU147" i="5" s="1"/>
  <c r="AS148" i="5"/>
  <c r="AU148" i="5" s="1"/>
  <c r="AS149" i="5"/>
  <c r="AU149" i="5" s="1"/>
  <c r="AS150" i="5"/>
  <c r="AS151" i="5"/>
  <c r="AS152" i="5"/>
  <c r="AU152" i="5" s="1"/>
  <c r="AS153" i="5"/>
  <c r="AU153" i="5" s="1"/>
  <c r="AS154" i="5"/>
  <c r="AU154" i="5" s="1"/>
  <c r="AS156" i="5"/>
  <c r="AU156" i="5" s="1"/>
  <c r="AS155" i="5"/>
  <c r="AU155" i="5" s="1"/>
  <c r="AS157" i="5"/>
  <c r="AR200" i="5"/>
  <c r="AT200" i="5" s="1"/>
  <c r="AR201" i="5"/>
  <c r="AT201" i="5" s="1"/>
  <c r="AR202" i="5"/>
  <c r="AT202" i="5" s="1"/>
  <c r="AR203" i="5"/>
  <c r="AT203" i="5" s="1"/>
  <c r="AR204" i="5"/>
  <c r="AT204" i="5" s="1"/>
  <c r="AR205" i="5"/>
  <c r="AR194" i="5"/>
  <c r="AT194" i="5" s="1"/>
  <c r="AR195" i="5"/>
  <c r="AR196" i="5"/>
  <c r="AT196" i="5" s="1"/>
  <c r="AR197" i="5"/>
  <c r="AT197" i="5" s="1"/>
  <c r="AR198" i="5"/>
  <c r="AT198" i="5" s="1"/>
  <c r="AR199" i="5"/>
  <c r="AT199" i="5" s="1"/>
  <c r="AS194" i="5"/>
  <c r="AS195" i="5"/>
  <c r="AU195" i="5" s="1"/>
  <c r="AS196" i="5"/>
  <c r="AU196" i="5" s="1"/>
  <c r="AS197" i="5"/>
  <c r="AU197" i="5" s="1"/>
  <c r="AS198" i="5"/>
  <c r="AS199" i="5"/>
  <c r="AU199" i="5" s="1"/>
  <c r="AS200" i="5"/>
  <c r="AU200" i="5" s="1"/>
  <c r="AS201" i="5"/>
  <c r="AU201" i="5" s="1"/>
  <c r="AS202" i="5"/>
  <c r="AU202" i="5" s="1"/>
  <c r="AS204" i="5"/>
  <c r="AU204" i="5" s="1"/>
  <c r="AS203" i="5"/>
  <c r="AU203" i="5" s="1"/>
  <c r="AS205" i="5"/>
  <c r="AU205" i="5" s="1"/>
  <c r="AS187" i="5"/>
  <c r="AR45" i="5"/>
  <c r="AT45" i="5" s="1"/>
  <c r="AR190" i="5"/>
  <c r="AT190" i="5" s="1"/>
  <c r="AS46" i="5"/>
  <c r="AU46" i="5" s="1"/>
  <c r="AR130" i="5"/>
  <c r="AS99" i="5"/>
  <c r="AS23" i="5"/>
  <c r="AU23" i="5" s="1"/>
  <c r="AS62" i="5"/>
  <c r="AU62" i="5" s="1"/>
  <c r="AR104" i="5"/>
  <c r="AT104" i="5" s="1"/>
  <c r="AR105" i="5"/>
  <c r="AT105" i="5" s="1"/>
  <c r="AR106" i="5"/>
  <c r="AT106" i="5" s="1"/>
  <c r="AR107" i="5"/>
  <c r="AT107" i="5" s="1"/>
  <c r="AR108" i="5"/>
  <c r="AR109" i="5"/>
  <c r="AT109" i="5" s="1"/>
  <c r="AR98" i="5"/>
  <c r="AT98" i="5" s="1"/>
  <c r="AR99" i="5"/>
  <c r="AT99" i="5" s="1"/>
  <c r="AR100" i="5"/>
  <c r="AR101" i="5"/>
  <c r="AT101" i="5" s="1"/>
  <c r="AR102" i="5"/>
  <c r="AT102" i="5" s="1"/>
  <c r="AR103" i="5"/>
  <c r="AT103" i="5" s="1"/>
  <c r="AR212" i="5"/>
  <c r="AR213" i="5"/>
  <c r="AR214" i="5"/>
  <c r="AR215" i="5"/>
  <c r="AR216" i="5"/>
  <c r="AR217" i="5"/>
  <c r="AR206" i="5"/>
  <c r="AT206" i="5" s="1"/>
  <c r="AR207" i="5"/>
  <c r="AT207" i="5" s="1"/>
  <c r="AR208" i="5"/>
  <c r="AR209" i="5"/>
  <c r="AR210" i="5"/>
  <c r="AR211" i="5"/>
  <c r="AS26" i="5"/>
  <c r="AU26" i="5" s="1"/>
  <c r="AS27" i="5"/>
  <c r="AU27" i="5" s="1"/>
  <c r="AS28" i="5"/>
  <c r="AS29" i="5"/>
  <c r="AS30" i="5"/>
  <c r="AS31" i="5"/>
  <c r="AU31" i="5" s="1"/>
  <c r="AS32" i="5"/>
  <c r="AU32" i="5" s="1"/>
  <c r="AS33" i="5"/>
  <c r="AU33" i="5" s="1"/>
  <c r="AS34" i="5"/>
  <c r="AS36" i="5"/>
  <c r="AS35" i="5"/>
  <c r="AU35" i="5" s="1"/>
  <c r="AS37" i="5"/>
  <c r="AU37" i="5" s="1"/>
  <c r="AS186" i="5"/>
  <c r="AU186" i="5" s="1"/>
  <c r="AR44" i="5"/>
  <c r="AT44" i="5" s="1"/>
  <c r="AR189" i="5"/>
  <c r="AS45" i="5"/>
  <c r="AR129" i="5"/>
  <c r="AT129" i="5" s="1"/>
  <c r="AS98" i="5"/>
  <c r="AU98" i="5" s="1"/>
  <c r="AS24" i="5"/>
  <c r="AU24" i="5" s="1"/>
  <c r="AR66" i="5"/>
  <c r="AT66" i="5" s="1"/>
  <c r="AS73" i="5"/>
  <c r="AU73" i="5" s="1"/>
  <c r="AS134" i="5"/>
  <c r="AU134" i="5" s="1"/>
  <c r="AS135" i="5"/>
  <c r="AU135" i="5" s="1"/>
  <c r="AS136" i="5"/>
  <c r="AS137" i="5"/>
  <c r="AU137" i="5" s="1"/>
  <c r="AS138" i="5"/>
  <c r="AU138" i="5" s="1"/>
  <c r="AS139" i="5"/>
  <c r="AS140" i="5"/>
  <c r="AS141" i="5"/>
  <c r="AU141" i="5" s="1"/>
  <c r="AS142" i="5"/>
  <c r="AU142" i="5" s="1"/>
  <c r="AS144" i="5"/>
  <c r="AU144" i="5" s="1"/>
  <c r="AS143" i="5"/>
  <c r="AU143" i="5" s="1"/>
  <c r="AS145" i="5"/>
  <c r="AS185" i="5"/>
  <c r="AR43" i="5"/>
  <c r="AT43" i="5" s="1"/>
  <c r="AR188" i="5"/>
  <c r="AT188" i="5" s="1"/>
  <c r="AS44" i="5"/>
  <c r="AU44" i="5" s="1"/>
  <c r="AR128" i="5"/>
  <c r="AT128" i="5" s="1"/>
  <c r="AS109" i="5"/>
  <c r="AU109" i="5" s="1"/>
  <c r="AS22" i="5"/>
  <c r="AU22" i="5" s="1"/>
  <c r="AR65" i="5"/>
  <c r="AS71" i="5"/>
  <c r="AU71" i="5" s="1"/>
  <c r="AR176" i="5"/>
  <c r="AT176" i="5" s="1"/>
  <c r="AR177" i="5"/>
  <c r="AT177" i="5" s="1"/>
  <c r="AR178" i="5"/>
  <c r="AR179" i="5"/>
  <c r="AR180" i="5"/>
  <c r="AT180" i="5" s="1"/>
  <c r="AR181" i="5"/>
  <c r="AT181" i="5" s="1"/>
  <c r="AR170" i="5"/>
  <c r="AT170" i="5" s="1"/>
  <c r="AR171" i="5"/>
  <c r="AT171" i="5" s="1"/>
  <c r="AR172" i="5"/>
  <c r="AT172" i="5" s="1"/>
  <c r="AR173" i="5"/>
  <c r="AR174" i="5"/>
  <c r="AR175" i="5"/>
  <c r="AT175" i="5" s="1"/>
  <c r="AS86" i="5"/>
  <c r="AU86" i="5" s="1"/>
  <c r="AS87" i="5"/>
  <c r="AU87" i="5" s="1"/>
  <c r="AS88" i="5"/>
  <c r="AS89" i="5"/>
  <c r="AS90" i="5"/>
  <c r="AU90" i="5" s="1"/>
  <c r="AS91" i="5"/>
  <c r="AU91" i="5" s="1"/>
  <c r="AS92" i="5"/>
  <c r="AU92" i="5" s="1"/>
  <c r="AS93" i="5"/>
  <c r="AS94" i="5"/>
  <c r="AS96" i="5"/>
  <c r="AU96" i="5" s="1"/>
  <c r="AS95" i="5"/>
  <c r="AU95" i="5" s="1"/>
  <c r="AS97" i="5"/>
  <c r="AU97" i="5" s="1"/>
  <c r="AR26" i="5"/>
  <c r="AT26" i="5" s="1"/>
  <c r="AR27" i="5"/>
  <c r="AT27" i="5" s="1"/>
  <c r="AR28" i="5"/>
  <c r="AR29" i="5"/>
  <c r="AR30" i="5"/>
  <c r="AT30" i="5" s="1"/>
  <c r="AR31" i="5"/>
  <c r="AT31" i="5" s="1"/>
  <c r="AR32" i="5"/>
  <c r="AT32" i="5" s="1"/>
  <c r="AR34" i="5"/>
  <c r="AT34" i="5" s="1"/>
  <c r="AR33" i="5"/>
  <c r="AR35" i="5"/>
  <c r="AR36" i="5"/>
  <c r="AT36" i="5" s="1"/>
  <c r="AR37" i="5"/>
  <c r="AT37" i="5" s="1"/>
  <c r="AS184" i="5"/>
  <c r="AU184" i="5" s="1"/>
  <c r="AR42" i="5"/>
  <c r="AT42" i="5" s="1"/>
  <c r="AR187" i="5"/>
  <c r="AS43" i="5"/>
  <c r="AR127" i="5"/>
  <c r="AT127" i="5" s="1"/>
  <c r="AS107" i="5"/>
  <c r="AU107" i="5" s="1"/>
  <c r="AS21" i="5"/>
  <c r="AU21" i="5" s="1"/>
  <c r="AR64" i="5"/>
  <c r="AT64" i="5" s="1"/>
  <c r="AS72" i="5"/>
  <c r="AS50" i="5"/>
  <c r="AU50" i="5" s="1"/>
  <c r="AS51" i="5"/>
  <c r="AS52" i="5"/>
  <c r="AU52" i="5" s="1"/>
  <c r="AS53" i="5"/>
  <c r="AU53" i="5" s="1"/>
  <c r="AS54" i="5"/>
  <c r="AU54" i="5" s="1"/>
  <c r="AS55" i="5"/>
  <c r="AU55" i="5" s="1"/>
  <c r="AS56" i="5"/>
  <c r="AU56" i="5" s="1"/>
  <c r="AS57" i="5"/>
  <c r="AU57" i="5" s="1"/>
  <c r="AS58" i="5"/>
  <c r="AU58" i="5" s="1"/>
  <c r="AS60" i="5"/>
  <c r="AU60" i="5" s="1"/>
  <c r="AS59" i="5"/>
  <c r="AU59" i="5" s="1"/>
  <c r="AS61" i="5"/>
  <c r="AS183" i="5"/>
  <c r="AU183" i="5" s="1"/>
  <c r="AR41" i="5"/>
  <c r="AT41" i="5" s="1"/>
  <c r="AR186" i="5"/>
  <c r="AT186" i="5" s="1"/>
  <c r="AS42" i="5"/>
  <c r="AU42" i="5" s="1"/>
  <c r="AR126" i="5"/>
  <c r="AT126" i="5" s="1"/>
  <c r="AS108" i="5"/>
  <c r="AS20" i="5"/>
  <c r="AR63" i="5"/>
  <c r="AT63" i="5" s="1"/>
  <c r="AS70" i="5"/>
  <c r="AU70" i="5" s="1"/>
  <c r="AS100" i="5"/>
  <c r="AU100" i="5" s="1"/>
  <c r="AR140" i="5"/>
  <c r="AT140" i="5" s="1"/>
  <c r="AR141" i="5"/>
  <c r="AT141" i="5" s="1"/>
  <c r="AR142" i="5"/>
  <c r="AT142" i="5" s="1"/>
  <c r="AR143" i="5"/>
  <c r="AT143" i="5" s="1"/>
  <c r="AR144" i="5"/>
  <c r="AT144" i="5" s="1"/>
  <c r="AR145" i="5"/>
  <c r="AT145" i="5" s="1"/>
  <c r="AR134" i="5"/>
  <c r="AT134" i="5" s="1"/>
  <c r="AR135" i="5"/>
  <c r="AT135" i="5" s="1"/>
  <c r="AR136" i="5"/>
  <c r="AR137" i="5"/>
  <c r="AT137" i="5" s="1"/>
  <c r="AR138" i="5"/>
  <c r="AT138" i="5" s="1"/>
  <c r="AR139" i="5"/>
  <c r="AT139" i="5" s="1"/>
  <c r="AS74" i="5"/>
  <c r="AU74" i="5" s="1"/>
  <c r="AS75" i="5"/>
  <c r="AS76" i="5"/>
  <c r="AS77" i="5"/>
  <c r="AS78" i="5"/>
  <c r="AU78" i="5" s="1"/>
  <c r="AS79" i="5"/>
  <c r="AU79" i="5" s="1"/>
  <c r="AS80" i="5"/>
  <c r="AU80" i="5" s="1"/>
  <c r="AS81" i="5"/>
  <c r="AS82" i="5"/>
  <c r="AU82" i="5" s="1"/>
  <c r="AS84" i="5"/>
  <c r="AU84" i="5" s="1"/>
  <c r="AS83" i="5"/>
  <c r="AU83" i="5" s="1"/>
  <c r="AS85" i="5"/>
  <c r="AU85" i="5" s="1"/>
  <c r="AR164" i="5"/>
  <c r="AT164" i="5" s="1"/>
  <c r="AR165" i="5"/>
  <c r="AR166" i="5"/>
  <c r="AT166" i="5" s="1"/>
  <c r="AR167" i="5"/>
  <c r="AT167" i="5" s="1"/>
  <c r="AR168" i="5"/>
  <c r="AT168" i="5" s="1"/>
  <c r="AR169" i="5"/>
  <c r="AT169" i="5" s="1"/>
  <c r="AR158" i="5"/>
  <c r="AT158" i="5" s="1"/>
  <c r="AR159" i="5"/>
  <c r="AT159" i="5" s="1"/>
  <c r="AR160" i="5"/>
  <c r="AR161" i="5"/>
  <c r="AT161" i="5" s="1"/>
  <c r="AR162" i="5"/>
  <c r="AT162" i="5" s="1"/>
  <c r="AR163" i="5"/>
  <c r="AT163" i="5" s="1"/>
  <c r="AS170" i="5"/>
  <c r="AU170" i="5" s="1"/>
  <c r="AS171" i="5"/>
  <c r="AU171" i="5" s="1"/>
  <c r="AS172" i="5"/>
  <c r="AS173" i="5"/>
  <c r="AS174" i="5"/>
  <c r="AU174" i="5" s="1"/>
  <c r="AS175" i="5"/>
  <c r="AU175" i="5" s="1"/>
  <c r="AS176" i="5"/>
  <c r="AU176" i="5" s="1"/>
  <c r="AS177" i="5"/>
  <c r="AU177" i="5" s="1"/>
  <c r="AS178" i="5"/>
  <c r="AS180" i="5"/>
  <c r="AU180" i="5" s="1"/>
  <c r="AS179" i="5"/>
  <c r="AU179" i="5" s="1"/>
  <c r="AS181" i="5"/>
  <c r="AU181" i="5" s="1"/>
  <c r="AR116" i="5"/>
  <c r="AT116" i="5" s="1"/>
  <c r="AR117" i="5"/>
  <c r="AR118" i="5"/>
  <c r="AR119" i="5"/>
  <c r="AR120" i="5"/>
  <c r="AT120" i="5" s="1"/>
  <c r="AR121" i="5"/>
  <c r="AT121" i="5" s="1"/>
  <c r="AR110" i="5"/>
  <c r="AT110" i="5" s="1"/>
  <c r="AR111" i="5"/>
  <c r="AR112" i="5"/>
  <c r="AR113" i="5"/>
  <c r="AT113" i="5" s="1"/>
  <c r="AV113" i="5" s="1"/>
  <c r="AR114" i="5"/>
  <c r="AT114" i="5" s="1"/>
  <c r="AR115" i="5"/>
  <c r="AT115" i="5" s="1"/>
  <c r="AS182" i="5"/>
  <c r="AU182" i="5" s="1"/>
  <c r="AR40" i="5"/>
  <c r="AT40" i="5" s="1"/>
  <c r="AR185" i="5"/>
  <c r="AS41" i="5"/>
  <c r="AU41" i="5" s="1"/>
  <c r="AR125" i="5"/>
  <c r="AT125" i="5" s="1"/>
  <c r="AS106" i="5"/>
  <c r="AU106" i="5" s="1"/>
  <c r="AS19" i="5"/>
  <c r="AU19" i="5" s="1"/>
  <c r="AR62" i="5"/>
  <c r="AS69" i="5"/>
  <c r="AU69" i="5" s="1"/>
  <c r="AR80" i="5"/>
  <c r="AT80" i="5" s="1"/>
  <c r="AR81" i="5"/>
  <c r="AT81" i="5" s="1"/>
  <c r="AR82" i="5"/>
  <c r="AT82" i="5" s="1"/>
  <c r="AR83" i="5"/>
  <c r="AT83" i="5" s="1"/>
  <c r="AR84" i="5"/>
  <c r="AT84" i="5" s="1"/>
  <c r="AR85" i="5"/>
  <c r="AR74" i="5"/>
  <c r="AR75" i="5"/>
  <c r="AT75" i="5" s="1"/>
  <c r="AR76" i="5"/>
  <c r="AT76" i="5" s="1"/>
  <c r="AR77" i="5"/>
  <c r="AT77" i="5" s="1"/>
  <c r="AR78" i="5"/>
  <c r="AR79" i="5"/>
  <c r="AS193" i="5"/>
  <c r="AU193" i="5" s="1"/>
  <c r="AR39" i="5"/>
  <c r="AT39" i="5" s="1"/>
  <c r="AR184" i="5"/>
  <c r="AT184" i="5" s="1"/>
  <c r="AS40" i="5"/>
  <c r="AU40" i="5" s="1"/>
  <c r="AR124" i="5"/>
  <c r="AS105" i="5"/>
  <c r="AU105" i="5" s="1"/>
  <c r="AS18" i="5"/>
  <c r="AR73" i="5"/>
  <c r="AT73" i="5" s="1"/>
  <c r="AS68" i="5"/>
  <c r="AU68" i="5" s="1"/>
  <c r="AR46" i="5"/>
  <c r="AT46" i="5" s="1"/>
  <c r="AR56" i="5"/>
  <c r="AR57" i="5"/>
  <c r="AR58" i="5"/>
  <c r="AT58" i="5" s="1"/>
  <c r="AR59" i="5"/>
  <c r="AT59" i="5" s="1"/>
  <c r="AR60" i="5"/>
  <c r="AT60" i="5" s="1"/>
  <c r="AR61" i="5"/>
  <c r="AT61" i="5" s="1"/>
  <c r="AR50" i="5"/>
  <c r="AR51" i="5"/>
  <c r="AR52" i="5"/>
  <c r="AR53" i="5"/>
  <c r="AT53" i="5" s="1"/>
  <c r="AR54" i="5"/>
  <c r="AT54" i="5" s="1"/>
  <c r="AR55" i="5"/>
  <c r="AT55" i="5" s="1"/>
  <c r="AS191" i="5"/>
  <c r="AU191" i="5" s="1"/>
  <c r="AR38" i="5"/>
  <c r="AT38" i="5" s="1"/>
  <c r="AR183" i="5"/>
  <c r="AT183" i="5" s="1"/>
  <c r="AS39" i="5"/>
  <c r="AU39" i="5" s="1"/>
  <c r="AR123" i="5"/>
  <c r="AT123" i="5" s="1"/>
  <c r="AS104" i="5"/>
  <c r="AU104" i="5" s="1"/>
  <c r="AS17" i="5"/>
  <c r="AU17" i="5" s="1"/>
  <c r="AR72" i="5"/>
  <c r="AS67" i="5"/>
  <c r="AR131" i="5"/>
  <c r="AT131" i="5" s="1"/>
  <c r="AS158" i="5"/>
  <c r="AU158" i="5" s="1"/>
  <c r="AS159" i="5"/>
  <c r="AU159" i="5" s="1"/>
  <c r="AS160" i="5"/>
  <c r="AU160" i="5" s="1"/>
  <c r="AS161" i="5"/>
  <c r="AU161" i="5" s="1"/>
  <c r="AS162" i="5"/>
  <c r="AU162" i="5" s="1"/>
  <c r="AS163" i="5"/>
  <c r="AU163" i="5" s="1"/>
  <c r="AS164" i="5"/>
  <c r="AU164" i="5" s="1"/>
  <c r="AS165" i="5"/>
  <c r="AU165" i="5" s="1"/>
  <c r="AS166" i="5"/>
  <c r="AU166" i="5" s="1"/>
  <c r="AS168" i="5"/>
  <c r="AS167" i="5"/>
  <c r="AU167" i="5" s="1"/>
  <c r="AS169" i="5"/>
  <c r="AU169" i="5" s="1"/>
  <c r="AR92" i="5"/>
  <c r="AT92" i="5" s="1"/>
  <c r="AR93" i="5"/>
  <c r="AT93" i="5" s="1"/>
  <c r="AR94" i="5"/>
  <c r="AT94" i="5" s="1"/>
  <c r="AR95" i="5"/>
  <c r="AR96" i="5"/>
  <c r="AT96" i="5" s="1"/>
  <c r="AR97" i="5"/>
  <c r="AT97" i="5" s="1"/>
  <c r="AR86" i="5"/>
  <c r="AT86" i="5" s="1"/>
  <c r="AR87" i="5"/>
  <c r="AT87" i="5" s="1"/>
  <c r="AR88" i="5"/>
  <c r="AT88" i="5" s="1"/>
  <c r="AR89" i="5"/>
  <c r="AT89" i="5" s="1"/>
  <c r="AR90" i="5"/>
  <c r="AT90" i="5" s="1"/>
  <c r="AR91" i="5"/>
  <c r="AT91" i="5" s="1"/>
  <c r="AS192" i="5"/>
  <c r="AU192" i="5" s="1"/>
  <c r="AR49" i="5"/>
  <c r="AT49" i="5" s="1"/>
  <c r="AR182" i="5"/>
  <c r="AS38" i="5"/>
  <c r="AU38" i="5" s="1"/>
  <c r="AR122" i="5"/>
  <c r="AT122" i="5" s="1"/>
  <c r="AS103" i="5"/>
  <c r="AU103" i="5" s="1"/>
  <c r="AS16" i="5"/>
  <c r="AU16" i="5" s="1"/>
  <c r="AR71" i="5"/>
  <c r="AT71" i="5" s="1"/>
  <c r="AS66" i="5"/>
  <c r="AU66" i="5" s="1"/>
  <c r="AR14" i="5"/>
  <c r="AT14" i="5" s="1"/>
  <c r="AV14" i="5" s="1"/>
  <c r="AR15" i="5"/>
  <c r="AT15" i="5" s="1"/>
  <c r="AV15" i="5" s="1"/>
  <c r="AR16" i="5"/>
  <c r="AT16" i="5" s="1"/>
  <c r="AV16" i="5" s="1"/>
  <c r="AR17" i="5"/>
  <c r="AT17" i="5" s="1"/>
  <c r="AV17" i="5" s="1"/>
  <c r="AR18" i="5"/>
  <c r="AT18" i="5" s="1"/>
  <c r="AV18" i="5" s="1"/>
  <c r="AR19" i="5"/>
  <c r="AT19" i="5" s="1"/>
  <c r="AV19" i="5" s="1"/>
  <c r="AR20" i="5"/>
  <c r="AT20" i="5" s="1"/>
  <c r="AV20" i="5" s="1"/>
  <c r="AR22" i="5"/>
  <c r="AT22" i="5" s="1"/>
  <c r="AV22" i="5" s="1"/>
  <c r="AR24" i="5"/>
  <c r="AR25" i="5"/>
  <c r="AR21" i="5"/>
  <c r="AT21" i="5" s="1"/>
  <c r="AV21" i="5" s="1"/>
  <c r="AR23" i="5"/>
  <c r="AT23" i="5" s="1"/>
  <c r="AV23" i="5" s="1"/>
  <c r="AS122" i="5"/>
  <c r="AU122" i="5" s="1"/>
  <c r="AS123" i="5"/>
  <c r="AS124" i="5"/>
  <c r="AU124" i="5" s="1"/>
  <c r="AS125" i="5"/>
  <c r="AU125" i="5" s="1"/>
  <c r="AS126" i="5"/>
  <c r="AU126" i="5" s="1"/>
  <c r="AS127" i="5"/>
  <c r="AU127" i="5" s="1"/>
  <c r="AS128" i="5"/>
  <c r="AU128" i="5" s="1"/>
  <c r="AS129" i="5"/>
  <c r="AU129" i="5" s="1"/>
  <c r="AS130" i="5"/>
  <c r="AU130" i="5" s="1"/>
  <c r="AS132" i="5"/>
  <c r="AU132" i="5" s="1"/>
  <c r="AS131" i="5"/>
  <c r="AU131" i="5" s="1"/>
  <c r="AS133" i="5"/>
  <c r="AU133" i="5" s="1"/>
  <c r="AS110" i="5"/>
  <c r="AU110" i="5" s="1"/>
  <c r="AS111" i="5"/>
  <c r="AU111" i="5" s="1"/>
  <c r="AS112" i="5"/>
  <c r="AU112" i="5" s="1"/>
  <c r="AS113" i="5"/>
  <c r="AU113" i="5" s="1"/>
  <c r="AS114" i="5"/>
  <c r="AU114" i="5" s="1"/>
  <c r="AS115" i="5"/>
  <c r="AU115" i="5" s="1"/>
  <c r="AS116" i="5"/>
  <c r="AU116" i="5" s="1"/>
  <c r="AS117" i="5"/>
  <c r="AU117" i="5" s="1"/>
  <c r="AS118" i="5"/>
  <c r="AU118" i="5" s="1"/>
  <c r="AS120" i="5"/>
  <c r="AU120" i="5" s="1"/>
  <c r="AS119" i="5"/>
  <c r="AU119" i="5" s="1"/>
  <c r="AS121" i="5"/>
  <c r="AU121" i="5" s="1"/>
  <c r="AS190" i="5"/>
  <c r="AU190" i="5" s="1"/>
  <c r="AR48" i="5"/>
  <c r="AR193" i="5"/>
  <c r="AT193" i="5" s="1"/>
  <c r="AS49" i="5"/>
  <c r="AU49" i="5" s="1"/>
  <c r="AW49" i="5" s="1"/>
  <c r="AR133" i="5"/>
  <c r="AT133" i="5" s="1"/>
  <c r="AS102" i="5"/>
  <c r="AU102" i="5" s="1"/>
  <c r="AS15" i="5"/>
  <c r="AU15" i="5" s="1"/>
  <c r="AR70" i="5"/>
  <c r="AT70" i="5" s="1"/>
  <c r="AS65" i="5"/>
  <c r="AU65" i="5" s="1"/>
  <c r="AR152" i="5"/>
  <c r="AT152" i="5" s="1"/>
  <c r="AR153" i="5"/>
  <c r="AT153" i="5" s="1"/>
  <c r="AR154" i="5"/>
  <c r="AT154" i="5" s="1"/>
  <c r="AR155" i="5"/>
  <c r="AT155" i="5" s="1"/>
  <c r="AR156" i="5"/>
  <c r="AT156" i="5" s="1"/>
  <c r="AR157" i="5"/>
  <c r="AT157" i="5" s="1"/>
  <c r="AR146" i="5"/>
  <c r="AT146" i="5" s="1"/>
  <c r="AR147" i="5"/>
  <c r="AT147" i="5" s="1"/>
  <c r="AR148" i="5"/>
  <c r="AT148" i="5" s="1"/>
  <c r="AR149" i="5"/>
  <c r="AT149" i="5" s="1"/>
  <c r="AR150" i="5"/>
  <c r="AT150" i="5" s="1"/>
  <c r="AR151" i="5"/>
  <c r="AT151" i="5" s="1"/>
  <c r="AS189" i="5"/>
  <c r="AU189" i="5" s="1"/>
  <c r="AR47" i="5"/>
  <c r="AT47" i="5" s="1"/>
  <c r="AR192" i="5"/>
  <c r="AT192" i="5" s="1"/>
  <c r="AS47" i="5"/>
  <c r="AU47" i="5" s="1"/>
  <c r="AR132" i="5"/>
  <c r="AT132" i="5" s="1"/>
  <c r="AS101" i="5"/>
  <c r="AU101" i="5" s="1"/>
  <c r="AR69" i="5"/>
  <c r="AT69" i="5" s="1"/>
  <c r="AS64" i="5"/>
  <c r="AU64" i="5" s="1"/>
  <c r="AQ208" i="5"/>
  <c r="AT187" i="5"/>
  <c r="AU188" i="5"/>
  <c r="AW206" i="5"/>
  <c r="AW207" i="5"/>
  <c r="AT85" i="5"/>
  <c r="AT74" i="5"/>
  <c r="AT78" i="5"/>
  <c r="AT79" i="5"/>
  <c r="AU76" i="5"/>
  <c r="AU77" i="5"/>
  <c r="AU81" i="5"/>
  <c r="AU75" i="5"/>
  <c r="AT165" i="5"/>
  <c r="AT160" i="5"/>
  <c r="AU157" i="5"/>
  <c r="AU146" i="5"/>
  <c r="AU150" i="5"/>
  <c r="AU151" i="5"/>
  <c r="AU172" i="5"/>
  <c r="AU173" i="5"/>
  <c r="AU178" i="5"/>
  <c r="AU61" i="5"/>
  <c r="AU123" i="5"/>
  <c r="AU67" i="5"/>
  <c r="AU63" i="5"/>
  <c r="AU72" i="5"/>
  <c r="AT95" i="5"/>
  <c r="AT62" i="5"/>
  <c r="AT65" i="5"/>
  <c r="AT67" i="5"/>
  <c r="AT130" i="5"/>
  <c r="AT124" i="5"/>
  <c r="AT35" i="5"/>
  <c r="AT33" i="5"/>
  <c r="AT28" i="5"/>
  <c r="AT29" i="5"/>
  <c r="AU51" i="5"/>
  <c r="AT72" i="5"/>
  <c r="AT178" i="5"/>
  <c r="AT179" i="5"/>
  <c r="AT173" i="5"/>
  <c r="AT174" i="5"/>
  <c r="AT182" i="5"/>
  <c r="AT189" i="5"/>
  <c r="AT185" i="5"/>
  <c r="AU25" i="5"/>
  <c r="AU14" i="5"/>
  <c r="AT57" i="5"/>
  <c r="AT50" i="5"/>
  <c r="AT51" i="5"/>
  <c r="AT52" i="5"/>
  <c r="AT56" i="5"/>
  <c r="AU145" i="5"/>
  <c r="AU136" i="5"/>
  <c r="AU139" i="5"/>
  <c r="AU140" i="5"/>
  <c r="AT136" i="5"/>
  <c r="AU99" i="5"/>
  <c r="AU108" i="5"/>
  <c r="AT108" i="5"/>
  <c r="AT100" i="5"/>
  <c r="AU168" i="5"/>
  <c r="AU20" i="5"/>
  <c r="AU88" i="5"/>
  <c r="AU89" i="5"/>
  <c r="AU93" i="5"/>
  <c r="AU94" i="5"/>
  <c r="AT117" i="5"/>
  <c r="AT118" i="5"/>
  <c r="AT119" i="5"/>
  <c r="AT111" i="5"/>
  <c r="AT112" i="5"/>
  <c r="AU43" i="5"/>
  <c r="AU45" i="5"/>
  <c r="AU18" i="5"/>
  <c r="AT205" i="5"/>
  <c r="AT195" i="5"/>
  <c r="AU194" i="5"/>
  <c r="AU198" i="5"/>
  <c r="AU187" i="5"/>
  <c r="AT48" i="5"/>
  <c r="AU185" i="5"/>
  <c r="AU34" i="5"/>
  <c r="AU28" i="5"/>
  <c r="AU29" i="5"/>
  <c r="AU30" i="5"/>
  <c r="AU36" i="5"/>
  <c r="AO987" i="5"/>
  <c r="W992" i="5"/>
  <c r="W997" i="5"/>
  <c r="W989" i="5"/>
  <c r="W995" i="5"/>
  <c r="W991" i="5"/>
  <c r="W987" i="5"/>
  <c r="W994" i="5"/>
  <c r="W993" i="5"/>
  <c r="W990" i="5"/>
  <c r="W996" i="5"/>
  <c r="G1011" i="4"/>
  <c r="Z994" i="4"/>
  <c r="H1012" i="4"/>
  <c r="AB995" i="4"/>
  <c r="G1008" i="4"/>
  <c r="Z991" i="4"/>
  <c r="F1011" i="4"/>
  <c r="W994" i="4"/>
  <c r="E1013" i="4"/>
  <c r="V996" i="4"/>
  <c r="Z149" i="4"/>
  <c r="AB769" i="4"/>
  <c r="Z65" i="4"/>
  <c r="G1013" i="4"/>
  <c r="Z996" i="4"/>
  <c r="Z73" i="4"/>
  <c r="Z261" i="4"/>
  <c r="Z772" i="4"/>
  <c r="AB606" i="4"/>
  <c r="AB79" i="4"/>
  <c r="H1005" i="4"/>
  <c r="AB988" i="4"/>
  <c r="Z90" i="4"/>
  <c r="G1006" i="4"/>
  <c r="Z989" i="4"/>
  <c r="F1009" i="4"/>
  <c r="W992" i="4"/>
  <c r="E1011" i="4"/>
  <c r="V994" i="4"/>
  <c r="Z64" i="4"/>
  <c r="AB861" i="4"/>
  <c r="AB778" i="4"/>
  <c r="AB71" i="4"/>
  <c r="Z857" i="4"/>
  <c r="AB155" i="4"/>
  <c r="Z12" i="4"/>
  <c r="Z847" i="4"/>
  <c r="AB376" i="4"/>
  <c r="Z916" i="4"/>
  <c r="H1008" i="4"/>
  <c r="AB991" i="4"/>
  <c r="E1009" i="4"/>
  <c r="V992" i="4"/>
  <c r="Z633" i="4"/>
  <c r="Z243" i="4"/>
  <c r="E1004" i="4"/>
  <c r="V987" i="4"/>
  <c r="AB996" i="4"/>
  <c r="H1013" i="4"/>
  <c r="G1009" i="4"/>
  <c r="Z992" i="4"/>
  <c r="Z208" i="4"/>
  <c r="E1014" i="4"/>
  <c r="V997" i="4"/>
  <c r="Z196" i="4"/>
  <c r="Z85" i="4"/>
  <c r="Z83" i="4"/>
  <c r="Z932" i="4"/>
  <c r="AB193" i="4"/>
  <c r="Z4" i="4"/>
  <c r="Z211" i="4"/>
  <c r="AB12" i="4"/>
  <c r="F1004" i="4"/>
  <c r="W987" i="4"/>
  <c r="AB211" i="4"/>
  <c r="AB989" i="4"/>
  <c r="H1006" i="4"/>
  <c r="G1014" i="4"/>
  <c r="Z997" i="4"/>
  <c r="F1012" i="4"/>
  <c r="W995" i="4"/>
  <c r="E1007" i="4"/>
  <c r="V990" i="4"/>
  <c r="AB164" i="4"/>
  <c r="Z186" i="4"/>
  <c r="Z481" i="4"/>
  <c r="Z471" i="4"/>
  <c r="AB140" i="4"/>
  <c r="F1014" i="4"/>
  <c r="W997" i="4"/>
  <c r="H1011" i="4"/>
  <c r="AB994" i="4"/>
  <c r="AB33" i="4"/>
  <c r="F1005" i="4"/>
  <c r="W988" i="4"/>
  <c r="E1012" i="4"/>
  <c r="V995" i="4"/>
  <c r="Z417" i="4"/>
  <c r="Z621" i="4"/>
  <c r="Z620" i="4"/>
  <c r="AB126" i="4"/>
  <c r="AB61" i="4"/>
  <c r="AB480" i="4"/>
  <c r="E1006" i="4"/>
  <c r="V989" i="4"/>
  <c r="G1004" i="4"/>
  <c r="Z987" i="4"/>
  <c r="G1012" i="4"/>
  <c r="Z995" i="4"/>
  <c r="F1010" i="4"/>
  <c r="W993" i="4"/>
  <c r="E1005" i="4"/>
  <c r="V988" i="4"/>
  <c r="Z215" i="4"/>
  <c r="Z632" i="4"/>
  <c r="AB58" i="4"/>
  <c r="AB695" i="4"/>
  <c r="Z217" i="4"/>
  <c r="AB400" i="4"/>
  <c r="AB990" i="4"/>
  <c r="H1007" i="4"/>
  <c r="AB993" i="4"/>
  <c r="H1010" i="4"/>
  <c r="Z79" i="4"/>
  <c r="AB987" i="4"/>
  <c r="H1004" i="4"/>
  <c r="Z95" i="4"/>
  <c r="Z188" i="4"/>
  <c r="H1009" i="4"/>
  <c r="AB992" i="4"/>
  <c r="AB25" i="4"/>
  <c r="Z68" i="4"/>
  <c r="G1005" i="4"/>
  <c r="Z988" i="4"/>
  <c r="F1008" i="4"/>
  <c r="W991" i="4"/>
  <c r="E1010" i="4"/>
  <c r="V993" i="4"/>
  <c r="Z920" i="4"/>
  <c r="Z283" i="4"/>
  <c r="AB704" i="4"/>
  <c r="AB370" i="4"/>
  <c r="G1007" i="4"/>
  <c r="Z990" i="4"/>
  <c r="F1013" i="4"/>
  <c r="W996" i="4"/>
  <c r="E1008" i="4"/>
  <c r="V991" i="4"/>
  <c r="AB931" i="4"/>
  <c r="AB763" i="4"/>
  <c r="Z311" i="4"/>
  <c r="Z402" i="4"/>
  <c r="AB11" i="4"/>
  <c r="AB677" i="4"/>
  <c r="F1007" i="4"/>
  <c r="W990" i="4"/>
  <c r="F1015" i="4"/>
  <c r="Z88" i="4"/>
  <c r="Z63" i="4"/>
  <c r="AB997" i="4"/>
  <c r="H1014" i="4"/>
  <c r="H1015" i="4"/>
  <c r="G1010" i="4"/>
  <c r="Z993" i="4"/>
  <c r="F1006" i="4"/>
  <c r="W989" i="4"/>
  <c r="Z183" i="4"/>
  <c r="AB555" i="4"/>
  <c r="AB462" i="4"/>
  <c r="AB607" i="4"/>
  <c r="Z139" i="4"/>
  <c r="AB699" i="4"/>
  <c r="Z249" i="4"/>
  <c r="AB777" i="4"/>
  <c r="Z778" i="4"/>
  <c r="AB919" i="4"/>
  <c r="AB781" i="4"/>
  <c r="AB268" i="4"/>
  <c r="Z484" i="4"/>
  <c r="Z49" i="4"/>
  <c r="Z20" i="4"/>
  <c r="Z618" i="4"/>
  <c r="Z767" i="4"/>
  <c r="AB612" i="4"/>
  <c r="Z157" i="4"/>
  <c r="Z210" i="4"/>
  <c r="AB683" i="4"/>
  <c r="Z766" i="4"/>
  <c r="Z849" i="4"/>
  <c r="AB156" i="4"/>
  <c r="AB928" i="4"/>
  <c r="AB532" i="4"/>
  <c r="AB382" i="4"/>
  <c r="AB7" i="4"/>
  <c r="AB212" i="4"/>
  <c r="AB935" i="4"/>
  <c r="AB771" i="4"/>
  <c r="Z321" i="4"/>
  <c r="Z252" i="4"/>
  <c r="AB207" i="4"/>
  <c r="AB60" i="4"/>
  <c r="Z490" i="4"/>
  <c r="Z270" i="4"/>
  <c r="AB152" i="4"/>
  <c r="AB416" i="4"/>
  <c r="AB128" i="4"/>
  <c r="Z295" i="4"/>
  <c r="AB76" i="4"/>
  <c r="Z319" i="4"/>
  <c r="AB363" i="4"/>
  <c r="AB39" i="4"/>
  <c r="AB536" i="4"/>
  <c r="Z142" i="4"/>
  <c r="Z781" i="4"/>
  <c r="Z11" i="4"/>
  <c r="AB927" i="4"/>
  <c r="AB768" i="4"/>
  <c r="Z144" i="4"/>
  <c r="Z634" i="4"/>
  <c r="Z251" i="4"/>
  <c r="Z478" i="4"/>
  <c r="Z41" i="4"/>
  <c r="Z631" i="4"/>
  <c r="Z775" i="4"/>
  <c r="AB619" i="4"/>
  <c r="AB154" i="4"/>
  <c r="AB775" i="4"/>
  <c r="Z221" i="4"/>
  <c r="AB288" i="4"/>
  <c r="AB620" i="4"/>
  <c r="Z843" i="4"/>
  <c r="AB463" i="4"/>
  <c r="AB150" i="4"/>
  <c r="AB217" i="4"/>
  <c r="AB765" i="4"/>
  <c r="AB774" i="4"/>
  <c r="Z315" i="4"/>
  <c r="AB4" i="4"/>
  <c r="AB546" i="4"/>
  <c r="Z268" i="4"/>
  <c r="Z31" i="4"/>
  <c r="AB195" i="4"/>
  <c r="AB369" i="4"/>
  <c r="Z255" i="4"/>
  <c r="AB685" i="4"/>
  <c r="AB178" i="4"/>
  <c r="Z275" i="4"/>
  <c r="AB779" i="4"/>
  <c r="AB694" i="4"/>
  <c r="Z285" i="4"/>
  <c r="AB604" i="4"/>
  <c r="AB125" i="4"/>
  <c r="Z297" i="4"/>
  <c r="AB83" i="4"/>
  <c r="Z629" i="4"/>
  <c r="Z412" i="4"/>
  <c r="AB616" i="4"/>
  <c r="AB863" i="4"/>
  <c r="AB689" i="4"/>
  <c r="Z922" i="4"/>
  <c r="AB550" i="4"/>
  <c r="AB551" i="4"/>
  <c r="AB381" i="4"/>
  <c r="AB865" i="4"/>
  <c r="AB548" i="4"/>
  <c r="Z225" i="4"/>
  <c r="AB934" i="4"/>
  <c r="AB762" i="4"/>
  <c r="Z473" i="4"/>
  <c r="AB684" i="4"/>
  <c r="Z771" i="4"/>
  <c r="AB385" i="4"/>
  <c r="AB163" i="4"/>
  <c r="Z43" i="4"/>
  <c r="Z623" i="4"/>
  <c r="AB224" i="4"/>
  <c r="Z762" i="4"/>
  <c r="AB605" i="4"/>
  <c r="AB933" i="4"/>
  <c r="AB8" i="4"/>
  <c r="AB221" i="4"/>
  <c r="Z316" i="4"/>
  <c r="Z226" i="4"/>
  <c r="AB415" i="4"/>
  <c r="Z858" i="4"/>
  <c r="AB473" i="4"/>
  <c r="Z276" i="4"/>
  <c r="Z112" i="4"/>
  <c r="Z229" i="4"/>
  <c r="AB228" i="4"/>
  <c r="Z411" i="4"/>
  <c r="AB174" i="4"/>
  <c r="AB917" i="4"/>
  <c r="AB402" i="4"/>
  <c r="Z408" i="4"/>
  <c r="Z245" i="4"/>
  <c r="AB281" i="4"/>
  <c r="AB220" i="4"/>
  <c r="Z489" i="4"/>
  <c r="Z286" i="4"/>
  <c r="AB371" i="4"/>
  <c r="Z119" i="4"/>
  <c r="AB132" i="4"/>
  <c r="Z300" i="4"/>
  <c r="AB75" i="4"/>
  <c r="Z219" i="4"/>
  <c r="Z921" i="4"/>
  <c r="Z915" i="4"/>
  <c r="AB81" i="4"/>
  <c r="AB406" i="4"/>
  <c r="AB697" i="4"/>
  <c r="AB181" i="4"/>
  <c r="Z33" i="4"/>
  <c r="AB562" i="4"/>
  <c r="Z845" i="4"/>
  <c r="Z619" i="4"/>
  <c r="AB227" i="4"/>
  <c r="AB621" i="4"/>
  <c r="Z936" i="4"/>
  <c r="AB533" i="4"/>
  <c r="AB408" i="4"/>
  <c r="AB283" i="4"/>
  <c r="Z848" i="4"/>
  <c r="AB469" i="4"/>
  <c r="Z25" i="4"/>
  <c r="Z154" i="4"/>
  <c r="AB403" i="4"/>
  <c r="Z418" i="4"/>
  <c r="Z304" i="4"/>
  <c r="AB559" i="4"/>
  <c r="Z310" i="4"/>
  <c r="Z260" i="4"/>
  <c r="AB558" i="4"/>
  <c r="AB676" i="4"/>
  <c r="AB202" i="4"/>
  <c r="AB625" i="4"/>
  <c r="AB857" i="4"/>
  <c r="Z273" i="4"/>
  <c r="Z101" i="4"/>
  <c r="AB143" i="4"/>
  <c r="Z299" i="4"/>
  <c r="AB282" i="4"/>
  <c r="AB766" i="4"/>
  <c r="Z257" i="4"/>
  <c r="AB773" i="4"/>
  <c r="AB189" i="4"/>
  <c r="Z937" i="4"/>
  <c r="AB534" i="4"/>
  <c r="AB681" i="4"/>
  <c r="AB63" i="4"/>
  <c r="AB375" i="4"/>
  <c r="AB853" i="4"/>
  <c r="AB703" i="4"/>
  <c r="Z244" i="4"/>
  <c r="Z312" i="4"/>
  <c r="AB535" i="4"/>
  <c r="AB693" i="4"/>
  <c r="AB160" i="4"/>
  <c r="Z37" i="4"/>
  <c r="Z934" i="4"/>
  <c r="AB707" i="4"/>
  <c r="AB692" i="4"/>
  <c r="AB209" i="4"/>
  <c r="AB702" i="4"/>
  <c r="AB610" i="4"/>
  <c r="AB127" i="4"/>
  <c r="Z227" i="4"/>
  <c r="AB284" i="4"/>
  <c r="AB915" i="4"/>
  <c r="AB275" i="4"/>
  <c r="Z856" i="4"/>
  <c r="AB471" i="4"/>
  <c r="Z7" i="4"/>
  <c r="AB82" i="4"/>
  <c r="AB922" i="4"/>
  <c r="AB419" i="4"/>
  <c r="Z404" i="4"/>
  <c r="AB846" i="4"/>
  <c r="Z322" i="4"/>
  <c r="Z250" i="4"/>
  <c r="AB560" i="4"/>
  <c r="AB130" i="4"/>
  <c r="AB216" i="4"/>
  <c r="AB148" i="4"/>
  <c r="Z279" i="4"/>
  <c r="AB52" i="4"/>
  <c r="Z108" i="4"/>
  <c r="AB138" i="4"/>
  <c r="Z39" i="4"/>
  <c r="AB539" i="4"/>
  <c r="AB137" i="4"/>
  <c r="AB185" i="4"/>
  <c r="Z925" i="4"/>
  <c r="AB540" i="4"/>
  <c r="AB45" i="4"/>
  <c r="AB479" i="4"/>
  <c r="Z264" i="4"/>
  <c r="AB696" i="4"/>
  <c r="AB145" i="4"/>
  <c r="AB845" i="4"/>
  <c r="Z308" i="4"/>
  <c r="Z114" i="4"/>
  <c r="Z927" i="4"/>
  <c r="Z155" i="4"/>
  <c r="Z483" i="4"/>
  <c r="AB172" i="4"/>
  <c r="Z32" i="4"/>
  <c r="AB69" i="4"/>
  <c r="AB48" i="4"/>
  <c r="AB208" i="4"/>
  <c r="Z850" i="4"/>
  <c r="AB708" i="4"/>
  <c r="AB603" i="4"/>
  <c r="Z413" i="4"/>
  <c r="Z855" i="4"/>
  <c r="AB687" i="4"/>
  <c r="AB276" i="4"/>
  <c r="Z853" i="4"/>
  <c r="AB465" i="4"/>
  <c r="Z15" i="4"/>
  <c r="Z862" i="4"/>
  <c r="Z415" i="4"/>
  <c r="AB44" i="4"/>
  <c r="AB547" i="4"/>
  <c r="Z313" i="4"/>
  <c r="Z263" i="4"/>
  <c r="AB565" i="4"/>
  <c r="AB418" i="4"/>
  <c r="AB379" i="4"/>
  <c r="Z401" i="4"/>
  <c r="AB924" i="4"/>
  <c r="AB407" i="4"/>
  <c r="AB916" i="4"/>
  <c r="Z274" i="4"/>
  <c r="Z135" i="4"/>
  <c r="AB54" i="4"/>
  <c r="AB421" i="4"/>
  <c r="Z99" i="4"/>
  <c r="AB124" i="4"/>
  <c r="AB73" i="4"/>
  <c r="Z320" i="4"/>
  <c r="AB269" i="4"/>
  <c r="Z860" i="4"/>
  <c r="AB203" i="4"/>
  <c r="AB13" i="4"/>
  <c r="Z930" i="4"/>
  <c r="AB531" i="4"/>
  <c r="Z293" i="4"/>
  <c r="Z324" i="4"/>
  <c r="AB767" i="4"/>
  <c r="AB858" i="4"/>
  <c r="Z414" i="4"/>
  <c r="Z18" i="4"/>
  <c r="Z246" i="4"/>
  <c r="AB553" i="4"/>
  <c r="Z476" i="4"/>
  <c r="AB180" i="4"/>
  <c r="Z45" i="4"/>
  <c r="AB65" i="4"/>
  <c r="AB215" i="4"/>
  <c r="AB481" i="4"/>
  <c r="AB364" i="4"/>
  <c r="AB226" i="4"/>
  <c r="Z763" i="4"/>
  <c r="Z773" i="4"/>
  <c r="AB701" i="4"/>
  <c r="AB617" i="4"/>
  <c r="Z253" i="4"/>
  <c r="AB205" i="4"/>
  <c r="AB274" i="4"/>
  <c r="Z864" i="4"/>
  <c r="AB476" i="4"/>
  <c r="Z9" i="4"/>
  <c r="AB937" i="4"/>
  <c r="AB678" i="4"/>
  <c r="Z409" i="4"/>
  <c r="AB556" i="4"/>
  <c r="Z16" i="4"/>
  <c r="AB537" i="4"/>
  <c r="AB377" i="4"/>
  <c r="Z859" i="4"/>
  <c r="Z776" i="4"/>
  <c r="Z309" i="4"/>
  <c r="AB563" i="4"/>
  <c r="Z764" i="4"/>
  <c r="Z861" i="4"/>
  <c r="Z492" i="4"/>
  <c r="Z271" i="4"/>
  <c r="Z143" i="4"/>
  <c r="AB46" i="4"/>
  <c r="AB413" i="4"/>
  <c r="Z116" i="4"/>
  <c r="AB139" i="4"/>
  <c r="Z928" i="4"/>
  <c r="AB78" i="4"/>
  <c r="AB151" i="4"/>
  <c r="Z400" i="4"/>
  <c r="AB183" i="4"/>
  <c r="AB608" i="4"/>
  <c r="Z918" i="4"/>
  <c r="AB541" i="4"/>
  <c r="Z228" i="4"/>
  <c r="Z298" i="4"/>
  <c r="Z256" i="4"/>
  <c r="AB399" i="4"/>
  <c r="Z22" i="4"/>
  <c r="Z19" i="4"/>
  <c r="AB852" i="4"/>
  <c r="AB691" i="4"/>
  <c r="Z480" i="4"/>
  <c r="AB171" i="4"/>
  <c r="AB67" i="4"/>
  <c r="AB213" i="4"/>
  <c r="AB477" i="4"/>
  <c r="Z760" i="4"/>
  <c r="AB706" i="4"/>
  <c r="AB613" i="4"/>
  <c r="AB272" i="4"/>
  <c r="AB285" i="4"/>
  <c r="Z844" i="4"/>
  <c r="AB466" i="4"/>
  <c r="Z5" i="4"/>
  <c r="AB564" i="4"/>
  <c r="Z777" i="4"/>
  <c r="AB200" i="4"/>
  <c r="AB552" i="4"/>
  <c r="Z419" i="4"/>
  <c r="Z765" i="4"/>
  <c r="AB860" i="4"/>
  <c r="Z863" i="4"/>
  <c r="Z323" i="4"/>
  <c r="AB851" i="4"/>
  <c r="AB401" i="4"/>
  <c r="Z846" i="4"/>
  <c r="AB615" i="4"/>
  <c r="Z267" i="4"/>
  <c r="Z137" i="4"/>
  <c r="AB47" i="4"/>
  <c r="AB921" i="4"/>
  <c r="AB405" i="4"/>
  <c r="Z107" i="4"/>
  <c r="AB144" i="4"/>
  <c r="AB843" i="4"/>
  <c r="AB271" i="4"/>
  <c r="Z140" i="4"/>
  <c r="Z153" i="4"/>
  <c r="AB141" i="4"/>
  <c r="AB199" i="4"/>
  <c r="Z421" i="4"/>
  <c r="Z935" i="4"/>
  <c r="AB273" i="4"/>
  <c r="AB472" i="4"/>
  <c r="AB287" i="4"/>
  <c r="AB932" i="4"/>
  <c r="AB856" i="4"/>
  <c r="AB3" i="4"/>
  <c r="Z3" i="4"/>
  <c r="Z485" i="4"/>
  <c r="AB165" i="4"/>
  <c r="AB72" i="4"/>
  <c r="Z637" i="4"/>
  <c r="AB229" i="4"/>
  <c r="Z769" i="4"/>
  <c r="AB709" i="4"/>
  <c r="Z301" i="4"/>
  <c r="AB222" i="4"/>
  <c r="AB270" i="4"/>
  <c r="AB467" i="4"/>
  <c r="Z13" i="4"/>
  <c r="AB700" i="4"/>
  <c r="Z306" i="4"/>
  <c r="Z924" i="4"/>
  <c r="AB844" i="4"/>
  <c r="AB623" i="4"/>
  <c r="AB223" i="4"/>
  <c r="Z919" i="4"/>
  <c r="AB188" i="4"/>
  <c r="Z305" i="4"/>
  <c r="AB464" i="4"/>
  <c r="AB43" i="4"/>
  <c r="Z851" i="4"/>
  <c r="AB618" i="4"/>
  <c r="Z8" i="4"/>
  <c r="AB225" i="4"/>
  <c r="Z759" i="4"/>
  <c r="AB862" i="4"/>
  <c r="Z405" i="4"/>
  <c r="Z280" i="4"/>
  <c r="AB42" i="4"/>
  <c r="AB420" i="4"/>
  <c r="AB417" i="4"/>
  <c r="Z104" i="4"/>
  <c r="AB133" i="4"/>
  <c r="AB184" i="4"/>
  <c r="Z923" i="4"/>
  <c r="AB366" i="4"/>
  <c r="Z148" i="4"/>
  <c r="AB780" i="4"/>
  <c r="Z317" i="4"/>
  <c r="AB186" i="4"/>
  <c r="Z24" i="4"/>
  <c r="AB157" i="4"/>
  <c r="AB923" i="4"/>
  <c r="AB848" i="4"/>
  <c r="Z138" i="4"/>
  <c r="AB475" i="4"/>
  <c r="Z865" i="4"/>
  <c r="Z475" i="4"/>
  <c r="AB173" i="4"/>
  <c r="AB66" i="4"/>
  <c r="Z420" i="4"/>
  <c r="Z624" i="4"/>
  <c r="AB219" i="4"/>
  <c r="Z780" i="4"/>
  <c r="AB461" i="4"/>
  <c r="Z477" i="4"/>
  <c r="AB201" i="4"/>
  <c r="Z917" i="4"/>
  <c r="AB759" i="4"/>
  <c r="AB460" i="4"/>
  <c r="Z10" i="4"/>
  <c r="Z929" i="4"/>
  <c r="Z768" i="4"/>
  <c r="AB459" i="4"/>
  <c r="AB286" i="4"/>
  <c r="AB690" i="4"/>
  <c r="AB609" i="4"/>
  <c r="AB153" i="4"/>
  <c r="AB930" i="4"/>
  <c r="AB764" i="4"/>
  <c r="Z289" i="4"/>
  <c r="Z779" i="4"/>
  <c r="AB40" i="4"/>
  <c r="AB549" i="4"/>
  <c r="Z23" i="4"/>
  <c r="AB135" i="4"/>
  <c r="AB682" i="4"/>
  <c r="Z277" i="4"/>
  <c r="AB56" i="4"/>
  <c r="Z616" i="4"/>
  <c r="AB411" i="4"/>
  <c r="Z115" i="4"/>
  <c r="AB123" i="4"/>
  <c r="AB84" i="4"/>
  <c r="Z474" i="4"/>
  <c r="AB191" i="4"/>
  <c r="AB368" i="4"/>
  <c r="Z488" i="4"/>
  <c r="AB544" i="4"/>
  <c r="AB920" i="4"/>
  <c r="AB543" i="4"/>
  <c r="Z931" i="4"/>
  <c r="AB384" i="4"/>
  <c r="AB383" i="4"/>
  <c r="Z630" i="4"/>
  <c r="AB404" i="4"/>
  <c r="AB277" i="4"/>
  <c r="Z307" i="4"/>
  <c r="AB197" i="4"/>
  <c r="AB936" i="4"/>
  <c r="AB538" i="4"/>
  <c r="Z223" i="4"/>
  <c r="AB378" i="4"/>
  <c r="Z486" i="4"/>
  <c r="AB176" i="4"/>
  <c r="AB64" i="4"/>
  <c r="Z403" i="4"/>
  <c r="Z625" i="4"/>
  <c r="AB214" i="4"/>
  <c r="Z761" i="4"/>
  <c r="AB622" i="4"/>
  <c r="AB557" i="4"/>
  <c r="AB380" i="4"/>
  <c r="Z111" i="4"/>
  <c r="AB688" i="4"/>
  <c r="Z21" i="4"/>
  <c r="AB5" i="4"/>
  <c r="AB849" i="4"/>
  <c r="Z487" i="4"/>
  <c r="Z207" i="4"/>
  <c r="AB59" i="4"/>
  <c r="AB372" i="4"/>
  <c r="AB474" i="4"/>
  <c r="Z248" i="4"/>
  <c r="Z212" i="4"/>
  <c r="AB80" i="4"/>
  <c r="AB367" i="4"/>
  <c r="AB855" i="4"/>
  <c r="AB147" i="4"/>
  <c r="AB679" i="4"/>
  <c r="Z272" i="4"/>
  <c r="AB412" i="4"/>
  <c r="Z106" i="4"/>
  <c r="AB136" i="4"/>
  <c r="AB77" i="4"/>
  <c r="Z617" i="4"/>
  <c r="Z247" i="4"/>
  <c r="AB68" i="4"/>
  <c r="Z635" i="4"/>
  <c r="AB365" i="4"/>
  <c r="AL31" i="5" l="1"/>
  <c r="AM31" i="5" s="1"/>
  <c r="AN31" i="5" s="1"/>
  <c r="AL197" i="5"/>
  <c r="AM197" i="5" s="1"/>
  <c r="AN197" i="5" s="1"/>
  <c r="AL877" i="5"/>
  <c r="AM877" i="5" s="1"/>
  <c r="AN877" i="5" s="1"/>
  <c r="AL204" i="5"/>
  <c r="AM204" i="5" s="1"/>
  <c r="AN204" i="5" s="1"/>
  <c r="AL184" i="5"/>
  <c r="AM184" i="5" s="1"/>
  <c r="AN184" i="5" s="1"/>
  <c r="AL674" i="5"/>
  <c r="AM674" i="5" s="1"/>
  <c r="AN674" i="5" s="1"/>
  <c r="AL496" i="5"/>
  <c r="AM496" i="5" s="1"/>
  <c r="AN496" i="5" s="1"/>
  <c r="AL384" i="5"/>
  <c r="AM384" i="5" s="1"/>
  <c r="AN384" i="5" s="1"/>
  <c r="AL128" i="5"/>
  <c r="AM128" i="5" s="1"/>
  <c r="AN128" i="5" s="1"/>
  <c r="AL163" i="5"/>
  <c r="AM163" i="5" s="1"/>
  <c r="AN163" i="5" s="1"/>
  <c r="AL322" i="5"/>
  <c r="AM322" i="5" s="1"/>
  <c r="AN322" i="5" s="1"/>
  <c r="AL37" i="5"/>
  <c r="AM37" i="5" s="1"/>
  <c r="AN37" i="5" s="1"/>
  <c r="AL541" i="5"/>
  <c r="AM541" i="5" s="1"/>
  <c r="AN541" i="5" s="1"/>
  <c r="AL624" i="5"/>
  <c r="AM624" i="5" s="1"/>
  <c r="AN624" i="5" s="1"/>
  <c r="AL709" i="5"/>
  <c r="AM709" i="5" s="1"/>
  <c r="AN709" i="5" s="1"/>
  <c r="AL300" i="5"/>
  <c r="AM300" i="5" s="1"/>
  <c r="AN300" i="5" s="1"/>
  <c r="AL745" i="5"/>
  <c r="AM745" i="5" s="1"/>
  <c r="AN745" i="5" s="1"/>
  <c r="AL895" i="5"/>
  <c r="AM895" i="5" s="1"/>
  <c r="AN895" i="5" s="1"/>
  <c r="AL718" i="5"/>
  <c r="AM718" i="5" s="1"/>
  <c r="AN718" i="5" s="1"/>
  <c r="AL803" i="5"/>
  <c r="AM803" i="5" s="1"/>
  <c r="AN803" i="5" s="1"/>
  <c r="AL196" i="5"/>
  <c r="AM196" i="5" s="1"/>
  <c r="AN196" i="5" s="1"/>
  <c r="AL208" i="5"/>
  <c r="AM208" i="5" s="1"/>
  <c r="AN208" i="5" s="1"/>
  <c r="AL55" i="5"/>
  <c r="AM55" i="5" s="1"/>
  <c r="AN55" i="5" s="1"/>
  <c r="AL728" i="5"/>
  <c r="AM728" i="5" s="1"/>
  <c r="AN728" i="5" s="1"/>
  <c r="AL24" i="5"/>
  <c r="AM24" i="5" s="1"/>
  <c r="AN24" i="5" s="1"/>
  <c r="AL18" i="5"/>
  <c r="AM18" i="5" s="1"/>
  <c r="AN18" i="5" s="1"/>
  <c r="AL733" i="5"/>
  <c r="AM733" i="5" s="1"/>
  <c r="AN733" i="5" s="1"/>
  <c r="AL350" i="5"/>
  <c r="AM350" i="5" s="1"/>
  <c r="AN350" i="5" s="1"/>
  <c r="AL616" i="5"/>
  <c r="AM616" i="5" s="1"/>
  <c r="AN616" i="5" s="1"/>
  <c r="AL291" i="5"/>
  <c r="AM291" i="5" s="1"/>
  <c r="AN291" i="5" s="1"/>
  <c r="AL514" i="5"/>
  <c r="AM514" i="5" s="1"/>
  <c r="AN514" i="5" s="1"/>
  <c r="AL251" i="5"/>
  <c r="AM251" i="5" s="1"/>
  <c r="AN251" i="5" s="1"/>
  <c r="AL64" i="5"/>
  <c r="AM64" i="5" s="1"/>
  <c r="AN64" i="5" s="1"/>
  <c r="AL941" i="5"/>
  <c r="AM941" i="5" s="1"/>
  <c r="AN941" i="5" s="1"/>
  <c r="AL395" i="5"/>
  <c r="AM395" i="5" s="1"/>
  <c r="AN395" i="5" s="1"/>
  <c r="AL795" i="5"/>
  <c r="AM795" i="5" s="1"/>
  <c r="AN795" i="5" s="1"/>
  <c r="AL755" i="5"/>
  <c r="AM755" i="5" s="1"/>
  <c r="AN755" i="5" s="1"/>
  <c r="AL166" i="5"/>
  <c r="AM166" i="5" s="1"/>
  <c r="AN166" i="5" s="1"/>
  <c r="AL205" i="5"/>
  <c r="AM205" i="5" s="1"/>
  <c r="AN205" i="5" s="1"/>
  <c r="AL843" i="5"/>
  <c r="AM843" i="5" s="1"/>
  <c r="AN843" i="5" s="1"/>
  <c r="AL799" i="5"/>
  <c r="AM799" i="5" s="1"/>
  <c r="AN799" i="5" s="1"/>
  <c r="AL708" i="5"/>
  <c r="AM708" i="5" s="1"/>
  <c r="AN708" i="5" s="1"/>
  <c r="AL468" i="5"/>
  <c r="AM468" i="5" s="1"/>
  <c r="AN468" i="5" s="1"/>
  <c r="AL619" i="5"/>
  <c r="AM619" i="5" s="1"/>
  <c r="AN619" i="5" s="1"/>
  <c r="AL412" i="5"/>
  <c r="AM412" i="5" s="1"/>
  <c r="AN412" i="5" s="1"/>
  <c r="AL584" i="5"/>
  <c r="AM584" i="5" s="1"/>
  <c r="AN584" i="5" s="1"/>
  <c r="AL285" i="5"/>
  <c r="AM285" i="5" s="1"/>
  <c r="AN285" i="5" s="1"/>
  <c r="AL645" i="5"/>
  <c r="AM645" i="5" s="1"/>
  <c r="AN645" i="5" s="1"/>
  <c r="AL348" i="5"/>
  <c r="AM348" i="5" s="1"/>
  <c r="AN348" i="5" s="1"/>
  <c r="AL835" i="5"/>
  <c r="AM835" i="5" s="1"/>
  <c r="AN835" i="5" s="1"/>
  <c r="AL402" i="5"/>
  <c r="AM402" i="5" s="1"/>
  <c r="AN402" i="5" s="1"/>
  <c r="AL519" i="5"/>
  <c r="AM519" i="5" s="1"/>
  <c r="AN519" i="5" s="1"/>
  <c r="AL133" i="5"/>
  <c r="AM133" i="5" s="1"/>
  <c r="AN133" i="5" s="1"/>
  <c r="AL574" i="5"/>
  <c r="AM574" i="5" s="1"/>
  <c r="AN574" i="5" s="1"/>
  <c r="AL292" i="5"/>
  <c r="AM292" i="5" s="1"/>
  <c r="AN292" i="5" s="1"/>
  <c r="AL256" i="5"/>
  <c r="AM256" i="5" s="1"/>
  <c r="AN256" i="5" s="1"/>
  <c r="AL625" i="5"/>
  <c r="AM625" i="5" s="1"/>
  <c r="AN625" i="5" s="1"/>
  <c r="AL72" i="5"/>
  <c r="AM72" i="5" s="1"/>
  <c r="AN72" i="5" s="1"/>
  <c r="AH1004" i="5"/>
  <c r="BD1003" i="5"/>
  <c r="AG1004" i="5"/>
  <c r="BC1003" i="5"/>
  <c r="AF1004" i="5"/>
  <c r="BB1003" i="5"/>
  <c r="AL812" i="5"/>
  <c r="AM812" i="5" s="1"/>
  <c r="AN812" i="5" s="1"/>
  <c r="AL506" i="5"/>
  <c r="AM506" i="5" s="1"/>
  <c r="AN506" i="5" s="1"/>
  <c r="AL830" i="5"/>
  <c r="AM830" i="5" s="1"/>
  <c r="AN830" i="5" s="1"/>
  <c r="AL345" i="5"/>
  <c r="AM345" i="5" s="1"/>
  <c r="AN345" i="5" s="1"/>
  <c r="AL938" i="5"/>
  <c r="AM938" i="5" s="1"/>
  <c r="AN938" i="5" s="1"/>
  <c r="AL596" i="5"/>
  <c r="AM596" i="5" s="1"/>
  <c r="AN596" i="5" s="1"/>
  <c r="AL528" i="5"/>
  <c r="AM528" i="5" s="1"/>
  <c r="AN528" i="5" s="1"/>
  <c r="AL547" i="5"/>
  <c r="AM547" i="5" s="1"/>
  <c r="AN547" i="5" s="1"/>
  <c r="AL739" i="5"/>
  <c r="AM739" i="5" s="1"/>
  <c r="AN739" i="5" s="1"/>
  <c r="AL454" i="5"/>
  <c r="AM454" i="5" s="1"/>
  <c r="AN454" i="5" s="1"/>
  <c r="AL259" i="5"/>
  <c r="AM259" i="5" s="1"/>
  <c r="AN259" i="5" s="1"/>
  <c r="AL342" i="5"/>
  <c r="AM342" i="5" s="1"/>
  <c r="AN342" i="5" s="1"/>
  <c r="AL939" i="5"/>
  <c r="AM939" i="5" s="1"/>
  <c r="AN939" i="5" s="1"/>
  <c r="AL876" i="5"/>
  <c r="AM876" i="5" s="1"/>
  <c r="AN876" i="5" s="1"/>
  <c r="AL372" i="5"/>
  <c r="AM372" i="5" s="1"/>
  <c r="AN372" i="5" s="1"/>
  <c r="AL489" i="5"/>
  <c r="AM489" i="5" s="1"/>
  <c r="AN489" i="5" s="1"/>
  <c r="AY19" i="5"/>
  <c r="BI19" i="5"/>
  <c r="AK994" i="5"/>
  <c r="AL994" i="5" s="1"/>
  <c r="AM994" i="5" s="1"/>
  <c r="AN994" i="5" s="1"/>
  <c r="BF994" i="5"/>
  <c r="AL229" i="5"/>
  <c r="AM229" i="5" s="1"/>
  <c r="AN229" i="5" s="1"/>
  <c r="AL982" i="5"/>
  <c r="AM982" i="5" s="1"/>
  <c r="AN982" i="5" s="1"/>
  <c r="AL605" i="5"/>
  <c r="AM605" i="5" s="1"/>
  <c r="AN605" i="5" s="1"/>
  <c r="AL379" i="5"/>
  <c r="AM379" i="5" s="1"/>
  <c r="AN379" i="5" s="1"/>
  <c r="AL132" i="5"/>
  <c r="AM132" i="5" s="1"/>
  <c r="AN132" i="5" s="1"/>
  <c r="AL974" i="5"/>
  <c r="AM974" i="5" s="1"/>
  <c r="AN974" i="5" s="1"/>
  <c r="AL442" i="5"/>
  <c r="AM442" i="5" s="1"/>
  <c r="AN442" i="5" s="1"/>
  <c r="AL738" i="5"/>
  <c r="AM738" i="5" s="1"/>
  <c r="AN738" i="5" s="1"/>
  <c r="AL789" i="5"/>
  <c r="AM789" i="5" s="1"/>
  <c r="AN789" i="5" s="1"/>
  <c r="AL861" i="5"/>
  <c r="AM861" i="5" s="1"/>
  <c r="AN861" i="5" s="1"/>
  <c r="AL875" i="5"/>
  <c r="AM875" i="5" s="1"/>
  <c r="AN875" i="5" s="1"/>
  <c r="AL298" i="5"/>
  <c r="AM298" i="5" s="1"/>
  <c r="AN298" i="5" s="1"/>
  <c r="AL923" i="5"/>
  <c r="AM923" i="5" s="1"/>
  <c r="AN923" i="5" s="1"/>
  <c r="AL218" i="5"/>
  <c r="AM218" i="5" s="1"/>
  <c r="AN218" i="5" s="1"/>
  <c r="AL554" i="5"/>
  <c r="AM554" i="5" s="1"/>
  <c r="AN554" i="5" s="1"/>
  <c r="AL374" i="5"/>
  <c r="AM374" i="5" s="1"/>
  <c r="AN374" i="5" s="1"/>
  <c r="AL577" i="5"/>
  <c r="AM577" i="5" s="1"/>
  <c r="AN577" i="5" s="1"/>
  <c r="AL809" i="5"/>
  <c r="AM809" i="5" s="1"/>
  <c r="AN809" i="5" s="1"/>
  <c r="AL201" i="5"/>
  <c r="AM201" i="5" s="1"/>
  <c r="AN201" i="5" s="1"/>
  <c r="AL549" i="5"/>
  <c r="AM549" i="5" s="1"/>
  <c r="AN549" i="5" s="1"/>
  <c r="AL885" i="5"/>
  <c r="AM885" i="5" s="1"/>
  <c r="AN885" i="5" s="1"/>
  <c r="AL131" i="5"/>
  <c r="AM131" i="5" s="1"/>
  <c r="AN131" i="5" s="1"/>
  <c r="AL33" i="5"/>
  <c r="AM33" i="5" s="1"/>
  <c r="AN33" i="5" s="1"/>
  <c r="AL670" i="5"/>
  <c r="AM670" i="5" s="1"/>
  <c r="AN670" i="5" s="1"/>
  <c r="AL743" i="5"/>
  <c r="AM743" i="5" s="1"/>
  <c r="AN743" i="5" s="1"/>
  <c r="AL408" i="5"/>
  <c r="AM408" i="5" s="1"/>
  <c r="AN408" i="5" s="1"/>
  <c r="AL525" i="5"/>
  <c r="AM525" i="5" s="1"/>
  <c r="AN525" i="5" s="1"/>
  <c r="AL80" i="5"/>
  <c r="AM80" i="5" s="1"/>
  <c r="AN80" i="5" s="1"/>
  <c r="AL943" i="5"/>
  <c r="AM943" i="5" s="1"/>
  <c r="AN943" i="5" s="1"/>
  <c r="AL388" i="5"/>
  <c r="AM388" i="5" s="1"/>
  <c r="AN388" i="5" s="1"/>
  <c r="AL988" i="5"/>
  <c r="AM988" i="5" s="1"/>
  <c r="AN988" i="5" s="1"/>
  <c r="AL237" i="5"/>
  <c r="AM237" i="5" s="1"/>
  <c r="AN237" i="5" s="1"/>
  <c r="AL862" i="5"/>
  <c r="AM862" i="5" s="1"/>
  <c r="AN862" i="5" s="1"/>
  <c r="AL883" i="5"/>
  <c r="AM883" i="5" s="1"/>
  <c r="AN883" i="5" s="1"/>
  <c r="AL871" i="5"/>
  <c r="AM871" i="5" s="1"/>
  <c r="AN871" i="5" s="1"/>
  <c r="AL854" i="5"/>
  <c r="AM854" i="5" s="1"/>
  <c r="AN854" i="5" s="1"/>
  <c r="AL961" i="5"/>
  <c r="AM961" i="5" s="1"/>
  <c r="AN961" i="5" s="1"/>
  <c r="AL155" i="5"/>
  <c r="AM155" i="5" s="1"/>
  <c r="AN155" i="5" s="1"/>
  <c r="AL164" i="5"/>
  <c r="AM164" i="5" s="1"/>
  <c r="AN164" i="5" s="1"/>
  <c r="AL921" i="5"/>
  <c r="AM921" i="5" s="1"/>
  <c r="AN921" i="5" s="1"/>
  <c r="AK991" i="5"/>
  <c r="AL991" i="5" s="1"/>
  <c r="AM991" i="5" s="1"/>
  <c r="AN991" i="5" s="1"/>
  <c r="BF991" i="5"/>
  <c r="AY22" i="5"/>
  <c r="BI22" i="5"/>
  <c r="AY113" i="5"/>
  <c r="BI113" i="5"/>
  <c r="AL463" i="5"/>
  <c r="AM463" i="5" s="1"/>
  <c r="AN463" i="5" s="1"/>
  <c r="AL823" i="5"/>
  <c r="AM823" i="5" s="1"/>
  <c r="AN823" i="5" s="1"/>
  <c r="AL702" i="5"/>
  <c r="AM702" i="5" s="1"/>
  <c r="AN702" i="5" s="1"/>
  <c r="AL859" i="5"/>
  <c r="AM859" i="5" s="1"/>
  <c r="AN859" i="5" s="1"/>
  <c r="AL595" i="5"/>
  <c r="AM595" i="5" s="1"/>
  <c r="AN595" i="5" s="1"/>
  <c r="AL30" i="5"/>
  <c r="AM30" i="5" s="1"/>
  <c r="AN30" i="5" s="1"/>
  <c r="AL716" i="5"/>
  <c r="AM716" i="5" s="1"/>
  <c r="AN716" i="5" s="1"/>
  <c r="AL926" i="5"/>
  <c r="AM926" i="5" s="1"/>
  <c r="AN926" i="5" s="1"/>
  <c r="AL644" i="5"/>
  <c r="AM644" i="5" s="1"/>
  <c r="AN644" i="5" s="1"/>
  <c r="AL363" i="5"/>
  <c r="AM363" i="5" s="1"/>
  <c r="AN363" i="5" s="1"/>
  <c r="AL838" i="5"/>
  <c r="AM838" i="5" s="1"/>
  <c r="AN838" i="5" s="1"/>
  <c r="AL392" i="5"/>
  <c r="AM392" i="5" s="1"/>
  <c r="AN392" i="5" s="1"/>
  <c r="AL264" i="5"/>
  <c r="AM264" i="5" s="1"/>
  <c r="AN264" i="5" s="1"/>
  <c r="AL398" i="5"/>
  <c r="AM398" i="5" s="1"/>
  <c r="AN398" i="5" s="1"/>
  <c r="AL768" i="5"/>
  <c r="AM768" i="5" s="1"/>
  <c r="AN768" i="5" s="1"/>
  <c r="AL129" i="5"/>
  <c r="AM129" i="5" s="1"/>
  <c r="AN129" i="5" s="1"/>
  <c r="AL852" i="5"/>
  <c r="AM852" i="5" s="1"/>
  <c r="AN852" i="5" s="1"/>
  <c r="AL465" i="5"/>
  <c r="AM465" i="5" s="1"/>
  <c r="AN465" i="5" s="1"/>
  <c r="AL452" i="5"/>
  <c r="AM452" i="5" s="1"/>
  <c r="AN452" i="5" s="1"/>
  <c r="AL833" i="5"/>
  <c r="AM833" i="5" s="1"/>
  <c r="AN833" i="5" s="1"/>
  <c r="AL143" i="5"/>
  <c r="AM143" i="5" s="1"/>
  <c r="AN143" i="5" s="1"/>
  <c r="AL276" i="5"/>
  <c r="AM276" i="5" s="1"/>
  <c r="AN276" i="5" s="1"/>
  <c r="AL820" i="5"/>
  <c r="AM820" i="5" s="1"/>
  <c r="AN820" i="5" s="1"/>
  <c r="AK995" i="5"/>
  <c r="AL995" i="5" s="1"/>
  <c r="AM995" i="5" s="1"/>
  <c r="AN995" i="5" s="1"/>
  <c r="BF995" i="5"/>
  <c r="AY20" i="5"/>
  <c r="BI20" i="5"/>
  <c r="AL979" i="5"/>
  <c r="AM979" i="5" s="1"/>
  <c r="AN979" i="5" s="1"/>
  <c r="AL436" i="5"/>
  <c r="AM436" i="5" s="1"/>
  <c r="AN436" i="5" s="1"/>
  <c r="AL46" i="5"/>
  <c r="AM46" i="5" s="1"/>
  <c r="AN46" i="5" s="1"/>
  <c r="AL126" i="5"/>
  <c r="AM126" i="5" s="1"/>
  <c r="AN126" i="5" s="1"/>
  <c r="AL100" i="5"/>
  <c r="AM100" i="5" s="1"/>
  <c r="AN100" i="5" s="1"/>
  <c r="AL863" i="5"/>
  <c r="AM863" i="5" s="1"/>
  <c r="AN863" i="5" s="1"/>
  <c r="AL94" i="5"/>
  <c r="AM94" i="5" s="1"/>
  <c r="AN94" i="5" s="1"/>
  <c r="AL600" i="5"/>
  <c r="AM600" i="5" s="1"/>
  <c r="AN600" i="5" s="1"/>
  <c r="AL929" i="5"/>
  <c r="AM929" i="5" s="1"/>
  <c r="AN929" i="5" s="1"/>
  <c r="AL451" i="5"/>
  <c r="AM451" i="5" s="1"/>
  <c r="AN451" i="5" s="1"/>
  <c r="AL973" i="5"/>
  <c r="AM973" i="5" s="1"/>
  <c r="AN973" i="5" s="1"/>
  <c r="AL940" i="5"/>
  <c r="AM940" i="5" s="1"/>
  <c r="AN940" i="5" s="1"/>
  <c r="AK987" i="5"/>
  <c r="AL987" i="5" s="1"/>
  <c r="AM987" i="5" s="1"/>
  <c r="AN987" i="5" s="1"/>
  <c r="BF987" i="5"/>
  <c r="AL748" i="5"/>
  <c r="AM748" i="5" s="1"/>
  <c r="AN748" i="5" s="1"/>
  <c r="AL947" i="5"/>
  <c r="AM947" i="5" s="1"/>
  <c r="AN947" i="5" s="1"/>
  <c r="AL760" i="5"/>
  <c r="AM760" i="5" s="1"/>
  <c r="AN760" i="5" s="1"/>
  <c r="AL138" i="5"/>
  <c r="AM138" i="5" s="1"/>
  <c r="AN138" i="5" s="1"/>
  <c r="AL707" i="5"/>
  <c r="AM707" i="5" s="1"/>
  <c r="AN707" i="5" s="1"/>
  <c r="AL399" i="5"/>
  <c r="AM399" i="5" s="1"/>
  <c r="AN399" i="5" s="1"/>
  <c r="AL430" i="5"/>
  <c r="AM430" i="5" s="1"/>
  <c r="AN430" i="5" s="1"/>
  <c r="AL842" i="5"/>
  <c r="AM842" i="5" s="1"/>
  <c r="AN842" i="5" s="1"/>
  <c r="AL669" i="5"/>
  <c r="AM669" i="5" s="1"/>
  <c r="AN669" i="5" s="1"/>
  <c r="AL301" i="5"/>
  <c r="AM301" i="5" s="1"/>
  <c r="AN301" i="5" s="1"/>
  <c r="AL507" i="5"/>
  <c r="AM507" i="5" s="1"/>
  <c r="AN507" i="5" s="1"/>
  <c r="AL952" i="5"/>
  <c r="AM952" i="5" s="1"/>
  <c r="AN952" i="5" s="1"/>
  <c r="AL84" i="5"/>
  <c r="AM84" i="5" s="1"/>
  <c r="AN84" i="5" s="1"/>
  <c r="AL177" i="5"/>
  <c r="AM177" i="5" s="1"/>
  <c r="AN177" i="5" s="1"/>
  <c r="AL134" i="5"/>
  <c r="AM134" i="5" s="1"/>
  <c r="AN134" i="5" s="1"/>
  <c r="AL223" i="5"/>
  <c r="AM223" i="5" s="1"/>
  <c r="AN223" i="5" s="1"/>
  <c r="AL48" i="5"/>
  <c r="AM48" i="5" s="1"/>
  <c r="AN48" i="5" s="1"/>
  <c r="AL121" i="5"/>
  <c r="AM121" i="5" s="1"/>
  <c r="AN121" i="5" s="1"/>
  <c r="AL971" i="5"/>
  <c r="AM971" i="5" s="1"/>
  <c r="AN971" i="5" s="1"/>
  <c r="AL959" i="5"/>
  <c r="AM959" i="5" s="1"/>
  <c r="AN959" i="5" s="1"/>
  <c r="AL927" i="5"/>
  <c r="AM927" i="5" s="1"/>
  <c r="AN927" i="5" s="1"/>
  <c r="AK997" i="5"/>
  <c r="AL997" i="5" s="1"/>
  <c r="AM997" i="5" s="1"/>
  <c r="AN997" i="5" s="1"/>
  <c r="BF997" i="5"/>
  <c r="AY18" i="5"/>
  <c r="BI18" i="5"/>
  <c r="AL874" i="5"/>
  <c r="AM874" i="5" s="1"/>
  <c r="AN874" i="5" s="1"/>
  <c r="AL109" i="5"/>
  <c r="AM109" i="5" s="1"/>
  <c r="AN109" i="5" s="1"/>
  <c r="AL478" i="5"/>
  <c r="AM478" i="5" s="1"/>
  <c r="AN478" i="5" s="1"/>
  <c r="AL466" i="5"/>
  <c r="AM466" i="5" s="1"/>
  <c r="AN466" i="5" s="1"/>
  <c r="AL958" i="5"/>
  <c r="AM958" i="5" s="1"/>
  <c r="AN958" i="5" s="1"/>
  <c r="AL590" i="5"/>
  <c r="AM590" i="5" s="1"/>
  <c r="AN590" i="5" s="1"/>
  <c r="AL221" i="5"/>
  <c r="AM221" i="5" s="1"/>
  <c r="AN221" i="5" s="1"/>
  <c r="AL957" i="5"/>
  <c r="AM957" i="5" s="1"/>
  <c r="AN957" i="5" s="1"/>
  <c r="AL41" i="5"/>
  <c r="AM41" i="5" s="1"/>
  <c r="AN41" i="5" s="1"/>
  <c r="AL870" i="5"/>
  <c r="AM870" i="5" s="1"/>
  <c r="AN870" i="5" s="1"/>
  <c r="AL847" i="5"/>
  <c r="AM847" i="5" s="1"/>
  <c r="AN847" i="5" s="1"/>
  <c r="AL706" i="5"/>
  <c r="AM706" i="5" s="1"/>
  <c r="AN706" i="5" s="1"/>
  <c r="AL272" i="5"/>
  <c r="AM272" i="5" s="1"/>
  <c r="AN272" i="5" s="1"/>
  <c r="AL473" i="5"/>
  <c r="AM473" i="5" s="1"/>
  <c r="AN473" i="5" s="1"/>
  <c r="AL896" i="5"/>
  <c r="AM896" i="5" s="1"/>
  <c r="AN896" i="5" s="1"/>
  <c r="AL964" i="5"/>
  <c r="AM964" i="5" s="1"/>
  <c r="AN964" i="5" s="1"/>
  <c r="AK992" i="5"/>
  <c r="AL992" i="5" s="1"/>
  <c r="AM992" i="5" s="1"/>
  <c r="AN992" i="5" s="1"/>
  <c r="BF992" i="5"/>
  <c r="AZ49" i="5"/>
  <c r="BJ49" i="5"/>
  <c r="AY17" i="5"/>
  <c r="BI17" i="5"/>
  <c r="AL233" i="5"/>
  <c r="AM233" i="5" s="1"/>
  <c r="AN233" i="5" s="1"/>
  <c r="AL347" i="5"/>
  <c r="AM347" i="5" s="1"/>
  <c r="AN347" i="5" s="1"/>
  <c r="AL888" i="5"/>
  <c r="AM888" i="5" s="1"/>
  <c r="AN888" i="5" s="1"/>
  <c r="AL552" i="5"/>
  <c r="AM552" i="5" s="1"/>
  <c r="AN552" i="5" s="1"/>
  <c r="AL344" i="5"/>
  <c r="AM344" i="5" s="1"/>
  <c r="AN344" i="5" s="1"/>
  <c r="AL113" i="5"/>
  <c r="AM113" i="5" s="1"/>
  <c r="AN113" i="5" s="1"/>
  <c r="AL583" i="5"/>
  <c r="AM583" i="5" s="1"/>
  <c r="AN583" i="5" s="1"/>
  <c r="AL355" i="5"/>
  <c r="AM355" i="5" s="1"/>
  <c r="AN355" i="5" s="1"/>
  <c r="AL305" i="5"/>
  <c r="AM305" i="5" s="1"/>
  <c r="AN305" i="5" s="1"/>
  <c r="AL335" i="5"/>
  <c r="AM335" i="5" s="1"/>
  <c r="AN335" i="5" s="1"/>
  <c r="AL66" i="5"/>
  <c r="AM66" i="5" s="1"/>
  <c r="AN66" i="5" s="1"/>
  <c r="AL949" i="5"/>
  <c r="AM949" i="5" s="1"/>
  <c r="AN949" i="5" s="1"/>
  <c r="AL165" i="5"/>
  <c r="AM165" i="5" s="1"/>
  <c r="AN165" i="5" s="1"/>
  <c r="AL757" i="5"/>
  <c r="AM757" i="5" s="1"/>
  <c r="AN757" i="5" s="1"/>
  <c r="AL117" i="5"/>
  <c r="AM117" i="5" s="1"/>
  <c r="AN117" i="5" s="1"/>
  <c r="AL828" i="5"/>
  <c r="AM828" i="5" s="1"/>
  <c r="AN828" i="5" s="1"/>
  <c r="AL894" i="5"/>
  <c r="AM894" i="5" s="1"/>
  <c r="AN894" i="5" s="1"/>
  <c r="AL441" i="5"/>
  <c r="AM441" i="5" s="1"/>
  <c r="AN441" i="5" s="1"/>
  <c r="AL634" i="5"/>
  <c r="AM634" i="5" s="1"/>
  <c r="AN634" i="5" s="1"/>
  <c r="AY16" i="5"/>
  <c r="BI16" i="5"/>
  <c r="AL211" i="5"/>
  <c r="AM211" i="5" s="1"/>
  <c r="AN211" i="5" s="1"/>
  <c r="AL622" i="5"/>
  <c r="AM622" i="5" s="1"/>
  <c r="AN622" i="5" s="1"/>
  <c r="AL225" i="5"/>
  <c r="AM225" i="5" s="1"/>
  <c r="AN225" i="5" s="1"/>
  <c r="AL652" i="5"/>
  <c r="AM652" i="5" s="1"/>
  <c r="AN652" i="5" s="1"/>
  <c r="AL150" i="5"/>
  <c r="AM150" i="5" s="1"/>
  <c r="AN150" i="5" s="1"/>
  <c r="AL933" i="5"/>
  <c r="AM933" i="5" s="1"/>
  <c r="AN933" i="5" s="1"/>
  <c r="AL130" i="5"/>
  <c r="AM130" i="5" s="1"/>
  <c r="AN130" i="5" s="1"/>
  <c r="AL152" i="5"/>
  <c r="AM152" i="5" s="1"/>
  <c r="AN152" i="5" s="1"/>
  <c r="AL195" i="5"/>
  <c r="AM195" i="5" s="1"/>
  <c r="AN195" i="5" s="1"/>
  <c r="AL268" i="5"/>
  <c r="AM268" i="5" s="1"/>
  <c r="AN268" i="5" s="1"/>
  <c r="AL90" i="5"/>
  <c r="AM90" i="5" s="1"/>
  <c r="AN90" i="5" s="1"/>
  <c r="AL882" i="5"/>
  <c r="AM882" i="5" s="1"/>
  <c r="AN882" i="5" s="1"/>
  <c r="AL439" i="5"/>
  <c r="AM439" i="5" s="1"/>
  <c r="AN439" i="5" s="1"/>
  <c r="AL592" i="5"/>
  <c r="AM592" i="5" s="1"/>
  <c r="AN592" i="5" s="1"/>
  <c r="AL704" i="5"/>
  <c r="AM704" i="5" s="1"/>
  <c r="AN704" i="5" s="1"/>
  <c r="AY21" i="5"/>
  <c r="BI21" i="5"/>
  <c r="AZ207" i="5"/>
  <c r="BJ207" i="5"/>
  <c r="AY15" i="5"/>
  <c r="BI15" i="5"/>
  <c r="AL831" i="5"/>
  <c r="AM831" i="5" s="1"/>
  <c r="AN831" i="5" s="1"/>
  <c r="AL879" i="5"/>
  <c r="AM879" i="5" s="1"/>
  <c r="AN879" i="5" s="1"/>
  <c r="AL340" i="5"/>
  <c r="AM340" i="5" s="1"/>
  <c r="AN340" i="5" s="1"/>
  <c r="AL913" i="5"/>
  <c r="AM913" i="5" s="1"/>
  <c r="AN913" i="5" s="1"/>
  <c r="AL467" i="5"/>
  <c r="AM467" i="5" s="1"/>
  <c r="AN467" i="5" s="1"/>
  <c r="AL807" i="5"/>
  <c r="AM807" i="5" s="1"/>
  <c r="AN807" i="5" s="1"/>
  <c r="AL265" i="5"/>
  <c r="AM265" i="5" s="1"/>
  <c r="AN265" i="5" s="1"/>
  <c r="AL825" i="5"/>
  <c r="AM825" i="5" s="1"/>
  <c r="AN825" i="5" s="1"/>
  <c r="AL762" i="5"/>
  <c r="AM762" i="5" s="1"/>
  <c r="AN762" i="5" s="1"/>
  <c r="AL684" i="5"/>
  <c r="AM684" i="5" s="1"/>
  <c r="AN684" i="5" s="1"/>
  <c r="AL362" i="5"/>
  <c r="AM362" i="5" s="1"/>
  <c r="AN362" i="5" s="1"/>
  <c r="AL482" i="5"/>
  <c r="AM482" i="5" s="1"/>
  <c r="AN482" i="5" s="1"/>
  <c r="AL390" i="5"/>
  <c r="AM390" i="5" s="1"/>
  <c r="AN390" i="5" s="1"/>
  <c r="AL99" i="5"/>
  <c r="AM99" i="5" s="1"/>
  <c r="AN99" i="5" s="1"/>
  <c r="AL873" i="5"/>
  <c r="AM873" i="5" s="1"/>
  <c r="AN873" i="5" s="1"/>
  <c r="AL666" i="5"/>
  <c r="AM666" i="5" s="1"/>
  <c r="AN666" i="5" s="1"/>
  <c r="AL148" i="5"/>
  <c r="AM148" i="5" s="1"/>
  <c r="AN148" i="5" s="1"/>
  <c r="AL814" i="5"/>
  <c r="AM814" i="5" s="1"/>
  <c r="AN814" i="5" s="1"/>
  <c r="AL92" i="5"/>
  <c r="AM92" i="5" s="1"/>
  <c r="AN92" i="5" s="1"/>
  <c r="AL594" i="5"/>
  <c r="AM594" i="5" s="1"/>
  <c r="AN594" i="5" s="1"/>
  <c r="AK993" i="5"/>
  <c r="AL993" i="5" s="1"/>
  <c r="AM993" i="5" s="1"/>
  <c r="AN993" i="5" s="1"/>
  <c r="BF993" i="5"/>
  <c r="AK996" i="5"/>
  <c r="AL996" i="5" s="1"/>
  <c r="AM996" i="5" s="1"/>
  <c r="AN996" i="5" s="1"/>
  <c r="BF996" i="5"/>
  <c r="AZ206" i="5"/>
  <c r="BJ206" i="5"/>
  <c r="AY14" i="5"/>
  <c r="BI14" i="5"/>
  <c r="AL627" i="5"/>
  <c r="AM627" i="5" s="1"/>
  <c r="AN627" i="5" s="1"/>
  <c r="AL848" i="5"/>
  <c r="AM848" i="5" s="1"/>
  <c r="AN848" i="5" s="1"/>
  <c r="AL303" i="5"/>
  <c r="AM303" i="5" s="1"/>
  <c r="AN303" i="5" s="1"/>
  <c r="AL339" i="5"/>
  <c r="AM339" i="5" s="1"/>
  <c r="AN339" i="5" s="1"/>
  <c r="AL575" i="5"/>
  <c r="AM575" i="5" s="1"/>
  <c r="AN575" i="5" s="1"/>
  <c r="AL472" i="5"/>
  <c r="AM472" i="5" s="1"/>
  <c r="AN472" i="5" s="1"/>
  <c r="AL458" i="5"/>
  <c r="AM458" i="5" s="1"/>
  <c r="AN458" i="5" s="1"/>
  <c r="AL580" i="5"/>
  <c r="AM580" i="5" s="1"/>
  <c r="AN580" i="5" s="1"/>
  <c r="AL965" i="5"/>
  <c r="AM965" i="5" s="1"/>
  <c r="AN965" i="5" s="1"/>
  <c r="AL942" i="5"/>
  <c r="AM942" i="5" s="1"/>
  <c r="AN942" i="5" s="1"/>
  <c r="AL179" i="5"/>
  <c r="AM179" i="5" s="1"/>
  <c r="AN179" i="5" s="1"/>
  <c r="AL171" i="5"/>
  <c r="AM171" i="5" s="1"/>
  <c r="AN171" i="5" s="1"/>
  <c r="AL455" i="5"/>
  <c r="AM455" i="5" s="1"/>
  <c r="AN455" i="5" s="1"/>
  <c r="AL832" i="5"/>
  <c r="AM832" i="5" s="1"/>
  <c r="AN832" i="5" s="1"/>
  <c r="AL136" i="5"/>
  <c r="AM136" i="5" s="1"/>
  <c r="AN136" i="5" s="1"/>
  <c r="AL231" i="5"/>
  <c r="AM231" i="5" s="1"/>
  <c r="AN231" i="5" s="1"/>
  <c r="AL649" i="5"/>
  <c r="AM649" i="5" s="1"/>
  <c r="AN649" i="5" s="1"/>
  <c r="AL324" i="5"/>
  <c r="AM324" i="5" s="1"/>
  <c r="AN324" i="5" s="1"/>
  <c r="AL200" i="5"/>
  <c r="AM200" i="5" s="1"/>
  <c r="AN200" i="5" s="1"/>
  <c r="AK989" i="5"/>
  <c r="AL989" i="5" s="1"/>
  <c r="AM989" i="5" s="1"/>
  <c r="AN989" i="5" s="1"/>
  <c r="BF989" i="5"/>
  <c r="AK990" i="5"/>
  <c r="AL990" i="5" s="1"/>
  <c r="AM990" i="5" s="1"/>
  <c r="AN990" i="5" s="1"/>
  <c r="BF990" i="5"/>
  <c r="AY23" i="5"/>
  <c r="BI23" i="5"/>
  <c r="AL139" i="5"/>
  <c r="AM139" i="5" s="1"/>
  <c r="AN139" i="5" s="1"/>
  <c r="AL125" i="5"/>
  <c r="AM125" i="5" s="1"/>
  <c r="AN125" i="5" s="1"/>
  <c r="AL450" i="5"/>
  <c r="AM450" i="5" s="1"/>
  <c r="AN450" i="5" s="1"/>
  <c r="AL141" i="5"/>
  <c r="AM141" i="5" s="1"/>
  <c r="AN141" i="5" s="1"/>
  <c r="AL587" i="5"/>
  <c r="AM587" i="5" s="1"/>
  <c r="AN587" i="5" s="1"/>
  <c r="AL764" i="5"/>
  <c r="AM764" i="5" s="1"/>
  <c r="AN764" i="5" s="1"/>
  <c r="AL394" i="5"/>
  <c r="AM394" i="5" s="1"/>
  <c r="AN394" i="5" s="1"/>
  <c r="AL808" i="5"/>
  <c r="AM808" i="5" s="1"/>
  <c r="AN808" i="5" s="1"/>
  <c r="AL621" i="5"/>
  <c r="AM621" i="5" s="1"/>
  <c r="AN621" i="5" s="1"/>
  <c r="AL509" i="5"/>
  <c r="AM509" i="5" s="1"/>
  <c r="AN509" i="5" s="1"/>
  <c r="AL105" i="5"/>
  <c r="AM105" i="5" s="1"/>
  <c r="AN105" i="5" s="1"/>
  <c r="AL845" i="5"/>
  <c r="AM845" i="5" s="1"/>
  <c r="AN845" i="5" s="1"/>
  <c r="AL723" i="5"/>
  <c r="AM723" i="5" s="1"/>
  <c r="AN723" i="5" s="1"/>
  <c r="AL181" i="5"/>
  <c r="AM181" i="5" s="1"/>
  <c r="AN181" i="5" s="1"/>
  <c r="AL498" i="5"/>
  <c r="AM498" i="5" s="1"/>
  <c r="AN498" i="5" s="1"/>
  <c r="AL858" i="5"/>
  <c r="AM858" i="5" s="1"/>
  <c r="AN858" i="5" s="1"/>
  <c r="AL626" i="5"/>
  <c r="AM626" i="5" s="1"/>
  <c r="AN626" i="5" s="1"/>
  <c r="AL480" i="5"/>
  <c r="AM480" i="5" s="1"/>
  <c r="AN480" i="5" s="1"/>
  <c r="AL88" i="5"/>
  <c r="AM88" i="5" s="1"/>
  <c r="AN88" i="5" s="1"/>
  <c r="AT208" i="5"/>
  <c r="AV208" i="5" s="1"/>
  <c r="AT24" i="5"/>
  <c r="AV24" i="5" s="1"/>
  <c r="AT25" i="5"/>
  <c r="AV25" i="5" s="1"/>
  <c r="AV34" i="5"/>
  <c r="AQ209" i="5"/>
  <c r="AU208" i="5"/>
  <c r="AW208" i="5" s="1"/>
  <c r="AW95" i="5"/>
  <c r="AV144" i="5"/>
  <c r="AW50" i="5"/>
  <c r="AV52" i="5"/>
  <c r="AW194" i="5"/>
  <c r="AW40" i="5"/>
  <c r="AW93" i="5"/>
  <c r="AV156" i="5"/>
  <c r="AV207" i="5"/>
  <c r="AW167" i="5"/>
  <c r="AV101" i="5"/>
  <c r="AW102" i="5"/>
  <c r="AV142" i="5"/>
  <c r="AW121" i="5"/>
  <c r="AW135" i="5"/>
  <c r="AW105" i="5"/>
  <c r="AV51" i="5"/>
  <c r="AV189" i="5"/>
  <c r="AV175" i="5"/>
  <c r="AV181" i="5"/>
  <c r="AV29" i="5"/>
  <c r="AV122" i="5"/>
  <c r="AV70" i="5"/>
  <c r="AV92" i="5"/>
  <c r="AV93" i="5"/>
  <c r="AW66" i="5"/>
  <c r="AW122" i="5"/>
  <c r="AW53" i="5"/>
  <c r="AW176" i="5"/>
  <c r="AW154" i="5"/>
  <c r="AV164" i="5"/>
  <c r="AW85" i="5"/>
  <c r="AV84" i="5"/>
  <c r="AV200" i="5"/>
  <c r="AW52" i="5"/>
  <c r="AV32" i="5"/>
  <c r="AV199" i="5"/>
  <c r="AV157" i="5"/>
  <c r="AW124" i="5"/>
  <c r="AV165" i="5"/>
  <c r="AW37" i="5"/>
  <c r="AV48" i="5"/>
  <c r="AW205" i="5"/>
  <c r="AV40" i="5"/>
  <c r="AW21" i="5"/>
  <c r="AV112" i="5"/>
  <c r="AW92" i="5"/>
  <c r="AV155" i="5"/>
  <c r="AV206" i="5"/>
  <c r="AW166" i="5"/>
  <c r="AV100" i="5"/>
  <c r="AW101" i="5"/>
  <c r="AV141" i="5"/>
  <c r="AW120" i="5"/>
  <c r="AW38" i="5"/>
  <c r="AV50" i="5"/>
  <c r="AV184" i="5"/>
  <c r="AV180" i="5"/>
  <c r="AV28" i="5"/>
  <c r="AV133" i="5"/>
  <c r="AV91" i="5"/>
  <c r="AW110" i="5"/>
  <c r="AW133" i="5"/>
  <c r="AW61" i="5"/>
  <c r="AW175" i="5"/>
  <c r="AW153" i="5"/>
  <c r="AV162" i="5"/>
  <c r="AW71" i="5"/>
  <c r="AW84" i="5"/>
  <c r="AV83" i="5"/>
  <c r="AV103" i="5"/>
  <c r="AW94" i="5"/>
  <c r="AV66" i="5"/>
  <c r="AW54" i="5"/>
  <c r="AW36" i="5"/>
  <c r="AW186" i="5"/>
  <c r="AW204" i="5"/>
  <c r="AV197" i="5"/>
  <c r="AV129" i="5"/>
  <c r="AV110" i="5"/>
  <c r="AW91" i="5"/>
  <c r="AV154" i="5"/>
  <c r="AV47" i="5"/>
  <c r="AW165" i="5"/>
  <c r="AV99" i="5"/>
  <c r="AW100" i="5"/>
  <c r="AV140" i="5"/>
  <c r="AW58" i="5"/>
  <c r="AW111" i="5"/>
  <c r="AW142" i="5"/>
  <c r="AW59" i="5"/>
  <c r="AV61" i="5"/>
  <c r="AV182" i="5"/>
  <c r="AV174" i="5"/>
  <c r="AV179" i="5"/>
  <c r="AV31" i="5"/>
  <c r="AV128" i="5"/>
  <c r="AV65" i="5"/>
  <c r="AV90" i="5"/>
  <c r="AW65" i="5"/>
  <c r="AW132" i="5"/>
  <c r="AW60" i="5"/>
  <c r="AW174" i="5"/>
  <c r="AW152" i="5"/>
  <c r="AV163" i="5"/>
  <c r="AW75" i="5"/>
  <c r="AV67" i="5"/>
  <c r="AV82" i="5"/>
  <c r="AV115" i="5"/>
  <c r="AW145" i="5"/>
  <c r="AW147" i="5"/>
  <c r="AV102" i="5"/>
  <c r="AV123" i="5"/>
  <c r="AW16" i="5"/>
  <c r="AW35" i="5"/>
  <c r="AW185" i="5"/>
  <c r="AW195" i="5"/>
  <c r="AV196" i="5"/>
  <c r="AW17" i="5"/>
  <c r="AW19" i="5"/>
  <c r="AV111" i="5"/>
  <c r="AW90" i="5"/>
  <c r="AV153" i="5"/>
  <c r="AW164" i="5"/>
  <c r="AV98" i="5"/>
  <c r="AW98" i="5"/>
  <c r="AV139" i="5"/>
  <c r="AW119" i="5"/>
  <c r="AW141" i="5"/>
  <c r="AV60" i="5"/>
  <c r="AV188" i="5"/>
  <c r="AV178" i="5"/>
  <c r="AV27" i="5"/>
  <c r="AV132" i="5"/>
  <c r="AV64" i="5"/>
  <c r="AW64" i="5"/>
  <c r="AW123" i="5"/>
  <c r="AW173" i="5"/>
  <c r="AW151" i="5"/>
  <c r="AV161" i="5"/>
  <c r="AW83" i="5"/>
  <c r="AV81" i="5"/>
  <c r="AW112" i="5"/>
  <c r="AV124" i="5"/>
  <c r="AW178" i="5"/>
  <c r="AW32" i="5"/>
  <c r="AW196" i="5"/>
  <c r="AV143" i="5"/>
  <c r="AW193" i="5"/>
  <c r="AW30" i="5"/>
  <c r="AW182" i="5"/>
  <c r="AW187" i="5"/>
  <c r="AW203" i="5"/>
  <c r="AV195" i="5"/>
  <c r="AV41" i="5"/>
  <c r="AW48" i="5"/>
  <c r="AV121" i="5"/>
  <c r="AW89" i="5"/>
  <c r="AV152" i="5"/>
  <c r="AW163" i="5"/>
  <c r="AV109" i="5"/>
  <c r="AW109" i="5"/>
  <c r="AV138" i="5"/>
  <c r="AW118" i="5"/>
  <c r="AW140" i="5"/>
  <c r="AV59" i="5"/>
  <c r="AV193" i="5"/>
  <c r="AV177" i="5"/>
  <c r="AV26" i="5"/>
  <c r="AV131" i="5"/>
  <c r="AV63" i="5"/>
  <c r="AV89" i="5"/>
  <c r="AW72" i="5"/>
  <c r="AW131" i="5"/>
  <c r="AW172" i="5"/>
  <c r="AW150" i="5"/>
  <c r="AV160" i="5"/>
  <c r="AW82" i="5"/>
  <c r="AV80" i="5"/>
  <c r="AW168" i="5"/>
  <c r="AV117" i="5"/>
  <c r="AW144" i="5"/>
  <c r="AV94" i="5"/>
  <c r="AW26" i="5"/>
  <c r="AW29" i="5"/>
  <c r="AW192" i="5"/>
  <c r="AW202" i="5"/>
  <c r="AV194" i="5"/>
  <c r="AV45" i="5"/>
  <c r="AW47" i="5"/>
  <c r="AV120" i="5"/>
  <c r="AW88" i="5"/>
  <c r="AV151" i="5"/>
  <c r="AW20" i="5"/>
  <c r="AW162" i="5"/>
  <c r="AV108" i="5"/>
  <c r="AW108" i="5"/>
  <c r="AV137" i="5"/>
  <c r="AW117" i="5"/>
  <c r="AW139" i="5"/>
  <c r="AV58" i="5"/>
  <c r="AV192" i="5"/>
  <c r="AV72" i="5"/>
  <c r="AV37" i="5"/>
  <c r="AV127" i="5"/>
  <c r="AV62" i="5"/>
  <c r="AV88" i="5"/>
  <c r="AW62" i="5"/>
  <c r="AW130" i="5"/>
  <c r="AV43" i="5"/>
  <c r="AW170" i="5"/>
  <c r="AW149" i="5"/>
  <c r="AV159" i="5"/>
  <c r="AW81" i="5"/>
  <c r="AV79" i="5"/>
  <c r="AV201" i="5"/>
  <c r="AV71" i="5"/>
  <c r="AW55" i="5"/>
  <c r="AW23" i="5"/>
  <c r="AW103" i="5"/>
  <c r="AV170" i="5"/>
  <c r="AW67" i="5"/>
  <c r="AW28" i="5"/>
  <c r="AW183" i="5"/>
  <c r="AW188" i="5"/>
  <c r="AW201" i="5"/>
  <c r="AV205" i="5"/>
  <c r="AW46" i="5"/>
  <c r="AV116" i="5"/>
  <c r="AW86" i="5"/>
  <c r="AV150" i="5"/>
  <c r="AV198" i="5"/>
  <c r="AW161" i="5"/>
  <c r="AV107" i="5"/>
  <c r="AW99" i="5"/>
  <c r="AV136" i="5"/>
  <c r="AW116" i="5"/>
  <c r="AW125" i="5"/>
  <c r="AW138" i="5"/>
  <c r="AV56" i="5"/>
  <c r="AV57" i="5"/>
  <c r="AV187" i="5"/>
  <c r="AW106" i="5"/>
  <c r="AV36" i="5"/>
  <c r="AV130" i="5"/>
  <c r="AV87" i="5"/>
  <c r="AW73" i="5"/>
  <c r="AW129" i="5"/>
  <c r="AV38" i="5"/>
  <c r="AW184" i="5"/>
  <c r="AW181" i="5"/>
  <c r="AW148" i="5"/>
  <c r="AV158" i="5"/>
  <c r="AW80" i="5"/>
  <c r="AV78" i="5"/>
  <c r="AV53" i="5"/>
  <c r="AV95" i="5"/>
  <c r="AV166" i="5"/>
  <c r="AW24" i="5"/>
  <c r="AW27" i="5"/>
  <c r="AW191" i="5"/>
  <c r="AW200" i="5"/>
  <c r="AV204" i="5"/>
  <c r="AW45" i="5"/>
  <c r="AV119" i="5"/>
  <c r="AW76" i="5"/>
  <c r="AW97" i="5"/>
  <c r="AV149" i="5"/>
  <c r="AV126" i="5"/>
  <c r="AW160" i="5"/>
  <c r="AV106" i="5"/>
  <c r="AW107" i="5"/>
  <c r="AV135" i="5"/>
  <c r="AW115" i="5"/>
  <c r="AW137" i="5"/>
  <c r="AV55" i="5"/>
  <c r="AW14" i="5"/>
  <c r="AV191" i="5"/>
  <c r="AV33" i="5"/>
  <c r="AV69" i="5"/>
  <c r="AV85" i="5"/>
  <c r="AV86" i="5"/>
  <c r="AW63" i="5"/>
  <c r="AW128" i="5"/>
  <c r="AV49" i="5"/>
  <c r="AW159" i="5"/>
  <c r="AW180" i="5"/>
  <c r="AW146" i="5"/>
  <c r="AV169" i="5"/>
  <c r="AW79" i="5"/>
  <c r="AV77" i="5"/>
  <c r="AW42" i="5"/>
  <c r="AV185" i="5"/>
  <c r="AV74" i="5"/>
  <c r="AW41" i="5"/>
  <c r="AV183" i="5"/>
  <c r="AW155" i="5"/>
  <c r="AW34" i="5"/>
  <c r="AW190" i="5"/>
  <c r="AW15" i="5"/>
  <c r="AW199" i="5"/>
  <c r="AV203" i="5"/>
  <c r="AW18" i="5"/>
  <c r="AW44" i="5"/>
  <c r="AV114" i="5"/>
  <c r="AW96" i="5"/>
  <c r="AV148" i="5"/>
  <c r="AW158" i="5"/>
  <c r="AV105" i="5"/>
  <c r="AV134" i="5"/>
  <c r="AW114" i="5"/>
  <c r="AW136" i="5"/>
  <c r="AW25" i="5"/>
  <c r="AV190" i="5"/>
  <c r="AV173" i="5"/>
  <c r="AW39" i="5"/>
  <c r="AV35" i="5"/>
  <c r="AV73" i="5"/>
  <c r="AV97" i="5"/>
  <c r="AW70" i="5"/>
  <c r="AW127" i="5"/>
  <c r="AW57" i="5"/>
  <c r="AW171" i="5"/>
  <c r="AW143" i="5"/>
  <c r="AW157" i="5"/>
  <c r="AV168" i="5"/>
  <c r="AW78" i="5"/>
  <c r="AV76" i="5"/>
  <c r="AW104" i="5"/>
  <c r="AW31" i="5"/>
  <c r="AW197" i="5"/>
  <c r="AV146" i="5"/>
  <c r="AV171" i="5"/>
  <c r="AW68" i="5"/>
  <c r="AV30" i="5"/>
  <c r="AW177" i="5"/>
  <c r="AW74" i="5"/>
  <c r="AW33" i="5"/>
  <c r="AW189" i="5"/>
  <c r="AV39" i="5"/>
  <c r="AW198" i="5"/>
  <c r="AV202" i="5"/>
  <c r="AV42" i="5"/>
  <c r="AW43" i="5"/>
  <c r="AV118" i="5"/>
  <c r="AW87" i="5"/>
  <c r="AV147" i="5"/>
  <c r="AW22" i="5"/>
  <c r="AW169" i="5"/>
  <c r="AV104" i="5"/>
  <c r="AV46" i="5"/>
  <c r="AV145" i="5"/>
  <c r="AW113" i="5"/>
  <c r="AW134" i="5"/>
  <c r="AV54" i="5"/>
  <c r="AV186" i="5"/>
  <c r="AV176" i="5"/>
  <c r="AV172" i="5"/>
  <c r="AW51" i="5"/>
  <c r="AV125" i="5"/>
  <c r="AV68" i="5"/>
  <c r="AV96" i="5"/>
  <c r="AW69" i="5"/>
  <c r="AW126" i="5"/>
  <c r="AW56" i="5"/>
  <c r="AW179" i="5"/>
  <c r="AW156" i="5"/>
  <c r="AV167" i="5"/>
  <c r="AW77" i="5"/>
  <c r="AV75" i="5"/>
  <c r="AV44" i="5"/>
  <c r="AH1005" i="5" l="1"/>
  <c r="BD1004" i="5"/>
  <c r="AF1005" i="5"/>
  <c r="BB1004" i="5"/>
  <c r="AG1005" i="5"/>
  <c r="BC1004" i="5"/>
  <c r="AY185" i="5"/>
  <c r="BI185" i="5"/>
  <c r="AZ131" i="5"/>
  <c r="BJ131" i="5"/>
  <c r="AZ120" i="5"/>
  <c r="BJ120" i="5"/>
  <c r="AY76" i="5"/>
  <c r="BI76" i="5"/>
  <c r="AZ103" i="5"/>
  <c r="BJ103" i="5"/>
  <c r="AZ132" i="5"/>
  <c r="BJ132" i="5"/>
  <c r="AZ176" i="5"/>
  <c r="BJ176" i="5"/>
  <c r="AZ69" i="5"/>
  <c r="BJ69" i="5"/>
  <c r="AY46" i="5"/>
  <c r="BI46" i="5"/>
  <c r="AZ189" i="5"/>
  <c r="BJ189" i="5"/>
  <c r="AZ78" i="5"/>
  <c r="BJ78" i="5"/>
  <c r="AY173" i="5"/>
  <c r="BI173" i="5"/>
  <c r="AZ18" i="5"/>
  <c r="BJ18" i="5"/>
  <c r="AY77" i="5"/>
  <c r="BI77" i="5"/>
  <c r="AY33" i="5"/>
  <c r="BI33" i="5"/>
  <c r="AZ97" i="5"/>
  <c r="BJ97" i="5"/>
  <c r="AY78" i="5"/>
  <c r="BI78" i="5"/>
  <c r="AZ106" i="5"/>
  <c r="BJ106" i="5"/>
  <c r="AY150" i="5"/>
  <c r="BI150" i="5"/>
  <c r="AY208" i="5"/>
  <c r="BI208" i="5"/>
  <c r="AZ62" i="5"/>
  <c r="BJ62" i="5"/>
  <c r="AY108" i="5"/>
  <c r="BI108" i="5"/>
  <c r="AZ26" i="5"/>
  <c r="BJ26" i="5"/>
  <c r="AY89" i="5"/>
  <c r="BI89" i="5"/>
  <c r="AZ163" i="5"/>
  <c r="BJ163" i="5"/>
  <c r="AY143" i="5"/>
  <c r="BI143" i="5"/>
  <c r="AZ64" i="5"/>
  <c r="BJ64" i="5"/>
  <c r="AZ164" i="5"/>
  <c r="BJ164" i="5"/>
  <c r="AY102" i="5"/>
  <c r="BI102" i="5"/>
  <c r="AZ65" i="5"/>
  <c r="BJ65" i="5"/>
  <c r="AZ58" i="5"/>
  <c r="BJ58" i="5"/>
  <c r="AZ186" i="5"/>
  <c r="BJ186" i="5"/>
  <c r="AZ61" i="5"/>
  <c r="BJ61" i="5"/>
  <c r="AZ101" i="5"/>
  <c r="BJ101" i="5"/>
  <c r="AY165" i="5"/>
  <c r="BI165" i="5"/>
  <c r="AZ53" i="5"/>
  <c r="BJ53" i="5"/>
  <c r="AZ105" i="5"/>
  <c r="BJ105" i="5"/>
  <c r="AY52" i="5"/>
  <c r="BI52" i="5"/>
  <c r="AZ56" i="5"/>
  <c r="BJ56" i="5"/>
  <c r="AY95" i="5"/>
  <c r="BI95" i="5"/>
  <c r="AZ173" i="5"/>
  <c r="BJ173" i="5"/>
  <c r="AY69" i="5"/>
  <c r="BI69" i="5"/>
  <c r="AZ72" i="5"/>
  <c r="BJ72" i="5"/>
  <c r="AZ204" i="5"/>
  <c r="BJ204" i="5"/>
  <c r="AY51" i="5"/>
  <c r="BI51" i="5"/>
  <c r="AY96" i="5"/>
  <c r="BI96" i="5"/>
  <c r="AY104" i="5"/>
  <c r="BI104" i="5"/>
  <c r="AZ33" i="5"/>
  <c r="BJ33" i="5"/>
  <c r="AY168" i="5"/>
  <c r="BI168" i="5"/>
  <c r="AY190" i="5"/>
  <c r="BI190" i="5"/>
  <c r="AY203" i="5"/>
  <c r="BI203" i="5"/>
  <c r="AZ79" i="5"/>
  <c r="BJ79" i="5"/>
  <c r="AY191" i="5"/>
  <c r="BI191" i="5"/>
  <c r="AZ76" i="5"/>
  <c r="BJ76" i="5"/>
  <c r="AZ80" i="5"/>
  <c r="BJ80" i="5"/>
  <c r="AY187" i="5"/>
  <c r="BI187" i="5"/>
  <c r="AZ86" i="5"/>
  <c r="BJ86" i="5"/>
  <c r="AZ23" i="5"/>
  <c r="BJ23" i="5"/>
  <c r="AY88" i="5"/>
  <c r="BI88" i="5"/>
  <c r="AZ162" i="5"/>
  <c r="BJ162" i="5"/>
  <c r="AY94" i="5"/>
  <c r="BI94" i="5"/>
  <c r="AY63" i="5"/>
  <c r="BI63" i="5"/>
  <c r="AY152" i="5"/>
  <c r="BI152" i="5"/>
  <c r="AZ196" i="5"/>
  <c r="BJ196" i="5"/>
  <c r="AY64" i="5"/>
  <c r="BI64" i="5"/>
  <c r="AY153" i="5"/>
  <c r="BI153" i="5"/>
  <c r="AZ147" i="5"/>
  <c r="BJ147" i="5"/>
  <c r="AY90" i="5"/>
  <c r="BI90" i="5"/>
  <c r="AY140" i="5"/>
  <c r="BI140" i="5"/>
  <c r="AZ36" i="5"/>
  <c r="BJ36" i="5"/>
  <c r="AZ133" i="5"/>
  <c r="BJ133" i="5"/>
  <c r="AY100" i="5"/>
  <c r="BI100" i="5"/>
  <c r="AZ124" i="5"/>
  <c r="BJ124" i="5"/>
  <c r="AZ122" i="5"/>
  <c r="BJ122" i="5"/>
  <c r="AZ135" i="5"/>
  <c r="BJ135" i="5"/>
  <c r="AZ50" i="5"/>
  <c r="BJ50" i="5"/>
  <c r="AZ104" i="5"/>
  <c r="BJ104" i="5"/>
  <c r="AY137" i="5"/>
  <c r="BI137" i="5"/>
  <c r="AY197" i="5"/>
  <c r="BI197" i="5"/>
  <c r="AZ40" i="5"/>
  <c r="BJ40" i="5"/>
  <c r="AZ39" i="5"/>
  <c r="BJ39" i="5"/>
  <c r="AY123" i="5"/>
  <c r="BI123" i="5"/>
  <c r="AY68" i="5"/>
  <c r="BI68" i="5"/>
  <c r="AZ169" i="5"/>
  <c r="BJ169" i="5"/>
  <c r="AZ74" i="5"/>
  <c r="BJ74" i="5"/>
  <c r="AZ157" i="5"/>
  <c r="BJ157" i="5"/>
  <c r="AZ25" i="5"/>
  <c r="BJ25" i="5"/>
  <c r="AZ199" i="5"/>
  <c r="BJ199" i="5"/>
  <c r="AY169" i="5"/>
  <c r="BI169" i="5"/>
  <c r="AZ14" i="5"/>
  <c r="BJ14" i="5"/>
  <c r="AY119" i="5"/>
  <c r="BI119" i="5"/>
  <c r="AY158" i="5"/>
  <c r="BI158" i="5"/>
  <c r="AY57" i="5"/>
  <c r="BI57" i="5"/>
  <c r="AY116" i="5"/>
  <c r="BI116" i="5"/>
  <c r="AZ55" i="5"/>
  <c r="BJ55" i="5"/>
  <c r="AY62" i="5"/>
  <c r="BI62" i="5"/>
  <c r="AZ20" i="5"/>
  <c r="BJ20" i="5"/>
  <c r="AZ144" i="5"/>
  <c r="BJ144" i="5"/>
  <c r="AY131" i="5"/>
  <c r="BI131" i="5"/>
  <c r="AZ89" i="5"/>
  <c r="BJ89" i="5"/>
  <c r="AZ32" i="5"/>
  <c r="BJ32" i="5"/>
  <c r="AY132" i="5"/>
  <c r="BI132" i="5"/>
  <c r="AZ90" i="5"/>
  <c r="BJ90" i="5"/>
  <c r="AZ145" i="5"/>
  <c r="BJ145" i="5"/>
  <c r="AY65" i="5"/>
  <c r="BI65" i="5"/>
  <c r="AZ100" i="5"/>
  <c r="BJ100" i="5"/>
  <c r="AZ54" i="5"/>
  <c r="BJ54" i="5"/>
  <c r="AZ110" i="5"/>
  <c r="BJ110" i="5"/>
  <c r="AZ166" i="5"/>
  <c r="BJ166" i="5"/>
  <c r="AY157" i="5"/>
  <c r="BI157" i="5"/>
  <c r="AZ66" i="5"/>
  <c r="BJ66" i="5"/>
  <c r="AZ121" i="5"/>
  <c r="BJ121" i="5"/>
  <c r="AY144" i="5"/>
  <c r="BI144" i="5"/>
  <c r="AZ113" i="5"/>
  <c r="BJ113" i="5"/>
  <c r="AY130" i="5"/>
  <c r="BI130" i="5"/>
  <c r="AZ98" i="5"/>
  <c r="BJ98" i="5"/>
  <c r="AZ154" i="5"/>
  <c r="BJ154" i="5"/>
  <c r="AY145" i="5"/>
  <c r="BI145" i="5"/>
  <c r="AY53" i="5"/>
  <c r="BI53" i="5"/>
  <c r="AZ29" i="5"/>
  <c r="BJ29" i="5"/>
  <c r="AZ111" i="5"/>
  <c r="BJ111" i="5"/>
  <c r="AZ37" i="5"/>
  <c r="BJ37" i="5"/>
  <c r="AY125" i="5"/>
  <c r="BI125" i="5"/>
  <c r="AZ22" i="5"/>
  <c r="BJ22" i="5"/>
  <c r="AZ177" i="5"/>
  <c r="BJ177" i="5"/>
  <c r="AZ143" i="5"/>
  <c r="BJ143" i="5"/>
  <c r="AZ136" i="5"/>
  <c r="BJ136" i="5"/>
  <c r="AZ15" i="5"/>
  <c r="BJ15" i="5"/>
  <c r="AZ146" i="5"/>
  <c r="BJ146" i="5"/>
  <c r="AY55" i="5"/>
  <c r="BI55" i="5"/>
  <c r="AZ45" i="5"/>
  <c r="BJ45" i="5"/>
  <c r="AZ148" i="5"/>
  <c r="BJ148" i="5"/>
  <c r="AY56" i="5"/>
  <c r="BI56" i="5"/>
  <c r="AZ46" i="5"/>
  <c r="BJ46" i="5"/>
  <c r="AY71" i="5"/>
  <c r="BI71" i="5"/>
  <c r="AY127" i="5"/>
  <c r="BI127" i="5"/>
  <c r="AY151" i="5"/>
  <c r="BI151" i="5"/>
  <c r="AY117" i="5"/>
  <c r="BI117" i="5"/>
  <c r="AY26" i="5"/>
  <c r="BI26" i="5"/>
  <c r="AY121" i="5"/>
  <c r="BI121" i="5"/>
  <c r="AZ178" i="5"/>
  <c r="BJ178" i="5"/>
  <c r="AY27" i="5"/>
  <c r="BI27" i="5"/>
  <c r="AY111" i="5"/>
  <c r="BI111" i="5"/>
  <c r="AY115" i="5"/>
  <c r="BI115" i="5"/>
  <c r="AY128" i="5"/>
  <c r="BI128" i="5"/>
  <c r="AY99" i="5"/>
  <c r="BI99" i="5"/>
  <c r="AY66" i="5"/>
  <c r="BI66" i="5"/>
  <c r="AY91" i="5"/>
  <c r="BI91" i="5"/>
  <c r="AY206" i="5"/>
  <c r="BI206" i="5"/>
  <c r="AY199" i="5"/>
  <c r="BI199" i="5"/>
  <c r="AY93" i="5"/>
  <c r="BI93" i="5"/>
  <c r="AY142" i="5"/>
  <c r="BI142" i="5"/>
  <c r="AZ95" i="5"/>
  <c r="BJ95" i="5"/>
  <c r="AZ161" i="5"/>
  <c r="BJ161" i="5"/>
  <c r="AZ16" i="5"/>
  <c r="BJ16" i="5"/>
  <c r="AY189" i="5"/>
  <c r="BI189" i="5"/>
  <c r="AZ126" i="5"/>
  <c r="BJ126" i="5"/>
  <c r="AY109" i="5"/>
  <c r="BI109" i="5"/>
  <c r="AY44" i="5"/>
  <c r="BI44" i="5"/>
  <c r="AZ51" i="5"/>
  <c r="BJ51" i="5"/>
  <c r="AY147" i="5"/>
  <c r="BI147" i="5"/>
  <c r="AY30" i="5"/>
  <c r="BI30" i="5"/>
  <c r="AZ171" i="5"/>
  <c r="BJ171" i="5"/>
  <c r="AZ114" i="5"/>
  <c r="BJ114" i="5"/>
  <c r="AZ190" i="5"/>
  <c r="BJ190" i="5"/>
  <c r="AZ180" i="5"/>
  <c r="BJ180" i="5"/>
  <c r="AZ137" i="5"/>
  <c r="BJ137" i="5"/>
  <c r="AY204" i="5"/>
  <c r="BI204" i="5"/>
  <c r="AZ181" i="5"/>
  <c r="BJ181" i="5"/>
  <c r="AZ138" i="5"/>
  <c r="BJ138" i="5"/>
  <c r="AY205" i="5"/>
  <c r="BI205" i="5"/>
  <c r="AY201" i="5"/>
  <c r="BI201" i="5"/>
  <c r="AY37" i="5"/>
  <c r="BI37" i="5"/>
  <c r="AZ88" i="5"/>
  <c r="BJ88" i="5"/>
  <c r="AZ168" i="5"/>
  <c r="BJ168" i="5"/>
  <c r="AY177" i="5"/>
  <c r="BI177" i="5"/>
  <c r="AZ48" i="5"/>
  <c r="BJ48" i="5"/>
  <c r="AY124" i="5"/>
  <c r="BI124" i="5"/>
  <c r="AY178" i="5"/>
  <c r="BI178" i="5"/>
  <c r="AZ19" i="5"/>
  <c r="BJ19" i="5"/>
  <c r="AY82" i="5"/>
  <c r="BI82" i="5"/>
  <c r="AY31" i="5"/>
  <c r="BI31" i="5"/>
  <c r="AZ165" i="5"/>
  <c r="BJ165" i="5"/>
  <c r="AZ94" i="5"/>
  <c r="BJ94" i="5"/>
  <c r="AY133" i="5"/>
  <c r="BI133" i="5"/>
  <c r="AY155" i="5"/>
  <c r="BI155" i="5"/>
  <c r="AY32" i="5"/>
  <c r="BI32" i="5"/>
  <c r="AY92" i="5"/>
  <c r="BI92" i="5"/>
  <c r="AZ102" i="5"/>
  <c r="BJ102" i="5"/>
  <c r="AZ208" i="5"/>
  <c r="BJ208" i="5"/>
  <c r="AY85" i="5"/>
  <c r="BI85" i="5"/>
  <c r="AZ109" i="5"/>
  <c r="BJ109" i="5"/>
  <c r="AY48" i="5"/>
  <c r="BI48" i="5"/>
  <c r="AZ44" i="5"/>
  <c r="BJ44" i="5"/>
  <c r="AZ108" i="5"/>
  <c r="BJ108" i="5"/>
  <c r="AY75" i="5"/>
  <c r="BI75" i="5"/>
  <c r="AY172" i="5"/>
  <c r="BI172" i="5"/>
  <c r="AZ87" i="5"/>
  <c r="BJ87" i="5"/>
  <c r="AZ68" i="5"/>
  <c r="BJ68" i="5"/>
  <c r="AZ57" i="5"/>
  <c r="BJ57" i="5"/>
  <c r="AY134" i="5"/>
  <c r="BI134" i="5"/>
  <c r="AZ34" i="5"/>
  <c r="BJ34" i="5"/>
  <c r="AZ159" i="5"/>
  <c r="BJ159" i="5"/>
  <c r="AZ115" i="5"/>
  <c r="BJ115" i="5"/>
  <c r="AZ200" i="5"/>
  <c r="BJ200" i="5"/>
  <c r="AZ184" i="5"/>
  <c r="BJ184" i="5"/>
  <c r="AZ125" i="5"/>
  <c r="BJ125" i="5"/>
  <c r="AZ201" i="5"/>
  <c r="BJ201" i="5"/>
  <c r="AY79" i="5"/>
  <c r="BI79" i="5"/>
  <c r="AY72" i="5"/>
  <c r="BI72" i="5"/>
  <c r="AY120" i="5"/>
  <c r="BI120" i="5"/>
  <c r="AY80" i="5"/>
  <c r="BI80" i="5"/>
  <c r="AY193" i="5"/>
  <c r="BI193" i="5"/>
  <c r="AY41" i="5"/>
  <c r="BI41" i="5"/>
  <c r="AZ112" i="5"/>
  <c r="BJ112" i="5"/>
  <c r="AY188" i="5"/>
  <c r="BI188" i="5"/>
  <c r="AZ17" i="5"/>
  <c r="BJ17" i="5"/>
  <c r="AY67" i="5"/>
  <c r="BI67" i="5"/>
  <c r="AY179" i="5"/>
  <c r="BI179" i="5"/>
  <c r="AY47" i="5"/>
  <c r="BI47" i="5"/>
  <c r="AY103" i="5"/>
  <c r="BI103" i="5"/>
  <c r="AY28" i="5"/>
  <c r="BI28" i="5"/>
  <c r="AZ92" i="5"/>
  <c r="BJ92" i="5"/>
  <c r="AZ52" i="5"/>
  <c r="BJ52" i="5"/>
  <c r="AY70" i="5"/>
  <c r="BI70" i="5"/>
  <c r="AY101" i="5"/>
  <c r="BI101" i="5"/>
  <c r="AY35" i="5"/>
  <c r="BI35" i="5"/>
  <c r="AY43" i="5"/>
  <c r="BI43" i="5"/>
  <c r="AZ142" i="5"/>
  <c r="BJ142" i="5"/>
  <c r="AY149" i="5"/>
  <c r="BI149" i="5"/>
  <c r="AZ193" i="5"/>
  <c r="BJ193" i="5"/>
  <c r="AY176" i="5"/>
  <c r="BI176" i="5"/>
  <c r="AY118" i="5"/>
  <c r="BI118" i="5"/>
  <c r="AY171" i="5"/>
  <c r="BI171" i="5"/>
  <c r="AZ127" i="5"/>
  <c r="BJ127" i="5"/>
  <c r="AY105" i="5"/>
  <c r="BI105" i="5"/>
  <c r="AZ155" i="5"/>
  <c r="BJ155" i="5"/>
  <c r="AY49" i="5"/>
  <c r="BI49" i="5"/>
  <c r="AY135" i="5"/>
  <c r="BI135" i="5"/>
  <c r="AZ191" i="5"/>
  <c r="BJ191" i="5"/>
  <c r="AY38" i="5"/>
  <c r="BI38" i="5"/>
  <c r="AZ116" i="5"/>
  <c r="BJ116" i="5"/>
  <c r="AZ188" i="5"/>
  <c r="BJ188" i="5"/>
  <c r="AZ81" i="5"/>
  <c r="BJ81" i="5"/>
  <c r="AY192" i="5"/>
  <c r="BI192" i="5"/>
  <c r="AZ47" i="5"/>
  <c r="BJ47" i="5"/>
  <c r="AZ82" i="5"/>
  <c r="BJ82" i="5"/>
  <c r="AY59" i="5"/>
  <c r="BI59" i="5"/>
  <c r="AY195" i="5"/>
  <c r="BI195" i="5"/>
  <c r="AY81" i="5"/>
  <c r="BI81" i="5"/>
  <c r="AY60" i="5"/>
  <c r="BI60" i="5"/>
  <c r="AY196" i="5"/>
  <c r="BI196" i="5"/>
  <c r="AZ75" i="5"/>
  <c r="BJ75" i="5"/>
  <c r="AY174" i="5"/>
  <c r="BI174" i="5"/>
  <c r="AY154" i="5"/>
  <c r="BI154" i="5"/>
  <c r="AY83" i="5"/>
  <c r="BI83" i="5"/>
  <c r="AY180" i="5"/>
  <c r="BI180" i="5"/>
  <c r="AY112" i="5"/>
  <c r="BI112" i="5"/>
  <c r="AY200" i="5"/>
  <c r="BI200" i="5"/>
  <c r="AY122" i="5"/>
  <c r="BI122" i="5"/>
  <c r="AZ167" i="5"/>
  <c r="BJ167" i="5"/>
  <c r="AY34" i="5"/>
  <c r="BI34" i="5"/>
  <c r="AY126" i="5"/>
  <c r="BI126" i="5"/>
  <c r="AZ30" i="5"/>
  <c r="BJ30" i="5"/>
  <c r="AY39" i="5"/>
  <c r="BI39" i="5"/>
  <c r="AY198" i="5"/>
  <c r="BI198" i="5"/>
  <c r="AZ123" i="5"/>
  <c r="BJ123" i="5"/>
  <c r="AY141" i="5"/>
  <c r="BI141" i="5"/>
  <c r="AZ194" i="5"/>
  <c r="BJ194" i="5"/>
  <c r="AZ77" i="5"/>
  <c r="BJ77" i="5"/>
  <c r="AY186" i="5"/>
  <c r="BI186" i="5"/>
  <c r="AZ43" i="5"/>
  <c r="BJ43" i="5"/>
  <c r="AY146" i="5"/>
  <c r="BI146" i="5"/>
  <c r="AZ70" i="5"/>
  <c r="BJ70" i="5"/>
  <c r="AZ158" i="5"/>
  <c r="BJ158" i="5"/>
  <c r="AY183" i="5"/>
  <c r="BI183" i="5"/>
  <c r="AZ128" i="5"/>
  <c r="BJ128" i="5"/>
  <c r="AZ107" i="5"/>
  <c r="BJ107" i="5"/>
  <c r="AZ27" i="5"/>
  <c r="BJ27" i="5"/>
  <c r="AZ129" i="5"/>
  <c r="BJ129" i="5"/>
  <c r="AY136" i="5"/>
  <c r="BI136" i="5"/>
  <c r="AZ183" i="5"/>
  <c r="BJ183" i="5"/>
  <c r="AY159" i="5"/>
  <c r="BI159" i="5"/>
  <c r="AY58" i="5"/>
  <c r="BI58" i="5"/>
  <c r="AY45" i="5"/>
  <c r="BI45" i="5"/>
  <c r="AY160" i="5"/>
  <c r="BI160" i="5"/>
  <c r="AZ140" i="5"/>
  <c r="BJ140" i="5"/>
  <c r="AZ203" i="5"/>
  <c r="BJ203" i="5"/>
  <c r="AZ83" i="5"/>
  <c r="BJ83" i="5"/>
  <c r="AZ141" i="5"/>
  <c r="BJ141" i="5"/>
  <c r="AZ195" i="5"/>
  <c r="BJ195" i="5"/>
  <c r="AY163" i="5"/>
  <c r="BI163" i="5"/>
  <c r="AY182" i="5"/>
  <c r="BI182" i="5"/>
  <c r="AZ91" i="5"/>
  <c r="BJ91" i="5"/>
  <c r="AZ84" i="5"/>
  <c r="BJ84" i="5"/>
  <c r="AY184" i="5"/>
  <c r="BI184" i="5"/>
  <c r="AZ21" i="5"/>
  <c r="BJ21" i="5"/>
  <c r="AY84" i="5"/>
  <c r="BI84" i="5"/>
  <c r="AY29" i="5"/>
  <c r="BI29" i="5"/>
  <c r="AY207" i="5"/>
  <c r="BI207" i="5"/>
  <c r="AY25" i="5"/>
  <c r="BI25" i="5"/>
  <c r="AY114" i="5"/>
  <c r="BI114" i="5"/>
  <c r="AZ192" i="5"/>
  <c r="BJ192" i="5"/>
  <c r="AZ153" i="5"/>
  <c r="BJ153" i="5"/>
  <c r="AY36" i="5"/>
  <c r="BI36" i="5"/>
  <c r="AY98" i="5"/>
  <c r="BI98" i="5"/>
  <c r="AY54" i="5"/>
  <c r="BI54" i="5"/>
  <c r="AZ197" i="5"/>
  <c r="BJ197" i="5"/>
  <c r="AY148" i="5"/>
  <c r="BI148" i="5"/>
  <c r="AZ41" i="5"/>
  <c r="BJ41" i="5"/>
  <c r="AZ63" i="5"/>
  <c r="BJ63" i="5"/>
  <c r="AY106" i="5"/>
  <c r="BI106" i="5"/>
  <c r="AZ24" i="5"/>
  <c r="BJ24" i="5"/>
  <c r="AZ73" i="5"/>
  <c r="BJ73" i="5"/>
  <c r="AZ99" i="5"/>
  <c r="BJ99" i="5"/>
  <c r="AZ28" i="5"/>
  <c r="BJ28" i="5"/>
  <c r="AZ149" i="5"/>
  <c r="BJ149" i="5"/>
  <c r="AZ139" i="5"/>
  <c r="BJ139" i="5"/>
  <c r="AY194" i="5"/>
  <c r="BI194" i="5"/>
  <c r="AZ150" i="5"/>
  <c r="BJ150" i="5"/>
  <c r="AZ118" i="5"/>
  <c r="BJ118" i="5"/>
  <c r="AZ187" i="5"/>
  <c r="BJ187" i="5"/>
  <c r="AY161" i="5"/>
  <c r="BI161" i="5"/>
  <c r="AZ119" i="5"/>
  <c r="BJ119" i="5"/>
  <c r="AZ185" i="5"/>
  <c r="BJ185" i="5"/>
  <c r="AZ152" i="5"/>
  <c r="BJ152" i="5"/>
  <c r="AY61" i="5"/>
  <c r="BI61" i="5"/>
  <c r="AY110" i="5"/>
  <c r="BI110" i="5"/>
  <c r="AZ71" i="5"/>
  <c r="BJ71" i="5"/>
  <c r="AY50" i="5"/>
  <c r="BI50" i="5"/>
  <c r="AY40" i="5"/>
  <c r="BI40" i="5"/>
  <c r="AZ85" i="5"/>
  <c r="BJ85" i="5"/>
  <c r="AY181" i="5"/>
  <c r="BI181" i="5"/>
  <c r="AY156" i="5"/>
  <c r="BI156" i="5"/>
  <c r="AY24" i="5"/>
  <c r="BI24" i="5"/>
  <c r="AZ198" i="5"/>
  <c r="BJ198" i="5"/>
  <c r="AY170" i="5"/>
  <c r="BI170" i="5"/>
  <c r="AZ60" i="5"/>
  <c r="BJ60" i="5"/>
  <c r="AZ42" i="5"/>
  <c r="BJ42" i="5"/>
  <c r="AZ130" i="5"/>
  <c r="BJ130" i="5"/>
  <c r="AZ175" i="5"/>
  <c r="BJ175" i="5"/>
  <c r="AY167" i="5"/>
  <c r="BI167" i="5"/>
  <c r="AZ156" i="5"/>
  <c r="BJ156" i="5"/>
  <c r="AY42" i="5"/>
  <c r="BI42" i="5"/>
  <c r="AY97" i="5"/>
  <c r="BI97" i="5"/>
  <c r="AZ179" i="5"/>
  <c r="BJ179" i="5"/>
  <c r="AZ134" i="5"/>
  <c r="BJ134" i="5"/>
  <c r="AY202" i="5"/>
  <c r="BI202" i="5"/>
  <c r="AZ31" i="5"/>
  <c r="BJ31" i="5"/>
  <c r="AY73" i="5"/>
  <c r="BI73" i="5"/>
  <c r="AZ96" i="5"/>
  <c r="BJ96" i="5"/>
  <c r="AY74" i="5"/>
  <c r="BI74" i="5"/>
  <c r="AY86" i="5"/>
  <c r="BI86" i="5"/>
  <c r="AZ160" i="5"/>
  <c r="BJ160" i="5"/>
  <c r="AY166" i="5"/>
  <c r="BI166" i="5"/>
  <c r="AY87" i="5"/>
  <c r="BI87" i="5"/>
  <c r="AY107" i="5"/>
  <c r="BI107" i="5"/>
  <c r="AZ67" i="5"/>
  <c r="BJ67" i="5"/>
  <c r="AZ170" i="5"/>
  <c r="BJ170" i="5"/>
  <c r="AZ117" i="5"/>
  <c r="BJ117" i="5"/>
  <c r="AZ202" i="5"/>
  <c r="BJ202" i="5"/>
  <c r="AZ172" i="5"/>
  <c r="BJ172" i="5"/>
  <c r="AY138" i="5"/>
  <c r="BI138" i="5"/>
  <c r="AZ182" i="5"/>
  <c r="BJ182" i="5"/>
  <c r="AZ151" i="5"/>
  <c r="BJ151" i="5"/>
  <c r="AY139" i="5"/>
  <c r="BI139" i="5"/>
  <c r="AZ35" i="5"/>
  <c r="BJ35" i="5"/>
  <c r="AZ174" i="5"/>
  <c r="BJ174" i="5"/>
  <c r="AZ59" i="5"/>
  <c r="BJ59" i="5"/>
  <c r="AY129" i="5"/>
  <c r="BI129" i="5"/>
  <c r="AY162" i="5"/>
  <c r="BI162" i="5"/>
  <c r="AZ38" i="5"/>
  <c r="BJ38" i="5"/>
  <c r="AZ205" i="5"/>
  <c r="BJ205" i="5"/>
  <c r="AY164" i="5"/>
  <c r="BI164" i="5"/>
  <c r="AY175" i="5"/>
  <c r="BI175" i="5"/>
  <c r="AZ93" i="5"/>
  <c r="BJ93" i="5"/>
  <c r="AQ210" i="5"/>
  <c r="AU209" i="5"/>
  <c r="AW209" i="5" s="1"/>
  <c r="AT209" i="5"/>
  <c r="AV209" i="5" s="1"/>
  <c r="AG1006" i="5" l="1"/>
  <c r="BC1005" i="5"/>
  <c r="AF1006" i="5"/>
  <c r="BB1005" i="5"/>
  <c r="AH1006" i="5"/>
  <c r="BD1005" i="5"/>
  <c r="AY209" i="5"/>
  <c r="BI209" i="5"/>
  <c r="AZ209" i="5"/>
  <c r="BJ209" i="5"/>
  <c r="AQ211" i="5"/>
  <c r="AU210" i="5"/>
  <c r="AW210" i="5" s="1"/>
  <c r="AT210" i="5"/>
  <c r="AV210" i="5" s="1"/>
  <c r="AH1007" i="5" l="1"/>
  <c r="BD1006" i="5"/>
  <c r="AF1007" i="5"/>
  <c r="BB1006" i="5"/>
  <c r="AG1007" i="5"/>
  <c r="BC1006" i="5"/>
  <c r="AY210" i="5"/>
  <c r="BI210" i="5"/>
  <c r="AZ210" i="5"/>
  <c r="BJ210" i="5"/>
  <c r="AQ212" i="5"/>
  <c r="AU211" i="5"/>
  <c r="AW211" i="5" s="1"/>
  <c r="AT211" i="5"/>
  <c r="AV211" i="5" s="1"/>
  <c r="AG1008" i="5" l="1"/>
  <c r="BC1007" i="5"/>
  <c r="AF1008" i="5"/>
  <c r="BB1007" i="5"/>
  <c r="AH1008" i="5"/>
  <c r="BD1007" i="5"/>
  <c r="AY211" i="5"/>
  <c r="BI211" i="5"/>
  <c r="AZ211" i="5"/>
  <c r="BJ211" i="5"/>
  <c r="AQ213" i="5"/>
  <c r="AU212" i="5"/>
  <c r="AW212" i="5" s="1"/>
  <c r="AT212" i="5"/>
  <c r="AV212" i="5" s="1"/>
  <c r="AH1009" i="5" l="1"/>
  <c r="BD1009" i="5" s="1"/>
  <c r="BD1008" i="5"/>
  <c r="AF1009" i="5"/>
  <c r="BB1009" i="5" s="1"/>
  <c r="BB1008" i="5"/>
  <c r="AG1009" i="5"/>
  <c r="BC1009" i="5" s="1"/>
  <c r="BC1008" i="5"/>
  <c r="AY212" i="5"/>
  <c r="BI212" i="5"/>
  <c r="AZ212" i="5"/>
  <c r="BJ212" i="5"/>
  <c r="AQ214" i="5"/>
  <c r="AU213" i="5"/>
  <c r="AW213" i="5" s="1"/>
  <c r="AT213" i="5"/>
  <c r="AV213" i="5" s="1"/>
  <c r="AY213" i="5" l="1"/>
  <c r="BI213" i="5"/>
  <c r="AZ213" i="5"/>
  <c r="BJ213" i="5"/>
  <c r="AQ215" i="5"/>
  <c r="AU214" i="5"/>
  <c r="AW214" i="5" s="1"/>
  <c r="AT214" i="5"/>
  <c r="AV214" i="5" s="1"/>
  <c r="AY214" i="5" l="1"/>
  <c r="BI214" i="5"/>
  <c r="AZ214" i="5"/>
  <c r="BJ214" i="5"/>
  <c r="AQ216" i="5"/>
  <c r="AU215" i="5"/>
  <c r="AW215" i="5" s="1"/>
  <c r="AT215" i="5"/>
  <c r="AV215" i="5" s="1"/>
  <c r="AZ215" i="5" l="1"/>
  <c r="BJ215" i="5"/>
  <c r="AY215" i="5"/>
  <c r="BI215" i="5"/>
  <c r="AQ217" i="5"/>
  <c r="AU216" i="5"/>
  <c r="AW216" i="5" s="1"/>
  <c r="AT216" i="5"/>
  <c r="AV216" i="5" s="1"/>
  <c r="AY216" i="5" l="1"/>
  <c r="BI216" i="5"/>
  <c r="AZ216" i="5"/>
  <c r="BJ216" i="5"/>
  <c r="AR228" i="5"/>
  <c r="AS224" i="5"/>
  <c r="AR224" i="5"/>
  <c r="AR225" i="5"/>
  <c r="AS227" i="5"/>
  <c r="AR223" i="5"/>
  <c r="AS220" i="5"/>
  <c r="AR218" i="5"/>
  <c r="AS221" i="5"/>
  <c r="AR222" i="5"/>
  <c r="AS219" i="5"/>
  <c r="AS225" i="5"/>
  <c r="AR221" i="5"/>
  <c r="AS223" i="5"/>
  <c r="AR226" i="5"/>
  <c r="AS218" i="5"/>
  <c r="AS228" i="5"/>
  <c r="AS229" i="5"/>
  <c r="AR219" i="5"/>
  <c r="AR229" i="5"/>
  <c r="AR227" i="5"/>
  <c r="AS222" i="5"/>
  <c r="AS226" i="5"/>
  <c r="AR220" i="5"/>
  <c r="AQ218" i="5"/>
  <c r="AU217" i="5"/>
  <c r="AW217" i="5" s="1"/>
  <c r="AT217" i="5"/>
  <c r="AV217" i="5" s="1"/>
  <c r="AY217" i="5" l="1"/>
  <c r="BI217" i="5"/>
  <c r="AZ217" i="5"/>
  <c r="BJ217" i="5"/>
  <c r="AQ219" i="5"/>
  <c r="AT218" i="5"/>
  <c r="AV218" i="5" s="1"/>
  <c r="AU218" i="5"/>
  <c r="AW218" i="5" s="1"/>
  <c r="AZ218" i="5" l="1"/>
  <c r="BJ218" i="5"/>
  <c r="AY218" i="5"/>
  <c r="BI218" i="5"/>
  <c r="AQ220" i="5"/>
  <c r="AT219" i="5"/>
  <c r="AV219" i="5" s="1"/>
  <c r="AU219" i="5"/>
  <c r="AW219" i="5" s="1"/>
  <c r="AZ219" i="5" l="1"/>
  <c r="BJ219" i="5"/>
  <c r="AY219" i="5"/>
  <c r="BI219" i="5"/>
  <c r="AQ221" i="5"/>
  <c r="AT220" i="5"/>
  <c r="AV220" i="5" s="1"/>
  <c r="AU220" i="5"/>
  <c r="AW220" i="5" s="1"/>
  <c r="AZ220" i="5" l="1"/>
  <c r="BJ220" i="5"/>
  <c r="AY220" i="5"/>
  <c r="BI220" i="5"/>
  <c r="AQ222" i="5"/>
  <c r="AT221" i="5"/>
  <c r="AV221" i="5" s="1"/>
  <c r="AU221" i="5"/>
  <c r="AW221" i="5" s="1"/>
  <c r="AZ221" i="5" l="1"/>
  <c r="BJ221" i="5"/>
  <c r="AY221" i="5"/>
  <c r="BI221" i="5"/>
  <c r="AQ223" i="5"/>
  <c r="AT222" i="5"/>
  <c r="AV222" i="5" s="1"/>
  <c r="AU222" i="5"/>
  <c r="AW222" i="5" s="1"/>
  <c r="AY222" i="5" l="1"/>
  <c r="BI222" i="5"/>
  <c r="AZ222" i="5"/>
  <c r="BJ222" i="5"/>
  <c r="AQ224" i="5"/>
  <c r="AT223" i="5"/>
  <c r="AV223" i="5" s="1"/>
  <c r="AU223" i="5"/>
  <c r="AW223" i="5" s="1"/>
  <c r="AZ223" i="5" l="1"/>
  <c r="BJ223" i="5"/>
  <c r="AY223" i="5"/>
  <c r="BI223" i="5"/>
  <c r="AQ225" i="5"/>
  <c r="AU224" i="5"/>
  <c r="AW224" i="5" s="1"/>
  <c r="AT224" i="5"/>
  <c r="AV224" i="5" s="1"/>
  <c r="AY224" i="5" l="1"/>
  <c r="BI224" i="5"/>
  <c r="AZ224" i="5"/>
  <c r="BJ224" i="5"/>
  <c r="AQ226" i="5"/>
  <c r="AT225" i="5"/>
  <c r="AV225" i="5" s="1"/>
  <c r="AU225" i="5"/>
  <c r="AW225" i="5" s="1"/>
  <c r="AY225" i="5" l="1"/>
  <c r="BI225" i="5"/>
  <c r="AZ225" i="5"/>
  <c r="BJ225" i="5"/>
  <c r="AQ227" i="5"/>
  <c r="AU226" i="5"/>
  <c r="AW226" i="5" s="1"/>
  <c r="AT226" i="5"/>
  <c r="AV226" i="5" s="1"/>
  <c r="AY226" i="5" l="1"/>
  <c r="BI226" i="5"/>
  <c r="AZ226" i="5"/>
  <c r="BJ226" i="5"/>
  <c r="AQ228" i="5"/>
  <c r="AT227" i="5"/>
  <c r="AV227" i="5" s="1"/>
  <c r="AU227" i="5"/>
  <c r="AW227" i="5" s="1"/>
  <c r="AZ227" i="5" l="1"/>
  <c r="BJ227" i="5"/>
  <c r="AY227" i="5"/>
  <c r="BI227" i="5"/>
  <c r="AQ229" i="5"/>
  <c r="AT228" i="5"/>
  <c r="AV228" i="5" s="1"/>
  <c r="AU228" i="5"/>
  <c r="AW228" i="5" s="1"/>
  <c r="AY228" i="5" l="1"/>
  <c r="BI228" i="5"/>
  <c r="AZ228" i="5"/>
  <c r="BJ228" i="5"/>
  <c r="AR240" i="5"/>
  <c r="AR233" i="5"/>
  <c r="AS237" i="5"/>
  <c r="AS238" i="5"/>
  <c r="AS230" i="5"/>
  <c r="AR239" i="5"/>
  <c r="AS236" i="5"/>
  <c r="AR237" i="5"/>
  <c r="AR231" i="5"/>
  <c r="AS241" i="5"/>
  <c r="AS233" i="5"/>
  <c r="AR236" i="5"/>
  <c r="AR230" i="5"/>
  <c r="AR241" i="5"/>
  <c r="AR238" i="5"/>
  <c r="AS240" i="5"/>
  <c r="AS234" i="5"/>
  <c r="AS235" i="5"/>
  <c r="AS239" i="5"/>
  <c r="AR232" i="5"/>
  <c r="AS231" i="5"/>
  <c r="AR235" i="5"/>
  <c r="AS232" i="5"/>
  <c r="AR234" i="5"/>
  <c r="AQ230" i="5"/>
  <c r="AU229" i="5"/>
  <c r="AW229" i="5" s="1"/>
  <c r="AT229" i="5"/>
  <c r="AV229" i="5" s="1"/>
  <c r="AZ229" i="5" l="1"/>
  <c r="BJ229" i="5"/>
  <c r="AY229" i="5"/>
  <c r="BI229" i="5"/>
  <c r="AT230" i="5"/>
  <c r="AV230" i="5" s="1"/>
  <c r="AU230" i="5"/>
  <c r="AW230" i="5" s="1"/>
  <c r="AQ231" i="5"/>
  <c r="AQ232" i="5" s="1"/>
  <c r="AQ233" i="5" s="1"/>
  <c r="AQ234" i="5" s="1"/>
  <c r="AQ235" i="5" s="1"/>
  <c r="AQ236" i="5" s="1"/>
  <c r="AQ237" i="5" s="1"/>
  <c r="AQ238" i="5" s="1"/>
  <c r="AQ239" i="5" s="1"/>
  <c r="AQ240" i="5" s="1"/>
  <c r="AQ241" i="5" s="1"/>
  <c r="AQ242" i="5" s="1"/>
  <c r="AZ230" i="5" l="1"/>
  <c r="BJ230" i="5"/>
  <c r="AY230" i="5"/>
  <c r="BI230" i="5"/>
  <c r="AR242" i="5"/>
  <c r="AT242" i="5" s="1"/>
  <c r="AV242" i="5" s="1"/>
  <c r="AU239" i="5"/>
  <c r="AW239" i="5" s="1"/>
  <c r="AT233" i="5"/>
  <c r="AV233" i="5" s="1"/>
  <c r="AS249" i="5"/>
  <c r="AU231" i="5"/>
  <c r="AW231" i="5" s="1"/>
  <c r="AT231" i="5"/>
  <c r="AV231" i="5" s="1"/>
  <c r="AS244" i="5"/>
  <c r="AU241" i="5"/>
  <c r="AW241" i="5" s="1"/>
  <c r="AS242" i="5"/>
  <c r="AU242" i="5" s="1"/>
  <c r="AW242" i="5" s="1"/>
  <c r="AR243" i="5"/>
  <c r="AR246" i="5"/>
  <c r="AR253" i="5"/>
  <c r="AR247" i="5"/>
  <c r="AS253" i="5"/>
  <c r="AS243" i="5"/>
  <c r="AS247" i="5"/>
  <c r="AR250" i="5"/>
  <c r="AR245" i="5"/>
  <c r="AS246" i="5"/>
  <c r="AU236" i="5"/>
  <c r="AW236" i="5" s="1"/>
  <c r="AT239" i="5"/>
  <c r="AV239" i="5" s="1"/>
  <c r="AS245" i="5"/>
  <c r="AS251" i="5"/>
  <c r="AT240" i="5"/>
  <c r="AV240" i="5" s="1"/>
  <c r="AS248" i="5"/>
  <c r="AU235" i="5"/>
  <c r="AW235" i="5" s="1"/>
  <c r="AU233" i="5"/>
  <c r="AW233" i="5" s="1"/>
  <c r="AT237" i="5"/>
  <c r="AV237" i="5" s="1"/>
  <c r="AU238" i="5"/>
  <c r="AW238" i="5" s="1"/>
  <c r="AS250" i="5"/>
  <c r="AR244" i="5"/>
  <c r="AR248" i="5"/>
  <c r="AR252" i="5"/>
  <c r="AU237" i="5"/>
  <c r="AW237" i="5" s="1"/>
  <c r="AR251" i="5"/>
  <c r="AU234" i="5"/>
  <c r="AW234" i="5" s="1"/>
  <c r="AT241" i="5"/>
  <c r="AV241" i="5" s="1"/>
  <c r="AT238" i="5"/>
  <c r="AV238" i="5" s="1"/>
  <c r="AT234" i="5"/>
  <c r="AV234" i="5" s="1"/>
  <c r="AR249" i="5"/>
  <c r="AS252" i="5"/>
  <c r="AT235" i="5"/>
  <c r="AV235" i="5" s="1"/>
  <c r="AQ243" i="5"/>
  <c r="AQ244" i="5" s="1"/>
  <c r="AQ245" i="5" s="1"/>
  <c r="AQ246" i="5" s="1"/>
  <c r="AQ247" i="5" s="1"/>
  <c r="AQ248" i="5" s="1"/>
  <c r="AQ249" i="5" s="1"/>
  <c r="AQ250" i="5" s="1"/>
  <c r="AQ251" i="5" s="1"/>
  <c r="AQ252" i="5" s="1"/>
  <c r="AQ253" i="5" s="1"/>
  <c r="AQ254" i="5" s="1"/>
  <c r="AU240" i="5"/>
  <c r="AW240" i="5" s="1"/>
  <c r="AU232" i="5"/>
  <c r="AW232" i="5" s="1"/>
  <c r="AT232" i="5"/>
  <c r="AV232" i="5" s="1"/>
  <c r="AT236" i="5"/>
  <c r="AV236" i="5" s="1"/>
  <c r="AY231" i="5" l="1"/>
  <c r="BI231" i="5"/>
  <c r="AY235" i="5"/>
  <c r="BI235" i="5"/>
  <c r="AZ238" i="5"/>
  <c r="BJ238" i="5"/>
  <c r="AZ231" i="5"/>
  <c r="BJ231" i="5"/>
  <c r="AY233" i="5"/>
  <c r="BI233" i="5"/>
  <c r="AZ239" i="5"/>
  <c r="BJ239" i="5"/>
  <c r="AZ241" i="5"/>
  <c r="BJ241" i="5"/>
  <c r="AY242" i="5"/>
  <c r="BI242" i="5"/>
  <c r="AZ240" i="5"/>
  <c r="BJ240" i="5"/>
  <c r="AY237" i="5"/>
  <c r="BI237" i="5"/>
  <c r="AZ233" i="5"/>
  <c r="BJ233" i="5"/>
  <c r="AY238" i="5"/>
  <c r="BI238" i="5"/>
  <c r="AY241" i="5"/>
  <c r="BI241" i="5"/>
  <c r="AZ234" i="5"/>
  <c r="BJ234" i="5"/>
  <c r="AY240" i="5"/>
  <c r="BI240" i="5"/>
  <c r="AY234" i="5"/>
  <c r="BI234" i="5"/>
  <c r="AZ235" i="5"/>
  <c r="BJ235" i="5"/>
  <c r="AZ236" i="5"/>
  <c r="BJ236" i="5"/>
  <c r="AY232" i="5"/>
  <c r="BI232" i="5"/>
  <c r="AZ237" i="5"/>
  <c r="BJ237" i="5"/>
  <c r="AY236" i="5"/>
  <c r="BI236" i="5"/>
  <c r="AZ232" i="5"/>
  <c r="BJ232" i="5"/>
  <c r="AY239" i="5"/>
  <c r="BI239" i="5"/>
  <c r="AZ242" i="5"/>
  <c r="BJ242" i="5"/>
  <c r="AU246" i="5"/>
  <c r="AW246" i="5" s="1"/>
  <c r="AU250" i="5"/>
  <c r="AW250" i="5" s="1"/>
  <c r="AU252" i="5"/>
  <c r="AW252" i="5" s="1"/>
  <c r="AS257" i="5"/>
  <c r="AS258" i="5"/>
  <c r="AR255" i="5"/>
  <c r="AR254" i="5"/>
  <c r="AT254" i="5" s="1"/>
  <c r="AR261" i="5"/>
  <c r="AR260" i="5"/>
  <c r="AS255" i="5"/>
  <c r="AR256" i="5"/>
  <c r="AS256" i="5"/>
  <c r="AS261" i="5"/>
  <c r="AR265" i="5"/>
  <c r="AR263" i="5"/>
  <c r="AR259" i="5"/>
  <c r="AS254" i="5"/>
  <c r="AS260" i="5"/>
  <c r="AR264" i="5"/>
  <c r="AT250" i="5"/>
  <c r="AV250" i="5" s="1"/>
  <c r="AR258" i="5"/>
  <c r="AS265" i="5"/>
  <c r="AS262" i="5"/>
  <c r="AS259" i="5"/>
  <c r="AS263" i="5"/>
  <c r="AS264" i="5"/>
  <c r="AU247" i="5"/>
  <c r="AW247" i="5" s="1"/>
  <c r="AU253" i="5"/>
  <c r="AW253" i="5" s="1"/>
  <c r="AU244" i="5"/>
  <c r="AW244" i="5" s="1"/>
  <c r="AR257" i="5"/>
  <c r="AR262" i="5"/>
  <c r="AU251" i="5"/>
  <c r="AW251" i="5" s="1"/>
  <c r="AT248" i="5"/>
  <c r="AV248" i="5" s="1"/>
  <c r="AU248" i="5"/>
  <c r="AW248" i="5" s="1"/>
  <c r="AT251" i="5"/>
  <c r="AV251" i="5" s="1"/>
  <c r="AT252" i="5"/>
  <c r="AV252" i="5" s="1"/>
  <c r="AT249" i="5"/>
  <c r="AV249" i="5" s="1"/>
  <c r="AU249" i="5"/>
  <c r="AW249" i="5" s="1"/>
  <c r="AT253" i="5"/>
  <c r="AV253" i="5" s="1"/>
  <c r="AT243" i="5"/>
  <c r="AV243" i="5" s="1"/>
  <c r="AT244" i="5"/>
  <c r="AV244" i="5" s="1"/>
  <c r="AT247" i="5"/>
  <c r="AV247" i="5" s="1"/>
  <c r="AQ255" i="5"/>
  <c r="AQ256" i="5" s="1"/>
  <c r="AQ257" i="5" s="1"/>
  <c r="AQ258" i="5" s="1"/>
  <c r="AQ259" i="5" s="1"/>
  <c r="AQ260" i="5" s="1"/>
  <c r="AQ261" i="5" s="1"/>
  <c r="AQ262" i="5" s="1"/>
  <c r="AQ263" i="5" s="1"/>
  <c r="AQ264" i="5" s="1"/>
  <c r="AQ265" i="5" s="1"/>
  <c r="AQ266" i="5" s="1"/>
  <c r="AU243" i="5"/>
  <c r="AW243" i="5" s="1"/>
  <c r="AT245" i="5"/>
  <c r="AV245" i="5" s="1"/>
  <c r="AT246" i="5"/>
  <c r="AV246" i="5" s="1"/>
  <c r="AU245" i="5"/>
  <c r="AW245" i="5" s="1"/>
  <c r="AY251" i="5" l="1"/>
  <c r="BI251" i="5"/>
  <c r="AZ251" i="5"/>
  <c r="BJ251" i="5"/>
  <c r="AY252" i="5"/>
  <c r="BI252" i="5"/>
  <c r="AZ245" i="5"/>
  <c r="BJ245" i="5"/>
  <c r="AY246" i="5"/>
  <c r="BI246" i="5"/>
  <c r="AY245" i="5"/>
  <c r="BI245" i="5"/>
  <c r="AZ243" i="5"/>
  <c r="BJ243" i="5"/>
  <c r="AY250" i="5"/>
  <c r="BI250" i="5"/>
  <c r="AZ244" i="5"/>
  <c r="BJ244" i="5"/>
  <c r="AY253" i="5"/>
  <c r="BI253" i="5"/>
  <c r="AZ247" i="5"/>
  <c r="BJ247" i="5"/>
  <c r="AZ252" i="5"/>
  <c r="BJ252" i="5"/>
  <c r="AY248" i="5"/>
  <c r="BI248" i="5"/>
  <c r="AZ253" i="5"/>
  <c r="BJ253" i="5"/>
  <c r="AZ249" i="5"/>
  <c r="BJ249" i="5"/>
  <c r="AZ250" i="5"/>
  <c r="BJ250" i="5"/>
  <c r="AZ248" i="5"/>
  <c r="BJ248" i="5"/>
  <c r="AY247" i="5"/>
  <c r="BI247" i="5"/>
  <c r="AY244" i="5"/>
  <c r="BI244" i="5"/>
  <c r="AY243" i="5"/>
  <c r="BI243" i="5"/>
  <c r="AY249" i="5"/>
  <c r="BI249" i="5"/>
  <c r="AZ246" i="5"/>
  <c r="BJ246" i="5"/>
  <c r="AV254" i="5"/>
  <c r="AT257" i="5"/>
  <c r="AV257" i="5" s="1"/>
  <c r="AU264" i="5"/>
  <c r="AW264" i="5" s="1"/>
  <c r="AU261" i="5"/>
  <c r="AW261" i="5" s="1"/>
  <c r="AS267" i="5"/>
  <c r="AS277" i="5"/>
  <c r="AS271" i="5"/>
  <c r="AR268" i="5"/>
  <c r="AR274" i="5"/>
  <c r="AS275" i="5"/>
  <c r="AR275" i="5"/>
  <c r="AS270" i="5"/>
  <c r="AR267" i="5"/>
  <c r="AR273" i="5"/>
  <c r="AS276" i="5"/>
  <c r="AT256" i="5"/>
  <c r="AV256" i="5" s="1"/>
  <c r="AS269" i="5"/>
  <c r="AR266" i="5"/>
  <c r="AR272" i="5"/>
  <c r="AS274" i="5"/>
  <c r="AS268" i="5"/>
  <c r="AR277" i="5"/>
  <c r="AR269" i="5"/>
  <c r="AT261" i="5"/>
  <c r="AV261" i="5" s="1"/>
  <c r="AR271" i="5"/>
  <c r="AS273" i="5"/>
  <c r="AR270" i="5"/>
  <c r="AR276" i="5"/>
  <c r="AS272" i="5"/>
  <c r="AS266" i="5"/>
  <c r="AQ267" i="5"/>
  <c r="AQ268" i="5" s="1"/>
  <c r="AQ269" i="5" s="1"/>
  <c r="AQ270" i="5" s="1"/>
  <c r="AQ271" i="5" s="1"/>
  <c r="AQ272" i="5" s="1"/>
  <c r="AQ273" i="5" s="1"/>
  <c r="AQ274" i="5" s="1"/>
  <c r="AQ275" i="5" s="1"/>
  <c r="AQ276" i="5" s="1"/>
  <c r="AQ277" i="5" s="1"/>
  <c r="AQ278" i="5" s="1"/>
  <c r="AU256" i="5"/>
  <c r="AW256" i="5" s="1"/>
  <c r="AU257" i="5"/>
  <c r="AW257" i="5" s="1"/>
  <c r="AT258" i="5"/>
  <c r="AV258" i="5" s="1"/>
  <c r="AT262" i="5"/>
  <c r="AV262" i="5" s="1"/>
  <c r="AT263" i="5"/>
  <c r="AV263" i="5" s="1"/>
  <c r="AT265" i="5"/>
  <c r="AV265" i="5" s="1"/>
  <c r="AU265" i="5"/>
  <c r="AW265" i="5" s="1"/>
  <c r="AU254" i="5"/>
  <c r="AW254" i="5" s="1"/>
  <c r="AU260" i="5"/>
  <c r="AW260" i="5" s="1"/>
  <c r="AT259" i="5"/>
  <c r="AV259" i="5" s="1"/>
  <c r="AT264" i="5"/>
  <c r="AV264" i="5" s="1"/>
  <c r="AU259" i="5"/>
  <c r="AW259" i="5" s="1"/>
  <c r="AU262" i="5"/>
  <c r="AW262" i="5" s="1"/>
  <c r="AU263" i="5"/>
  <c r="AW263" i="5" s="1"/>
  <c r="AU255" i="5"/>
  <c r="AW255" i="5" s="1"/>
  <c r="AT255" i="5"/>
  <c r="AV255" i="5" s="1"/>
  <c r="AU258" i="5"/>
  <c r="AW258" i="5" s="1"/>
  <c r="AT260" i="5"/>
  <c r="AV260" i="5" s="1"/>
  <c r="AZ254" i="5" l="1"/>
  <c r="BJ254" i="5"/>
  <c r="AY257" i="5"/>
  <c r="BI257" i="5"/>
  <c r="AZ260" i="5"/>
  <c r="BJ260" i="5"/>
  <c r="AY254" i="5"/>
  <c r="BI254" i="5"/>
  <c r="AY256" i="5"/>
  <c r="BI256" i="5"/>
  <c r="AZ265" i="5"/>
  <c r="BJ265" i="5"/>
  <c r="AY260" i="5"/>
  <c r="BI260" i="5"/>
  <c r="AY263" i="5"/>
  <c r="BI263" i="5"/>
  <c r="AZ263" i="5"/>
  <c r="BJ263" i="5"/>
  <c r="AY255" i="5"/>
  <c r="BI255" i="5"/>
  <c r="AZ262" i="5"/>
  <c r="BJ262" i="5"/>
  <c r="AZ261" i="5"/>
  <c r="BJ261" i="5"/>
  <c r="AZ264" i="5"/>
  <c r="BJ264" i="5"/>
  <c r="AY265" i="5"/>
  <c r="BI265" i="5"/>
  <c r="AY261" i="5"/>
  <c r="BI261" i="5"/>
  <c r="AZ255" i="5"/>
  <c r="BJ255" i="5"/>
  <c r="AZ257" i="5"/>
  <c r="BJ257" i="5"/>
  <c r="AZ259" i="5"/>
  <c r="BJ259" i="5"/>
  <c r="AY264" i="5"/>
  <c r="BI264" i="5"/>
  <c r="AZ258" i="5"/>
  <c r="BJ258" i="5"/>
  <c r="AY262" i="5"/>
  <c r="BI262" i="5"/>
  <c r="AY258" i="5"/>
  <c r="BI258" i="5"/>
  <c r="AZ256" i="5"/>
  <c r="BJ256" i="5"/>
  <c r="AY259" i="5"/>
  <c r="BI259" i="5"/>
  <c r="AU270" i="5"/>
  <c r="AW270" i="5" s="1"/>
  <c r="AR285" i="5"/>
  <c r="AS284" i="5"/>
  <c r="AS283" i="5"/>
  <c r="AT269" i="5"/>
  <c r="AV269" i="5" s="1"/>
  <c r="AR278" i="5"/>
  <c r="AT278" i="5" s="1"/>
  <c r="AV278" i="5" s="1"/>
  <c r="AR284" i="5"/>
  <c r="AU276" i="5"/>
  <c r="AW276" i="5" s="1"/>
  <c r="AU277" i="5"/>
  <c r="AW277" i="5" s="1"/>
  <c r="AR280" i="5"/>
  <c r="AS289" i="5"/>
  <c r="AT273" i="5"/>
  <c r="AV273" i="5" s="1"/>
  <c r="AS278" i="5"/>
  <c r="AU278" i="5" s="1"/>
  <c r="AW278" i="5" s="1"/>
  <c r="AR279" i="5"/>
  <c r="AS282" i="5"/>
  <c r="AS287" i="5"/>
  <c r="AR283" i="5"/>
  <c r="AR289" i="5"/>
  <c r="AS281" i="5"/>
  <c r="AR288" i="5"/>
  <c r="AR282" i="5"/>
  <c r="AR281" i="5"/>
  <c r="AS286" i="5"/>
  <c r="AU271" i="5"/>
  <c r="AW271" i="5" s="1"/>
  <c r="AS288" i="5"/>
  <c r="AR287" i="5"/>
  <c r="AS280" i="5"/>
  <c r="AS285" i="5"/>
  <c r="AS279" i="5"/>
  <c r="AR286" i="5"/>
  <c r="AT266" i="5"/>
  <c r="AV266" i="5" s="1"/>
  <c r="AU275" i="5"/>
  <c r="AW275" i="5" s="1"/>
  <c r="AT268" i="5"/>
  <c r="AV268" i="5" s="1"/>
  <c r="AU266" i="5"/>
  <c r="AW266" i="5" s="1"/>
  <c r="AT272" i="5"/>
  <c r="AV272" i="5" s="1"/>
  <c r="AT270" i="5"/>
  <c r="AV270" i="5" s="1"/>
  <c r="AT271" i="5"/>
  <c r="AV271" i="5" s="1"/>
  <c r="AT277" i="5"/>
  <c r="AV277" i="5" s="1"/>
  <c r="AT276" i="5"/>
  <c r="AV276" i="5" s="1"/>
  <c r="AU269" i="5"/>
  <c r="AW269" i="5" s="1"/>
  <c r="AQ279" i="5"/>
  <c r="AQ280" i="5" s="1"/>
  <c r="AQ281" i="5" s="1"/>
  <c r="AQ282" i="5" s="1"/>
  <c r="AQ283" i="5" s="1"/>
  <c r="AQ284" i="5" s="1"/>
  <c r="AQ285" i="5" s="1"/>
  <c r="AQ286" i="5" s="1"/>
  <c r="AQ287" i="5" s="1"/>
  <c r="AQ288" i="5" s="1"/>
  <c r="AQ289" i="5" s="1"/>
  <c r="AQ290" i="5" s="1"/>
  <c r="AT275" i="5"/>
  <c r="AV275" i="5" s="1"/>
  <c r="AU268" i="5"/>
  <c r="AW268" i="5" s="1"/>
  <c r="AU267" i="5"/>
  <c r="AW267" i="5" s="1"/>
  <c r="AU274" i="5"/>
  <c r="AW274" i="5" s="1"/>
  <c r="AU272" i="5"/>
  <c r="AW272" i="5" s="1"/>
  <c r="AT267" i="5"/>
  <c r="AV267" i="5" s="1"/>
  <c r="AU273" i="5"/>
  <c r="AW273" i="5" s="1"/>
  <c r="AT274" i="5"/>
  <c r="AV274" i="5" s="1"/>
  <c r="AZ273" i="5" l="1"/>
  <c r="BJ273" i="5"/>
  <c r="AZ277" i="5"/>
  <c r="BJ277" i="5"/>
  <c r="AZ276" i="5"/>
  <c r="BJ276" i="5"/>
  <c r="AY278" i="5"/>
  <c r="BI278" i="5"/>
  <c r="AZ271" i="5"/>
  <c r="BJ271" i="5"/>
  <c r="AY267" i="5"/>
  <c r="BI267" i="5"/>
  <c r="AZ266" i="5"/>
  <c r="BJ266" i="5"/>
  <c r="AZ267" i="5"/>
  <c r="BJ267" i="5"/>
  <c r="AZ268" i="5"/>
  <c r="BJ268" i="5"/>
  <c r="AY275" i="5"/>
  <c r="BI275" i="5"/>
  <c r="AY269" i="5"/>
  <c r="BI269" i="5"/>
  <c r="AZ274" i="5"/>
  <c r="BJ274" i="5"/>
  <c r="AY273" i="5"/>
  <c r="BI273" i="5"/>
  <c r="AY272" i="5"/>
  <c r="BI272" i="5"/>
  <c r="AZ272" i="5"/>
  <c r="BJ272" i="5"/>
  <c r="AY268" i="5"/>
  <c r="BI268" i="5"/>
  <c r="AZ275" i="5"/>
  <c r="BJ275" i="5"/>
  <c r="AY266" i="5"/>
  <c r="BI266" i="5"/>
  <c r="AY270" i="5"/>
  <c r="BI270" i="5"/>
  <c r="AY276" i="5"/>
  <c r="BI276" i="5"/>
  <c r="AY277" i="5"/>
  <c r="BI277" i="5"/>
  <c r="AZ269" i="5"/>
  <c r="BJ269" i="5"/>
  <c r="AY274" i="5"/>
  <c r="BI274" i="5"/>
  <c r="AY271" i="5"/>
  <c r="BI271" i="5"/>
  <c r="AZ278" i="5"/>
  <c r="BJ278" i="5"/>
  <c r="AZ270" i="5"/>
  <c r="BJ270" i="5"/>
  <c r="AT281" i="5"/>
  <c r="AV281" i="5" s="1"/>
  <c r="AU288" i="5"/>
  <c r="AW288" i="5" s="1"/>
  <c r="AR295" i="5"/>
  <c r="AR301" i="5"/>
  <c r="AS291" i="5"/>
  <c r="AS297" i="5"/>
  <c r="AT285" i="5"/>
  <c r="AV285" i="5" s="1"/>
  <c r="AR294" i="5"/>
  <c r="AR300" i="5"/>
  <c r="AS298" i="5"/>
  <c r="AS290" i="5"/>
  <c r="AU290" i="5" s="1"/>
  <c r="AS296" i="5"/>
  <c r="AT286" i="5"/>
  <c r="AV286" i="5" s="1"/>
  <c r="AU279" i="5"/>
  <c r="AW279" i="5" s="1"/>
  <c r="AU281" i="5"/>
  <c r="AW281" i="5" s="1"/>
  <c r="AU289" i="5"/>
  <c r="AW289" i="5" s="1"/>
  <c r="AS295" i="5"/>
  <c r="AR293" i="5"/>
  <c r="AS292" i="5"/>
  <c r="AR298" i="5"/>
  <c r="AS301" i="5"/>
  <c r="AT289" i="5"/>
  <c r="AV289" i="5" s="1"/>
  <c r="AS294" i="5"/>
  <c r="AR292" i="5"/>
  <c r="AR297" i="5"/>
  <c r="AS299" i="5"/>
  <c r="AT280" i="5"/>
  <c r="AV280" i="5" s="1"/>
  <c r="AS293" i="5"/>
  <c r="AR291" i="5"/>
  <c r="AU287" i="5"/>
  <c r="AW287" i="5" s="1"/>
  <c r="AU280" i="5"/>
  <c r="AW280" i="5" s="1"/>
  <c r="AU284" i="5"/>
  <c r="AW284" i="5" s="1"/>
  <c r="AR299" i="5"/>
  <c r="AS300" i="5"/>
  <c r="AU283" i="5"/>
  <c r="AW283" i="5" s="1"/>
  <c r="AT284" i="5"/>
  <c r="AV284" i="5" s="1"/>
  <c r="AR296" i="5"/>
  <c r="AR290" i="5"/>
  <c r="AT290" i="5" s="1"/>
  <c r="AU282" i="5"/>
  <c r="AW282" i="5"/>
  <c r="AU286" i="5"/>
  <c r="AW286" i="5"/>
  <c r="AU285" i="5"/>
  <c r="AW285" i="5" s="1"/>
  <c r="AT282" i="5"/>
  <c r="AV282" i="5" s="1"/>
  <c r="AT288" i="5"/>
  <c r="AV288" i="5" s="1"/>
  <c r="AQ291" i="5"/>
  <c r="AQ292" i="5" s="1"/>
  <c r="AQ293" i="5" s="1"/>
  <c r="AQ294" i="5" s="1"/>
  <c r="AQ295" i="5" s="1"/>
  <c r="AQ296" i="5" s="1"/>
  <c r="AQ297" i="5" s="1"/>
  <c r="AQ298" i="5" s="1"/>
  <c r="AQ299" i="5" s="1"/>
  <c r="AQ300" i="5" s="1"/>
  <c r="AQ301" i="5" s="1"/>
  <c r="AQ302" i="5" s="1"/>
  <c r="AT287" i="5"/>
  <c r="AV287" i="5" s="1"/>
  <c r="AT283" i="5"/>
  <c r="AV283" i="5" s="1"/>
  <c r="AT279" i="5"/>
  <c r="AV279" i="5" s="1"/>
  <c r="AZ280" i="5" l="1"/>
  <c r="BJ280" i="5"/>
  <c r="AZ281" i="5"/>
  <c r="BJ281" i="5"/>
  <c r="AZ279" i="5"/>
  <c r="BJ279" i="5"/>
  <c r="AZ288" i="5"/>
  <c r="BJ288" i="5"/>
  <c r="AZ287" i="5"/>
  <c r="BJ287" i="5"/>
  <c r="AZ289" i="5"/>
  <c r="BJ289" i="5"/>
  <c r="AY286" i="5"/>
  <c r="BI286" i="5"/>
  <c r="AY281" i="5"/>
  <c r="BI281" i="5"/>
  <c r="AZ285" i="5"/>
  <c r="BJ285" i="5"/>
  <c r="AY285" i="5"/>
  <c r="BI285" i="5"/>
  <c r="AZ286" i="5"/>
  <c r="BJ286" i="5"/>
  <c r="AZ282" i="5"/>
  <c r="BJ282" i="5"/>
  <c r="AY284" i="5"/>
  <c r="BI284" i="5"/>
  <c r="AZ284" i="5"/>
  <c r="BJ284" i="5"/>
  <c r="AY279" i="5"/>
  <c r="BI279" i="5"/>
  <c r="AY287" i="5"/>
  <c r="BI287" i="5"/>
  <c r="AZ283" i="5"/>
  <c r="BJ283" i="5"/>
  <c r="AY280" i="5"/>
  <c r="BI280" i="5"/>
  <c r="AY289" i="5"/>
  <c r="BI289" i="5"/>
  <c r="AY282" i="5"/>
  <c r="BI282" i="5"/>
  <c r="AY283" i="5"/>
  <c r="BI283" i="5"/>
  <c r="AY288" i="5"/>
  <c r="BI288" i="5"/>
  <c r="AR309" i="5"/>
  <c r="AR307" i="5"/>
  <c r="AS305" i="5"/>
  <c r="AR306" i="5"/>
  <c r="AS302" i="5"/>
  <c r="AS313" i="5"/>
  <c r="AS303" i="5"/>
  <c r="AR313" i="5"/>
  <c r="AR305" i="5"/>
  <c r="AR311" i="5"/>
  <c r="AS312" i="5"/>
  <c r="AV290" i="5"/>
  <c r="AS306" i="5"/>
  <c r="AR303" i="5"/>
  <c r="AS307" i="5"/>
  <c r="AR310" i="5"/>
  <c r="AS308" i="5"/>
  <c r="AR304" i="5"/>
  <c r="AS311" i="5"/>
  <c r="AW290" i="5"/>
  <c r="AS304" i="5"/>
  <c r="AS309" i="5"/>
  <c r="AR312" i="5"/>
  <c r="AR302" i="5"/>
  <c r="AS310" i="5"/>
  <c r="AR308" i="5"/>
  <c r="AQ303" i="5"/>
  <c r="AQ304" i="5" s="1"/>
  <c r="AQ305" i="5" s="1"/>
  <c r="AQ306" i="5" s="1"/>
  <c r="AQ307" i="5" s="1"/>
  <c r="AQ308" i="5" s="1"/>
  <c r="AQ309" i="5" s="1"/>
  <c r="AQ310" i="5" s="1"/>
  <c r="AQ311" i="5" s="1"/>
  <c r="AQ312" i="5" s="1"/>
  <c r="AQ313" i="5" s="1"/>
  <c r="AQ314" i="5" s="1"/>
  <c r="AT291" i="5"/>
  <c r="AV291" i="5" s="1"/>
  <c r="AU299" i="5"/>
  <c r="AW299" i="5" s="1"/>
  <c r="AT297" i="5"/>
  <c r="AV297" i="5" s="1"/>
  <c r="AU296" i="5"/>
  <c r="AW296" i="5" s="1"/>
  <c r="AU300" i="5"/>
  <c r="AW300" i="5" s="1"/>
  <c r="AT300" i="5"/>
  <c r="AV300" i="5" s="1"/>
  <c r="AT292" i="5"/>
  <c r="AV292" i="5" s="1"/>
  <c r="AT294" i="5"/>
  <c r="AV294" i="5" s="1"/>
  <c r="AU294" i="5"/>
  <c r="AW294" i="5" s="1"/>
  <c r="AU293" i="5"/>
  <c r="AW293" i="5" s="1"/>
  <c r="AU291" i="5"/>
  <c r="AW291" i="5" s="1"/>
  <c r="AT296" i="5"/>
  <c r="AV296" i="5" s="1"/>
  <c r="AT295" i="5"/>
  <c r="AV295" i="5" s="1"/>
  <c r="AU298" i="5"/>
  <c r="AW298" i="5" s="1"/>
  <c r="AU292" i="5"/>
  <c r="AW292" i="5" s="1"/>
  <c r="AU295" i="5"/>
  <c r="AW295" i="5" s="1"/>
  <c r="AT301" i="5"/>
  <c r="AV301" i="5" s="1"/>
  <c r="AT293" i="5"/>
  <c r="AV293" i="5" s="1"/>
  <c r="AT298" i="5"/>
  <c r="AV298" i="5" s="1"/>
  <c r="AT299" i="5"/>
  <c r="AV299" i="5" s="1"/>
  <c r="AU297" i="5"/>
  <c r="AW297" i="5" s="1"/>
  <c r="AU301" i="5"/>
  <c r="AW301" i="5" s="1"/>
  <c r="AZ291" i="5" l="1"/>
  <c r="BJ291" i="5"/>
  <c r="AY295" i="5"/>
  <c r="BI295" i="5"/>
  <c r="AY296" i="5"/>
  <c r="BI296" i="5"/>
  <c r="AY291" i="5"/>
  <c r="BI291" i="5"/>
  <c r="AZ301" i="5"/>
  <c r="BJ301" i="5"/>
  <c r="AZ293" i="5"/>
  <c r="BJ293" i="5"/>
  <c r="AZ294" i="5"/>
  <c r="BJ294" i="5"/>
  <c r="AY298" i="5"/>
  <c r="BI298" i="5"/>
  <c r="AY293" i="5"/>
  <c r="BI293" i="5"/>
  <c r="AY301" i="5"/>
  <c r="BI301" i="5"/>
  <c r="AZ300" i="5"/>
  <c r="BJ300" i="5"/>
  <c r="AZ290" i="5"/>
  <c r="BJ290" i="5"/>
  <c r="AY290" i="5"/>
  <c r="BI290" i="5"/>
  <c r="AY299" i="5"/>
  <c r="BI299" i="5"/>
  <c r="AZ297" i="5"/>
  <c r="BJ297" i="5"/>
  <c r="AY294" i="5"/>
  <c r="BI294" i="5"/>
  <c r="AY292" i="5"/>
  <c r="BI292" i="5"/>
  <c r="AY300" i="5"/>
  <c r="BI300" i="5"/>
  <c r="AZ296" i="5"/>
  <c r="BJ296" i="5"/>
  <c r="AZ292" i="5"/>
  <c r="BJ292" i="5"/>
  <c r="AY297" i="5"/>
  <c r="BI297" i="5"/>
  <c r="AZ295" i="5"/>
  <c r="BJ295" i="5"/>
  <c r="AZ298" i="5"/>
  <c r="BJ298" i="5"/>
  <c r="AZ299" i="5"/>
  <c r="BJ299" i="5"/>
  <c r="AS317" i="5"/>
  <c r="AR314" i="5"/>
  <c r="AT314" i="5" s="1"/>
  <c r="AV314" i="5" s="1"/>
  <c r="AR324" i="5"/>
  <c r="AR325" i="5"/>
  <c r="AR323" i="5"/>
  <c r="AS318" i="5"/>
  <c r="AS315" i="5"/>
  <c r="AS316" i="5"/>
  <c r="AR320" i="5"/>
  <c r="AS323" i="5"/>
  <c r="AR319" i="5"/>
  <c r="AS324" i="5"/>
  <c r="AR318" i="5"/>
  <c r="AS322" i="5"/>
  <c r="AR317" i="5"/>
  <c r="AS321" i="5"/>
  <c r="AR322" i="5"/>
  <c r="AR316" i="5"/>
  <c r="AS314" i="5"/>
  <c r="AU314" i="5" s="1"/>
  <c r="AW314" i="5" s="1"/>
  <c r="AS320" i="5"/>
  <c r="AR321" i="5"/>
  <c r="AR315" i="5"/>
  <c r="AS325" i="5"/>
  <c r="AS319" i="5"/>
  <c r="AT308" i="5"/>
  <c r="AV308" i="5" s="1"/>
  <c r="AU304" i="5"/>
  <c r="AW304" i="5" s="1"/>
  <c r="AU302" i="5"/>
  <c r="AW302" i="5" s="1"/>
  <c r="AT307" i="5"/>
  <c r="AV307" i="5" s="1"/>
  <c r="AT302" i="5"/>
  <c r="AV302" i="5" s="1"/>
  <c r="AT309" i="5"/>
  <c r="AV309" i="5" s="1"/>
  <c r="AU308" i="5"/>
  <c r="AW308" i="5" s="1"/>
  <c r="AU310" i="5"/>
  <c r="AW310" i="5" s="1"/>
  <c r="AU311" i="5"/>
  <c r="AW311" i="5" s="1"/>
  <c r="AT311" i="5"/>
  <c r="AV311" i="5" s="1"/>
  <c r="AU309" i="5"/>
  <c r="AW309" i="5" s="1"/>
  <c r="AU312" i="5"/>
  <c r="AW312" i="5" s="1"/>
  <c r="AT312" i="5"/>
  <c r="AV312" i="5" s="1"/>
  <c r="AU313" i="5"/>
  <c r="AW313" i="5" s="1"/>
  <c r="AT305" i="5"/>
  <c r="AV305" i="5" s="1"/>
  <c r="AQ315" i="5"/>
  <c r="AQ316" i="5" s="1"/>
  <c r="AQ317" i="5" s="1"/>
  <c r="AQ318" i="5" s="1"/>
  <c r="AQ319" i="5" s="1"/>
  <c r="AQ320" i="5" s="1"/>
  <c r="AQ321" i="5" s="1"/>
  <c r="AQ322" i="5" s="1"/>
  <c r="AQ323" i="5" s="1"/>
  <c r="AQ324" i="5" s="1"/>
  <c r="AQ325" i="5" s="1"/>
  <c r="AQ326" i="5" s="1"/>
  <c r="AT306" i="5"/>
  <c r="AV306" i="5" s="1"/>
  <c r="AT313" i="5"/>
  <c r="AV313" i="5"/>
  <c r="AU307" i="5"/>
  <c r="AW307" i="5" s="1"/>
  <c r="AU303" i="5"/>
  <c r="AW303" i="5" s="1"/>
  <c r="AT304" i="5"/>
  <c r="AV304" i="5" s="1"/>
  <c r="AT303" i="5"/>
  <c r="AV303" i="5" s="1"/>
  <c r="AU306" i="5"/>
  <c r="AW306" i="5" s="1"/>
  <c r="AT310" i="5"/>
  <c r="AV310" i="5" s="1"/>
  <c r="AU305" i="5"/>
  <c r="AW305" i="5" s="1"/>
  <c r="AY314" i="5" l="1"/>
  <c r="BI314" i="5"/>
  <c r="AZ309" i="5"/>
  <c r="BJ309" i="5"/>
  <c r="AY303" i="5"/>
  <c r="BI303" i="5"/>
  <c r="AY304" i="5"/>
  <c r="BI304" i="5"/>
  <c r="AZ314" i="5"/>
  <c r="BJ314" i="5"/>
  <c r="AZ311" i="5"/>
  <c r="BJ311" i="5"/>
  <c r="AZ303" i="5"/>
  <c r="BJ303" i="5"/>
  <c r="AZ308" i="5"/>
  <c r="BJ308" i="5"/>
  <c r="AY306" i="5"/>
  <c r="BI306" i="5"/>
  <c r="AY302" i="5"/>
  <c r="BI302" i="5"/>
  <c r="AZ310" i="5"/>
  <c r="BJ310" i="5"/>
  <c r="AY309" i="5"/>
  <c r="BI309" i="5"/>
  <c r="AY307" i="5"/>
  <c r="BI307" i="5"/>
  <c r="AZ305" i="5"/>
  <c r="BJ305" i="5"/>
  <c r="AY305" i="5"/>
  <c r="BI305" i="5"/>
  <c r="AZ302" i="5"/>
  <c r="BJ302" i="5"/>
  <c r="AZ312" i="5"/>
  <c r="BJ312" i="5"/>
  <c r="AY311" i="5"/>
  <c r="BI311" i="5"/>
  <c r="AZ307" i="5"/>
  <c r="BJ307" i="5"/>
  <c r="AY313" i="5"/>
  <c r="BI313" i="5"/>
  <c r="AY310" i="5"/>
  <c r="BI310" i="5"/>
  <c r="AZ313" i="5"/>
  <c r="BJ313" i="5"/>
  <c r="AZ304" i="5"/>
  <c r="BJ304" i="5"/>
  <c r="AZ306" i="5"/>
  <c r="BJ306" i="5"/>
  <c r="AY312" i="5"/>
  <c r="BI312" i="5"/>
  <c r="AY308" i="5"/>
  <c r="BI308" i="5"/>
  <c r="AS329" i="5"/>
  <c r="AS330" i="5"/>
  <c r="AR334" i="5"/>
  <c r="AR329" i="5"/>
  <c r="AS336" i="5"/>
  <c r="AR335" i="5"/>
  <c r="AT322" i="5"/>
  <c r="AV322" i="5" s="1"/>
  <c r="AR328" i="5"/>
  <c r="AS334" i="5"/>
  <c r="AS328" i="5"/>
  <c r="AR327" i="5"/>
  <c r="AR333" i="5"/>
  <c r="AS333" i="5"/>
  <c r="AS327" i="5"/>
  <c r="AR326" i="5"/>
  <c r="AS326" i="5"/>
  <c r="AS332" i="5"/>
  <c r="AR331" i="5"/>
  <c r="AU319" i="5"/>
  <c r="AW319" i="5" s="1"/>
  <c r="AU323" i="5"/>
  <c r="AW323" i="5" s="1"/>
  <c r="AR332" i="5"/>
  <c r="AS337" i="5"/>
  <c r="AR337" i="5"/>
  <c r="AS331" i="5"/>
  <c r="AR330" i="5"/>
  <c r="AT320" i="5"/>
  <c r="AV320" i="5" s="1"/>
  <c r="AT325" i="5"/>
  <c r="AV325" i="5" s="1"/>
  <c r="AR336" i="5"/>
  <c r="AS335" i="5"/>
  <c r="AU325" i="5"/>
  <c r="AW325" i="5" s="1"/>
  <c r="AQ327" i="5"/>
  <c r="AQ328" i="5" s="1"/>
  <c r="AQ329" i="5" s="1"/>
  <c r="AQ330" i="5" s="1"/>
  <c r="AQ331" i="5" s="1"/>
  <c r="AQ332" i="5" s="1"/>
  <c r="AQ333" i="5" s="1"/>
  <c r="AQ334" i="5" s="1"/>
  <c r="AQ335" i="5" s="1"/>
  <c r="AQ336" i="5" s="1"/>
  <c r="AQ337" i="5" s="1"/>
  <c r="AQ338" i="5" s="1"/>
  <c r="AT321" i="5"/>
  <c r="AV321" i="5" s="1"/>
  <c r="AU317" i="5"/>
  <c r="AW317" i="5" s="1"/>
  <c r="AT324" i="5"/>
  <c r="AV324" i="5" s="1"/>
  <c r="AU318" i="5"/>
  <c r="AW318" i="5" s="1"/>
  <c r="AT316" i="5"/>
  <c r="AV316" i="5" s="1"/>
  <c r="AT315" i="5"/>
  <c r="AV315" i="5" s="1"/>
  <c r="AT317" i="5"/>
  <c r="AV317" i="5" s="1"/>
  <c r="AU320" i="5"/>
  <c r="AW320" i="5" s="1"/>
  <c r="AU315" i="5"/>
  <c r="AW315" i="5" s="1"/>
  <c r="AU322" i="5"/>
  <c r="AW322" i="5" s="1"/>
  <c r="AU324" i="5"/>
  <c r="AW324" i="5" s="1"/>
  <c r="AU316" i="5"/>
  <c r="AW316" i="5" s="1"/>
  <c r="AT318" i="5"/>
  <c r="AV318" i="5" s="1"/>
  <c r="AU321" i="5"/>
  <c r="AW321" i="5" s="1"/>
  <c r="AT323" i="5"/>
  <c r="AV323" i="5" s="1"/>
  <c r="AT319" i="5"/>
  <c r="AV319" i="5" s="1"/>
  <c r="AZ316" i="5" l="1"/>
  <c r="BJ316" i="5"/>
  <c r="AZ319" i="5"/>
  <c r="BJ319" i="5"/>
  <c r="AY322" i="5"/>
  <c r="BI322" i="5"/>
  <c r="AY321" i="5"/>
  <c r="BI321" i="5"/>
  <c r="AZ324" i="5"/>
  <c r="BJ324" i="5"/>
  <c r="AY325" i="5"/>
  <c r="BI325" i="5"/>
  <c r="AY317" i="5"/>
  <c r="BI317" i="5"/>
  <c r="AY320" i="5"/>
  <c r="BI320" i="5"/>
  <c r="AZ323" i="5"/>
  <c r="BJ323" i="5"/>
  <c r="AZ320" i="5"/>
  <c r="BJ320" i="5"/>
  <c r="AY318" i="5"/>
  <c r="BI318" i="5"/>
  <c r="AZ325" i="5"/>
  <c r="BJ325" i="5"/>
  <c r="AZ315" i="5"/>
  <c r="BJ315" i="5"/>
  <c r="AZ322" i="5"/>
  <c r="BJ322" i="5"/>
  <c r="AY315" i="5"/>
  <c r="BI315" i="5"/>
  <c r="AY316" i="5"/>
  <c r="BI316" i="5"/>
  <c r="AY324" i="5"/>
  <c r="BI324" i="5"/>
  <c r="AY319" i="5"/>
  <c r="BI319" i="5"/>
  <c r="AZ318" i="5"/>
  <c r="BJ318" i="5"/>
  <c r="AY323" i="5"/>
  <c r="BI323" i="5"/>
  <c r="AZ321" i="5"/>
  <c r="BJ321" i="5"/>
  <c r="AZ317" i="5"/>
  <c r="BJ317" i="5"/>
  <c r="AT327" i="5"/>
  <c r="AV327" i="5" s="1"/>
  <c r="AR338" i="5"/>
  <c r="AT337" i="5"/>
  <c r="AV337" i="5" s="1"/>
  <c r="AS338" i="5"/>
  <c r="AU338" i="5" s="1"/>
  <c r="AW338" i="5" s="1"/>
  <c r="AR349" i="5"/>
  <c r="AT332" i="5"/>
  <c r="AV332" i="5" s="1"/>
  <c r="AS349" i="5"/>
  <c r="AR342" i="5"/>
  <c r="AR348" i="5"/>
  <c r="AS345" i="5"/>
  <c r="AR347" i="5"/>
  <c r="AS347" i="5"/>
  <c r="AS342" i="5"/>
  <c r="AS346" i="5"/>
  <c r="AT331" i="5"/>
  <c r="AV331" i="5" s="1"/>
  <c r="AR341" i="5"/>
  <c r="AR345" i="5"/>
  <c r="AU332" i="5"/>
  <c r="AW332" i="5" s="1"/>
  <c r="AS343" i="5"/>
  <c r="AR340" i="5"/>
  <c r="AT340" i="5" s="1"/>
  <c r="AR344" i="5"/>
  <c r="AS340" i="5"/>
  <c r="AS344" i="5"/>
  <c r="AR339" i="5"/>
  <c r="AT339" i="5" s="1"/>
  <c r="AV339" i="5" s="1"/>
  <c r="AR343" i="5"/>
  <c r="AS339" i="5"/>
  <c r="AS348" i="5"/>
  <c r="AS341" i="5"/>
  <c r="AR346" i="5"/>
  <c r="AQ339" i="5"/>
  <c r="AQ340" i="5" s="1"/>
  <c r="AU327" i="5"/>
  <c r="AW327" i="5" s="1"/>
  <c r="AU334" i="5"/>
  <c r="AW334" i="5"/>
  <c r="AU335" i="5"/>
  <c r="AW335" i="5" s="1"/>
  <c r="AT336" i="5"/>
  <c r="AV336" i="5" s="1"/>
  <c r="AU329" i="5"/>
  <c r="AW329" i="5" s="1"/>
  <c r="AU331" i="5"/>
  <c r="AW331" i="5" s="1"/>
  <c r="AT328" i="5"/>
  <c r="AV328" i="5" s="1"/>
  <c r="AU326" i="5"/>
  <c r="AW326" i="5" s="1"/>
  <c r="AT330" i="5"/>
  <c r="AV330" i="5" s="1"/>
  <c r="AT326" i="5"/>
  <c r="AV326" i="5" s="1"/>
  <c r="AT335" i="5"/>
  <c r="AV335" i="5"/>
  <c r="AU330" i="5"/>
  <c r="AW330" i="5" s="1"/>
  <c r="AU328" i="5"/>
  <c r="AW328" i="5" s="1"/>
  <c r="AU337" i="5"/>
  <c r="AW337" i="5" s="1"/>
  <c r="AT329" i="5"/>
  <c r="AV329" i="5" s="1"/>
  <c r="AT333" i="5"/>
  <c r="AV333" i="5" s="1"/>
  <c r="AU333" i="5"/>
  <c r="AW333" i="5" s="1"/>
  <c r="AT334" i="5"/>
  <c r="AV334" i="5"/>
  <c r="AU336" i="5"/>
  <c r="AW336" i="5" s="1"/>
  <c r="AZ338" i="5" l="1"/>
  <c r="BJ338" i="5"/>
  <c r="AY331" i="5"/>
  <c r="BI331" i="5"/>
  <c r="AY337" i="5"/>
  <c r="BI337" i="5"/>
  <c r="AY327" i="5"/>
  <c r="BI327" i="5"/>
  <c r="AY329" i="5"/>
  <c r="BI329" i="5"/>
  <c r="AY333" i="5"/>
  <c r="BI333" i="5"/>
  <c r="AY334" i="5"/>
  <c r="BI334" i="5"/>
  <c r="AZ334" i="5"/>
  <c r="BJ334" i="5"/>
  <c r="AY328" i="5"/>
  <c r="BI328" i="5"/>
  <c r="AZ333" i="5"/>
  <c r="BJ333" i="5"/>
  <c r="AZ331" i="5"/>
  <c r="BJ331" i="5"/>
  <c r="AZ329" i="5"/>
  <c r="BJ329" i="5"/>
  <c r="AZ337" i="5"/>
  <c r="BJ337" i="5"/>
  <c r="AY336" i="5"/>
  <c r="BI336" i="5"/>
  <c r="AZ335" i="5"/>
  <c r="BJ335" i="5"/>
  <c r="AZ328" i="5"/>
  <c r="BJ328" i="5"/>
  <c r="AZ330" i="5"/>
  <c r="BJ330" i="5"/>
  <c r="AY335" i="5"/>
  <c r="BI335" i="5"/>
  <c r="AZ327" i="5"/>
  <c r="BJ327" i="5"/>
  <c r="AY326" i="5"/>
  <c r="BI326" i="5"/>
  <c r="AZ332" i="5"/>
  <c r="BJ332" i="5"/>
  <c r="AY332" i="5"/>
  <c r="BI332" i="5"/>
  <c r="AZ326" i="5"/>
  <c r="BJ326" i="5"/>
  <c r="AY339" i="5"/>
  <c r="BI339" i="5"/>
  <c r="AZ336" i="5"/>
  <c r="BJ336" i="5"/>
  <c r="AY330" i="5"/>
  <c r="BI330" i="5"/>
  <c r="AT338" i="5"/>
  <c r="AV338" i="5" s="1"/>
  <c r="AU339" i="5"/>
  <c r="AW339" i="5" s="1"/>
  <c r="AV340" i="5"/>
  <c r="AQ341" i="5"/>
  <c r="AT341" i="5" s="1"/>
  <c r="AV341" i="5" s="1"/>
  <c r="AU340" i="5"/>
  <c r="AW340" i="5" s="1"/>
  <c r="AZ340" i="5" l="1"/>
  <c r="BJ340" i="5"/>
  <c r="AY338" i="5"/>
  <c r="BI338" i="5"/>
  <c r="AY341" i="5"/>
  <c r="BI341" i="5"/>
  <c r="AZ339" i="5"/>
  <c r="BJ339" i="5"/>
  <c r="AY340" i="5"/>
  <c r="BI340" i="5"/>
  <c r="AQ342" i="5"/>
  <c r="AU341" i="5"/>
  <c r="AW341" i="5" s="1"/>
  <c r="AZ341" i="5" l="1"/>
  <c r="BJ341" i="5"/>
  <c r="AQ343" i="5"/>
  <c r="AU342" i="5"/>
  <c r="AW342" i="5" s="1"/>
  <c r="AT342" i="5"/>
  <c r="AV342" i="5" s="1"/>
  <c r="AY342" i="5" l="1"/>
  <c r="BI342" i="5"/>
  <c r="AZ342" i="5"/>
  <c r="BJ342" i="5"/>
  <c r="AQ344" i="5"/>
  <c r="AU343" i="5"/>
  <c r="AW343" i="5" s="1"/>
  <c r="AT343" i="5"/>
  <c r="AV343" i="5" s="1"/>
  <c r="AY343" i="5" l="1"/>
  <c r="BI343" i="5"/>
  <c r="AZ343" i="5"/>
  <c r="BJ343" i="5"/>
  <c r="AQ345" i="5"/>
  <c r="AT344" i="5"/>
  <c r="AV344" i="5" s="1"/>
  <c r="AU344" i="5"/>
  <c r="AW344" i="5" s="1"/>
  <c r="AZ344" i="5" l="1"/>
  <c r="BJ344" i="5"/>
  <c r="AY344" i="5"/>
  <c r="BI344" i="5"/>
  <c r="AQ346" i="5"/>
  <c r="AT345" i="5"/>
  <c r="AV345" i="5" s="1"/>
  <c r="AU345" i="5"/>
  <c r="AW345" i="5" s="1"/>
  <c r="AZ345" i="5" l="1"/>
  <c r="BJ345" i="5"/>
  <c r="AY345" i="5"/>
  <c r="BI345" i="5"/>
  <c r="AQ347" i="5"/>
  <c r="AU346" i="5"/>
  <c r="AW346" i="5" s="1"/>
  <c r="AT346" i="5"/>
  <c r="AV346" i="5" s="1"/>
  <c r="AZ346" i="5" l="1"/>
  <c r="BJ346" i="5"/>
  <c r="AY346" i="5"/>
  <c r="BI346" i="5"/>
  <c r="AQ348" i="5"/>
  <c r="AT347" i="5"/>
  <c r="AV347" i="5" s="1"/>
  <c r="AU347" i="5"/>
  <c r="AW347" i="5" s="1"/>
  <c r="AZ347" i="5" l="1"/>
  <c r="BJ347" i="5"/>
  <c r="AY347" i="5"/>
  <c r="BI347" i="5"/>
  <c r="AQ349" i="5"/>
  <c r="AT348" i="5"/>
  <c r="AV348" i="5" s="1"/>
  <c r="AU348" i="5"/>
  <c r="AW348" i="5" s="1"/>
  <c r="AZ348" i="5" l="1"/>
  <c r="BJ348" i="5"/>
  <c r="AY348" i="5"/>
  <c r="BI348" i="5"/>
  <c r="AR359" i="5"/>
  <c r="AS352" i="5"/>
  <c r="AS358" i="5"/>
  <c r="AR352" i="5"/>
  <c r="AR360" i="5"/>
  <c r="AS361" i="5"/>
  <c r="AS354" i="5"/>
  <c r="AS356" i="5"/>
  <c r="AR355" i="5"/>
  <c r="AS351" i="5"/>
  <c r="AS353" i="5"/>
  <c r="AS360" i="5"/>
  <c r="AR354" i="5"/>
  <c r="AR351" i="5"/>
  <c r="AS359" i="5"/>
  <c r="AR358" i="5"/>
  <c r="AS357" i="5"/>
  <c r="AR357" i="5"/>
  <c r="AR353" i="5"/>
  <c r="AS355" i="5"/>
  <c r="AR361" i="5"/>
  <c r="AS350" i="5"/>
  <c r="AR356" i="5"/>
  <c r="AR350" i="5"/>
  <c r="AQ350" i="5"/>
  <c r="AU349" i="5"/>
  <c r="AW349" i="5" s="1"/>
  <c r="AT349" i="5"/>
  <c r="AV349" i="5" s="1"/>
  <c r="AY349" i="5" l="1"/>
  <c r="BI349" i="5"/>
  <c r="AZ349" i="5"/>
  <c r="BJ349" i="5"/>
  <c r="AU350" i="5"/>
  <c r="AW350" i="5" s="1"/>
  <c r="AT350" i="5"/>
  <c r="AV350" i="5" s="1"/>
  <c r="AQ351" i="5"/>
  <c r="AQ352" i="5" s="1"/>
  <c r="AQ353" i="5" s="1"/>
  <c r="AQ354" i="5" s="1"/>
  <c r="AQ355" i="5" s="1"/>
  <c r="AQ356" i="5" s="1"/>
  <c r="AQ357" i="5" s="1"/>
  <c r="AQ358" i="5" s="1"/>
  <c r="AQ359" i="5" s="1"/>
  <c r="AQ360" i="5" s="1"/>
  <c r="AQ361" i="5" s="1"/>
  <c r="AQ362" i="5" s="1"/>
  <c r="AY350" i="5" l="1"/>
  <c r="BI350" i="5"/>
  <c r="AZ350" i="5"/>
  <c r="BJ350" i="5"/>
  <c r="AR368" i="5"/>
  <c r="AS364" i="5"/>
  <c r="AT352" i="5"/>
  <c r="AV352" i="5" s="1"/>
  <c r="AU353" i="5"/>
  <c r="AW353" i="5" s="1"/>
  <c r="AR370" i="5"/>
  <c r="AR369" i="5"/>
  <c r="AU356" i="5"/>
  <c r="AW356" i="5" s="1"/>
  <c r="AT357" i="5"/>
  <c r="AV357" i="5" s="1"/>
  <c r="AS363" i="5"/>
  <c r="AU360" i="5"/>
  <c r="AW360" i="5" s="1"/>
  <c r="AT358" i="5"/>
  <c r="AV358" i="5" s="1"/>
  <c r="AU351" i="5"/>
  <c r="AW351" i="5" s="1"/>
  <c r="AU352" i="5"/>
  <c r="AW352" i="5" s="1"/>
  <c r="AS362" i="5"/>
  <c r="AU362" i="5" s="1"/>
  <c r="AW362" i="5" s="1"/>
  <c r="AR367" i="5"/>
  <c r="AS372" i="5"/>
  <c r="AS365" i="5"/>
  <c r="AS370" i="5"/>
  <c r="AR366" i="5"/>
  <c r="AR364" i="5"/>
  <c r="AT356" i="5"/>
  <c r="AV356" i="5" s="1"/>
  <c r="AR362" i="5"/>
  <c r="AT362" i="5" s="1"/>
  <c r="AV362" i="5" s="1"/>
  <c r="AS369" i="5"/>
  <c r="AS373" i="5"/>
  <c r="AS371" i="5"/>
  <c r="AT360" i="5"/>
  <c r="AV360" i="5" s="1"/>
  <c r="AT361" i="5"/>
  <c r="AV361" i="5" s="1"/>
  <c r="AR363" i="5"/>
  <c r="AU355" i="5"/>
  <c r="AW355" i="5" s="1"/>
  <c r="AT359" i="5"/>
  <c r="AV359" i="5" s="1"/>
  <c r="AR373" i="5"/>
  <c r="AS368" i="5"/>
  <c r="AU361" i="5"/>
  <c r="AW361" i="5" s="1"/>
  <c r="AT351" i="5"/>
  <c r="AV351" i="5" s="1"/>
  <c r="AR372" i="5"/>
  <c r="AS367" i="5"/>
  <c r="AR365" i="5"/>
  <c r="AT354" i="5"/>
  <c r="AV354" i="5" s="1"/>
  <c r="AU357" i="5"/>
  <c r="AW357" i="5" s="1"/>
  <c r="AT353" i="5"/>
  <c r="AV353" i="5" s="1"/>
  <c r="AR371" i="5"/>
  <c r="AS366" i="5"/>
  <c r="AU358" i="5"/>
  <c r="AW358" i="5" s="1"/>
  <c r="AQ363" i="5"/>
  <c r="AQ364" i="5" s="1"/>
  <c r="AQ365" i="5" s="1"/>
  <c r="AQ366" i="5" s="1"/>
  <c r="AQ367" i="5" s="1"/>
  <c r="AQ368" i="5" s="1"/>
  <c r="AQ369" i="5" s="1"/>
  <c r="AQ370" i="5" s="1"/>
  <c r="AQ371" i="5" s="1"/>
  <c r="AQ372" i="5" s="1"/>
  <c r="AQ373" i="5" s="1"/>
  <c r="AQ374" i="5" s="1"/>
  <c r="AU354" i="5"/>
  <c r="AW354" i="5" s="1"/>
  <c r="AT355" i="5"/>
  <c r="AV355" i="5" s="1"/>
  <c r="AU359" i="5"/>
  <c r="AW359" i="5" s="1"/>
  <c r="AZ356" i="5" l="1"/>
  <c r="BJ356" i="5"/>
  <c r="AY352" i="5"/>
  <c r="BI352" i="5"/>
  <c r="AY359" i="5"/>
  <c r="BI359" i="5"/>
  <c r="AY353" i="5"/>
  <c r="BI353" i="5"/>
  <c r="AZ357" i="5"/>
  <c r="BJ357" i="5"/>
  <c r="AY357" i="5"/>
  <c r="BI357" i="5"/>
  <c r="AZ351" i="5"/>
  <c r="BJ351" i="5"/>
  <c r="AZ362" i="5"/>
  <c r="BJ362" i="5"/>
  <c r="AY358" i="5"/>
  <c r="BI358" i="5"/>
  <c r="AZ358" i="5"/>
  <c r="BJ358" i="5"/>
  <c r="AY361" i="5"/>
  <c r="BI361" i="5"/>
  <c r="AY360" i="5"/>
  <c r="BI360" i="5"/>
  <c r="AY351" i="5"/>
  <c r="BI351" i="5"/>
  <c r="AY362" i="5"/>
  <c r="BI362" i="5"/>
  <c r="AZ360" i="5"/>
  <c r="BJ360" i="5"/>
  <c r="AZ355" i="5"/>
  <c r="BJ355" i="5"/>
  <c r="AZ353" i="5"/>
  <c r="BJ353" i="5"/>
  <c r="AY354" i="5"/>
  <c r="BI354" i="5"/>
  <c r="AZ352" i="5"/>
  <c r="BJ352" i="5"/>
  <c r="AZ359" i="5"/>
  <c r="BJ359" i="5"/>
  <c r="AY355" i="5"/>
  <c r="BI355" i="5"/>
  <c r="AZ354" i="5"/>
  <c r="BJ354" i="5"/>
  <c r="AZ361" i="5"/>
  <c r="BJ361" i="5"/>
  <c r="AY356" i="5"/>
  <c r="BI356" i="5"/>
  <c r="AU368" i="5"/>
  <c r="AW368" i="5" s="1"/>
  <c r="AU366" i="5"/>
  <c r="AW366" i="5" s="1"/>
  <c r="AT368" i="5"/>
  <c r="AV368" i="5" s="1"/>
  <c r="AR376" i="5"/>
  <c r="AT364" i="5"/>
  <c r="AV364" i="5" s="1"/>
  <c r="AS381" i="5"/>
  <c r="AR375" i="5"/>
  <c r="AS380" i="5"/>
  <c r="AT363" i="5"/>
  <c r="AV363" i="5" s="1"/>
  <c r="AT365" i="5"/>
  <c r="AV365" i="5" s="1"/>
  <c r="AU372" i="5"/>
  <c r="AW372" i="5" s="1"/>
  <c r="AU367" i="5"/>
  <c r="AW367" i="5" s="1"/>
  <c r="AT367" i="5"/>
  <c r="AV367" i="5" s="1"/>
  <c r="AT373" i="5"/>
  <c r="AV373" i="5" s="1"/>
  <c r="AS378" i="5"/>
  <c r="AT369" i="5"/>
  <c r="AV369" i="5" s="1"/>
  <c r="AR382" i="5"/>
  <c r="AS375" i="5"/>
  <c r="AR381" i="5"/>
  <c r="AS374" i="5"/>
  <c r="AR380" i="5"/>
  <c r="AR374" i="5"/>
  <c r="AT374" i="5" s="1"/>
  <c r="AV374" i="5" s="1"/>
  <c r="AT366" i="5"/>
  <c r="AV366" i="5" s="1"/>
  <c r="AS385" i="5"/>
  <c r="AS379" i="5"/>
  <c r="AR385" i="5"/>
  <c r="AR384" i="5"/>
  <c r="AR378" i="5"/>
  <c r="AS377" i="5"/>
  <c r="AS384" i="5"/>
  <c r="AR379" i="5"/>
  <c r="AU370" i="5"/>
  <c r="AW370" i="5" s="1"/>
  <c r="AS383" i="5"/>
  <c r="AR383" i="5"/>
  <c r="AR377" i="5"/>
  <c r="AS376" i="5"/>
  <c r="AU376" i="5" s="1"/>
  <c r="AW376" i="5" s="1"/>
  <c r="AS382" i="5"/>
  <c r="AT371" i="5"/>
  <c r="AV371" i="5" s="1"/>
  <c r="AU364" i="5"/>
  <c r="AW364" i="5" s="1"/>
  <c r="AT372" i="5"/>
  <c r="AV372" i="5" s="1"/>
  <c r="AU373" i="5"/>
  <c r="AW373" i="5" s="1"/>
  <c r="AU371" i="5"/>
  <c r="AW371" i="5" s="1"/>
  <c r="AQ375" i="5"/>
  <c r="AQ376" i="5" s="1"/>
  <c r="AQ377" i="5" s="1"/>
  <c r="AQ378" i="5" s="1"/>
  <c r="AQ379" i="5" s="1"/>
  <c r="AQ380" i="5" s="1"/>
  <c r="AQ381" i="5" s="1"/>
  <c r="AQ382" i="5" s="1"/>
  <c r="AQ383" i="5" s="1"/>
  <c r="AQ384" i="5" s="1"/>
  <c r="AQ385" i="5" s="1"/>
  <c r="AQ386" i="5" s="1"/>
  <c r="AU363" i="5"/>
  <c r="AW363" i="5" s="1"/>
  <c r="AU365" i="5"/>
  <c r="AW365" i="5" s="1"/>
  <c r="AU369" i="5"/>
  <c r="AW369" i="5" s="1"/>
  <c r="AT370" i="5"/>
  <c r="AV370" i="5" s="1"/>
  <c r="AY363" i="5" l="1"/>
  <c r="BI363" i="5"/>
  <c r="AZ367" i="5"/>
  <c r="BJ367" i="5"/>
  <c r="AY366" i="5"/>
  <c r="BI366" i="5"/>
  <c r="AY365" i="5"/>
  <c r="BI365" i="5"/>
  <c r="AY370" i="5"/>
  <c r="BI370" i="5"/>
  <c r="AZ369" i="5"/>
  <c r="BJ369" i="5"/>
  <c r="AY364" i="5"/>
  <c r="BI364" i="5"/>
  <c r="AY374" i="5"/>
  <c r="BI374" i="5"/>
  <c r="AZ365" i="5"/>
  <c r="BJ365" i="5"/>
  <c r="AZ370" i="5"/>
  <c r="BJ370" i="5"/>
  <c r="AY369" i="5"/>
  <c r="BI369" i="5"/>
  <c r="AZ372" i="5"/>
  <c r="BJ372" i="5"/>
  <c r="AZ363" i="5"/>
  <c r="BJ363" i="5"/>
  <c r="AY368" i="5"/>
  <c r="BI368" i="5"/>
  <c r="AZ376" i="5"/>
  <c r="BJ376" i="5"/>
  <c r="AZ373" i="5"/>
  <c r="BJ373" i="5"/>
  <c r="AY372" i="5"/>
  <c r="BI372" i="5"/>
  <c r="AZ364" i="5"/>
  <c r="BJ364" i="5"/>
  <c r="AY371" i="5"/>
  <c r="BI371" i="5"/>
  <c r="AY373" i="5"/>
  <c r="BI373" i="5"/>
  <c r="AZ366" i="5"/>
  <c r="BJ366" i="5"/>
  <c r="AZ371" i="5"/>
  <c r="BJ371" i="5"/>
  <c r="AU382" i="5"/>
  <c r="AW382" i="5" s="1"/>
  <c r="AY367" i="5"/>
  <c r="BI367" i="5"/>
  <c r="AZ368" i="5"/>
  <c r="BJ368" i="5"/>
  <c r="AU379" i="5"/>
  <c r="AW379" i="5" s="1"/>
  <c r="AU380" i="5"/>
  <c r="AW380" i="5" s="1"/>
  <c r="AR386" i="5"/>
  <c r="AT386" i="5" s="1"/>
  <c r="AV386" i="5" s="1"/>
  <c r="AR388" i="5"/>
  <c r="AS391" i="5"/>
  <c r="AS390" i="5"/>
  <c r="AR397" i="5"/>
  <c r="AU385" i="5"/>
  <c r="AW385" i="5" s="1"/>
  <c r="AU378" i="5"/>
  <c r="AW378" i="5" s="1"/>
  <c r="AR390" i="5"/>
  <c r="AS389" i="5"/>
  <c r="AR392" i="5"/>
  <c r="AS395" i="5"/>
  <c r="AS388" i="5"/>
  <c r="AR391" i="5"/>
  <c r="AS387" i="5"/>
  <c r="AS394" i="5"/>
  <c r="AR396" i="5"/>
  <c r="AS396" i="5"/>
  <c r="AR395" i="5"/>
  <c r="AR394" i="5"/>
  <c r="AS393" i="5"/>
  <c r="AR389" i="5"/>
  <c r="AR393" i="5"/>
  <c r="AR387" i="5"/>
  <c r="AS397" i="5"/>
  <c r="AS386" i="5"/>
  <c r="AS392" i="5"/>
  <c r="AT382" i="5"/>
  <c r="AV382" i="5" s="1"/>
  <c r="AT376" i="5"/>
  <c r="AV376" i="5" s="1"/>
  <c r="AT380" i="5"/>
  <c r="AV380" i="5" s="1"/>
  <c r="AT375" i="5"/>
  <c r="AV375" i="5" s="1"/>
  <c r="AT379" i="5"/>
  <c r="AV379" i="5" s="1"/>
  <c r="AQ387" i="5"/>
  <c r="AQ388" i="5" s="1"/>
  <c r="AQ389" i="5" s="1"/>
  <c r="AQ390" i="5" s="1"/>
  <c r="AQ391" i="5" s="1"/>
  <c r="AQ392" i="5" s="1"/>
  <c r="AQ393" i="5" s="1"/>
  <c r="AQ394" i="5" s="1"/>
  <c r="AQ395" i="5" s="1"/>
  <c r="AQ396" i="5" s="1"/>
  <c r="AQ397" i="5" s="1"/>
  <c r="AQ398" i="5" s="1"/>
  <c r="AT383" i="5"/>
  <c r="AV383" i="5" s="1"/>
  <c r="AU375" i="5"/>
  <c r="AW375" i="5" s="1"/>
  <c r="AT384" i="5"/>
  <c r="AV384" i="5" s="1"/>
  <c r="AU374" i="5"/>
  <c r="AW374" i="5" s="1"/>
  <c r="AT378" i="5"/>
  <c r="AV378" i="5" s="1"/>
  <c r="AT381" i="5"/>
  <c r="AV381" i="5" s="1"/>
  <c r="AU383" i="5"/>
  <c r="AW383" i="5" s="1"/>
  <c r="AT377" i="5"/>
  <c r="AV377" i="5" s="1"/>
  <c r="AT385" i="5"/>
  <c r="AV385" i="5" s="1"/>
  <c r="AU377" i="5"/>
  <c r="AW377" i="5" s="1"/>
  <c r="AU384" i="5"/>
  <c r="AW384" i="5" s="1"/>
  <c r="AU381" i="5"/>
  <c r="AW381" i="5" s="1"/>
  <c r="AZ381" i="5" l="1"/>
  <c r="BJ381" i="5"/>
  <c r="AZ384" i="5"/>
  <c r="BJ384" i="5"/>
  <c r="AZ377" i="5"/>
  <c r="BJ377" i="5"/>
  <c r="AY375" i="5"/>
  <c r="BI375" i="5"/>
  <c r="AZ385" i="5"/>
  <c r="BJ385" i="5"/>
  <c r="AZ382" i="5"/>
  <c r="BJ382" i="5"/>
  <c r="AZ378" i="5"/>
  <c r="BJ378" i="5"/>
  <c r="AY376" i="5"/>
  <c r="BI376" i="5"/>
  <c r="AY379" i="5"/>
  <c r="BI379" i="5"/>
  <c r="AY385" i="5"/>
  <c r="BI385" i="5"/>
  <c r="AY380" i="5"/>
  <c r="BI380" i="5"/>
  <c r="AZ383" i="5"/>
  <c r="BJ383" i="5"/>
  <c r="AY381" i="5"/>
  <c r="BI381" i="5"/>
  <c r="AY386" i="5"/>
  <c r="BI386" i="5"/>
  <c r="AY383" i="5"/>
  <c r="BI383" i="5"/>
  <c r="AY377" i="5"/>
  <c r="BI377" i="5"/>
  <c r="AY382" i="5"/>
  <c r="BI382" i="5"/>
  <c r="AY378" i="5"/>
  <c r="BI378" i="5"/>
  <c r="AZ374" i="5"/>
  <c r="BJ374" i="5"/>
  <c r="AZ380" i="5"/>
  <c r="BJ380" i="5"/>
  <c r="AZ379" i="5"/>
  <c r="BJ379" i="5"/>
  <c r="AY384" i="5"/>
  <c r="BI384" i="5"/>
  <c r="AZ375" i="5"/>
  <c r="BJ375" i="5"/>
  <c r="AR409" i="5"/>
  <c r="AS403" i="5"/>
  <c r="AS401" i="5"/>
  <c r="AR401" i="5"/>
  <c r="AR406" i="5"/>
  <c r="AR403" i="5"/>
  <c r="AR402" i="5"/>
  <c r="AU386" i="5"/>
  <c r="AW386" i="5" s="1"/>
  <c r="AS406" i="5"/>
  <c r="AS402" i="5"/>
  <c r="AR405" i="5"/>
  <c r="AR399" i="5"/>
  <c r="AR407" i="5"/>
  <c r="AR400" i="5"/>
  <c r="AS408" i="5"/>
  <c r="AS405" i="5"/>
  <c r="AS409" i="5"/>
  <c r="AS399" i="5"/>
  <c r="AR398" i="5"/>
  <c r="AS398" i="5"/>
  <c r="AR408" i="5"/>
  <c r="AS407" i="5"/>
  <c r="AS400" i="5"/>
  <c r="AR404" i="5"/>
  <c r="AS404" i="5"/>
  <c r="AQ399" i="5"/>
  <c r="AQ400" i="5" s="1"/>
  <c r="AQ401" i="5" s="1"/>
  <c r="AQ402" i="5" s="1"/>
  <c r="AQ403" i="5" s="1"/>
  <c r="AQ404" i="5" s="1"/>
  <c r="AQ405" i="5" s="1"/>
  <c r="AQ406" i="5" s="1"/>
  <c r="AQ407" i="5" s="1"/>
  <c r="AQ408" i="5" s="1"/>
  <c r="AQ409" i="5" s="1"/>
  <c r="AQ410" i="5" s="1"/>
  <c r="AU396" i="5"/>
  <c r="AW396" i="5" s="1"/>
  <c r="AT395" i="5"/>
  <c r="AV395" i="5" s="1"/>
  <c r="AU390" i="5"/>
  <c r="AW390" i="5" s="1"/>
  <c r="AT387" i="5"/>
  <c r="AV387" i="5" s="1"/>
  <c r="AU391" i="5"/>
  <c r="AW391" i="5" s="1"/>
  <c r="AU388" i="5"/>
  <c r="AW388" i="5" s="1"/>
  <c r="AT396" i="5"/>
  <c r="AV396" i="5" s="1"/>
  <c r="AT392" i="5"/>
  <c r="AV392" i="5" s="1"/>
  <c r="AU395" i="5"/>
  <c r="AW395" i="5" s="1"/>
  <c r="AU392" i="5"/>
  <c r="AW392" i="5" s="1"/>
  <c r="AU393" i="5"/>
  <c r="AW393" i="5" s="1"/>
  <c r="AT394" i="5"/>
  <c r="AV394" i="5" s="1"/>
  <c r="AU387" i="5"/>
  <c r="AW387" i="5" s="1"/>
  <c r="AU389" i="5"/>
  <c r="AW389" i="5" s="1"/>
  <c r="AT389" i="5"/>
  <c r="AV389" i="5" s="1"/>
  <c r="AT393" i="5"/>
  <c r="AV393" i="5" s="1"/>
  <c r="AU394" i="5"/>
  <c r="AW394" i="5" s="1"/>
  <c r="AT391" i="5"/>
  <c r="AV391" i="5" s="1"/>
  <c r="AT388" i="5"/>
  <c r="AV388" i="5" s="1"/>
  <c r="AU397" i="5"/>
  <c r="AW397" i="5" s="1"/>
  <c r="AT390" i="5"/>
  <c r="AV390" i="5" s="1"/>
  <c r="AT397" i="5"/>
  <c r="AV397" i="5" s="1"/>
  <c r="AT404" i="5" l="1"/>
  <c r="AV404" i="5" s="1"/>
  <c r="AY394" i="5"/>
  <c r="BI394" i="5"/>
  <c r="AY397" i="5"/>
  <c r="BI397" i="5"/>
  <c r="AZ386" i="5"/>
  <c r="BJ386" i="5"/>
  <c r="AY390" i="5"/>
  <c r="BI390" i="5"/>
  <c r="AZ397" i="5"/>
  <c r="BJ397" i="5"/>
  <c r="AY391" i="5"/>
  <c r="BI391" i="5"/>
  <c r="AY388" i="5"/>
  <c r="BI388" i="5"/>
  <c r="AY396" i="5"/>
  <c r="BI396" i="5"/>
  <c r="AZ394" i="5"/>
  <c r="BJ394" i="5"/>
  <c r="AY393" i="5"/>
  <c r="BI393" i="5"/>
  <c r="AY389" i="5"/>
  <c r="BI389" i="5"/>
  <c r="AY387" i="5"/>
  <c r="BI387" i="5"/>
  <c r="AZ393" i="5"/>
  <c r="BJ393" i="5"/>
  <c r="AZ392" i="5"/>
  <c r="BJ392" i="5"/>
  <c r="AZ395" i="5"/>
  <c r="BJ395" i="5"/>
  <c r="AY392" i="5"/>
  <c r="BI392" i="5"/>
  <c r="AZ389" i="5"/>
  <c r="BJ389" i="5"/>
  <c r="AY395" i="5"/>
  <c r="BI395" i="5"/>
  <c r="AZ388" i="5"/>
  <c r="BJ388" i="5"/>
  <c r="AZ391" i="5"/>
  <c r="BJ391" i="5"/>
  <c r="AZ390" i="5"/>
  <c r="BJ390" i="5"/>
  <c r="AZ387" i="5"/>
  <c r="BJ387" i="5"/>
  <c r="AZ396" i="5"/>
  <c r="BJ396" i="5"/>
  <c r="AT400" i="5"/>
  <c r="AV400" i="5" s="1"/>
  <c r="AR420" i="5"/>
  <c r="AR412" i="5"/>
  <c r="AS417" i="5"/>
  <c r="AR419" i="5"/>
  <c r="AR418" i="5"/>
  <c r="AS413" i="5"/>
  <c r="AS412" i="5"/>
  <c r="AS411" i="5"/>
  <c r="AR411" i="5"/>
  <c r="AS410" i="5"/>
  <c r="AR417" i="5"/>
  <c r="AR410" i="5"/>
  <c r="AS416" i="5"/>
  <c r="AS421" i="5"/>
  <c r="AR416" i="5"/>
  <c r="AR421" i="5"/>
  <c r="AS415" i="5"/>
  <c r="AS419" i="5"/>
  <c r="AR415" i="5"/>
  <c r="AS420" i="5"/>
  <c r="AS414" i="5"/>
  <c r="AS418" i="5"/>
  <c r="AR413" i="5"/>
  <c r="AR414" i="5"/>
  <c r="AT403" i="5"/>
  <c r="AV403" i="5" s="1"/>
  <c r="AU403" i="5"/>
  <c r="AW403" i="5" s="1"/>
  <c r="AU407" i="5"/>
  <c r="AW407" i="5"/>
  <c r="AT402" i="5"/>
  <c r="AV402" i="5" s="1"/>
  <c r="AU408" i="5"/>
  <c r="AW408" i="5" s="1"/>
  <c r="AT406" i="5"/>
  <c r="AV406" i="5" s="1"/>
  <c r="AU399" i="5"/>
  <c r="AW399" i="5" s="1"/>
  <c r="AQ411" i="5"/>
  <c r="AQ412" i="5" s="1"/>
  <c r="AQ413" i="5" s="1"/>
  <c r="AQ414" i="5" s="1"/>
  <c r="AQ415" i="5" s="1"/>
  <c r="AQ416" i="5" s="1"/>
  <c r="AQ417" i="5" s="1"/>
  <c r="AQ418" i="5" s="1"/>
  <c r="AQ419" i="5" s="1"/>
  <c r="AQ420" i="5" s="1"/>
  <c r="AQ421" i="5" s="1"/>
  <c r="AQ422" i="5" s="1"/>
  <c r="AU405" i="5"/>
  <c r="AW405" i="5" s="1"/>
  <c r="AU404" i="5"/>
  <c r="AW404" i="5" s="1"/>
  <c r="AU400" i="5"/>
  <c r="AW400" i="5" s="1"/>
  <c r="AT409" i="5"/>
  <c r="AV409" i="5" s="1"/>
  <c r="AU401" i="5"/>
  <c r="AW401" i="5" s="1"/>
  <c r="AU398" i="5"/>
  <c r="AW398" i="5"/>
  <c r="AT407" i="5"/>
  <c r="AV407" i="5" s="1"/>
  <c r="AU406" i="5"/>
  <c r="AW406" i="5" s="1"/>
  <c r="AT401" i="5"/>
  <c r="AV401" i="5" s="1"/>
  <c r="AU402" i="5"/>
  <c r="AW402" i="5" s="1"/>
  <c r="AT408" i="5"/>
  <c r="AV408" i="5" s="1"/>
  <c r="AT399" i="5"/>
  <c r="AV399" i="5" s="1"/>
  <c r="AU409" i="5"/>
  <c r="AW409" i="5" s="1"/>
  <c r="AT398" i="5"/>
  <c r="AV398" i="5" s="1"/>
  <c r="AT405" i="5"/>
  <c r="AV405" i="5" s="1"/>
  <c r="AZ405" i="5" l="1"/>
  <c r="BJ405" i="5"/>
  <c r="AY400" i="5"/>
  <c r="BI400" i="5"/>
  <c r="AY408" i="5"/>
  <c r="BI408" i="5"/>
  <c r="AZ399" i="5"/>
  <c r="BJ399" i="5"/>
  <c r="AZ400" i="5"/>
  <c r="BJ400" i="5"/>
  <c r="AZ409" i="5"/>
  <c r="BJ409" i="5"/>
  <c r="AZ406" i="5"/>
  <c r="BJ406" i="5"/>
  <c r="AY407" i="5"/>
  <c r="BI407" i="5"/>
  <c r="AZ398" i="5"/>
  <c r="BJ398" i="5"/>
  <c r="AZ407" i="5"/>
  <c r="BJ407" i="5"/>
  <c r="AZ404" i="5"/>
  <c r="BJ404" i="5"/>
  <c r="AY399" i="5"/>
  <c r="BI399" i="5"/>
  <c r="AZ401" i="5"/>
  <c r="BJ401" i="5"/>
  <c r="AZ403" i="5"/>
  <c r="BJ403" i="5"/>
  <c r="AY398" i="5"/>
  <c r="BI398" i="5"/>
  <c r="AZ402" i="5"/>
  <c r="BJ402" i="5"/>
  <c r="AY401" i="5"/>
  <c r="BI401" i="5"/>
  <c r="AY406" i="5"/>
  <c r="BI406" i="5"/>
  <c r="AZ408" i="5"/>
  <c r="BJ408" i="5"/>
  <c r="AY402" i="5"/>
  <c r="BI402" i="5"/>
  <c r="AY405" i="5"/>
  <c r="BI405" i="5"/>
  <c r="AY409" i="5"/>
  <c r="BI409" i="5"/>
  <c r="AY403" i="5"/>
  <c r="BI403" i="5"/>
  <c r="AY404" i="5"/>
  <c r="BI404" i="5"/>
  <c r="AT411" i="5"/>
  <c r="AV411" i="5" s="1"/>
  <c r="AU411" i="5"/>
  <c r="AW411" i="5" s="1"/>
  <c r="AU412" i="5"/>
  <c r="AW412" i="5" s="1"/>
  <c r="AR427" i="5"/>
  <c r="AT412" i="5"/>
  <c r="AV412" i="5" s="1"/>
  <c r="AS433" i="5"/>
  <c r="AS422" i="5"/>
  <c r="AU422" i="5" s="1"/>
  <c r="AW422" i="5" s="1"/>
  <c r="AR432" i="5"/>
  <c r="AU418" i="5"/>
  <c r="AW418" i="5" s="1"/>
  <c r="AR431" i="5"/>
  <c r="AS432" i="5"/>
  <c r="AS426" i="5"/>
  <c r="AR426" i="5"/>
  <c r="AS427" i="5"/>
  <c r="AR423" i="5"/>
  <c r="AR430" i="5"/>
  <c r="AT419" i="5"/>
  <c r="AV419" i="5" s="1"/>
  <c r="AS430" i="5"/>
  <c r="AS425" i="5"/>
  <c r="AR425" i="5"/>
  <c r="AU417" i="5"/>
  <c r="AW417" i="5" s="1"/>
  <c r="AR422" i="5"/>
  <c r="AT422" i="5" s="1"/>
  <c r="AV422" i="5" s="1"/>
  <c r="AR429" i="5"/>
  <c r="AS431" i="5"/>
  <c r="AS429" i="5"/>
  <c r="AS424" i="5"/>
  <c r="AR424" i="5"/>
  <c r="AT416" i="5"/>
  <c r="AV416" i="5" s="1"/>
  <c r="AR433" i="5"/>
  <c r="AR428" i="5"/>
  <c r="AS428" i="5"/>
  <c r="AS423" i="5"/>
  <c r="AT421" i="5"/>
  <c r="AV421" i="5" s="1"/>
  <c r="AU415" i="5"/>
  <c r="AW415" i="5" s="1"/>
  <c r="AT420" i="5"/>
  <c r="AV420" i="5"/>
  <c r="AU419" i="5"/>
  <c r="AW419" i="5" s="1"/>
  <c r="AU410" i="5"/>
  <c r="AW410" i="5" s="1"/>
  <c r="AT417" i="5"/>
  <c r="AV417" i="5" s="1"/>
  <c r="AU421" i="5"/>
  <c r="AW421" i="5" s="1"/>
  <c r="AT413" i="5"/>
  <c r="AV413" i="5" s="1"/>
  <c r="AU414" i="5"/>
  <c r="AW414" i="5" s="1"/>
  <c r="AT410" i="5"/>
  <c r="AV410" i="5" s="1"/>
  <c r="AT415" i="5"/>
  <c r="AV415" i="5" s="1"/>
  <c r="AQ423" i="5"/>
  <c r="AQ424" i="5" s="1"/>
  <c r="AQ425" i="5" s="1"/>
  <c r="AQ426" i="5" s="1"/>
  <c r="AQ427" i="5" s="1"/>
  <c r="AQ428" i="5" s="1"/>
  <c r="AQ429" i="5" s="1"/>
  <c r="AQ430" i="5" s="1"/>
  <c r="AQ431" i="5" s="1"/>
  <c r="AQ432" i="5" s="1"/>
  <c r="AQ433" i="5" s="1"/>
  <c r="AQ434" i="5" s="1"/>
  <c r="AU416" i="5"/>
  <c r="AW416" i="5" s="1"/>
  <c r="AU413" i="5"/>
  <c r="AW413" i="5" s="1"/>
  <c r="AU420" i="5"/>
  <c r="AW420" i="5" s="1"/>
  <c r="AT418" i="5"/>
  <c r="AV418" i="5" s="1"/>
  <c r="AT414" i="5"/>
  <c r="AV414" i="5" s="1"/>
  <c r="AZ416" i="5" l="1"/>
  <c r="BJ416" i="5"/>
  <c r="AZ415" i="5"/>
  <c r="BJ415" i="5"/>
  <c r="AY421" i="5"/>
  <c r="BI421" i="5"/>
  <c r="AZ417" i="5"/>
  <c r="BJ417" i="5"/>
  <c r="AZ418" i="5"/>
  <c r="BJ418" i="5"/>
  <c r="AY420" i="5"/>
  <c r="BI420" i="5"/>
  <c r="AZ413" i="5"/>
  <c r="BJ413" i="5"/>
  <c r="AZ422" i="5"/>
  <c r="BJ422" i="5"/>
  <c r="AY422" i="5"/>
  <c r="BI422" i="5"/>
  <c r="AY419" i="5"/>
  <c r="BI419" i="5"/>
  <c r="AY412" i="5"/>
  <c r="BI412" i="5"/>
  <c r="AZ420" i="5"/>
  <c r="BJ420" i="5"/>
  <c r="AZ414" i="5"/>
  <c r="BJ414" i="5"/>
  <c r="AY416" i="5"/>
  <c r="BI416" i="5"/>
  <c r="AY417" i="5"/>
  <c r="BI417" i="5"/>
  <c r="AZ412" i="5"/>
  <c r="BJ412" i="5"/>
  <c r="AY415" i="5"/>
  <c r="BI415" i="5"/>
  <c r="AY410" i="5"/>
  <c r="BI410" i="5"/>
  <c r="AY413" i="5"/>
  <c r="BI413" i="5"/>
  <c r="AZ421" i="5"/>
  <c r="BJ421" i="5"/>
  <c r="AY414" i="5"/>
  <c r="BI414" i="5"/>
  <c r="AZ410" i="5"/>
  <c r="BJ410" i="5"/>
  <c r="AZ411" i="5"/>
  <c r="BJ411" i="5"/>
  <c r="AY418" i="5"/>
  <c r="BI418" i="5"/>
  <c r="AZ419" i="5"/>
  <c r="BJ419" i="5"/>
  <c r="AY411" i="5"/>
  <c r="BI411" i="5"/>
  <c r="AT424" i="5"/>
  <c r="AV424" i="5" s="1"/>
  <c r="AU424" i="5"/>
  <c r="AW424" i="5" s="1"/>
  <c r="AS438" i="5"/>
  <c r="AR436" i="5"/>
  <c r="AS437" i="5"/>
  <c r="AR442" i="5"/>
  <c r="AS436" i="5"/>
  <c r="AS443" i="5"/>
  <c r="AS444" i="5"/>
  <c r="AR435" i="5"/>
  <c r="AR434" i="5"/>
  <c r="AR441" i="5"/>
  <c r="AS442" i="5"/>
  <c r="AS439" i="5"/>
  <c r="AS441" i="5"/>
  <c r="AS435" i="5"/>
  <c r="AR445" i="5"/>
  <c r="AS434" i="5"/>
  <c r="AR438" i="5"/>
  <c r="AU433" i="5"/>
  <c r="AW433" i="5" s="1"/>
  <c r="AR440" i="5"/>
  <c r="AR444" i="5"/>
  <c r="AR439" i="5"/>
  <c r="AS445" i="5"/>
  <c r="AS440" i="5"/>
  <c r="AR437" i="5"/>
  <c r="AR443" i="5"/>
  <c r="AU431" i="5"/>
  <c r="AW431" i="5" s="1"/>
  <c r="AT429" i="5"/>
  <c r="AV429" i="5" s="1"/>
  <c r="AU426" i="5"/>
  <c r="AW426" i="5" s="1"/>
  <c r="AT425" i="5"/>
  <c r="AV425" i="5" s="1"/>
  <c r="AU425" i="5"/>
  <c r="AW425" i="5" s="1"/>
  <c r="AT430" i="5"/>
  <c r="AV430" i="5" s="1"/>
  <c r="AQ435" i="5"/>
  <c r="AQ436" i="5" s="1"/>
  <c r="AQ437" i="5" s="1"/>
  <c r="AQ438" i="5" s="1"/>
  <c r="AQ439" i="5" s="1"/>
  <c r="AQ440" i="5" s="1"/>
  <c r="AQ441" i="5" s="1"/>
  <c r="AQ442" i="5" s="1"/>
  <c r="AQ443" i="5" s="1"/>
  <c r="AQ444" i="5" s="1"/>
  <c r="AQ445" i="5" s="1"/>
  <c r="AQ446" i="5" s="1"/>
  <c r="AT432" i="5"/>
  <c r="AV432" i="5" s="1"/>
  <c r="AU427" i="5"/>
  <c r="AW427" i="5" s="1"/>
  <c r="AT431" i="5"/>
  <c r="AV431" i="5" s="1"/>
  <c r="AT426" i="5"/>
  <c r="AV426" i="5" s="1"/>
  <c r="AT423" i="5"/>
  <c r="AV423" i="5" s="1"/>
  <c r="AU429" i="5"/>
  <c r="AW429" i="5" s="1"/>
  <c r="AU430" i="5"/>
  <c r="AW430" i="5" s="1"/>
  <c r="AU428" i="5"/>
  <c r="AW428" i="5" s="1"/>
  <c r="AU432" i="5"/>
  <c r="AW432" i="5" s="1"/>
  <c r="AT427" i="5"/>
  <c r="AV427" i="5" s="1"/>
  <c r="AT433" i="5"/>
  <c r="AV433" i="5" s="1"/>
  <c r="AU423" i="5"/>
  <c r="AW423" i="5" s="1"/>
  <c r="AT428" i="5"/>
  <c r="AV428" i="5" s="1"/>
  <c r="AZ426" i="5" l="1"/>
  <c r="BJ426" i="5"/>
  <c r="AZ430" i="5"/>
  <c r="BJ430" i="5"/>
  <c r="AZ424" i="5"/>
  <c r="BJ424" i="5"/>
  <c r="AZ433" i="5"/>
  <c r="BJ433" i="5"/>
  <c r="AY425" i="5"/>
  <c r="BI425" i="5"/>
  <c r="AY429" i="5"/>
  <c r="BI429" i="5"/>
  <c r="AZ431" i="5"/>
  <c r="BJ431" i="5"/>
  <c r="AY424" i="5"/>
  <c r="BI424" i="5"/>
  <c r="AZ425" i="5"/>
  <c r="BJ425" i="5"/>
  <c r="AZ429" i="5"/>
  <c r="BJ429" i="5"/>
  <c r="AY423" i="5"/>
  <c r="BI423" i="5"/>
  <c r="AY426" i="5"/>
  <c r="BI426" i="5"/>
  <c r="AZ428" i="5"/>
  <c r="BJ428" i="5"/>
  <c r="AY431" i="5"/>
  <c r="BI431" i="5"/>
  <c r="AY428" i="5"/>
  <c r="BI428" i="5"/>
  <c r="AZ423" i="5"/>
  <c r="BJ423" i="5"/>
  <c r="AY433" i="5"/>
  <c r="BI433" i="5"/>
  <c r="AY430" i="5"/>
  <c r="BI430" i="5"/>
  <c r="AZ432" i="5"/>
  <c r="BJ432" i="5"/>
  <c r="AZ427" i="5"/>
  <c r="BJ427" i="5"/>
  <c r="AY432" i="5"/>
  <c r="BI432" i="5"/>
  <c r="AY427" i="5"/>
  <c r="BI427" i="5"/>
  <c r="AT441" i="5"/>
  <c r="AV441" i="5" s="1"/>
  <c r="AS448" i="5"/>
  <c r="AT440" i="5"/>
  <c r="AV440" i="5" s="1"/>
  <c r="AS454" i="5"/>
  <c r="AR456" i="5"/>
  <c r="AR448" i="5"/>
  <c r="AU435" i="5"/>
  <c r="AW435" i="5" s="1"/>
  <c r="AS449" i="5"/>
  <c r="AR449" i="5"/>
  <c r="AR457" i="5"/>
  <c r="AS452" i="5"/>
  <c r="AS447" i="5"/>
  <c r="AR455" i="5"/>
  <c r="AR454" i="5"/>
  <c r="AU445" i="5"/>
  <c r="AW445" i="5" s="1"/>
  <c r="AS457" i="5"/>
  <c r="AS453" i="5"/>
  <c r="AS446" i="5"/>
  <c r="AU446" i="5" s="1"/>
  <c r="AW446" i="5" s="1"/>
  <c r="AT442" i="5"/>
  <c r="AV442" i="5" s="1"/>
  <c r="AR450" i="5"/>
  <c r="AS455" i="5"/>
  <c r="AR453" i="5"/>
  <c r="AU438" i="5"/>
  <c r="AW438" i="5" s="1"/>
  <c r="AR447" i="5"/>
  <c r="AR452" i="5"/>
  <c r="AS451" i="5"/>
  <c r="AU437" i="5"/>
  <c r="AW437" i="5" s="1"/>
  <c r="AS450" i="5"/>
  <c r="AS456" i="5"/>
  <c r="AU439" i="5"/>
  <c r="AW439" i="5" s="1"/>
  <c r="AR446" i="5"/>
  <c r="AT446" i="5" s="1"/>
  <c r="AR451" i="5"/>
  <c r="AT445" i="5"/>
  <c r="AV445" i="5"/>
  <c r="AU442" i="5"/>
  <c r="AW442" i="5"/>
  <c r="AU434" i="5"/>
  <c r="AW434" i="5" s="1"/>
  <c r="AT434" i="5"/>
  <c r="AV434" i="5" s="1"/>
  <c r="AT444" i="5"/>
  <c r="AV444" i="5" s="1"/>
  <c r="AT435" i="5"/>
  <c r="AV435" i="5" s="1"/>
  <c r="AQ447" i="5"/>
  <c r="AQ448" i="5" s="1"/>
  <c r="AQ449" i="5" s="1"/>
  <c r="AQ450" i="5" s="1"/>
  <c r="AQ451" i="5" s="1"/>
  <c r="AQ452" i="5" s="1"/>
  <c r="AQ453" i="5" s="1"/>
  <c r="AQ454" i="5" s="1"/>
  <c r="AQ455" i="5" s="1"/>
  <c r="AQ456" i="5" s="1"/>
  <c r="AQ457" i="5" s="1"/>
  <c r="AQ458" i="5" s="1"/>
  <c r="AU441" i="5"/>
  <c r="AW441" i="5" s="1"/>
  <c r="AU436" i="5"/>
  <c r="AW436" i="5" s="1"/>
  <c r="AU443" i="5"/>
  <c r="AW443" i="5" s="1"/>
  <c r="AT438" i="5"/>
  <c r="AV438" i="5"/>
  <c r="AT436" i="5"/>
  <c r="AV436" i="5" s="1"/>
  <c r="AU440" i="5"/>
  <c r="AW440" i="5" s="1"/>
  <c r="AT439" i="5"/>
  <c r="AV439" i="5" s="1"/>
  <c r="AT443" i="5"/>
  <c r="AV443" i="5" s="1"/>
  <c r="AU444" i="5"/>
  <c r="AW444" i="5" s="1"/>
  <c r="AT437" i="5"/>
  <c r="AV437" i="5" s="1"/>
  <c r="AY437" i="5" l="1"/>
  <c r="BI437" i="5"/>
  <c r="AZ444" i="5"/>
  <c r="BJ444" i="5"/>
  <c r="AY444" i="5"/>
  <c r="BI444" i="5"/>
  <c r="AZ437" i="5"/>
  <c r="BJ437" i="5"/>
  <c r="AZ445" i="5"/>
  <c r="BJ445" i="5"/>
  <c r="AY440" i="5"/>
  <c r="BI440" i="5"/>
  <c r="AY441" i="5"/>
  <c r="BI441" i="5"/>
  <c r="AY434" i="5"/>
  <c r="BI434" i="5"/>
  <c r="AY439" i="5"/>
  <c r="BI439" i="5"/>
  <c r="AZ440" i="5"/>
  <c r="BJ440" i="5"/>
  <c r="AZ434" i="5"/>
  <c r="BJ434" i="5"/>
  <c r="AY436" i="5"/>
  <c r="BI436" i="5"/>
  <c r="AY445" i="5"/>
  <c r="BI445" i="5"/>
  <c r="AZ442" i="5"/>
  <c r="BJ442" i="5"/>
  <c r="AZ438" i="5"/>
  <c r="BJ438" i="5"/>
  <c r="AY438" i="5"/>
  <c r="BI438" i="5"/>
  <c r="AY435" i="5"/>
  <c r="BI435" i="5"/>
  <c r="AY443" i="5"/>
  <c r="BI443" i="5"/>
  <c r="AZ443" i="5"/>
  <c r="BJ443" i="5"/>
  <c r="AZ436" i="5"/>
  <c r="BJ436" i="5"/>
  <c r="AY442" i="5"/>
  <c r="BI442" i="5"/>
  <c r="AZ435" i="5"/>
  <c r="BJ435" i="5"/>
  <c r="AZ441" i="5"/>
  <c r="BJ441" i="5"/>
  <c r="AZ439" i="5"/>
  <c r="BJ439" i="5"/>
  <c r="AZ446" i="5"/>
  <c r="BJ446" i="5"/>
  <c r="AS465" i="5"/>
  <c r="AS462" i="5"/>
  <c r="AT454" i="5"/>
  <c r="AV454" i="5" s="1"/>
  <c r="AU457" i="5"/>
  <c r="AW457" i="5" s="1"/>
  <c r="AR463" i="5"/>
  <c r="AR462" i="5"/>
  <c r="AT450" i="5"/>
  <c r="AV450" i="5" s="1"/>
  <c r="AR461" i="5"/>
  <c r="AT448" i="5"/>
  <c r="AV448" i="5" s="1"/>
  <c r="AU448" i="5"/>
  <c r="AW448" i="5" s="1"/>
  <c r="AR465" i="5"/>
  <c r="AR464" i="5"/>
  <c r="AU450" i="5"/>
  <c r="AW450" i="5" s="1"/>
  <c r="AS463" i="5"/>
  <c r="AS464" i="5"/>
  <c r="AS461" i="5"/>
  <c r="AR468" i="5"/>
  <c r="AS460" i="5"/>
  <c r="AR460" i="5"/>
  <c r="AS459" i="5"/>
  <c r="AR459" i="5"/>
  <c r="AS458" i="5"/>
  <c r="AU458" i="5" s="1"/>
  <c r="AV446" i="5"/>
  <c r="AR458" i="5"/>
  <c r="AT458" i="5" s="1"/>
  <c r="AS469" i="5"/>
  <c r="AU455" i="5"/>
  <c r="AW455" i="5" s="1"/>
  <c r="AR469" i="5"/>
  <c r="AS467" i="5"/>
  <c r="AR467" i="5"/>
  <c r="AS468" i="5"/>
  <c r="AR466" i="5"/>
  <c r="AS466" i="5"/>
  <c r="AQ459" i="5"/>
  <c r="AQ460" i="5" s="1"/>
  <c r="AQ461" i="5" s="1"/>
  <c r="AQ462" i="5" s="1"/>
  <c r="AQ463" i="5" s="1"/>
  <c r="AQ464" i="5" s="1"/>
  <c r="AQ465" i="5" s="1"/>
  <c r="AQ466" i="5" s="1"/>
  <c r="AQ467" i="5" s="1"/>
  <c r="AQ468" i="5" s="1"/>
  <c r="AQ469" i="5" s="1"/>
  <c r="AQ470" i="5" s="1"/>
  <c r="AT456" i="5"/>
  <c r="AV456" i="5" s="1"/>
  <c r="AT457" i="5"/>
  <c r="AV457" i="5" s="1"/>
  <c r="AT447" i="5"/>
  <c r="AV447" i="5" s="1"/>
  <c r="AU454" i="5"/>
  <c r="AW454" i="5" s="1"/>
  <c r="AU449" i="5"/>
  <c r="AW449" i="5" s="1"/>
  <c r="AT451" i="5"/>
  <c r="AV451" i="5" s="1"/>
  <c r="AU453" i="5"/>
  <c r="AW453" i="5" s="1"/>
  <c r="AT453" i="5"/>
  <c r="AV453" i="5" s="1"/>
  <c r="AU456" i="5"/>
  <c r="AW456" i="5" s="1"/>
  <c r="AU451" i="5"/>
  <c r="AW451" i="5" s="1"/>
  <c r="AU452" i="5"/>
  <c r="AW452" i="5" s="1"/>
  <c r="AT449" i="5"/>
  <c r="AV449" i="5" s="1"/>
  <c r="AT455" i="5"/>
  <c r="AV455" i="5" s="1"/>
  <c r="AT452" i="5"/>
  <c r="AV452" i="5" s="1"/>
  <c r="AU447" i="5"/>
  <c r="AW447" i="5" s="1"/>
  <c r="AY455" i="5" l="1"/>
  <c r="BI455" i="5"/>
  <c r="AY448" i="5"/>
  <c r="BI448" i="5"/>
  <c r="AY450" i="5"/>
  <c r="BI450" i="5"/>
  <c r="AZ456" i="5"/>
  <c r="BJ456" i="5"/>
  <c r="AZ457" i="5"/>
  <c r="BJ457" i="5"/>
  <c r="AY454" i="5"/>
  <c r="BI454" i="5"/>
  <c r="AY449" i="5"/>
  <c r="BI449" i="5"/>
  <c r="AZ449" i="5"/>
  <c r="BJ449" i="5"/>
  <c r="AZ455" i="5"/>
  <c r="BJ455" i="5"/>
  <c r="AZ448" i="5"/>
  <c r="BJ448" i="5"/>
  <c r="AY453" i="5"/>
  <c r="BI453" i="5"/>
  <c r="AZ453" i="5"/>
  <c r="BJ453" i="5"/>
  <c r="AZ450" i="5"/>
  <c r="BJ450" i="5"/>
  <c r="AY456" i="5"/>
  <c r="BI456" i="5"/>
  <c r="AZ452" i="5"/>
  <c r="BJ452" i="5"/>
  <c r="AY451" i="5"/>
  <c r="BI451" i="5"/>
  <c r="AZ451" i="5"/>
  <c r="BJ451" i="5"/>
  <c r="AZ454" i="5"/>
  <c r="BJ454" i="5"/>
  <c r="AZ447" i="5"/>
  <c r="BJ447" i="5"/>
  <c r="AY447" i="5"/>
  <c r="BI447" i="5"/>
  <c r="AY452" i="5"/>
  <c r="BI452" i="5"/>
  <c r="AY457" i="5"/>
  <c r="BI457" i="5"/>
  <c r="AY446" i="5"/>
  <c r="BI446" i="5"/>
  <c r="AS475" i="5"/>
  <c r="AS473" i="5"/>
  <c r="AT460" i="5"/>
  <c r="AV460" i="5" s="1"/>
  <c r="AR477" i="5"/>
  <c r="AR476" i="5"/>
  <c r="AT463" i="5"/>
  <c r="AV463" i="5" s="1"/>
  <c r="AS474" i="5"/>
  <c r="AR470" i="5"/>
  <c r="AT470" i="5" s="1"/>
  <c r="AV470" i="5" s="1"/>
  <c r="AU469" i="5"/>
  <c r="AW469" i="5" s="1"/>
  <c r="AS472" i="5"/>
  <c r="AR475" i="5"/>
  <c r="AR474" i="5"/>
  <c r="AS470" i="5"/>
  <c r="AU470" i="5" s="1"/>
  <c r="AR473" i="5"/>
  <c r="AR472" i="5"/>
  <c r="AS471" i="5"/>
  <c r="AS479" i="5"/>
  <c r="AR471" i="5"/>
  <c r="AV458" i="5"/>
  <c r="AS481" i="5"/>
  <c r="AS480" i="5"/>
  <c r="AR481" i="5"/>
  <c r="AW458" i="5"/>
  <c r="AS478" i="5"/>
  <c r="AR480" i="5"/>
  <c r="AS477" i="5"/>
  <c r="AR479" i="5"/>
  <c r="AU465" i="5"/>
  <c r="AW465" i="5" s="1"/>
  <c r="AS476" i="5"/>
  <c r="AR478" i="5"/>
  <c r="AT466" i="5"/>
  <c r="AV466" i="5" s="1"/>
  <c r="AU460" i="5"/>
  <c r="AW460" i="5" s="1"/>
  <c r="AU468" i="5"/>
  <c r="AW468" i="5" s="1"/>
  <c r="AU459" i="5"/>
  <c r="AW459" i="5" s="1"/>
  <c r="AU463" i="5"/>
  <c r="AW463" i="5" s="1"/>
  <c r="AT459" i="5"/>
  <c r="AV459" i="5" s="1"/>
  <c r="AT462" i="5"/>
  <c r="AV462" i="5" s="1"/>
  <c r="AQ471" i="5"/>
  <c r="AQ472" i="5" s="1"/>
  <c r="AQ473" i="5" s="1"/>
  <c r="AQ474" i="5" s="1"/>
  <c r="AQ475" i="5" s="1"/>
  <c r="AQ476" i="5" s="1"/>
  <c r="AQ477" i="5" s="1"/>
  <c r="AQ478" i="5" s="1"/>
  <c r="AQ479" i="5" s="1"/>
  <c r="AQ480" i="5" s="1"/>
  <c r="AQ481" i="5" s="1"/>
  <c r="AQ482" i="5" s="1"/>
  <c r="AU462" i="5"/>
  <c r="AW462" i="5" s="1"/>
  <c r="AT469" i="5"/>
  <c r="AV469" i="5" s="1"/>
  <c r="AT461" i="5"/>
  <c r="AV461" i="5" s="1"/>
  <c r="AU466" i="5"/>
  <c r="AW466" i="5" s="1"/>
  <c r="AT467" i="5"/>
  <c r="AV467" i="5" s="1"/>
  <c r="AT465" i="5"/>
  <c r="AV465" i="5" s="1"/>
  <c r="AT464" i="5"/>
  <c r="AV464" i="5" s="1"/>
  <c r="AU461" i="5"/>
  <c r="AW461" i="5" s="1"/>
  <c r="AU464" i="5"/>
  <c r="AW464" i="5" s="1"/>
  <c r="AU467" i="5"/>
  <c r="AW467" i="5" s="1"/>
  <c r="AT468" i="5"/>
  <c r="AV468" i="5" s="1"/>
  <c r="AZ463" i="5" l="1"/>
  <c r="BJ463" i="5"/>
  <c r="AY464" i="5"/>
  <c r="BI464" i="5"/>
  <c r="AZ469" i="5"/>
  <c r="BJ469" i="5"/>
  <c r="AY462" i="5"/>
  <c r="BI462" i="5"/>
  <c r="AY459" i="5"/>
  <c r="BI459" i="5"/>
  <c r="AY470" i="5"/>
  <c r="BI470" i="5"/>
  <c r="AY466" i="5"/>
  <c r="BI466" i="5"/>
  <c r="AY458" i="5"/>
  <c r="BI458" i="5"/>
  <c r="AZ461" i="5"/>
  <c r="BJ461" i="5"/>
  <c r="AZ468" i="5"/>
  <c r="BJ468" i="5"/>
  <c r="AZ466" i="5"/>
  <c r="BJ466" i="5"/>
  <c r="AY463" i="5"/>
  <c r="BI463" i="5"/>
  <c r="AY468" i="5"/>
  <c r="BI468" i="5"/>
  <c r="AZ467" i="5"/>
  <c r="BJ467" i="5"/>
  <c r="AZ458" i="5"/>
  <c r="BJ458" i="5"/>
  <c r="AY465" i="5"/>
  <c r="BI465" i="5"/>
  <c r="AY461" i="5"/>
  <c r="BI461" i="5"/>
  <c r="AY469" i="5"/>
  <c r="BI469" i="5"/>
  <c r="AZ465" i="5"/>
  <c r="BJ465" i="5"/>
  <c r="AZ464" i="5"/>
  <c r="BJ464" i="5"/>
  <c r="AZ459" i="5"/>
  <c r="BJ459" i="5"/>
  <c r="AZ460" i="5"/>
  <c r="BJ460" i="5"/>
  <c r="AY467" i="5"/>
  <c r="BI467" i="5"/>
  <c r="AZ462" i="5"/>
  <c r="BJ462" i="5"/>
  <c r="AY460" i="5"/>
  <c r="BI460" i="5"/>
  <c r="AR490" i="5"/>
  <c r="AR486" i="5"/>
  <c r="AS485" i="5"/>
  <c r="AS493" i="5"/>
  <c r="AR485" i="5"/>
  <c r="AS490" i="5"/>
  <c r="AU473" i="5"/>
  <c r="AW473" i="5" s="1"/>
  <c r="AR492" i="5"/>
  <c r="AS492" i="5"/>
  <c r="AW470" i="5"/>
  <c r="AR491" i="5"/>
  <c r="AS484" i="5"/>
  <c r="AS489" i="5"/>
  <c r="AR484" i="5"/>
  <c r="AR489" i="5"/>
  <c r="AS483" i="5"/>
  <c r="AS488" i="5"/>
  <c r="AR483" i="5"/>
  <c r="AR488" i="5"/>
  <c r="AS482" i="5"/>
  <c r="AR482" i="5"/>
  <c r="AS487" i="5"/>
  <c r="AR493" i="5"/>
  <c r="AR487" i="5"/>
  <c r="AS491" i="5"/>
  <c r="AS486" i="5"/>
  <c r="AU475" i="5"/>
  <c r="AW475" i="5" s="1"/>
  <c r="AU474" i="5"/>
  <c r="AW474" i="5" s="1"/>
  <c r="AU478" i="5"/>
  <c r="AW478" i="5" s="1"/>
  <c r="AT477" i="5"/>
  <c r="AV477" i="5" s="1"/>
  <c r="AU477" i="5"/>
  <c r="AW477" i="5" s="1"/>
  <c r="AT481" i="5"/>
  <c r="AV481" i="5" s="1"/>
  <c r="AT471" i="5"/>
  <c r="AV471" i="5" s="1"/>
  <c r="AT479" i="5"/>
  <c r="AV479" i="5" s="1"/>
  <c r="AT480" i="5"/>
  <c r="AV480" i="5" s="1"/>
  <c r="AT474" i="5"/>
  <c r="AV474" i="5" s="1"/>
  <c r="AU471" i="5"/>
  <c r="AW471" i="5" s="1"/>
  <c r="AT473" i="5"/>
  <c r="AV473" i="5" s="1"/>
  <c r="AT476" i="5"/>
  <c r="AV476" i="5" s="1"/>
  <c r="AT475" i="5"/>
  <c r="AV475" i="5" s="1"/>
  <c r="AU476" i="5"/>
  <c r="AW476" i="5" s="1"/>
  <c r="AQ483" i="5"/>
  <c r="AQ484" i="5" s="1"/>
  <c r="AQ485" i="5" s="1"/>
  <c r="AQ486" i="5" s="1"/>
  <c r="AQ487" i="5" s="1"/>
  <c r="AQ488" i="5" s="1"/>
  <c r="AQ489" i="5" s="1"/>
  <c r="AQ490" i="5" s="1"/>
  <c r="AQ491" i="5" s="1"/>
  <c r="AQ492" i="5" s="1"/>
  <c r="AQ493" i="5" s="1"/>
  <c r="AQ494" i="5" s="1"/>
  <c r="AT478" i="5"/>
  <c r="AV478" i="5" s="1"/>
  <c r="AU472" i="5"/>
  <c r="AW472" i="5" s="1"/>
  <c r="AU480" i="5"/>
  <c r="AW480" i="5" s="1"/>
  <c r="AU481" i="5"/>
  <c r="AW481" i="5" s="1"/>
  <c r="AT472" i="5"/>
  <c r="AV472" i="5" s="1"/>
  <c r="AU479" i="5"/>
  <c r="AW479" i="5" s="1"/>
  <c r="AZ473" i="5" l="1"/>
  <c r="BJ473" i="5"/>
  <c r="AZ481" i="5"/>
  <c r="BJ481" i="5"/>
  <c r="AY479" i="5"/>
  <c r="BI479" i="5"/>
  <c r="AZ472" i="5"/>
  <c r="BJ472" i="5"/>
  <c r="AZ470" i="5"/>
  <c r="BJ470" i="5"/>
  <c r="AY471" i="5"/>
  <c r="BI471" i="5"/>
  <c r="AY478" i="5"/>
  <c r="BI478" i="5"/>
  <c r="AZ474" i="5"/>
  <c r="BJ474" i="5"/>
  <c r="AZ477" i="5"/>
  <c r="BJ477" i="5"/>
  <c r="AZ476" i="5"/>
  <c r="BJ476" i="5"/>
  <c r="AZ480" i="5"/>
  <c r="BJ480" i="5"/>
  <c r="AY481" i="5"/>
  <c r="BI481" i="5"/>
  <c r="AY477" i="5"/>
  <c r="BI477" i="5"/>
  <c r="AY475" i="5"/>
  <c r="BI475" i="5"/>
  <c r="AZ475" i="5"/>
  <c r="BJ475" i="5"/>
  <c r="AY473" i="5"/>
  <c r="BI473" i="5"/>
  <c r="AZ479" i="5"/>
  <c r="BJ479" i="5"/>
  <c r="AY474" i="5"/>
  <c r="BI474" i="5"/>
  <c r="AZ478" i="5"/>
  <c r="BJ478" i="5"/>
  <c r="AY476" i="5"/>
  <c r="BI476" i="5"/>
  <c r="AZ471" i="5"/>
  <c r="BJ471" i="5"/>
  <c r="AY472" i="5"/>
  <c r="BI472" i="5"/>
  <c r="AY480" i="5"/>
  <c r="BI480" i="5"/>
  <c r="AR503" i="5"/>
  <c r="AS504" i="5"/>
  <c r="AT483" i="5"/>
  <c r="AV483" i="5" s="1"/>
  <c r="AR502" i="5"/>
  <c r="AR496" i="5"/>
  <c r="AS505" i="5"/>
  <c r="AS503" i="5"/>
  <c r="AS496" i="5"/>
  <c r="AS502" i="5"/>
  <c r="AS499" i="5"/>
  <c r="AR504" i="5"/>
  <c r="AR495" i="5"/>
  <c r="AR501" i="5"/>
  <c r="AS495" i="5"/>
  <c r="AS501" i="5"/>
  <c r="AR497" i="5"/>
  <c r="AR500" i="5"/>
  <c r="AR494" i="5"/>
  <c r="AS497" i="5"/>
  <c r="AS494" i="5"/>
  <c r="AS500" i="5"/>
  <c r="AR498" i="5"/>
  <c r="AS498" i="5"/>
  <c r="AR499" i="5"/>
  <c r="AR505" i="5"/>
  <c r="AU492" i="5"/>
  <c r="AW492" i="5" s="1"/>
  <c r="AU484" i="5"/>
  <c r="AW484" i="5" s="1"/>
  <c r="AT486" i="5"/>
  <c r="AV486" i="5" s="1"/>
  <c r="AU482" i="5"/>
  <c r="AW482" i="5" s="1"/>
  <c r="AT488" i="5"/>
  <c r="AV488" i="5"/>
  <c r="AT484" i="5"/>
  <c r="AV484" i="5" s="1"/>
  <c r="AU490" i="5"/>
  <c r="AW490" i="5" s="1"/>
  <c r="AQ495" i="5"/>
  <c r="AQ496" i="5" s="1"/>
  <c r="AQ497" i="5" s="1"/>
  <c r="AQ498" i="5" s="1"/>
  <c r="AQ499" i="5" s="1"/>
  <c r="AQ500" i="5" s="1"/>
  <c r="AQ501" i="5" s="1"/>
  <c r="AQ502" i="5" s="1"/>
  <c r="AQ503" i="5" s="1"/>
  <c r="AQ504" i="5" s="1"/>
  <c r="AQ505" i="5" s="1"/>
  <c r="AQ506" i="5" s="1"/>
  <c r="AT487" i="5"/>
  <c r="AV487" i="5" s="1"/>
  <c r="AT489" i="5"/>
  <c r="AV489" i="5" s="1"/>
  <c r="AT485" i="5"/>
  <c r="AV485" i="5" s="1"/>
  <c r="AT491" i="5"/>
  <c r="AV491" i="5" s="1"/>
  <c r="AU488" i="5"/>
  <c r="AW488" i="5" s="1"/>
  <c r="AU493" i="5"/>
  <c r="AW493" i="5" s="1"/>
  <c r="AU485" i="5"/>
  <c r="AW485" i="5" s="1"/>
  <c r="AU483" i="5"/>
  <c r="AW483" i="5" s="1"/>
  <c r="AT482" i="5"/>
  <c r="AV482" i="5" s="1"/>
  <c r="AT490" i="5"/>
  <c r="AV490" i="5" s="1"/>
  <c r="AT492" i="5"/>
  <c r="AV492" i="5" s="1"/>
  <c r="AU486" i="5"/>
  <c r="AW486" i="5" s="1"/>
  <c r="AU489" i="5"/>
  <c r="AW489" i="5" s="1"/>
  <c r="AT493" i="5"/>
  <c r="AV493" i="5" s="1"/>
  <c r="AU487" i="5"/>
  <c r="AW487" i="5" s="1"/>
  <c r="AU491" i="5"/>
  <c r="AW491" i="5" s="1"/>
  <c r="AY485" i="5" l="1"/>
  <c r="BI485" i="5"/>
  <c r="AZ489" i="5"/>
  <c r="BJ489" i="5"/>
  <c r="AZ486" i="5"/>
  <c r="BJ486" i="5"/>
  <c r="AY492" i="5"/>
  <c r="BI492" i="5"/>
  <c r="AY490" i="5"/>
  <c r="BI490" i="5"/>
  <c r="AZ485" i="5"/>
  <c r="BJ485" i="5"/>
  <c r="AZ492" i="5"/>
  <c r="BJ492" i="5"/>
  <c r="AY488" i="5"/>
  <c r="BI488" i="5"/>
  <c r="AY482" i="5"/>
  <c r="BI482" i="5"/>
  <c r="AZ483" i="5"/>
  <c r="BJ483" i="5"/>
  <c r="AZ488" i="5"/>
  <c r="BJ488" i="5"/>
  <c r="AZ482" i="5"/>
  <c r="BJ482" i="5"/>
  <c r="AZ490" i="5"/>
  <c r="BJ490" i="5"/>
  <c r="AY484" i="5"/>
  <c r="BI484" i="5"/>
  <c r="AZ493" i="5"/>
  <c r="BJ493" i="5"/>
  <c r="AY486" i="5"/>
  <c r="BI486" i="5"/>
  <c r="AY489" i="5"/>
  <c r="BI489" i="5"/>
  <c r="AY487" i="5"/>
  <c r="BI487" i="5"/>
  <c r="AY491" i="5"/>
  <c r="BI491" i="5"/>
  <c r="AZ491" i="5"/>
  <c r="BJ491" i="5"/>
  <c r="AZ487" i="5"/>
  <c r="BJ487" i="5"/>
  <c r="AY493" i="5"/>
  <c r="BI493" i="5"/>
  <c r="AZ484" i="5"/>
  <c r="BJ484" i="5"/>
  <c r="AY483" i="5"/>
  <c r="BI483" i="5"/>
  <c r="AS510" i="5"/>
  <c r="AS511" i="5"/>
  <c r="AS507" i="5"/>
  <c r="AS512" i="5"/>
  <c r="AR511" i="5"/>
  <c r="AS506" i="5"/>
  <c r="AR516" i="5"/>
  <c r="AR515" i="5"/>
  <c r="AR510" i="5"/>
  <c r="AS517" i="5"/>
  <c r="AR514" i="5"/>
  <c r="AR509" i="5"/>
  <c r="AS509" i="5"/>
  <c r="AS515" i="5"/>
  <c r="AR513" i="5"/>
  <c r="AR508" i="5"/>
  <c r="AS508" i="5"/>
  <c r="AS516" i="5"/>
  <c r="AR512" i="5"/>
  <c r="AR507" i="5"/>
  <c r="AS513" i="5"/>
  <c r="AS514" i="5"/>
  <c r="AR517" i="5"/>
  <c r="AR506" i="5"/>
  <c r="AT494" i="5"/>
  <c r="AV494" i="5" s="1"/>
  <c r="AU496" i="5"/>
  <c r="AW496" i="5" s="1"/>
  <c r="AQ507" i="5"/>
  <c r="AQ508" i="5" s="1"/>
  <c r="AQ509" i="5" s="1"/>
  <c r="AQ510" i="5" s="1"/>
  <c r="AQ511" i="5" s="1"/>
  <c r="AQ512" i="5" s="1"/>
  <c r="AQ513" i="5" s="1"/>
  <c r="AQ514" i="5" s="1"/>
  <c r="AQ515" i="5" s="1"/>
  <c r="AQ516" i="5" s="1"/>
  <c r="AQ517" i="5" s="1"/>
  <c r="AQ518" i="5" s="1"/>
  <c r="AT497" i="5"/>
  <c r="AV497" i="5" s="1"/>
  <c r="AT503" i="5"/>
  <c r="AV503" i="5" s="1"/>
  <c r="AU494" i="5"/>
  <c r="AW494" i="5" s="1"/>
  <c r="AU503" i="5"/>
  <c r="AW503" i="5" s="1"/>
  <c r="AT501" i="5"/>
  <c r="AV501" i="5" s="1"/>
  <c r="AT504" i="5"/>
  <c r="AV504" i="5" s="1"/>
  <c r="AT496" i="5"/>
  <c r="AV496" i="5" s="1"/>
  <c r="AU500" i="5"/>
  <c r="AW500" i="5" s="1"/>
  <c r="AT502" i="5"/>
  <c r="AV502" i="5" s="1"/>
  <c r="AU504" i="5"/>
  <c r="AW504" i="5" s="1"/>
  <c r="AU497" i="5"/>
  <c r="AW497" i="5"/>
  <c r="AT498" i="5"/>
  <c r="AV498" i="5" s="1"/>
  <c r="AT495" i="5"/>
  <c r="AV495" i="5" s="1"/>
  <c r="AU499" i="5"/>
  <c r="AW499" i="5" s="1"/>
  <c r="AT499" i="5"/>
  <c r="AV499" i="5" s="1"/>
  <c r="AT500" i="5"/>
  <c r="AV500" i="5" s="1"/>
  <c r="AU502" i="5"/>
  <c r="AW502" i="5" s="1"/>
  <c r="AU498" i="5"/>
  <c r="AW498" i="5" s="1"/>
  <c r="AU501" i="5"/>
  <c r="AW501" i="5" s="1"/>
  <c r="AU495" i="5"/>
  <c r="AW495" i="5" s="1"/>
  <c r="AU505" i="5"/>
  <c r="AW505" i="5" s="1"/>
  <c r="AT505" i="5"/>
  <c r="AV505" i="5" s="1"/>
  <c r="AZ498" i="5" l="1"/>
  <c r="BJ498" i="5"/>
  <c r="AZ502" i="5"/>
  <c r="BJ502" i="5"/>
  <c r="AY500" i="5"/>
  <c r="BI500" i="5"/>
  <c r="AZ503" i="5"/>
  <c r="BJ503" i="5"/>
  <c r="AY502" i="5"/>
  <c r="BI502" i="5"/>
  <c r="AY501" i="5"/>
  <c r="BI501" i="5"/>
  <c r="AZ499" i="5"/>
  <c r="BJ499" i="5"/>
  <c r="AZ495" i="5"/>
  <c r="BJ495" i="5"/>
  <c r="AZ500" i="5"/>
  <c r="BJ500" i="5"/>
  <c r="AY498" i="5"/>
  <c r="BI498" i="5"/>
  <c r="AY497" i="5"/>
  <c r="BI497" i="5"/>
  <c r="AY496" i="5"/>
  <c r="BI496" i="5"/>
  <c r="AY504" i="5"/>
  <c r="BI504" i="5"/>
  <c r="AY499" i="5"/>
  <c r="BI499" i="5"/>
  <c r="AZ494" i="5"/>
  <c r="BJ494" i="5"/>
  <c r="AY495" i="5"/>
  <c r="BI495" i="5"/>
  <c r="AZ497" i="5"/>
  <c r="BJ497" i="5"/>
  <c r="AY505" i="5"/>
  <c r="BI505" i="5"/>
  <c r="AZ496" i="5"/>
  <c r="BJ496" i="5"/>
  <c r="AZ501" i="5"/>
  <c r="BJ501" i="5"/>
  <c r="AY503" i="5"/>
  <c r="BI503" i="5"/>
  <c r="AZ505" i="5"/>
  <c r="BJ505" i="5"/>
  <c r="AZ504" i="5"/>
  <c r="BJ504" i="5"/>
  <c r="AY494" i="5"/>
  <c r="BI494" i="5"/>
  <c r="AR529" i="5"/>
  <c r="AS518" i="5"/>
  <c r="AS525" i="5"/>
  <c r="AS519" i="5"/>
  <c r="AR524" i="5"/>
  <c r="AR518" i="5"/>
  <c r="AS529" i="5"/>
  <c r="AS524" i="5"/>
  <c r="AR528" i="5"/>
  <c r="AR522" i="5"/>
  <c r="AS527" i="5"/>
  <c r="AR521" i="5"/>
  <c r="AR527" i="5"/>
  <c r="AS521" i="5"/>
  <c r="AS528" i="5"/>
  <c r="AS523" i="5"/>
  <c r="AS522" i="5"/>
  <c r="AR526" i="5"/>
  <c r="AR520" i="5"/>
  <c r="AR523" i="5"/>
  <c r="AS520" i="5"/>
  <c r="AS526" i="5"/>
  <c r="AR525" i="5"/>
  <c r="AR519" i="5"/>
  <c r="AT513" i="5"/>
  <c r="AV513" i="5" s="1"/>
  <c r="AT515" i="5"/>
  <c r="AV515" i="5" s="1"/>
  <c r="AT511" i="5"/>
  <c r="AV511" i="5" s="1"/>
  <c r="AT516" i="5"/>
  <c r="AV516" i="5" s="1"/>
  <c r="AT506" i="5"/>
  <c r="AV506" i="5" s="1"/>
  <c r="AT514" i="5"/>
  <c r="AV514" i="5" s="1"/>
  <c r="AU514" i="5"/>
  <c r="AW514" i="5" s="1"/>
  <c r="AQ519" i="5"/>
  <c r="AQ520" i="5" s="1"/>
  <c r="AQ521" i="5" s="1"/>
  <c r="AQ522" i="5" s="1"/>
  <c r="AQ523" i="5" s="1"/>
  <c r="AQ524" i="5" s="1"/>
  <c r="AQ525" i="5" s="1"/>
  <c r="AQ526" i="5" s="1"/>
  <c r="AQ527" i="5" s="1"/>
  <c r="AQ528" i="5" s="1"/>
  <c r="AQ529" i="5" s="1"/>
  <c r="AQ530" i="5" s="1"/>
  <c r="AT509" i="5"/>
  <c r="AV509" i="5" s="1"/>
  <c r="AU518" i="5"/>
  <c r="AW518" i="5" s="1"/>
  <c r="AU512" i="5"/>
  <c r="AW512" i="5" s="1"/>
  <c r="AU509" i="5"/>
  <c r="AW509" i="5" s="1"/>
  <c r="AT507" i="5"/>
  <c r="AV507" i="5" s="1"/>
  <c r="AU511" i="5"/>
  <c r="AW511" i="5" s="1"/>
  <c r="AU517" i="5"/>
  <c r="AW517" i="5" s="1"/>
  <c r="AU516" i="5"/>
  <c r="AW516" i="5" s="1"/>
  <c r="AU506" i="5"/>
  <c r="AW506" i="5" s="1"/>
  <c r="AU510" i="5"/>
  <c r="AW510" i="5" s="1"/>
  <c r="AU507" i="5"/>
  <c r="AW507" i="5" s="1"/>
  <c r="AU508" i="5"/>
  <c r="AW508" i="5" s="1"/>
  <c r="AU515" i="5"/>
  <c r="AW515" i="5" s="1"/>
  <c r="AT517" i="5"/>
  <c r="AV517" i="5" s="1"/>
  <c r="AT508" i="5"/>
  <c r="AV508" i="5" s="1"/>
  <c r="AT512" i="5"/>
  <c r="AV512" i="5" s="1"/>
  <c r="AT510" i="5"/>
  <c r="AV510" i="5" s="1"/>
  <c r="AU513" i="5"/>
  <c r="AW513" i="5" s="1"/>
  <c r="AZ509" i="5" l="1"/>
  <c r="BJ509" i="5"/>
  <c r="AZ512" i="5"/>
  <c r="BJ512" i="5"/>
  <c r="AZ518" i="5"/>
  <c r="BJ518" i="5"/>
  <c r="AZ515" i="5"/>
  <c r="BJ515" i="5"/>
  <c r="AY512" i="5"/>
  <c r="BI512" i="5"/>
  <c r="AY508" i="5"/>
  <c r="BI508" i="5"/>
  <c r="AY517" i="5"/>
  <c r="BI517" i="5"/>
  <c r="AY514" i="5"/>
  <c r="BI514" i="5"/>
  <c r="AZ516" i="5"/>
  <c r="BJ516" i="5"/>
  <c r="AY516" i="5"/>
  <c r="BI516" i="5"/>
  <c r="AY509" i="5"/>
  <c r="BI509" i="5"/>
  <c r="AZ508" i="5"/>
  <c r="BJ508" i="5"/>
  <c r="AZ514" i="5"/>
  <c r="BJ514" i="5"/>
  <c r="AY506" i="5"/>
  <c r="BI506" i="5"/>
  <c r="AZ517" i="5"/>
  <c r="BJ517" i="5"/>
  <c r="AY511" i="5"/>
  <c r="BI511" i="5"/>
  <c r="AZ510" i="5"/>
  <c r="BJ510" i="5"/>
  <c r="AZ513" i="5"/>
  <c r="BJ513" i="5"/>
  <c r="AZ511" i="5"/>
  <c r="BJ511" i="5"/>
  <c r="AY515" i="5"/>
  <c r="BI515" i="5"/>
  <c r="AZ507" i="5"/>
  <c r="BJ507" i="5"/>
  <c r="AZ506" i="5"/>
  <c r="BJ506" i="5"/>
  <c r="AY510" i="5"/>
  <c r="BI510" i="5"/>
  <c r="AY507" i="5"/>
  <c r="BI507" i="5"/>
  <c r="AY513" i="5"/>
  <c r="BI513" i="5"/>
  <c r="AU521" i="5"/>
  <c r="AS530" i="5"/>
  <c r="AU530" i="5" s="1"/>
  <c r="AW530" i="5" s="1"/>
  <c r="AR536" i="5"/>
  <c r="AR537" i="5"/>
  <c r="AU519" i="5"/>
  <c r="AW519" i="5" s="1"/>
  <c r="AR532" i="5"/>
  <c r="AS540" i="5"/>
  <c r="AR534" i="5"/>
  <c r="AR535" i="5"/>
  <c r="AT524" i="5"/>
  <c r="AV524" i="5" s="1"/>
  <c r="AS538" i="5"/>
  <c r="AR533" i="5"/>
  <c r="AR531" i="5"/>
  <c r="AS541" i="5"/>
  <c r="AR530" i="5"/>
  <c r="AT530" i="5" s="1"/>
  <c r="AV530" i="5" s="1"/>
  <c r="AS535" i="5"/>
  <c r="AR541" i="5"/>
  <c r="AS531" i="5"/>
  <c r="AS539" i="5"/>
  <c r="AS536" i="5"/>
  <c r="AS534" i="5"/>
  <c r="AR540" i="5"/>
  <c r="AW521" i="5"/>
  <c r="AS533" i="5"/>
  <c r="AR539" i="5"/>
  <c r="AT529" i="5"/>
  <c r="AV529" i="5" s="1"/>
  <c r="AS537" i="5"/>
  <c r="AS532" i="5"/>
  <c r="AR538" i="5"/>
  <c r="AQ531" i="5"/>
  <c r="AQ532" i="5" s="1"/>
  <c r="AQ533" i="5" s="1"/>
  <c r="AQ534" i="5" s="1"/>
  <c r="AQ535" i="5" s="1"/>
  <c r="AQ536" i="5" s="1"/>
  <c r="AQ537" i="5" s="1"/>
  <c r="AQ538" i="5" s="1"/>
  <c r="AQ539" i="5" s="1"/>
  <c r="AQ540" i="5" s="1"/>
  <c r="AQ541" i="5" s="1"/>
  <c r="AQ542" i="5" s="1"/>
  <c r="AT526" i="5"/>
  <c r="AV526" i="5"/>
  <c r="AU527" i="5"/>
  <c r="AW527" i="5" s="1"/>
  <c r="AT523" i="5"/>
  <c r="AV523" i="5" s="1"/>
  <c r="AU529" i="5"/>
  <c r="AW529" i="5" s="1"/>
  <c r="AT519" i="5"/>
  <c r="AV519" i="5" s="1"/>
  <c r="AU523" i="5"/>
  <c r="AW523" i="5" s="1"/>
  <c r="AT528" i="5"/>
  <c r="AV528" i="5"/>
  <c r="AU528" i="5"/>
  <c r="AW528" i="5" s="1"/>
  <c r="AT527" i="5"/>
  <c r="AV527" i="5" s="1"/>
  <c r="AU525" i="5"/>
  <c r="AW525" i="5" s="1"/>
  <c r="AT521" i="5"/>
  <c r="AV521" i="5" s="1"/>
  <c r="AT522" i="5"/>
  <c r="AV522" i="5" s="1"/>
  <c r="AU522" i="5"/>
  <c r="AW522" i="5" s="1"/>
  <c r="AU520" i="5"/>
  <c r="AW520" i="5" s="1"/>
  <c r="AU524" i="5"/>
  <c r="AW524" i="5" s="1"/>
  <c r="AU526" i="5"/>
  <c r="AW526" i="5" s="1"/>
  <c r="AT518" i="5"/>
  <c r="AV518" i="5" s="1"/>
  <c r="AT525" i="5"/>
  <c r="AV525" i="5" s="1"/>
  <c r="AT520" i="5"/>
  <c r="AV520" i="5" s="1"/>
  <c r="AZ522" i="5" l="1"/>
  <c r="BJ522" i="5"/>
  <c r="AY523" i="5"/>
  <c r="BI523" i="5"/>
  <c r="AY524" i="5"/>
  <c r="BI524" i="5"/>
  <c r="AZ527" i="5"/>
  <c r="BJ527" i="5"/>
  <c r="AY526" i="5"/>
  <c r="BI526" i="5"/>
  <c r="AZ525" i="5"/>
  <c r="BJ525" i="5"/>
  <c r="AY527" i="5"/>
  <c r="BI527" i="5"/>
  <c r="AZ519" i="5"/>
  <c r="BJ519" i="5"/>
  <c r="AZ528" i="5"/>
  <c r="BJ528" i="5"/>
  <c r="AY528" i="5"/>
  <c r="BI528" i="5"/>
  <c r="AZ520" i="5"/>
  <c r="BJ520" i="5"/>
  <c r="AY529" i="5"/>
  <c r="BI529" i="5"/>
  <c r="AZ530" i="5"/>
  <c r="BJ530" i="5"/>
  <c r="AY530" i="5"/>
  <c r="BI530" i="5"/>
  <c r="AY522" i="5"/>
  <c r="BI522" i="5"/>
  <c r="AY521" i="5"/>
  <c r="BI521" i="5"/>
  <c r="AY520" i="5"/>
  <c r="BI520" i="5"/>
  <c r="AY525" i="5"/>
  <c r="BI525" i="5"/>
  <c r="AY518" i="5"/>
  <c r="BI518" i="5"/>
  <c r="AZ523" i="5"/>
  <c r="BJ523" i="5"/>
  <c r="AZ526" i="5"/>
  <c r="BJ526" i="5"/>
  <c r="AY519" i="5"/>
  <c r="BI519" i="5"/>
  <c r="AZ524" i="5"/>
  <c r="BJ524" i="5"/>
  <c r="AZ529" i="5"/>
  <c r="BJ529" i="5"/>
  <c r="AZ521" i="5"/>
  <c r="BJ521" i="5"/>
  <c r="AU536" i="5"/>
  <c r="AW536" i="5" s="1"/>
  <c r="AT535" i="5"/>
  <c r="AV535" i="5" s="1"/>
  <c r="AT531" i="5"/>
  <c r="AV531" i="5" s="1"/>
  <c r="AS551" i="5"/>
  <c r="AR548" i="5"/>
  <c r="AS547" i="5"/>
  <c r="AR547" i="5"/>
  <c r="AS542" i="5"/>
  <c r="AR546" i="5"/>
  <c r="AS552" i="5"/>
  <c r="AR545" i="5"/>
  <c r="AS550" i="5"/>
  <c r="AR544" i="5"/>
  <c r="AS549" i="5"/>
  <c r="AR549" i="5"/>
  <c r="AS548" i="5"/>
  <c r="AR543" i="5"/>
  <c r="AS546" i="5"/>
  <c r="AR542" i="5"/>
  <c r="AT542" i="5" s="1"/>
  <c r="AS545" i="5"/>
  <c r="AR553" i="5"/>
  <c r="AS544" i="5"/>
  <c r="AR552" i="5"/>
  <c r="AT541" i="5"/>
  <c r="AV541" i="5" s="1"/>
  <c r="AS543" i="5"/>
  <c r="AR551" i="5"/>
  <c r="AS553" i="5"/>
  <c r="AR550" i="5"/>
  <c r="AQ543" i="5"/>
  <c r="AQ544" i="5" s="1"/>
  <c r="AQ545" i="5" s="1"/>
  <c r="AQ546" i="5" s="1"/>
  <c r="AQ547" i="5" s="1"/>
  <c r="AQ548" i="5" s="1"/>
  <c r="AQ549" i="5" s="1"/>
  <c r="AQ550" i="5" s="1"/>
  <c r="AQ551" i="5" s="1"/>
  <c r="AQ552" i="5" s="1"/>
  <c r="AQ553" i="5" s="1"/>
  <c r="AQ554" i="5" s="1"/>
  <c r="AT539" i="5"/>
  <c r="AV539" i="5" s="1"/>
  <c r="AU535" i="5"/>
  <c r="AW535" i="5" s="1"/>
  <c r="AU532" i="5"/>
  <c r="AW532" i="5" s="1"/>
  <c r="AU531" i="5"/>
  <c r="AW531" i="5" s="1"/>
  <c r="AT536" i="5"/>
  <c r="AV536" i="5" s="1"/>
  <c r="AU537" i="5"/>
  <c r="AW537" i="5" s="1"/>
  <c r="AU540" i="5"/>
  <c r="AW540" i="5" s="1"/>
  <c r="AU538" i="5"/>
  <c r="AW538" i="5" s="1"/>
  <c r="AU541" i="5"/>
  <c r="AW541" i="5" s="1"/>
  <c r="AT538" i="5"/>
  <c r="AV538" i="5" s="1"/>
  <c r="AT540" i="5"/>
  <c r="AV540" i="5" s="1"/>
  <c r="AT537" i="5"/>
  <c r="AV537" i="5" s="1"/>
  <c r="AT532" i="5"/>
  <c r="AV532" i="5" s="1"/>
  <c r="AU539" i="5"/>
  <c r="AW539" i="5" s="1"/>
  <c r="AT533" i="5"/>
  <c r="AV533" i="5"/>
  <c r="AU534" i="5"/>
  <c r="AW534" i="5" s="1"/>
  <c r="AU533" i="5"/>
  <c r="AW533" i="5" s="1"/>
  <c r="AT534" i="5"/>
  <c r="AV534" i="5" s="1"/>
  <c r="AZ534" i="5" l="1"/>
  <c r="BJ534" i="5"/>
  <c r="AZ539" i="5"/>
  <c r="BJ539" i="5"/>
  <c r="AZ531" i="5"/>
  <c r="BJ531" i="5"/>
  <c r="AZ532" i="5"/>
  <c r="BJ532" i="5"/>
  <c r="AZ535" i="5"/>
  <c r="BJ535" i="5"/>
  <c r="AY532" i="5"/>
  <c r="BI532" i="5"/>
  <c r="AY539" i="5"/>
  <c r="BI539" i="5"/>
  <c r="AY537" i="5"/>
  <c r="BI537" i="5"/>
  <c r="AY531" i="5"/>
  <c r="BI531" i="5"/>
  <c r="AY536" i="5"/>
  <c r="BI536" i="5"/>
  <c r="AY533" i="5"/>
  <c r="BI533" i="5"/>
  <c r="AY535" i="5"/>
  <c r="BI535" i="5"/>
  <c r="AZ536" i="5"/>
  <c r="BJ536" i="5"/>
  <c r="AY540" i="5"/>
  <c r="BI540" i="5"/>
  <c r="AY538" i="5"/>
  <c r="BI538" i="5"/>
  <c r="AZ541" i="5"/>
  <c r="BJ541" i="5"/>
  <c r="AZ538" i="5"/>
  <c r="BJ538" i="5"/>
  <c r="AY534" i="5"/>
  <c r="BI534" i="5"/>
  <c r="AZ540" i="5"/>
  <c r="BJ540" i="5"/>
  <c r="AY541" i="5"/>
  <c r="BI541" i="5"/>
  <c r="AZ533" i="5"/>
  <c r="BJ533" i="5"/>
  <c r="AZ537" i="5"/>
  <c r="BJ537" i="5"/>
  <c r="AT551" i="5"/>
  <c r="AV551" i="5" s="1"/>
  <c r="AV542" i="5"/>
  <c r="AU548" i="5"/>
  <c r="AW548" i="5" s="1"/>
  <c r="AS559" i="5"/>
  <c r="AS560" i="5"/>
  <c r="AS556" i="5"/>
  <c r="AS557" i="5"/>
  <c r="AR563" i="5"/>
  <c r="AS564" i="5"/>
  <c r="AR564" i="5"/>
  <c r="AR562" i="5"/>
  <c r="AS555" i="5"/>
  <c r="AR555" i="5"/>
  <c r="AR565" i="5"/>
  <c r="AR561" i="5"/>
  <c r="AS554" i="5"/>
  <c r="AR560" i="5"/>
  <c r="AS565" i="5"/>
  <c r="AR556" i="5"/>
  <c r="AR559" i="5"/>
  <c r="AS563" i="5"/>
  <c r="AR554" i="5"/>
  <c r="AT545" i="5"/>
  <c r="AV545" i="5" s="1"/>
  <c r="AR558" i="5"/>
  <c r="AS562" i="5"/>
  <c r="AS558" i="5"/>
  <c r="AU547" i="5"/>
  <c r="AW547" i="5" s="1"/>
  <c r="AR557" i="5"/>
  <c r="AS561" i="5"/>
  <c r="AU551" i="5"/>
  <c r="AW551" i="5" s="1"/>
  <c r="AU552" i="5"/>
  <c r="AW552" i="5" s="1"/>
  <c r="AT546" i="5"/>
  <c r="AV546" i="5" s="1"/>
  <c r="AT553" i="5"/>
  <c r="AV553" i="5"/>
  <c r="AT549" i="5"/>
  <c r="AV549" i="5" s="1"/>
  <c r="AU553" i="5"/>
  <c r="AW553" i="5" s="1"/>
  <c r="AT548" i="5"/>
  <c r="AV548" i="5" s="1"/>
  <c r="AT547" i="5"/>
  <c r="AV547" i="5" s="1"/>
  <c r="AQ555" i="5"/>
  <c r="AQ556" i="5" s="1"/>
  <c r="AQ557" i="5" s="1"/>
  <c r="AQ558" i="5" s="1"/>
  <c r="AQ559" i="5" s="1"/>
  <c r="AQ560" i="5" s="1"/>
  <c r="AQ561" i="5" s="1"/>
  <c r="AQ562" i="5" s="1"/>
  <c r="AQ563" i="5" s="1"/>
  <c r="AQ564" i="5" s="1"/>
  <c r="AQ565" i="5" s="1"/>
  <c r="AQ566" i="5" s="1"/>
  <c r="AU544" i="5"/>
  <c r="AW544" i="5" s="1"/>
  <c r="AU542" i="5"/>
  <c r="AW542" i="5" s="1"/>
  <c r="AT544" i="5"/>
  <c r="AV544" i="5" s="1"/>
  <c r="AT543" i="5"/>
  <c r="AV543" i="5"/>
  <c r="AU546" i="5"/>
  <c r="AW546" i="5" s="1"/>
  <c r="AU550" i="5"/>
  <c r="AW550" i="5" s="1"/>
  <c r="AU549" i="5"/>
  <c r="AW549" i="5" s="1"/>
  <c r="AU545" i="5"/>
  <c r="AW545" i="5" s="1"/>
  <c r="AT552" i="5"/>
  <c r="AV552" i="5" s="1"/>
  <c r="AU543" i="5"/>
  <c r="AW543" i="5" s="1"/>
  <c r="AT550" i="5"/>
  <c r="AV550" i="5" s="1"/>
  <c r="AZ548" i="5" l="1"/>
  <c r="BJ548" i="5"/>
  <c r="AY550" i="5"/>
  <c r="BI550" i="5"/>
  <c r="AY542" i="5"/>
  <c r="BI542" i="5"/>
  <c r="AY551" i="5"/>
  <c r="BI551" i="5"/>
  <c r="AU555" i="5"/>
  <c r="AW555" i="5" s="1"/>
  <c r="AZ543" i="5"/>
  <c r="BJ543" i="5"/>
  <c r="AU563" i="5"/>
  <c r="AW563" i="5" s="1"/>
  <c r="AY547" i="5"/>
  <c r="BI547" i="5"/>
  <c r="AY548" i="5"/>
  <c r="BI548" i="5"/>
  <c r="AZ553" i="5"/>
  <c r="BJ553" i="5"/>
  <c r="AZ549" i="5"/>
  <c r="BJ549" i="5"/>
  <c r="AZ550" i="5"/>
  <c r="BJ550" i="5"/>
  <c r="AY546" i="5"/>
  <c r="BI546" i="5"/>
  <c r="AZ552" i="5"/>
  <c r="BJ552" i="5"/>
  <c r="AY545" i="5"/>
  <c r="BI545" i="5"/>
  <c r="AY553" i="5"/>
  <c r="BI553" i="5"/>
  <c r="AY543" i="5"/>
  <c r="BI543" i="5"/>
  <c r="AY544" i="5"/>
  <c r="BI544" i="5"/>
  <c r="AZ551" i="5"/>
  <c r="BJ551" i="5"/>
  <c r="AZ547" i="5"/>
  <c r="BJ547" i="5"/>
  <c r="AY552" i="5"/>
  <c r="BI552" i="5"/>
  <c r="AU561" i="5"/>
  <c r="AZ545" i="5"/>
  <c r="BJ545" i="5"/>
  <c r="AY549" i="5"/>
  <c r="BI549" i="5"/>
  <c r="AZ546" i="5"/>
  <c r="BJ546" i="5"/>
  <c r="AZ542" i="5"/>
  <c r="BJ542" i="5"/>
  <c r="AZ544" i="5"/>
  <c r="BJ544" i="5"/>
  <c r="AT559" i="5"/>
  <c r="AU558" i="5"/>
  <c r="AW558" i="5" s="1"/>
  <c r="AS577" i="5"/>
  <c r="AR569" i="5"/>
  <c r="AR570" i="5"/>
  <c r="AS569" i="5"/>
  <c r="AR577" i="5"/>
  <c r="AR568" i="5"/>
  <c r="AT557" i="5"/>
  <c r="AV557" i="5" s="1"/>
  <c r="AR576" i="5"/>
  <c r="AS568" i="5"/>
  <c r="AR575" i="5"/>
  <c r="AR574" i="5"/>
  <c r="AR567" i="5"/>
  <c r="AS574" i="5"/>
  <c r="AS567" i="5"/>
  <c r="AR573" i="5"/>
  <c r="AR566" i="5"/>
  <c r="AT566" i="5" s="1"/>
  <c r="AU564" i="5"/>
  <c r="AW564" i="5" s="1"/>
  <c r="AS573" i="5"/>
  <c r="AS566" i="5"/>
  <c r="AU566" i="5" s="1"/>
  <c r="AW566" i="5" s="1"/>
  <c r="AR572" i="5"/>
  <c r="AS575" i="5"/>
  <c r="AV559" i="5"/>
  <c r="AS576" i="5"/>
  <c r="AS572" i="5"/>
  <c r="AS571" i="5"/>
  <c r="AT556" i="5"/>
  <c r="AV556" i="5" s="1"/>
  <c r="AW561" i="5"/>
  <c r="AS570" i="5"/>
  <c r="AR571" i="5"/>
  <c r="AT561" i="5"/>
  <c r="AV561" i="5" s="1"/>
  <c r="AT554" i="5"/>
  <c r="AV554" i="5" s="1"/>
  <c r="AQ567" i="5"/>
  <c r="AQ568" i="5" s="1"/>
  <c r="AQ569" i="5" s="1"/>
  <c r="AQ570" i="5" s="1"/>
  <c r="AQ571" i="5" s="1"/>
  <c r="AQ572" i="5" s="1"/>
  <c r="AQ573" i="5" s="1"/>
  <c r="AQ574" i="5" s="1"/>
  <c r="AQ575" i="5" s="1"/>
  <c r="AQ576" i="5" s="1"/>
  <c r="AQ577" i="5" s="1"/>
  <c r="AQ578" i="5" s="1"/>
  <c r="AU559" i="5"/>
  <c r="AW559" i="5" s="1"/>
  <c r="AT563" i="5"/>
  <c r="AV563" i="5" s="1"/>
  <c r="AU556" i="5"/>
  <c r="AW556" i="5" s="1"/>
  <c r="AT558" i="5"/>
  <c r="AV558" i="5" s="1"/>
  <c r="AU554" i="5"/>
  <c r="AW554" i="5" s="1"/>
  <c r="AU562" i="5"/>
  <c r="AW562" i="5" s="1"/>
  <c r="AU557" i="5"/>
  <c r="AW557" i="5" s="1"/>
  <c r="AU560" i="5"/>
  <c r="AW560" i="5" s="1"/>
  <c r="AT562" i="5"/>
  <c r="AV562" i="5" s="1"/>
  <c r="AT564" i="5"/>
  <c r="AV564" i="5" s="1"/>
  <c r="AT555" i="5"/>
  <c r="AV555" i="5" s="1"/>
  <c r="AT560" i="5"/>
  <c r="AV560" i="5" s="1"/>
  <c r="AT565" i="5"/>
  <c r="AV565" i="5" s="1"/>
  <c r="AU565" i="5"/>
  <c r="AW565" i="5" s="1"/>
  <c r="AZ563" i="5" l="1"/>
  <c r="BJ563" i="5"/>
  <c r="AZ560" i="5"/>
  <c r="BJ560" i="5"/>
  <c r="AZ564" i="5"/>
  <c r="BJ564" i="5"/>
  <c r="AY556" i="5"/>
  <c r="BI556" i="5"/>
  <c r="AZ561" i="5"/>
  <c r="BJ561" i="5"/>
  <c r="AZ555" i="5"/>
  <c r="BJ555" i="5"/>
  <c r="AY558" i="5"/>
  <c r="BI558" i="5"/>
  <c r="AY563" i="5"/>
  <c r="BI563" i="5"/>
  <c r="AZ558" i="5"/>
  <c r="BJ558" i="5"/>
  <c r="AY562" i="5"/>
  <c r="BI562" i="5"/>
  <c r="AZ557" i="5"/>
  <c r="BJ557" i="5"/>
  <c r="AZ562" i="5"/>
  <c r="BJ562" i="5"/>
  <c r="AZ554" i="5"/>
  <c r="BJ554" i="5"/>
  <c r="AY565" i="5"/>
  <c r="BI565" i="5"/>
  <c r="AZ559" i="5"/>
  <c r="BJ559" i="5"/>
  <c r="AY559" i="5"/>
  <c r="BI559" i="5"/>
  <c r="AY560" i="5"/>
  <c r="BI560" i="5"/>
  <c r="AY555" i="5"/>
  <c r="BI555" i="5"/>
  <c r="AY554" i="5"/>
  <c r="BI554" i="5"/>
  <c r="AT572" i="5"/>
  <c r="AV572" i="5" s="1"/>
  <c r="AY557" i="5"/>
  <c r="BI557" i="5"/>
  <c r="AZ556" i="5"/>
  <c r="BJ556" i="5"/>
  <c r="AZ565" i="5"/>
  <c r="BJ565" i="5"/>
  <c r="AY564" i="5"/>
  <c r="BI564" i="5"/>
  <c r="AY561" i="5"/>
  <c r="BI561" i="5"/>
  <c r="AZ566" i="5"/>
  <c r="BJ566" i="5"/>
  <c r="AV566" i="5"/>
  <c r="AS583" i="5"/>
  <c r="AU572" i="5"/>
  <c r="AW572" i="5" s="1"/>
  <c r="AR586" i="5"/>
  <c r="AU577" i="5"/>
  <c r="AW577" i="5" s="1"/>
  <c r="AU574" i="5"/>
  <c r="AW574" i="5" s="1"/>
  <c r="AR587" i="5"/>
  <c r="AS589" i="5"/>
  <c r="AS588" i="5"/>
  <c r="AR580" i="5"/>
  <c r="AT568" i="5"/>
  <c r="AV568" i="5" s="1"/>
  <c r="AS581" i="5"/>
  <c r="AR583" i="5"/>
  <c r="AS582" i="5"/>
  <c r="AR578" i="5"/>
  <c r="AR584" i="5"/>
  <c r="AS578" i="5"/>
  <c r="AU578" i="5" s="1"/>
  <c r="AW578" i="5" s="1"/>
  <c r="AS587" i="5"/>
  <c r="AT577" i="5"/>
  <c r="AV577" i="5" s="1"/>
  <c r="AS580" i="5"/>
  <c r="AS586" i="5"/>
  <c r="AR589" i="5"/>
  <c r="AR582" i="5"/>
  <c r="AS584" i="5"/>
  <c r="AR585" i="5"/>
  <c r="AS579" i="5"/>
  <c r="AS585" i="5"/>
  <c r="AR579" i="5"/>
  <c r="AU569" i="5"/>
  <c r="AW569" i="5" s="1"/>
  <c r="AT569" i="5"/>
  <c r="AV569" i="5" s="1"/>
  <c r="AT575" i="5"/>
  <c r="AV575" i="5" s="1"/>
  <c r="AU573" i="5"/>
  <c r="AW573" i="5" s="1"/>
  <c r="AR588" i="5"/>
  <c r="AR581" i="5"/>
  <c r="AT576" i="5"/>
  <c r="AV576" i="5"/>
  <c r="AT573" i="5"/>
  <c r="AV573" i="5" s="1"/>
  <c r="AU575" i="5"/>
  <c r="AW575" i="5" s="1"/>
  <c r="AT571" i="5"/>
  <c r="AV571" i="5" s="1"/>
  <c r="AQ579" i="5"/>
  <c r="AQ580" i="5" s="1"/>
  <c r="AQ581" i="5" s="1"/>
  <c r="AQ582" i="5" s="1"/>
  <c r="AQ583" i="5" s="1"/>
  <c r="AQ584" i="5" s="1"/>
  <c r="AQ585" i="5" s="1"/>
  <c r="AQ586" i="5" s="1"/>
  <c r="AQ587" i="5" s="1"/>
  <c r="AQ588" i="5" s="1"/>
  <c r="AQ589" i="5" s="1"/>
  <c r="AQ590" i="5" s="1"/>
  <c r="AU570" i="5"/>
  <c r="AW570" i="5" s="1"/>
  <c r="AU576" i="5"/>
  <c r="AW576" i="5" s="1"/>
  <c r="AT574" i="5"/>
  <c r="AV574" i="5" s="1"/>
  <c r="AT567" i="5"/>
  <c r="AV567" i="5"/>
  <c r="AT570" i="5"/>
  <c r="AV570" i="5" s="1"/>
  <c r="AU567" i="5"/>
  <c r="AW567" i="5"/>
  <c r="AU571" i="5"/>
  <c r="AW571" i="5" s="1"/>
  <c r="AU568" i="5"/>
  <c r="AW568" i="5" s="1"/>
  <c r="AZ574" i="5" l="1"/>
  <c r="BJ574" i="5"/>
  <c r="AZ578" i="5"/>
  <c r="BJ578" i="5"/>
  <c r="AZ577" i="5"/>
  <c r="BJ577" i="5"/>
  <c r="AY574" i="5"/>
  <c r="BI574" i="5"/>
  <c r="AZ570" i="5"/>
  <c r="BJ570" i="5"/>
  <c r="AZ572" i="5"/>
  <c r="BJ572" i="5"/>
  <c r="AY571" i="5"/>
  <c r="BI571" i="5"/>
  <c r="AZ575" i="5"/>
  <c r="BJ575" i="5"/>
  <c r="AZ568" i="5"/>
  <c r="BJ568" i="5"/>
  <c r="AY573" i="5"/>
  <c r="BI573" i="5"/>
  <c r="AY566" i="5"/>
  <c r="BI566" i="5"/>
  <c r="AZ576" i="5"/>
  <c r="BJ576" i="5"/>
  <c r="AY572" i="5"/>
  <c r="BI572" i="5"/>
  <c r="AY567" i="5"/>
  <c r="BI567" i="5"/>
  <c r="AZ573" i="5"/>
  <c r="BJ573" i="5"/>
  <c r="AY577" i="5"/>
  <c r="BI577" i="5"/>
  <c r="AZ571" i="5"/>
  <c r="BJ571" i="5"/>
  <c r="AZ567" i="5"/>
  <c r="BJ567" i="5"/>
  <c r="AY576" i="5"/>
  <c r="BI576" i="5"/>
  <c r="AY568" i="5"/>
  <c r="BI568" i="5"/>
  <c r="AY575" i="5"/>
  <c r="BI575" i="5"/>
  <c r="AY569" i="5"/>
  <c r="BI569" i="5"/>
  <c r="AZ569" i="5"/>
  <c r="BJ569" i="5"/>
  <c r="AY570" i="5"/>
  <c r="BI570" i="5"/>
  <c r="AT581" i="5"/>
  <c r="AV581" i="5" s="1"/>
  <c r="AT579" i="5"/>
  <c r="AV579" i="5" s="1"/>
  <c r="AU589" i="5"/>
  <c r="AW589" i="5" s="1"/>
  <c r="AS600" i="5"/>
  <c r="AR594" i="5"/>
  <c r="AS597" i="5"/>
  <c r="AR593" i="5"/>
  <c r="AS596" i="5"/>
  <c r="AR592" i="5"/>
  <c r="AS595" i="5"/>
  <c r="AR591" i="5"/>
  <c r="AS594" i="5"/>
  <c r="AR590" i="5"/>
  <c r="AS593" i="5"/>
  <c r="AR601" i="5"/>
  <c r="AS592" i="5"/>
  <c r="AR600" i="5"/>
  <c r="AS598" i="5"/>
  <c r="AR599" i="5"/>
  <c r="AS591" i="5"/>
  <c r="AR598" i="5"/>
  <c r="AS590" i="5"/>
  <c r="AU590" i="5" s="1"/>
  <c r="AW590" i="5" s="1"/>
  <c r="AR597" i="5"/>
  <c r="AS601" i="5"/>
  <c r="AR596" i="5"/>
  <c r="AS599" i="5"/>
  <c r="AR595" i="5"/>
  <c r="AU584" i="5"/>
  <c r="AW584" i="5" s="1"/>
  <c r="AT584" i="5"/>
  <c r="AV584" i="5" s="1"/>
  <c r="AQ591" i="5"/>
  <c r="AQ592" i="5" s="1"/>
  <c r="AQ593" i="5" s="1"/>
  <c r="AQ594" i="5" s="1"/>
  <c r="AQ595" i="5" s="1"/>
  <c r="AQ596" i="5" s="1"/>
  <c r="AQ597" i="5" s="1"/>
  <c r="AQ598" i="5" s="1"/>
  <c r="AQ599" i="5" s="1"/>
  <c r="AQ600" i="5" s="1"/>
  <c r="AQ601" i="5" s="1"/>
  <c r="AQ602" i="5" s="1"/>
  <c r="AU586" i="5"/>
  <c r="AW586" i="5" s="1"/>
  <c r="AU583" i="5"/>
  <c r="AW583" i="5" s="1"/>
  <c r="AU580" i="5"/>
  <c r="AW580" i="5" s="1"/>
  <c r="AT589" i="5"/>
  <c r="AV589" i="5" s="1"/>
  <c r="AT583" i="5"/>
  <c r="AV583" i="5" s="1"/>
  <c r="AT580" i="5"/>
  <c r="AV580" i="5" s="1"/>
  <c r="AU588" i="5"/>
  <c r="AW588" i="5" s="1"/>
  <c r="AT578" i="5"/>
  <c r="AV578" i="5" s="1"/>
  <c r="AU582" i="5"/>
  <c r="AW582" i="5" s="1"/>
  <c r="AU581" i="5"/>
  <c r="AW581" i="5" s="1"/>
  <c r="AT582" i="5"/>
  <c r="AV582" i="5" s="1"/>
  <c r="AU579" i="5"/>
  <c r="AW579" i="5" s="1"/>
  <c r="AU587" i="5"/>
  <c r="AW587" i="5"/>
  <c r="AT587" i="5"/>
  <c r="AV587" i="5"/>
  <c r="AT585" i="5"/>
  <c r="AV585" i="5" s="1"/>
  <c r="AU585" i="5"/>
  <c r="AW585" i="5" s="1"/>
  <c r="AT588" i="5"/>
  <c r="AV588" i="5" s="1"/>
  <c r="AT586" i="5"/>
  <c r="AV586" i="5" s="1"/>
  <c r="AY585" i="5" l="1"/>
  <c r="BI585" i="5"/>
  <c r="AY587" i="5"/>
  <c r="BI587" i="5"/>
  <c r="AZ585" i="5"/>
  <c r="BJ585" i="5"/>
  <c r="AZ590" i="5"/>
  <c r="BJ590" i="5"/>
  <c r="AY582" i="5"/>
  <c r="BI582" i="5"/>
  <c r="AZ581" i="5"/>
  <c r="BJ581" i="5"/>
  <c r="AZ584" i="5"/>
  <c r="BJ584" i="5"/>
  <c r="AY580" i="5"/>
  <c r="BI580" i="5"/>
  <c r="AY583" i="5"/>
  <c r="BI583" i="5"/>
  <c r="AY589" i="5"/>
  <c r="BI589" i="5"/>
  <c r="AZ580" i="5"/>
  <c r="BJ580" i="5"/>
  <c r="AZ583" i="5"/>
  <c r="BJ583" i="5"/>
  <c r="AZ586" i="5"/>
  <c r="BJ586" i="5"/>
  <c r="AY584" i="5"/>
  <c r="BI584" i="5"/>
  <c r="AZ582" i="5"/>
  <c r="BJ582" i="5"/>
  <c r="AZ589" i="5"/>
  <c r="BJ589" i="5"/>
  <c r="AY586" i="5"/>
  <c r="BI586" i="5"/>
  <c r="AY578" i="5"/>
  <c r="BI578" i="5"/>
  <c r="AY579" i="5"/>
  <c r="BI579" i="5"/>
  <c r="AZ587" i="5"/>
  <c r="BJ587" i="5"/>
  <c r="AZ579" i="5"/>
  <c r="BJ579" i="5"/>
  <c r="AY588" i="5"/>
  <c r="BI588" i="5"/>
  <c r="AZ588" i="5"/>
  <c r="BJ588" i="5"/>
  <c r="AY581" i="5"/>
  <c r="BI581" i="5"/>
  <c r="AS610" i="5"/>
  <c r="AR603" i="5"/>
  <c r="AR602" i="5"/>
  <c r="AT602" i="5" s="1"/>
  <c r="AV602" i="5" s="1"/>
  <c r="AS608" i="5"/>
  <c r="AS606" i="5"/>
  <c r="AR609" i="5"/>
  <c r="AS613" i="5"/>
  <c r="AR613" i="5"/>
  <c r="AS602" i="5"/>
  <c r="AR608" i="5"/>
  <c r="AS605" i="5"/>
  <c r="AS611" i="5"/>
  <c r="AR607" i="5"/>
  <c r="AS612" i="5"/>
  <c r="AS607" i="5"/>
  <c r="AR606" i="5"/>
  <c r="AU592" i="5"/>
  <c r="AW592" i="5" s="1"/>
  <c r="AR612" i="5"/>
  <c r="AS604" i="5"/>
  <c r="AR605" i="5"/>
  <c r="AR611" i="5"/>
  <c r="AS603" i="5"/>
  <c r="AS609" i="5"/>
  <c r="AR610" i="5"/>
  <c r="AR604" i="5"/>
  <c r="AT599" i="5"/>
  <c r="AV599" i="5" s="1"/>
  <c r="AU596" i="5"/>
  <c r="AW596" i="5" s="1"/>
  <c r="AU594" i="5"/>
  <c r="AW594" i="5" s="1"/>
  <c r="AT598" i="5"/>
  <c r="AV598" i="5" s="1"/>
  <c r="AT591" i="5"/>
  <c r="AV591" i="5" s="1"/>
  <c r="AU601" i="5"/>
  <c r="AW601" i="5"/>
  <c r="AT600" i="5"/>
  <c r="AV600" i="5"/>
  <c r="AT590" i="5"/>
  <c r="AV590" i="5" s="1"/>
  <c r="AU600" i="5"/>
  <c r="AW600" i="5" s="1"/>
  <c r="AT594" i="5"/>
  <c r="AV594" i="5" s="1"/>
  <c r="AU597" i="5"/>
  <c r="AW597" i="5" s="1"/>
  <c r="AQ603" i="5"/>
  <c r="AQ604" i="5" s="1"/>
  <c r="AQ605" i="5" s="1"/>
  <c r="AQ606" i="5" s="1"/>
  <c r="AQ607" i="5" s="1"/>
  <c r="AQ608" i="5" s="1"/>
  <c r="AQ609" i="5" s="1"/>
  <c r="AQ610" i="5" s="1"/>
  <c r="AQ611" i="5" s="1"/>
  <c r="AQ612" i="5" s="1"/>
  <c r="AQ613" i="5" s="1"/>
  <c r="AQ614" i="5" s="1"/>
  <c r="AT593" i="5"/>
  <c r="AV593" i="5" s="1"/>
  <c r="AT601" i="5"/>
  <c r="AV601" i="5" s="1"/>
  <c r="AU598" i="5"/>
  <c r="AW598" i="5" s="1"/>
  <c r="AU591" i="5"/>
  <c r="AW591" i="5" s="1"/>
  <c r="AT595" i="5"/>
  <c r="AV595" i="5"/>
  <c r="AU595" i="5"/>
  <c r="AW595" i="5" s="1"/>
  <c r="AT597" i="5"/>
  <c r="AV597" i="5" s="1"/>
  <c r="AT592" i="5"/>
  <c r="AV592" i="5" s="1"/>
  <c r="AU599" i="5"/>
  <c r="AW599" i="5" s="1"/>
  <c r="AT596" i="5"/>
  <c r="AV596" i="5" s="1"/>
  <c r="AU593" i="5"/>
  <c r="AW593" i="5" s="1"/>
  <c r="AY597" i="5" l="1"/>
  <c r="BI597" i="5"/>
  <c r="AY590" i="5"/>
  <c r="BI590" i="5"/>
  <c r="AY593" i="5"/>
  <c r="BI593" i="5"/>
  <c r="AZ594" i="5"/>
  <c r="BJ594" i="5"/>
  <c r="AZ592" i="5"/>
  <c r="BJ592" i="5"/>
  <c r="AZ595" i="5"/>
  <c r="BJ595" i="5"/>
  <c r="AY602" i="5"/>
  <c r="BI602" i="5"/>
  <c r="AZ601" i="5"/>
  <c r="BJ601" i="5"/>
  <c r="AY591" i="5"/>
  <c r="BI591" i="5"/>
  <c r="AY601" i="5"/>
  <c r="BI601" i="5"/>
  <c r="AY596" i="5"/>
  <c r="BI596" i="5"/>
  <c r="AZ597" i="5"/>
  <c r="BJ597" i="5"/>
  <c r="AZ596" i="5"/>
  <c r="BJ596" i="5"/>
  <c r="AY600" i="5"/>
  <c r="BI600" i="5"/>
  <c r="AY595" i="5"/>
  <c r="BI595" i="5"/>
  <c r="AZ591" i="5"/>
  <c r="BJ591" i="5"/>
  <c r="AZ598" i="5"/>
  <c r="BJ598" i="5"/>
  <c r="AY598" i="5"/>
  <c r="BI598" i="5"/>
  <c r="AZ593" i="5"/>
  <c r="BJ593" i="5"/>
  <c r="AZ599" i="5"/>
  <c r="BJ599" i="5"/>
  <c r="AY594" i="5"/>
  <c r="BI594" i="5"/>
  <c r="AY599" i="5"/>
  <c r="BI599" i="5"/>
  <c r="AY592" i="5"/>
  <c r="BI592" i="5"/>
  <c r="AZ600" i="5"/>
  <c r="BJ600" i="5"/>
  <c r="AR621" i="5"/>
  <c r="AR622" i="5"/>
  <c r="AS624" i="5"/>
  <c r="AS623" i="5"/>
  <c r="AS622" i="5"/>
  <c r="AR620" i="5"/>
  <c r="AS620" i="5"/>
  <c r="AR619" i="5"/>
  <c r="AS619" i="5"/>
  <c r="AR618" i="5"/>
  <c r="AS618" i="5"/>
  <c r="AR617" i="5"/>
  <c r="AS617" i="5"/>
  <c r="AR616" i="5"/>
  <c r="AS615" i="5"/>
  <c r="AR615" i="5"/>
  <c r="AR625" i="5"/>
  <c r="AS621" i="5"/>
  <c r="AR624" i="5"/>
  <c r="AS614" i="5"/>
  <c r="AU614" i="5" s="1"/>
  <c r="AW614" i="5" s="1"/>
  <c r="AS616" i="5"/>
  <c r="AR614" i="5"/>
  <c r="AT614" i="5" s="1"/>
  <c r="AV614" i="5" s="1"/>
  <c r="AS625" i="5"/>
  <c r="AR623" i="5"/>
  <c r="AT608" i="5"/>
  <c r="AV608" i="5" s="1"/>
  <c r="AU609" i="5"/>
  <c r="AW609" i="5" s="1"/>
  <c r="AT610" i="5"/>
  <c r="AV610" i="5" s="1"/>
  <c r="AQ615" i="5"/>
  <c r="AQ616" i="5" s="1"/>
  <c r="AQ617" i="5" s="1"/>
  <c r="AQ618" i="5" s="1"/>
  <c r="AQ619" i="5" s="1"/>
  <c r="AQ620" i="5" s="1"/>
  <c r="AQ621" i="5" s="1"/>
  <c r="AQ622" i="5" s="1"/>
  <c r="AQ623" i="5" s="1"/>
  <c r="AQ624" i="5" s="1"/>
  <c r="AQ625" i="5" s="1"/>
  <c r="AQ626" i="5" s="1"/>
  <c r="AT606" i="5"/>
  <c r="AV606" i="5" s="1"/>
  <c r="AT609" i="5"/>
  <c r="AV609" i="5" s="1"/>
  <c r="AT604" i="5"/>
  <c r="AV604" i="5" s="1"/>
  <c r="AU608" i="5"/>
  <c r="AW608" i="5" s="1"/>
  <c r="AU611" i="5"/>
  <c r="AW611" i="5"/>
  <c r="AU604" i="5"/>
  <c r="AW604" i="5" s="1"/>
  <c r="AU613" i="5"/>
  <c r="AW613" i="5" s="1"/>
  <c r="AU606" i="5"/>
  <c r="AW606" i="5" s="1"/>
  <c r="AU605" i="5"/>
  <c r="AW605" i="5" s="1"/>
  <c r="AT603" i="5"/>
  <c r="AV603" i="5" s="1"/>
  <c r="AT613" i="5"/>
  <c r="AV613" i="5"/>
  <c r="AU607" i="5"/>
  <c r="AW607" i="5" s="1"/>
  <c r="AU610" i="5"/>
  <c r="AW610" i="5" s="1"/>
  <c r="AU603" i="5"/>
  <c r="AW603" i="5" s="1"/>
  <c r="AU612" i="5"/>
  <c r="AW612" i="5"/>
  <c r="AT607" i="5"/>
  <c r="AV607" i="5" s="1"/>
  <c r="AT605" i="5"/>
  <c r="AV605" i="5" s="1"/>
  <c r="AU602" i="5"/>
  <c r="AW602" i="5" s="1"/>
  <c r="AT612" i="5"/>
  <c r="AV612" i="5" s="1"/>
  <c r="AT611" i="5"/>
  <c r="AV611" i="5" s="1"/>
  <c r="AY607" i="5" l="1"/>
  <c r="BI607" i="5"/>
  <c r="AY605" i="5"/>
  <c r="BI605" i="5"/>
  <c r="AZ604" i="5"/>
  <c r="BJ604" i="5"/>
  <c r="AZ613" i="5"/>
  <c r="BJ613" i="5"/>
  <c r="AZ612" i="5"/>
  <c r="BJ612" i="5"/>
  <c r="AZ611" i="5"/>
  <c r="BJ611" i="5"/>
  <c r="AZ608" i="5"/>
  <c r="BJ608" i="5"/>
  <c r="AZ607" i="5"/>
  <c r="BJ607" i="5"/>
  <c r="AY613" i="5"/>
  <c r="BI613" i="5"/>
  <c r="AY603" i="5"/>
  <c r="BI603" i="5"/>
  <c r="AY610" i="5"/>
  <c r="BI610" i="5"/>
  <c r="AY614" i="5"/>
  <c r="BI614" i="5"/>
  <c r="AZ603" i="5"/>
  <c r="BJ603" i="5"/>
  <c r="AZ610" i="5"/>
  <c r="BJ610" i="5"/>
  <c r="AY604" i="5"/>
  <c r="BI604" i="5"/>
  <c r="AY606" i="5"/>
  <c r="BI606" i="5"/>
  <c r="AY612" i="5"/>
  <c r="BI612" i="5"/>
  <c r="AZ605" i="5"/>
  <c r="BJ605" i="5"/>
  <c r="AZ609" i="5"/>
  <c r="BJ609" i="5"/>
  <c r="AZ614" i="5"/>
  <c r="BJ614" i="5"/>
  <c r="AY609" i="5"/>
  <c r="BI609" i="5"/>
  <c r="AY611" i="5"/>
  <c r="BI611" i="5"/>
  <c r="AZ602" i="5"/>
  <c r="BJ602" i="5"/>
  <c r="AZ606" i="5"/>
  <c r="BJ606" i="5"/>
  <c r="AY608" i="5"/>
  <c r="BI608" i="5"/>
  <c r="AS632" i="5"/>
  <c r="AS630" i="5"/>
  <c r="AR631" i="5"/>
  <c r="AR630" i="5"/>
  <c r="AR636" i="5"/>
  <c r="AR634" i="5"/>
  <c r="AS629" i="5"/>
  <c r="AR627" i="5"/>
  <c r="AS628" i="5"/>
  <c r="AR626" i="5"/>
  <c r="AS636" i="5"/>
  <c r="AS634" i="5"/>
  <c r="AR635" i="5"/>
  <c r="AS633" i="5"/>
  <c r="AR633" i="5"/>
  <c r="AS631" i="5"/>
  <c r="AR637" i="5"/>
  <c r="AS627" i="5"/>
  <c r="AR632" i="5"/>
  <c r="AS626" i="5"/>
  <c r="AS637" i="5"/>
  <c r="AR629" i="5"/>
  <c r="AR628" i="5"/>
  <c r="AS635" i="5"/>
  <c r="AT624" i="5"/>
  <c r="AV624" i="5" s="1"/>
  <c r="AU622" i="5"/>
  <c r="AW622" i="5" s="1"/>
  <c r="AU618" i="5"/>
  <c r="AW618" i="5" s="1"/>
  <c r="AT625" i="5"/>
  <c r="AV625" i="5" s="1"/>
  <c r="AQ627" i="5"/>
  <c r="AQ628" i="5" s="1"/>
  <c r="AQ629" i="5" s="1"/>
  <c r="AQ630" i="5" s="1"/>
  <c r="AQ631" i="5" s="1"/>
  <c r="AQ632" i="5" s="1"/>
  <c r="AQ633" i="5" s="1"/>
  <c r="AQ634" i="5" s="1"/>
  <c r="AQ635" i="5" s="1"/>
  <c r="AQ636" i="5" s="1"/>
  <c r="AQ637" i="5" s="1"/>
  <c r="AQ638" i="5" s="1"/>
  <c r="AU616" i="5"/>
  <c r="AW616" i="5" s="1"/>
  <c r="AT616" i="5"/>
  <c r="AV616" i="5" s="1"/>
  <c r="AU625" i="5"/>
  <c r="AW625" i="5" s="1"/>
  <c r="AT617" i="5"/>
  <c r="AV617" i="5" s="1"/>
  <c r="AT622" i="5"/>
  <c r="AV622" i="5" s="1"/>
  <c r="AU621" i="5"/>
  <c r="AW621" i="5" s="1"/>
  <c r="AT621" i="5"/>
  <c r="AV621" i="5" s="1"/>
  <c r="AT623" i="5"/>
  <c r="AV623" i="5" s="1"/>
  <c r="AU624" i="5"/>
  <c r="AW624" i="5" s="1"/>
  <c r="AT619" i="5"/>
  <c r="AV619" i="5"/>
  <c r="AT618" i="5"/>
  <c r="AV618" i="5" s="1"/>
  <c r="AU617" i="5"/>
  <c r="AW617" i="5" s="1"/>
  <c r="AU619" i="5"/>
  <c r="AW619" i="5" s="1"/>
  <c r="AU620" i="5"/>
  <c r="AW620" i="5" s="1"/>
  <c r="AT615" i="5"/>
  <c r="AV615" i="5" s="1"/>
  <c r="AT620" i="5"/>
  <c r="AV620" i="5" s="1"/>
  <c r="AU615" i="5"/>
  <c r="AW615" i="5" s="1"/>
  <c r="AU623" i="5"/>
  <c r="AW623" i="5" s="1"/>
  <c r="AY620" i="5" l="1"/>
  <c r="BI620" i="5"/>
  <c r="AY617" i="5"/>
  <c r="BI617" i="5"/>
  <c r="AZ625" i="5"/>
  <c r="BJ625" i="5"/>
  <c r="AY616" i="5"/>
  <c r="BI616" i="5"/>
  <c r="AZ616" i="5"/>
  <c r="BJ616" i="5"/>
  <c r="AY622" i="5"/>
  <c r="BI622" i="5"/>
  <c r="AZ620" i="5"/>
  <c r="BJ620" i="5"/>
  <c r="AY619" i="5"/>
  <c r="BI619" i="5"/>
  <c r="AZ618" i="5"/>
  <c r="BJ618" i="5"/>
  <c r="AZ624" i="5"/>
  <c r="BJ624" i="5"/>
  <c r="AZ622" i="5"/>
  <c r="BJ622" i="5"/>
  <c r="AY623" i="5"/>
  <c r="BI623" i="5"/>
  <c r="AY624" i="5"/>
  <c r="BI624" i="5"/>
  <c r="AZ619" i="5"/>
  <c r="BJ619" i="5"/>
  <c r="AZ617" i="5"/>
  <c r="BJ617" i="5"/>
  <c r="AY618" i="5"/>
  <c r="BI618" i="5"/>
  <c r="AY625" i="5"/>
  <c r="BI625" i="5"/>
  <c r="AZ623" i="5"/>
  <c r="BJ623" i="5"/>
  <c r="AY621" i="5"/>
  <c r="BI621" i="5"/>
  <c r="AY615" i="5"/>
  <c r="BI615" i="5"/>
  <c r="AZ615" i="5"/>
  <c r="BJ615" i="5"/>
  <c r="AZ621" i="5"/>
  <c r="BJ621" i="5"/>
  <c r="AR642" i="5"/>
  <c r="AS644" i="5"/>
  <c r="AR647" i="5"/>
  <c r="AS638" i="5"/>
  <c r="AR641" i="5"/>
  <c r="AS649" i="5"/>
  <c r="AR646" i="5"/>
  <c r="AS647" i="5"/>
  <c r="AR639" i="5"/>
  <c r="AR645" i="5"/>
  <c r="AS641" i="5"/>
  <c r="AS642" i="5"/>
  <c r="AR638" i="5"/>
  <c r="AR644" i="5"/>
  <c r="AS640" i="5"/>
  <c r="AR640" i="5"/>
  <c r="AS646" i="5"/>
  <c r="AR649" i="5"/>
  <c r="AS643" i="5"/>
  <c r="AS648" i="5"/>
  <c r="AR643" i="5"/>
  <c r="AS639" i="5"/>
  <c r="AS645" i="5"/>
  <c r="AR648" i="5"/>
  <c r="AU626" i="5"/>
  <c r="AW626" i="5" s="1"/>
  <c r="AU632" i="5"/>
  <c r="AW632" i="5" s="1"/>
  <c r="AT629" i="5"/>
  <c r="AV629" i="5" s="1"/>
  <c r="AT635" i="5"/>
  <c r="AV635" i="5" s="1"/>
  <c r="AT637" i="5"/>
  <c r="AV637" i="5" s="1"/>
  <c r="AU636" i="5"/>
  <c r="AW636" i="5" s="1"/>
  <c r="AU637" i="5"/>
  <c r="AW637" i="5" s="1"/>
  <c r="AU630" i="5"/>
  <c r="AW630" i="5" s="1"/>
  <c r="AU635" i="5"/>
  <c r="AW635" i="5" s="1"/>
  <c r="AU634" i="5"/>
  <c r="AW634" i="5" s="1"/>
  <c r="AU629" i="5"/>
  <c r="AW629" i="5" s="1"/>
  <c r="AT631" i="5"/>
  <c r="AV631" i="5" s="1"/>
  <c r="AT632" i="5"/>
  <c r="AV632" i="5" s="1"/>
  <c r="AT633" i="5"/>
  <c r="AV633" i="5" s="1"/>
  <c r="AT628" i="5"/>
  <c r="AV628" i="5" s="1"/>
  <c r="AT630" i="5"/>
  <c r="AV630" i="5" s="1"/>
  <c r="AU628" i="5"/>
  <c r="AW628" i="5" s="1"/>
  <c r="AT634" i="5"/>
  <c r="AV634" i="5" s="1"/>
  <c r="AT627" i="5"/>
  <c r="AV627" i="5" s="1"/>
  <c r="AT636" i="5"/>
  <c r="AV636" i="5" s="1"/>
  <c r="AQ639" i="5"/>
  <c r="AQ640" i="5" s="1"/>
  <c r="AQ641" i="5" s="1"/>
  <c r="AQ642" i="5" s="1"/>
  <c r="AQ643" i="5" s="1"/>
  <c r="AQ644" i="5" s="1"/>
  <c r="AQ645" i="5" s="1"/>
  <c r="AQ646" i="5" s="1"/>
  <c r="AQ647" i="5" s="1"/>
  <c r="AQ648" i="5" s="1"/>
  <c r="AQ649" i="5" s="1"/>
  <c r="AQ650" i="5" s="1"/>
  <c r="AU631" i="5"/>
  <c r="AW631" i="5" s="1"/>
  <c r="AU627" i="5"/>
  <c r="AW627" i="5" s="1"/>
  <c r="AU633" i="5"/>
  <c r="AW633" i="5" s="1"/>
  <c r="AT626" i="5"/>
  <c r="AV626" i="5" s="1"/>
  <c r="AZ626" i="5" l="1"/>
  <c r="BJ626" i="5"/>
  <c r="AY630" i="5"/>
  <c r="BI630" i="5"/>
  <c r="AY628" i="5"/>
  <c r="BI628" i="5"/>
  <c r="AZ632" i="5"/>
  <c r="BJ632" i="5"/>
  <c r="AZ633" i="5"/>
  <c r="BJ633" i="5"/>
  <c r="AZ627" i="5"/>
  <c r="BJ627" i="5"/>
  <c r="AZ629" i="5"/>
  <c r="BJ629" i="5"/>
  <c r="AY633" i="5"/>
  <c r="BI633" i="5"/>
  <c r="AY632" i="5"/>
  <c r="BI632" i="5"/>
  <c r="AY631" i="5"/>
  <c r="BI631" i="5"/>
  <c r="AZ631" i="5"/>
  <c r="BJ631" i="5"/>
  <c r="AZ634" i="5"/>
  <c r="BJ634" i="5"/>
  <c r="AZ635" i="5"/>
  <c r="BJ635" i="5"/>
  <c r="AY635" i="5"/>
  <c r="BI635" i="5"/>
  <c r="AZ630" i="5"/>
  <c r="BJ630" i="5"/>
  <c r="AZ636" i="5"/>
  <c r="BJ636" i="5"/>
  <c r="AY629" i="5"/>
  <c r="BI629" i="5"/>
  <c r="AY626" i="5"/>
  <c r="BI626" i="5"/>
  <c r="AY636" i="5"/>
  <c r="BI636" i="5"/>
  <c r="AY627" i="5"/>
  <c r="BI627" i="5"/>
  <c r="AZ637" i="5"/>
  <c r="BJ637" i="5"/>
  <c r="AY634" i="5"/>
  <c r="BI634" i="5"/>
  <c r="AZ628" i="5"/>
  <c r="BJ628" i="5"/>
  <c r="AY637" i="5"/>
  <c r="BI637" i="5"/>
  <c r="AS659" i="5"/>
  <c r="AR652" i="5"/>
  <c r="AR660" i="5"/>
  <c r="AR654" i="5"/>
  <c r="AR653" i="5"/>
  <c r="AR658" i="5"/>
  <c r="AS660" i="5"/>
  <c r="AR661" i="5"/>
  <c r="AS657" i="5"/>
  <c r="AR651" i="5"/>
  <c r="AS651" i="5"/>
  <c r="AR650" i="5"/>
  <c r="AT650" i="5" s="1"/>
  <c r="AS650" i="5"/>
  <c r="AS661" i="5"/>
  <c r="AS658" i="5"/>
  <c r="AR659" i="5"/>
  <c r="AS656" i="5"/>
  <c r="AS655" i="5"/>
  <c r="AR657" i="5"/>
  <c r="AS654" i="5"/>
  <c r="AR656" i="5"/>
  <c r="AS653" i="5"/>
  <c r="AR655" i="5"/>
  <c r="AS652" i="5"/>
  <c r="AU648" i="5"/>
  <c r="AW648" i="5" s="1"/>
  <c r="AT649" i="5"/>
  <c r="AV649" i="5" s="1"/>
  <c r="AU643" i="5"/>
  <c r="AW643" i="5" s="1"/>
  <c r="AU642" i="5"/>
  <c r="AW642" i="5"/>
  <c r="AT642" i="5"/>
  <c r="AV642" i="5" s="1"/>
  <c r="AT640" i="5"/>
  <c r="AV640" i="5"/>
  <c r="AU644" i="5"/>
  <c r="AW644" i="5" s="1"/>
  <c r="AT641" i="5"/>
  <c r="AV641" i="5" s="1"/>
  <c r="AT646" i="5"/>
  <c r="AV646" i="5" s="1"/>
  <c r="AT647" i="5"/>
  <c r="AV647" i="5" s="1"/>
  <c r="AU640" i="5"/>
  <c r="AW640" i="5" s="1"/>
  <c r="AT645" i="5"/>
  <c r="AV645" i="5" s="1"/>
  <c r="AU639" i="5"/>
  <c r="AW639" i="5" s="1"/>
  <c r="AT643" i="5"/>
  <c r="AV643" i="5" s="1"/>
  <c r="AU649" i="5"/>
  <c r="AW649" i="5"/>
  <c r="AQ651" i="5"/>
  <c r="AQ652" i="5" s="1"/>
  <c r="AQ653" i="5" s="1"/>
  <c r="AQ654" i="5" s="1"/>
  <c r="AQ655" i="5" s="1"/>
  <c r="AQ656" i="5" s="1"/>
  <c r="AQ657" i="5" s="1"/>
  <c r="AQ658" i="5" s="1"/>
  <c r="AQ659" i="5" s="1"/>
  <c r="AQ660" i="5" s="1"/>
  <c r="AQ661" i="5" s="1"/>
  <c r="AQ662" i="5" s="1"/>
  <c r="AT644" i="5"/>
  <c r="AV644" i="5" s="1"/>
  <c r="AU641" i="5"/>
  <c r="AW641" i="5" s="1"/>
  <c r="AT648" i="5"/>
  <c r="AV648" i="5" s="1"/>
  <c r="AU647" i="5"/>
  <c r="AW647" i="5" s="1"/>
  <c r="AT639" i="5"/>
  <c r="AV639" i="5" s="1"/>
  <c r="AT638" i="5"/>
  <c r="AV638" i="5" s="1"/>
  <c r="AU638" i="5"/>
  <c r="AW638" i="5" s="1"/>
  <c r="AU646" i="5"/>
  <c r="AW646" i="5"/>
  <c r="AU645" i="5"/>
  <c r="AW645" i="5" s="1"/>
  <c r="AY648" i="5" l="1"/>
  <c r="BI648" i="5"/>
  <c r="AZ641" i="5"/>
  <c r="BJ641" i="5"/>
  <c r="AY641" i="5"/>
  <c r="BI641" i="5"/>
  <c r="AZ644" i="5"/>
  <c r="BJ644" i="5"/>
  <c r="AY644" i="5"/>
  <c r="BI644" i="5"/>
  <c r="AZ649" i="5"/>
  <c r="BJ649" i="5"/>
  <c r="AZ645" i="5"/>
  <c r="BJ645" i="5"/>
  <c r="AZ646" i="5"/>
  <c r="BJ646" i="5"/>
  <c r="AZ643" i="5"/>
  <c r="BJ643" i="5"/>
  <c r="AY640" i="5"/>
  <c r="BI640" i="5"/>
  <c r="AY643" i="5"/>
  <c r="BI643" i="5"/>
  <c r="AY638" i="5"/>
  <c r="BI638" i="5"/>
  <c r="AZ640" i="5"/>
  <c r="BJ640" i="5"/>
  <c r="AY649" i="5"/>
  <c r="BI649" i="5"/>
  <c r="AY642" i="5"/>
  <c r="BI642" i="5"/>
  <c r="AZ639" i="5"/>
  <c r="BJ639" i="5"/>
  <c r="AY645" i="5"/>
  <c r="BI645" i="5"/>
  <c r="AY639" i="5"/>
  <c r="BI639" i="5"/>
  <c r="AY646" i="5"/>
  <c r="BI646" i="5"/>
  <c r="AZ642" i="5"/>
  <c r="BJ642" i="5"/>
  <c r="AZ638" i="5"/>
  <c r="BJ638" i="5"/>
  <c r="AZ647" i="5"/>
  <c r="BJ647" i="5"/>
  <c r="AY647" i="5"/>
  <c r="BI647" i="5"/>
  <c r="AZ648" i="5"/>
  <c r="BJ648" i="5"/>
  <c r="AV650" i="5"/>
  <c r="AS672" i="5"/>
  <c r="AS665" i="5"/>
  <c r="AR673" i="5"/>
  <c r="AR668" i="5"/>
  <c r="AR671" i="5"/>
  <c r="AS670" i="5"/>
  <c r="AU655" i="5"/>
  <c r="AW655" i="5" s="1"/>
  <c r="AS669" i="5"/>
  <c r="AR667" i="5"/>
  <c r="AS662" i="5"/>
  <c r="AS664" i="5"/>
  <c r="AS671" i="5"/>
  <c r="AS663" i="5"/>
  <c r="AR666" i="5"/>
  <c r="AR665" i="5"/>
  <c r="AR664" i="5"/>
  <c r="AR672" i="5"/>
  <c r="AS667" i="5"/>
  <c r="AR670" i="5"/>
  <c r="AR663" i="5"/>
  <c r="AS673" i="5"/>
  <c r="AS666" i="5"/>
  <c r="AS668" i="5"/>
  <c r="AR669" i="5"/>
  <c r="AR662" i="5"/>
  <c r="AT662" i="5" s="1"/>
  <c r="AU653" i="5"/>
  <c r="AW653" i="5" s="1"/>
  <c r="AU660" i="5"/>
  <c r="AW660" i="5" s="1"/>
  <c r="AU650" i="5"/>
  <c r="AW650" i="5" s="1"/>
  <c r="AT657" i="5"/>
  <c r="AV657" i="5" s="1"/>
  <c r="AT653" i="5"/>
  <c r="AV653" i="5"/>
  <c r="AT658" i="5"/>
  <c r="AV658" i="5" s="1"/>
  <c r="AU654" i="5"/>
  <c r="AW654" i="5" s="1"/>
  <c r="AT661" i="5"/>
  <c r="AV661" i="5" s="1"/>
  <c r="AU656" i="5"/>
  <c r="AW656" i="5" s="1"/>
  <c r="AT652" i="5"/>
  <c r="AV652" i="5" s="1"/>
  <c r="AU651" i="5"/>
  <c r="AW651" i="5" s="1"/>
  <c r="AT651" i="5"/>
  <c r="AV651" i="5" s="1"/>
  <c r="AT656" i="5"/>
  <c r="AV656" i="5" s="1"/>
  <c r="AT660" i="5"/>
  <c r="AV660" i="5" s="1"/>
  <c r="AQ663" i="5"/>
  <c r="AQ664" i="5" s="1"/>
  <c r="AQ665" i="5" s="1"/>
  <c r="AQ666" i="5" s="1"/>
  <c r="AQ667" i="5" s="1"/>
  <c r="AQ668" i="5" s="1"/>
  <c r="AQ669" i="5" s="1"/>
  <c r="AQ670" i="5" s="1"/>
  <c r="AQ671" i="5" s="1"/>
  <c r="AQ672" i="5" s="1"/>
  <c r="AQ673" i="5" s="1"/>
  <c r="AQ674" i="5" s="1"/>
  <c r="AT654" i="5"/>
  <c r="AV654" i="5" s="1"/>
  <c r="AT655" i="5"/>
  <c r="AV655" i="5"/>
  <c r="AU657" i="5"/>
  <c r="AW657" i="5"/>
  <c r="AT659" i="5"/>
  <c r="AV659" i="5" s="1"/>
  <c r="AU659" i="5"/>
  <c r="AW659" i="5" s="1"/>
  <c r="AU661" i="5"/>
  <c r="AW661" i="5" s="1"/>
  <c r="AU658" i="5"/>
  <c r="AW658" i="5" s="1"/>
  <c r="AU652" i="5"/>
  <c r="AW652" i="5" s="1"/>
  <c r="AZ661" i="5" l="1"/>
  <c r="BJ661" i="5"/>
  <c r="AY659" i="5"/>
  <c r="BI659" i="5"/>
  <c r="AZ657" i="5"/>
  <c r="BJ657" i="5"/>
  <c r="AZ654" i="5"/>
  <c r="BJ654" i="5"/>
  <c r="AZ655" i="5"/>
  <c r="BJ655" i="5"/>
  <c r="AY661" i="5"/>
  <c r="BI661" i="5"/>
  <c r="AZ656" i="5"/>
  <c r="BJ656" i="5"/>
  <c r="AY653" i="5"/>
  <c r="BI653" i="5"/>
  <c r="AY660" i="5"/>
  <c r="BI660" i="5"/>
  <c r="AZ658" i="5"/>
  <c r="BJ658" i="5"/>
  <c r="AY656" i="5"/>
  <c r="BI656" i="5"/>
  <c r="AZ660" i="5"/>
  <c r="BJ660" i="5"/>
  <c r="AZ652" i="5"/>
  <c r="BJ652" i="5"/>
  <c r="AY651" i="5"/>
  <c r="BI651" i="5"/>
  <c r="AZ653" i="5"/>
  <c r="BJ653" i="5"/>
  <c r="AY658" i="5"/>
  <c r="BI658" i="5"/>
  <c r="AY654" i="5"/>
  <c r="BI654" i="5"/>
  <c r="AY655" i="5"/>
  <c r="BI655" i="5"/>
  <c r="AY657" i="5"/>
  <c r="BI657" i="5"/>
  <c r="AZ650" i="5"/>
  <c r="BJ650" i="5"/>
  <c r="AZ651" i="5"/>
  <c r="BJ651" i="5"/>
  <c r="AZ659" i="5"/>
  <c r="BJ659" i="5"/>
  <c r="AY652" i="5"/>
  <c r="BI652" i="5"/>
  <c r="AY650" i="5"/>
  <c r="BI650" i="5"/>
  <c r="AR676" i="5"/>
  <c r="AS684" i="5"/>
  <c r="AS674" i="5"/>
  <c r="AS676" i="5"/>
  <c r="AS685" i="5"/>
  <c r="AR677" i="5"/>
  <c r="AR685" i="5"/>
  <c r="AS683" i="5"/>
  <c r="AS682" i="5"/>
  <c r="AR684" i="5"/>
  <c r="AU665" i="5"/>
  <c r="AW665" i="5" s="1"/>
  <c r="AR683" i="5"/>
  <c r="AS681" i="5"/>
  <c r="AS675" i="5"/>
  <c r="AR674" i="5"/>
  <c r="AT674" i="5" s="1"/>
  <c r="AV674" i="5" s="1"/>
  <c r="AS680" i="5"/>
  <c r="AR678" i="5"/>
  <c r="AR675" i="5"/>
  <c r="AU664" i="5"/>
  <c r="AW664" i="5" s="1"/>
  <c r="AR682" i="5"/>
  <c r="AV662" i="5"/>
  <c r="AR681" i="5"/>
  <c r="AT681" i="5" s="1"/>
  <c r="AS679" i="5"/>
  <c r="AU663" i="5"/>
  <c r="AW663" i="5" s="1"/>
  <c r="AR680" i="5"/>
  <c r="AS678" i="5"/>
  <c r="AR679" i="5"/>
  <c r="AS677" i="5"/>
  <c r="AU670" i="5"/>
  <c r="AW670" i="5" s="1"/>
  <c r="AQ675" i="5"/>
  <c r="AQ676" i="5" s="1"/>
  <c r="AQ677" i="5" s="1"/>
  <c r="AQ678" i="5" s="1"/>
  <c r="AQ679" i="5" s="1"/>
  <c r="AQ680" i="5" s="1"/>
  <c r="AQ681" i="5" s="1"/>
  <c r="AQ682" i="5" s="1"/>
  <c r="AQ683" i="5" s="1"/>
  <c r="AQ684" i="5" s="1"/>
  <c r="AQ685" i="5" s="1"/>
  <c r="AQ686" i="5" s="1"/>
  <c r="AT666" i="5"/>
  <c r="AV666" i="5" s="1"/>
  <c r="AU669" i="5"/>
  <c r="AW669" i="5" s="1"/>
  <c r="AT664" i="5"/>
  <c r="AV664" i="5" s="1"/>
  <c r="AU662" i="5"/>
  <c r="AW662" i="5" s="1"/>
  <c r="AU666" i="5"/>
  <c r="AW666" i="5"/>
  <c r="AU668" i="5"/>
  <c r="AW668" i="5" s="1"/>
  <c r="AT670" i="5"/>
  <c r="AV670" i="5" s="1"/>
  <c r="AT667" i="5"/>
  <c r="AV667" i="5" s="1"/>
  <c r="AT665" i="5"/>
  <c r="AV665" i="5" s="1"/>
  <c r="AU672" i="5"/>
  <c r="AW672" i="5" s="1"/>
  <c r="AT673" i="5"/>
  <c r="AV673" i="5" s="1"/>
  <c r="AU673" i="5"/>
  <c r="AW673" i="5" s="1"/>
  <c r="AT668" i="5"/>
  <c r="AV668" i="5" s="1"/>
  <c r="AT663" i="5"/>
  <c r="AV663" i="5" s="1"/>
  <c r="AT669" i="5"/>
  <c r="AV669" i="5" s="1"/>
  <c r="AT671" i="5"/>
  <c r="AV671" i="5" s="1"/>
  <c r="AT672" i="5"/>
  <c r="AV672" i="5" s="1"/>
  <c r="AU671" i="5"/>
  <c r="AW671" i="5" s="1"/>
  <c r="AU667" i="5"/>
  <c r="AW667" i="5" s="1"/>
  <c r="AZ665" i="5" l="1"/>
  <c r="BJ665" i="5"/>
  <c r="AZ663" i="5"/>
  <c r="BJ663" i="5"/>
  <c r="AY669" i="5"/>
  <c r="BI669" i="5"/>
  <c r="AZ669" i="5"/>
  <c r="BJ669" i="5"/>
  <c r="AZ673" i="5"/>
  <c r="BJ673" i="5"/>
  <c r="AY666" i="5"/>
  <c r="BI666" i="5"/>
  <c r="AZ664" i="5"/>
  <c r="BJ664" i="5"/>
  <c r="AY671" i="5"/>
  <c r="BI671" i="5"/>
  <c r="AY664" i="5"/>
  <c r="BI664" i="5"/>
  <c r="AY665" i="5"/>
  <c r="BI665" i="5"/>
  <c r="AY672" i="5"/>
  <c r="BI672" i="5"/>
  <c r="AY663" i="5"/>
  <c r="BI663" i="5"/>
  <c r="AY668" i="5"/>
  <c r="BI668" i="5"/>
  <c r="AY667" i="5"/>
  <c r="BI667" i="5"/>
  <c r="AY674" i="5"/>
  <c r="BI674" i="5"/>
  <c r="AZ666" i="5"/>
  <c r="BJ666" i="5"/>
  <c r="AZ662" i="5"/>
  <c r="BJ662" i="5"/>
  <c r="AY662" i="5"/>
  <c r="BI662" i="5"/>
  <c r="AZ672" i="5"/>
  <c r="BJ672" i="5"/>
  <c r="AZ667" i="5"/>
  <c r="BJ667" i="5"/>
  <c r="AY670" i="5"/>
  <c r="BI670" i="5"/>
  <c r="AY673" i="5"/>
  <c r="BI673" i="5"/>
  <c r="AZ670" i="5"/>
  <c r="BJ670" i="5"/>
  <c r="AZ671" i="5"/>
  <c r="BJ671" i="5"/>
  <c r="AZ668" i="5"/>
  <c r="BJ668" i="5"/>
  <c r="AT676" i="5"/>
  <c r="AV676" i="5" s="1"/>
  <c r="AU676" i="5"/>
  <c r="AW676" i="5" s="1"/>
  <c r="AU677" i="5"/>
  <c r="AW677" i="5" s="1"/>
  <c r="AR686" i="5"/>
  <c r="AT686" i="5" s="1"/>
  <c r="AV686" i="5" s="1"/>
  <c r="AR692" i="5"/>
  <c r="AR693" i="5"/>
  <c r="AS691" i="5"/>
  <c r="AS687" i="5"/>
  <c r="AR691" i="5"/>
  <c r="AS697" i="5"/>
  <c r="AS690" i="5"/>
  <c r="AR697" i="5"/>
  <c r="AR690" i="5"/>
  <c r="AS695" i="5"/>
  <c r="AS689" i="5"/>
  <c r="AR696" i="5"/>
  <c r="AR689" i="5"/>
  <c r="AT678" i="5"/>
  <c r="AV678" i="5" s="1"/>
  <c r="AS696" i="5"/>
  <c r="AS688" i="5"/>
  <c r="AV681" i="5"/>
  <c r="AR695" i="5"/>
  <c r="AR687" i="5"/>
  <c r="AS694" i="5"/>
  <c r="AS686" i="5"/>
  <c r="AU686" i="5" s="1"/>
  <c r="AW686" i="5" s="1"/>
  <c r="AS692" i="5"/>
  <c r="AR694" i="5"/>
  <c r="AU678" i="5"/>
  <c r="AW678" i="5" s="1"/>
  <c r="AR688" i="5"/>
  <c r="AS693" i="5"/>
  <c r="AU685" i="5"/>
  <c r="AW685" i="5"/>
  <c r="AQ687" i="5"/>
  <c r="AQ688" i="5" s="1"/>
  <c r="AQ689" i="5" s="1"/>
  <c r="AQ690" i="5" s="1"/>
  <c r="AQ691" i="5" s="1"/>
  <c r="AQ692" i="5" s="1"/>
  <c r="AQ693" i="5" s="1"/>
  <c r="AQ694" i="5" s="1"/>
  <c r="AQ695" i="5" s="1"/>
  <c r="AQ696" i="5" s="1"/>
  <c r="AQ697" i="5" s="1"/>
  <c r="AQ698" i="5" s="1"/>
  <c r="AU680" i="5"/>
  <c r="AW680" i="5" s="1"/>
  <c r="AT684" i="5"/>
  <c r="AV684" i="5" s="1"/>
  <c r="AU682" i="5"/>
  <c r="AW682" i="5" s="1"/>
  <c r="AT679" i="5"/>
  <c r="AV679" i="5" s="1"/>
  <c r="AT675" i="5"/>
  <c r="AV675" i="5" s="1"/>
  <c r="AT682" i="5"/>
  <c r="AV682" i="5" s="1"/>
  <c r="AT683" i="5"/>
  <c r="AV683" i="5" s="1"/>
  <c r="AU684" i="5"/>
  <c r="AW684" i="5" s="1"/>
  <c r="AU683" i="5"/>
  <c r="AW683" i="5" s="1"/>
  <c r="AU679" i="5"/>
  <c r="AW679" i="5" s="1"/>
  <c r="AT680" i="5"/>
  <c r="AV680" i="5" s="1"/>
  <c r="AU674" i="5"/>
  <c r="AW674" i="5" s="1"/>
  <c r="AU675" i="5"/>
  <c r="AW675" i="5" s="1"/>
  <c r="AU681" i="5"/>
  <c r="AW681" i="5" s="1"/>
  <c r="AT685" i="5"/>
  <c r="AV685" i="5" s="1"/>
  <c r="AT677" i="5"/>
  <c r="AV677" i="5" s="1"/>
  <c r="AZ679" i="5" l="1"/>
  <c r="BJ679" i="5"/>
  <c r="AZ683" i="5"/>
  <c r="BJ683" i="5"/>
  <c r="AZ677" i="5"/>
  <c r="BJ677" i="5"/>
  <c r="AY681" i="5"/>
  <c r="BI681" i="5"/>
  <c r="AY686" i="5"/>
  <c r="BI686" i="5"/>
  <c r="AY683" i="5"/>
  <c r="BI683" i="5"/>
  <c r="AZ678" i="5"/>
  <c r="BJ678" i="5"/>
  <c r="AZ681" i="5"/>
  <c r="BJ681" i="5"/>
  <c r="AZ686" i="5"/>
  <c r="BJ686" i="5"/>
  <c r="AZ676" i="5"/>
  <c r="BJ676" i="5"/>
  <c r="AZ685" i="5"/>
  <c r="BJ685" i="5"/>
  <c r="AZ684" i="5"/>
  <c r="BJ684" i="5"/>
  <c r="AY678" i="5"/>
  <c r="BI678" i="5"/>
  <c r="AY682" i="5"/>
  <c r="BI682" i="5"/>
  <c r="AY677" i="5"/>
  <c r="BI677" i="5"/>
  <c r="AY679" i="5"/>
  <c r="BI679" i="5"/>
  <c r="AY684" i="5"/>
  <c r="BI684" i="5"/>
  <c r="AY676" i="5"/>
  <c r="BI676" i="5"/>
  <c r="AZ682" i="5"/>
  <c r="BJ682" i="5"/>
  <c r="AZ674" i="5"/>
  <c r="BJ674" i="5"/>
  <c r="AZ680" i="5"/>
  <c r="BJ680" i="5"/>
  <c r="AY675" i="5"/>
  <c r="BI675" i="5"/>
  <c r="AY685" i="5"/>
  <c r="BI685" i="5"/>
  <c r="AZ675" i="5"/>
  <c r="BJ675" i="5"/>
  <c r="AY680" i="5"/>
  <c r="BI680" i="5"/>
  <c r="AU688" i="5"/>
  <c r="AW688" i="5" s="1"/>
  <c r="AT689" i="5"/>
  <c r="AV689" i="5" s="1"/>
  <c r="AS706" i="5"/>
  <c r="AU695" i="5"/>
  <c r="AS700" i="5"/>
  <c r="AS699" i="5"/>
  <c r="AS705" i="5"/>
  <c r="AR708" i="5"/>
  <c r="AR702" i="5"/>
  <c r="AT702" i="5" s="1"/>
  <c r="AV702" i="5" s="1"/>
  <c r="AU693" i="5"/>
  <c r="AW693" i="5" s="1"/>
  <c r="AR701" i="5"/>
  <c r="AS698" i="5"/>
  <c r="AU698" i="5" s="1"/>
  <c r="AW698" i="5" s="1"/>
  <c r="AR703" i="5"/>
  <c r="AS704" i="5"/>
  <c r="AR707" i="5"/>
  <c r="AS703" i="5"/>
  <c r="AS709" i="5"/>
  <c r="AR709" i="5"/>
  <c r="AR700" i="5"/>
  <c r="AR706" i="5"/>
  <c r="AT693" i="5"/>
  <c r="AV693" i="5" s="1"/>
  <c r="AW695" i="5"/>
  <c r="AS702" i="5"/>
  <c r="AS707" i="5"/>
  <c r="AR699" i="5"/>
  <c r="AR705" i="5"/>
  <c r="AS701" i="5"/>
  <c r="AS708" i="5"/>
  <c r="AU691" i="5"/>
  <c r="AW691" i="5" s="1"/>
  <c r="AR698" i="5"/>
  <c r="AT698" i="5" s="1"/>
  <c r="AV698" i="5" s="1"/>
  <c r="AR704" i="5"/>
  <c r="AU690" i="5"/>
  <c r="AW690" i="5" s="1"/>
  <c r="AU692" i="5"/>
  <c r="AW692" i="5" s="1"/>
  <c r="AT695" i="5"/>
  <c r="AV695" i="5" s="1"/>
  <c r="AT690" i="5"/>
  <c r="AV690" i="5" s="1"/>
  <c r="AU697" i="5"/>
  <c r="AW697" i="5" s="1"/>
  <c r="AT691" i="5"/>
  <c r="AV691" i="5" s="1"/>
  <c r="AT696" i="5"/>
  <c r="AV696" i="5" s="1"/>
  <c r="AU696" i="5"/>
  <c r="AW696" i="5" s="1"/>
  <c r="AQ699" i="5"/>
  <c r="AQ700" i="5" s="1"/>
  <c r="AQ701" i="5" s="1"/>
  <c r="AQ702" i="5" s="1"/>
  <c r="AQ703" i="5" s="1"/>
  <c r="AQ704" i="5" s="1"/>
  <c r="AQ705" i="5" s="1"/>
  <c r="AQ706" i="5" s="1"/>
  <c r="AQ707" i="5" s="1"/>
  <c r="AQ708" i="5" s="1"/>
  <c r="AQ709" i="5" s="1"/>
  <c r="AQ710" i="5" s="1"/>
  <c r="AT692" i="5"/>
  <c r="AV692" i="5" s="1"/>
  <c r="AT697" i="5"/>
  <c r="AV697" i="5" s="1"/>
  <c r="AU689" i="5"/>
  <c r="AW689" i="5" s="1"/>
  <c r="AT688" i="5"/>
  <c r="AV688" i="5" s="1"/>
  <c r="AU687" i="5"/>
  <c r="AW687" i="5" s="1"/>
  <c r="AT694" i="5"/>
  <c r="AV694" i="5" s="1"/>
  <c r="AT687" i="5"/>
  <c r="AV687" i="5" s="1"/>
  <c r="AU694" i="5"/>
  <c r="AW694" i="5" s="1"/>
  <c r="AZ687" i="5" l="1"/>
  <c r="BJ687" i="5"/>
  <c r="AY702" i="5"/>
  <c r="BI702" i="5"/>
  <c r="AY695" i="5"/>
  <c r="BI695" i="5"/>
  <c r="AY697" i="5"/>
  <c r="BI697" i="5"/>
  <c r="AY688" i="5"/>
  <c r="BI688" i="5"/>
  <c r="AZ693" i="5"/>
  <c r="BJ693" i="5"/>
  <c r="AZ691" i="5"/>
  <c r="BJ691" i="5"/>
  <c r="AY696" i="5"/>
  <c r="BI696" i="5"/>
  <c r="AY689" i="5"/>
  <c r="BI689" i="5"/>
  <c r="AY698" i="5"/>
  <c r="BI698" i="5"/>
  <c r="AY692" i="5"/>
  <c r="BI692" i="5"/>
  <c r="AZ696" i="5"/>
  <c r="BJ696" i="5"/>
  <c r="AY691" i="5"/>
  <c r="BI691" i="5"/>
  <c r="AZ688" i="5"/>
  <c r="BJ688" i="5"/>
  <c r="AY694" i="5"/>
  <c r="BI694" i="5"/>
  <c r="AZ692" i="5"/>
  <c r="BJ692" i="5"/>
  <c r="AZ690" i="5"/>
  <c r="BJ690" i="5"/>
  <c r="AZ689" i="5"/>
  <c r="BJ689" i="5"/>
  <c r="AZ697" i="5"/>
  <c r="BJ697" i="5"/>
  <c r="AU707" i="5"/>
  <c r="AZ698" i="5"/>
  <c r="BJ698" i="5"/>
  <c r="AZ695" i="5"/>
  <c r="BJ695" i="5"/>
  <c r="AY693" i="5"/>
  <c r="BI693" i="5"/>
  <c r="AZ694" i="5"/>
  <c r="BJ694" i="5"/>
  <c r="AY687" i="5"/>
  <c r="BI687" i="5"/>
  <c r="AY690" i="5"/>
  <c r="BI690" i="5"/>
  <c r="AU705" i="5"/>
  <c r="AW705" i="5" s="1"/>
  <c r="AU701" i="5"/>
  <c r="AT699" i="5"/>
  <c r="AV699" i="5" s="1"/>
  <c r="AT703" i="5"/>
  <c r="AV703" i="5" s="1"/>
  <c r="AR714" i="5"/>
  <c r="AR713" i="5"/>
  <c r="AT706" i="5"/>
  <c r="AV706" i="5" s="1"/>
  <c r="AR712" i="5"/>
  <c r="AT700" i="5"/>
  <c r="AV700" i="5" s="1"/>
  <c r="AS717" i="5"/>
  <c r="AU708" i="5"/>
  <c r="AW708" i="5" s="1"/>
  <c r="AT709" i="5"/>
  <c r="AV709" i="5" s="1"/>
  <c r="AS714" i="5"/>
  <c r="AU703" i="5"/>
  <c r="AW703" i="5" s="1"/>
  <c r="AR717" i="5"/>
  <c r="AU702" i="5"/>
  <c r="AW702" i="5" s="1"/>
  <c r="AW707" i="5"/>
  <c r="AS720" i="5"/>
  <c r="AS718" i="5"/>
  <c r="AS716" i="5"/>
  <c r="AR718" i="5"/>
  <c r="AS715" i="5"/>
  <c r="AR711" i="5"/>
  <c r="AS713" i="5"/>
  <c r="AR710" i="5"/>
  <c r="AT710" i="5" s="1"/>
  <c r="AS712" i="5"/>
  <c r="AR721" i="5"/>
  <c r="AT705" i="5"/>
  <c r="AV705" i="5" s="1"/>
  <c r="AS711" i="5"/>
  <c r="AR720" i="5"/>
  <c r="AW701" i="5"/>
  <c r="AS710" i="5"/>
  <c r="AU710" i="5" s="1"/>
  <c r="AR719" i="5"/>
  <c r="AS721" i="5"/>
  <c r="AR716" i="5"/>
  <c r="AU700" i="5"/>
  <c r="AW700" i="5" s="1"/>
  <c r="AS719" i="5"/>
  <c r="AR715" i="5"/>
  <c r="AU709" i="5"/>
  <c r="AW709" i="5" s="1"/>
  <c r="AQ711" i="5"/>
  <c r="AQ712" i="5" s="1"/>
  <c r="AQ713" i="5" s="1"/>
  <c r="AQ714" i="5" s="1"/>
  <c r="AQ715" i="5" s="1"/>
  <c r="AQ716" i="5" s="1"/>
  <c r="AQ717" i="5" s="1"/>
  <c r="AQ718" i="5" s="1"/>
  <c r="AQ719" i="5" s="1"/>
  <c r="AQ720" i="5" s="1"/>
  <c r="AQ721" i="5" s="1"/>
  <c r="AQ722" i="5" s="1"/>
  <c r="AT701" i="5"/>
  <c r="AV701" i="5" s="1"/>
  <c r="AT704" i="5"/>
  <c r="AV704" i="5" s="1"/>
  <c r="AU706" i="5"/>
  <c r="AW706" i="5" s="1"/>
  <c r="AU704" i="5"/>
  <c r="AW704" i="5" s="1"/>
  <c r="AT707" i="5"/>
  <c r="AV707" i="5" s="1"/>
  <c r="AU699" i="5"/>
  <c r="AW699" i="5" s="1"/>
  <c r="AT708" i="5"/>
  <c r="AV708" i="5" s="1"/>
  <c r="AY703" i="5" l="1"/>
  <c r="BI703" i="5"/>
  <c r="AZ709" i="5"/>
  <c r="BJ709" i="5"/>
  <c r="AY705" i="5"/>
  <c r="BI705" i="5"/>
  <c r="AZ700" i="5"/>
  <c r="BJ700" i="5"/>
  <c r="AY699" i="5"/>
  <c r="BI699" i="5"/>
  <c r="AZ703" i="5"/>
  <c r="BJ703" i="5"/>
  <c r="AY704" i="5"/>
  <c r="BI704" i="5"/>
  <c r="AY701" i="5"/>
  <c r="BI701" i="5"/>
  <c r="AY709" i="5"/>
  <c r="BI709" i="5"/>
  <c r="AZ705" i="5"/>
  <c r="BJ705" i="5"/>
  <c r="AY706" i="5"/>
  <c r="BI706" i="5"/>
  <c r="AZ707" i="5"/>
  <c r="BJ707" i="5"/>
  <c r="AZ702" i="5"/>
  <c r="BJ702" i="5"/>
  <c r="AZ699" i="5"/>
  <c r="BJ699" i="5"/>
  <c r="AZ708" i="5"/>
  <c r="BJ708" i="5"/>
  <c r="AY700" i="5"/>
  <c r="BI700" i="5"/>
  <c r="AY707" i="5"/>
  <c r="BI707" i="5"/>
  <c r="AZ704" i="5"/>
  <c r="BJ704" i="5"/>
  <c r="AY708" i="5"/>
  <c r="BI708" i="5"/>
  <c r="AZ706" i="5"/>
  <c r="BJ706" i="5"/>
  <c r="AZ701" i="5"/>
  <c r="BJ701" i="5"/>
  <c r="AS727" i="5"/>
  <c r="AS723" i="5"/>
  <c r="AS726" i="5"/>
  <c r="AR728" i="5"/>
  <c r="AS728" i="5"/>
  <c r="AR729" i="5"/>
  <c r="AR730" i="5"/>
  <c r="AR727" i="5"/>
  <c r="AR726" i="5"/>
  <c r="AR724" i="5"/>
  <c r="AS730" i="5"/>
  <c r="AS724" i="5"/>
  <c r="AS729" i="5"/>
  <c r="AR725" i="5"/>
  <c r="AR723" i="5"/>
  <c r="AS722" i="5"/>
  <c r="AR733" i="5"/>
  <c r="AS725" i="5"/>
  <c r="AR722" i="5"/>
  <c r="AS733" i="5"/>
  <c r="AW710" i="5"/>
  <c r="AV710" i="5"/>
  <c r="AS731" i="5"/>
  <c r="AR732" i="5"/>
  <c r="AS732" i="5"/>
  <c r="AR731" i="5"/>
  <c r="AU720" i="5"/>
  <c r="AW720" i="5" s="1"/>
  <c r="AT713" i="5"/>
  <c r="AV713" i="5" s="1"/>
  <c r="AU714" i="5"/>
  <c r="AW714" i="5" s="1"/>
  <c r="AU719" i="5"/>
  <c r="AW719" i="5" s="1"/>
  <c r="AT715" i="5"/>
  <c r="AV715" i="5" s="1"/>
  <c r="AQ723" i="5"/>
  <c r="AQ724" i="5" s="1"/>
  <c r="AQ725" i="5" s="1"/>
  <c r="AQ726" i="5" s="1"/>
  <c r="AQ727" i="5" s="1"/>
  <c r="AQ728" i="5" s="1"/>
  <c r="AQ729" i="5" s="1"/>
  <c r="AQ730" i="5" s="1"/>
  <c r="AQ731" i="5" s="1"/>
  <c r="AQ732" i="5" s="1"/>
  <c r="AQ733" i="5" s="1"/>
  <c r="AQ734" i="5" s="1"/>
  <c r="AU721" i="5"/>
  <c r="AW721" i="5" s="1"/>
  <c r="AU712" i="5"/>
  <c r="AW712" i="5" s="1"/>
  <c r="AT712" i="5"/>
  <c r="AV712" i="5" s="1"/>
  <c r="AU716" i="5"/>
  <c r="AW716" i="5" s="1"/>
  <c r="AT714" i="5"/>
  <c r="AV714" i="5" s="1"/>
  <c r="AT718" i="5"/>
  <c r="AV718" i="5" s="1"/>
  <c r="AU711" i="5"/>
  <c r="AW711" i="5" s="1"/>
  <c r="AT716" i="5"/>
  <c r="AV716" i="5" s="1"/>
  <c r="AU713" i="5"/>
  <c r="AW713" i="5" s="1"/>
  <c r="AT721" i="5"/>
  <c r="AV721" i="5" s="1"/>
  <c r="AT717" i="5"/>
  <c r="AV717" i="5" s="1"/>
  <c r="AU717" i="5"/>
  <c r="AW717" i="5" s="1"/>
  <c r="AT711" i="5"/>
  <c r="AV711" i="5" s="1"/>
  <c r="AT719" i="5"/>
  <c r="AV719" i="5" s="1"/>
  <c r="AT720" i="5"/>
  <c r="AV720" i="5" s="1"/>
  <c r="AU715" i="5"/>
  <c r="AW715" i="5" s="1"/>
  <c r="AU718" i="5"/>
  <c r="AW718" i="5" s="1"/>
  <c r="AY721" i="5" l="1"/>
  <c r="BI721" i="5"/>
  <c r="AZ714" i="5"/>
  <c r="BJ714" i="5"/>
  <c r="AZ711" i="5"/>
  <c r="BJ711" i="5"/>
  <c r="AZ719" i="5"/>
  <c r="BJ719" i="5"/>
  <c r="AY716" i="5"/>
  <c r="BI716" i="5"/>
  <c r="AY714" i="5"/>
  <c r="BI714" i="5"/>
  <c r="AZ718" i="5"/>
  <c r="BJ718" i="5"/>
  <c r="AZ716" i="5"/>
  <c r="BJ716" i="5"/>
  <c r="AZ713" i="5"/>
  <c r="BJ713" i="5"/>
  <c r="AY713" i="5"/>
  <c r="BI713" i="5"/>
  <c r="AZ720" i="5"/>
  <c r="BJ720" i="5"/>
  <c r="AY718" i="5"/>
  <c r="BI718" i="5"/>
  <c r="AY719" i="5"/>
  <c r="BI719" i="5"/>
  <c r="AZ712" i="5"/>
  <c r="BJ712" i="5"/>
  <c r="AY710" i="5"/>
  <c r="BI710" i="5"/>
  <c r="AY720" i="5"/>
  <c r="BI720" i="5"/>
  <c r="AY712" i="5"/>
  <c r="BI712" i="5"/>
  <c r="AY711" i="5"/>
  <c r="BI711" i="5"/>
  <c r="AZ721" i="5"/>
  <c r="BJ721" i="5"/>
  <c r="AZ710" i="5"/>
  <c r="BJ710" i="5"/>
  <c r="AZ715" i="5"/>
  <c r="BJ715" i="5"/>
  <c r="AZ717" i="5"/>
  <c r="BJ717" i="5"/>
  <c r="AY717" i="5"/>
  <c r="BI717" i="5"/>
  <c r="AY715" i="5"/>
  <c r="BI715" i="5"/>
  <c r="AR740" i="5"/>
  <c r="AR742" i="5"/>
  <c r="AS739" i="5"/>
  <c r="AS741" i="5"/>
  <c r="AS740" i="5"/>
  <c r="AR738" i="5"/>
  <c r="AR739" i="5"/>
  <c r="AS738" i="5"/>
  <c r="AR734" i="5"/>
  <c r="AR741" i="5"/>
  <c r="AS737" i="5"/>
  <c r="AS735" i="5"/>
  <c r="AR736" i="5"/>
  <c r="AS734" i="5"/>
  <c r="AU734" i="5" s="1"/>
  <c r="AW734" i="5" s="1"/>
  <c r="AR737" i="5"/>
  <c r="AR735" i="5"/>
  <c r="AS745" i="5"/>
  <c r="AR745" i="5"/>
  <c r="AS743" i="5"/>
  <c r="AS736" i="5"/>
  <c r="AR744" i="5"/>
  <c r="AS744" i="5"/>
  <c r="AU744" i="5" s="1"/>
  <c r="AR743" i="5"/>
  <c r="AS742" i="5"/>
  <c r="AT731" i="5"/>
  <c r="AV731" i="5" s="1"/>
  <c r="AU728" i="5"/>
  <c r="AW728" i="5" s="1"/>
  <c r="AT727" i="5"/>
  <c r="AV727" i="5" s="1"/>
  <c r="AQ735" i="5"/>
  <c r="AQ736" i="5" s="1"/>
  <c r="AQ737" i="5" s="1"/>
  <c r="AQ738" i="5" s="1"/>
  <c r="AQ739" i="5" s="1"/>
  <c r="AQ740" i="5" s="1"/>
  <c r="AQ741" i="5" s="1"/>
  <c r="AQ742" i="5" s="1"/>
  <c r="AQ743" i="5" s="1"/>
  <c r="AQ744" i="5" s="1"/>
  <c r="AQ745" i="5" s="1"/>
  <c r="AQ746" i="5" s="1"/>
  <c r="AT732" i="5"/>
  <c r="AV732" i="5"/>
  <c r="AT725" i="5"/>
  <c r="AV725" i="5" s="1"/>
  <c r="AU726" i="5"/>
  <c r="AW726" i="5"/>
  <c r="AU733" i="5"/>
  <c r="AW733" i="5" s="1"/>
  <c r="AU727" i="5"/>
  <c r="AW727" i="5" s="1"/>
  <c r="AU731" i="5"/>
  <c r="AW731" i="5" s="1"/>
  <c r="AT728" i="5"/>
  <c r="AV728" i="5" s="1"/>
  <c r="AT726" i="5"/>
  <c r="AV726" i="5" s="1"/>
  <c r="AU724" i="5"/>
  <c r="AW724" i="5" s="1"/>
  <c r="AU729" i="5"/>
  <c r="AW729" i="5" s="1"/>
  <c r="AT729" i="5"/>
  <c r="AV729" i="5"/>
  <c r="AT733" i="5"/>
  <c r="AV733" i="5" s="1"/>
  <c r="AT723" i="5"/>
  <c r="AV723" i="5" s="1"/>
  <c r="AT722" i="5"/>
  <c r="AV722" i="5" s="1"/>
  <c r="AT730" i="5"/>
  <c r="AV730" i="5" s="1"/>
  <c r="AU730" i="5"/>
  <c r="AW730" i="5" s="1"/>
  <c r="AU732" i="5"/>
  <c r="AW732" i="5" s="1"/>
  <c r="AT724" i="5"/>
  <c r="AV724" i="5" s="1"/>
  <c r="AU723" i="5"/>
  <c r="AW723" i="5" s="1"/>
  <c r="AU722" i="5"/>
  <c r="AW722" i="5"/>
  <c r="AU725" i="5"/>
  <c r="AW725" i="5"/>
  <c r="AT744" i="5" l="1"/>
  <c r="AV744" i="5" s="1"/>
  <c r="AZ731" i="5"/>
  <c r="BJ731" i="5"/>
  <c r="AY722" i="5"/>
  <c r="BI722" i="5"/>
  <c r="AZ727" i="5"/>
  <c r="BJ727" i="5"/>
  <c r="AZ730" i="5"/>
  <c r="BJ730" i="5"/>
  <c r="AY730" i="5"/>
  <c r="BI730" i="5"/>
  <c r="AZ726" i="5"/>
  <c r="BJ726" i="5"/>
  <c r="AZ732" i="5"/>
  <c r="BJ732" i="5"/>
  <c r="AZ733" i="5"/>
  <c r="BJ733" i="5"/>
  <c r="AY723" i="5"/>
  <c r="BI723" i="5"/>
  <c r="AY725" i="5"/>
  <c r="BI725" i="5"/>
  <c r="AY732" i="5"/>
  <c r="BI732" i="5"/>
  <c r="AZ729" i="5"/>
  <c r="BJ729" i="5"/>
  <c r="AZ724" i="5"/>
  <c r="BJ724" i="5"/>
  <c r="AY727" i="5"/>
  <c r="BI727" i="5"/>
  <c r="AY744" i="5"/>
  <c r="BI744" i="5"/>
  <c r="AY733" i="5"/>
  <c r="BI733" i="5"/>
  <c r="AY729" i="5"/>
  <c r="BI729" i="5"/>
  <c r="AZ722" i="5"/>
  <c r="BJ722" i="5"/>
  <c r="AY726" i="5"/>
  <c r="BI726" i="5"/>
  <c r="AZ728" i="5"/>
  <c r="BJ728" i="5"/>
  <c r="AZ734" i="5"/>
  <c r="BJ734" i="5"/>
  <c r="AZ725" i="5"/>
  <c r="BJ725" i="5"/>
  <c r="AZ723" i="5"/>
  <c r="BJ723" i="5"/>
  <c r="AY724" i="5"/>
  <c r="BI724" i="5"/>
  <c r="AY728" i="5"/>
  <c r="BI728" i="5"/>
  <c r="AY731" i="5"/>
  <c r="BI731" i="5"/>
  <c r="AT740" i="5"/>
  <c r="AV740" i="5" s="1"/>
  <c r="AR746" i="5"/>
  <c r="AT746" i="5" s="1"/>
  <c r="AV746" i="5" s="1"/>
  <c r="AR753" i="5"/>
  <c r="AR747" i="5"/>
  <c r="AS755" i="5"/>
  <c r="AS751" i="5"/>
  <c r="AR757" i="5"/>
  <c r="AR752" i="5"/>
  <c r="AR754" i="5"/>
  <c r="AR751" i="5"/>
  <c r="AU745" i="5"/>
  <c r="AW745" i="5" s="1"/>
  <c r="AS749" i="5"/>
  <c r="AU739" i="5"/>
  <c r="AW739" i="5" s="1"/>
  <c r="AS748" i="5"/>
  <c r="AS756" i="5"/>
  <c r="AU737" i="5"/>
  <c r="AW737" i="5" s="1"/>
  <c r="AR749" i="5"/>
  <c r="AR756" i="5"/>
  <c r="AS757" i="5"/>
  <c r="AR750" i="5"/>
  <c r="AW744" i="5"/>
  <c r="AT743" i="5"/>
  <c r="AV743" i="5" s="1"/>
  <c r="AS747" i="5"/>
  <c r="AS754" i="5"/>
  <c r="AT742" i="5"/>
  <c r="AV742" i="5" s="1"/>
  <c r="AR748" i="5"/>
  <c r="AR755" i="5"/>
  <c r="AS752" i="5"/>
  <c r="AS750" i="5"/>
  <c r="AS746" i="5"/>
  <c r="AS753" i="5"/>
  <c r="AU738" i="5"/>
  <c r="AW738" i="5" s="1"/>
  <c r="AU743" i="5"/>
  <c r="AW743" i="5" s="1"/>
  <c r="AT739" i="5"/>
  <c r="AV739" i="5" s="1"/>
  <c r="AU742" i="5"/>
  <c r="AW742" i="5" s="1"/>
  <c r="AU741" i="5"/>
  <c r="AW741" i="5" s="1"/>
  <c r="AT736" i="5"/>
  <c r="AV736" i="5" s="1"/>
  <c r="AT738" i="5"/>
  <c r="AV738" i="5" s="1"/>
  <c r="AU735" i="5"/>
  <c r="AW735" i="5" s="1"/>
  <c r="AT737" i="5"/>
  <c r="AV737" i="5" s="1"/>
  <c r="AT741" i="5"/>
  <c r="AV741" i="5" s="1"/>
  <c r="AU736" i="5"/>
  <c r="AW736" i="5" s="1"/>
  <c r="AQ747" i="5"/>
  <c r="AQ748" i="5" s="1"/>
  <c r="AQ749" i="5" s="1"/>
  <c r="AQ750" i="5" s="1"/>
  <c r="AQ751" i="5" s="1"/>
  <c r="AQ752" i="5" s="1"/>
  <c r="AQ753" i="5" s="1"/>
  <c r="AQ754" i="5" s="1"/>
  <c r="AQ755" i="5" s="1"/>
  <c r="AQ756" i="5" s="1"/>
  <c r="AQ757" i="5" s="1"/>
  <c r="AQ758" i="5" s="1"/>
  <c r="AT734" i="5"/>
  <c r="AV734" i="5" s="1"/>
  <c r="AT735" i="5"/>
  <c r="AV735" i="5" s="1"/>
  <c r="AU740" i="5"/>
  <c r="AW740" i="5" s="1"/>
  <c r="AT745" i="5"/>
  <c r="AV745" i="5" s="1"/>
  <c r="AU754" i="5" l="1"/>
  <c r="AW754" i="5" s="1"/>
  <c r="AZ738" i="5"/>
  <c r="BJ738" i="5"/>
  <c r="AY736" i="5"/>
  <c r="BI736" i="5"/>
  <c r="AY738" i="5"/>
  <c r="BI738" i="5"/>
  <c r="AY746" i="5"/>
  <c r="BI746" i="5"/>
  <c r="AY741" i="5"/>
  <c r="BI741" i="5"/>
  <c r="AY737" i="5"/>
  <c r="BI737" i="5"/>
  <c r="AY745" i="5"/>
  <c r="BI745" i="5"/>
  <c r="AY742" i="5"/>
  <c r="BI742" i="5"/>
  <c r="AZ739" i="5"/>
  <c r="BJ739" i="5"/>
  <c r="AY740" i="5"/>
  <c r="BI740" i="5"/>
  <c r="AZ736" i="5"/>
  <c r="BJ736" i="5"/>
  <c r="AZ737" i="5"/>
  <c r="BJ737" i="5"/>
  <c r="AZ754" i="5"/>
  <c r="BJ754" i="5"/>
  <c r="AZ741" i="5"/>
  <c r="BJ741" i="5"/>
  <c r="AZ740" i="5"/>
  <c r="BJ740" i="5"/>
  <c r="AY735" i="5"/>
  <c r="BI735" i="5"/>
  <c r="AY739" i="5"/>
  <c r="BI739" i="5"/>
  <c r="AZ745" i="5"/>
  <c r="BJ745" i="5"/>
  <c r="AZ735" i="5"/>
  <c r="BJ735" i="5"/>
  <c r="AZ742" i="5"/>
  <c r="BJ742" i="5"/>
  <c r="AY734" i="5"/>
  <c r="BI734" i="5"/>
  <c r="AZ743" i="5"/>
  <c r="BJ743" i="5"/>
  <c r="AY743" i="5"/>
  <c r="BI743" i="5"/>
  <c r="AZ744" i="5"/>
  <c r="BJ744" i="5"/>
  <c r="AU747" i="5"/>
  <c r="AW747" i="5" s="1"/>
  <c r="AT750" i="5"/>
  <c r="AS767" i="5"/>
  <c r="AR761" i="5"/>
  <c r="AS758" i="5"/>
  <c r="AS762" i="5"/>
  <c r="AR759" i="5"/>
  <c r="AS768" i="5"/>
  <c r="AR758" i="5"/>
  <c r="AT758" i="5" s="1"/>
  <c r="AV758" i="5" s="1"/>
  <c r="AS766" i="5"/>
  <c r="AR769" i="5"/>
  <c r="AS769" i="5"/>
  <c r="AS765" i="5"/>
  <c r="AR768" i="5"/>
  <c r="AT754" i="5"/>
  <c r="AV754" i="5" s="1"/>
  <c r="AS764" i="5"/>
  <c r="AR767" i="5"/>
  <c r="AT751" i="5"/>
  <c r="AV751" i="5" s="1"/>
  <c r="AS763" i="5"/>
  <c r="AR766" i="5"/>
  <c r="AR763" i="5"/>
  <c r="AU755" i="5"/>
  <c r="AW755" i="5" s="1"/>
  <c r="AT757" i="5"/>
  <c r="AV757" i="5" s="1"/>
  <c r="AT752" i="5"/>
  <c r="AV752" i="5" s="1"/>
  <c r="AS761" i="5"/>
  <c r="AR765" i="5"/>
  <c r="AS760" i="5"/>
  <c r="AR764" i="5"/>
  <c r="AR762" i="5"/>
  <c r="AU751" i="5"/>
  <c r="AW751" i="5" s="1"/>
  <c r="AV750" i="5"/>
  <c r="AT747" i="5"/>
  <c r="AV747" i="5" s="1"/>
  <c r="AT749" i="5"/>
  <c r="AV749" i="5" s="1"/>
  <c r="AU756" i="5"/>
  <c r="AW756" i="5" s="1"/>
  <c r="AU748" i="5"/>
  <c r="AW748" i="5" s="1"/>
  <c r="AS759" i="5"/>
  <c r="AR760" i="5"/>
  <c r="AU746" i="5"/>
  <c r="AW746" i="5" s="1"/>
  <c r="AU757" i="5"/>
  <c r="AW757" i="5" s="1"/>
  <c r="AU753" i="5"/>
  <c r="AW753" i="5" s="1"/>
  <c r="AQ759" i="5"/>
  <c r="AQ760" i="5" s="1"/>
  <c r="AQ761" i="5" s="1"/>
  <c r="AQ762" i="5" s="1"/>
  <c r="AQ763" i="5" s="1"/>
  <c r="AQ764" i="5" s="1"/>
  <c r="AQ765" i="5" s="1"/>
  <c r="AQ766" i="5" s="1"/>
  <c r="AQ767" i="5" s="1"/>
  <c r="AQ768" i="5" s="1"/>
  <c r="AQ769" i="5" s="1"/>
  <c r="AQ770" i="5" s="1"/>
  <c r="AT756" i="5"/>
  <c r="AV756" i="5" s="1"/>
  <c r="AU749" i="5"/>
  <c r="AW749" i="5" s="1"/>
  <c r="AU750" i="5"/>
  <c r="AW750" i="5" s="1"/>
  <c r="AT755" i="5"/>
  <c r="AV755" i="5" s="1"/>
  <c r="AU752" i="5"/>
  <c r="AW752" i="5" s="1"/>
  <c r="AT753" i="5"/>
  <c r="AV753" i="5" s="1"/>
  <c r="AT748" i="5"/>
  <c r="AV748" i="5" s="1"/>
  <c r="AU759" i="5" l="1"/>
  <c r="AW759" i="5" s="1"/>
  <c r="AZ759" i="5"/>
  <c r="BJ759" i="5"/>
  <c r="AY758" i="5"/>
  <c r="BI758" i="5"/>
  <c r="AY748" i="5"/>
  <c r="BI748" i="5"/>
  <c r="AZ752" i="5"/>
  <c r="BJ752" i="5"/>
  <c r="AY753" i="5"/>
  <c r="BI753" i="5"/>
  <c r="AZ756" i="5"/>
  <c r="BJ756" i="5"/>
  <c r="AZ750" i="5"/>
  <c r="BJ750" i="5"/>
  <c r="AZ749" i="5"/>
  <c r="BJ749" i="5"/>
  <c r="AZ751" i="5"/>
  <c r="BJ751" i="5"/>
  <c r="AY751" i="5"/>
  <c r="BI751" i="5"/>
  <c r="AY752" i="5"/>
  <c r="BI752" i="5"/>
  <c r="AY749" i="5"/>
  <c r="BI749" i="5"/>
  <c r="AY750" i="5"/>
  <c r="BI750" i="5"/>
  <c r="AY757" i="5"/>
  <c r="BI757" i="5"/>
  <c r="AY755" i="5"/>
  <c r="BI755" i="5"/>
  <c r="AY747" i="5"/>
  <c r="BI747" i="5"/>
  <c r="AY756" i="5"/>
  <c r="BI756" i="5"/>
  <c r="AY754" i="5"/>
  <c r="BI754" i="5"/>
  <c r="AZ748" i="5"/>
  <c r="BJ748" i="5"/>
  <c r="AZ755" i="5"/>
  <c r="BJ755" i="5"/>
  <c r="AZ753" i="5"/>
  <c r="BJ753" i="5"/>
  <c r="AZ757" i="5"/>
  <c r="BJ757" i="5"/>
  <c r="AZ746" i="5"/>
  <c r="BJ746" i="5"/>
  <c r="AZ747" i="5"/>
  <c r="BJ747" i="5"/>
  <c r="AT760" i="5"/>
  <c r="AU761" i="5"/>
  <c r="AT761" i="5"/>
  <c r="AV761" i="5" s="1"/>
  <c r="AT759" i="5"/>
  <c r="AT762" i="5"/>
  <c r="AV762" i="5" s="1"/>
  <c r="AT764" i="5"/>
  <c r="AV764" i="5" s="1"/>
  <c r="AS776" i="5"/>
  <c r="AT765" i="5"/>
  <c r="AT768" i="5"/>
  <c r="AR781" i="5"/>
  <c r="AS775" i="5"/>
  <c r="AT767" i="5"/>
  <c r="AV767" i="5" s="1"/>
  <c r="AS774" i="5"/>
  <c r="AS773" i="5"/>
  <c r="AR773" i="5"/>
  <c r="AS779" i="5"/>
  <c r="AR780" i="5"/>
  <c r="AT766" i="5"/>
  <c r="AR779" i="5"/>
  <c r="AV760" i="5"/>
  <c r="AV759" i="5"/>
  <c r="AT763" i="5"/>
  <c r="AV763" i="5" s="1"/>
  <c r="AU762" i="5"/>
  <c r="AW762" i="5" s="1"/>
  <c r="AS780" i="5"/>
  <c r="AS778" i="5"/>
  <c r="AR778" i="5"/>
  <c r="AS772" i="5"/>
  <c r="AS777" i="5"/>
  <c r="AW761" i="5"/>
  <c r="AR772" i="5"/>
  <c r="AR777" i="5"/>
  <c r="AV766" i="5"/>
  <c r="AV768" i="5"/>
  <c r="AV765" i="5"/>
  <c r="AS771" i="5"/>
  <c r="AR776" i="5"/>
  <c r="AR771" i="5"/>
  <c r="AR775" i="5"/>
  <c r="AS781" i="5"/>
  <c r="AS770" i="5"/>
  <c r="AU770" i="5" s="1"/>
  <c r="AR774" i="5"/>
  <c r="AR770" i="5"/>
  <c r="AT770" i="5" s="1"/>
  <c r="AV770" i="5" s="1"/>
  <c r="AU768" i="5"/>
  <c r="AW768" i="5" s="1"/>
  <c r="AU769" i="5"/>
  <c r="AW769" i="5" s="1"/>
  <c r="AU766" i="5"/>
  <c r="AW766" i="5" s="1"/>
  <c r="AU764" i="5"/>
  <c r="AW764" i="5" s="1"/>
  <c r="AU758" i="5"/>
  <c r="AW758" i="5" s="1"/>
  <c r="AQ771" i="5"/>
  <c r="AQ772" i="5" s="1"/>
  <c r="AQ773" i="5" s="1"/>
  <c r="AQ774" i="5" s="1"/>
  <c r="AQ775" i="5" s="1"/>
  <c r="AQ776" i="5" s="1"/>
  <c r="AQ777" i="5" s="1"/>
  <c r="AQ778" i="5" s="1"/>
  <c r="AQ779" i="5" s="1"/>
  <c r="AQ780" i="5" s="1"/>
  <c r="AQ781" i="5" s="1"/>
  <c r="AQ782" i="5" s="1"/>
  <c r="AT769" i="5"/>
  <c r="AV769" i="5" s="1"/>
  <c r="AU763" i="5"/>
  <c r="AW763" i="5" s="1"/>
  <c r="AU765" i="5"/>
  <c r="AW765" i="5" s="1"/>
  <c r="AU767" i="5"/>
  <c r="AW767" i="5" s="1"/>
  <c r="AU760" i="5"/>
  <c r="AW760" i="5" s="1"/>
  <c r="AZ764" i="5" l="1"/>
  <c r="BJ764" i="5"/>
  <c r="AY763" i="5"/>
  <c r="BI763" i="5"/>
  <c r="AY759" i="5"/>
  <c r="BI759" i="5"/>
  <c r="AY767" i="5"/>
  <c r="BI767" i="5"/>
  <c r="AZ758" i="5"/>
  <c r="BJ758" i="5"/>
  <c r="AZ762" i="5"/>
  <c r="BJ762" i="5"/>
  <c r="AY765" i="5"/>
  <c r="BI765" i="5"/>
  <c r="AZ766" i="5"/>
  <c r="BJ766" i="5"/>
  <c r="AY768" i="5"/>
  <c r="BI768" i="5"/>
  <c r="AZ769" i="5"/>
  <c r="BJ769" i="5"/>
  <c r="AY766" i="5"/>
  <c r="BI766" i="5"/>
  <c r="AY760" i="5"/>
  <c r="BI760" i="5"/>
  <c r="AY770" i="5"/>
  <c r="BI770" i="5"/>
  <c r="AY764" i="5"/>
  <c r="BI764" i="5"/>
  <c r="AZ761" i="5"/>
  <c r="BJ761" i="5"/>
  <c r="AY762" i="5"/>
  <c r="BI762" i="5"/>
  <c r="AY761" i="5"/>
  <c r="BI761" i="5"/>
  <c r="AZ768" i="5"/>
  <c r="BJ768" i="5"/>
  <c r="AZ760" i="5"/>
  <c r="BJ760" i="5"/>
  <c r="AZ765" i="5"/>
  <c r="BJ765" i="5"/>
  <c r="AZ763" i="5"/>
  <c r="BJ763" i="5"/>
  <c r="AZ767" i="5"/>
  <c r="BJ767" i="5"/>
  <c r="AY769" i="5"/>
  <c r="BI769" i="5"/>
  <c r="AU774" i="5"/>
  <c r="AW774" i="5" s="1"/>
  <c r="AU772" i="5"/>
  <c r="AW772" i="5" s="1"/>
  <c r="AU780" i="5"/>
  <c r="AW780" i="5" s="1"/>
  <c r="AT776" i="5"/>
  <c r="AV776" i="5" s="1"/>
  <c r="AT781" i="5"/>
  <c r="AV781" i="5" s="1"/>
  <c r="AU777" i="5"/>
  <c r="AW777" i="5" s="1"/>
  <c r="AR782" i="5"/>
  <c r="AT782" i="5" s="1"/>
  <c r="AV782" i="5" s="1"/>
  <c r="AR791" i="5"/>
  <c r="AR790" i="5"/>
  <c r="AR783" i="5"/>
  <c r="AS793" i="5"/>
  <c r="AT777" i="5"/>
  <c r="AV777" i="5" s="1"/>
  <c r="AS786" i="5"/>
  <c r="AR785" i="5"/>
  <c r="AS791" i="5"/>
  <c r="AT772" i="5"/>
  <c r="AV772" i="5" s="1"/>
  <c r="AS789" i="5"/>
  <c r="AS787" i="5"/>
  <c r="AR784" i="5"/>
  <c r="AT780" i="5"/>
  <c r="AV780" i="5" s="1"/>
  <c r="AS785" i="5"/>
  <c r="AW770" i="5"/>
  <c r="AS790" i="5"/>
  <c r="AR786" i="5"/>
  <c r="AR789" i="5"/>
  <c r="AS792" i="5"/>
  <c r="AS784" i="5"/>
  <c r="AR788" i="5"/>
  <c r="AS783" i="5"/>
  <c r="AR793" i="5"/>
  <c r="AT773" i="5"/>
  <c r="AV773" i="5" s="1"/>
  <c r="AR787" i="5"/>
  <c r="AS788" i="5"/>
  <c r="AR792" i="5"/>
  <c r="AS782" i="5"/>
  <c r="AU782" i="5" s="1"/>
  <c r="AW782" i="5" s="1"/>
  <c r="AU771" i="5"/>
  <c r="AW771" i="5" s="1"/>
  <c r="AT771" i="5"/>
  <c r="AV771" i="5" s="1"/>
  <c r="AU778" i="5"/>
  <c r="AW778" i="5" s="1"/>
  <c r="AT778" i="5"/>
  <c r="AV778" i="5" s="1"/>
  <c r="AQ783" i="5"/>
  <c r="AQ784" i="5" s="1"/>
  <c r="AQ785" i="5" s="1"/>
  <c r="AQ786" i="5" s="1"/>
  <c r="AQ787" i="5" s="1"/>
  <c r="AQ788" i="5" s="1"/>
  <c r="AQ789" i="5" s="1"/>
  <c r="AQ790" i="5" s="1"/>
  <c r="AQ791" i="5" s="1"/>
  <c r="AQ792" i="5" s="1"/>
  <c r="AQ793" i="5" s="1"/>
  <c r="AQ794" i="5" s="1"/>
  <c r="AU776" i="5"/>
  <c r="AW776" i="5" s="1"/>
  <c r="AU781" i="5"/>
  <c r="AW781" i="5" s="1"/>
  <c r="AT774" i="5"/>
  <c r="AV774" i="5" s="1"/>
  <c r="AT779" i="5"/>
  <c r="AV779" i="5" s="1"/>
  <c r="AU773" i="5"/>
  <c r="AW773" i="5" s="1"/>
  <c r="AU779" i="5"/>
  <c r="AW779" i="5" s="1"/>
  <c r="AT775" i="5"/>
  <c r="AV775" i="5" s="1"/>
  <c r="AU775" i="5"/>
  <c r="AW775" i="5" s="1"/>
  <c r="AZ774" i="5" l="1"/>
  <c r="BJ774" i="5"/>
  <c r="AY777" i="5"/>
  <c r="BI777" i="5"/>
  <c r="AY771" i="5"/>
  <c r="BI771" i="5"/>
  <c r="AY775" i="5"/>
  <c r="BI775" i="5"/>
  <c r="AZ778" i="5"/>
  <c r="BJ778" i="5"/>
  <c r="AZ771" i="5"/>
  <c r="BJ771" i="5"/>
  <c r="AY780" i="5"/>
  <c r="BI780" i="5"/>
  <c r="AZ782" i="5"/>
  <c r="BJ782" i="5"/>
  <c r="AZ779" i="5"/>
  <c r="BJ779" i="5"/>
  <c r="AZ770" i="5"/>
  <c r="BJ770" i="5"/>
  <c r="AY774" i="5"/>
  <c r="BI774" i="5"/>
  <c r="AY782" i="5"/>
  <c r="BI782" i="5"/>
  <c r="AZ772" i="5"/>
  <c r="BJ772" i="5"/>
  <c r="AZ781" i="5"/>
  <c r="BJ781" i="5"/>
  <c r="AZ777" i="5"/>
  <c r="BJ777" i="5"/>
  <c r="AY781" i="5"/>
  <c r="BI781" i="5"/>
  <c r="AZ775" i="5"/>
  <c r="BJ775" i="5"/>
  <c r="AZ776" i="5"/>
  <c r="BJ776" i="5"/>
  <c r="AY772" i="5"/>
  <c r="BI772" i="5"/>
  <c r="AY776" i="5"/>
  <c r="BI776" i="5"/>
  <c r="AZ773" i="5"/>
  <c r="BJ773" i="5"/>
  <c r="AY779" i="5"/>
  <c r="BI779" i="5"/>
  <c r="AY773" i="5"/>
  <c r="BI773" i="5"/>
  <c r="AY778" i="5"/>
  <c r="BI778" i="5"/>
  <c r="AZ780" i="5"/>
  <c r="BJ780" i="5"/>
  <c r="AR805" i="5"/>
  <c r="AS805" i="5"/>
  <c r="AR803" i="5"/>
  <c r="AR802" i="5"/>
  <c r="AS795" i="5"/>
  <c r="AR799" i="5"/>
  <c r="AS794" i="5"/>
  <c r="AS804" i="5"/>
  <c r="AR797" i="5"/>
  <c r="AS797" i="5"/>
  <c r="AS802" i="5"/>
  <c r="AR798" i="5"/>
  <c r="AR804" i="5"/>
  <c r="AS803" i="5"/>
  <c r="AR796" i="5"/>
  <c r="AS799" i="5"/>
  <c r="AS798" i="5"/>
  <c r="AR795" i="5"/>
  <c r="AR800" i="5"/>
  <c r="AS801" i="5"/>
  <c r="AS800" i="5"/>
  <c r="AR801" i="5"/>
  <c r="AS796" i="5"/>
  <c r="AR794" i="5"/>
  <c r="AT785" i="5"/>
  <c r="AV785" i="5" s="1"/>
  <c r="AQ795" i="5"/>
  <c r="AQ796" i="5" s="1"/>
  <c r="AQ797" i="5" s="1"/>
  <c r="AQ798" i="5" s="1"/>
  <c r="AQ799" i="5" s="1"/>
  <c r="AQ800" i="5" s="1"/>
  <c r="AQ801" i="5" s="1"/>
  <c r="AQ802" i="5" s="1"/>
  <c r="AQ803" i="5" s="1"/>
  <c r="AQ804" i="5" s="1"/>
  <c r="AQ805" i="5" s="1"/>
  <c r="AQ806" i="5" s="1"/>
  <c r="AT787" i="5"/>
  <c r="AV787" i="5" s="1"/>
  <c r="AU791" i="5"/>
  <c r="AW791" i="5" s="1"/>
  <c r="AU788" i="5"/>
  <c r="AW788" i="5" s="1"/>
  <c r="AU792" i="5"/>
  <c r="AW792" i="5" s="1"/>
  <c r="AU785" i="5"/>
  <c r="AW785" i="5" s="1"/>
  <c r="AT789" i="5"/>
  <c r="AV789" i="5" s="1"/>
  <c r="AU790" i="5"/>
  <c r="AW790" i="5" s="1"/>
  <c r="AU793" i="5"/>
  <c r="AW793" i="5" s="1"/>
  <c r="AU786" i="5"/>
  <c r="AW786" i="5" s="1"/>
  <c r="AT793" i="5"/>
  <c r="AV793" i="5" s="1"/>
  <c r="AU789" i="5"/>
  <c r="AW789" i="5" s="1"/>
  <c r="AT788" i="5"/>
  <c r="AV788" i="5" s="1"/>
  <c r="AT791" i="5"/>
  <c r="AV791" i="5" s="1"/>
  <c r="AT792" i="5"/>
  <c r="AV792" i="5" s="1"/>
  <c r="AT790" i="5"/>
  <c r="AV790" i="5" s="1"/>
  <c r="AT783" i="5"/>
  <c r="AV783" i="5" s="1"/>
  <c r="AU783" i="5"/>
  <c r="AW783" i="5" s="1"/>
  <c r="AU784" i="5"/>
  <c r="AW784" i="5" s="1"/>
  <c r="AT786" i="5"/>
  <c r="AV786" i="5" s="1"/>
  <c r="AT784" i="5"/>
  <c r="AV784" i="5" s="1"/>
  <c r="AU787" i="5"/>
  <c r="AW787" i="5" s="1"/>
  <c r="AZ783" i="5" l="1"/>
  <c r="BJ783" i="5"/>
  <c r="AZ790" i="5"/>
  <c r="BJ790" i="5"/>
  <c r="AY789" i="5"/>
  <c r="BI789" i="5"/>
  <c r="AZ785" i="5"/>
  <c r="BJ785" i="5"/>
  <c r="AY783" i="5"/>
  <c r="BI783" i="5"/>
  <c r="AZ791" i="5"/>
  <c r="BJ791" i="5"/>
  <c r="AZ784" i="5"/>
  <c r="BJ784" i="5"/>
  <c r="AZ793" i="5"/>
  <c r="BJ793" i="5"/>
  <c r="AY786" i="5"/>
  <c r="BI786" i="5"/>
  <c r="AZ789" i="5"/>
  <c r="BJ789" i="5"/>
  <c r="AZ792" i="5"/>
  <c r="BJ792" i="5"/>
  <c r="AY790" i="5"/>
  <c r="BI790" i="5"/>
  <c r="AY792" i="5"/>
  <c r="BI792" i="5"/>
  <c r="AY787" i="5"/>
  <c r="BI787" i="5"/>
  <c r="AY788" i="5"/>
  <c r="BI788" i="5"/>
  <c r="AY785" i="5"/>
  <c r="BI785" i="5"/>
  <c r="AY793" i="5"/>
  <c r="BI793" i="5"/>
  <c r="AY784" i="5"/>
  <c r="BI784" i="5"/>
  <c r="AZ788" i="5"/>
  <c r="BJ788" i="5"/>
  <c r="AY791" i="5"/>
  <c r="BI791" i="5"/>
  <c r="AZ787" i="5"/>
  <c r="BJ787" i="5"/>
  <c r="AZ786" i="5"/>
  <c r="BJ786" i="5"/>
  <c r="AS813" i="5"/>
  <c r="AR814" i="5"/>
  <c r="AR810" i="5"/>
  <c r="AS806" i="5"/>
  <c r="AS814" i="5"/>
  <c r="AR815" i="5"/>
  <c r="AS817" i="5"/>
  <c r="AS808" i="5"/>
  <c r="AR809" i="5"/>
  <c r="AR807" i="5"/>
  <c r="AS807" i="5"/>
  <c r="AS812" i="5"/>
  <c r="AR808" i="5"/>
  <c r="AR813" i="5"/>
  <c r="AR806" i="5"/>
  <c r="AT806" i="5" s="1"/>
  <c r="AV806" i="5" s="1"/>
  <c r="AS811" i="5"/>
  <c r="AS815" i="5"/>
  <c r="AR812" i="5"/>
  <c r="AR817" i="5"/>
  <c r="AS810" i="5"/>
  <c r="AS816" i="5"/>
  <c r="AR811" i="5"/>
  <c r="AR816" i="5"/>
  <c r="AS809" i="5"/>
  <c r="AT796" i="5"/>
  <c r="AV796" i="5" s="1"/>
  <c r="AT805" i="5"/>
  <c r="AV805" i="5" s="1"/>
  <c r="AT799" i="5"/>
  <c r="AV799" i="5" s="1"/>
  <c r="AU803" i="5"/>
  <c r="AW803" i="5" s="1"/>
  <c r="AT798" i="5"/>
  <c r="AV798" i="5" s="1"/>
  <c r="AU798" i="5"/>
  <c r="AW798" i="5" s="1"/>
  <c r="AU795" i="5"/>
  <c r="AW795" i="5" s="1"/>
  <c r="AU804" i="5"/>
  <c r="AW804" i="5" s="1"/>
  <c r="AU802" i="5"/>
  <c r="AW802" i="5" s="1"/>
  <c r="AT804" i="5"/>
  <c r="AV804" i="5" s="1"/>
  <c r="AU797" i="5"/>
  <c r="AW797" i="5" s="1"/>
  <c r="AT801" i="5"/>
  <c r="AV801" i="5" s="1"/>
  <c r="AU799" i="5"/>
  <c r="AW799" i="5"/>
  <c r="AT802" i="5"/>
  <c r="AV802" i="5" s="1"/>
  <c r="AT795" i="5"/>
  <c r="AV795" i="5" s="1"/>
  <c r="AT794" i="5"/>
  <c r="AV794" i="5" s="1"/>
  <c r="AU800" i="5"/>
  <c r="AW800" i="5" s="1"/>
  <c r="AQ807" i="5"/>
  <c r="AQ808" i="5" s="1"/>
  <c r="AQ809" i="5" s="1"/>
  <c r="AQ810" i="5" s="1"/>
  <c r="AQ811" i="5" s="1"/>
  <c r="AQ812" i="5" s="1"/>
  <c r="AQ813" i="5" s="1"/>
  <c r="AQ814" i="5" s="1"/>
  <c r="AQ815" i="5" s="1"/>
  <c r="AQ816" i="5" s="1"/>
  <c r="AQ817" i="5" s="1"/>
  <c r="AQ818" i="5" s="1"/>
  <c r="AT797" i="5"/>
  <c r="AV797" i="5" s="1"/>
  <c r="AU801" i="5"/>
  <c r="AW801" i="5" s="1"/>
  <c r="AU805" i="5"/>
  <c r="AW805" i="5" s="1"/>
  <c r="AT800" i="5"/>
  <c r="AV800" i="5"/>
  <c r="AU796" i="5"/>
  <c r="AW796" i="5" s="1"/>
  <c r="AT803" i="5"/>
  <c r="AV803" i="5"/>
  <c r="AU794" i="5"/>
  <c r="AW794" i="5" s="1"/>
  <c r="AY795" i="5" l="1"/>
  <c r="BI795" i="5"/>
  <c r="AY803" i="5"/>
  <c r="BI803" i="5"/>
  <c r="AY799" i="5"/>
  <c r="BI799" i="5"/>
  <c r="AY802" i="5"/>
  <c r="BI802" i="5"/>
  <c r="AZ799" i="5"/>
  <c r="BJ799" i="5"/>
  <c r="AY800" i="5"/>
  <c r="BI800" i="5"/>
  <c r="AZ796" i="5"/>
  <c r="BJ796" i="5"/>
  <c r="AY805" i="5"/>
  <c r="BI805" i="5"/>
  <c r="AY806" i="5"/>
  <c r="BI806" i="5"/>
  <c r="AZ804" i="5"/>
  <c r="BJ804" i="5"/>
  <c r="AZ803" i="5"/>
  <c r="BJ803" i="5"/>
  <c r="AY804" i="5"/>
  <c r="BI804" i="5"/>
  <c r="AZ805" i="5"/>
  <c r="BJ805" i="5"/>
  <c r="AZ801" i="5"/>
  <c r="BJ801" i="5"/>
  <c r="AZ802" i="5"/>
  <c r="BJ802" i="5"/>
  <c r="AZ800" i="5"/>
  <c r="BJ800" i="5"/>
  <c r="AZ795" i="5"/>
  <c r="BJ795" i="5"/>
  <c r="AY794" i="5"/>
  <c r="BI794" i="5"/>
  <c r="AZ798" i="5"/>
  <c r="BJ798" i="5"/>
  <c r="AY796" i="5"/>
  <c r="BI796" i="5"/>
  <c r="AY801" i="5"/>
  <c r="BI801" i="5"/>
  <c r="AZ797" i="5"/>
  <c r="BJ797" i="5"/>
  <c r="AY797" i="5"/>
  <c r="BI797" i="5"/>
  <c r="AZ794" i="5"/>
  <c r="BJ794" i="5"/>
  <c r="AY798" i="5"/>
  <c r="BI798" i="5"/>
  <c r="AS827" i="5"/>
  <c r="AS828" i="5"/>
  <c r="AR820" i="5"/>
  <c r="AR819" i="5"/>
  <c r="AR827" i="5"/>
  <c r="AR826" i="5"/>
  <c r="AR825" i="5"/>
  <c r="AR818" i="5"/>
  <c r="AS819" i="5"/>
  <c r="AS818" i="5"/>
  <c r="AR828" i="5"/>
  <c r="AS823" i="5"/>
  <c r="AS829" i="5"/>
  <c r="AS826" i="5"/>
  <c r="AR824" i="5"/>
  <c r="AS825" i="5"/>
  <c r="AR823" i="5"/>
  <c r="AS824" i="5"/>
  <c r="AR822" i="5"/>
  <c r="AS822" i="5"/>
  <c r="AR829" i="5"/>
  <c r="AS821" i="5"/>
  <c r="AR821" i="5"/>
  <c r="AS820" i="5"/>
  <c r="AU806" i="5"/>
  <c r="AW806" i="5" s="1"/>
  <c r="AT817" i="5"/>
  <c r="AV817" i="5" s="1"/>
  <c r="AU812" i="5"/>
  <c r="AW812" i="5" s="1"/>
  <c r="AU809" i="5"/>
  <c r="AW809" i="5" s="1"/>
  <c r="AU810" i="5"/>
  <c r="AW810" i="5" s="1"/>
  <c r="AT814" i="5"/>
  <c r="AV814" i="5" s="1"/>
  <c r="AT813" i="5"/>
  <c r="AV813" i="5" s="1"/>
  <c r="AT816" i="5"/>
  <c r="AV816" i="5"/>
  <c r="AT812" i="5"/>
  <c r="AV812" i="5" s="1"/>
  <c r="AU816" i="5"/>
  <c r="AW816" i="5" s="1"/>
  <c r="AU813" i="5"/>
  <c r="AW813" i="5" s="1"/>
  <c r="AQ819" i="5"/>
  <c r="AQ820" i="5" s="1"/>
  <c r="AQ821" i="5" s="1"/>
  <c r="AQ822" i="5" s="1"/>
  <c r="AQ823" i="5" s="1"/>
  <c r="AQ824" i="5" s="1"/>
  <c r="AQ825" i="5" s="1"/>
  <c r="AQ826" i="5" s="1"/>
  <c r="AQ827" i="5" s="1"/>
  <c r="AQ828" i="5" s="1"/>
  <c r="AQ829" i="5" s="1"/>
  <c r="AQ830" i="5" s="1"/>
  <c r="AU807" i="5"/>
  <c r="AW807" i="5" s="1"/>
  <c r="AT809" i="5"/>
  <c r="AV809" i="5" s="1"/>
  <c r="AT810" i="5"/>
  <c r="AV810" i="5" s="1"/>
  <c r="AT808" i="5"/>
  <c r="AV808" i="5" s="1"/>
  <c r="AU815" i="5"/>
  <c r="AW815" i="5" s="1"/>
  <c r="AU811" i="5"/>
  <c r="AW811" i="5" s="1"/>
  <c r="AT807" i="5"/>
  <c r="AV807" i="5" s="1"/>
  <c r="AT815" i="5"/>
  <c r="AV815" i="5" s="1"/>
  <c r="AU808" i="5"/>
  <c r="AW808" i="5" s="1"/>
  <c r="AT811" i="5"/>
  <c r="AV811" i="5" s="1"/>
  <c r="AU817" i="5"/>
  <c r="AW817" i="5" s="1"/>
  <c r="AU814" i="5"/>
  <c r="AW814" i="5" s="1"/>
  <c r="AY815" i="5" l="1"/>
  <c r="BI815" i="5"/>
  <c r="AZ815" i="5"/>
  <c r="BJ815" i="5"/>
  <c r="AY807" i="5"/>
  <c r="BI807" i="5"/>
  <c r="AY813" i="5"/>
  <c r="BI813" i="5"/>
  <c r="AY808" i="5"/>
  <c r="BI808" i="5"/>
  <c r="AY817" i="5"/>
  <c r="BI817" i="5"/>
  <c r="AY810" i="5"/>
  <c r="BI810" i="5"/>
  <c r="AZ807" i="5"/>
  <c r="BJ807" i="5"/>
  <c r="AZ817" i="5"/>
  <c r="BJ817" i="5"/>
  <c r="AZ813" i="5"/>
  <c r="BJ813" i="5"/>
  <c r="AZ806" i="5"/>
  <c r="BJ806" i="5"/>
  <c r="AY816" i="5"/>
  <c r="BI816" i="5"/>
  <c r="AZ811" i="5"/>
  <c r="BJ811" i="5"/>
  <c r="AY814" i="5"/>
  <c r="BI814" i="5"/>
  <c r="AZ810" i="5"/>
  <c r="BJ810" i="5"/>
  <c r="AZ809" i="5"/>
  <c r="BJ809" i="5"/>
  <c r="AZ812" i="5"/>
  <c r="BJ812" i="5"/>
  <c r="AZ814" i="5"/>
  <c r="BJ814" i="5"/>
  <c r="AZ816" i="5"/>
  <c r="BJ816" i="5"/>
  <c r="AY809" i="5"/>
  <c r="BI809" i="5"/>
  <c r="AY811" i="5"/>
  <c r="BI811" i="5"/>
  <c r="AZ808" i="5"/>
  <c r="BJ808" i="5"/>
  <c r="AY812" i="5"/>
  <c r="BI812" i="5"/>
  <c r="AS833" i="5"/>
  <c r="AR836" i="5"/>
  <c r="AS830" i="5"/>
  <c r="AS837" i="5"/>
  <c r="AR839" i="5"/>
  <c r="AR840" i="5"/>
  <c r="AS831" i="5"/>
  <c r="AR837" i="5"/>
  <c r="AR832" i="5"/>
  <c r="AR838" i="5"/>
  <c r="AS836" i="5"/>
  <c r="AR834" i="5"/>
  <c r="AS832" i="5"/>
  <c r="AS838" i="5"/>
  <c r="AR833" i="5"/>
  <c r="AS841" i="5"/>
  <c r="AR831" i="5"/>
  <c r="AS835" i="5"/>
  <c r="AR830" i="5"/>
  <c r="AT830" i="5" s="1"/>
  <c r="AR835" i="5"/>
  <c r="AS834" i="5"/>
  <c r="AS839" i="5"/>
  <c r="AS840" i="5"/>
  <c r="AR841" i="5"/>
  <c r="AT818" i="5"/>
  <c r="AV818" i="5" s="1"/>
  <c r="AU825" i="5"/>
  <c r="AW825" i="5" s="1"/>
  <c r="AT829" i="5"/>
  <c r="AV829" i="5" s="1"/>
  <c r="AU819" i="5"/>
  <c r="AW819" i="5" s="1"/>
  <c r="AU818" i="5"/>
  <c r="AW818" i="5" s="1"/>
  <c r="AT824" i="5"/>
  <c r="AV824" i="5" s="1"/>
  <c r="AU823" i="5"/>
  <c r="AW823" i="5" s="1"/>
  <c r="AQ831" i="5"/>
  <c r="AQ832" i="5" s="1"/>
  <c r="AQ833" i="5" s="1"/>
  <c r="AQ834" i="5" s="1"/>
  <c r="AQ835" i="5" s="1"/>
  <c r="AQ836" i="5" s="1"/>
  <c r="AQ837" i="5" s="1"/>
  <c r="AQ838" i="5" s="1"/>
  <c r="AQ839" i="5" s="1"/>
  <c r="AQ840" i="5" s="1"/>
  <c r="AQ841" i="5" s="1"/>
  <c r="AQ842" i="5" s="1"/>
  <c r="AT825" i="5"/>
  <c r="AV825" i="5" s="1"/>
  <c r="AU822" i="5"/>
  <c r="AW822" i="5" s="1"/>
  <c r="AT821" i="5"/>
  <c r="AV821" i="5" s="1"/>
  <c r="AU820" i="5"/>
  <c r="AW820" i="5" s="1"/>
  <c r="AT819" i="5"/>
  <c r="AV819" i="5" s="1"/>
  <c r="AT822" i="5"/>
  <c r="AV822" i="5" s="1"/>
  <c r="AU824" i="5"/>
  <c r="AW824" i="5" s="1"/>
  <c r="AU828" i="5"/>
  <c r="AW828" i="5" s="1"/>
  <c r="AU826" i="5"/>
  <c r="AW826" i="5" s="1"/>
  <c r="AT827" i="5"/>
  <c r="AV827" i="5" s="1"/>
  <c r="AU827" i="5"/>
  <c r="AW827" i="5" s="1"/>
  <c r="AT820" i="5"/>
  <c r="AV820" i="5" s="1"/>
  <c r="AT828" i="5"/>
  <c r="AV828" i="5" s="1"/>
  <c r="AU821" i="5"/>
  <c r="AW821" i="5" s="1"/>
  <c r="AT826" i="5"/>
  <c r="AV826" i="5" s="1"/>
  <c r="AT823" i="5"/>
  <c r="AV823" i="5" s="1"/>
  <c r="AU829" i="5"/>
  <c r="AW829" i="5" s="1"/>
  <c r="AY822" i="5" l="1"/>
  <c r="BI822" i="5"/>
  <c r="AY818" i="5"/>
  <c r="BI818" i="5"/>
  <c r="AZ825" i="5"/>
  <c r="BJ825" i="5"/>
  <c r="AY819" i="5"/>
  <c r="BI819" i="5"/>
  <c r="AY823" i="5"/>
  <c r="BI823" i="5"/>
  <c r="AY826" i="5"/>
  <c r="BI826" i="5"/>
  <c r="AY821" i="5"/>
  <c r="BI821" i="5"/>
  <c r="AZ821" i="5"/>
  <c r="BJ821" i="5"/>
  <c r="AY825" i="5"/>
  <c r="BI825" i="5"/>
  <c r="AZ822" i="5"/>
  <c r="BJ822" i="5"/>
  <c r="AY828" i="5"/>
  <c r="BI828" i="5"/>
  <c r="AY827" i="5"/>
  <c r="BI827" i="5"/>
  <c r="AY824" i="5"/>
  <c r="BI824" i="5"/>
  <c r="AY820" i="5"/>
  <c r="BI820" i="5"/>
  <c r="AZ827" i="5"/>
  <c r="BJ827" i="5"/>
  <c r="AZ826" i="5"/>
  <c r="BJ826" i="5"/>
  <c r="AZ818" i="5"/>
  <c r="BJ818" i="5"/>
  <c r="AZ829" i="5"/>
  <c r="BJ829" i="5"/>
  <c r="AZ820" i="5"/>
  <c r="BJ820" i="5"/>
  <c r="AZ828" i="5"/>
  <c r="BJ828" i="5"/>
  <c r="AZ819" i="5"/>
  <c r="BJ819" i="5"/>
  <c r="AZ823" i="5"/>
  <c r="BJ823" i="5"/>
  <c r="AZ824" i="5"/>
  <c r="BJ824" i="5"/>
  <c r="AY829" i="5"/>
  <c r="BI829" i="5"/>
  <c r="AR851" i="5"/>
  <c r="AR853" i="5"/>
  <c r="AR844" i="5"/>
  <c r="AS842" i="5"/>
  <c r="AV830" i="5"/>
  <c r="AR850" i="5"/>
  <c r="AR843" i="5"/>
  <c r="AS853" i="5"/>
  <c r="AR842" i="5"/>
  <c r="AS851" i="5"/>
  <c r="AR848" i="5"/>
  <c r="AR852" i="5"/>
  <c r="AS846" i="5"/>
  <c r="AS850" i="5"/>
  <c r="AR847" i="5"/>
  <c r="AS849" i="5"/>
  <c r="AS848" i="5"/>
  <c r="AS847" i="5"/>
  <c r="AR846" i="5"/>
  <c r="AR845" i="5"/>
  <c r="AR849" i="5"/>
  <c r="AS852" i="5"/>
  <c r="AS845" i="5"/>
  <c r="AS844" i="5"/>
  <c r="AS843" i="5"/>
  <c r="AU838" i="5"/>
  <c r="AW838" i="5" s="1"/>
  <c r="AU830" i="5"/>
  <c r="AW830" i="5" s="1"/>
  <c r="AQ843" i="5"/>
  <c r="AQ844" i="5" s="1"/>
  <c r="AQ845" i="5" s="1"/>
  <c r="AQ846" i="5" s="1"/>
  <c r="AQ847" i="5" s="1"/>
  <c r="AQ848" i="5" s="1"/>
  <c r="AQ849" i="5" s="1"/>
  <c r="AQ850" i="5" s="1"/>
  <c r="AQ851" i="5" s="1"/>
  <c r="AQ852" i="5" s="1"/>
  <c r="AQ853" i="5" s="1"/>
  <c r="AQ854" i="5" s="1"/>
  <c r="AT834" i="5"/>
  <c r="AV834" i="5" s="1"/>
  <c r="AT839" i="5"/>
  <c r="AV839" i="5" s="1"/>
  <c r="AT835" i="5"/>
  <c r="AV835" i="5" s="1"/>
  <c r="AU835" i="5"/>
  <c r="AW835" i="5" s="1"/>
  <c r="AU836" i="5"/>
  <c r="AW836" i="5" s="1"/>
  <c r="AU839" i="5"/>
  <c r="AW839" i="5" s="1"/>
  <c r="AU837" i="5"/>
  <c r="AW837" i="5" s="1"/>
  <c r="AT833" i="5"/>
  <c r="AV833" i="5" s="1"/>
  <c r="AT831" i="5"/>
  <c r="AV831" i="5" s="1"/>
  <c r="AU841" i="5"/>
  <c r="AW841" i="5" s="1"/>
  <c r="AU834" i="5"/>
  <c r="AW834" i="5" s="1"/>
  <c r="AT837" i="5"/>
  <c r="AV837" i="5" s="1"/>
  <c r="AU832" i="5"/>
  <c r="AW832" i="5" s="1"/>
  <c r="AT840" i="5"/>
  <c r="AV840" i="5" s="1"/>
  <c r="AT832" i="5"/>
  <c r="AV832" i="5" s="1"/>
  <c r="AU833" i="5"/>
  <c r="AW833" i="5"/>
  <c r="AT841" i="5"/>
  <c r="AV841" i="5" s="1"/>
  <c r="AU831" i="5"/>
  <c r="AW831" i="5" s="1"/>
  <c r="AT838" i="5"/>
  <c r="AV838" i="5" s="1"/>
  <c r="AT836" i="5"/>
  <c r="AV836" i="5" s="1"/>
  <c r="AU840" i="5"/>
  <c r="AW840" i="5" s="1"/>
  <c r="AY833" i="5" l="1"/>
  <c r="BI833" i="5"/>
  <c r="AY841" i="5"/>
  <c r="BI841" i="5"/>
  <c r="AZ831" i="5"/>
  <c r="BJ831" i="5"/>
  <c r="AY838" i="5"/>
  <c r="BI838" i="5"/>
  <c r="AZ833" i="5"/>
  <c r="BJ833" i="5"/>
  <c r="AZ835" i="5"/>
  <c r="BJ835" i="5"/>
  <c r="AY835" i="5"/>
  <c r="BI835" i="5"/>
  <c r="AY834" i="5"/>
  <c r="BI834" i="5"/>
  <c r="AY830" i="5"/>
  <c r="BI830" i="5"/>
  <c r="AZ837" i="5"/>
  <c r="BJ837" i="5"/>
  <c r="AZ839" i="5"/>
  <c r="BJ839" i="5"/>
  <c r="AZ836" i="5"/>
  <c r="BJ836" i="5"/>
  <c r="AY832" i="5"/>
  <c r="BI832" i="5"/>
  <c r="AY839" i="5"/>
  <c r="BI839" i="5"/>
  <c r="AY837" i="5"/>
  <c r="BI837" i="5"/>
  <c r="AZ834" i="5"/>
  <c r="BJ834" i="5"/>
  <c r="AZ830" i="5"/>
  <c r="BJ830" i="5"/>
  <c r="AY840" i="5"/>
  <c r="BI840" i="5"/>
  <c r="AZ832" i="5"/>
  <c r="BJ832" i="5"/>
  <c r="AZ840" i="5"/>
  <c r="BJ840" i="5"/>
  <c r="AZ841" i="5"/>
  <c r="BJ841" i="5"/>
  <c r="AZ838" i="5"/>
  <c r="BJ838" i="5"/>
  <c r="AY836" i="5"/>
  <c r="BI836" i="5"/>
  <c r="AY831" i="5"/>
  <c r="BI831" i="5"/>
  <c r="AU847" i="5"/>
  <c r="AW847" i="5" s="1"/>
  <c r="AR854" i="5"/>
  <c r="AS856" i="5"/>
  <c r="AS855" i="5"/>
  <c r="AR858" i="5"/>
  <c r="AS860" i="5"/>
  <c r="AS862" i="5"/>
  <c r="AR859" i="5"/>
  <c r="AS861" i="5"/>
  <c r="AR865" i="5"/>
  <c r="AR864" i="5"/>
  <c r="AR857" i="5"/>
  <c r="AS854" i="5"/>
  <c r="AS859" i="5"/>
  <c r="AR863" i="5"/>
  <c r="AS863" i="5"/>
  <c r="AR856" i="5"/>
  <c r="AR861" i="5"/>
  <c r="AR862" i="5"/>
  <c r="AU845" i="5"/>
  <c r="AW845" i="5" s="1"/>
  <c r="AS865" i="5"/>
  <c r="AS858" i="5"/>
  <c r="AS864" i="5"/>
  <c r="AR855" i="5"/>
  <c r="AR860" i="5"/>
  <c r="AS857" i="5"/>
  <c r="AT849" i="5"/>
  <c r="AV849" i="5" s="1"/>
  <c r="AT850" i="5"/>
  <c r="AV850" i="5" s="1"/>
  <c r="AU852" i="5"/>
  <c r="AW852" i="5" s="1"/>
  <c r="AT844" i="5"/>
  <c r="AV844" i="5" s="1"/>
  <c r="AT854" i="5"/>
  <c r="AV854" i="5" s="1"/>
  <c r="AU842" i="5"/>
  <c r="AW842" i="5" s="1"/>
  <c r="AU846" i="5"/>
  <c r="AW846" i="5" s="1"/>
  <c r="AT848" i="5"/>
  <c r="AV848" i="5" s="1"/>
  <c r="AT843" i="5"/>
  <c r="AV843" i="5" s="1"/>
  <c r="AT846" i="5"/>
  <c r="AV846" i="5" s="1"/>
  <c r="AQ855" i="5"/>
  <c r="AQ856" i="5" s="1"/>
  <c r="AQ857" i="5" s="1"/>
  <c r="AQ858" i="5" s="1"/>
  <c r="AQ859" i="5" s="1"/>
  <c r="AQ860" i="5" s="1"/>
  <c r="AQ861" i="5" s="1"/>
  <c r="AQ862" i="5" s="1"/>
  <c r="AQ863" i="5" s="1"/>
  <c r="AQ864" i="5" s="1"/>
  <c r="AQ865" i="5" s="1"/>
  <c r="AQ866" i="5" s="1"/>
  <c r="AU851" i="5"/>
  <c r="AW851" i="5" s="1"/>
  <c r="AT845" i="5"/>
  <c r="AV845" i="5" s="1"/>
  <c r="AT852" i="5"/>
  <c r="AV852" i="5" s="1"/>
  <c r="AT847" i="5"/>
  <c r="AV847" i="5" s="1"/>
  <c r="AU849" i="5"/>
  <c r="AW849" i="5" s="1"/>
  <c r="AU853" i="5"/>
  <c r="AW853" i="5" s="1"/>
  <c r="AU850" i="5"/>
  <c r="AW850" i="5" s="1"/>
  <c r="AU844" i="5"/>
  <c r="AW844" i="5" s="1"/>
  <c r="AU843" i="5"/>
  <c r="AW843" i="5" s="1"/>
  <c r="AT842" i="5"/>
  <c r="AV842" i="5" s="1"/>
  <c r="AU848" i="5"/>
  <c r="AW848" i="5" s="1"/>
  <c r="AT853" i="5"/>
  <c r="AV853" i="5" s="1"/>
  <c r="AT851" i="5"/>
  <c r="AV851" i="5" s="1"/>
  <c r="AZ845" i="5" l="1"/>
  <c r="BJ845" i="5"/>
  <c r="AY843" i="5"/>
  <c r="BI843" i="5"/>
  <c r="AY848" i="5"/>
  <c r="BI848" i="5"/>
  <c r="AZ850" i="5"/>
  <c r="BJ850" i="5"/>
  <c r="AY854" i="5"/>
  <c r="BI854" i="5"/>
  <c r="AY847" i="5"/>
  <c r="BI847" i="5"/>
  <c r="AZ852" i="5"/>
  <c r="BJ852" i="5"/>
  <c r="AY845" i="5"/>
  <c r="BI845" i="5"/>
  <c r="AY850" i="5"/>
  <c r="BI850" i="5"/>
  <c r="AZ846" i="5"/>
  <c r="BJ846" i="5"/>
  <c r="AZ853" i="5"/>
  <c r="BJ853" i="5"/>
  <c r="AZ849" i="5"/>
  <c r="BJ849" i="5"/>
  <c r="AY844" i="5"/>
  <c r="BI844" i="5"/>
  <c r="AY852" i="5"/>
  <c r="BI852" i="5"/>
  <c r="AY851" i="5"/>
  <c r="BI851" i="5"/>
  <c r="AZ851" i="5"/>
  <c r="BJ851" i="5"/>
  <c r="AY849" i="5"/>
  <c r="BI849" i="5"/>
  <c r="AY842" i="5"/>
  <c r="BI842" i="5"/>
  <c r="AZ843" i="5"/>
  <c r="BJ843" i="5"/>
  <c r="AZ844" i="5"/>
  <c r="BJ844" i="5"/>
  <c r="AZ842" i="5"/>
  <c r="BJ842" i="5"/>
  <c r="AY853" i="5"/>
  <c r="BI853" i="5"/>
  <c r="AZ848" i="5"/>
  <c r="BJ848" i="5"/>
  <c r="AY846" i="5"/>
  <c r="BI846" i="5"/>
  <c r="AZ847" i="5"/>
  <c r="BJ847" i="5"/>
  <c r="AT862" i="5"/>
  <c r="AV862" i="5" s="1"/>
  <c r="AS876" i="5"/>
  <c r="AS875" i="5"/>
  <c r="AS874" i="5"/>
  <c r="AR874" i="5"/>
  <c r="AR867" i="5"/>
  <c r="AR868" i="5"/>
  <c r="AR866" i="5"/>
  <c r="AR875" i="5"/>
  <c r="AR873" i="5"/>
  <c r="AR877" i="5"/>
  <c r="AS866" i="5"/>
  <c r="AS867" i="5"/>
  <c r="AR869" i="5"/>
  <c r="AR872" i="5"/>
  <c r="AS871" i="5"/>
  <c r="AS870" i="5"/>
  <c r="AS869" i="5"/>
  <c r="AS868" i="5"/>
  <c r="AR871" i="5"/>
  <c r="AR876" i="5"/>
  <c r="AS877" i="5"/>
  <c r="AS873" i="5"/>
  <c r="AS872" i="5"/>
  <c r="AR870" i="5"/>
  <c r="AT864" i="5"/>
  <c r="AV864" i="5" s="1"/>
  <c r="AT865" i="5"/>
  <c r="AV865" i="5" s="1"/>
  <c r="AT855" i="5"/>
  <c r="AV855" i="5" s="1"/>
  <c r="AU854" i="5"/>
  <c r="AW854" i="5" s="1"/>
  <c r="AU861" i="5"/>
  <c r="AW861" i="5" s="1"/>
  <c r="AQ867" i="5"/>
  <c r="AQ868" i="5" s="1"/>
  <c r="AQ869" i="5" s="1"/>
  <c r="AQ870" i="5" s="1"/>
  <c r="AQ871" i="5" s="1"/>
  <c r="AQ872" i="5" s="1"/>
  <c r="AQ873" i="5" s="1"/>
  <c r="AQ874" i="5" s="1"/>
  <c r="AQ875" i="5" s="1"/>
  <c r="AQ876" i="5" s="1"/>
  <c r="AQ877" i="5" s="1"/>
  <c r="AQ878" i="5" s="1"/>
  <c r="AT856" i="5"/>
  <c r="AV856" i="5" s="1"/>
  <c r="AT859" i="5"/>
  <c r="AV859" i="5" s="1"/>
  <c r="AT863" i="5"/>
  <c r="AV863" i="5" s="1"/>
  <c r="AT861" i="5"/>
  <c r="AV861" i="5" s="1"/>
  <c r="AU865" i="5"/>
  <c r="AW865" i="5" s="1"/>
  <c r="AU857" i="5"/>
  <c r="AW857" i="5" s="1"/>
  <c r="AU858" i="5"/>
  <c r="AW858" i="5" s="1"/>
  <c r="AT860" i="5"/>
  <c r="AV860" i="5"/>
  <c r="AT857" i="5"/>
  <c r="AV857" i="5" s="1"/>
  <c r="AU864" i="5"/>
  <c r="AW864" i="5" s="1"/>
  <c r="AU860" i="5"/>
  <c r="AW860" i="5" s="1"/>
  <c r="AU855" i="5"/>
  <c r="AW855" i="5" s="1"/>
  <c r="AU859" i="5"/>
  <c r="AW859" i="5" s="1"/>
  <c r="AU856" i="5"/>
  <c r="AW856" i="5" s="1"/>
  <c r="AU862" i="5"/>
  <c r="AW862" i="5" s="1"/>
  <c r="AT858" i="5"/>
  <c r="AV858" i="5" s="1"/>
  <c r="AU863" i="5"/>
  <c r="AW863" i="5" s="1"/>
  <c r="AY856" i="5" l="1"/>
  <c r="BI856" i="5"/>
  <c r="AY863" i="5"/>
  <c r="BI863" i="5"/>
  <c r="AZ855" i="5"/>
  <c r="BJ855" i="5"/>
  <c r="AZ860" i="5"/>
  <c r="BJ860" i="5"/>
  <c r="AZ861" i="5"/>
  <c r="BJ861" i="5"/>
  <c r="AY865" i="5"/>
  <c r="BI865" i="5"/>
  <c r="AY859" i="5"/>
  <c r="BI859" i="5"/>
  <c r="AZ858" i="5"/>
  <c r="BJ858" i="5"/>
  <c r="AY864" i="5"/>
  <c r="BI864" i="5"/>
  <c r="AZ859" i="5"/>
  <c r="BJ859" i="5"/>
  <c r="AZ857" i="5"/>
  <c r="BJ857" i="5"/>
  <c r="AY862" i="5"/>
  <c r="BI862" i="5"/>
  <c r="AZ864" i="5"/>
  <c r="BJ864" i="5"/>
  <c r="AY857" i="5"/>
  <c r="BI857" i="5"/>
  <c r="AY860" i="5"/>
  <c r="BI860" i="5"/>
  <c r="AZ863" i="5"/>
  <c r="BJ863" i="5"/>
  <c r="AZ865" i="5"/>
  <c r="BJ865" i="5"/>
  <c r="AZ856" i="5"/>
  <c r="BJ856" i="5"/>
  <c r="AZ854" i="5"/>
  <c r="BJ854" i="5"/>
  <c r="AY855" i="5"/>
  <c r="BI855" i="5"/>
  <c r="AY858" i="5"/>
  <c r="BI858" i="5"/>
  <c r="AZ862" i="5"/>
  <c r="BJ862" i="5"/>
  <c r="AY861" i="5"/>
  <c r="BI861" i="5"/>
  <c r="AS879" i="5"/>
  <c r="AR880" i="5"/>
  <c r="AS884" i="5"/>
  <c r="AS889" i="5"/>
  <c r="AR885" i="5"/>
  <c r="AS878" i="5"/>
  <c r="AS887" i="5"/>
  <c r="AR878" i="5"/>
  <c r="AR889" i="5"/>
  <c r="AR888" i="5"/>
  <c r="AR883" i="5"/>
  <c r="AS883" i="5"/>
  <c r="AS882" i="5"/>
  <c r="AS881" i="5"/>
  <c r="AS888" i="5"/>
  <c r="AR882" i="5"/>
  <c r="AU874" i="5"/>
  <c r="AW874" i="5" s="1"/>
  <c r="AR879" i="5"/>
  <c r="AS886" i="5"/>
  <c r="AS885" i="5"/>
  <c r="AS880" i="5"/>
  <c r="AR884" i="5"/>
  <c r="AR887" i="5"/>
  <c r="AR886" i="5"/>
  <c r="AR881" i="5"/>
  <c r="AU875" i="5"/>
  <c r="AW875" i="5" s="1"/>
  <c r="AT867" i="5"/>
  <c r="AV867" i="5" s="1"/>
  <c r="AU876" i="5"/>
  <c r="AW876" i="5" s="1"/>
  <c r="AT877" i="5"/>
  <c r="AV877" i="5" s="1"/>
  <c r="AU872" i="5"/>
  <c r="AW872" i="5" s="1"/>
  <c r="AT874" i="5"/>
  <c r="AV874" i="5" s="1"/>
  <c r="AU867" i="5"/>
  <c r="AW867" i="5" s="1"/>
  <c r="AU871" i="5"/>
  <c r="AW871" i="5" s="1"/>
  <c r="AT866" i="5"/>
  <c r="AV866" i="5" s="1"/>
  <c r="AT876" i="5"/>
  <c r="AV876" i="5" s="1"/>
  <c r="AU866" i="5"/>
  <c r="AW866" i="5" s="1"/>
  <c r="AQ879" i="5"/>
  <c r="AQ880" i="5" s="1"/>
  <c r="AQ881" i="5" s="1"/>
  <c r="AQ882" i="5" s="1"/>
  <c r="AQ883" i="5" s="1"/>
  <c r="AQ884" i="5" s="1"/>
  <c r="AQ885" i="5" s="1"/>
  <c r="AQ886" i="5" s="1"/>
  <c r="AQ887" i="5" s="1"/>
  <c r="AQ888" i="5" s="1"/>
  <c r="AQ889" i="5" s="1"/>
  <c r="AQ890" i="5" s="1"/>
  <c r="AU873" i="5"/>
  <c r="AW873" i="5" s="1"/>
  <c r="AT869" i="5"/>
  <c r="AV869" i="5" s="1"/>
  <c r="AT872" i="5"/>
  <c r="AV872" i="5" s="1"/>
  <c r="AT868" i="5"/>
  <c r="AV868" i="5" s="1"/>
  <c r="AU877" i="5"/>
  <c r="AW877" i="5"/>
  <c r="AU868" i="5"/>
  <c r="AW868" i="5" s="1"/>
  <c r="AT875" i="5"/>
  <c r="AV875" i="5" s="1"/>
  <c r="AU869" i="5"/>
  <c r="AW869" i="5" s="1"/>
  <c r="AU870" i="5"/>
  <c r="AW870" i="5" s="1"/>
  <c r="AT870" i="5"/>
  <c r="AV870" i="5" s="1"/>
  <c r="AT873" i="5"/>
  <c r="AV873" i="5" s="1"/>
  <c r="AT871" i="5"/>
  <c r="AV871" i="5" s="1"/>
  <c r="AY876" i="5" l="1"/>
  <c r="BI876" i="5"/>
  <c r="AY866" i="5"/>
  <c r="BI866" i="5"/>
  <c r="AZ875" i="5"/>
  <c r="BJ875" i="5"/>
  <c r="AY871" i="5"/>
  <c r="BI871" i="5"/>
  <c r="AZ873" i="5"/>
  <c r="BJ873" i="5"/>
  <c r="AY875" i="5"/>
  <c r="BI875" i="5"/>
  <c r="AZ866" i="5"/>
  <c r="BJ866" i="5"/>
  <c r="AZ870" i="5"/>
  <c r="BJ870" i="5"/>
  <c r="AZ869" i="5"/>
  <c r="BJ869" i="5"/>
  <c r="AZ871" i="5"/>
  <c r="BJ871" i="5"/>
  <c r="AZ867" i="5"/>
  <c r="BJ867" i="5"/>
  <c r="AZ877" i="5"/>
  <c r="BJ877" i="5"/>
  <c r="AY874" i="5"/>
  <c r="BI874" i="5"/>
  <c r="AZ872" i="5"/>
  <c r="BJ872" i="5"/>
  <c r="AY873" i="5"/>
  <c r="BI873" i="5"/>
  <c r="AY870" i="5"/>
  <c r="BI870" i="5"/>
  <c r="AY868" i="5"/>
  <c r="BI868" i="5"/>
  <c r="AY877" i="5"/>
  <c r="BI877" i="5"/>
  <c r="AZ874" i="5"/>
  <c r="BJ874" i="5"/>
  <c r="AY872" i="5"/>
  <c r="BI872" i="5"/>
  <c r="AZ876" i="5"/>
  <c r="BJ876" i="5"/>
  <c r="AZ868" i="5"/>
  <c r="BJ868" i="5"/>
  <c r="AY869" i="5"/>
  <c r="BI869" i="5"/>
  <c r="AY867" i="5"/>
  <c r="BI867" i="5"/>
  <c r="AS897" i="5"/>
  <c r="AS898" i="5"/>
  <c r="AS896" i="5"/>
  <c r="AR891" i="5"/>
  <c r="AR894" i="5"/>
  <c r="AS893" i="5"/>
  <c r="AR890" i="5"/>
  <c r="AS892" i="5"/>
  <c r="AR901" i="5"/>
  <c r="AR897" i="5"/>
  <c r="AR895" i="5"/>
  <c r="AS900" i="5"/>
  <c r="AS891" i="5"/>
  <c r="AR900" i="5"/>
  <c r="AR893" i="5"/>
  <c r="AS890" i="5"/>
  <c r="AS895" i="5"/>
  <c r="AR899" i="5"/>
  <c r="AR896" i="5"/>
  <c r="AS901" i="5"/>
  <c r="AR892" i="5"/>
  <c r="AR898" i="5"/>
  <c r="AS894" i="5"/>
  <c r="AS899" i="5"/>
  <c r="AQ891" i="5"/>
  <c r="AQ892" i="5" s="1"/>
  <c r="AQ893" i="5" s="1"/>
  <c r="AQ894" i="5" s="1"/>
  <c r="AQ895" i="5" s="1"/>
  <c r="AQ896" i="5" s="1"/>
  <c r="AQ897" i="5" s="1"/>
  <c r="AQ898" i="5" s="1"/>
  <c r="AQ899" i="5" s="1"/>
  <c r="AQ900" i="5" s="1"/>
  <c r="AQ901" i="5" s="1"/>
  <c r="AQ902" i="5" s="1"/>
  <c r="AU888" i="5"/>
  <c r="AW888" i="5" s="1"/>
  <c r="AU883" i="5"/>
  <c r="AW883" i="5" s="1"/>
  <c r="AT879" i="5"/>
  <c r="AV879" i="5" s="1"/>
  <c r="AT878" i="5"/>
  <c r="AV878" i="5" s="1"/>
  <c r="AU882" i="5"/>
  <c r="AW882" i="5" s="1"/>
  <c r="AT889" i="5"/>
  <c r="AV889" i="5" s="1"/>
  <c r="AT888" i="5"/>
  <c r="AV888" i="5" s="1"/>
  <c r="AT881" i="5"/>
  <c r="AV881" i="5" s="1"/>
  <c r="AU886" i="5"/>
  <c r="AW886" i="5" s="1"/>
  <c r="AU881" i="5"/>
  <c r="AW881" i="5" s="1"/>
  <c r="AU878" i="5"/>
  <c r="AW878" i="5" s="1"/>
  <c r="AT883" i="5"/>
  <c r="AV883" i="5" s="1"/>
  <c r="AT885" i="5"/>
  <c r="AV885" i="5" s="1"/>
  <c r="AU884" i="5"/>
  <c r="AW884" i="5" s="1"/>
  <c r="AU879" i="5"/>
  <c r="AW879" i="5" s="1"/>
  <c r="AT887" i="5"/>
  <c r="AV887" i="5" s="1"/>
  <c r="AT886" i="5"/>
  <c r="AV886" i="5" s="1"/>
  <c r="AU887" i="5"/>
  <c r="AW887" i="5" s="1"/>
  <c r="AT884" i="5"/>
  <c r="AV884" i="5" s="1"/>
  <c r="AT880" i="5"/>
  <c r="AV880" i="5" s="1"/>
  <c r="AU885" i="5"/>
  <c r="AW885" i="5" s="1"/>
  <c r="AU880" i="5"/>
  <c r="AW880" i="5" s="1"/>
  <c r="AT882" i="5"/>
  <c r="AV882" i="5" s="1"/>
  <c r="AU889" i="5"/>
  <c r="AW889" i="5" s="1"/>
  <c r="AY887" i="5" l="1"/>
  <c r="BI887" i="5"/>
  <c r="AZ881" i="5"/>
  <c r="BJ881" i="5"/>
  <c r="AZ884" i="5"/>
  <c r="BJ884" i="5"/>
  <c r="AY879" i="5"/>
  <c r="BI879" i="5"/>
  <c r="AZ880" i="5"/>
  <c r="BJ880" i="5"/>
  <c r="AZ886" i="5"/>
  <c r="BJ886" i="5"/>
  <c r="AY881" i="5"/>
  <c r="BI881" i="5"/>
  <c r="AY888" i="5"/>
  <c r="BI888" i="5"/>
  <c r="AY889" i="5"/>
  <c r="BI889" i="5"/>
  <c r="AZ882" i="5"/>
  <c r="BJ882" i="5"/>
  <c r="AZ879" i="5"/>
  <c r="BJ879" i="5"/>
  <c r="AY885" i="5"/>
  <c r="BI885" i="5"/>
  <c r="AZ883" i="5"/>
  <c r="BJ883" i="5"/>
  <c r="AZ885" i="5"/>
  <c r="BJ885" i="5"/>
  <c r="AY880" i="5"/>
  <c r="BI880" i="5"/>
  <c r="AY884" i="5"/>
  <c r="BI884" i="5"/>
  <c r="AZ887" i="5"/>
  <c r="BJ887" i="5"/>
  <c r="AY886" i="5"/>
  <c r="BI886" i="5"/>
  <c r="AY878" i="5"/>
  <c r="BI878" i="5"/>
  <c r="AZ889" i="5"/>
  <c r="BJ889" i="5"/>
  <c r="AY883" i="5"/>
  <c r="BI883" i="5"/>
  <c r="AZ888" i="5"/>
  <c r="BJ888" i="5"/>
  <c r="AY882" i="5"/>
  <c r="BI882" i="5"/>
  <c r="AZ878" i="5"/>
  <c r="BJ878" i="5"/>
  <c r="AR912" i="5"/>
  <c r="AR904" i="5"/>
  <c r="AS905" i="5"/>
  <c r="AS902" i="5"/>
  <c r="AR911" i="5"/>
  <c r="AS913" i="5"/>
  <c r="AR913" i="5"/>
  <c r="AS910" i="5"/>
  <c r="AS903" i="5"/>
  <c r="AS912" i="5"/>
  <c r="AR910" i="5"/>
  <c r="AR902" i="5"/>
  <c r="AT902" i="5" s="1"/>
  <c r="AV902" i="5" s="1"/>
  <c r="AS911" i="5"/>
  <c r="AS909" i="5"/>
  <c r="AS904" i="5"/>
  <c r="AR903" i="5"/>
  <c r="AR909" i="5"/>
  <c r="AR908" i="5"/>
  <c r="AS908" i="5"/>
  <c r="AR907" i="5"/>
  <c r="AS907" i="5"/>
  <c r="AR906" i="5"/>
  <c r="AS906" i="5"/>
  <c r="AR905" i="5"/>
  <c r="AU891" i="5"/>
  <c r="AW891" i="5" s="1"/>
  <c r="AT895" i="5"/>
  <c r="AV895" i="5" s="1"/>
  <c r="AT900" i="5"/>
  <c r="AV900" i="5" s="1"/>
  <c r="AU894" i="5"/>
  <c r="AW894" i="5" s="1"/>
  <c r="AU898" i="5"/>
  <c r="AW898" i="5" s="1"/>
  <c r="AT901" i="5"/>
  <c r="AV901" i="5" s="1"/>
  <c r="AT896" i="5"/>
  <c r="AV896" i="5"/>
  <c r="AU895" i="5"/>
  <c r="AW895" i="5" s="1"/>
  <c r="AU890" i="5"/>
  <c r="AW890" i="5" s="1"/>
  <c r="AU896" i="5"/>
  <c r="AW896" i="5" s="1"/>
  <c r="AQ903" i="5"/>
  <c r="AQ904" i="5" s="1"/>
  <c r="AQ905" i="5" s="1"/>
  <c r="AQ906" i="5" s="1"/>
  <c r="AQ907" i="5" s="1"/>
  <c r="AQ908" i="5" s="1"/>
  <c r="AQ909" i="5" s="1"/>
  <c r="AQ910" i="5" s="1"/>
  <c r="AQ911" i="5" s="1"/>
  <c r="AQ912" i="5" s="1"/>
  <c r="AQ913" i="5" s="1"/>
  <c r="AQ914" i="5" s="1"/>
  <c r="AU897" i="5"/>
  <c r="AW897" i="5" s="1"/>
  <c r="AT892" i="5"/>
  <c r="AV892" i="5" s="1"/>
  <c r="AU892" i="5"/>
  <c r="AW892" i="5" s="1"/>
  <c r="AU893" i="5"/>
  <c r="AW893" i="5" s="1"/>
  <c r="AT894" i="5"/>
  <c r="AV894" i="5" s="1"/>
  <c r="AT891" i="5"/>
  <c r="AV891" i="5" s="1"/>
  <c r="AT890" i="5"/>
  <c r="AV890" i="5" s="1"/>
  <c r="AU901" i="5"/>
  <c r="AW901" i="5" s="1"/>
  <c r="AT899" i="5"/>
  <c r="AV899" i="5" s="1"/>
  <c r="AU899" i="5"/>
  <c r="AW899" i="5" s="1"/>
  <c r="AU900" i="5"/>
  <c r="AW900" i="5" s="1"/>
  <c r="AT893" i="5"/>
  <c r="AV893" i="5" s="1"/>
  <c r="AT897" i="5"/>
  <c r="AV897" i="5" s="1"/>
  <c r="AT898" i="5"/>
  <c r="AV898" i="5"/>
  <c r="AZ895" i="5" l="1"/>
  <c r="BJ895" i="5"/>
  <c r="AY902" i="5"/>
  <c r="BI902" i="5"/>
  <c r="AZ896" i="5"/>
  <c r="BJ896" i="5"/>
  <c r="AY893" i="5"/>
  <c r="BI893" i="5"/>
  <c r="AZ900" i="5"/>
  <c r="BJ900" i="5"/>
  <c r="AZ898" i="5"/>
  <c r="BJ898" i="5"/>
  <c r="AZ890" i="5"/>
  <c r="BJ890" i="5"/>
  <c r="AY890" i="5"/>
  <c r="BI890" i="5"/>
  <c r="AZ894" i="5"/>
  <c r="BJ894" i="5"/>
  <c r="AZ899" i="5"/>
  <c r="BJ899" i="5"/>
  <c r="AZ901" i="5"/>
  <c r="BJ901" i="5"/>
  <c r="AY901" i="5"/>
  <c r="BI901" i="5"/>
  <c r="AY900" i="5"/>
  <c r="BI900" i="5"/>
  <c r="AY899" i="5"/>
  <c r="BI899" i="5"/>
  <c r="AY891" i="5"/>
  <c r="BI891" i="5"/>
  <c r="AZ893" i="5"/>
  <c r="BJ893" i="5"/>
  <c r="AY898" i="5"/>
  <c r="BI898" i="5"/>
  <c r="AY892" i="5"/>
  <c r="BI892" i="5"/>
  <c r="AY895" i="5"/>
  <c r="BI895" i="5"/>
  <c r="AY896" i="5"/>
  <c r="BI896" i="5"/>
  <c r="AY894" i="5"/>
  <c r="BI894" i="5"/>
  <c r="AZ892" i="5"/>
  <c r="BJ892" i="5"/>
  <c r="AY897" i="5"/>
  <c r="BI897" i="5"/>
  <c r="AZ897" i="5"/>
  <c r="BJ897" i="5"/>
  <c r="AZ891" i="5"/>
  <c r="BJ891" i="5"/>
  <c r="AT906" i="5"/>
  <c r="AS925" i="5"/>
  <c r="AS919" i="5"/>
  <c r="AR918" i="5"/>
  <c r="AS918" i="5"/>
  <c r="AR923" i="5"/>
  <c r="AR917" i="5"/>
  <c r="AS924" i="5"/>
  <c r="AS917" i="5"/>
  <c r="AR919" i="5"/>
  <c r="AR922" i="5"/>
  <c r="AR916" i="5"/>
  <c r="AR924" i="5"/>
  <c r="AS922" i="5"/>
  <c r="AS923" i="5"/>
  <c r="AR915" i="5"/>
  <c r="AR921" i="5"/>
  <c r="AR925" i="5"/>
  <c r="AT907" i="5"/>
  <c r="AV907" i="5" s="1"/>
  <c r="AV906" i="5"/>
  <c r="AS915" i="5"/>
  <c r="AS921" i="5"/>
  <c r="AU906" i="5"/>
  <c r="AW906" i="5" s="1"/>
  <c r="AS916" i="5"/>
  <c r="AR914" i="5"/>
  <c r="AT914" i="5" s="1"/>
  <c r="AR920" i="5"/>
  <c r="AU908" i="5"/>
  <c r="AW908" i="5" s="1"/>
  <c r="AS914" i="5"/>
  <c r="AU914" i="5" s="1"/>
  <c r="AW914" i="5" s="1"/>
  <c r="AS920" i="5"/>
  <c r="AT910" i="5"/>
  <c r="AV910" i="5" s="1"/>
  <c r="AU903" i="5"/>
  <c r="AW903" i="5" s="1"/>
  <c r="AT912" i="5"/>
  <c r="AV912" i="5" s="1"/>
  <c r="AQ915" i="5"/>
  <c r="AQ916" i="5" s="1"/>
  <c r="AQ917" i="5" s="1"/>
  <c r="AQ918" i="5" s="1"/>
  <c r="AQ919" i="5" s="1"/>
  <c r="AQ920" i="5" s="1"/>
  <c r="AQ921" i="5" s="1"/>
  <c r="AQ922" i="5" s="1"/>
  <c r="AQ923" i="5" s="1"/>
  <c r="AQ924" i="5" s="1"/>
  <c r="AQ925" i="5" s="1"/>
  <c r="AQ926" i="5" s="1"/>
  <c r="AT911" i="5"/>
  <c r="AV911" i="5" s="1"/>
  <c r="AT909" i="5"/>
  <c r="AV909" i="5" s="1"/>
  <c r="AT905" i="5"/>
  <c r="AV905" i="5" s="1"/>
  <c r="AT904" i="5"/>
  <c r="AV904" i="5" s="1"/>
  <c r="AT908" i="5"/>
  <c r="AV908" i="5" s="1"/>
  <c r="AU913" i="5"/>
  <c r="AW913" i="5" s="1"/>
  <c r="AT913" i="5"/>
  <c r="AV913" i="5" s="1"/>
  <c r="AU910" i="5"/>
  <c r="AW910" i="5" s="1"/>
  <c r="AT903" i="5"/>
  <c r="AV903" i="5" s="1"/>
  <c r="AU912" i="5"/>
  <c r="AW912" i="5" s="1"/>
  <c r="AU904" i="5"/>
  <c r="AW904" i="5" s="1"/>
  <c r="AU905" i="5"/>
  <c r="AW905" i="5" s="1"/>
  <c r="AU909" i="5"/>
  <c r="AW909" i="5" s="1"/>
  <c r="AU907" i="5"/>
  <c r="AW907" i="5" s="1"/>
  <c r="AU902" i="5"/>
  <c r="AW902" i="5" s="1"/>
  <c r="AU911" i="5"/>
  <c r="AW911" i="5" s="1"/>
  <c r="AZ905" i="5" l="1"/>
  <c r="BJ905" i="5"/>
  <c r="AY906" i="5"/>
  <c r="BI906" i="5"/>
  <c r="AY903" i="5"/>
  <c r="BI903" i="5"/>
  <c r="AZ912" i="5"/>
  <c r="BJ912" i="5"/>
  <c r="AZ903" i="5"/>
  <c r="BJ903" i="5"/>
  <c r="AY910" i="5"/>
  <c r="BI910" i="5"/>
  <c r="AZ910" i="5"/>
  <c r="BJ910" i="5"/>
  <c r="AY913" i="5"/>
  <c r="BI913" i="5"/>
  <c r="AZ909" i="5"/>
  <c r="BJ909" i="5"/>
  <c r="AZ904" i="5"/>
  <c r="BJ904" i="5"/>
  <c r="AY907" i="5"/>
  <c r="BI907" i="5"/>
  <c r="AY912" i="5"/>
  <c r="BI912" i="5"/>
  <c r="AZ911" i="5"/>
  <c r="BJ911" i="5"/>
  <c r="AY911" i="5"/>
  <c r="BI911" i="5"/>
  <c r="AZ914" i="5"/>
  <c r="BJ914" i="5"/>
  <c r="AZ913" i="5"/>
  <c r="BJ913" i="5"/>
  <c r="AZ908" i="5"/>
  <c r="BJ908" i="5"/>
  <c r="AY908" i="5"/>
  <c r="BI908" i="5"/>
  <c r="AY904" i="5"/>
  <c r="BI904" i="5"/>
  <c r="AZ902" i="5"/>
  <c r="BJ902" i="5"/>
  <c r="AY905" i="5"/>
  <c r="BI905" i="5"/>
  <c r="AZ907" i="5"/>
  <c r="BJ907" i="5"/>
  <c r="AY909" i="5"/>
  <c r="BI909" i="5"/>
  <c r="AZ906" i="5"/>
  <c r="BJ906" i="5"/>
  <c r="AV914" i="5"/>
  <c r="AR929" i="5"/>
  <c r="AS928" i="5"/>
  <c r="AR934" i="5"/>
  <c r="AR928" i="5"/>
  <c r="AS932" i="5"/>
  <c r="AS927" i="5"/>
  <c r="AR927" i="5"/>
  <c r="AS926" i="5"/>
  <c r="AR932" i="5"/>
  <c r="AS931" i="5"/>
  <c r="AR933" i="5"/>
  <c r="AR931" i="5"/>
  <c r="AS933" i="5"/>
  <c r="AR937" i="5"/>
  <c r="AS930" i="5"/>
  <c r="AR936" i="5"/>
  <c r="AR930" i="5"/>
  <c r="AS934" i="5"/>
  <c r="AR926" i="5"/>
  <c r="AS936" i="5"/>
  <c r="AS937" i="5"/>
  <c r="AS929" i="5"/>
  <c r="AS935" i="5"/>
  <c r="AR935" i="5"/>
  <c r="AQ927" i="5"/>
  <c r="AQ928" i="5" s="1"/>
  <c r="AQ929" i="5" s="1"/>
  <c r="AQ930" i="5" s="1"/>
  <c r="AQ931" i="5" s="1"/>
  <c r="AQ932" i="5" s="1"/>
  <c r="AQ933" i="5" s="1"/>
  <c r="AQ934" i="5" s="1"/>
  <c r="AQ935" i="5" s="1"/>
  <c r="AQ936" i="5" s="1"/>
  <c r="AQ937" i="5" s="1"/>
  <c r="AQ938" i="5" s="1"/>
  <c r="AT915" i="5"/>
  <c r="AV915" i="5" s="1"/>
  <c r="AU917" i="5"/>
  <c r="AW917" i="5" s="1"/>
  <c r="AT919" i="5"/>
  <c r="AV919" i="5" s="1"/>
  <c r="AU925" i="5"/>
  <c r="AW925" i="5" s="1"/>
  <c r="AT923" i="5"/>
  <c r="AV923" i="5" s="1"/>
  <c r="AU921" i="5"/>
  <c r="AW921" i="5" s="1"/>
  <c r="AT916" i="5"/>
  <c r="AV916" i="5"/>
  <c r="AU922" i="5"/>
  <c r="AW922" i="5" s="1"/>
  <c r="AT925" i="5"/>
  <c r="AV925" i="5" s="1"/>
  <c r="AU916" i="5"/>
  <c r="AW916" i="5" s="1"/>
  <c r="AT924" i="5"/>
  <c r="AV924" i="5" s="1"/>
  <c r="AT917" i="5"/>
  <c r="AV917" i="5" s="1"/>
  <c r="AU918" i="5"/>
  <c r="AW918" i="5" s="1"/>
  <c r="AT920" i="5"/>
  <c r="AV920" i="5" s="1"/>
  <c r="AU915" i="5"/>
  <c r="AW915" i="5" s="1"/>
  <c r="AT918" i="5"/>
  <c r="AV918" i="5" s="1"/>
  <c r="AU920" i="5"/>
  <c r="AW920" i="5" s="1"/>
  <c r="AT922" i="5"/>
  <c r="AV922" i="5" s="1"/>
  <c r="AT921" i="5"/>
  <c r="AV921" i="5" s="1"/>
  <c r="AU923" i="5"/>
  <c r="AW923" i="5" s="1"/>
  <c r="AU924" i="5"/>
  <c r="AW924" i="5" s="1"/>
  <c r="AU919" i="5"/>
  <c r="AW919" i="5" s="1"/>
  <c r="AZ924" i="5" l="1"/>
  <c r="BJ924" i="5"/>
  <c r="AZ922" i="5"/>
  <c r="BJ922" i="5"/>
  <c r="AY922" i="5"/>
  <c r="BI922" i="5"/>
  <c r="AZ923" i="5"/>
  <c r="BJ923" i="5"/>
  <c r="AY925" i="5"/>
  <c r="BI925" i="5"/>
  <c r="AY921" i="5"/>
  <c r="BI921" i="5"/>
  <c r="AY923" i="5"/>
  <c r="BI923" i="5"/>
  <c r="AY919" i="5"/>
  <c r="BI919" i="5"/>
  <c r="AZ918" i="5"/>
  <c r="BJ918" i="5"/>
  <c r="AZ917" i="5"/>
  <c r="BJ917" i="5"/>
  <c r="AY916" i="5"/>
  <c r="BI916" i="5"/>
  <c r="AZ920" i="5"/>
  <c r="BJ920" i="5"/>
  <c r="AY918" i="5"/>
  <c r="BI918" i="5"/>
  <c r="AZ915" i="5"/>
  <c r="BJ915" i="5"/>
  <c r="AY920" i="5"/>
  <c r="BI920" i="5"/>
  <c r="AY917" i="5"/>
  <c r="BI917" i="5"/>
  <c r="AY915" i="5"/>
  <c r="BI915" i="5"/>
  <c r="AZ921" i="5"/>
  <c r="BJ921" i="5"/>
  <c r="AZ925" i="5"/>
  <c r="BJ925" i="5"/>
  <c r="AY924" i="5"/>
  <c r="BI924" i="5"/>
  <c r="AZ919" i="5"/>
  <c r="BJ919" i="5"/>
  <c r="AZ916" i="5"/>
  <c r="BJ916" i="5"/>
  <c r="AY914" i="5"/>
  <c r="BI914" i="5"/>
  <c r="AR948" i="5"/>
  <c r="AR946" i="5"/>
  <c r="AR945" i="5"/>
  <c r="AS948" i="5"/>
  <c r="AS945" i="5"/>
  <c r="AR947" i="5"/>
  <c r="AS946" i="5"/>
  <c r="AS944" i="5"/>
  <c r="AR944" i="5"/>
  <c r="AS943" i="5"/>
  <c r="AR943" i="5"/>
  <c r="AS942" i="5"/>
  <c r="AR942" i="5"/>
  <c r="AS941" i="5"/>
  <c r="AR940" i="5"/>
  <c r="AS939" i="5"/>
  <c r="AR939" i="5"/>
  <c r="AS940" i="5"/>
  <c r="AR938" i="5"/>
  <c r="AT938" i="5" s="1"/>
  <c r="AS938" i="5"/>
  <c r="AU938" i="5" s="1"/>
  <c r="AW938" i="5" s="1"/>
  <c r="AR941" i="5"/>
  <c r="AS949" i="5"/>
  <c r="AR949" i="5"/>
  <c r="AS947" i="5"/>
  <c r="AT933" i="5"/>
  <c r="AV933" i="5" s="1"/>
  <c r="AU932" i="5"/>
  <c r="AW932" i="5" s="1"/>
  <c r="AT935" i="5"/>
  <c r="AV935" i="5" s="1"/>
  <c r="AU934" i="5"/>
  <c r="AW934" i="5" s="1"/>
  <c r="AU936" i="5"/>
  <c r="AW936" i="5" s="1"/>
  <c r="AU926" i="5"/>
  <c r="AW926" i="5" s="1"/>
  <c r="AT929" i="5"/>
  <c r="AV929" i="5"/>
  <c r="AT927" i="5"/>
  <c r="AV927" i="5" s="1"/>
  <c r="AU929" i="5"/>
  <c r="AW929" i="5" s="1"/>
  <c r="AT931" i="5"/>
  <c r="AV931" i="5" s="1"/>
  <c r="AT930" i="5"/>
  <c r="AV930" i="5" s="1"/>
  <c r="AU927" i="5"/>
  <c r="AW927" i="5" s="1"/>
  <c r="AT934" i="5"/>
  <c r="AV934" i="5" s="1"/>
  <c r="AT936" i="5"/>
  <c r="AV936" i="5" s="1"/>
  <c r="AU933" i="5"/>
  <c r="AW933" i="5" s="1"/>
  <c r="AU930" i="5"/>
  <c r="AW930" i="5" s="1"/>
  <c r="AU937" i="5"/>
  <c r="AW937" i="5" s="1"/>
  <c r="AU928" i="5"/>
  <c r="AW928" i="5" s="1"/>
  <c r="AU931" i="5"/>
  <c r="AW931" i="5" s="1"/>
  <c r="AT937" i="5"/>
  <c r="AV937" i="5" s="1"/>
  <c r="AT932" i="5"/>
  <c r="AV932" i="5" s="1"/>
  <c r="AT928" i="5"/>
  <c r="AV928" i="5" s="1"/>
  <c r="AT926" i="5"/>
  <c r="AV926" i="5" s="1"/>
  <c r="AU935" i="5"/>
  <c r="AW935" i="5" s="1"/>
  <c r="AQ939" i="5"/>
  <c r="AQ940" i="5" s="1"/>
  <c r="AQ941" i="5" s="1"/>
  <c r="AQ942" i="5" s="1"/>
  <c r="AQ943" i="5" s="1"/>
  <c r="AQ944" i="5" s="1"/>
  <c r="AQ945" i="5" s="1"/>
  <c r="AQ946" i="5" s="1"/>
  <c r="AQ947" i="5" s="1"/>
  <c r="AQ948" i="5" s="1"/>
  <c r="AQ949" i="5" s="1"/>
  <c r="AQ950" i="5" s="1"/>
  <c r="AY937" i="5" l="1"/>
  <c r="BI937" i="5"/>
  <c r="AY932" i="5"/>
  <c r="BI932" i="5"/>
  <c r="AZ932" i="5"/>
  <c r="BJ932" i="5"/>
  <c r="AZ927" i="5"/>
  <c r="BJ927" i="5"/>
  <c r="AZ937" i="5"/>
  <c r="BJ937" i="5"/>
  <c r="AZ926" i="5"/>
  <c r="BJ926" i="5"/>
  <c r="AY933" i="5"/>
  <c r="BI933" i="5"/>
  <c r="AY926" i="5"/>
  <c r="BI926" i="5"/>
  <c r="AY930" i="5"/>
  <c r="BI930" i="5"/>
  <c r="AY928" i="5"/>
  <c r="BI928" i="5"/>
  <c r="AY931" i="5"/>
  <c r="BI931" i="5"/>
  <c r="AZ929" i="5"/>
  <c r="BJ929" i="5"/>
  <c r="AY927" i="5"/>
  <c r="BI927" i="5"/>
  <c r="AY929" i="5"/>
  <c r="BI929" i="5"/>
  <c r="AZ936" i="5"/>
  <c r="BJ936" i="5"/>
  <c r="AY934" i="5"/>
  <c r="BI934" i="5"/>
  <c r="AZ935" i="5"/>
  <c r="BJ935" i="5"/>
  <c r="AZ938" i="5"/>
  <c r="BJ938" i="5"/>
  <c r="AZ930" i="5"/>
  <c r="BJ930" i="5"/>
  <c r="AZ933" i="5"/>
  <c r="BJ933" i="5"/>
  <c r="AZ934" i="5"/>
  <c r="BJ934" i="5"/>
  <c r="AZ931" i="5"/>
  <c r="BJ931" i="5"/>
  <c r="AZ928" i="5"/>
  <c r="BJ928" i="5"/>
  <c r="AY936" i="5"/>
  <c r="BI936" i="5"/>
  <c r="AY935" i="5"/>
  <c r="BI935" i="5"/>
  <c r="AU943" i="5"/>
  <c r="AT944" i="5"/>
  <c r="AV944" i="5" s="1"/>
  <c r="AR950" i="5"/>
  <c r="AU941" i="5"/>
  <c r="AW941" i="5" s="1"/>
  <c r="AU944" i="5"/>
  <c r="AW944" i="5" s="1"/>
  <c r="AS951" i="5"/>
  <c r="AU949" i="5"/>
  <c r="AW949" i="5" s="1"/>
  <c r="AS950" i="5"/>
  <c r="AU950" i="5" s="1"/>
  <c r="AW943" i="5"/>
  <c r="AT949" i="5"/>
  <c r="AV949" i="5" s="1"/>
  <c r="AU945" i="5"/>
  <c r="AW945" i="5" s="1"/>
  <c r="AT946" i="5"/>
  <c r="AV946" i="5" s="1"/>
  <c r="AR957" i="5"/>
  <c r="AT939" i="5"/>
  <c r="AV939" i="5" s="1"/>
  <c r="AU946" i="5"/>
  <c r="AW946" i="5" s="1"/>
  <c r="AV938" i="5"/>
  <c r="AS957" i="5"/>
  <c r="AR956" i="5"/>
  <c r="AT940" i="5"/>
  <c r="AV940" i="5" s="1"/>
  <c r="AS956" i="5"/>
  <c r="AR961" i="5"/>
  <c r="AR955" i="5"/>
  <c r="AS961" i="5"/>
  <c r="AT945" i="5"/>
  <c r="AV945" i="5" s="1"/>
  <c r="AS955" i="5"/>
  <c r="AS959" i="5"/>
  <c r="AR954" i="5"/>
  <c r="AR959" i="5"/>
  <c r="AS954" i="5"/>
  <c r="AS960" i="5"/>
  <c r="AS958" i="5"/>
  <c r="AS953" i="5"/>
  <c r="AR953" i="5"/>
  <c r="AR952" i="5"/>
  <c r="AT948" i="5"/>
  <c r="AV948" i="5" s="1"/>
  <c r="AR960" i="5"/>
  <c r="AS952" i="5"/>
  <c r="AT947" i="5"/>
  <c r="AV947" i="5" s="1"/>
  <c r="AU942" i="5"/>
  <c r="AW942" i="5" s="1"/>
  <c r="AT942" i="5"/>
  <c r="AV942" i="5" s="1"/>
  <c r="AT941" i="5"/>
  <c r="AV941" i="5" s="1"/>
  <c r="AR958" i="5"/>
  <c r="AR951" i="5"/>
  <c r="AU947" i="5"/>
  <c r="AW947" i="5" s="1"/>
  <c r="AT943" i="5"/>
  <c r="AV943" i="5" s="1"/>
  <c r="AT950" i="5"/>
  <c r="AV950" i="5" s="1"/>
  <c r="AQ951" i="5"/>
  <c r="AQ952" i="5" s="1"/>
  <c r="AQ953" i="5" s="1"/>
  <c r="AQ954" i="5" s="1"/>
  <c r="AQ955" i="5" s="1"/>
  <c r="AQ956" i="5" s="1"/>
  <c r="AQ957" i="5" s="1"/>
  <c r="AQ958" i="5" s="1"/>
  <c r="AQ959" i="5" s="1"/>
  <c r="AQ960" i="5" s="1"/>
  <c r="AQ961" i="5" s="1"/>
  <c r="AQ962" i="5" s="1"/>
  <c r="AU948" i="5"/>
  <c r="AW948" i="5" s="1"/>
  <c r="AU940" i="5"/>
  <c r="AW940" i="5" s="1"/>
  <c r="AU939" i="5"/>
  <c r="AW939" i="5" s="1"/>
  <c r="AZ943" i="5" l="1"/>
  <c r="BJ943" i="5"/>
  <c r="AY940" i="5"/>
  <c r="BI940" i="5"/>
  <c r="AZ949" i="5"/>
  <c r="BJ949" i="5"/>
  <c r="AY941" i="5"/>
  <c r="BI941" i="5"/>
  <c r="AZ944" i="5"/>
  <c r="BJ944" i="5"/>
  <c r="AY938" i="5"/>
  <c r="BI938" i="5"/>
  <c r="AZ941" i="5"/>
  <c r="BJ941" i="5"/>
  <c r="AY949" i="5"/>
  <c r="BI949" i="5"/>
  <c r="AY943" i="5"/>
  <c r="BI943" i="5"/>
  <c r="AZ942" i="5"/>
  <c r="BJ942" i="5"/>
  <c r="AZ947" i="5"/>
  <c r="BJ947" i="5"/>
  <c r="AZ946" i="5"/>
  <c r="BJ946" i="5"/>
  <c r="AZ939" i="5"/>
  <c r="BJ939" i="5"/>
  <c r="AY947" i="5"/>
  <c r="BI947" i="5"/>
  <c r="AY939" i="5"/>
  <c r="BI939" i="5"/>
  <c r="AY944" i="5"/>
  <c r="BI944" i="5"/>
  <c r="AY942" i="5"/>
  <c r="BI942" i="5"/>
  <c r="AZ940" i="5"/>
  <c r="BJ940" i="5"/>
  <c r="AY950" i="5"/>
  <c r="BI950" i="5"/>
  <c r="AZ948" i="5"/>
  <c r="BJ948" i="5"/>
  <c r="AY945" i="5"/>
  <c r="BI945" i="5"/>
  <c r="AY946" i="5"/>
  <c r="BI946" i="5"/>
  <c r="AY948" i="5"/>
  <c r="BI948" i="5"/>
  <c r="AZ945" i="5"/>
  <c r="BJ945" i="5"/>
  <c r="AW950" i="5"/>
  <c r="AS963" i="5"/>
  <c r="AR964" i="5"/>
  <c r="AR963" i="5"/>
  <c r="AR965" i="5"/>
  <c r="AS970" i="5"/>
  <c r="AR972" i="5"/>
  <c r="AR971" i="5"/>
  <c r="AS969" i="5"/>
  <c r="AR970" i="5"/>
  <c r="AS968" i="5"/>
  <c r="AR962" i="5"/>
  <c r="AR968" i="5"/>
  <c r="AS973" i="5"/>
  <c r="AS971" i="5"/>
  <c r="AR967" i="5"/>
  <c r="AR969" i="5"/>
  <c r="AR973" i="5"/>
  <c r="AS966" i="5"/>
  <c r="AS967" i="5"/>
  <c r="AS965" i="5"/>
  <c r="AS962" i="5"/>
  <c r="AR966" i="5"/>
  <c r="AS972" i="5"/>
  <c r="AS964" i="5"/>
  <c r="AU955" i="5"/>
  <c r="AW955" i="5" s="1"/>
  <c r="AT953" i="5"/>
  <c r="AV953" i="5" s="1"/>
  <c r="AU959" i="5"/>
  <c r="AW959" i="5" s="1"/>
  <c r="AU960" i="5"/>
  <c r="AW960" i="5" s="1"/>
  <c r="AU956" i="5"/>
  <c r="AW956" i="5" s="1"/>
  <c r="AQ963" i="5"/>
  <c r="AQ964" i="5" s="1"/>
  <c r="AQ965" i="5" s="1"/>
  <c r="AQ966" i="5" s="1"/>
  <c r="AQ967" i="5" s="1"/>
  <c r="AQ968" i="5" s="1"/>
  <c r="AQ969" i="5" s="1"/>
  <c r="AQ970" i="5" s="1"/>
  <c r="AQ971" i="5" s="1"/>
  <c r="AQ972" i="5" s="1"/>
  <c r="AQ973" i="5" s="1"/>
  <c r="AQ974" i="5" s="1"/>
  <c r="AT957" i="5"/>
  <c r="AV957" i="5" s="1"/>
  <c r="AU952" i="5"/>
  <c r="AW952" i="5" s="1"/>
  <c r="AT958" i="5"/>
  <c r="AV958" i="5" s="1"/>
  <c r="AT951" i="5"/>
  <c r="AV951" i="5" s="1"/>
  <c r="AT955" i="5"/>
  <c r="AV955" i="5" s="1"/>
  <c r="AT952" i="5"/>
  <c r="AV952" i="5" s="1"/>
  <c r="AU957" i="5"/>
  <c r="AW957" i="5" s="1"/>
  <c r="AT960" i="5"/>
  <c r="AV960" i="5" s="1"/>
  <c r="AT959" i="5"/>
  <c r="AV959" i="5" s="1"/>
  <c r="AU954" i="5"/>
  <c r="AW954" i="5" s="1"/>
  <c r="AU951" i="5"/>
  <c r="AW951" i="5" s="1"/>
  <c r="AU961" i="5"/>
  <c r="AW961" i="5" s="1"/>
  <c r="AU953" i="5"/>
  <c r="AW953" i="5" s="1"/>
  <c r="AT954" i="5"/>
  <c r="AV954" i="5" s="1"/>
  <c r="AT956" i="5"/>
  <c r="AV956" i="5" s="1"/>
  <c r="AU958" i="5"/>
  <c r="AW958" i="5" s="1"/>
  <c r="AT961" i="5"/>
  <c r="AV961" i="5" s="1"/>
  <c r="AY957" i="5" l="1"/>
  <c r="BI957" i="5"/>
  <c r="AY961" i="5"/>
  <c r="BI961" i="5"/>
  <c r="AY951" i="5"/>
  <c r="BI951" i="5"/>
  <c r="AY954" i="5"/>
  <c r="BI954" i="5"/>
  <c r="AZ953" i="5"/>
  <c r="BJ953" i="5"/>
  <c r="AY956" i="5"/>
  <c r="BI956" i="5"/>
  <c r="AY959" i="5"/>
  <c r="BI959" i="5"/>
  <c r="AZ959" i="5"/>
  <c r="BJ959" i="5"/>
  <c r="AZ956" i="5"/>
  <c r="BJ956" i="5"/>
  <c r="AY960" i="5"/>
  <c r="BI960" i="5"/>
  <c r="AY953" i="5"/>
  <c r="BI953" i="5"/>
  <c r="AZ961" i="5"/>
  <c r="BJ961" i="5"/>
  <c r="AZ951" i="5"/>
  <c r="BJ951" i="5"/>
  <c r="AZ954" i="5"/>
  <c r="BJ954" i="5"/>
  <c r="AZ957" i="5"/>
  <c r="BJ957" i="5"/>
  <c r="AZ955" i="5"/>
  <c r="BJ955" i="5"/>
  <c r="AY955" i="5"/>
  <c r="BI955" i="5"/>
  <c r="AZ958" i="5"/>
  <c r="BJ958" i="5"/>
  <c r="AY958" i="5"/>
  <c r="BI958" i="5"/>
  <c r="AZ952" i="5"/>
  <c r="BJ952" i="5"/>
  <c r="AZ960" i="5"/>
  <c r="BJ960" i="5"/>
  <c r="AY952" i="5"/>
  <c r="BI952" i="5"/>
  <c r="AZ950" i="5"/>
  <c r="BJ950" i="5"/>
  <c r="AS977" i="5"/>
  <c r="AS984" i="5"/>
  <c r="AR975" i="5"/>
  <c r="AS981" i="5"/>
  <c r="AR974" i="5"/>
  <c r="AR983" i="5"/>
  <c r="AS976" i="5"/>
  <c r="AS985" i="5"/>
  <c r="AS974" i="5"/>
  <c r="AR980" i="5"/>
  <c r="AR985" i="5"/>
  <c r="AR976" i="5"/>
  <c r="AS979" i="5"/>
  <c r="AS983" i="5"/>
  <c r="AS975" i="5"/>
  <c r="AR979" i="5"/>
  <c r="AR984" i="5"/>
  <c r="AR981" i="5"/>
  <c r="AS978" i="5"/>
  <c r="AS982" i="5"/>
  <c r="AR977" i="5"/>
  <c r="AS980" i="5"/>
  <c r="AR978" i="5"/>
  <c r="AR982" i="5"/>
  <c r="AQ975" i="5"/>
  <c r="AQ976" i="5" s="1"/>
  <c r="AQ977" i="5" s="1"/>
  <c r="AQ978" i="5" s="1"/>
  <c r="AQ979" i="5" s="1"/>
  <c r="AQ980" i="5" s="1"/>
  <c r="AQ981" i="5" s="1"/>
  <c r="AQ982" i="5" s="1"/>
  <c r="AQ983" i="5" s="1"/>
  <c r="AQ984" i="5" s="1"/>
  <c r="AQ985" i="5" s="1"/>
  <c r="AQ986" i="5" s="1"/>
  <c r="AT972" i="5"/>
  <c r="AV972" i="5" s="1"/>
  <c r="AU965" i="5"/>
  <c r="AW965" i="5" s="1"/>
  <c r="AU966" i="5"/>
  <c r="AW966" i="5" s="1"/>
  <c r="AU971" i="5"/>
  <c r="AW971" i="5" s="1"/>
  <c r="AT973" i="5"/>
  <c r="AV973" i="5" s="1"/>
  <c r="AT964" i="5"/>
  <c r="AV964" i="5" s="1"/>
  <c r="AT970" i="5"/>
  <c r="AV970" i="5" s="1"/>
  <c r="AT968" i="5"/>
  <c r="AV968" i="5" s="1"/>
  <c r="AU962" i="5"/>
  <c r="AW962" i="5" s="1"/>
  <c r="AU970" i="5"/>
  <c r="AW970" i="5" s="1"/>
  <c r="AT965" i="5"/>
  <c r="AV965" i="5" s="1"/>
  <c r="AU968" i="5"/>
  <c r="AW968" i="5" s="1"/>
  <c r="AU972" i="5"/>
  <c r="AW972" i="5" s="1"/>
  <c r="AU973" i="5"/>
  <c r="AW973" i="5" s="1"/>
  <c r="AT971" i="5"/>
  <c r="AV971" i="5" s="1"/>
  <c r="AU963" i="5"/>
  <c r="AW963" i="5" s="1"/>
  <c r="AT962" i="5"/>
  <c r="AV962" i="5" s="1"/>
  <c r="AT966" i="5"/>
  <c r="AV966" i="5" s="1"/>
  <c r="AT967" i="5"/>
  <c r="AV967" i="5" s="1"/>
  <c r="AU964" i="5"/>
  <c r="AW964" i="5" s="1"/>
  <c r="AT969" i="5"/>
  <c r="AV969" i="5" s="1"/>
  <c r="AU969" i="5"/>
  <c r="AW969" i="5" s="1"/>
  <c r="AT963" i="5"/>
  <c r="AV963" i="5" s="1"/>
  <c r="AU967" i="5"/>
  <c r="AW967" i="5" s="1"/>
  <c r="AZ963" i="5" l="1"/>
  <c r="BJ963" i="5"/>
  <c r="AY972" i="5"/>
  <c r="BI972" i="5"/>
  <c r="AY968" i="5"/>
  <c r="BI968" i="5"/>
  <c r="AZ964" i="5"/>
  <c r="BJ964" i="5"/>
  <c r="AZ972" i="5"/>
  <c r="BJ972" i="5"/>
  <c r="AZ968" i="5"/>
  <c r="BJ968" i="5"/>
  <c r="AY965" i="5"/>
  <c r="BI965" i="5"/>
  <c r="AY973" i="5"/>
  <c r="BI973" i="5"/>
  <c r="AZ967" i="5"/>
  <c r="BJ967" i="5"/>
  <c r="AY963" i="5"/>
  <c r="BI963" i="5"/>
  <c r="AZ971" i="5"/>
  <c r="BJ971" i="5"/>
  <c r="AY966" i="5"/>
  <c r="BI966" i="5"/>
  <c r="AY962" i="5"/>
  <c r="BI962" i="5"/>
  <c r="AY971" i="5"/>
  <c r="BI971" i="5"/>
  <c r="AZ966" i="5"/>
  <c r="BJ966" i="5"/>
  <c r="AZ969" i="5"/>
  <c r="BJ969" i="5"/>
  <c r="AY969" i="5"/>
  <c r="BI969" i="5"/>
  <c r="AZ970" i="5"/>
  <c r="BJ970" i="5"/>
  <c r="AZ962" i="5"/>
  <c r="BJ962" i="5"/>
  <c r="AY967" i="5"/>
  <c r="BI967" i="5"/>
  <c r="AY970" i="5"/>
  <c r="BI970" i="5"/>
  <c r="AY964" i="5"/>
  <c r="BI964" i="5"/>
  <c r="AZ973" i="5"/>
  <c r="BJ973" i="5"/>
  <c r="AZ965" i="5"/>
  <c r="BJ965" i="5"/>
  <c r="AS996" i="5"/>
  <c r="AR997" i="5"/>
  <c r="AU975" i="5"/>
  <c r="AW975" i="5" s="1"/>
  <c r="AT976" i="5"/>
  <c r="AV976" i="5" s="1"/>
  <c r="AS990" i="5"/>
  <c r="AS994" i="5"/>
  <c r="AU982" i="5"/>
  <c r="AW982" i="5" s="1"/>
  <c r="AR996" i="5"/>
  <c r="AR991" i="5"/>
  <c r="AR993" i="5"/>
  <c r="AT984" i="5"/>
  <c r="AV984" i="5" s="1"/>
  <c r="AS995" i="5"/>
  <c r="AR992" i="5"/>
  <c r="AS989" i="5"/>
  <c r="AS988" i="5"/>
  <c r="AR986" i="5"/>
  <c r="AT986" i="5" s="1"/>
  <c r="AV986" i="5" s="1"/>
  <c r="AR990" i="5"/>
  <c r="AS993" i="5"/>
  <c r="AS987" i="5"/>
  <c r="AR989" i="5"/>
  <c r="AR995" i="5"/>
  <c r="AS992" i="5"/>
  <c r="AS986" i="5"/>
  <c r="AR988" i="5"/>
  <c r="AR994" i="5"/>
  <c r="AS991" i="5"/>
  <c r="AS997" i="5"/>
  <c r="AR987" i="5"/>
  <c r="AU979" i="5"/>
  <c r="AW979" i="5" s="1"/>
  <c r="AU984" i="5"/>
  <c r="AW984" i="5" s="1"/>
  <c r="AT982" i="5"/>
  <c r="AV982" i="5" s="1"/>
  <c r="AT978" i="5"/>
  <c r="AV978" i="5" s="1"/>
  <c r="AT981" i="5"/>
  <c r="AV981" i="5"/>
  <c r="AT979" i="5"/>
  <c r="AV979" i="5" s="1"/>
  <c r="AT977" i="5"/>
  <c r="AV977" i="5" s="1"/>
  <c r="AT974" i="5"/>
  <c r="AV974" i="5" s="1"/>
  <c r="AU977" i="5"/>
  <c r="AW977" i="5" s="1"/>
  <c r="AU980" i="5"/>
  <c r="AW980" i="5" s="1"/>
  <c r="AU985" i="5"/>
  <c r="AW985" i="5" s="1"/>
  <c r="AT980" i="5"/>
  <c r="AV980" i="5" s="1"/>
  <c r="AU983" i="5"/>
  <c r="AW983" i="5" s="1"/>
  <c r="AT985" i="5"/>
  <c r="AV985" i="5" s="1"/>
  <c r="AT983" i="5"/>
  <c r="AV983" i="5" s="1"/>
  <c r="AT975" i="5"/>
  <c r="AV975" i="5" s="1"/>
  <c r="AU974" i="5"/>
  <c r="AW974" i="5" s="1"/>
  <c r="AU978" i="5"/>
  <c r="AW978" i="5" s="1"/>
  <c r="AU976" i="5"/>
  <c r="AW976" i="5" s="1"/>
  <c r="AU981" i="5"/>
  <c r="AW981" i="5" s="1"/>
  <c r="AQ987" i="5"/>
  <c r="AQ988" i="5" s="1"/>
  <c r="AQ989" i="5" s="1"/>
  <c r="AQ990" i="5" s="1"/>
  <c r="AQ991" i="5" s="1"/>
  <c r="AQ992" i="5" s="1"/>
  <c r="AQ993" i="5" s="1"/>
  <c r="AQ994" i="5" s="1"/>
  <c r="AQ995" i="5" s="1"/>
  <c r="AQ996" i="5" s="1"/>
  <c r="AQ997" i="5" s="1"/>
  <c r="AQ998" i="5" s="1"/>
  <c r="AY984" i="5" l="1"/>
  <c r="BI984" i="5"/>
  <c r="AZ976" i="5"/>
  <c r="BJ976" i="5"/>
  <c r="AZ974" i="5"/>
  <c r="BJ974" i="5"/>
  <c r="AY985" i="5"/>
  <c r="BI985" i="5"/>
  <c r="AY982" i="5"/>
  <c r="BI982" i="5"/>
  <c r="AZ982" i="5"/>
  <c r="BJ982" i="5"/>
  <c r="AY977" i="5"/>
  <c r="BI977" i="5"/>
  <c r="AZ978" i="5"/>
  <c r="BJ978" i="5"/>
  <c r="AY981" i="5"/>
  <c r="BI981" i="5"/>
  <c r="AZ984" i="5"/>
  <c r="BJ984" i="5"/>
  <c r="AZ985" i="5"/>
  <c r="BJ985" i="5"/>
  <c r="AY986" i="5"/>
  <c r="BI986" i="5"/>
  <c r="AY976" i="5"/>
  <c r="BI976" i="5"/>
  <c r="AY978" i="5"/>
  <c r="BI978" i="5"/>
  <c r="AZ983" i="5"/>
  <c r="BJ983" i="5"/>
  <c r="AY980" i="5"/>
  <c r="BI980" i="5"/>
  <c r="AZ979" i="5"/>
  <c r="BJ979" i="5"/>
  <c r="AZ980" i="5"/>
  <c r="BJ980" i="5"/>
  <c r="AZ975" i="5"/>
  <c r="BJ975" i="5"/>
  <c r="AY979" i="5"/>
  <c r="BI979" i="5"/>
  <c r="AY975" i="5"/>
  <c r="BI975" i="5"/>
  <c r="AY983" i="5"/>
  <c r="BI983" i="5"/>
  <c r="AZ977" i="5"/>
  <c r="BJ977" i="5"/>
  <c r="AZ981" i="5"/>
  <c r="BJ981" i="5"/>
  <c r="AY974" i="5"/>
  <c r="BI974" i="5"/>
  <c r="AR998" i="5"/>
  <c r="AU996" i="5"/>
  <c r="AW996" i="5" s="1"/>
  <c r="AS1003" i="5"/>
  <c r="AU986" i="5"/>
  <c r="AW986" i="5" s="1"/>
  <c r="AR1008" i="5"/>
  <c r="AU995" i="5"/>
  <c r="AW995" i="5" s="1"/>
  <c r="AS1009" i="5"/>
  <c r="AR1007" i="5"/>
  <c r="AR1006" i="5"/>
  <c r="AR999" i="5"/>
  <c r="AS998" i="5"/>
  <c r="AR1005" i="5"/>
  <c r="AS999" i="5"/>
  <c r="AS1006" i="5"/>
  <c r="AS1005" i="5"/>
  <c r="AR1004" i="5"/>
  <c r="AS1000" i="5"/>
  <c r="AU997" i="5"/>
  <c r="AW997" i="5" s="1"/>
  <c r="AS1004" i="5"/>
  <c r="AR1003" i="5"/>
  <c r="AS1001" i="5"/>
  <c r="AR1001" i="5"/>
  <c r="AS1002" i="5"/>
  <c r="AR1002" i="5"/>
  <c r="AR1009" i="5"/>
  <c r="AS1008" i="5"/>
  <c r="AT990" i="5"/>
  <c r="AV990" i="5" s="1"/>
  <c r="AT993" i="5"/>
  <c r="AV993" i="5" s="1"/>
  <c r="AU993" i="5"/>
  <c r="AW993" i="5" s="1"/>
  <c r="AS1007" i="5"/>
  <c r="AR1000" i="5"/>
  <c r="AQ999" i="5"/>
  <c r="AQ1000" i="5" s="1"/>
  <c r="AQ1001" i="5" s="1"/>
  <c r="AQ1002" i="5" s="1"/>
  <c r="AQ1003" i="5" s="1"/>
  <c r="AQ1004" i="5" s="1"/>
  <c r="AQ1005" i="5" s="1"/>
  <c r="AQ1006" i="5" s="1"/>
  <c r="AQ1007" i="5" s="1"/>
  <c r="AQ1008" i="5" s="1"/>
  <c r="AQ1009" i="5" s="1"/>
  <c r="AT995" i="5"/>
  <c r="AV995" i="5" s="1"/>
  <c r="AU992" i="5"/>
  <c r="AW992" i="5" s="1"/>
  <c r="AT987" i="5"/>
  <c r="AV987" i="5" s="1"/>
  <c r="AT994" i="5"/>
  <c r="AV994" i="5" s="1"/>
  <c r="AT992" i="5"/>
  <c r="AV992" i="5" s="1"/>
  <c r="AU987" i="5"/>
  <c r="AW987" i="5" s="1"/>
  <c r="AU991" i="5"/>
  <c r="AW991" i="5" s="1"/>
  <c r="AT997" i="5"/>
  <c r="AV997" i="5" s="1"/>
  <c r="AT996" i="5"/>
  <c r="AV996" i="5" s="1"/>
  <c r="AU989" i="5"/>
  <c r="AW989" i="5" s="1"/>
  <c r="AT989" i="5"/>
  <c r="AV989" i="5" s="1"/>
  <c r="AU988" i="5"/>
  <c r="AW988" i="5" s="1"/>
  <c r="AU994" i="5"/>
  <c r="AW994" i="5" s="1"/>
  <c r="AU990" i="5"/>
  <c r="AW990" i="5" s="1"/>
  <c r="AT991" i="5"/>
  <c r="AV991" i="5" s="1"/>
  <c r="AT988" i="5"/>
  <c r="AV988" i="5" s="1"/>
  <c r="AZ990" i="5" l="1"/>
  <c r="BJ990" i="5"/>
  <c r="AY995" i="5"/>
  <c r="BI995" i="5"/>
  <c r="AZ997" i="5"/>
  <c r="BJ997" i="5"/>
  <c r="AZ995" i="5"/>
  <c r="BJ995" i="5"/>
  <c r="AZ986" i="5"/>
  <c r="BJ986" i="5"/>
  <c r="AZ993" i="5"/>
  <c r="BJ993" i="5"/>
  <c r="AZ991" i="5"/>
  <c r="BJ991" i="5"/>
  <c r="AZ987" i="5"/>
  <c r="BJ987" i="5"/>
  <c r="AZ996" i="5"/>
  <c r="BJ996" i="5"/>
  <c r="AZ992" i="5"/>
  <c r="BJ992" i="5"/>
  <c r="AZ994" i="5"/>
  <c r="BJ994" i="5"/>
  <c r="AZ988" i="5"/>
  <c r="BJ988" i="5"/>
  <c r="AY989" i="5"/>
  <c r="BI989" i="5"/>
  <c r="AY996" i="5"/>
  <c r="BI996" i="5"/>
  <c r="AY993" i="5"/>
  <c r="BI993" i="5"/>
  <c r="AY992" i="5"/>
  <c r="BI992" i="5"/>
  <c r="AY994" i="5"/>
  <c r="BI994" i="5"/>
  <c r="AZ989" i="5"/>
  <c r="BJ989" i="5"/>
  <c r="AY997" i="5"/>
  <c r="BI997" i="5"/>
  <c r="AY990" i="5"/>
  <c r="BI990" i="5"/>
  <c r="AY988" i="5"/>
  <c r="BI988" i="5"/>
  <c r="AY991" i="5"/>
  <c r="BI991" i="5"/>
  <c r="AY987" i="5"/>
  <c r="BI987" i="5"/>
  <c r="AT1009" i="5"/>
  <c r="AV1009" i="5" s="1"/>
  <c r="AU1007" i="5"/>
  <c r="AW1007" i="5" s="1"/>
  <c r="AT1002" i="5"/>
  <c r="AV1002" i="5" s="1"/>
  <c r="AU998" i="5"/>
  <c r="AW998" i="5" s="1"/>
  <c r="AU1003" i="5"/>
  <c r="AW1003" i="5" s="1"/>
  <c r="AU1008" i="5"/>
  <c r="AW1008" i="5" s="1"/>
  <c r="AU1006" i="5"/>
  <c r="AW1006" i="5" s="1"/>
  <c r="AT999" i="5"/>
  <c r="AV999" i="5" s="1"/>
  <c r="AT1005" i="5"/>
  <c r="AV1005" i="5" s="1"/>
  <c r="AU1002" i="5"/>
  <c r="AW1002" i="5" s="1"/>
  <c r="AU1000" i="5"/>
  <c r="AW1000" i="5" s="1"/>
  <c r="AU1009" i="5"/>
  <c r="AW1009" i="5" s="1"/>
  <c r="AT1008" i="5"/>
  <c r="AV1008" i="5" s="1"/>
  <c r="AU999" i="5"/>
  <c r="AW999" i="5" s="1"/>
  <c r="AU1004" i="5"/>
  <c r="AW1004" i="5" s="1"/>
  <c r="AT1004" i="5"/>
  <c r="AV1004" i="5" s="1"/>
  <c r="AU1001" i="5"/>
  <c r="AW1001" i="5" s="1"/>
  <c r="AT1003" i="5"/>
  <c r="AV1003" i="5" s="1"/>
  <c r="AT1006" i="5"/>
  <c r="AV1006" i="5" s="1"/>
  <c r="AT998" i="5"/>
  <c r="AV998" i="5" s="1"/>
  <c r="AT1001" i="5"/>
  <c r="AV1001" i="5" s="1"/>
  <c r="AT1000" i="5"/>
  <c r="AV1000" i="5" s="1"/>
  <c r="AU1005" i="5"/>
  <c r="AW1005" i="5" s="1"/>
  <c r="AT1007" i="5"/>
  <c r="AV1007" i="5" s="1"/>
  <c r="AZ999" i="5" l="1"/>
  <c r="BJ999" i="5"/>
  <c r="AZ1009" i="5"/>
  <c r="BJ1009" i="5"/>
  <c r="AY1008" i="5"/>
  <c r="BI1008" i="5"/>
  <c r="AZ1000" i="5"/>
  <c r="BJ1000" i="5"/>
  <c r="AY1000" i="5"/>
  <c r="BI1000" i="5"/>
  <c r="AZ1008" i="5"/>
  <c r="BJ1008" i="5"/>
  <c r="AY1007" i="5"/>
  <c r="BI1007" i="5"/>
  <c r="AZ1002" i="5"/>
  <c r="BJ1002" i="5"/>
  <c r="AY1005" i="5"/>
  <c r="BI1005" i="5"/>
  <c r="AY998" i="5"/>
  <c r="BI998" i="5"/>
  <c r="AZ1003" i="5"/>
  <c r="BJ1003" i="5"/>
  <c r="AY1009" i="5"/>
  <c r="BI1009" i="5"/>
  <c r="AZ1005" i="5"/>
  <c r="BJ1005" i="5"/>
  <c r="AY999" i="5"/>
  <c r="BI999" i="5"/>
  <c r="AY1006" i="5"/>
  <c r="BI1006" i="5"/>
  <c r="AY1003" i="5"/>
  <c r="BI1003" i="5"/>
  <c r="AZ998" i="5"/>
  <c r="BJ998" i="5"/>
  <c r="AZ1007" i="5"/>
  <c r="BJ1007" i="5"/>
  <c r="AY1001" i="5"/>
  <c r="BI1001" i="5"/>
  <c r="AZ1006" i="5"/>
  <c r="BJ1006" i="5"/>
  <c r="AZ1001" i="5"/>
  <c r="BJ1001" i="5"/>
  <c r="AY1004" i="5"/>
  <c r="BI1004" i="5"/>
  <c r="AZ1004" i="5"/>
  <c r="BJ1004" i="5"/>
  <c r="AY1002" i="5"/>
  <c r="BI1002" i="5"/>
</calcChain>
</file>

<file path=xl/sharedStrings.xml><?xml version="1.0" encoding="utf-8"?>
<sst xmlns="http://schemas.openxmlformats.org/spreadsheetml/2006/main" count="4086" uniqueCount="42">
  <si>
    <t>XAUUSD</t>
  </si>
  <si>
    <t>H1</t>
  </si>
  <si>
    <t>M5</t>
  </si>
  <si>
    <t>timestamp_h1</t>
  </si>
  <si>
    <t>symbol_h1</t>
  </si>
  <si>
    <t>timeframe_h1</t>
  </si>
  <si>
    <t>close_h1</t>
  </si>
  <si>
    <t>ssa_h1</t>
  </si>
  <si>
    <t>ema_ssa_h1</t>
  </si>
  <si>
    <t>ssa_high_h1</t>
  </si>
  <si>
    <t>ssa_low_h1</t>
  </si>
  <si>
    <t>timestamp_m5</t>
  </si>
  <si>
    <t>symbol_m5</t>
  </si>
  <si>
    <t>timeframe_m5</t>
  </si>
  <si>
    <t>close_m5</t>
  </si>
  <si>
    <t>ssa_m5</t>
  </si>
  <si>
    <t>ema_ssa_m5</t>
  </si>
  <si>
    <t>ssa_high_m5</t>
  </si>
  <si>
    <t>ssa_low_m5</t>
  </si>
  <si>
    <t>timestamp</t>
  </si>
  <si>
    <t>symbol</t>
  </si>
  <si>
    <t>timeframe</t>
  </si>
  <si>
    <t>close</t>
  </si>
  <si>
    <t>ssa_m5_interpolation</t>
  </si>
  <si>
    <t>ema_ssa_m5_interpolation</t>
  </si>
  <si>
    <t>ssa_high_m5_interpolation</t>
  </si>
  <si>
    <t>ssa_low_m5_interpolation</t>
  </si>
  <si>
    <t>x_count_regression</t>
  </si>
  <si>
    <t>timestamp_forward</t>
  </si>
  <si>
    <t>symbol_forward</t>
  </si>
  <si>
    <t>timeframe_forward</t>
  </si>
  <si>
    <t>slope_12_ssa_high_m5_interpolation</t>
  </si>
  <si>
    <t>slope_12_ssa_low_m5_interpolation</t>
  </si>
  <si>
    <t>ssa_high_m5_regression</t>
  </si>
  <si>
    <t>ssa_low_m5_regression</t>
  </si>
  <si>
    <t>ssa_high_m5_projection</t>
  </si>
  <si>
    <t>ssa_low_m5_projection</t>
  </si>
  <si>
    <t>ssa_high_error</t>
  </si>
  <si>
    <t>ssa_low_error</t>
  </si>
  <si>
    <t>ssa_emassa_m5_interpolation_diff</t>
  </si>
  <si>
    <t>ssa_m5_interpolation_trend</t>
  </si>
  <si>
    <t>ssa_m5_interpolation_trend_projection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</si>
</sst>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E75B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20" fillId="35" borderId="0" xfId="0" applyFont="1" applyFill="1"/>
    <xf numFmtId="0" fontId="19" fillId="36" borderId="0" xfId="0" applyFont="1" applyFill="1"/>
    <xf numFmtId="164" fontId="0" fillId="0" borderId="0" xfId="0" applyNumberFormat="1"/>
    <xf numFmtId="0" fontId="13" fillId="37" borderId="0" xfId="0" applyFont="1" applyFill="1"/>
    <xf numFmtId="0" fontId="13" fillId="37" borderId="0" xfId="0" applyFont="1" applyFill="1" applyAlignment="1">
      <alignment horizontal="center"/>
    </xf>
    <xf numFmtId="0" fontId="18" fillId="38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13" fillId="34" borderId="0" xfId="0" applyFont="1" applyFill="1" applyAlignment="1">
      <alignment horizontal="center"/>
    </xf>
    <xf numFmtId="0" fontId="13" fillId="39" borderId="0" xfId="0" applyFont="1" applyFill="1"/>
    <xf numFmtId="0" fontId="0" fillId="36" borderId="0" xfId="0" applyFill="1"/>
    <xf numFmtId="0" fontId="16" fillId="36" borderId="0" xfId="0" applyFont="1" applyFill="1"/>
    <xf numFmtId="0" fontId="0" fillId="35" borderId="0" xfId="0" applyFill="1"/>
    <xf numFmtId="0" fontId="13" fillId="39" borderId="0" xfId="0" applyFont="1" applyFill="1" applyAlignment="1">
      <alignment horizontal="center"/>
    </xf>
    <xf numFmtId="0" fontId="17" fillId="40" borderId="0" xfId="0" applyFont="1" applyFill="1"/>
    <xf numFmtId="0" fontId="0" fillId="41" borderId="0" xfId="0" applyFill="1"/>
    <xf numFmtId="164" fontId="0" fillId="42" borderId="0" xfId="0" applyNumberFormat="1" applyFill="1"/>
    <xf numFmtId="164" fontId="0" fillId="36" borderId="0" xfId="0" applyNumberFormat="1" applyFill="1"/>
    <xf numFmtId="0" fontId="0" fillId="0" borderId="0" xfId="0" applyFill="1"/>
    <xf numFmtId="0" fontId="21" fillId="0" borderId="0" xfId="0" applyFont="1" applyFill="1"/>
    <xf numFmtId="0" fontId="22" fillId="36" borderId="0" xfId="0" applyFont="1" applyFill="1"/>
    <xf numFmtId="0" fontId="22" fillId="43" borderId="0" xfId="0" applyFont="1" applyFill="1"/>
    <xf numFmtId="0" fontId="0" fillId="43" borderId="0" xfId="0" applyFill="1"/>
    <xf numFmtId="0" fontId="16" fillId="44" borderId="0" xfId="0" applyFont="1" applyFill="1"/>
    <xf numFmtId="0" fontId="14" fillId="0" borderId="0" xfId="0" applyFont="1"/>
    <xf numFmtId="0" fontId="14" fillId="0" borderId="0" xfId="0" applyFont="1" applyFill="1"/>
    <xf numFmtId="164" fontId="14" fillId="42" borderId="0" xfId="0" applyNumberFormat="1" applyFont="1" applyFill="1"/>
    <xf numFmtId="0" fontId="14" fillId="43" borderId="0" xfId="0" applyFont="1" applyFill="1"/>
    <xf numFmtId="0" fontId="21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17" fillId="40" borderId="0" xfId="0" applyFont="1" applyFill="1" applyAlignment="1">
      <alignment horizontal="center"/>
    </xf>
    <xf numFmtId="0" fontId="13" fillId="4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Chart_Plot!$AE$1</c:f>
              <c:strCache>
                <c:ptCount val="1"/>
                <c:pt idx="0">
                  <c:v>ssa_m5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Chart_Plot!$AE$2:$AE$1001</c:f>
              <c:numCache>
                <c:formatCode>General</c:formatCode>
                <c:ptCount val="1000"/>
                <c:pt idx="0">
                  <c:v>4627.2148999999999</c:v>
                </c:pt>
                <c:pt idx="1">
                  <c:v>4627.1535899999999</c:v>
                </c:pt>
                <c:pt idx="2">
                  <c:v>4626.4943400000002</c:v>
                </c:pt>
                <c:pt idx="3">
                  <c:v>4624.5197399999997</c:v>
                </c:pt>
                <c:pt idx="4">
                  <c:v>4621.2593299999999</c:v>
                </c:pt>
                <c:pt idx="5">
                  <c:v>4616.8744900000002</c:v>
                </c:pt>
                <c:pt idx="6">
                  <c:v>4612.3584099999998</c:v>
                </c:pt>
                <c:pt idx="7">
                  <c:v>4608.0569599999999</c:v>
                </c:pt>
                <c:pt idx="8">
                  <c:v>4604.4892600000003</c:v>
                </c:pt>
                <c:pt idx="9">
                  <c:v>4602.3008300000001</c:v>
                </c:pt>
                <c:pt idx="10">
                  <c:v>4601.4458100000002</c:v>
                </c:pt>
                <c:pt idx="11">
                  <c:v>4602.1149599999999</c:v>
                </c:pt>
                <c:pt idx="12">
                  <c:v>4604.3494899999996</c:v>
                </c:pt>
                <c:pt idx="13">
                  <c:v>4607.7338399999999</c:v>
                </c:pt>
                <c:pt idx="14">
                  <c:v>4611.9904299999998</c:v>
                </c:pt>
                <c:pt idx="15">
                  <c:v>4616.4376300000004</c:v>
                </c:pt>
                <c:pt idx="16">
                  <c:v>4620.5756499999998</c:v>
                </c:pt>
                <c:pt idx="17">
                  <c:v>4623.53748</c:v>
                </c:pt>
                <c:pt idx="18">
                  <c:v>4624.9415399999998</c:v>
                </c:pt>
                <c:pt idx="19">
                  <c:v>4624.5640899999999</c:v>
                </c:pt>
                <c:pt idx="20">
                  <c:v>4622.27567</c:v>
                </c:pt>
                <c:pt idx="21">
                  <c:v>4618.1843399999998</c:v>
                </c:pt>
                <c:pt idx="22">
                  <c:v>4612.5639000000001</c:v>
                </c:pt>
                <c:pt idx="23">
                  <c:v>4605.9618600000003</c:v>
                </c:pt>
                <c:pt idx="24">
                  <c:v>4599.3973800000003</c:v>
                </c:pt>
                <c:pt idx="25">
                  <c:v>4593.7296200000001</c:v>
                </c:pt>
                <c:pt idx="26">
                  <c:v>4589.5883400000002</c:v>
                </c:pt>
                <c:pt idx="27">
                  <c:v>4587.7102100000002</c:v>
                </c:pt>
                <c:pt idx="28">
                  <c:v>4588.3168400000004</c:v>
                </c:pt>
                <c:pt idx="29">
                  <c:v>4591.47102</c:v>
                </c:pt>
                <c:pt idx="30">
                  <c:v>4596.8587500000003</c:v>
                </c:pt>
                <c:pt idx="31">
                  <c:v>4603.9754400000002</c:v>
                </c:pt>
                <c:pt idx="32">
                  <c:v>4612.5609199999999</c:v>
                </c:pt>
                <c:pt idx="33">
                  <c:v>4621.7490299999999</c:v>
                </c:pt>
                <c:pt idx="34">
                  <c:v>4630.2641400000002</c:v>
                </c:pt>
                <c:pt idx="35">
                  <c:v>4637.8590899999999</c:v>
                </c:pt>
                <c:pt idx="36">
                  <c:v>4644.39779</c:v>
                </c:pt>
                <c:pt idx="37">
                  <c:v>4650.2838199999997</c:v>
                </c:pt>
                <c:pt idx="38">
                  <c:v>4655.8185400000002</c:v>
                </c:pt>
                <c:pt idx="39">
                  <c:v>4661.4185500000003</c:v>
                </c:pt>
                <c:pt idx="40">
                  <c:v>4666.97858</c:v>
                </c:pt>
                <c:pt idx="41">
                  <c:v>4672.1593700000003</c:v>
                </c:pt>
                <c:pt idx="42">
                  <c:v>4677.0682500000003</c:v>
                </c:pt>
                <c:pt idx="43">
                  <c:v>4681.2691500000001</c:v>
                </c:pt>
                <c:pt idx="44">
                  <c:v>4683.9654399999999</c:v>
                </c:pt>
                <c:pt idx="45">
                  <c:v>4684.7864799999998</c:v>
                </c:pt>
                <c:pt idx="46">
                  <c:v>4684.08518</c:v>
                </c:pt>
                <c:pt idx="47">
                  <c:v>4682.0227100000002</c:v>
                </c:pt>
                <c:pt idx="48">
                  <c:v>4679.1108100000001</c:v>
                </c:pt>
                <c:pt idx="49">
                  <c:v>4675.8693700000003</c:v>
                </c:pt>
                <c:pt idx="50">
                  <c:v>4673.0270499999997</c:v>
                </c:pt>
                <c:pt idx="51">
                  <c:v>4670.8543600000003</c:v>
                </c:pt>
                <c:pt idx="52">
                  <c:v>4669.4333800000004</c:v>
                </c:pt>
                <c:pt idx="53">
                  <c:v>4668.8660399999999</c:v>
                </c:pt>
                <c:pt idx="54">
                  <c:v>4668.5552200000002</c:v>
                </c:pt>
                <c:pt idx="55">
                  <c:v>4668.0051899999999</c:v>
                </c:pt>
                <c:pt idx="56">
                  <c:v>4666.9658200000003</c:v>
                </c:pt>
                <c:pt idx="57">
                  <c:v>4665.3455999999996</c:v>
                </c:pt>
                <c:pt idx="58">
                  <c:v>4663.26865</c:v>
                </c:pt>
                <c:pt idx="59">
                  <c:v>4660.7842199999996</c:v>
                </c:pt>
                <c:pt idx="60">
                  <c:v>4658.1377499999999</c:v>
                </c:pt>
                <c:pt idx="61">
                  <c:v>4655.6156799999999</c:v>
                </c:pt>
                <c:pt idx="62">
                  <c:v>4653.6525600000004</c:v>
                </c:pt>
                <c:pt idx="63">
                  <c:v>4652.5617700000003</c:v>
                </c:pt>
                <c:pt idx="64">
                  <c:v>4652.6239599999999</c:v>
                </c:pt>
                <c:pt idx="65">
                  <c:v>4653.6658200000002</c:v>
                </c:pt>
                <c:pt idx="66">
                  <c:v>4655.5101000000004</c:v>
                </c:pt>
                <c:pt idx="67">
                  <c:v>4657.6951799999997</c:v>
                </c:pt>
                <c:pt idx="68">
                  <c:v>4659.7843700000003</c:v>
                </c:pt>
                <c:pt idx="69">
                  <c:v>4661.6768700000002</c:v>
                </c:pt>
                <c:pt idx="70">
                  <c:v>4663.1294099999996</c:v>
                </c:pt>
                <c:pt idx="71">
                  <c:v>4663.89066</c:v>
                </c:pt>
                <c:pt idx="72">
                  <c:v>4664.0563400000001</c:v>
                </c:pt>
                <c:pt idx="73">
                  <c:v>4663.5222599999997</c:v>
                </c:pt>
                <c:pt idx="74">
                  <c:v>4662.3518000000004</c:v>
                </c:pt>
                <c:pt idx="75">
                  <c:v>4660.6304799999998</c:v>
                </c:pt>
                <c:pt idx="76">
                  <c:v>4658.5893999999998</c:v>
                </c:pt>
                <c:pt idx="77">
                  <c:v>4656.3872799999999</c:v>
                </c:pt>
                <c:pt idx="78">
                  <c:v>4654.5321800000002</c:v>
                </c:pt>
                <c:pt idx="79">
                  <c:v>4653.1576500000001</c:v>
                </c:pt>
                <c:pt idx="80">
                  <c:v>4652.2639600000002</c:v>
                </c:pt>
                <c:pt idx="81">
                  <c:v>4651.6855699999996</c:v>
                </c:pt>
                <c:pt idx="82">
                  <c:v>4651.5974399999996</c:v>
                </c:pt>
                <c:pt idx="83">
                  <c:v>4651.78503</c:v>
                </c:pt>
                <c:pt idx="84">
                  <c:v>4652.1148599999997</c:v>
                </c:pt>
                <c:pt idx="85">
                  <c:v>4652.3671299999996</c:v>
                </c:pt>
                <c:pt idx="86">
                  <c:v>4652.4976800000004</c:v>
                </c:pt>
                <c:pt idx="87">
                  <c:v>4652.7302499999996</c:v>
                </c:pt>
                <c:pt idx="88">
                  <c:v>4653.2952100000002</c:v>
                </c:pt>
                <c:pt idx="89">
                  <c:v>4654.4870199999996</c:v>
                </c:pt>
                <c:pt idx="90">
                  <c:v>4656.4993599999998</c:v>
                </c:pt>
                <c:pt idx="91">
                  <c:v>4659.2308300000004</c:v>
                </c:pt>
                <c:pt idx="92">
                  <c:v>4662.6220999999996</c:v>
                </c:pt>
                <c:pt idx="93">
                  <c:v>4666.2030999999997</c:v>
                </c:pt>
                <c:pt idx="94">
                  <c:v>4669.4146300000002</c:v>
                </c:pt>
                <c:pt idx="95">
                  <c:v>4671.8973100000003</c:v>
                </c:pt>
                <c:pt idx="96">
                  <c:v>4673.3915900000002</c:v>
                </c:pt>
                <c:pt idx="97">
                  <c:v>4673.7091399999999</c:v>
                </c:pt>
                <c:pt idx="98">
                  <c:v>4672.7949099999996</c:v>
                </c:pt>
                <c:pt idx="99">
                  <c:v>4671.1528900000003</c:v>
                </c:pt>
                <c:pt idx="100">
                  <c:v>4669.3785699999999</c:v>
                </c:pt>
                <c:pt idx="101">
                  <c:v>4667.8582800000004</c:v>
                </c:pt>
                <c:pt idx="102">
                  <c:v>4667.0895899999996</c:v>
                </c:pt>
                <c:pt idx="103">
                  <c:v>4667.2079199999998</c:v>
                </c:pt>
                <c:pt idx="104">
                  <c:v>4668.07942</c:v>
                </c:pt>
                <c:pt idx="105">
                  <c:v>4669.36355</c:v>
                </c:pt>
                <c:pt idx="106">
                  <c:v>4670.64185</c:v>
                </c:pt>
                <c:pt idx="107">
                  <c:v>4671.4776499999998</c:v>
                </c:pt>
                <c:pt idx="108">
                  <c:v>4671.8812099999996</c:v>
                </c:pt>
                <c:pt idx="109">
                  <c:v>4671.8416699999998</c:v>
                </c:pt>
                <c:pt idx="110">
                  <c:v>4671.58878</c:v>
                </c:pt>
                <c:pt idx="111">
                  <c:v>4671.3736200000003</c:v>
                </c:pt>
                <c:pt idx="112">
                  <c:v>4671.4971699999996</c:v>
                </c:pt>
                <c:pt idx="113">
                  <c:v>4671.9441500000003</c:v>
                </c:pt>
                <c:pt idx="114">
                  <c:v>4672.3939399999999</c:v>
                </c:pt>
                <c:pt idx="115">
                  <c:v>4672.23027</c:v>
                </c:pt>
                <c:pt idx="116">
                  <c:v>4670.94895</c:v>
                </c:pt>
                <c:pt idx="117">
                  <c:v>4668.19722</c:v>
                </c:pt>
                <c:pt idx="118">
                  <c:v>4663.7628100000002</c:v>
                </c:pt>
                <c:pt idx="119">
                  <c:v>4657.7479999999996</c:v>
                </c:pt>
                <c:pt idx="120">
                  <c:v>4650.5617499999998</c:v>
                </c:pt>
                <c:pt idx="121">
                  <c:v>4643.8998199999996</c:v>
                </c:pt>
                <c:pt idx="122">
                  <c:v>4638.5802299999996</c:v>
                </c:pt>
                <c:pt idx="123">
                  <c:v>4635.1809899999998</c:v>
                </c:pt>
                <c:pt idx="124">
                  <c:v>4633.7358199999999</c:v>
                </c:pt>
                <c:pt idx="125">
                  <c:v>4633.9632600000004</c:v>
                </c:pt>
                <c:pt idx="126">
                  <c:v>4635.5799699999998</c:v>
                </c:pt>
                <c:pt idx="127">
                  <c:v>4637.9731099999999</c:v>
                </c:pt>
                <c:pt idx="128">
                  <c:v>4640.2075999999997</c:v>
                </c:pt>
                <c:pt idx="129">
                  <c:v>4641.5893400000004</c:v>
                </c:pt>
                <c:pt idx="130">
                  <c:v>4641.6517299999996</c:v>
                </c:pt>
                <c:pt idx="131">
                  <c:v>4640.4489199999998</c:v>
                </c:pt>
                <c:pt idx="132">
                  <c:v>4637.5130099999997</c:v>
                </c:pt>
                <c:pt idx="133">
                  <c:v>4633.2935900000002</c:v>
                </c:pt>
                <c:pt idx="134">
                  <c:v>4628.3430799999996</c:v>
                </c:pt>
                <c:pt idx="135">
                  <c:v>4623.1102499999997</c:v>
                </c:pt>
                <c:pt idx="136">
                  <c:v>4618.3136800000002</c:v>
                </c:pt>
                <c:pt idx="137">
                  <c:v>4614.5224099999996</c:v>
                </c:pt>
                <c:pt idx="138">
                  <c:v>4612.2961999999998</c:v>
                </c:pt>
                <c:pt idx="139">
                  <c:v>4611.5436499999996</c:v>
                </c:pt>
                <c:pt idx="140">
                  <c:v>4612.1248800000003</c:v>
                </c:pt>
                <c:pt idx="141">
                  <c:v>4613.8474200000001</c:v>
                </c:pt>
                <c:pt idx="142">
                  <c:v>4616.0218000000004</c:v>
                </c:pt>
                <c:pt idx="143">
                  <c:v>4618.0248499999998</c:v>
                </c:pt>
                <c:pt idx="144">
                  <c:v>4619.5503399999998</c:v>
                </c:pt>
                <c:pt idx="145">
                  <c:v>4619.9449699999996</c:v>
                </c:pt>
                <c:pt idx="146">
                  <c:v>4619.1158100000002</c:v>
                </c:pt>
                <c:pt idx="147">
                  <c:v>4617.1842200000001</c:v>
                </c:pt>
                <c:pt idx="148">
                  <c:v>4614.8605200000002</c:v>
                </c:pt>
                <c:pt idx="149">
                  <c:v>4612.6509699999997</c:v>
                </c:pt>
                <c:pt idx="150">
                  <c:v>4611.4684500000003</c:v>
                </c:pt>
                <c:pt idx="151">
                  <c:v>4611.6755800000001</c:v>
                </c:pt>
                <c:pt idx="152">
                  <c:v>4613.46515</c:v>
                </c:pt>
                <c:pt idx="153">
                  <c:v>4616.5817100000004</c:v>
                </c:pt>
                <c:pt idx="154">
                  <c:v>4620.7816700000003</c:v>
                </c:pt>
                <c:pt idx="155">
                  <c:v>4625.5099200000004</c:v>
                </c:pt>
                <c:pt idx="156">
                  <c:v>4630.1856200000002</c:v>
                </c:pt>
                <c:pt idx="157">
                  <c:v>4634.0378199999996</c:v>
                </c:pt>
                <c:pt idx="158">
                  <c:v>4636.4624100000001</c:v>
                </c:pt>
                <c:pt idx="159">
                  <c:v>4637.13555</c:v>
                </c:pt>
                <c:pt idx="160">
                  <c:v>4636.5198600000003</c:v>
                </c:pt>
                <c:pt idx="161">
                  <c:v>4634.6832100000001</c:v>
                </c:pt>
                <c:pt idx="162">
                  <c:v>4631.8258999999998</c:v>
                </c:pt>
                <c:pt idx="163">
                  <c:v>4628.8602799999999</c:v>
                </c:pt>
                <c:pt idx="164">
                  <c:v>4626.3064599999998</c:v>
                </c:pt>
                <c:pt idx="165">
                  <c:v>4624.9736000000003</c:v>
                </c:pt>
                <c:pt idx="166">
                  <c:v>4625.4562400000004</c:v>
                </c:pt>
                <c:pt idx="167">
                  <c:v>4627.8990000000003</c:v>
                </c:pt>
                <c:pt idx="168">
                  <c:v>4632.2258899999997</c:v>
                </c:pt>
                <c:pt idx="169">
                  <c:v>4637.9561000000003</c:v>
                </c:pt>
                <c:pt idx="170">
                  <c:v>4644.42148</c:v>
                </c:pt>
                <c:pt idx="171">
                  <c:v>4650.7967399999998</c:v>
                </c:pt>
                <c:pt idx="172">
                  <c:v>4655.6768199999997</c:v>
                </c:pt>
                <c:pt idx="173">
                  <c:v>4658.5065999999997</c:v>
                </c:pt>
                <c:pt idx="174">
                  <c:v>4659.2057599999998</c:v>
                </c:pt>
                <c:pt idx="175">
                  <c:v>4658.01415</c:v>
                </c:pt>
                <c:pt idx="176">
                  <c:v>4655.2921100000003</c:v>
                </c:pt>
                <c:pt idx="177">
                  <c:v>4651.4528499999997</c:v>
                </c:pt>
                <c:pt idx="178">
                  <c:v>4646.9288800000004</c:v>
                </c:pt>
                <c:pt idx="179">
                  <c:v>4642.1920200000004</c:v>
                </c:pt>
                <c:pt idx="180">
                  <c:v>4637.6893399999999</c:v>
                </c:pt>
                <c:pt idx="181">
                  <c:v>4634.0024899999999</c:v>
                </c:pt>
                <c:pt idx="182">
                  <c:v>4631.3245500000003</c:v>
                </c:pt>
                <c:pt idx="183">
                  <c:v>4629.6078399999997</c:v>
                </c:pt>
                <c:pt idx="184">
                  <c:v>4628.9139699999996</c:v>
                </c:pt>
                <c:pt idx="185">
                  <c:v>4629.0318500000003</c:v>
                </c:pt>
                <c:pt idx="186">
                  <c:v>4629.9035999999996</c:v>
                </c:pt>
                <c:pt idx="187">
                  <c:v>4631.4120599999997</c:v>
                </c:pt>
                <c:pt idx="188">
                  <c:v>4633.491</c:v>
                </c:pt>
                <c:pt idx="189">
                  <c:v>4635.9068399999996</c:v>
                </c:pt>
                <c:pt idx="190">
                  <c:v>4638.4679800000004</c:v>
                </c:pt>
                <c:pt idx="191">
                  <c:v>4640.9539800000002</c:v>
                </c:pt>
                <c:pt idx="192">
                  <c:v>4643.0348299999996</c:v>
                </c:pt>
                <c:pt idx="193">
                  <c:v>4644.3952799999997</c:v>
                </c:pt>
                <c:pt idx="194">
                  <c:v>4645.0585899999996</c:v>
                </c:pt>
                <c:pt idx="195">
                  <c:v>4645.2500600000003</c:v>
                </c:pt>
                <c:pt idx="196">
                  <c:v>4645.2378600000002</c:v>
                </c:pt>
                <c:pt idx="197">
                  <c:v>4645.3946699999997</c:v>
                </c:pt>
                <c:pt idx="198">
                  <c:v>4645.9677099999999</c:v>
                </c:pt>
                <c:pt idx="199">
                  <c:v>4647.2563200000004</c:v>
                </c:pt>
                <c:pt idx="200">
                  <c:v>4649.5038400000003</c:v>
                </c:pt>
                <c:pt idx="201">
                  <c:v>4652.7633599999999</c:v>
                </c:pt>
                <c:pt idx="202">
                  <c:v>4656.80195</c:v>
                </c:pt>
                <c:pt idx="203">
                  <c:v>4661.2241800000002</c:v>
                </c:pt>
                <c:pt idx="204">
                  <c:v>4665.5538399999996</c:v>
                </c:pt>
                <c:pt idx="205">
                  <c:v>4669.2755800000004</c:v>
                </c:pt>
                <c:pt idx="206">
                  <c:v>4671.83583</c:v>
                </c:pt>
                <c:pt idx="207">
                  <c:v>4672.9606700000004</c:v>
                </c:pt>
                <c:pt idx="208">
                  <c:v>4672.5544099999997</c:v>
                </c:pt>
                <c:pt idx="209">
                  <c:v>4670.9160599999996</c:v>
                </c:pt>
                <c:pt idx="210">
                  <c:v>4668.5599499999998</c:v>
                </c:pt>
                <c:pt idx="211">
                  <c:v>4665.8797699999996</c:v>
                </c:pt>
                <c:pt idx="212">
                  <c:v>4663.2718400000003</c:v>
                </c:pt>
                <c:pt idx="213">
                  <c:v>4661.0600400000003</c:v>
                </c:pt>
                <c:pt idx="214">
                  <c:v>4659.3645399999996</c:v>
                </c:pt>
                <c:pt idx="215">
                  <c:v>4657.9566500000001</c:v>
                </c:pt>
                <c:pt idx="216">
                  <c:v>4657.1085499999999</c:v>
                </c:pt>
                <c:pt idx="217">
                  <c:v>4656.6921899999998</c:v>
                </c:pt>
                <c:pt idx="218">
                  <c:v>4656.4790400000002</c:v>
                </c:pt>
                <c:pt idx="219">
                  <c:v>4656.3561799999998</c:v>
                </c:pt>
                <c:pt idx="220">
                  <c:v>4656.4112100000002</c:v>
                </c:pt>
                <c:pt idx="221">
                  <c:v>4656.8074699999997</c:v>
                </c:pt>
                <c:pt idx="222">
                  <c:v>4657.4952800000001</c:v>
                </c:pt>
                <c:pt idx="223">
                  <c:v>4658.3523100000002</c:v>
                </c:pt>
                <c:pt idx="224">
                  <c:v>4659.268</c:v>
                </c:pt>
                <c:pt idx="225">
                  <c:v>4659.9482699999999</c:v>
                </c:pt>
                <c:pt idx="226">
                  <c:v>4660.0743899999998</c:v>
                </c:pt>
                <c:pt idx="227">
                  <c:v>4659.2762700000003</c:v>
                </c:pt>
                <c:pt idx="228">
                  <c:v>4657.4237199999998</c:v>
                </c:pt>
                <c:pt idx="229">
                  <c:v>4654.92598</c:v>
                </c:pt>
                <c:pt idx="230">
                  <c:v>4652.32143</c:v>
                </c:pt>
                <c:pt idx="231">
                  <c:v>4650.32557</c:v>
                </c:pt>
                <c:pt idx="232">
                  <c:v>4649.6109999999999</c:v>
                </c:pt>
                <c:pt idx="233">
                  <c:v>4650.7550899999997</c:v>
                </c:pt>
                <c:pt idx="234">
                  <c:v>4653.8248599999997</c:v>
                </c:pt>
                <c:pt idx="235">
                  <c:v>4658.6531999999997</c:v>
                </c:pt>
                <c:pt idx="236">
                  <c:v>4664.7699199999997</c:v>
                </c:pt>
                <c:pt idx="237">
                  <c:v>4671.4318000000003</c:v>
                </c:pt>
                <c:pt idx="238">
                  <c:v>4677.8278200000004</c:v>
                </c:pt>
                <c:pt idx="239">
                  <c:v>4683.2451199999996</c:v>
                </c:pt>
                <c:pt idx="240">
                  <c:v>4687.2897899999998</c:v>
                </c:pt>
                <c:pt idx="241">
                  <c:v>4689.7232199999999</c:v>
                </c:pt>
                <c:pt idx="242">
                  <c:v>4691.0088100000003</c:v>
                </c:pt>
                <c:pt idx="243">
                  <c:v>4691.4169899999997</c:v>
                </c:pt>
                <c:pt idx="244">
                  <c:v>4691.4688999999998</c:v>
                </c:pt>
                <c:pt idx="245">
                  <c:v>4691.3987800000004</c:v>
                </c:pt>
                <c:pt idx="246">
                  <c:v>4691.55789</c:v>
                </c:pt>
                <c:pt idx="247">
                  <c:v>4692.0177100000001</c:v>
                </c:pt>
                <c:pt idx="248">
                  <c:v>4692.9095699999998</c:v>
                </c:pt>
                <c:pt idx="249">
                  <c:v>4694.0968300000004</c:v>
                </c:pt>
                <c:pt idx="250">
                  <c:v>4695.3877300000004</c:v>
                </c:pt>
                <c:pt idx="251">
                  <c:v>4696.7752499999997</c:v>
                </c:pt>
                <c:pt idx="252">
                  <c:v>4698.1577200000002</c:v>
                </c:pt>
                <c:pt idx="253">
                  <c:v>4699.4322700000002</c:v>
                </c:pt>
                <c:pt idx="254">
                  <c:v>4700.5935300000001</c:v>
                </c:pt>
                <c:pt idx="255">
                  <c:v>4701.5826100000004</c:v>
                </c:pt>
                <c:pt idx="256">
                  <c:v>4702.3832499999999</c:v>
                </c:pt>
                <c:pt idx="257">
                  <c:v>4702.8756899999998</c:v>
                </c:pt>
                <c:pt idx="258">
                  <c:v>4702.9218099999998</c:v>
                </c:pt>
                <c:pt idx="259">
                  <c:v>4702.4012199999997</c:v>
                </c:pt>
                <c:pt idx="260">
                  <c:v>4701.2940399999998</c:v>
                </c:pt>
                <c:pt idx="261">
                  <c:v>4699.6202300000004</c:v>
                </c:pt>
                <c:pt idx="262">
                  <c:v>4697.5598900000005</c:v>
                </c:pt>
                <c:pt idx="263">
                  <c:v>4695.4690799999998</c:v>
                </c:pt>
                <c:pt idx="264">
                  <c:v>4693.5226499999999</c:v>
                </c:pt>
                <c:pt idx="265">
                  <c:v>4691.77819</c:v>
                </c:pt>
                <c:pt idx="266">
                  <c:v>4690.4735499999997</c:v>
                </c:pt>
                <c:pt idx="267">
                  <c:v>4689.8444</c:v>
                </c:pt>
                <c:pt idx="268">
                  <c:v>4689.76793</c:v>
                </c:pt>
                <c:pt idx="269">
                  <c:v>4690.1644800000004</c:v>
                </c:pt>
                <c:pt idx="270">
                  <c:v>4690.8590899999999</c:v>
                </c:pt>
                <c:pt idx="271">
                  <c:v>4691.6565099999998</c:v>
                </c:pt>
                <c:pt idx="272">
                  <c:v>4692.3330800000003</c:v>
                </c:pt>
                <c:pt idx="273">
                  <c:v>4692.6537500000004</c:v>
                </c:pt>
                <c:pt idx="274">
                  <c:v>4692.6391199999998</c:v>
                </c:pt>
                <c:pt idx="275">
                  <c:v>4692.3270899999998</c:v>
                </c:pt>
                <c:pt idx="276">
                  <c:v>4691.82917</c:v>
                </c:pt>
                <c:pt idx="277">
                  <c:v>4691.16428</c:v>
                </c:pt>
                <c:pt idx="278">
                  <c:v>4690.4626799999996</c:v>
                </c:pt>
                <c:pt idx="279">
                  <c:v>4689.89275</c:v>
                </c:pt>
                <c:pt idx="280">
                  <c:v>4689.4188199999999</c:v>
                </c:pt>
                <c:pt idx="281">
                  <c:v>4689.0505300000004</c:v>
                </c:pt>
                <c:pt idx="282">
                  <c:v>4688.6322899999996</c:v>
                </c:pt>
                <c:pt idx="283">
                  <c:v>4687.9613200000003</c:v>
                </c:pt>
                <c:pt idx="284">
                  <c:v>4686.8371299999999</c:v>
                </c:pt>
                <c:pt idx="285">
                  <c:v>4685.2211399999997</c:v>
                </c:pt>
                <c:pt idx="286">
                  <c:v>4683.1106499999996</c:v>
                </c:pt>
                <c:pt idx="287">
                  <c:v>4680.5565699999997</c:v>
                </c:pt>
                <c:pt idx="288">
                  <c:v>4677.86985</c:v>
                </c:pt>
                <c:pt idx="289">
                  <c:v>4675.1975300000004</c:v>
                </c:pt>
                <c:pt idx="290">
                  <c:v>4672.9005999999999</c:v>
                </c:pt>
                <c:pt idx="291">
                  <c:v>4671.3973900000001</c:v>
                </c:pt>
                <c:pt idx="292">
                  <c:v>4670.8042100000002</c:v>
                </c:pt>
                <c:pt idx="293">
                  <c:v>4671.2931500000004</c:v>
                </c:pt>
                <c:pt idx="294">
                  <c:v>4672.5688499999997</c:v>
                </c:pt>
                <c:pt idx="295">
                  <c:v>4674.0585099999998</c:v>
                </c:pt>
                <c:pt idx="296">
                  <c:v>4675.2919300000003</c:v>
                </c:pt>
                <c:pt idx="297">
                  <c:v>4675.9373800000003</c:v>
                </c:pt>
                <c:pt idx="298">
                  <c:v>4675.7582000000002</c:v>
                </c:pt>
                <c:pt idx="299">
                  <c:v>4674.8075500000004</c:v>
                </c:pt>
                <c:pt idx="300">
                  <c:v>4673.2965899999999</c:v>
                </c:pt>
                <c:pt idx="301">
                  <c:v>4671.61852</c:v>
                </c:pt>
                <c:pt idx="302">
                  <c:v>4670.1296000000002</c:v>
                </c:pt>
                <c:pt idx="303">
                  <c:v>4669.0914700000003</c:v>
                </c:pt>
                <c:pt idx="304">
                  <c:v>4668.7197800000004</c:v>
                </c:pt>
                <c:pt idx="305">
                  <c:v>4668.7543999999998</c:v>
                </c:pt>
                <c:pt idx="306">
                  <c:v>4669.1678099999999</c:v>
                </c:pt>
                <c:pt idx="307">
                  <c:v>4669.7300500000001</c:v>
                </c:pt>
                <c:pt idx="308">
                  <c:v>4670.2642699999997</c:v>
                </c:pt>
                <c:pt idx="309">
                  <c:v>4670.9603299999999</c:v>
                </c:pt>
                <c:pt idx="310">
                  <c:v>4671.9072800000004</c:v>
                </c:pt>
                <c:pt idx="311">
                  <c:v>4672.8588900000004</c:v>
                </c:pt>
                <c:pt idx="312">
                  <c:v>4673.9619700000003</c:v>
                </c:pt>
                <c:pt idx="313">
                  <c:v>4675.6383599999999</c:v>
                </c:pt>
                <c:pt idx="314">
                  <c:v>4677.9144399999996</c:v>
                </c:pt>
                <c:pt idx="315">
                  <c:v>4680.6353399999998</c:v>
                </c:pt>
                <c:pt idx="316">
                  <c:v>4683.2819399999998</c:v>
                </c:pt>
                <c:pt idx="317">
                  <c:v>4685.4453400000002</c:v>
                </c:pt>
                <c:pt idx="318">
                  <c:v>4686.7866000000004</c:v>
                </c:pt>
                <c:pt idx="319">
                  <c:v>4686.9125599999998</c:v>
                </c:pt>
                <c:pt idx="320">
                  <c:v>4685.9123</c:v>
                </c:pt>
                <c:pt idx="321">
                  <c:v>4683.8444</c:v>
                </c:pt>
                <c:pt idx="322">
                  <c:v>4681.0257099999999</c:v>
                </c:pt>
                <c:pt idx="323">
                  <c:v>4677.5671899999998</c:v>
                </c:pt>
                <c:pt idx="324">
                  <c:v>4673.8274300000003</c:v>
                </c:pt>
                <c:pt idx="325">
                  <c:v>4670.3488299999999</c:v>
                </c:pt>
                <c:pt idx="326">
                  <c:v>4667.4575800000002</c:v>
                </c:pt>
                <c:pt idx="327">
                  <c:v>4665.3791499999998</c:v>
                </c:pt>
                <c:pt idx="328">
                  <c:v>4663.9809999999998</c:v>
                </c:pt>
                <c:pt idx="329">
                  <c:v>4663.1682199999996</c:v>
                </c:pt>
                <c:pt idx="330">
                  <c:v>4662.7752700000001</c:v>
                </c:pt>
                <c:pt idx="331">
                  <c:v>4662.6941699999998</c:v>
                </c:pt>
                <c:pt idx="332">
                  <c:v>4663.1391000000003</c:v>
                </c:pt>
                <c:pt idx="333">
                  <c:v>4663.8846999999996</c:v>
                </c:pt>
                <c:pt idx="334">
                  <c:v>4664.7646800000002</c:v>
                </c:pt>
                <c:pt idx="335">
                  <c:v>4665.6655700000001</c:v>
                </c:pt>
                <c:pt idx="336">
                  <c:v>4666.48045</c:v>
                </c:pt>
                <c:pt idx="337">
                  <c:v>4667.1881000000003</c:v>
                </c:pt>
                <c:pt idx="338">
                  <c:v>4667.8014400000002</c:v>
                </c:pt>
                <c:pt idx="339">
                  <c:v>4668.0696699999999</c:v>
                </c:pt>
                <c:pt idx="340">
                  <c:v>4667.95784</c:v>
                </c:pt>
                <c:pt idx="341">
                  <c:v>4667.4089899999999</c:v>
                </c:pt>
                <c:pt idx="342">
                  <c:v>4666.4958999999999</c:v>
                </c:pt>
                <c:pt idx="343">
                  <c:v>4665.2749199999998</c:v>
                </c:pt>
                <c:pt idx="344">
                  <c:v>4663.9276300000001</c:v>
                </c:pt>
                <c:pt idx="345">
                  <c:v>4662.60653</c:v>
                </c:pt>
                <c:pt idx="346">
                  <c:v>4661.3651499999996</c:v>
                </c:pt>
                <c:pt idx="347">
                  <c:v>4660.32521</c:v>
                </c:pt>
                <c:pt idx="348">
                  <c:v>4659.5567600000004</c:v>
                </c:pt>
                <c:pt idx="349">
                  <c:v>4659.0348000000004</c:v>
                </c:pt>
                <c:pt idx="350">
                  <c:v>4658.6833999999999</c:v>
                </c:pt>
                <c:pt idx="351">
                  <c:v>4658.4777599999998</c:v>
                </c:pt>
                <c:pt idx="352">
                  <c:v>4658.1496299999999</c:v>
                </c:pt>
                <c:pt idx="353">
                  <c:v>4657.6184599999997</c:v>
                </c:pt>
                <c:pt idx="354">
                  <c:v>4656.98398</c:v>
                </c:pt>
                <c:pt idx="355">
                  <c:v>4656.2706200000002</c:v>
                </c:pt>
                <c:pt idx="356">
                  <c:v>4655.6137799999997</c:v>
                </c:pt>
                <c:pt idx="357">
                  <c:v>4655.2493400000003</c:v>
                </c:pt>
                <c:pt idx="358">
                  <c:v>4655.3725999999997</c:v>
                </c:pt>
                <c:pt idx="359">
                  <c:v>4655.9016499999998</c:v>
                </c:pt>
                <c:pt idx="360">
                  <c:v>4656.7877600000002</c:v>
                </c:pt>
                <c:pt idx="361">
                  <c:v>4657.85905</c:v>
                </c:pt>
                <c:pt idx="362">
                  <c:v>4658.7716499999997</c:v>
                </c:pt>
                <c:pt idx="363">
                  <c:v>4659.28035</c:v>
                </c:pt>
                <c:pt idx="364">
                  <c:v>4659.1694699999998</c:v>
                </c:pt>
                <c:pt idx="365">
                  <c:v>4658.4362899999996</c:v>
                </c:pt>
                <c:pt idx="366">
                  <c:v>4657.2427900000002</c:v>
                </c:pt>
                <c:pt idx="367">
                  <c:v>4655.7980200000002</c:v>
                </c:pt>
                <c:pt idx="368">
                  <c:v>4654.5413500000004</c:v>
                </c:pt>
                <c:pt idx="369">
                  <c:v>4653.5935099999997</c:v>
                </c:pt>
                <c:pt idx="370">
                  <c:v>4652.9905500000004</c:v>
                </c:pt>
                <c:pt idx="371">
                  <c:v>4652.6651300000003</c:v>
                </c:pt>
                <c:pt idx="372">
                  <c:v>4652.32287</c:v>
                </c:pt>
                <c:pt idx="373">
                  <c:v>4651.8481899999997</c:v>
                </c:pt>
                <c:pt idx="374">
                  <c:v>4651.3575199999996</c:v>
                </c:pt>
                <c:pt idx="375">
                  <c:v>4650.8649599999999</c:v>
                </c:pt>
                <c:pt idx="376">
                  <c:v>4650.4910600000003</c:v>
                </c:pt>
                <c:pt idx="377">
                  <c:v>4650.3474399999996</c:v>
                </c:pt>
                <c:pt idx="378">
                  <c:v>4650.4634400000004</c:v>
                </c:pt>
                <c:pt idx="379">
                  <c:v>4650.8965699999999</c:v>
                </c:pt>
                <c:pt idx="380">
                  <c:v>4651.7039000000004</c:v>
                </c:pt>
                <c:pt idx="381">
                  <c:v>4652.8321299999998</c:v>
                </c:pt>
                <c:pt idx="382">
                  <c:v>4654.0720600000004</c:v>
                </c:pt>
                <c:pt idx="383">
                  <c:v>4655.2972399999999</c:v>
                </c:pt>
                <c:pt idx="384">
                  <c:v>4656.2939100000003</c:v>
                </c:pt>
                <c:pt idx="385">
                  <c:v>4656.8952099999997</c:v>
                </c:pt>
                <c:pt idx="386">
                  <c:v>4657.0463300000001</c:v>
                </c:pt>
                <c:pt idx="387">
                  <c:v>4656.6307399999996</c:v>
                </c:pt>
                <c:pt idx="388">
                  <c:v>4655.7565500000001</c:v>
                </c:pt>
                <c:pt idx="389">
                  <c:v>4654.62889</c:v>
                </c:pt>
                <c:pt idx="390">
                  <c:v>4653.5383400000001</c:v>
                </c:pt>
                <c:pt idx="391">
                  <c:v>4652.7583400000003</c:v>
                </c:pt>
                <c:pt idx="392">
                  <c:v>4652.6294200000002</c:v>
                </c:pt>
                <c:pt idx="393">
                  <c:v>4653.2496000000001</c:v>
                </c:pt>
                <c:pt idx="394">
                  <c:v>4654.6657100000002</c:v>
                </c:pt>
                <c:pt idx="395">
                  <c:v>4656.67058</c:v>
                </c:pt>
                <c:pt idx="396">
                  <c:v>4659.0190899999998</c:v>
                </c:pt>
                <c:pt idx="397">
                  <c:v>4661.1002900000003</c:v>
                </c:pt>
                <c:pt idx="398">
                  <c:v>4662.5143399999997</c:v>
                </c:pt>
                <c:pt idx="399">
                  <c:v>4663.2135399999997</c:v>
                </c:pt>
                <c:pt idx="400">
                  <c:v>4663.1814299999996</c:v>
                </c:pt>
                <c:pt idx="401">
                  <c:v>4662.6431599999996</c:v>
                </c:pt>
                <c:pt idx="402">
                  <c:v>4661.7600400000001</c:v>
                </c:pt>
                <c:pt idx="403">
                  <c:v>4660.7992999999997</c:v>
                </c:pt>
                <c:pt idx="404">
                  <c:v>4659.96389</c:v>
                </c:pt>
                <c:pt idx="405">
                  <c:v>4659.38328</c:v>
                </c:pt>
                <c:pt idx="406">
                  <c:v>4658.9925899999998</c:v>
                </c:pt>
                <c:pt idx="407">
                  <c:v>4658.7952100000002</c:v>
                </c:pt>
                <c:pt idx="408">
                  <c:v>4658.6447900000003</c:v>
                </c:pt>
                <c:pt idx="409">
                  <c:v>4658.3919100000003</c:v>
                </c:pt>
                <c:pt idx="410">
                  <c:v>4657.9663700000001</c:v>
                </c:pt>
                <c:pt idx="411">
                  <c:v>4657.36301</c:v>
                </c:pt>
                <c:pt idx="412">
                  <c:v>4656.6836199999998</c:v>
                </c:pt>
                <c:pt idx="413">
                  <c:v>4656.1345799999999</c:v>
                </c:pt>
                <c:pt idx="414">
                  <c:v>4655.7560400000002</c:v>
                </c:pt>
                <c:pt idx="415">
                  <c:v>4655.5821599999999</c:v>
                </c:pt>
                <c:pt idx="416">
                  <c:v>4655.57521</c:v>
                </c:pt>
                <c:pt idx="417">
                  <c:v>4655.7082499999997</c:v>
                </c:pt>
                <c:pt idx="418">
                  <c:v>4655.9291800000001</c:v>
                </c:pt>
                <c:pt idx="419">
                  <c:v>4656.1626999999999</c:v>
                </c:pt>
                <c:pt idx="420">
                  <c:v>4656.4670699999997</c:v>
                </c:pt>
                <c:pt idx="421">
                  <c:v>4656.9921100000001</c:v>
                </c:pt>
                <c:pt idx="422">
                  <c:v>4657.78586</c:v>
                </c:pt>
                <c:pt idx="423">
                  <c:v>4658.6952600000004</c:v>
                </c:pt>
                <c:pt idx="424">
                  <c:v>4659.5822799999996</c:v>
                </c:pt>
                <c:pt idx="425">
                  <c:v>4660.2746299999999</c:v>
                </c:pt>
                <c:pt idx="426">
                  <c:v>4660.6069500000003</c:v>
                </c:pt>
                <c:pt idx="427">
                  <c:v>4660.3906399999996</c:v>
                </c:pt>
                <c:pt idx="428">
                  <c:v>4659.5775700000004</c:v>
                </c:pt>
                <c:pt idx="429">
                  <c:v>4658.2193299999999</c:v>
                </c:pt>
                <c:pt idx="430">
                  <c:v>4656.5333700000001</c:v>
                </c:pt>
                <c:pt idx="431">
                  <c:v>4654.7712300000003</c:v>
                </c:pt>
                <c:pt idx="432">
                  <c:v>4653.1870900000004</c:v>
                </c:pt>
                <c:pt idx="433">
                  <c:v>4651.7572300000002</c:v>
                </c:pt>
                <c:pt idx="434">
                  <c:v>4650.9205899999997</c:v>
                </c:pt>
                <c:pt idx="435">
                  <c:v>4650.5928400000003</c:v>
                </c:pt>
                <c:pt idx="436">
                  <c:v>4650.17796</c:v>
                </c:pt>
                <c:pt idx="437">
                  <c:v>4649.3176100000001</c:v>
                </c:pt>
                <c:pt idx="438">
                  <c:v>4647.53989</c:v>
                </c:pt>
                <c:pt idx="439">
                  <c:v>4644.5977000000003</c:v>
                </c:pt>
                <c:pt idx="440">
                  <c:v>4640.9912400000003</c:v>
                </c:pt>
                <c:pt idx="441">
                  <c:v>4636.89426</c:v>
                </c:pt>
                <c:pt idx="442">
                  <c:v>4632.8778499999999</c:v>
                </c:pt>
                <c:pt idx="443">
                  <c:v>4629.5489500000003</c:v>
                </c:pt>
                <c:pt idx="444">
                  <c:v>4627.3237099999997</c:v>
                </c:pt>
                <c:pt idx="445">
                  <c:v>4626.4400599999999</c:v>
                </c:pt>
                <c:pt idx="446">
                  <c:v>4626.9356100000005</c:v>
                </c:pt>
                <c:pt idx="447">
                  <c:v>4628.8801899999999</c:v>
                </c:pt>
                <c:pt idx="448">
                  <c:v>4631.9551099999999</c:v>
                </c:pt>
                <c:pt idx="449">
                  <c:v>4635.81639</c:v>
                </c:pt>
                <c:pt idx="450">
                  <c:v>4639.9252399999996</c:v>
                </c:pt>
                <c:pt idx="451">
                  <c:v>4643.7705100000003</c:v>
                </c:pt>
                <c:pt idx="452">
                  <c:v>4646.8734299999996</c:v>
                </c:pt>
                <c:pt idx="453">
                  <c:v>4648.8921899999996</c:v>
                </c:pt>
                <c:pt idx="454">
                  <c:v>4649.6400899999999</c:v>
                </c:pt>
                <c:pt idx="455">
                  <c:v>4649.2686400000002</c:v>
                </c:pt>
                <c:pt idx="456">
                  <c:v>4648.0839299999998</c:v>
                </c:pt>
                <c:pt idx="457">
                  <c:v>4646.51566</c:v>
                </c:pt>
                <c:pt idx="458">
                  <c:v>4644.9843499999997</c:v>
                </c:pt>
                <c:pt idx="459">
                  <c:v>4643.8481899999997</c:v>
                </c:pt>
                <c:pt idx="460">
                  <c:v>4643.3868599999996</c:v>
                </c:pt>
                <c:pt idx="461">
                  <c:v>4643.6322200000004</c:v>
                </c:pt>
                <c:pt idx="462">
                  <c:v>4644.4570299999996</c:v>
                </c:pt>
                <c:pt idx="463">
                  <c:v>4645.5632400000004</c:v>
                </c:pt>
                <c:pt idx="464">
                  <c:v>4646.7434400000002</c:v>
                </c:pt>
                <c:pt idx="465">
                  <c:v>4647.7143999999998</c:v>
                </c:pt>
                <c:pt idx="466">
                  <c:v>4648.3485499999997</c:v>
                </c:pt>
                <c:pt idx="467">
                  <c:v>4648.6243199999999</c:v>
                </c:pt>
                <c:pt idx="468">
                  <c:v>4648.5993799999997</c:v>
                </c:pt>
                <c:pt idx="469">
                  <c:v>4648.4868699999997</c:v>
                </c:pt>
                <c:pt idx="470">
                  <c:v>4648.5910299999996</c:v>
                </c:pt>
                <c:pt idx="471">
                  <c:v>4649.2227400000002</c:v>
                </c:pt>
                <c:pt idx="472">
                  <c:v>4650.4913500000002</c:v>
                </c:pt>
                <c:pt idx="473">
                  <c:v>4652.4430300000004</c:v>
                </c:pt>
                <c:pt idx="474">
                  <c:v>4654.9628700000003</c:v>
                </c:pt>
                <c:pt idx="475">
                  <c:v>4657.5779499999999</c:v>
                </c:pt>
                <c:pt idx="476">
                  <c:v>4659.9480299999996</c:v>
                </c:pt>
                <c:pt idx="477">
                  <c:v>4661.6254600000002</c:v>
                </c:pt>
                <c:pt idx="478">
                  <c:v>4662.29007</c:v>
                </c:pt>
                <c:pt idx="479">
                  <c:v>4661.68433</c:v>
                </c:pt>
                <c:pt idx="480">
                  <c:v>4659.77477</c:v>
                </c:pt>
                <c:pt idx="481">
                  <c:v>4656.6874100000005</c:v>
                </c:pt>
                <c:pt idx="482">
                  <c:v>4652.6714700000002</c:v>
                </c:pt>
                <c:pt idx="483">
                  <c:v>4648.0995999999996</c:v>
                </c:pt>
                <c:pt idx="484">
                  <c:v>4643.4617099999996</c:v>
                </c:pt>
                <c:pt idx="485">
                  <c:v>4639.43181</c:v>
                </c:pt>
                <c:pt idx="486">
                  <c:v>4636.7388600000004</c:v>
                </c:pt>
                <c:pt idx="487">
                  <c:v>4635.5851000000002</c:v>
                </c:pt>
                <c:pt idx="488">
                  <c:v>4635.7014799999997</c:v>
                </c:pt>
                <c:pt idx="489">
                  <c:v>4637.0112200000003</c:v>
                </c:pt>
                <c:pt idx="490">
                  <c:v>4639.0051899999999</c:v>
                </c:pt>
                <c:pt idx="491">
                  <c:v>4641.1146900000003</c:v>
                </c:pt>
                <c:pt idx="492">
                  <c:v>4642.8723099999997</c:v>
                </c:pt>
                <c:pt idx="493">
                  <c:v>4643.9902599999996</c:v>
                </c:pt>
                <c:pt idx="494">
                  <c:v>4644.5057900000002</c:v>
                </c:pt>
                <c:pt idx="495">
                  <c:v>4644.5200000000004</c:v>
                </c:pt>
                <c:pt idx="496">
                  <c:v>4644.44211</c:v>
                </c:pt>
                <c:pt idx="497">
                  <c:v>4644.6211999999996</c:v>
                </c:pt>
                <c:pt idx="498">
                  <c:v>4645.3357900000001</c:v>
                </c:pt>
                <c:pt idx="499">
                  <c:v>4646.6381099999999</c:v>
                </c:pt>
                <c:pt idx="500">
                  <c:v>4648.3979399999998</c:v>
                </c:pt>
                <c:pt idx="501">
                  <c:v>4650.2602999999999</c:v>
                </c:pt>
                <c:pt idx="502">
                  <c:v>4651.9858199999999</c:v>
                </c:pt>
                <c:pt idx="503">
                  <c:v>4653.2307300000002</c:v>
                </c:pt>
                <c:pt idx="504">
                  <c:v>4653.7868500000004</c:v>
                </c:pt>
                <c:pt idx="505">
                  <c:v>4653.5519000000004</c:v>
                </c:pt>
                <c:pt idx="506">
                  <c:v>4652.4474700000001</c:v>
                </c:pt>
                <c:pt idx="507">
                  <c:v>4650.6280800000004</c:v>
                </c:pt>
                <c:pt idx="508">
                  <c:v>4648.2619100000002</c:v>
                </c:pt>
                <c:pt idx="509">
                  <c:v>4645.69614</c:v>
                </c:pt>
                <c:pt idx="510">
                  <c:v>4643.4455900000003</c:v>
                </c:pt>
                <c:pt idx="511">
                  <c:v>4641.7407700000003</c:v>
                </c:pt>
                <c:pt idx="512">
                  <c:v>4640.8253599999998</c:v>
                </c:pt>
                <c:pt idx="513">
                  <c:v>4641.0659699999997</c:v>
                </c:pt>
                <c:pt idx="514">
                  <c:v>4642.7150099999999</c:v>
                </c:pt>
                <c:pt idx="515">
                  <c:v>4645.9839700000002</c:v>
                </c:pt>
                <c:pt idx="516">
                  <c:v>4650.6610199999996</c:v>
                </c:pt>
                <c:pt idx="517">
                  <c:v>4656.3765899999999</c:v>
                </c:pt>
                <c:pt idx="518">
                  <c:v>4662.6843200000003</c:v>
                </c:pt>
                <c:pt idx="519">
                  <c:v>4668.8171400000001</c:v>
                </c:pt>
                <c:pt idx="520">
                  <c:v>4674.3835399999998</c:v>
                </c:pt>
                <c:pt idx="521">
                  <c:v>4678.49539</c:v>
                </c:pt>
                <c:pt idx="522">
                  <c:v>4681.25882</c:v>
                </c:pt>
                <c:pt idx="523">
                  <c:v>4682.7228400000004</c:v>
                </c:pt>
                <c:pt idx="524">
                  <c:v>4683.3863099999999</c:v>
                </c:pt>
                <c:pt idx="525">
                  <c:v>4683.7238799999996</c:v>
                </c:pt>
                <c:pt idx="526">
                  <c:v>4684.1785499999996</c:v>
                </c:pt>
                <c:pt idx="527">
                  <c:v>4684.9126800000004</c:v>
                </c:pt>
                <c:pt idx="528">
                  <c:v>4685.9762600000004</c:v>
                </c:pt>
                <c:pt idx="529">
                  <c:v>4687.1313499999997</c:v>
                </c:pt>
                <c:pt idx="530">
                  <c:v>4687.9198800000004</c:v>
                </c:pt>
                <c:pt idx="531">
                  <c:v>4687.9494999999997</c:v>
                </c:pt>
                <c:pt idx="532">
                  <c:v>4686.8208299999997</c:v>
                </c:pt>
                <c:pt idx="533">
                  <c:v>4684.4017299999996</c:v>
                </c:pt>
                <c:pt idx="534">
                  <c:v>4681.0976600000004</c:v>
                </c:pt>
                <c:pt idx="535">
                  <c:v>4677.4494199999999</c:v>
                </c:pt>
                <c:pt idx="536">
                  <c:v>4674.1346199999998</c:v>
                </c:pt>
                <c:pt idx="537">
                  <c:v>4671.8441300000004</c:v>
                </c:pt>
                <c:pt idx="538">
                  <c:v>4670.8110299999998</c:v>
                </c:pt>
                <c:pt idx="539">
                  <c:v>4670.8940899999998</c:v>
                </c:pt>
                <c:pt idx="540">
                  <c:v>4671.8048500000004</c:v>
                </c:pt>
                <c:pt idx="541">
                  <c:v>4672.9896099999996</c:v>
                </c:pt>
                <c:pt idx="542">
                  <c:v>4673.9242199999999</c:v>
                </c:pt>
                <c:pt idx="543">
                  <c:v>4674.1193700000003</c:v>
                </c:pt>
                <c:pt idx="544">
                  <c:v>4673.2681300000004</c:v>
                </c:pt>
                <c:pt idx="545">
                  <c:v>4671.3645299999998</c:v>
                </c:pt>
                <c:pt idx="546">
                  <c:v>4668.54601</c:v>
                </c:pt>
                <c:pt idx="547">
                  <c:v>4664.9771700000001</c:v>
                </c:pt>
                <c:pt idx="548">
                  <c:v>4660.9828600000001</c:v>
                </c:pt>
                <c:pt idx="549">
                  <c:v>4656.8412099999996</c:v>
                </c:pt>
                <c:pt idx="550">
                  <c:v>4653.1121800000001</c:v>
                </c:pt>
                <c:pt idx="551">
                  <c:v>4649.8206300000002</c:v>
                </c:pt>
                <c:pt idx="552">
                  <c:v>4647.2282800000003</c:v>
                </c:pt>
                <c:pt idx="553">
                  <c:v>4645.4040400000004</c:v>
                </c:pt>
                <c:pt idx="554">
                  <c:v>4644.5082400000001</c:v>
                </c:pt>
                <c:pt idx="555">
                  <c:v>4644.9469900000004</c:v>
                </c:pt>
                <c:pt idx="556">
                  <c:v>4646.4829099999997</c:v>
                </c:pt>
                <c:pt idx="557">
                  <c:v>4648.7297399999998</c:v>
                </c:pt>
                <c:pt idx="558">
                  <c:v>4651.3382700000002</c:v>
                </c:pt>
                <c:pt idx="559">
                  <c:v>4653.9975199999999</c:v>
                </c:pt>
                <c:pt idx="560">
                  <c:v>4656.3387899999998</c:v>
                </c:pt>
                <c:pt idx="561">
                  <c:v>4657.9901399999999</c:v>
                </c:pt>
                <c:pt idx="562">
                  <c:v>4659.0090200000004</c:v>
                </c:pt>
                <c:pt idx="563">
                  <c:v>4659.5374000000002</c:v>
                </c:pt>
                <c:pt idx="564">
                  <c:v>4659.7477799999997</c:v>
                </c:pt>
                <c:pt idx="565">
                  <c:v>4659.8872199999996</c:v>
                </c:pt>
                <c:pt idx="566">
                  <c:v>4660.1567999999997</c:v>
                </c:pt>
                <c:pt idx="567">
                  <c:v>4660.6289800000004</c:v>
                </c:pt>
                <c:pt idx="568">
                  <c:v>4661.1045999999997</c:v>
                </c:pt>
                <c:pt idx="569">
                  <c:v>4661.1839200000004</c:v>
                </c:pt>
                <c:pt idx="570">
                  <c:v>4660.7092199999997</c:v>
                </c:pt>
                <c:pt idx="571">
                  <c:v>4659.69092</c:v>
                </c:pt>
                <c:pt idx="572">
                  <c:v>4658.0845600000002</c:v>
                </c:pt>
                <c:pt idx="573">
                  <c:v>4656.2162500000004</c:v>
                </c:pt>
                <c:pt idx="574">
                  <c:v>4654.5732099999996</c:v>
                </c:pt>
                <c:pt idx="575">
                  <c:v>4653.3357100000003</c:v>
                </c:pt>
                <c:pt idx="576">
                  <c:v>4652.82395</c:v>
                </c:pt>
                <c:pt idx="577">
                  <c:v>4653.0368500000004</c:v>
                </c:pt>
                <c:pt idx="578">
                  <c:v>4653.8663999999999</c:v>
                </c:pt>
                <c:pt idx="579">
                  <c:v>4654.9570100000001</c:v>
                </c:pt>
                <c:pt idx="580">
                  <c:v>4655.9483499999997</c:v>
                </c:pt>
                <c:pt idx="581">
                  <c:v>4656.0307199999997</c:v>
                </c:pt>
                <c:pt idx="582">
                  <c:v>4654.7152100000003</c:v>
                </c:pt>
                <c:pt idx="583">
                  <c:v>4651.9553400000004</c:v>
                </c:pt>
                <c:pt idx="584">
                  <c:v>4647.7865700000002</c:v>
                </c:pt>
                <c:pt idx="585">
                  <c:v>4642.7575699999998</c:v>
                </c:pt>
                <c:pt idx="586">
                  <c:v>4637.2780599999996</c:v>
                </c:pt>
                <c:pt idx="587">
                  <c:v>4631.9842200000003</c:v>
                </c:pt>
                <c:pt idx="588">
                  <c:v>4627.8861900000002</c:v>
                </c:pt>
                <c:pt idx="589">
                  <c:v>4626.1169300000001</c:v>
                </c:pt>
                <c:pt idx="590">
                  <c:v>4627.21515</c:v>
                </c:pt>
                <c:pt idx="591">
                  <c:v>4630.6109999999999</c:v>
                </c:pt>
                <c:pt idx="592">
                  <c:v>4635.7302499999996</c:v>
                </c:pt>
                <c:pt idx="593">
                  <c:v>4640.9054299999998</c:v>
                </c:pt>
                <c:pt idx="594">
                  <c:v>4645.0864300000003</c:v>
                </c:pt>
                <c:pt idx="595">
                  <c:v>4647.3753500000003</c:v>
                </c:pt>
                <c:pt idx="596">
                  <c:v>4647.4974400000001</c:v>
                </c:pt>
                <c:pt idx="597">
                  <c:v>4645.9023999999999</c:v>
                </c:pt>
                <c:pt idx="598">
                  <c:v>4643.17724</c:v>
                </c:pt>
                <c:pt idx="599">
                  <c:v>4640.3444799999997</c:v>
                </c:pt>
                <c:pt idx="600">
                  <c:v>4638.3317999999999</c:v>
                </c:pt>
                <c:pt idx="601">
                  <c:v>4637.7793499999998</c:v>
                </c:pt>
                <c:pt idx="602">
                  <c:v>4638.7025800000001</c:v>
                </c:pt>
                <c:pt idx="603">
                  <c:v>4640.6878500000003</c:v>
                </c:pt>
                <c:pt idx="604">
                  <c:v>4643.1728300000004</c:v>
                </c:pt>
                <c:pt idx="605">
                  <c:v>4645.8290900000002</c:v>
                </c:pt>
                <c:pt idx="606">
                  <c:v>4648.1236399999998</c:v>
                </c:pt>
                <c:pt idx="607">
                  <c:v>4650.0257700000002</c:v>
                </c:pt>
                <c:pt idx="608">
                  <c:v>4651.5772999999999</c:v>
                </c:pt>
                <c:pt idx="609">
                  <c:v>4652.8547600000002</c:v>
                </c:pt>
                <c:pt idx="610">
                  <c:v>4653.9044700000004</c:v>
                </c:pt>
                <c:pt idx="611">
                  <c:v>4654.8581599999998</c:v>
                </c:pt>
                <c:pt idx="612">
                  <c:v>4655.8066200000003</c:v>
                </c:pt>
                <c:pt idx="613">
                  <c:v>4656.6411099999996</c:v>
                </c:pt>
                <c:pt idx="614">
                  <c:v>4657.58619</c:v>
                </c:pt>
                <c:pt idx="615">
                  <c:v>4658.4680799999996</c:v>
                </c:pt>
                <c:pt idx="616">
                  <c:v>4659.2297600000002</c:v>
                </c:pt>
                <c:pt idx="617">
                  <c:v>4659.8106900000002</c:v>
                </c:pt>
                <c:pt idx="618">
                  <c:v>4660.0757599999997</c:v>
                </c:pt>
                <c:pt idx="619">
                  <c:v>4660.1733800000002</c:v>
                </c:pt>
                <c:pt idx="620">
                  <c:v>4660.2554399999999</c:v>
                </c:pt>
                <c:pt idx="621">
                  <c:v>4660.3146999999999</c:v>
                </c:pt>
                <c:pt idx="622">
                  <c:v>4660.4756900000002</c:v>
                </c:pt>
                <c:pt idx="623">
                  <c:v>4660.7457899999999</c:v>
                </c:pt>
                <c:pt idx="624">
                  <c:v>4661.2761200000004</c:v>
                </c:pt>
                <c:pt idx="625">
                  <c:v>4661.8976400000001</c:v>
                </c:pt>
                <c:pt idx="626">
                  <c:v>4662.6219099999998</c:v>
                </c:pt>
                <c:pt idx="627">
                  <c:v>4663.5224099999996</c:v>
                </c:pt>
                <c:pt idx="628">
                  <c:v>4664.9327000000003</c:v>
                </c:pt>
                <c:pt idx="629">
                  <c:v>4666.8221100000001</c:v>
                </c:pt>
                <c:pt idx="630">
                  <c:v>4669.0796099999998</c:v>
                </c:pt>
                <c:pt idx="631">
                  <c:v>4671.3076600000004</c:v>
                </c:pt>
                <c:pt idx="632">
                  <c:v>4673.2431800000004</c:v>
                </c:pt>
                <c:pt idx="633">
                  <c:v>4675.0579600000001</c:v>
                </c:pt>
                <c:pt idx="634">
                  <c:v>4676.6551300000001</c:v>
                </c:pt>
                <c:pt idx="635">
                  <c:v>4678.1570199999996</c:v>
                </c:pt>
                <c:pt idx="636">
                  <c:v>4679.63501</c:v>
                </c:pt>
                <c:pt idx="637">
                  <c:v>4681.0319099999997</c:v>
                </c:pt>
                <c:pt idx="638">
                  <c:v>4682.2346500000003</c:v>
                </c:pt>
                <c:pt idx="639">
                  <c:v>4682.9119499999997</c:v>
                </c:pt>
                <c:pt idx="640">
                  <c:v>4682.8161700000001</c:v>
                </c:pt>
                <c:pt idx="641">
                  <c:v>4681.9488600000004</c:v>
                </c:pt>
                <c:pt idx="642">
                  <c:v>4680.1815900000001</c:v>
                </c:pt>
                <c:pt idx="643">
                  <c:v>4677.48801</c:v>
                </c:pt>
                <c:pt idx="644">
                  <c:v>4674.26865</c:v>
                </c:pt>
                <c:pt idx="645">
                  <c:v>4671.0107900000003</c:v>
                </c:pt>
                <c:pt idx="646">
                  <c:v>4668.38724</c:v>
                </c:pt>
                <c:pt idx="647">
                  <c:v>4667.0990599999996</c:v>
                </c:pt>
                <c:pt idx="648">
                  <c:v>4667.4702500000003</c:v>
                </c:pt>
                <c:pt idx="649">
                  <c:v>4669.42101</c:v>
                </c:pt>
                <c:pt idx="650">
                  <c:v>4672.8161300000002</c:v>
                </c:pt>
                <c:pt idx="651">
                  <c:v>4677.1425200000003</c:v>
                </c:pt>
                <c:pt idx="652">
                  <c:v>4681.4152400000003</c:v>
                </c:pt>
                <c:pt idx="653">
                  <c:v>4685.3245500000003</c:v>
                </c:pt>
                <c:pt idx="654">
                  <c:v>4688.8095400000002</c:v>
                </c:pt>
                <c:pt idx="655">
                  <c:v>4691.9794400000001</c:v>
                </c:pt>
                <c:pt idx="656">
                  <c:v>4694.9994699999997</c:v>
                </c:pt>
                <c:pt idx="657">
                  <c:v>4697.9796100000003</c:v>
                </c:pt>
                <c:pt idx="658">
                  <c:v>4700.5512600000002</c:v>
                </c:pt>
                <c:pt idx="659">
                  <c:v>4702.9057000000003</c:v>
                </c:pt>
                <c:pt idx="660">
                  <c:v>4704.9904999999999</c:v>
                </c:pt>
                <c:pt idx="661">
                  <c:v>4706.5714099999996</c:v>
                </c:pt>
                <c:pt idx="662">
                  <c:v>4707.5403900000001</c:v>
                </c:pt>
                <c:pt idx="663">
                  <c:v>4707.9208600000002</c:v>
                </c:pt>
                <c:pt idx="664">
                  <c:v>4707.9197899999999</c:v>
                </c:pt>
                <c:pt idx="665">
                  <c:v>4707.8692199999996</c:v>
                </c:pt>
                <c:pt idx="666">
                  <c:v>4708.0686100000003</c:v>
                </c:pt>
                <c:pt idx="667">
                  <c:v>4708.8566799999999</c:v>
                </c:pt>
                <c:pt idx="668">
                  <c:v>4710.5613999999996</c:v>
                </c:pt>
                <c:pt idx="669">
                  <c:v>4713.2545899999996</c:v>
                </c:pt>
                <c:pt idx="670">
                  <c:v>4716.7078099999999</c:v>
                </c:pt>
                <c:pt idx="671">
                  <c:v>4720.7801499999996</c:v>
                </c:pt>
                <c:pt idx="672">
                  <c:v>4725.2583500000001</c:v>
                </c:pt>
                <c:pt idx="673">
                  <c:v>4728.9632799999999</c:v>
                </c:pt>
                <c:pt idx="674">
                  <c:v>4732.0035500000004</c:v>
                </c:pt>
                <c:pt idx="675">
                  <c:v>4735.1721100000004</c:v>
                </c:pt>
                <c:pt idx="676">
                  <c:v>4739.2167099999997</c:v>
                </c:pt>
                <c:pt idx="677">
                  <c:v>4744.9528300000002</c:v>
                </c:pt>
                <c:pt idx="678">
                  <c:v>4752.7552100000003</c:v>
                </c:pt>
                <c:pt idx="679">
                  <c:v>4762.2261900000003</c:v>
                </c:pt>
                <c:pt idx="680">
                  <c:v>4772.8776099999995</c:v>
                </c:pt>
                <c:pt idx="681">
                  <c:v>4784.3898799999997</c:v>
                </c:pt>
                <c:pt idx="682">
                  <c:v>4795.9622900000004</c:v>
                </c:pt>
                <c:pt idx="683">
                  <c:v>4806.1314400000001</c:v>
                </c:pt>
                <c:pt idx="684">
                  <c:v>4813.5291500000003</c:v>
                </c:pt>
                <c:pt idx="685">
                  <c:v>4817.9768199999999</c:v>
                </c:pt>
                <c:pt idx="686">
                  <c:v>4819.4851500000004</c:v>
                </c:pt>
                <c:pt idx="687">
                  <c:v>4818.5700699999998</c:v>
                </c:pt>
                <c:pt idx="688">
                  <c:v>4816.0297300000002</c:v>
                </c:pt>
                <c:pt idx="689">
                  <c:v>4813.2276000000002</c:v>
                </c:pt>
                <c:pt idx="690">
                  <c:v>4811.4182199999996</c:v>
                </c:pt>
                <c:pt idx="691">
                  <c:v>4811.5980900000004</c:v>
                </c:pt>
                <c:pt idx="692">
                  <c:v>4814.0496599999997</c:v>
                </c:pt>
                <c:pt idx="693">
                  <c:v>4818.4620800000002</c:v>
                </c:pt>
                <c:pt idx="694">
                  <c:v>4824.1435499999998</c:v>
                </c:pt>
                <c:pt idx="695">
                  <c:v>4829.9040000000005</c:v>
                </c:pt>
                <c:pt idx="696">
                  <c:v>4834.3347800000001</c:v>
                </c:pt>
                <c:pt idx="697">
                  <c:v>4836.3614200000002</c:v>
                </c:pt>
                <c:pt idx="698">
                  <c:v>4835.8945800000001</c:v>
                </c:pt>
                <c:pt idx="699">
                  <c:v>4833.31844</c:v>
                </c:pt>
                <c:pt idx="700">
                  <c:v>4829.2949799999997</c:v>
                </c:pt>
                <c:pt idx="701">
                  <c:v>4824.8139000000001</c:v>
                </c:pt>
                <c:pt idx="702">
                  <c:v>4820.8296</c:v>
                </c:pt>
                <c:pt idx="703">
                  <c:v>4818.0239300000003</c:v>
                </c:pt>
                <c:pt idx="704">
                  <c:v>4816.4297200000001</c:v>
                </c:pt>
                <c:pt idx="705">
                  <c:v>4816.0033299999996</c:v>
                </c:pt>
                <c:pt idx="706">
                  <c:v>4816.1689699999997</c:v>
                </c:pt>
                <c:pt idx="707">
                  <c:v>4816.1000199999999</c:v>
                </c:pt>
                <c:pt idx="708">
                  <c:v>4815.3050899999998</c:v>
                </c:pt>
                <c:pt idx="709">
                  <c:v>4813.6760000000004</c:v>
                </c:pt>
                <c:pt idx="710">
                  <c:v>4810.8639400000002</c:v>
                </c:pt>
                <c:pt idx="711">
                  <c:v>4807.1683999999996</c:v>
                </c:pt>
                <c:pt idx="712">
                  <c:v>4803.6057600000004</c:v>
                </c:pt>
                <c:pt idx="713">
                  <c:v>4800.83907</c:v>
                </c:pt>
                <c:pt idx="714">
                  <c:v>4799.5351899999996</c:v>
                </c:pt>
                <c:pt idx="715">
                  <c:v>4799.8130899999996</c:v>
                </c:pt>
                <c:pt idx="716">
                  <c:v>4801.6087399999997</c:v>
                </c:pt>
                <c:pt idx="717">
                  <c:v>4804.5413500000004</c:v>
                </c:pt>
                <c:pt idx="718">
                  <c:v>4807.8756100000001</c:v>
                </c:pt>
                <c:pt idx="719">
                  <c:v>4811.0448100000003</c:v>
                </c:pt>
                <c:pt idx="720">
                  <c:v>4813.5753999999997</c:v>
                </c:pt>
                <c:pt idx="721">
                  <c:v>4815.0469999999996</c:v>
                </c:pt>
                <c:pt idx="722">
                  <c:v>4815.44416</c:v>
                </c:pt>
                <c:pt idx="723">
                  <c:v>4814.9813299999996</c:v>
                </c:pt>
                <c:pt idx="724">
                  <c:v>4813.9600300000002</c:v>
                </c:pt>
                <c:pt idx="725">
                  <c:v>4812.6883200000002</c:v>
                </c:pt>
                <c:pt idx="726">
                  <c:v>4811.2784000000001</c:v>
                </c:pt>
                <c:pt idx="727">
                  <c:v>4809.7232700000004</c:v>
                </c:pt>
                <c:pt idx="728">
                  <c:v>4808.0833499999999</c:v>
                </c:pt>
                <c:pt idx="729">
                  <c:v>4806.5458799999997</c:v>
                </c:pt>
                <c:pt idx="730">
                  <c:v>4805.10005</c:v>
                </c:pt>
                <c:pt idx="731">
                  <c:v>4803.7942599999997</c:v>
                </c:pt>
                <c:pt idx="732">
                  <c:v>4802.62392</c:v>
                </c:pt>
                <c:pt idx="733">
                  <c:v>4801.6266100000003</c:v>
                </c:pt>
                <c:pt idx="734">
                  <c:v>4800.8669</c:v>
                </c:pt>
                <c:pt idx="735">
                  <c:v>4800.4547000000002</c:v>
                </c:pt>
                <c:pt idx="736">
                  <c:v>4800.35646</c:v>
                </c:pt>
                <c:pt idx="737">
                  <c:v>4800.38879</c:v>
                </c:pt>
                <c:pt idx="738">
                  <c:v>4800.3683700000001</c:v>
                </c:pt>
                <c:pt idx="739">
                  <c:v>4800.2489999999998</c:v>
                </c:pt>
                <c:pt idx="740">
                  <c:v>4799.9806900000003</c:v>
                </c:pt>
                <c:pt idx="741">
                  <c:v>4799.4230399999997</c:v>
                </c:pt>
                <c:pt idx="742">
                  <c:v>4798.64959</c:v>
                </c:pt>
                <c:pt idx="743">
                  <c:v>4797.7255699999996</c:v>
                </c:pt>
                <c:pt idx="744">
                  <c:v>4796.8847800000003</c:v>
                </c:pt>
                <c:pt idx="745">
                  <c:v>4796.2961100000002</c:v>
                </c:pt>
                <c:pt idx="746">
                  <c:v>4796.1778899999999</c:v>
                </c:pt>
                <c:pt idx="747">
                  <c:v>4796.5104099999999</c:v>
                </c:pt>
                <c:pt idx="748">
                  <c:v>4797.33248</c:v>
                </c:pt>
                <c:pt idx="749">
                  <c:v>4798.63375</c:v>
                </c:pt>
                <c:pt idx="750">
                  <c:v>4799.9516899999999</c:v>
                </c:pt>
                <c:pt idx="751">
                  <c:v>4801.1401400000004</c:v>
                </c:pt>
                <c:pt idx="752">
                  <c:v>4802.0152699999999</c:v>
                </c:pt>
                <c:pt idx="753">
                  <c:v>4802.6245900000004</c:v>
                </c:pt>
                <c:pt idx="754">
                  <c:v>4803.1890800000001</c:v>
                </c:pt>
                <c:pt idx="755">
                  <c:v>4803.8664699999999</c:v>
                </c:pt>
                <c:pt idx="756">
                  <c:v>4804.78899</c:v>
                </c:pt>
                <c:pt idx="757">
                  <c:v>4806.1404400000001</c:v>
                </c:pt>
                <c:pt idx="758">
                  <c:v>4808.0367699999997</c:v>
                </c:pt>
                <c:pt idx="759">
                  <c:v>4810.5339599999998</c:v>
                </c:pt>
                <c:pt idx="760">
                  <c:v>4813.5767299999998</c:v>
                </c:pt>
                <c:pt idx="761">
                  <c:v>4816.9647500000001</c:v>
                </c:pt>
                <c:pt idx="762">
                  <c:v>4820.3513800000001</c:v>
                </c:pt>
                <c:pt idx="763">
                  <c:v>4823.3327399999998</c:v>
                </c:pt>
                <c:pt idx="764">
                  <c:v>4825.7961400000004</c:v>
                </c:pt>
                <c:pt idx="765">
                  <c:v>4827.6361399999996</c:v>
                </c:pt>
                <c:pt idx="766">
                  <c:v>4828.7056400000001</c:v>
                </c:pt>
                <c:pt idx="767">
                  <c:v>4829.1012899999996</c:v>
                </c:pt>
                <c:pt idx="768">
                  <c:v>4829.33968</c:v>
                </c:pt>
                <c:pt idx="769">
                  <c:v>4829.6446599999999</c:v>
                </c:pt>
                <c:pt idx="770">
                  <c:v>4830.3548799999999</c:v>
                </c:pt>
                <c:pt idx="771">
                  <c:v>4831.4295099999999</c:v>
                </c:pt>
                <c:pt idx="772">
                  <c:v>4832.5776699999997</c:v>
                </c:pt>
                <c:pt idx="773">
                  <c:v>4833.4215199999999</c:v>
                </c:pt>
                <c:pt idx="774">
                  <c:v>4833.5772800000004</c:v>
                </c:pt>
                <c:pt idx="775">
                  <c:v>4832.8882299999996</c:v>
                </c:pt>
                <c:pt idx="776">
                  <c:v>4831.2693900000004</c:v>
                </c:pt>
                <c:pt idx="777">
                  <c:v>4828.6390199999996</c:v>
                </c:pt>
                <c:pt idx="778">
                  <c:v>4825.2918300000001</c:v>
                </c:pt>
                <c:pt idx="779">
                  <c:v>4821.7609000000002</c:v>
                </c:pt>
                <c:pt idx="780">
                  <c:v>4818.4298399999998</c:v>
                </c:pt>
                <c:pt idx="781">
                  <c:v>4815.7449100000003</c:v>
                </c:pt>
                <c:pt idx="782">
                  <c:v>4813.7617300000002</c:v>
                </c:pt>
                <c:pt idx="783">
                  <c:v>4812.5634399999999</c:v>
                </c:pt>
                <c:pt idx="784">
                  <c:v>4812.0464199999997</c:v>
                </c:pt>
                <c:pt idx="785">
                  <c:v>4811.9641199999996</c:v>
                </c:pt>
                <c:pt idx="786">
                  <c:v>4812.1102499999997</c:v>
                </c:pt>
                <c:pt idx="787">
                  <c:v>4812.6038600000002</c:v>
                </c:pt>
                <c:pt idx="788">
                  <c:v>4813.3757400000004</c:v>
                </c:pt>
                <c:pt idx="789">
                  <c:v>4814.4063900000001</c:v>
                </c:pt>
                <c:pt idx="790">
                  <c:v>4815.4571999999998</c:v>
                </c:pt>
                <c:pt idx="791">
                  <c:v>4816.2579599999999</c:v>
                </c:pt>
                <c:pt idx="792">
                  <c:v>4816.7461700000003</c:v>
                </c:pt>
                <c:pt idx="793">
                  <c:v>4816.6120899999996</c:v>
                </c:pt>
                <c:pt idx="794">
                  <c:v>4815.6529899999996</c:v>
                </c:pt>
                <c:pt idx="795">
                  <c:v>4813.7653700000001</c:v>
                </c:pt>
                <c:pt idx="796">
                  <c:v>4810.86276</c:v>
                </c:pt>
                <c:pt idx="797">
                  <c:v>4807.4014900000002</c:v>
                </c:pt>
                <c:pt idx="798">
                  <c:v>4803.7107299999998</c:v>
                </c:pt>
                <c:pt idx="799">
                  <c:v>4800.3065200000001</c:v>
                </c:pt>
                <c:pt idx="800">
                  <c:v>4797.5393800000002</c:v>
                </c:pt>
                <c:pt idx="801">
                  <c:v>4795.88454</c:v>
                </c:pt>
                <c:pt idx="802">
                  <c:v>4795.3485600000004</c:v>
                </c:pt>
                <c:pt idx="803">
                  <c:v>4795.7423399999998</c:v>
                </c:pt>
                <c:pt idx="804">
                  <c:v>4796.8155800000004</c:v>
                </c:pt>
                <c:pt idx="805">
                  <c:v>4798.1026700000002</c:v>
                </c:pt>
                <c:pt idx="806">
                  <c:v>4799.1698800000004</c:v>
                </c:pt>
                <c:pt idx="807">
                  <c:v>4799.5533599999999</c:v>
                </c:pt>
                <c:pt idx="808">
                  <c:v>4799.1197300000003</c:v>
                </c:pt>
                <c:pt idx="809">
                  <c:v>4797.7077399999998</c:v>
                </c:pt>
                <c:pt idx="810">
                  <c:v>4795.5254599999998</c:v>
                </c:pt>
                <c:pt idx="811">
                  <c:v>4792.8177999999998</c:v>
                </c:pt>
                <c:pt idx="812">
                  <c:v>4789.9170199999999</c:v>
                </c:pt>
                <c:pt idx="813">
                  <c:v>4787.3928500000002</c:v>
                </c:pt>
                <c:pt idx="814">
                  <c:v>4785.3259099999996</c:v>
                </c:pt>
                <c:pt idx="815">
                  <c:v>4783.80555</c:v>
                </c:pt>
                <c:pt idx="816">
                  <c:v>4782.8072099999999</c:v>
                </c:pt>
                <c:pt idx="817">
                  <c:v>4782.1177299999999</c:v>
                </c:pt>
                <c:pt idx="818">
                  <c:v>4781.7229200000002</c:v>
                </c:pt>
                <c:pt idx="819">
                  <c:v>4781.7722000000003</c:v>
                </c:pt>
                <c:pt idx="820">
                  <c:v>4782.4230299999999</c:v>
                </c:pt>
                <c:pt idx="821">
                  <c:v>4783.58</c:v>
                </c:pt>
                <c:pt idx="822">
                  <c:v>4785.06376</c:v>
                </c:pt>
                <c:pt idx="823">
                  <c:v>4786.7003800000002</c:v>
                </c:pt>
                <c:pt idx="824">
                  <c:v>4788.16518</c:v>
                </c:pt>
                <c:pt idx="825">
                  <c:v>4789.1305499999999</c:v>
                </c:pt>
                <c:pt idx="826">
                  <c:v>4789.3741499999996</c:v>
                </c:pt>
                <c:pt idx="827">
                  <c:v>4788.9123799999998</c:v>
                </c:pt>
                <c:pt idx="828">
                  <c:v>4788.0402999999997</c:v>
                </c:pt>
                <c:pt idx="829">
                  <c:v>4786.9718000000003</c:v>
                </c:pt>
                <c:pt idx="830">
                  <c:v>4785.7827399999996</c:v>
                </c:pt>
                <c:pt idx="831">
                  <c:v>4784.9205300000003</c:v>
                </c:pt>
                <c:pt idx="832">
                  <c:v>4784.7706200000002</c:v>
                </c:pt>
                <c:pt idx="833">
                  <c:v>4785.5623900000001</c:v>
                </c:pt>
                <c:pt idx="834">
                  <c:v>4787.25342</c:v>
                </c:pt>
                <c:pt idx="835">
                  <c:v>4789.7402099999999</c:v>
                </c:pt>
                <c:pt idx="836">
                  <c:v>4792.8085600000004</c:v>
                </c:pt>
                <c:pt idx="837">
                  <c:v>4795.8128500000003</c:v>
                </c:pt>
                <c:pt idx="838">
                  <c:v>4798.1142200000004</c:v>
                </c:pt>
                <c:pt idx="839">
                  <c:v>4799.2850500000004</c:v>
                </c:pt>
                <c:pt idx="840">
                  <c:v>4799.1078699999998</c:v>
                </c:pt>
                <c:pt idx="841">
                  <c:v>4797.5413500000004</c:v>
                </c:pt>
                <c:pt idx="842">
                  <c:v>4795.0170399999997</c:v>
                </c:pt>
                <c:pt idx="843">
                  <c:v>4791.9939599999998</c:v>
                </c:pt>
                <c:pt idx="844">
                  <c:v>4789.4608799999996</c:v>
                </c:pt>
                <c:pt idx="845">
                  <c:v>4788.54835</c:v>
                </c:pt>
                <c:pt idx="846">
                  <c:v>4789.1780600000002</c:v>
                </c:pt>
                <c:pt idx="847">
                  <c:v>4791.0257199999996</c:v>
                </c:pt>
                <c:pt idx="848">
                  <c:v>4793.6753699999999</c:v>
                </c:pt>
                <c:pt idx="849">
                  <c:v>4796.6705199999997</c:v>
                </c:pt>
                <c:pt idx="850">
                  <c:v>4799.3508300000003</c:v>
                </c:pt>
                <c:pt idx="851">
                  <c:v>4801.0618700000005</c:v>
                </c:pt>
                <c:pt idx="852">
                  <c:v>4801.4664199999997</c:v>
                </c:pt>
                <c:pt idx="853">
                  <c:v>4800.3369599999996</c:v>
                </c:pt>
                <c:pt idx="854">
                  <c:v>4797.8869299999997</c:v>
                </c:pt>
                <c:pt idx="855">
                  <c:v>4794.5430100000003</c:v>
                </c:pt>
                <c:pt idx="856">
                  <c:v>4790.7268000000004</c:v>
                </c:pt>
                <c:pt idx="857">
                  <c:v>4786.7902800000002</c:v>
                </c:pt>
                <c:pt idx="858">
                  <c:v>4783.3597900000004</c:v>
                </c:pt>
                <c:pt idx="859">
                  <c:v>4780.9129300000004</c:v>
                </c:pt>
                <c:pt idx="860">
                  <c:v>4779.6740099999997</c:v>
                </c:pt>
                <c:pt idx="861">
                  <c:v>4779.5494200000003</c:v>
                </c:pt>
                <c:pt idx="862">
                  <c:v>4779.8642</c:v>
                </c:pt>
                <c:pt idx="863">
                  <c:v>4780.5861000000004</c:v>
                </c:pt>
                <c:pt idx="864">
                  <c:v>4781.0780699999996</c:v>
                </c:pt>
                <c:pt idx="865">
                  <c:v>4780.7162799999996</c:v>
                </c:pt>
                <c:pt idx="866">
                  <c:v>4779.1966400000001</c:v>
                </c:pt>
                <c:pt idx="867">
                  <c:v>4776.5552900000002</c:v>
                </c:pt>
                <c:pt idx="868">
                  <c:v>4773.0015000000003</c:v>
                </c:pt>
                <c:pt idx="869">
                  <c:v>4768.6520200000004</c:v>
                </c:pt>
                <c:pt idx="870">
                  <c:v>4763.91338</c:v>
                </c:pt>
                <c:pt idx="871">
                  <c:v>4759.3684499999999</c:v>
                </c:pt>
                <c:pt idx="872">
                  <c:v>4755.0691999999999</c:v>
                </c:pt>
                <c:pt idx="873">
                  <c:v>4751.2044999999998</c:v>
                </c:pt>
                <c:pt idx="874">
                  <c:v>4748.0845799999997</c:v>
                </c:pt>
                <c:pt idx="875">
                  <c:v>4745.9402200000004</c:v>
                </c:pt>
                <c:pt idx="876">
                  <c:v>4745.2252900000003</c:v>
                </c:pt>
                <c:pt idx="877">
                  <c:v>4745.6107099999999</c:v>
                </c:pt>
                <c:pt idx="878">
                  <c:v>4747.0558099999998</c:v>
                </c:pt>
                <c:pt idx="879">
                  <c:v>4749.3001599999998</c:v>
                </c:pt>
                <c:pt idx="880">
                  <c:v>4751.7798199999997</c:v>
                </c:pt>
                <c:pt idx="881">
                  <c:v>4754.1936599999999</c:v>
                </c:pt>
                <c:pt idx="882">
                  <c:v>4756.3999400000002</c:v>
                </c:pt>
                <c:pt idx="883">
                  <c:v>4758.02477</c:v>
                </c:pt>
                <c:pt idx="884">
                  <c:v>4758.8605299999999</c:v>
                </c:pt>
                <c:pt idx="885">
                  <c:v>4758.9981699999998</c:v>
                </c:pt>
                <c:pt idx="886">
                  <c:v>4758.4406799999997</c:v>
                </c:pt>
                <c:pt idx="887">
                  <c:v>4757.3560399999997</c:v>
                </c:pt>
                <c:pt idx="888">
                  <c:v>4755.9663099999998</c:v>
                </c:pt>
                <c:pt idx="889">
                  <c:v>4754.4944400000004</c:v>
                </c:pt>
                <c:pt idx="890">
                  <c:v>4753.1947700000001</c:v>
                </c:pt>
                <c:pt idx="891">
                  <c:v>4752.3955699999997</c:v>
                </c:pt>
                <c:pt idx="892">
                  <c:v>4752.3754099999996</c:v>
                </c:pt>
                <c:pt idx="893">
                  <c:v>4753.0935099999997</c:v>
                </c:pt>
                <c:pt idx="894">
                  <c:v>4754.5471799999996</c:v>
                </c:pt>
                <c:pt idx="895">
                  <c:v>4756.4169700000002</c:v>
                </c:pt>
                <c:pt idx="896">
                  <c:v>4758.3676800000003</c:v>
                </c:pt>
                <c:pt idx="897">
                  <c:v>4760.1383400000004</c:v>
                </c:pt>
                <c:pt idx="898">
                  <c:v>4761.4058999999997</c:v>
                </c:pt>
                <c:pt idx="899">
                  <c:v>4761.9163799999997</c:v>
                </c:pt>
                <c:pt idx="900">
                  <c:v>4761.4969899999996</c:v>
                </c:pt>
                <c:pt idx="901">
                  <c:v>4760.0564899999999</c:v>
                </c:pt>
                <c:pt idx="902">
                  <c:v>4757.6555799999996</c:v>
                </c:pt>
                <c:pt idx="903">
                  <c:v>4754.3743899999999</c:v>
                </c:pt>
                <c:pt idx="904">
                  <c:v>4750.6161700000002</c:v>
                </c:pt>
                <c:pt idx="905">
                  <c:v>4746.9087099999997</c:v>
                </c:pt>
                <c:pt idx="906">
                  <c:v>4743.5295599999999</c:v>
                </c:pt>
                <c:pt idx="907">
                  <c:v>4740.8916200000003</c:v>
                </c:pt>
                <c:pt idx="908">
                  <c:v>4739.3208299999997</c:v>
                </c:pt>
                <c:pt idx="909">
                  <c:v>4738.6278899999998</c:v>
                </c:pt>
                <c:pt idx="910">
                  <c:v>4738.5807599999998</c:v>
                </c:pt>
                <c:pt idx="911">
                  <c:v>4738.7985200000003</c:v>
                </c:pt>
                <c:pt idx="912">
                  <c:v>4738.8696799999998</c:v>
                </c:pt>
                <c:pt idx="913">
                  <c:v>4738.1550500000003</c:v>
                </c:pt>
                <c:pt idx="914">
                  <c:v>4736.2323699999997</c:v>
                </c:pt>
                <c:pt idx="915">
                  <c:v>4732.9853400000002</c:v>
                </c:pt>
                <c:pt idx="916">
                  <c:v>4728.8832300000004</c:v>
                </c:pt>
                <c:pt idx="917">
                  <c:v>4724.3404399999999</c:v>
                </c:pt>
                <c:pt idx="918">
                  <c:v>4719.7089100000003</c:v>
                </c:pt>
                <c:pt idx="919">
                  <c:v>4715.2878799999999</c:v>
                </c:pt>
                <c:pt idx="920">
                  <c:v>4711.5570799999996</c:v>
                </c:pt>
                <c:pt idx="921">
                  <c:v>4708.8234300000004</c:v>
                </c:pt>
                <c:pt idx="922">
                  <c:v>4707.0847999999996</c:v>
                </c:pt>
                <c:pt idx="923">
                  <c:v>4706.30584</c:v>
                </c:pt>
                <c:pt idx="924">
                  <c:v>4706.4017899999999</c:v>
                </c:pt>
                <c:pt idx="925">
                  <c:v>4707.2879199999998</c:v>
                </c:pt>
                <c:pt idx="926">
                  <c:v>4708.6880899999996</c:v>
                </c:pt>
                <c:pt idx="927">
                  <c:v>4710.3393400000004</c:v>
                </c:pt>
                <c:pt idx="928">
                  <c:v>4712.35862</c:v>
                </c:pt>
                <c:pt idx="929">
                  <c:v>4714.8035</c:v>
                </c:pt>
                <c:pt idx="930">
                  <c:v>4717.7282100000002</c:v>
                </c:pt>
                <c:pt idx="931">
                  <c:v>4720.8406599999998</c:v>
                </c:pt>
                <c:pt idx="932">
                  <c:v>4723.7988400000004</c:v>
                </c:pt>
                <c:pt idx="933">
                  <c:v>4726.4465300000002</c:v>
                </c:pt>
                <c:pt idx="934">
                  <c:v>4728.4731000000002</c:v>
                </c:pt>
                <c:pt idx="935">
                  <c:v>4729.6244900000002</c:v>
                </c:pt>
                <c:pt idx="936">
                  <c:v>4729.8218299999999</c:v>
                </c:pt>
                <c:pt idx="937">
                  <c:v>4729.1377599999996</c:v>
                </c:pt>
                <c:pt idx="938">
                  <c:v>4727.8953099999999</c:v>
                </c:pt>
                <c:pt idx="939">
                  <c:v>4726.3604400000004</c:v>
                </c:pt>
                <c:pt idx="940">
                  <c:v>4724.8950800000002</c:v>
                </c:pt>
                <c:pt idx="941">
                  <c:v>4723.69877</c:v>
                </c:pt>
                <c:pt idx="942">
                  <c:v>4722.9103100000002</c:v>
                </c:pt>
                <c:pt idx="943">
                  <c:v>4722.4712600000003</c:v>
                </c:pt>
                <c:pt idx="944">
                  <c:v>4722.2353499999999</c:v>
                </c:pt>
                <c:pt idx="945">
                  <c:v>4721.9773100000002</c:v>
                </c:pt>
                <c:pt idx="946">
                  <c:v>4721.5456000000004</c:v>
                </c:pt>
                <c:pt idx="947">
                  <c:v>4720.80843</c:v>
                </c:pt>
                <c:pt idx="948">
                  <c:v>4719.7038499999999</c:v>
                </c:pt>
                <c:pt idx="949">
                  <c:v>4718.08518</c:v>
                </c:pt>
                <c:pt idx="950">
                  <c:v>4716.2950099999998</c:v>
                </c:pt>
                <c:pt idx="951">
                  <c:v>4714.8555699999997</c:v>
                </c:pt>
                <c:pt idx="952">
                  <c:v>4713.9761200000003</c:v>
                </c:pt>
                <c:pt idx="953">
                  <c:v>4713.7100899999996</c:v>
                </c:pt>
                <c:pt idx="954">
                  <c:v>4713.95046</c:v>
                </c:pt>
                <c:pt idx="955">
                  <c:v>4714.3981999999996</c:v>
                </c:pt>
                <c:pt idx="956">
                  <c:v>4714.8585199999998</c:v>
                </c:pt>
                <c:pt idx="957">
                  <c:v>4715.0875999999998</c:v>
                </c:pt>
                <c:pt idx="958">
                  <c:v>4714.8722500000003</c:v>
                </c:pt>
                <c:pt idx="959">
                  <c:v>4714.1823199999999</c:v>
                </c:pt>
                <c:pt idx="960">
                  <c:v>4713.1441599999998</c:v>
                </c:pt>
                <c:pt idx="961">
                  <c:v>4712.04666</c:v>
                </c:pt>
                <c:pt idx="962">
                  <c:v>4711.3429699999997</c:v>
                </c:pt>
                <c:pt idx="963">
                  <c:v>4711.1959900000002</c:v>
                </c:pt>
                <c:pt idx="964">
                  <c:v>4711.5189300000002</c:v>
                </c:pt>
                <c:pt idx="965">
                  <c:v>4712.1841000000004</c:v>
                </c:pt>
                <c:pt idx="966">
                  <c:v>4713.0355799999998</c:v>
                </c:pt>
                <c:pt idx="967">
                  <c:v>4713.7610000000004</c:v>
                </c:pt>
                <c:pt idx="968">
                  <c:v>4714.0163899999998</c:v>
                </c:pt>
                <c:pt idx="969">
                  <c:v>4713.5798299999997</c:v>
                </c:pt>
                <c:pt idx="970">
                  <c:v>4712.3145299999996</c:v>
                </c:pt>
                <c:pt idx="971">
                  <c:v>4710.5830800000003</c:v>
                </c:pt>
                <c:pt idx="972">
                  <c:v>4708.5802599999997</c:v>
                </c:pt>
                <c:pt idx="973">
                  <c:v>4706.8173699999998</c:v>
                </c:pt>
                <c:pt idx="974">
                  <c:v>4705.7225200000003</c:v>
                </c:pt>
                <c:pt idx="975">
                  <c:v>4705.51944</c:v>
                </c:pt>
                <c:pt idx="976">
                  <c:v>4706.2543400000004</c:v>
                </c:pt>
                <c:pt idx="977">
                  <c:v>4707.7115899999999</c:v>
                </c:pt>
                <c:pt idx="978">
                  <c:v>4709.6893</c:v>
                </c:pt>
                <c:pt idx="979">
                  <c:v>4711.7185300000001</c:v>
                </c:pt>
                <c:pt idx="980">
                  <c:v>4713.4407600000004</c:v>
                </c:pt>
                <c:pt idx="981">
                  <c:v>4714.5217199999997</c:v>
                </c:pt>
                <c:pt idx="982">
                  <c:v>4714.9207299999998</c:v>
                </c:pt>
                <c:pt idx="983">
                  <c:v>4714.8494300000002</c:v>
                </c:pt>
                <c:pt idx="984">
                  <c:v>4714.57791</c:v>
                </c:pt>
                <c:pt idx="985">
                  <c:v>4714.2182700000003</c:v>
                </c:pt>
                <c:pt idx="986">
                  <c:v>4713.9330499999996</c:v>
                </c:pt>
                <c:pt idx="987">
                  <c:v>4713.7846</c:v>
                </c:pt>
                <c:pt idx="988">
                  <c:v>4713.8724599999996</c:v>
                </c:pt>
                <c:pt idx="989">
                  <c:v>4714.5318799999995</c:v>
                </c:pt>
                <c:pt idx="990">
                  <c:v>4716.0091400000001</c:v>
                </c:pt>
                <c:pt idx="991">
                  <c:v>4717.7376400000003</c:v>
                </c:pt>
                <c:pt idx="992">
                  <c:v>4719.5542299999997</c:v>
                </c:pt>
                <c:pt idx="993">
                  <c:v>4721.3807299999999</c:v>
                </c:pt>
                <c:pt idx="994">
                  <c:v>4722.8700200000003</c:v>
                </c:pt>
                <c:pt idx="995">
                  <c:v>4723.8673500000004</c:v>
                </c:pt>
                <c:pt idx="996">
                  <c:v>4724.0564700000004</c:v>
                </c:pt>
                <c:pt idx="997">
                  <c:v>4723.9224700000004</c:v>
                </c:pt>
                <c:pt idx="998">
                  <c:v>4723.7445500000003</c:v>
                </c:pt>
                <c:pt idx="999">
                  <c:v>4723.4584000000004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5-4026-B7E9-5F2A3AC7BB44}"/>
            </c:ext>
          </c:extLst>
        </c:ser>
        <c:ser>
          <c:idx val="1"/>
          <c:order val="1"/>
          <c:tx>
            <c:strRef>
              <c:f>Chart_Plot!$AF$1</c:f>
              <c:strCache>
                <c:ptCount val="1"/>
                <c:pt idx="0">
                  <c:v>ssa_high_m5_interpolation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Chart_Plot!$AF$2:$AF$1001</c:f>
              <c:numCache>
                <c:formatCode>General</c:formatCode>
                <c:ptCount val="1000"/>
                <c:pt idx="0">
                  <c:v>4639.0441199999996</c:v>
                </c:pt>
                <c:pt idx="1">
                  <c:v>4639.8648808333328</c:v>
                </c:pt>
                <c:pt idx="2">
                  <c:v>4640.685641666666</c:v>
                </c:pt>
                <c:pt idx="3">
                  <c:v>4641.5064024999992</c:v>
                </c:pt>
                <c:pt idx="4">
                  <c:v>4642.3271633333334</c:v>
                </c:pt>
                <c:pt idx="5">
                  <c:v>4643.1479241666666</c:v>
                </c:pt>
                <c:pt idx="6">
                  <c:v>4643.9686849999998</c:v>
                </c:pt>
                <c:pt idx="7">
                  <c:v>4644.789445833333</c:v>
                </c:pt>
                <c:pt idx="8">
                  <c:v>4645.6102066666663</c:v>
                </c:pt>
                <c:pt idx="9">
                  <c:v>4646.4309675000004</c:v>
                </c:pt>
                <c:pt idx="10">
                  <c:v>4647.2517283333336</c:v>
                </c:pt>
                <c:pt idx="11">
                  <c:v>4648.0724891666669</c:v>
                </c:pt>
                <c:pt idx="12">
                  <c:v>4648.8932500000001</c:v>
                </c:pt>
                <c:pt idx="13">
                  <c:v>4649.8081050000001</c:v>
                </c:pt>
                <c:pt idx="14">
                  <c:v>4650.7229600000001</c:v>
                </c:pt>
                <c:pt idx="15">
                  <c:v>4651.637815</c:v>
                </c:pt>
                <c:pt idx="16">
                  <c:v>4652.55267</c:v>
                </c:pt>
                <c:pt idx="17">
                  <c:v>4653.467525</c:v>
                </c:pt>
                <c:pt idx="18">
                  <c:v>4654.38238</c:v>
                </c:pt>
                <c:pt idx="19">
                  <c:v>4655.297235</c:v>
                </c:pt>
                <c:pt idx="20">
                  <c:v>4656.21209</c:v>
                </c:pt>
                <c:pt idx="21">
                  <c:v>4657.126945</c:v>
                </c:pt>
                <c:pt idx="22">
                  <c:v>4658.0418</c:v>
                </c:pt>
                <c:pt idx="23">
                  <c:v>4658.956655</c:v>
                </c:pt>
                <c:pt idx="24">
                  <c:v>4659.8715099999999</c:v>
                </c:pt>
                <c:pt idx="25">
                  <c:v>4660.7139649999999</c:v>
                </c:pt>
                <c:pt idx="26">
                  <c:v>4661.5564199999999</c:v>
                </c:pt>
                <c:pt idx="27">
                  <c:v>4662.3988749999999</c:v>
                </c:pt>
                <c:pt idx="28">
                  <c:v>4663.2413299999998</c:v>
                </c:pt>
                <c:pt idx="29">
                  <c:v>4664.0837849999998</c:v>
                </c:pt>
                <c:pt idx="30">
                  <c:v>4664.9262399999998</c:v>
                </c:pt>
                <c:pt idx="31">
                  <c:v>4665.7686949999998</c:v>
                </c:pt>
                <c:pt idx="32">
                  <c:v>4666.6111499999997</c:v>
                </c:pt>
                <c:pt idx="33">
                  <c:v>4667.4536049999997</c:v>
                </c:pt>
                <c:pt idx="34">
                  <c:v>4668.2960599999997</c:v>
                </c:pt>
                <c:pt idx="35">
                  <c:v>4669.1385149999996</c:v>
                </c:pt>
                <c:pt idx="36">
                  <c:v>4669.9809699999996</c:v>
                </c:pt>
                <c:pt idx="37">
                  <c:v>4670.550704166666</c:v>
                </c:pt>
                <c:pt idx="38">
                  <c:v>4671.1204383333334</c:v>
                </c:pt>
                <c:pt idx="39">
                  <c:v>4671.6901724999998</c:v>
                </c:pt>
                <c:pt idx="40">
                  <c:v>4672.2599066666662</c:v>
                </c:pt>
                <c:pt idx="41">
                  <c:v>4672.8296408333335</c:v>
                </c:pt>
                <c:pt idx="42">
                  <c:v>4673.399375</c:v>
                </c:pt>
                <c:pt idx="43">
                  <c:v>4673.9691091666664</c:v>
                </c:pt>
                <c:pt idx="44">
                  <c:v>4674.5388433333337</c:v>
                </c:pt>
                <c:pt idx="45">
                  <c:v>4675.1085775000001</c:v>
                </c:pt>
                <c:pt idx="46">
                  <c:v>4675.6783116666666</c:v>
                </c:pt>
                <c:pt idx="47">
                  <c:v>4676.2480458333339</c:v>
                </c:pt>
                <c:pt idx="48">
                  <c:v>4676.8177800000003</c:v>
                </c:pt>
                <c:pt idx="49">
                  <c:v>4677.0994774999999</c:v>
                </c:pt>
                <c:pt idx="50">
                  <c:v>4677.3811750000004</c:v>
                </c:pt>
                <c:pt idx="51">
                  <c:v>4677.6628725</c:v>
                </c:pt>
                <c:pt idx="52">
                  <c:v>4677.9445700000006</c:v>
                </c:pt>
                <c:pt idx="53">
                  <c:v>4678.2262675000002</c:v>
                </c:pt>
                <c:pt idx="54">
                  <c:v>4678.5079650000007</c:v>
                </c:pt>
                <c:pt idx="55">
                  <c:v>4678.7896625000003</c:v>
                </c:pt>
                <c:pt idx="56">
                  <c:v>4679.0713599999999</c:v>
                </c:pt>
                <c:pt idx="57">
                  <c:v>4679.3530575000004</c:v>
                </c:pt>
                <c:pt idx="58">
                  <c:v>4679.634755</c:v>
                </c:pt>
                <c:pt idx="59">
                  <c:v>4679.9164525000006</c:v>
                </c:pt>
                <c:pt idx="60">
                  <c:v>4680.1981500000002</c:v>
                </c:pt>
                <c:pt idx="61">
                  <c:v>4680.2177033333337</c:v>
                </c:pt>
                <c:pt idx="62">
                  <c:v>4680.2372566666672</c:v>
                </c:pt>
                <c:pt idx="63">
                  <c:v>4680.2568099999999</c:v>
                </c:pt>
                <c:pt idx="64">
                  <c:v>4680.2763633333334</c:v>
                </c:pt>
                <c:pt idx="65">
                  <c:v>4680.2959166666669</c:v>
                </c:pt>
                <c:pt idx="66">
                  <c:v>4680.3154699999996</c:v>
                </c:pt>
                <c:pt idx="67">
                  <c:v>4680.3350233333331</c:v>
                </c:pt>
                <c:pt idx="68">
                  <c:v>4680.3545766666666</c:v>
                </c:pt>
                <c:pt idx="69">
                  <c:v>4680.3741300000002</c:v>
                </c:pt>
                <c:pt idx="70">
                  <c:v>4680.3936833333337</c:v>
                </c:pt>
                <c:pt idx="71">
                  <c:v>4680.4132366666663</c:v>
                </c:pt>
                <c:pt idx="72">
                  <c:v>4680.4327899999998</c:v>
                </c:pt>
                <c:pt idx="73">
                  <c:v>4680.2212675000001</c:v>
                </c:pt>
                <c:pt idx="74">
                  <c:v>4680.0097449999994</c:v>
                </c:pt>
                <c:pt idx="75">
                  <c:v>4679.7982224999996</c:v>
                </c:pt>
                <c:pt idx="76">
                  <c:v>4679.5866999999998</c:v>
                </c:pt>
                <c:pt idx="77">
                  <c:v>4679.3751775000001</c:v>
                </c:pt>
                <c:pt idx="78">
                  <c:v>4679.1636550000003</c:v>
                </c:pt>
                <c:pt idx="79">
                  <c:v>4678.9521324999996</c:v>
                </c:pt>
                <c:pt idx="80">
                  <c:v>4678.7406099999998</c:v>
                </c:pt>
                <c:pt idx="81">
                  <c:v>4678.5290875000001</c:v>
                </c:pt>
                <c:pt idx="82">
                  <c:v>4678.3175649999994</c:v>
                </c:pt>
                <c:pt idx="83">
                  <c:v>4678.1060424999996</c:v>
                </c:pt>
                <c:pt idx="84">
                  <c:v>4677.8945199999998</c:v>
                </c:pt>
                <c:pt idx="85">
                  <c:v>4677.4944483333329</c:v>
                </c:pt>
                <c:pt idx="86">
                  <c:v>4677.0943766666669</c:v>
                </c:pt>
                <c:pt idx="87">
                  <c:v>4676.694305</c:v>
                </c:pt>
                <c:pt idx="88">
                  <c:v>4676.2942333333331</c:v>
                </c:pt>
                <c:pt idx="89">
                  <c:v>4675.8941616666671</c:v>
                </c:pt>
                <c:pt idx="90">
                  <c:v>4675.4940900000001</c:v>
                </c:pt>
                <c:pt idx="91">
                  <c:v>4675.0940183333332</c:v>
                </c:pt>
                <c:pt idx="92">
                  <c:v>4674.6939466666672</c:v>
                </c:pt>
                <c:pt idx="93">
                  <c:v>4674.2938750000003</c:v>
                </c:pt>
                <c:pt idx="94">
                  <c:v>4673.8938033333334</c:v>
                </c:pt>
                <c:pt idx="95">
                  <c:v>4673.4937316666674</c:v>
                </c:pt>
                <c:pt idx="96">
                  <c:v>4673.0936600000005</c:v>
                </c:pt>
                <c:pt idx="97">
                  <c:v>4672.5560350000005</c:v>
                </c:pt>
                <c:pt idx="98">
                  <c:v>4672.0184100000006</c:v>
                </c:pt>
                <c:pt idx="99">
                  <c:v>4671.4807850000007</c:v>
                </c:pt>
                <c:pt idx="100">
                  <c:v>4670.9431600000007</c:v>
                </c:pt>
                <c:pt idx="101">
                  <c:v>4670.4055350000008</c:v>
                </c:pt>
                <c:pt idx="102">
                  <c:v>4669.8679100000008</c:v>
                </c:pt>
                <c:pt idx="103">
                  <c:v>4669.330285</c:v>
                </c:pt>
                <c:pt idx="104">
                  <c:v>4668.7926600000001</c:v>
                </c:pt>
                <c:pt idx="105">
                  <c:v>4668.2550350000001</c:v>
                </c:pt>
                <c:pt idx="106">
                  <c:v>4667.7174100000002</c:v>
                </c:pt>
                <c:pt idx="107">
                  <c:v>4667.1797850000003</c:v>
                </c:pt>
                <c:pt idx="108">
                  <c:v>4666.6421600000003</c:v>
                </c:pt>
                <c:pt idx="109">
                  <c:v>4666.0568533333335</c:v>
                </c:pt>
                <c:pt idx="110">
                  <c:v>4665.4715466666667</c:v>
                </c:pt>
                <c:pt idx="111">
                  <c:v>4664.8862399999998</c:v>
                </c:pt>
                <c:pt idx="112">
                  <c:v>4664.3009333333339</c:v>
                </c:pt>
                <c:pt idx="113">
                  <c:v>4663.715626666667</c:v>
                </c:pt>
                <c:pt idx="114">
                  <c:v>4663.1303200000002</c:v>
                </c:pt>
                <c:pt idx="115">
                  <c:v>4662.5450133333334</c:v>
                </c:pt>
                <c:pt idx="116">
                  <c:v>4661.9597066666665</c:v>
                </c:pt>
                <c:pt idx="117">
                  <c:v>4661.3744000000006</c:v>
                </c:pt>
                <c:pt idx="118">
                  <c:v>4660.7890933333338</c:v>
                </c:pt>
                <c:pt idx="119">
                  <c:v>4660.2037866666669</c:v>
                </c:pt>
                <c:pt idx="120">
                  <c:v>4659.6184800000001</c:v>
                </c:pt>
                <c:pt idx="121">
                  <c:v>4659.095430833333</c:v>
                </c:pt>
                <c:pt idx="122">
                  <c:v>4658.5723816666668</c:v>
                </c:pt>
                <c:pt idx="123">
                  <c:v>4658.0493324999998</c:v>
                </c:pt>
                <c:pt idx="124">
                  <c:v>4657.5262833333336</c:v>
                </c:pt>
                <c:pt idx="125">
                  <c:v>4657.0032341666665</c:v>
                </c:pt>
                <c:pt idx="126">
                  <c:v>4656.4801850000003</c:v>
                </c:pt>
                <c:pt idx="127">
                  <c:v>4655.9571358333333</c:v>
                </c:pt>
                <c:pt idx="128">
                  <c:v>4655.4340866666662</c:v>
                </c:pt>
                <c:pt idx="129">
                  <c:v>4654.9110375</c:v>
                </c:pt>
                <c:pt idx="130">
                  <c:v>4654.3879883333329</c:v>
                </c:pt>
                <c:pt idx="131">
                  <c:v>4653.8649391666668</c:v>
                </c:pt>
                <c:pt idx="132">
                  <c:v>4653.3418899999997</c:v>
                </c:pt>
                <c:pt idx="133">
                  <c:v>4652.9881925</c:v>
                </c:pt>
                <c:pt idx="134">
                  <c:v>4652.6344950000002</c:v>
                </c:pt>
                <c:pt idx="135">
                  <c:v>4652.2807974999996</c:v>
                </c:pt>
                <c:pt idx="136">
                  <c:v>4651.9270999999999</c:v>
                </c:pt>
                <c:pt idx="137">
                  <c:v>4651.5734025000002</c:v>
                </c:pt>
                <c:pt idx="138">
                  <c:v>4651.2197049999995</c:v>
                </c:pt>
                <c:pt idx="139">
                  <c:v>4650.8660074999998</c:v>
                </c:pt>
                <c:pt idx="140">
                  <c:v>4650.5123100000001</c:v>
                </c:pt>
                <c:pt idx="141">
                  <c:v>4650.1586125000003</c:v>
                </c:pt>
                <c:pt idx="142">
                  <c:v>4649.8049150000006</c:v>
                </c:pt>
                <c:pt idx="143">
                  <c:v>4649.4512175</c:v>
                </c:pt>
                <c:pt idx="144">
                  <c:v>4649.0975200000003</c:v>
                </c:pt>
                <c:pt idx="145">
                  <c:v>4649.0164166666673</c:v>
                </c:pt>
                <c:pt idx="146">
                  <c:v>4648.9353133333334</c:v>
                </c:pt>
                <c:pt idx="147">
                  <c:v>4648.8542100000004</c:v>
                </c:pt>
                <c:pt idx="148">
                  <c:v>4648.7731066666665</c:v>
                </c:pt>
                <c:pt idx="149">
                  <c:v>4648.6920033333336</c:v>
                </c:pt>
                <c:pt idx="150">
                  <c:v>4648.6108999999997</c:v>
                </c:pt>
                <c:pt idx="151">
                  <c:v>4648.5297966666667</c:v>
                </c:pt>
                <c:pt idx="152">
                  <c:v>4648.4486933333337</c:v>
                </c:pt>
                <c:pt idx="153">
                  <c:v>4648.3675899999998</c:v>
                </c:pt>
                <c:pt idx="154">
                  <c:v>4648.2864866666669</c:v>
                </c:pt>
                <c:pt idx="155">
                  <c:v>4648.205383333333</c:v>
                </c:pt>
                <c:pt idx="156">
                  <c:v>4648.12428</c:v>
                </c:pt>
                <c:pt idx="157">
                  <c:v>4648.3035374999999</c:v>
                </c:pt>
                <c:pt idx="158">
                  <c:v>4648.4827949999999</c:v>
                </c:pt>
                <c:pt idx="159">
                  <c:v>4648.6620524999998</c:v>
                </c:pt>
                <c:pt idx="160">
                  <c:v>4648.8413099999998</c:v>
                </c:pt>
                <c:pt idx="161">
                  <c:v>4649.0205674999997</c:v>
                </c:pt>
                <c:pt idx="162">
                  <c:v>4649.1998249999997</c:v>
                </c:pt>
                <c:pt idx="163">
                  <c:v>4649.3790825000005</c:v>
                </c:pt>
                <c:pt idx="164">
                  <c:v>4649.5583400000005</c:v>
                </c:pt>
                <c:pt idx="165">
                  <c:v>4649.7375975000004</c:v>
                </c:pt>
                <c:pt idx="166">
                  <c:v>4649.9168550000004</c:v>
                </c:pt>
                <c:pt idx="167">
                  <c:v>4650.0961125000003</c:v>
                </c:pt>
                <c:pt idx="168">
                  <c:v>4650.2753700000003</c:v>
                </c:pt>
                <c:pt idx="169">
                  <c:v>4650.6509716666669</c:v>
                </c:pt>
                <c:pt idx="170">
                  <c:v>4651.0265733333335</c:v>
                </c:pt>
                <c:pt idx="171">
                  <c:v>4651.4021750000002</c:v>
                </c:pt>
                <c:pt idx="172">
                  <c:v>4651.7777766666668</c:v>
                </c:pt>
                <c:pt idx="173">
                  <c:v>4652.1533783333334</c:v>
                </c:pt>
                <c:pt idx="174">
                  <c:v>4652.52898</c:v>
                </c:pt>
                <c:pt idx="175">
                  <c:v>4652.9045816666667</c:v>
                </c:pt>
                <c:pt idx="176">
                  <c:v>4653.2801833333333</c:v>
                </c:pt>
                <c:pt idx="177">
                  <c:v>4653.6557849999999</c:v>
                </c:pt>
                <c:pt idx="178">
                  <c:v>4654.0313866666665</c:v>
                </c:pt>
                <c:pt idx="179">
                  <c:v>4654.4069883333332</c:v>
                </c:pt>
                <c:pt idx="180">
                  <c:v>4654.7825899999998</c:v>
                </c:pt>
                <c:pt idx="181">
                  <c:v>4655.3769633333332</c:v>
                </c:pt>
                <c:pt idx="182">
                  <c:v>4655.9713366666665</c:v>
                </c:pt>
                <c:pt idx="183">
                  <c:v>4656.5657099999999</c:v>
                </c:pt>
                <c:pt idx="184">
                  <c:v>4657.1600833333332</c:v>
                </c:pt>
                <c:pt idx="185">
                  <c:v>4657.7544566666666</c:v>
                </c:pt>
                <c:pt idx="186">
                  <c:v>4658.3488299999999</c:v>
                </c:pt>
                <c:pt idx="187">
                  <c:v>4658.9432033333333</c:v>
                </c:pt>
                <c:pt idx="188">
                  <c:v>4659.5375766666666</c:v>
                </c:pt>
                <c:pt idx="189">
                  <c:v>4660.13195</c:v>
                </c:pt>
                <c:pt idx="190">
                  <c:v>4660.7263233333333</c:v>
                </c:pt>
                <c:pt idx="191">
                  <c:v>4661.3206966666667</c:v>
                </c:pt>
                <c:pt idx="192">
                  <c:v>4661.91507</c:v>
                </c:pt>
                <c:pt idx="193">
                  <c:v>4662.6482575</c:v>
                </c:pt>
                <c:pt idx="194">
                  <c:v>4663.381445</c:v>
                </c:pt>
                <c:pt idx="195">
                  <c:v>4664.1146325</c:v>
                </c:pt>
                <c:pt idx="196">
                  <c:v>4664.84782</c:v>
                </c:pt>
                <c:pt idx="197">
                  <c:v>4665.5810074999999</c:v>
                </c:pt>
                <c:pt idx="198">
                  <c:v>4666.3141949999999</c:v>
                </c:pt>
                <c:pt idx="199">
                  <c:v>4667.0473824999999</c:v>
                </c:pt>
                <c:pt idx="200">
                  <c:v>4667.7805699999999</c:v>
                </c:pt>
                <c:pt idx="201">
                  <c:v>4668.5137574999999</c:v>
                </c:pt>
                <c:pt idx="202">
                  <c:v>4669.2469449999999</c:v>
                </c:pt>
                <c:pt idx="203">
                  <c:v>4669.9801324999999</c:v>
                </c:pt>
                <c:pt idx="204">
                  <c:v>4670.7133199999998</c:v>
                </c:pt>
                <c:pt idx="205">
                  <c:v>4671.4651008333331</c:v>
                </c:pt>
                <c:pt idx="206">
                  <c:v>4672.2168816666663</c:v>
                </c:pt>
                <c:pt idx="207">
                  <c:v>4672.9686624999995</c:v>
                </c:pt>
                <c:pt idx="208">
                  <c:v>4673.7204433333336</c:v>
                </c:pt>
                <c:pt idx="209">
                  <c:v>4674.4722241666668</c:v>
                </c:pt>
                <c:pt idx="210">
                  <c:v>4675.224005</c:v>
                </c:pt>
                <c:pt idx="211">
                  <c:v>4675.9757858333332</c:v>
                </c:pt>
                <c:pt idx="212">
                  <c:v>4676.7275666666665</c:v>
                </c:pt>
                <c:pt idx="213">
                  <c:v>4677.4793475000006</c:v>
                </c:pt>
                <c:pt idx="214">
                  <c:v>4678.2311283333338</c:v>
                </c:pt>
                <c:pt idx="215">
                  <c:v>4678.982909166667</c:v>
                </c:pt>
                <c:pt idx="216">
                  <c:v>4679.7346900000002</c:v>
                </c:pt>
                <c:pt idx="217">
                  <c:v>4680.4441658333335</c:v>
                </c:pt>
                <c:pt idx="218">
                  <c:v>4681.1536416666668</c:v>
                </c:pt>
                <c:pt idx="219">
                  <c:v>4681.8631175</c:v>
                </c:pt>
                <c:pt idx="220">
                  <c:v>4682.5725933333333</c:v>
                </c:pt>
                <c:pt idx="221">
                  <c:v>4683.2820691666666</c:v>
                </c:pt>
                <c:pt idx="222">
                  <c:v>4683.9915450000008</c:v>
                </c:pt>
                <c:pt idx="223">
                  <c:v>4684.701020833334</c:v>
                </c:pt>
                <c:pt idx="224">
                  <c:v>4685.4104966666673</c:v>
                </c:pt>
                <c:pt idx="225">
                  <c:v>4686.1199725000006</c:v>
                </c:pt>
                <c:pt idx="226">
                  <c:v>4686.8294483333339</c:v>
                </c:pt>
                <c:pt idx="227">
                  <c:v>4687.5389241666671</c:v>
                </c:pt>
                <c:pt idx="228">
                  <c:v>4688.2484000000004</c:v>
                </c:pt>
                <c:pt idx="229">
                  <c:v>4688.7969075000001</c:v>
                </c:pt>
                <c:pt idx="230">
                  <c:v>4689.3454150000007</c:v>
                </c:pt>
                <c:pt idx="231">
                  <c:v>4689.8939225000004</c:v>
                </c:pt>
                <c:pt idx="232">
                  <c:v>4690.4424300000001</c:v>
                </c:pt>
                <c:pt idx="233">
                  <c:v>4690.9909375000007</c:v>
                </c:pt>
                <c:pt idx="234">
                  <c:v>4691.5394450000003</c:v>
                </c:pt>
                <c:pt idx="235">
                  <c:v>4692.0879525</c:v>
                </c:pt>
                <c:pt idx="236">
                  <c:v>4692.6364600000006</c:v>
                </c:pt>
                <c:pt idx="237">
                  <c:v>4693.1849675000003</c:v>
                </c:pt>
                <c:pt idx="238">
                  <c:v>4693.733475</c:v>
                </c:pt>
                <c:pt idx="239">
                  <c:v>4694.2819825000006</c:v>
                </c:pt>
                <c:pt idx="240">
                  <c:v>4694.8304900000003</c:v>
                </c:pt>
                <c:pt idx="241">
                  <c:v>4695.1484133333333</c:v>
                </c:pt>
                <c:pt idx="242">
                  <c:v>4695.4663366666664</c:v>
                </c:pt>
                <c:pt idx="243">
                  <c:v>4695.7842600000004</c:v>
                </c:pt>
                <c:pt idx="244">
                  <c:v>4696.1021833333334</c:v>
                </c:pt>
                <c:pt idx="245">
                  <c:v>4696.4201066666665</c:v>
                </c:pt>
                <c:pt idx="246">
                  <c:v>4696.7380300000004</c:v>
                </c:pt>
                <c:pt idx="247">
                  <c:v>4697.0559533333335</c:v>
                </c:pt>
                <c:pt idx="248">
                  <c:v>4697.3738766666665</c:v>
                </c:pt>
                <c:pt idx="249">
                  <c:v>4697.6917999999996</c:v>
                </c:pt>
                <c:pt idx="250">
                  <c:v>4698.0097233333327</c:v>
                </c:pt>
                <c:pt idx="251">
                  <c:v>4698.3276466666666</c:v>
                </c:pt>
                <c:pt idx="252">
                  <c:v>4698.6455699999997</c:v>
                </c:pt>
                <c:pt idx="253">
                  <c:v>4698.7102758333331</c:v>
                </c:pt>
                <c:pt idx="254">
                  <c:v>4698.7749816666665</c:v>
                </c:pt>
                <c:pt idx="255">
                  <c:v>4698.8396874999999</c:v>
                </c:pt>
                <c:pt idx="256">
                  <c:v>4698.9043933333332</c:v>
                </c:pt>
                <c:pt idx="257">
                  <c:v>4698.9690991666666</c:v>
                </c:pt>
                <c:pt idx="258">
                  <c:v>4699.033805</c:v>
                </c:pt>
                <c:pt idx="259">
                  <c:v>4699.0985108333334</c:v>
                </c:pt>
                <c:pt idx="260">
                  <c:v>4699.1632166666668</c:v>
                </c:pt>
                <c:pt idx="261">
                  <c:v>4699.2279225000002</c:v>
                </c:pt>
                <c:pt idx="262">
                  <c:v>4699.2926283333336</c:v>
                </c:pt>
                <c:pt idx="263">
                  <c:v>4699.357334166667</c:v>
                </c:pt>
                <c:pt idx="264">
                  <c:v>4699.4220400000004</c:v>
                </c:pt>
                <c:pt idx="265">
                  <c:v>4699.26865</c:v>
                </c:pt>
                <c:pt idx="266">
                  <c:v>4699.1152600000005</c:v>
                </c:pt>
                <c:pt idx="267">
                  <c:v>4698.9618700000001</c:v>
                </c:pt>
                <c:pt idx="268">
                  <c:v>4698.8084800000006</c:v>
                </c:pt>
                <c:pt idx="269">
                  <c:v>4698.6550900000002</c:v>
                </c:pt>
                <c:pt idx="270">
                  <c:v>4698.5017000000007</c:v>
                </c:pt>
                <c:pt idx="271">
                  <c:v>4698.3483100000003</c:v>
                </c:pt>
                <c:pt idx="272">
                  <c:v>4698.1949199999999</c:v>
                </c:pt>
                <c:pt idx="273">
                  <c:v>4698.0415300000004</c:v>
                </c:pt>
                <c:pt idx="274">
                  <c:v>4697.88814</c:v>
                </c:pt>
                <c:pt idx="275">
                  <c:v>4697.7347500000005</c:v>
                </c:pt>
                <c:pt idx="276">
                  <c:v>4697.5813600000001</c:v>
                </c:pt>
                <c:pt idx="277">
                  <c:v>4697.2565066666666</c:v>
                </c:pt>
                <c:pt idx="278">
                  <c:v>4696.9316533333331</c:v>
                </c:pt>
                <c:pt idx="279">
                  <c:v>4696.6067999999996</c:v>
                </c:pt>
                <c:pt idx="280">
                  <c:v>4696.281946666667</c:v>
                </c:pt>
                <c:pt idx="281">
                  <c:v>4695.9570933333334</c:v>
                </c:pt>
                <c:pt idx="282">
                  <c:v>4695.6322399999999</c:v>
                </c:pt>
                <c:pt idx="283">
                  <c:v>4695.3073866666664</c:v>
                </c:pt>
                <c:pt idx="284">
                  <c:v>4694.9825333333329</c:v>
                </c:pt>
                <c:pt idx="285">
                  <c:v>4694.6576800000003</c:v>
                </c:pt>
                <c:pt idx="286">
                  <c:v>4694.3328266666667</c:v>
                </c:pt>
                <c:pt idx="287">
                  <c:v>4694.0079733333332</c:v>
                </c:pt>
                <c:pt idx="288">
                  <c:v>4693.6831199999997</c:v>
                </c:pt>
                <c:pt idx="289">
                  <c:v>4693.2620808333331</c:v>
                </c:pt>
                <c:pt idx="290">
                  <c:v>4692.8410416666666</c:v>
                </c:pt>
                <c:pt idx="291">
                  <c:v>4692.4200025</c:v>
                </c:pt>
                <c:pt idx="292">
                  <c:v>4691.9989633333334</c:v>
                </c:pt>
                <c:pt idx="293">
                  <c:v>4691.5779241666669</c:v>
                </c:pt>
                <c:pt idx="294">
                  <c:v>4691.1568850000003</c:v>
                </c:pt>
                <c:pt idx="295">
                  <c:v>4690.7358458333329</c:v>
                </c:pt>
                <c:pt idx="296">
                  <c:v>4690.3148066666663</c:v>
                </c:pt>
                <c:pt idx="297">
                  <c:v>4689.8937674999997</c:v>
                </c:pt>
                <c:pt idx="298">
                  <c:v>4689.4727283333332</c:v>
                </c:pt>
                <c:pt idx="299">
                  <c:v>4689.0516891666666</c:v>
                </c:pt>
                <c:pt idx="300">
                  <c:v>4688.6306500000001</c:v>
                </c:pt>
                <c:pt idx="301">
                  <c:v>4688.1916816666671</c:v>
                </c:pt>
                <c:pt idx="302">
                  <c:v>4687.7527133333333</c:v>
                </c:pt>
                <c:pt idx="303">
                  <c:v>4687.3137450000004</c:v>
                </c:pt>
                <c:pt idx="304">
                  <c:v>4686.8747766666665</c:v>
                </c:pt>
                <c:pt idx="305">
                  <c:v>4686.4358083333336</c:v>
                </c:pt>
                <c:pt idx="306">
                  <c:v>4685.9968399999998</c:v>
                </c:pt>
                <c:pt idx="307">
                  <c:v>4685.5578716666669</c:v>
                </c:pt>
                <c:pt idx="308">
                  <c:v>4685.1189033333339</c:v>
                </c:pt>
                <c:pt idx="309">
                  <c:v>4684.6799350000001</c:v>
                </c:pt>
                <c:pt idx="310">
                  <c:v>4684.2409666666672</c:v>
                </c:pt>
                <c:pt idx="311">
                  <c:v>4683.8019983333334</c:v>
                </c:pt>
                <c:pt idx="312">
                  <c:v>4683.3630300000004</c:v>
                </c:pt>
                <c:pt idx="313">
                  <c:v>4682.9009108333339</c:v>
                </c:pt>
                <c:pt idx="314">
                  <c:v>4682.4387916666674</c:v>
                </c:pt>
                <c:pt idx="315">
                  <c:v>4681.9766725000009</c:v>
                </c:pt>
                <c:pt idx="316">
                  <c:v>4681.5145533333334</c:v>
                </c:pt>
                <c:pt idx="317">
                  <c:v>4681.0524341666669</c:v>
                </c:pt>
                <c:pt idx="318">
                  <c:v>4680.5903150000004</c:v>
                </c:pt>
                <c:pt idx="319">
                  <c:v>4680.1281958333338</c:v>
                </c:pt>
                <c:pt idx="320">
                  <c:v>4679.6660766666673</c:v>
                </c:pt>
                <c:pt idx="321">
                  <c:v>4679.2039574999999</c:v>
                </c:pt>
                <c:pt idx="322">
                  <c:v>4678.7418383333334</c:v>
                </c:pt>
                <c:pt idx="323">
                  <c:v>4678.2797191666668</c:v>
                </c:pt>
                <c:pt idx="324">
                  <c:v>4677.8176000000003</c:v>
                </c:pt>
                <c:pt idx="325">
                  <c:v>4677.3967874999998</c:v>
                </c:pt>
                <c:pt idx="326">
                  <c:v>4676.9759750000003</c:v>
                </c:pt>
                <c:pt idx="327">
                  <c:v>4676.5551625000007</c:v>
                </c:pt>
                <c:pt idx="328">
                  <c:v>4676.1343500000003</c:v>
                </c:pt>
                <c:pt idx="329">
                  <c:v>4675.7135374999998</c:v>
                </c:pt>
                <c:pt idx="330">
                  <c:v>4675.2927250000002</c:v>
                </c:pt>
                <c:pt idx="331">
                  <c:v>4674.8719125000007</c:v>
                </c:pt>
                <c:pt idx="332">
                  <c:v>4674.4511000000002</c:v>
                </c:pt>
                <c:pt idx="333">
                  <c:v>4674.0302874999998</c:v>
                </c:pt>
                <c:pt idx="334">
                  <c:v>4673.6094750000002</c:v>
                </c:pt>
                <c:pt idx="335">
                  <c:v>4673.1886625000006</c:v>
                </c:pt>
                <c:pt idx="336">
                  <c:v>4672.7678500000002</c:v>
                </c:pt>
                <c:pt idx="337">
                  <c:v>4672.4343625000001</c:v>
                </c:pt>
                <c:pt idx="338">
                  <c:v>4672.1008750000001</c:v>
                </c:pt>
                <c:pt idx="339">
                  <c:v>4671.7673875</c:v>
                </c:pt>
                <c:pt idx="340">
                  <c:v>4671.4339</c:v>
                </c:pt>
                <c:pt idx="341">
                  <c:v>4671.1004124999999</c:v>
                </c:pt>
                <c:pt idx="342">
                  <c:v>4670.7669249999999</c:v>
                </c:pt>
                <c:pt idx="343">
                  <c:v>4670.4334374999999</c:v>
                </c:pt>
                <c:pt idx="344">
                  <c:v>4670.0999499999998</c:v>
                </c:pt>
                <c:pt idx="345">
                  <c:v>4669.7664624999998</c:v>
                </c:pt>
                <c:pt idx="346">
                  <c:v>4669.4329749999997</c:v>
                </c:pt>
                <c:pt idx="347">
                  <c:v>4669.0994874999997</c:v>
                </c:pt>
                <c:pt idx="348">
                  <c:v>4668.7659999999996</c:v>
                </c:pt>
                <c:pt idx="349">
                  <c:v>4668.5480908333329</c:v>
                </c:pt>
                <c:pt idx="350">
                  <c:v>4668.3301816666662</c:v>
                </c:pt>
                <c:pt idx="351">
                  <c:v>4668.1122724999996</c:v>
                </c:pt>
                <c:pt idx="352">
                  <c:v>4667.8943633333329</c:v>
                </c:pt>
                <c:pt idx="353">
                  <c:v>4667.6764541666662</c:v>
                </c:pt>
                <c:pt idx="354">
                  <c:v>4667.4585449999995</c:v>
                </c:pt>
                <c:pt idx="355">
                  <c:v>4667.2406358333337</c:v>
                </c:pt>
                <c:pt idx="356">
                  <c:v>4667.022726666667</c:v>
                </c:pt>
                <c:pt idx="357">
                  <c:v>4666.8048175000004</c:v>
                </c:pt>
                <c:pt idx="358">
                  <c:v>4666.5869083333337</c:v>
                </c:pt>
                <c:pt idx="359">
                  <c:v>4666.368999166667</c:v>
                </c:pt>
                <c:pt idx="360">
                  <c:v>4666.1510900000003</c:v>
                </c:pt>
                <c:pt idx="361">
                  <c:v>4666.0130316666673</c:v>
                </c:pt>
                <c:pt idx="362">
                  <c:v>4665.8749733333334</c:v>
                </c:pt>
                <c:pt idx="363">
                  <c:v>4665.7369150000004</c:v>
                </c:pt>
                <c:pt idx="364">
                  <c:v>4665.5988566666665</c:v>
                </c:pt>
                <c:pt idx="365">
                  <c:v>4665.4607983333335</c:v>
                </c:pt>
                <c:pt idx="366">
                  <c:v>4665.3227399999996</c:v>
                </c:pt>
                <c:pt idx="367">
                  <c:v>4665.1846816666666</c:v>
                </c:pt>
                <c:pt idx="368">
                  <c:v>4665.0466233333336</c:v>
                </c:pt>
                <c:pt idx="369">
                  <c:v>4664.9085649999997</c:v>
                </c:pt>
                <c:pt idx="370">
                  <c:v>4664.7705066666667</c:v>
                </c:pt>
                <c:pt idx="371">
                  <c:v>4664.6324483333328</c:v>
                </c:pt>
                <c:pt idx="372">
                  <c:v>4664.4943899999998</c:v>
                </c:pt>
                <c:pt idx="373">
                  <c:v>4664.4131566666665</c:v>
                </c:pt>
                <c:pt idx="374">
                  <c:v>4664.3319233333332</c:v>
                </c:pt>
                <c:pt idx="375">
                  <c:v>4664.2506899999998</c:v>
                </c:pt>
                <c:pt idx="376">
                  <c:v>4664.1694566666665</c:v>
                </c:pt>
                <c:pt idx="377">
                  <c:v>4664.0882233333332</c:v>
                </c:pt>
                <c:pt idx="378">
                  <c:v>4664.0069899999999</c:v>
                </c:pt>
                <c:pt idx="379">
                  <c:v>4663.9257566666665</c:v>
                </c:pt>
                <c:pt idx="380">
                  <c:v>4663.8445233333332</c:v>
                </c:pt>
                <c:pt idx="381">
                  <c:v>4663.7632899999999</c:v>
                </c:pt>
                <c:pt idx="382">
                  <c:v>4663.6820566666665</c:v>
                </c:pt>
                <c:pt idx="383">
                  <c:v>4663.6008233333332</c:v>
                </c:pt>
                <c:pt idx="384">
                  <c:v>4663.5195899999999</c:v>
                </c:pt>
                <c:pt idx="385">
                  <c:v>4663.4475883333334</c:v>
                </c:pt>
                <c:pt idx="386">
                  <c:v>4663.375586666667</c:v>
                </c:pt>
                <c:pt idx="387">
                  <c:v>4663.3035849999997</c:v>
                </c:pt>
                <c:pt idx="388">
                  <c:v>4663.2315833333332</c:v>
                </c:pt>
                <c:pt idx="389">
                  <c:v>4663.1595816666668</c:v>
                </c:pt>
                <c:pt idx="390">
                  <c:v>4663.0875799999994</c:v>
                </c:pt>
                <c:pt idx="391">
                  <c:v>4663.015578333333</c:v>
                </c:pt>
                <c:pt idx="392">
                  <c:v>4662.9435766666666</c:v>
                </c:pt>
                <c:pt idx="393">
                  <c:v>4662.8715750000001</c:v>
                </c:pt>
                <c:pt idx="394">
                  <c:v>4662.7995733333337</c:v>
                </c:pt>
                <c:pt idx="395">
                  <c:v>4662.7275716666663</c:v>
                </c:pt>
                <c:pt idx="396">
                  <c:v>4662.6555699999999</c:v>
                </c:pt>
                <c:pt idx="397">
                  <c:v>4662.529171666667</c:v>
                </c:pt>
                <c:pt idx="398">
                  <c:v>4662.4027733333332</c:v>
                </c:pt>
                <c:pt idx="399">
                  <c:v>4662.2763749999995</c:v>
                </c:pt>
                <c:pt idx="400">
                  <c:v>4662.1499766666666</c:v>
                </c:pt>
                <c:pt idx="401">
                  <c:v>4662.0235783333337</c:v>
                </c:pt>
                <c:pt idx="402">
                  <c:v>4661.8971799999999</c:v>
                </c:pt>
                <c:pt idx="403">
                  <c:v>4661.7707816666662</c:v>
                </c:pt>
                <c:pt idx="404">
                  <c:v>4661.6443833333333</c:v>
                </c:pt>
                <c:pt idx="405">
                  <c:v>4661.5179850000004</c:v>
                </c:pt>
                <c:pt idx="406">
                  <c:v>4661.3915866666666</c:v>
                </c:pt>
                <c:pt idx="407">
                  <c:v>4661.2651883333328</c:v>
                </c:pt>
                <c:pt idx="408">
                  <c:v>4661.13879</c:v>
                </c:pt>
                <c:pt idx="409">
                  <c:v>4660.974033333333</c:v>
                </c:pt>
                <c:pt idx="410">
                  <c:v>4660.8092766666668</c:v>
                </c:pt>
                <c:pt idx="411">
                  <c:v>4660.6445199999998</c:v>
                </c:pt>
                <c:pt idx="412">
                  <c:v>4660.4797633333337</c:v>
                </c:pt>
                <c:pt idx="413">
                  <c:v>4660.3150066666667</c:v>
                </c:pt>
                <c:pt idx="414">
                  <c:v>4660.1502500000006</c:v>
                </c:pt>
                <c:pt idx="415">
                  <c:v>4659.9854933333336</c:v>
                </c:pt>
                <c:pt idx="416">
                  <c:v>4659.8207366666666</c:v>
                </c:pt>
                <c:pt idx="417">
                  <c:v>4659.6559800000005</c:v>
                </c:pt>
                <c:pt idx="418">
                  <c:v>4659.4912233333334</c:v>
                </c:pt>
                <c:pt idx="419">
                  <c:v>4659.3264666666673</c:v>
                </c:pt>
                <c:pt idx="420">
                  <c:v>4659.1617100000003</c:v>
                </c:pt>
                <c:pt idx="421">
                  <c:v>4658.9959333333336</c:v>
                </c:pt>
                <c:pt idx="422">
                  <c:v>4658.8301566666669</c:v>
                </c:pt>
                <c:pt idx="423">
                  <c:v>4658.6643800000002</c:v>
                </c:pt>
                <c:pt idx="424">
                  <c:v>4658.4986033333334</c:v>
                </c:pt>
                <c:pt idx="425">
                  <c:v>4658.3328266666667</c:v>
                </c:pt>
                <c:pt idx="426">
                  <c:v>4658.16705</c:v>
                </c:pt>
                <c:pt idx="427">
                  <c:v>4658.0012733333333</c:v>
                </c:pt>
                <c:pt idx="428">
                  <c:v>4657.8354966666666</c:v>
                </c:pt>
                <c:pt idx="429">
                  <c:v>4657.6697199999999</c:v>
                </c:pt>
                <c:pt idx="430">
                  <c:v>4657.5039433333332</c:v>
                </c:pt>
                <c:pt idx="431">
                  <c:v>4657.3381666666664</c:v>
                </c:pt>
                <c:pt idx="432">
                  <c:v>4657.1723899999997</c:v>
                </c:pt>
                <c:pt idx="433">
                  <c:v>4657.0555624999997</c:v>
                </c:pt>
                <c:pt idx="434">
                  <c:v>4656.9387349999997</c:v>
                </c:pt>
                <c:pt idx="435">
                  <c:v>4656.8219074999997</c:v>
                </c:pt>
                <c:pt idx="436">
                  <c:v>4656.7050799999997</c:v>
                </c:pt>
                <c:pt idx="437">
                  <c:v>4656.5882524999997</c:v>
                </c:pt>
                <c:pt idx="438">
                  <c:v>4656.4714249999997</c:v>
                </c:pt>
                <c:pt idx="439">
                  <c:v>4656.3545974999997</c:v>
                </c:pt>
                <c:pt idx="440">
                  <c:v>4656.2377699999997</c:v>
                </c:pt>
                <c:pt idx="441">
                  <c:v>4656.1209424999997</c:v>
                </c:pt>
                <c:pt idx="442">
                  <c:v>4656.0041149999997</c:v>
                </c:pt>
                <c:pt idx="443">
                  <c:v>4655.8872874999997</c:v>
                </c:pt>
                <c:pt idx="444">
                  <c:v>4655.7704599999997</c:v>
                </c:pt>
                <c:pt idx="445">
                  <c:v>4655.7842291666666</c:v>
                </c:pt>
                <c:pt idx="446">
                  <c:v>4655.7979983333335</c:v>
                </c:pt>
                <c:pt idx="447">
                  <c:v>4655.8117674999994</c:v>
                </c:pt>
                <c:pt idx="448">
                  <c:v>4655.8255366666663</c:v>
                </c:pt>
                <c:pt idx="449">
                  <c:v>4655.8393058333331</c:v>
                </c:pt>
                <c:pt idx="450">
                  <c:v>4655.853075</c:v>
                </c:pt>
                <c:pt idx="451">
                  <c:v>4655.8668441666669</c:v>
                </c:pt>
                <c:pt idx="452">
                  <c:v>4655.8806133333337</c:v>
                </c:pt>
                <c:pt idx="453">
                  <c:v>4655.8943825000006</c:v>
                </c:pt>
                <c:pt idx="454">
                  <c:v>4655.9081516666665</c:v>
                </c:pt>
                <c:pt idx="455">
                  <c:v>4655.9219208333334</c:v>
                </c:pt>
                <c:pt idx="456">
                  <c:v>4655.9356900000002</c:v>
                </c:pt>
                <c:pt idx="457">
                  <c:v>4656.1187850000006</c:v>
                </c:pt>
                <c:pt idx="458">
                  <c:v>4656.30188</c:v>
                </c:pt>
                <c:pt idx="459">
                  <c:v>4656.4849750000003</c:v>
                </c:pt>
                <c:pt idx="460">
                  <c:v>4656.6680699999997</c:v>
                </c:pt>
                <c:pt idx="461">
                  <c:v>4656.851165</c:v>
                </c:pt>
                <c:pt idx="462">
                  <c:v>4657.0342600000004</c:v>
                </c:pt>
                <c:pt idx="463">
                  <c:v>4657.2173549999998</c:v>
                </c:pt>
                <c:pt idx="464">
                  <c:v>4657.4004500000001</c:v>
                </c:pt>
                <c:pt idx="465">
                  <c:v>4657.5835449999995</c:v>
                </c:pt>
                <c:pt idx="466">
                  <c:v>4657.7666399999998</c:v>
                </c:pt>
                <c:pt idx="467">
                  <c:v>4657.9497349999992</c:v>
                </c:pt>
                <c:pt idx="468">
                  <c:v>4658.1328299999996</c:v>
                </c:pt>
                <c:pt idx="469">
                  <c:v>4658.4650149999998</c:v>
                </c:pt>
                <c:pt idx="470">
                  <c:v>4658.7972</c:v>
                </c:pt>
                <c:pt idx="471">
                  <c:v>4659.1293850000002</c:v>
                </c:pt>
                <c:pt idx="472">
                  <c:v>4659.4615699999995</c:v>
                </c:pt>
                <c:pt idx="473">
                  <c:v>4659.7937549999997</c:v>
                </c:pt>
                <c:pt idx="474">
                  <c:v>4660.1259399999999</c:v>
                </c:pt>
                <c:pt idx="475">
                  <c:v>4660.4581250000001</c:v>
                </c:pt>
                <c:pt idx="476">
                  <c:v>4660.7903100000003</c:v>
                </c:pt>
                <c:pt idx="477">
                  <c:v>4661.1224949999996</c:v>
                </c:pt>
                <c:pt idx="478">
                  <c:v>4661.4546799999998</c:v>
                </c:pt>
                <c:pt idx="479">
                  <c:v>4661.786865</c:v>
                </c:pt>
                <c:pt idx="480">
                  <c:v>4662.1190500000002</c:v>
                </c:pt>
                <c:pt idx="481">
                  <c:v>4662.5608033333338</c:v>
                </c:pt>
                <c:pt idx="482">
                  <c:v>4663.0025566666664</c:v>
                </c:pt>
                <c:pt idx="483">
                  <c:v>4663.4443099999999</c:v>
                </c:pt>
                <c:pt idx="484">
                  <c:v>4663.8860633333334</c:v>
                </c:pt>
                <c:pt idx="485">
                  <c:v>4664.3278166666669</c:v>
                </c:pt>
                <c:pt idx="486">
                  <c:v>4664.7695700000004</c:v>
                </c:pt>
                <c:pt idx="487">
                  <c:v>4665.211323333333</c:v>
                </c:pt>
                <c:pt idx="488">
                  <c:v>4665.6530766666665</c:v>
                </c:pt>
                <c:pt idx="489">
                  <c:v>4666.09483</c:v>
                </c:pt>
                <c:pt idx="490">
                  <c:v>4666.5365833333326</c:v>
                </c:pt>
                <c:pt idx="491">
                  <c:v>4666.9783366666661</c:v>
                </c:pt>
                <c:pt idx="492">
                  <c:v>4667.4200899999996</c:v>
                </c:pt>
                <c:pt idx="493">
                  <c:v>4667.9013283333334</c:v>
                </c:pt>
                <c:pt idx="494">
                  <c:v>4668.3825666666662</c:v>
                </c:pt>
                <c:pt idx="495">
                  <c:v>4668.863805</c:v>
                </c:pt>
                <c:pt idx="496">
                  <c:v>4669.3450433333328</c:v>
                </c:pt>
                <c:pt idx="497">
                  <c:v>4669.8262816666665</c:v>
                </c:pt>
                <c:pt idx="498">
                  <c:v>4670.3075200000003</c:v>
                </c:pt>
                <c:pt idx="499">
                  <c:v>4670.7887583333331</c:v>
                </c:pt>
                <c:pt idx="500">
                  <c:v>4671.2699966666669</c:v>
                </c:pt>
                <c:pt idx="501">
                  <c:v>4671.7512349999997</c:v>
                </c:pt>
                <c:pt idx="502">
                  <c:v>4672.2324733333335</c:v>
                </c:pt>
                <c:pt idx="503">
                  <c:v>4672.7137116666663</c:v>
                </c:pt>
                <c:pt idx="504">
                  <c:v>4673.1949500000001</c:v>
                </c:pt>
                <c:pt idx="505">
                  <c:v>4673.6126350000004</c:v>
                </c:pt>
                <c:pt idx="506">
                  <c:v>4674.0303199999998</c:v>
                </c:pt>
                <c:pt idx="507">
                  <c:v>4674.4480050000002</c:v>
                </c:pt>
                <c:pt idx="508">
                  <c:v>4674.8656899999996</c:v>
                </c:pt>
                <c:pt idx="509">
                  <c:v>4675.283375</c:v>
                </c:pt>
                <c:pt idx="510">
                  <c:v>4675.7010599999994</c:v>
                </c:pt>
                <c:pt idx="511">
                  <c:v>4676.1187449999998</c:v>
                </c:pt>
                <c:pt idx="512">
                  <c:v>4676.5364300000001</c:v>
                </c:pt>
                <c:pt idx="513">
                  <c:v>4676.9541149999995</c:v>
                </c:pt>
                <c:pt idx="514">
                  <c:v>4677.3717999999999</c:v>
                </c:pt>
                <c:pt idx="515">
                  <c:v>4677.7894849999993</c:v>
                </c:pt>
                <c:pt idx="516">
                  <c:v>4678.2071699999997</c:v>
                </c:pt>
                <c:pt idx="517">
                  <c:v>4678.389965833333</c:v>
                </c:pt>
                <c:pt idx="518">
                  <c:v>4678.5727616666663</c:v>
                </c:pt>
                <c:pt idx="519">
                  <c:v>4678.7555574999997</c:v>
                </c:pt>
                <c:pt idx="520">
                  <c:v>4678.938353333333</c:v>
                </c:pt>
                <c:pt idx="521">
                  <c:v>4679.1211491666663</c:v>
                </c:pt>
                <c:pt idx="522">
                  <c:v>4679.3039449999997</c:v>
                </c:pt>
                <c:pt idx="523">
                  <c:v>4679.486740833333</c:v>
                </c:pt>
                <c:pt idx="524">
                  <c:v>4679.6695366666663</c:v>
                </c:pt>
                <c:pt idx="525">
                  <c:v>4679.8523324999996</c:v>
                </c:pt>
                <c:pt idx="526">
                  <c:v>4680.035128333333</c:v>
                </c:pt>
                <c:pt idx="527">
                  <c:v>4680.2179241666663</c:v>
                </c:pt>
                <c:pt idx="528">
                  <c:v>4680.4007199999996</c:v>
                </c:pt>
                <c:pt idx="529">
                  <c:v>4680.2796733333325</c:v>
                </c:pt>
                <c:pt idx="530">
                  <c:v>4680.1586266666664</c:v>
                </c:pt>
                <c:pt idx="531">
                  <c:v>4680.0375800000002</c:v>
                </c:pt>
                <c:pt idx="532">
                  <c:v>4679.9165333333331</c:v>
                </c:pt>
                <c:pt idx="533">
                  <c:v>4679.795486666666</c:v>
                </c:pt>
                <c:pt idx="534">
                  <c:v>4679.6744399999998</c:v>
                </c:pt>
                <c:pt idx="535">
                  <c:v>4679.5533933333336</c:v>
                </c:pt>
                <c:pt idx="536">
                  <c:v>4679.4323466666665</c:v>
                </c:pt>
                <c:pt idx="537">
                  <c:v>4679.3112999999994</c:v>
                </c:pt>
                <c:pt idx="538">
                  <c:v>4679.1902533333332</c:v>
                </c:pt>
                <c:pt idx="539">
                  <c:v>4679.069206666667</c:v>
                </c:pt>
                <c:pt idx="540">
                  <c:v>4678.9481599999999</c:v>
                </c:pt>
                <c:pt idx="541">
                  <c:v>4678.5680641666668</c:v>
                </c:pt>
                <c:pt idx="542">
                  <c:v>4678.1879683333336</c:v>
                </c:pt>
                <c:pt idx="543">
                  <c:v>4677.8078724999996</c:v>
                </c:pt>
                <c:pt idx="544">
                  <c:v>4677.4277766666664</c:v>
                </c:pt>
                <c:pt idx="545">
                  <c:v>4677.0476808333333</c:v>
                </c:pt>
                <c:pt idx="546">
                  <c:v>4676.6675850000001</c:v>
                </c:pt>
                <c:pt idx="547">
                  <c:v>4676.287489166667</c:v>
                </c:pt>
                <c:pt idx="548">
                  <c:v>4675.9073933333339</c:v>
                </c:pt>
                <c:pt idx="549">
                  <c:v>4675.5272975000007</c:v>
                </c:pt>
                <c:pt idx="550">
                  <c:v>4675.1472016666667</c:v>
                </c:pt>
                <c:pt idx="551">
                  <c:v>4674.7671058333335</c:v>
                </c:pt>
                <c:pt idx="552">
                  <c:v>4674.3870100000004</c:v>
                </c:pt>
                <c:pt idx="553">
                  <c:v>4673.8698016666667</c:v>
                </c:pt>
                <c:pt idx="554">
                  <c:v>4673.352593333334</c:v>
                </c:pt>
                <c:pt idx="555">
                  <c:v>4672.8353850000003</c:v>
                </c:pt>
                <c:pt idx="556">
                  <c:v>4672.3181766666667</c:v>
                </c:pt>
                <c:pt idx="557">
                  <c:v>4671.8009683333339</c:v>
                </c:pt>
                <c:pt idx="558">
                  <c:v>4671.2837600000003</c:v>
                </c:pt>
                <c:pt idx="559">
                  <c:v>4670.7665516666666</c:v>
                </c:pt>
                <c:pt idx="560">
                  <c:v>4670.2493433333339</c:v>
                </c:pt>
                <c:pt idx="561">
                  <c:v>4669.7321350000002</c:v>
                </c:pt>
                <c:pt idx="562">
                  <c:v>4669.2149266666665</c:v>
                </c:pt>
                <c:pt idx="563">
                  <c:v>4668.6977183333338</c:v>
                </c:pt>
                <c:pt idx="564">
                  <c:v>4668.1805100000001</c:v>
                </c:pt>
                <c:pt idx="565">
                  <c:v>4667.657484166667</c:v>
                </c:pt>
                <c:pt idx="566">
                  <c:v>4667.1344583333339</c:v>
                </c:pt>
                <c:pt idx="567">
                  <c:v>4666.6114324999999</c:v>
                </c:pt>
                <c:pt idx="568">
                  <c:v>4666.0884066666667</c:v>
                </c:pt>
                <c:pt idx="569">
                  <c:v>4665.5653808333336</c:v>
                </c:pt>
                <c:pt idx="570">
                  <c:v>4665.0423549999996</c:v>
                </c:pt>
                <c:pt idx="571">
                  <c:v>4664.5193291666665</c:v>
                </c:pt>
                <c:pt idx="572">
                  <c:v>4663.9963033333333</c:v>
                </c:pt>
                <c:pt idx="573">
                  <c:v>4663.4732775000002</c:v>
                </c:pt>
                <c:pt idx="574">
                  <c:v>4662.9502516666671</c:v>
                </c:pt>
                <c:pt idx="575">
                  <c:v>4662.4272258333331</c:v>
                </c:pt>
                <c:pt idx="576">
                  <c:v>4661.9041999999999</c:v>
                </c:pt>
                <c:pt idx="577">
                  <c:v>4661.5787625000003</c:v>
                </c:pt>
                <c:pt idx="578">
                  <c:v>4661.2533249999997</c:v>
                </c:pt>
                <c:pt idx="579">
                  <c:v>4660.9278875</c:v>
                </c:pt>
                <c:pt idx="580">
                  <c:v>4660.6024500000003</c:v>
                </c:pt>
                <c:pt idx="581">
                  <c:v>4660.2770124999997</c:v>
                </c:pt>
                <c:pt idx="582">
                  <c:v>4659.951575</c:v>
                </c:pt>
                <c:pt idx="583">
                  <c:v>4659.6261375000004</c:v>
                </c:pt>
                <c:pt idx="584">
                  <c:v>4659.3006999999998</c:v>
                </c:pt>
                <c:pt idx="585">
                  <c:v>4658.9752625000001</c:v>
                </c:pt>
                <c:pt idx="586">
                  <c:v>4658.6498250000004</c:v>
                </c:pt>
                <c:pt idx="587">
                  <c:v>4658.3243874999998</c:v>
                </c:pt>
                <c:pt idx="588">
                  <c:v>4657.9989500000001</c:v>
                </c:pt>
                <c:pt idx="589">
                  <c:v>4658.0614983333335</c:v>
                </c:pt>
                <c:pt idx="590">
                  <c:v>4658.1240466666668</c:v>
                </c:pt>
                <c:pt idx="591">
                  <c:v>4658.1865950000001</c:v>
                </c:pt>
                <c:pt idx="592">
                  <c:v>4658.2491433333334</c:v>
                </c:pt>
                <c:pt idx="593">
                  <c:v>4658.3116916666668</c:v>
                </c:pt>
                <c:pt idx="594">
                  <c:v>4658.3742400000001</c:v>
                </c:pt>
                <c:pt idx="595">
                  <c:v>4658.4367883333334</c:v>
                </c:pt>
                <c:pt idx="596">
                  <c:v>4658.4993366666667</c:v>
                </c:pt>
                <c:pt idx="597">
                  <c:v>4658.5618850000001</c:v>
                </c:pt>
                <c:pt idx="598">
                  <c:v>4658.6244333333334</c:v>
                </c:pt>
                <c:pt idx="599">
                  <c:v>4658.6869816666667</c:v>
                </c:pt>
                <c:pt idx="600">
                  <c:v>4658.74953</c:v>
                </c:pt>
                <c:pt idx="601">
                  <c:v>4659.3547250000001</c:v>
                </c:pt>
                <c:pt idx="602">
                  <c:v>4659.9599200000002</c:v>
                </c:pt>
                <c:pt idx="603">
                  <c:v>4660.5651150000003</c:v>
                </c:pt>
                <c:pt idx="604">
                  <c:v>4661.1703100000004</c:v>
                </c:pt>
                <c:pt idx="605">
                  <c:v>4661.7755050000005</c:v>
                </c:pt>
                <c:pt idx="606">
                  <c:v>4662.3806999999997</c:v>
                </c:pt>
                <c:pt idx="607">
                  <c:v>4662.9858949999998</c:v>
                </c:pt>
                <c:pt idx="608">
                  <c:v>4663.5910899999999</c:v>
                </c:pt>
                <c:pt idx="609">
                  <c:v>4664.196285</c:v>
                </c:pt>
                <c:pt idx="610">
                  <c:v>4664.8014800000001</c:v>
                </c:pt>
                <c:pt idx="611">
                  <c:v>4665.4066750000002</c:v>
                </c:pt>
                <c:pt idx="612">
                  <c:v>4666.0118700000003</c:v>
                </c:pt>
                <c:pt idx="613">
                  <c:v>4667.2201700000005</c:v>
                </c:pt>
                <c:pt idx="614">
                  <c:v>4668.4284700000007</c:v>
                </c:pt>
                <c:pt idx="615">
                  <c:v>4669.6367700000001</c:v>
                </c:pt>
                <c:pt idx="616">
                  <c:v>4670.8450700000003</c:v>
                </c:pt>
                <c:pt idx="617">
                  <c:v>4672.0533700000005</c:v>
                </c:pt>
                <c:pt idx="618">
                  <c:v>4673.2616699999999</c:v>
                </c:pt>
                <c:pt idx="619">
                  <c:v>4674.4699700000001</c:v>
                </c:pt>
                <c:pt idx="620">
                  <c:v>4675.6782700000003</c:v>
                </c:pt>
                <c:pt idx="621">
                  <c:v>4676.8865700000006</c:v>
                </c:pt>
                <c:pt idx="622">
                  <c:v>4678.0948700000008</c:v>
                </c:pt>
                <c:pt idx="623">
                  <c:v>4679.3031700000001</c:v>
                </c:pt>
                <c:pt idx="624">
                  <c:v>4680.5114700000004</c:v>
                </c:pt>
                <c:pt idx="625">
                  <c:v>4682.2726208333333</c:v>
                </c:pt>
                <c:pt idx="626">
                  <c:v>4684.0337716666672</c:v>
                </c:pt>
                <c:pt idx="627">
                  <c:v>4685.7949225000002</c:v>
                </c:pt>
                <c:pt idx="628">
                  <c:v>4687.5560733333332</c:v>
                </c:pt>
                <c:pt idx="629">
                  <c:v>4689.3172241666671</c:v>
                </c:pt>
                <c:pt idx="630">
                  <c:v>4691.0783750000001</c:v>
                </c:pt>
                <c:pt idx="631">
                  <c:v>4692.839525833333</c:v>
                </c:pt>
                <c:pt idx="632">
                  <c:v>4694.6006766666669</c:v>
                </c:pt>
                <c:pt idx="633">
                  <c:v>4696.3618274999999</c:v>
                </c:pt>
                <c:pt idx="634">
                  <c:v>4698.1229783333329</c:v>
                </c:pt>
                <c:pt idx="635">
                  <c:v>4699.8841291666668</c:v>
                </c:pt>
                <c:pt idx="636">
                  <c:v>4701.6452799999997</c:v>
                </c:pt>
                <c:pt idx="637">
                  <c:v>4703.8574833333332</c:v>
                </c:pt>
                <c:pt idx="638">
                  <c:v>4706.0696866666667</c:v>
                </c:pt>
                <c:pt idx="639">
                  <c:v>4708.2818900000002</c:v>
                </c:pt>
                <c:pt idx="640">
                  <c:v>4710.4940933333328</c:v>
                </c:pt>
                <c:pt idx="641">
                  <c:v>4712.7062966666663</c:v>
                </c:pt>
                <c:pt idx="642">
                  <c:v>4714.9184999999998</c:v>
                </c:pt>
                <c:pt idx="643">
                  <c:v>4717.1307033333333</c:v>
                </c:pt>
                <c:pt idx="644">
                  <c:v>4719.3429066666667</c:v>
                </c:pt>
                <c:pt idx="645">
                  <c:v>4721.5551099999993</c:v>
                </c:pt>
                <c:pt idx="646">
                  <c:v>4723.7673133333328</c:v>
                </c:pt>
                <c:pt idx="647">
                  <c:v>4725.9795166666663</c:v>
                </c:pt>
                <c:pt idx="648">
                  <c:v>4728.1917199999998</c:v>
                </c:pt>
                <c:pt idx="649">
                  <c:v>4730.5144358333328</c:v>
                </c:pt>
                <c:pt idx="650">
                  <c:v>4732.8371516666666</c:v>
                </c:pt>
                <c:pt idx="651">
                  <c:v>4735.1598674999996</c:v>
                </c:pt>
                <c:pt idx="652">
                  <c:v>4737.4825833333334</c:v>
                </c:pt>
                <c:pt idx="653">
                  <c:v>4739.8052991666664</c:v>
                </c:pt>
                <c:pt idx="654">
                  <c:v>4742.1280150000002</c:v>
                </c:pt>
                <c:pt idx="655">
                  <c:v>4744.4507308333332</c:v>
                </c:pt>
                <c:pt idx="656">
                  <c:v>4746.7734466666661</c:v>
                </c:pt>
                <c:pt idx="657">
                  <c:v>4749.0961625</c:v>
                </c:pt>
                <c:pt idx="658">
                  <c:v>4751.4188783333329</c:v>
                </c:pt>
                <c:pt idx="659">
                  <c:v>4753.7415941666668</c:v>
                </c:pt>
                <c:pt idx="660">
                  <c:v>4756.0643099999998</c:v>
                </c:pt>
                <c:pt idx="661">
                  <c:v>4758.4087491666669</c:v>
                </c:pt>
                <c:pt idx="662">
                  <c:v>4760.7531883333331</c:v>
                </c:pt>
                <c:pt idx="663">
                  <c:v>4763.0976274999994</c:v>
                </c:pt>
                <c:pt idx="664">
                  <c:v>4765.4420666666665</c:v>
                </c:pt>
                <c:pt idx="665">
                  <c:v>4767.7865058333336</c:v>
                </c:pt>
                <c:pt idx="666">
                  <c:v>4770.1309449999999</c:v>
                </c:pt>
                <c:pt idx="667">
                  <c:v>4772.4753841666661</c:v>
                </c:pt>
                <c:pt idx="668">
                  <c:v>4774.8198233333333</c:v>
                </c:pt>
                <c:pt idx="669">
                  <c:v>4777.1642625000004</c:v>
                </c:pt>
                <c:pt idx="670">
                  <c:v>4779.5087016666666</c:v>
                </c:pt>
                <c:pt idx="671">
                  <c:v>4781.8531408333329</c:v>
                </c:pt>
                <c:pt idx="672">
                  <c:v>4784.19758</c:v>
                </c:pt>
                <c:pt idx="673">
                  <c:v>4786.2118575000004</c:v>
                </c:pt>
                <c:pt idx="674">
                  <c:v>4788.2261349999999</c:v>
                </c:pt>
                <c:pt idx="675">
                  <c:v>4790.2404125000003</c:v>
                </c:pt>
                <c:pt idx="676">
                  <c:v>4792.2546899999998</c:v>
                </c:pt>
                <c:pt idx="677">
                  <c:v>4794.2689675000001</c:v>
                </c:pt>
                <c:pt idx="678">
                  <c:v>4796.2832450000005</c:v>
                </c:pt>
                <c:pt idx="679">
                  <c:v>4798.2975225</c:v>
                </c:pt>
                <c:pt idx="680">
                  <c:v>4800.3118000000004</c:v>
                </c:pt>
                <c:pt idx="681">
                  <c:v>4802.3260774999999</c:v>
                </c:pt>
                <c:pt idx="682">
                  <c:v>4804.3403550000003</c:v>
                </c:pt>
                <c:pt idx="683">
                  <c:v>4806.3546324999998</c:v>
                </c:pt>
                <c:pt idx="684">
                  <c:v>4808.3689100000001</c:v>
                </c:pt>
                <c:pt idx="685">
                  <c:v>4809.8527933333335</c:v>
                </c:pt>
                <c:pt idx="686">
                  <c:v>4811.3366766666668</c:v>
                </c:pt>
                <c:pt idx="687">
                  <c:v>4812.8205600000001</c:v>
                </c:pt>
                <c:pt idx="688">
                  <c:v>4814.3044433333334</c:v>
                </c:pt>
                <c:pt idx="689">
                  <c:v>4815.7883266666668</c:v>
                </c:pt>
                <c:pt idx="690">
                  <c:v>4817.2722100000001</c:v>
                </c:pt>
                <c:pt idx="691">
                  <c:v>4818.7560933333334</c:v>
                </c:pt>
                <c:pt idx="692">
                  <c:v>4820.2399766666667</c:v>
                </c:pt>
                <c:pt idx="693">
                  <c:v>4821.7238600000001</c:v>
                </c:pt>
                <c:pt idx="694">
                  <c:v>4823.2077433333334</c:v>
                </c:pt>
                <c:pt idx="695">
                  <c:v>4824.6916266666667</c:v>
                </c:pt>
                <c:pt idx="696">
                  <c:v>4826.17551</c:v>
                </c:pt>
                <c:pt idx="697">
                  <c:v>4827.018208333333</c:v>
                </c:pt>
                <c:pt idx="698">
                  <c:v>4827.8609066666668</c:v>
                </c:pt>
                <c:pt idx="699">
                  <c:v>4828.7036049999997</c:v>
                </c:pt>
                <c:pt idx="700">
                  <c:v>4829.5463033333335</c:v>
                </c:pt>
                <c:pt idx="701">
                  <c:v>4830.3890016666664</c:v>
                </c:pt>
                <c:pt idx="702">
                  <c:v>4831.2317000000003</c:v>
                </c:pt>
                <c:pt idx="703">
                  <c:v>4832.0743983333332</c:v>
                </c:pt>
                <c:pt idx="704">
                  <c:v>4832.9170966666661</c:v>
                </c:pt>
                <c:pt idx="705">
                  <c:v>4833.7597949999999</c:v>
                </c:pt>
                <c:pt idx="706">
                  <c:v>4834.6024933333329</c:v>
                </c:pt>
                <c:pt idx="707">
                  <c:v>4835.4451916666667</c:v>
                </c:pt>
                <c:pt idx="708">
                  <c:v>4836.2878899999996</c:v>
                </c:pt>
                <c:pt idx="709">
                  <c:v>4836.5541166666662</c:v>
                </c:pt>
                <c:pt idx="710">
                  <c:v>4836.8203433333329</c:v>
                </c:pt>
                <c:pt idx="711">
                  <c:v>4837.0865699999995</c:v>
                </c:pt>
                <c:pt idx="712">
                  <c:v>4837.3527966666661</c:v>
                </c:pt>
                <c:pt idx="713">
                  <c:v>4837.6190233333327</c:v>
                </c:pt>
                <c:pt idx="714">
                  <c:v>4837.8852499999994</c:v>
                </c:pt>
                <c:pt idx="715">
                  <c:v>4838.1514766666669</c:v>
                </c:pt>
                <c:pt idx="716">
                  <c:v>4838.4177033333335</c:v>
                </c:pt>
                <c:pt idx="717">
                  <c:v>4838.6839300000001</c:v>
                </c:pt>
                <c:pt idx="718">
                  <c:v>4838.9501566666668</c:v>
                </c:pt>
                <c:pt idx="719">
                  <c:v>4839.2163833333334</c:v>
                </c:pt>
                <c:pt idx="720">
                  <c:v>4839.48261</c:v>
                </c:pt>
                <c:pt idx="721">
                  <c:v>4839.2879883333335</c:v>
                </c:pt>
                <c:pt idx="722">
                  <c:v>4839.093366666667</c:v>
                </c:pt>
                <c:pt idx="723">
                  <c:v>4838.8987450000004</c:v>
                </c:pt>
                <c:pt idx="724">
                  <c:v>4838.704123333333</c:v>
                </c:pt>
                <c:pt idx="725">
                  <c:v>4838.5095016666664</c:v>
                </c:pt>
                <c:pt idx="726">
                  <c:v>4838.3148799999999</c:v>
                </c:pt>
                <c:pt idx="727">
                  <c:v>4838.1202583333334</c:v>
                </c:pt>
                <c:pt idx="728">
                  <c:v>4837.9256366666668</c:v>
                </c:pt>
                <c:pt idx="729">
                  <c:v>4837.7310149999994</c:v>
                </c:pt>
                <c:pt idx="730">
                  <c:v>4837.5363933333329</c:v>
                </c:pt>
                <c:pt idx="731">
                  <c:v>4837.3417716666663</c:v>
                </c:pt>
                <c:pt idx="732">
                  <c:v>4837.1471499999998</c:v>
                </c:pt>
                <c:pt idx="733">
                  <c:v>4836.6922541666663</c:v>
                </c:pt>
                <c:pt idx="734">
                  <c:v>4836.2373583333328</c:v>
                </c:pt>
                <c:pt idx="735">
                  <c:v>4835.7824624999994</c:v>
                </c:pt>
                <c:pt idx="736">
                  <c:v>4835.3275666666668</c:v>
                </c:pt>
                <c:pt idx="737">
                  <c:v>4834.8726708333334</c:v>
                </c:pt>
                <c:pt idx="738">
                  <c:v>4834.4177749999999</c:v>
                </c:pt>
                <c:pt idx="739">
                  <c:v>4833.9628791666664</c:v>
                </c:pt>
                <c:pt idx="740">
                  <c:v>4833.507983333333</c:v>
                </c:pt>
                <c:pt idx="741">
                  <c:v>4833.0530875000004</c:v>
                </c:pt>
                <c:pt idx="742">
                  <c:v>4832.5981916666669</c:v>
                </c:pt>
                <c:pt idx="743">
                  <c:v>4832.1432958333335</c:v>
                </c:pt>
                <c:pt idx="744">
                  <c:v>4831.6884</c:v>
                </c:pt>
                <c:pt idx="745">
                  <c:v>4831.1549166666664</c:v>
                </c:pt>
                <c:pt idx="746">
                  <c:v>4830.6214333333337</c:v>
                </c:pt>
                <c:pt idx="747">
                  <c:v>4830.0879500000001</c:v>
                </c:pt>
                <c:pt idx="748">
                  <c:v>4829.5544666666665</c:v>
                </c:pt>
                <c:pt idx="749">
                  <c:v>4829.0209833333338</c:v>
                </c:pt>
                <c:pt idx="750">
                  <c:v>4828.4875000000002</c:v>
                </c:pt>
                <c:pt idx="751">
                  <c:v>4827.9540166666666</c:v>
                </c:pt>
                <c:pt idx="752">
                  <c:v>4827.4205333333339</c:v>
                </c:pt>
                <c:pt idx="753">
                  <c:v>4826.8870500000003</c:v>
                </c:pt>
                <c:pt idx="754">
                  <c:v>4826.3535666666667</c:v>
                </c:pt>
                <c:pt idx="755">
                  <c:v>4825.820083333334</c:v>
                </c:pt>
                <c:pt idx="756">
                  <c:v>4825.2866000000004</c:v>
                </c:pt>
                <c:pt idx="757">
                  <c:v>4824.7647825000004</c:v>
                </c:pt>
                <c:pt idx="758">
                  <c:v>4824.2429650000004</c:v>
                </c:pt>
                <c:pt idx="759">
                  <c:v>4823.7211475000004</c:v>
                </c:pt>
                <c:pt idx="760">
                  <c:v>4823.1993300000004</c:v>
                </c:pt>
                <c:pt idx="761">
                  <c:v>4822.6775125000004</c:v>
                </c:pt>
                <c:pt idx="762">
                  <c:v>4822.1556950000004</c:v>
                </c:pt>
                <c:pt idx="763">
                  <c:v>4821.6338775000004</c:v>
                </c:pt>
                <c:pt idx="764">
                  <c:v>4821.1120600000004</c:v>
                </c:pt>
                <c:pt idx="765">
                  <c:v>4820.5902425000004</c:v>
                </c:pt>
                <c:pt idx="766">
                  <c:v>4820.0684250000004</c:v>
                </c:pt>
                <c:pt idx="767">
                  <c:v>4819.5466075000004</c:v>
                </c:pt>
                <c:pt idx="768">
                  <c:v>4819.0247900000004</c:v>
                </c:pt>
                <c:pt idx="769">
                  <c:v>4818.6102908333341</c:v>
                </c:pt>
                <c:pt idx="770">
                  <c:v>4818.195791666667</c:v>
                </c:pt>
                <c:pt idx="771">
                  <c:v>4817.7812924999998</c:v>
                </c:pt>
                <c:pt idx="772">
                  <c:v>4817.3667933333336</c:v>
                </c:pt>
                <c:pt idx="773">
                  <c:v>4816.9522941666673</c:v>
                </c:pt>
                <c:pt idx="774">
                  <c:v>4816.5377950000002</c:v>
                </c:pt>
                <c:pt idx="775">
                  <c:v>4816.123295833333</c:v>
                </c:pt>
                <c:pt idx="776">
                  <c:v>4815.7087966666668</c:v>
                </c:pt>
                <c:pt idx="777">
                  <c:v>4815.2942975000005</c:v>
                </c:pt>
                <c:pt idx="778">
                  <c:v>4814.8797983333334</c:v>
                </c:pt>
                <c:pt idx="779">
                  <c:v>4814.4652991666662</c:v>
                </c:pt>
                <c:pt idx="780">
                  <c:v>4814.0508</c:v>
                </c:pt>
                <c:pt idx="781">
                  <c:v>4813.7974008333331</c:v>
                </c:pt>
                <c:pt idx="782">
                  <c:v>4813.5440016666671</c:v>
                </c:pt>
                <c:pt idx="783">
                  <c:v>4813.2906025000002</c:v>
                </c:pt>
                <c:pt idx="784">
                  <c:v>4813.0372033333333</c:v>
                </c:pt>
                <c:pt idx="785">
                  <c:v>4812.7838041666664</c:v>
                </c:pt>
                <c:pt idx="786">
                  <c:v>4812.5304049999995</c:v>
                </c:pt>
                <c:pt idx="787">
                  <c:v>4812.2770058333335</c:v>
                </c:pt>
                <c:pt idx="788">
                  <c:v>4812.0236066666666</c:v>
                </c:pt>
                <c:pt idx="789">
                  <c:v>4811.7702074999997</c:v>
                </c:pt>
                <c:pt idx="790">
                  <c:v>4811.5168083333338</c:v>
                </c:pt>
                <c:pt idx="791">
                  <c:v>4811.2634091666669</c:v>
                </c:pt>
                <c:pt idx="792">
                  <c:v>4811.01001</c:v>
                </c:pt>
                <c:pt idx="793">
                  <c:v>4810.8809708333338</c:v>
                </c:pt>
                <c:pt idx="794">
                  <c:v>4810.7519316666667</c:v>
                </c:pt>
                <c:pt idx="795">
                  <c:v>4810.6228924999996</c:v>
                </c:pt>
                <c:pt idx="796">
                  <c:v>4810.4938533333334</c:v>
                </c:pt>
                <c:pt idx="797">
                  <c:v>4810.3648141666672</c:v>
                </c:pt>
                <c:pt idx="798">
                  <c:v>4810.2357750000001</c:v>
                </c:pt>
                <c:pt idx="799">
                  <c:v>4810.106735833333</c:v>
                </c:pt>
                <c:pt idx="800">
                  <c:v>4809.9776966666668</c:v>
                </c:pt>
                <c:pt idx="801">
                  <c:v>4809.8486575000006</c:v>
                </c:pt>
                <c:pt idx="802">
                  <c:v>4809.7196183333335</c:v>
                </c:pt>
                <c:pt idx="803">
                  <c:v>4809.5905791666664</c:v>
                </c:pt>
                <c:pt idx="804">
                  <c:v>4809.4615400000002</c:v>
                </c:pt>
                <c:pt idx="805">
                  <c:v>4809.3972983333333</c:v>
                </c:pt>
                <c:pt idx="806">
                  <c:v>4809.3330566666664</c:v>
                </c:pt>
                <c:pt idx="807">
                  <c:v>4809.2688150000004</c:v>
                </c:pt>
                <c:pt idx="808">
                  <c:v>4809.2045733333334</c:v>
                </c:pt>
                <c:pt idx="809">
                  <c:v>4809.1403316666665</c:v>
                </c:pt>
                <c:pt idx="810">
                  <c:v>4809.0760900000005</c:v>
                </c:pt>
                <c:pt idx="811">
                  <c:v>4809.0118483333335</c:v>
                </c:pt>
                <c:pt idx="812">
                  <c:v>4808.9476066666666</c:v>
                </c:pt>
                <c:pt idx="813">
                  <c:v>4808.8833649999997</c:v>
                </c:pt>
                <c:pt idx="814">
                  <c:v>4808.8191233333328</c:v>
                </c:pt>
                <c:pt idx="815">
                  <c:v>4808.7548816666667</c:v>
                </c:pt>
                <c:pt idx="816">
                  <c:v>4808.6906399999998</c:v>
                </c:pt>
                <c:pt idx="817">
                  <c:v>4808.6057558333332</c:v>
                </c:pt>
                <c:pt idx="818">
                  <c:v>4808.5208716666666</c:v>
                </c:pt>
                <c:pt idx="819">
                  <c:v>4808.4359875</c:v>
                </c:pt>
                <c:pt idx="820">
                  <c:v>4808.3511033333334</c:v>
                </c:pt>
                <c:pt idx="821">
                  <c:v>4808.2662191666668</c:v>
                </c:pt>
                <c:pt idx="822">
                  <c:v>4808.1813349999993</c:v>
                </c:pt>
                <c:pt idx="823">
                  <c:v>4808.0964508333327</c:v>
                </c:pt>
                <c:pt idx="824">
                  <c:v>4808.0115666666661</c:v>
                </c:pt>
                <c:pt idx="825">
                  <c:v>4807.9266824999995</c:v>
                </c:pt>
                <c:pt idx="826">
                  <c:v>4807.8417983333329</c:v>
                </c:pt>
                <c:pt idx="827">
                  <c:v>4807.7569141666663</c:v>
                </c:pt>
                <c:pt idx="828">
                  <c:v>4807.6720299999997</c:v>
                </c:pt>
                <c:pt idx="829">
                  <c:v>4807.4441424999995</c:v>
                </c:pt>
                <c:pt idx="830">
                  <c:v>4807.2162549999994</c:v>
                </c:pt>
                <c:pt idx="831">
                  <c:v>4806.9883675000001</c:v>
                </c:pt>
                <c:pt idx="832">
                  <c:v>4806.7604799999999</c:v>
                </c:pt>
                <c:pt idx="833">
                  <c:v>4806.5325924999997</c:v>
                </c:pt>
                <c:pt idx="834">
                  <c:v>4806.3047050000005</c:v>
                </c:pt>
                <c:pt idx="835">
                  <c:v>4806.0768175000003</c:v>
                </c:pt>
                <c:pt idx="836">
                  <c:v>4805.8489300000001</c:v>
                </c:pt>
                <c:pt idx="837">
                  <c:v>4805.6210424999999</c:v>
                </c:pt>
                <c:pt idx="838">
                  <c:v>4805.3931549999998</c:v>
                </c:pt>
                <c:pt idx="839">
                  <c:v>4805.1652675000005</c:v>
                </c:pt>
                <c:pt idx="840">
                  <c:v>4804.9373800000003</c:v>
                </c:pt>
                <c:pt idx="841">
                  <c:v>4804.475494166667</c:v>
                </c:pt>
                <c:pt idx="842">
                  <c:v>4804.0136083333337</c:v>
                </c:pt>
                <c:pt idx="843">
                  <c:v>4803.5517225000003</c:v>
                </c:pt>
                <c:pt idx="844">
                  <c:v>4803.089836666667</c:v>
                </c:pt>
                <c:pt idx="845">
                  <c:v>4802.6279508333337</c:v>
                </c:pt>
                <c:pt idx="846">
                  <c:v>4802.1660650000003</c:v>
                </c:pt>
                <c:pt idx="847">
                  <c:v>4801.704179166667</c:v>
                </c:pt>
                <c:pt idx="848">
                  <c:v>4801.2422933333337</c:v>
                </c:pt>
                <c:pt idx="849">
                  <c:v>4800.7804075000004</c:v>
                </c:pt>
                <c:pt idx="850">
                  <c:v>4800.318521666667</c:v>
                </c:pt>
                <c:pt idx="851">
                  <c:v>4799.8566358333337</c:v>
                </c:pt>
                <c:pt idx="852">
                  <c:v>4799.3947500000004</c:v>
                </c:pt>
                <c:pt idx="853">
                  <c:v>4798.6635666666671</c:v>
                </c:pt>
                <c:pt idx="854">
                  <c:v>4797.9323833333337</c:v>
                </c:pt>
                <c:pt idx="855">
                  <c:v>4797.2012000000004</c:v>
                </c:pt>
                <c:pt idx="856">
                  <c:v>4796.4700166666671</c:v>
                </c:pt>
                <c:pt idx="857">
                  <c:v>4795.7388333333338</c:v>
                </c:pt>
                <c:pt idx="858">
                  <c:v>4795.0076499999996</c:v>
                </c:pt>
                <c:pt idx="859">
                  <c:v>4794.2764666666662</c:v>
                </c:pt>
                <c:pt idx="860">
                  <c:v>4793.5452833333329</c:v>
                </c:pt>
                <c:pt idx="861">
                  <c:v>4792.8140999999996</c:v>
                </c:pt>
                <c:pt idx="862">
                  <c:v>4792.0829166666663</c:v>
                </c:pt>
                <c:pt idx="863">
                  <c:v>4791.351733333333</c:v>
                </c:pt>
                <c:pt idx="864">
                  <c:v>4790.6205499999996</c:v>
                </c:pt>
                <c:pt idx="865">
                  <c:v>4789.6710599999997</c:v>
                </c:pt>
                <c:pt idx="866">
                  <c:v>4788.7215699999997</c:v>
                </c:pt>
                <c:pt idx="867">
                  <c:v>4787.7720799999997</c:v>
                </c:pt>
                <c:pt idx="868">
                  <c:v>4786.8225899999998</c:v>
                </c:pt>
                <c:pt idx="869">
                  <c:v>4785.8730999999998</c:v>
                </c:pt>
                <c:pt idx="870">
                  <c:v>4784.9236099999998</c:v>
                </c:pt>
                <c:pt idx="871">
                  <c:v>4783.9741199999999</c:v>
                </c:pt>
                <c:pt idx="872">
                  <c:v>4783.0246299999999</c:v>
                </c:pt>
                <c:pt idx="873">
                  <c:v>4782.0751399999999</c:v>
                </c:pt>
                <c:pt idx="874">
                  <c:v>4781.12565</c:v>
                </c:pt>
                <c:pt idx="875">
                  <c:v>4780.17616</c:v>
                </c:pt>
                <c:pt idx="876">
                  <c:v>4779.22667</c:v>
                </c:pt>
                <c:pt idx="877">
                  <c:v>4778.1927066666667</c:v>
                </c:pt>
                <c:pt idx="878">
                  <c:v>4777.1587433333334</c:v>
                </c:pt>
                <c:pt idx="879">
                  <c:v>4776.1247800000001</c:v>
                </c:pt>
                <c:pt idx="880">
                  <c:v>4775.0908166666668</c:v>
                </c:pt>
                <c:pt idx="881">
                  <c:v>4774.0568533333335</c:v>
                </c:pt>
                <c:pt idx="882">
                  <c:v>4773.0228900000002</c:v>
                </c:pt>
                <c:pt idx="883">
                  <c:v>4771.9889266666669</c:v>
                </c:pt>
                <c:pt idx="884">
                  <c:v>4770.9549633333336</c:v>
                </c:pt>
                <c:pt idx="885">
                  <c:v>4769.9210000000003</c:v>
                </c:pt>
                <c:pt idx="886">
                  <c:v>4768.887036666667</c:v>
                </c:pt>
                <c:pt idx="887">
                  <c:v>4767.8530733333337</c:v>
                </c:pt>
                <c:pt idx="888">
                  <c:v>4766.8191100000004</c:v>
                </c:pt>
                <c:pt idx="889">
                  <c:v>4765.7813483333339</c:v>
                </c:pt>
                <c:pt idx="890">
                  <c:v>4764.7435866666674</c:v>
                </c:pt>
                <c:pt idx="891">
                  <c:v>4763.705825</c:v>
                </c:pt>
                <c:pt idx="892">
                  <c:v>4762.6680633333335</c:v>
                </c:pt>
                <c:pt idx="893">
                  <c:v>4761.630301666667</c:v>
                </c:pt>
                <c:pt idx="894">
                  <c:v>4760.5925399999996</c:v>
                </c:pt>
                <c:pt idx="895">
                  <c:v>4759.5547783333332</c:v>
                </c:pt>
                <c:pt idx="896">
                  <c:v>4758.5170166666667</c:v>
                </c:pt>
                <c:pt idx="897">
                  <c:v>4757.4792550000002</c:v>
                </c:pt>
                <c:pt idx="898">
                  <c:v>4756.4414933333337</c:v>
                </c:pt>
                <c:pt idx="899">
                  <c:v>4755.4037316666663</c:v>
                </c:pt>
                <c:pt idx="900">
                  <c:v>4754.3659699999998</c:v>
                </c:pt>
                <c:pt idx="901">
                  <c:v>4753.4083891666669</c:v>
                </c:pt>
                <c:pt idx="902">
                  <c:v>4752.450808333333</c:v>
                </c:pt>
                <c:pt idx="903">
                  <c:v>4751.4932275000001</c:v>
                </c:pt>
                <c:pt idx="904">
                  <c:v>4750.5356466666663</c:v>
                </c:pt>
                <c:pt idx="905">
                  <c:v>4749.5780658333333</c:v>
                </c:pt>
                <c:pt idx="906">
                  <c:v>4748.6204849999995</c:v>
                </c:pt>
                <c:pt idx="907">
                  <c:v>4747.6629041666665</c:v>
                </c:pt>
                <c:pt idx="908">
                  <c:v>4746.7053233333336</c:v>
                </c:pt>
                <c:pt idx="909">
                  <c:v>4745.7477424999997</c:v>
                </c:pt>
                <c:pt idx="910">
                  <c:v>4744.7901616666668</c:v>
                </c:pt>
                <c:pt idx="911">
                  <c:v>4743.8325808333329</c:v>
                </c:pt>
                <c:pt idx="912">
                  <c:v>4742.875</c:v>
                </c:pt>
                <c:pt idx="913">
                  <c:v>4742.1315008333331</c:v>
                </c:pt>
                <c:pt idx="914">
                  <c:v>4741.3880016666662</c:v>
                </c:pt>
                <c:pt idx="915">
                  <c:v>4740.6445025000003</c:v>
                </c:pt>
                <c:pt idx="916">
                  <c:v>4739.9010033333334</c:v>
                </c:pt>
                <c:pt idx="917">
                  <c:v>4739.1575041666665</c:v>
                </c:pt>
                <c:pt idx="918">
                  <c:v>4738.4140050000005</c:v>
                </c:pt>
                <c:pt idx="919">
                  <c:v>4737.6705058333337</c:v>
                </c:pt>
                <c:pt idx="920">
                  <c:v>4736.9270066666668</c:v>
                </c:pt>
                <c:pt idx="921">
                  <c:v>4736.1835074999999</c:v>
                </c:pt>
                <c:pt idx="922">
                  <c:v>4735.440008333333</c:v>
                </c:pt>
                <c:pt idx="923">
                  <c:v>4734.6965091666671</c:v>
                </c:pt>
                <c:pt idx="924">
                  <c:v>4733.9530100000002</c:v>
                </c:pt>
                <c:pt idx="925">
                  <c:v>4733.4963200000002</c:v>
                </c:pt>
                <c:pt idx="926">
                  <c:v>4733.0396300000002</c:v>
                </c:pt>
                <c:pt idx="927">
                  <c:v>4732.5829400000002</c:v>
                </c:pt>
                <c:pt idx="928">
                  <c:v>4732.1262500000003</c:v>
                </c:pt>
                <c:pt idx="929">
                  <c:v>4731.6695600000003</c:v>
                </c:pt>
                <c:pt idx="930">
                  <c:v>4731.2128700000003</c:v>
                </c:pt>
                <c:pt idx="931">
                  <c:v>4730.7561800000003</c:v>
                </c:pt>
                <c:pt idx="932">
                  <c:v>4730.2994900000003</c:v>
                </c:pt>
                <c:pt idx="933">
                  <c:v>4729.8428000000004</c:v>
                </c:pt>
                <c:pt idx="934">
                  <c:v>4729.3861100000004</c:v>
                </c:pt>
                <c:pt idx="935">
                  <c:v>4728.9294200000004</c:v>
                </c:pt>
                <c:pt idx="936">
                  <c:v>4728.4727300000004</c:v>
                </c:pt>
                <c:pt idx="937">
                  <c:v>4728.2729808333333</c:v>
                </c:pt>
                <c:pt idx="938">
                  <c:v>4728.0732316666672</c:v>
                </c:pt>
                <c:pt idx="939">
                  <c:v>4727.8734825000001</c:v>
                </c:pt>
                <c:pt idx="940">
                  <c:v>4727.673733333334</c:v>
                </c:pt>
                <c:pt idx="941">
                  <c:v>4727.4739841666669</c:v>
                </c:pt>
                <c:pt idx="942">
                  <c:v>4727.2742350000008</c:v>
                </c:pt>
                <c:pt idx="943">
                  <c:v>4727.0744858333337</c:v>
                </c:pt>
                <c:pt idx="944">
                  <c:v>4726.8747366666666</c:v>
                </c:pt>
                <c:pt idx="945">
                  <c:v>4726.6749875000005</c:v>
                </c:pt>
                <c:pt idx="946">
                  <c:v>4726.4752383333334</c:v>
                </c:pt>
                <c:pt idx="947">
                  <c:v>4726.2754891666673</c:v>
                </c:pt>
                <c:pt idx="948">
                  <c:v>4726.0757400000002</c:v>
                </c:pt>
                <c:pt idx="949">
                  <c:v>4726.0405441666671</c:v>
                </c:pt>
                <c:pt idx="950">
                  <c:v>4726.005348333334</c:v>
                </c:pt>
                <c:pt idx="951">
                  <c:v>4725.9701525</c:v>
                </c:pt>
                <c:pt idx="952">
                  <c:v>4725.9349566666669</c:v>
                </c:pt>
                <c:pt idx="953">
                  <c:v>4725.8997608333339</c:v>
                </c:pt>
                <c:pt idx="954">
                  <c:v>4725.8645649999999</c:v>
                </c:pt>
                <c:pt idx="955">
                  <c:v>4725.8293691666668</c:v>
                </c:pt>
                <c:pt idx="956">
                  <c:v>4725.7941733333337</c:v>
                </c:pt>
                <c:pt idx="957">
                  <c:v>4725.7589775000006</c:v>
                </c:pt>
                <c:pt idx="958">
                  <c:v>4725.7237816666675</c:v>
                </c:pt>
                <c:pt idx="959">
                  <c:v>4725.6885858333335</c:v>
                </c:pt>
                <c:pt idx="960">
                  <c:v>4725.6533900000004</c:v>
                </c:pt>
                <c:pt idx="961">
                  <c:v>4725.7738525000004</c:v>
                </c:pt>
                <c:pt idx="962">
                  <c:v>4725.8943150000005</c:v>
                </c:pt>
                <c:pt idx="963">
                  <c:v>4726.0147775000005</c:v>
                </c:pt>
                <c:pt idx="964">
                  <c:v>4726.1352400000005</c:v>
                </c:pt>
                <c:pt idx="965">
                  <c:v>4726.2557025000006</c:v>
                </c:pt>
                <c:pt idx="966">
                  <c:v>4726.3761649999997</c:v>
                </c:pt>
                <c:pt idx="967">
                  <c:v>4726.4966274999997</c:v>
                </c:pt>
                <c:pt idx="968">
                  <c:v>4726.6170899999997</c:v>
                </c:pt>
                <c:pt idx="969">
                  <c:v>4726.7375524999998</c:v>
                </c:pt>
                <c:pt idx="970">
                  <c:v>4726.8580149999998</c:v>
                </c:pt>
                <c:pt idx="971">
                  <c:v>4726.9784774999998</c:v>
                </c:pt>
                <c:pt idx="972">
                  <c:v>4727.0989399999999</c:v>
                </c:pt>
                <c:pt idx="973">
                  <c:v>4727.3234633333332</c:v>
                </c:pt>
                <c:pt idx="974">
                  <c:v>4727.5479866666665</c:v>
                </c:pt>
                <c:pt idx="975">
                  <c:v>4727.7725099999998</c:v>
                </c:pt>
                <c:pt idx="976">
                  <c:v>4727.9970333333331</c:v>
                </c:pt>
                <c:pt idx="977">
                  <c:v>4728.2215566666664</c:v>
                </c:pt>
                <c:pt idx="978">
                  <c:v>4728.4460799999997</c:v>
                </c:pt>
                <c:pt idx="979">
                  <c:v>4728.670603333333</c:v>
                </c:pt>
                <c:pt idx="980">
                  <c:v>4728.8951266666663</c:v>
                </c:pt>
                <c:pt idx="981">
                  <c:v>4729.1196499999996</c:v>
                </c:pt>
                <c:pt idx="982">
                  <c:v>4729.3441733333329</c:v>
                </c:pt>
                <c:pt idx="983">
                  <c:v>4729.5686966666663</c:v>
                </c:pt>
                <c:pt idx="984">
                  <c:v>4729.7932199999996</c:v>
                </c:pt>
                <c:pt idx="985">
                  <c:v>4729.9411916666659</c:v>
                </c:pt>
                <c:pt idx="986">
                  <c:v>4730.0891633333331</c:v>
                </c:pt>
                <c:pt idx="987">
                  <c:v>4730.2371349999994</c:v>
                </c:pt>
                <c:pt idx="988">
                  <c:v>4730.3851066666666</c:v>
                </c:pt>
                <c:pt idx="989">
                  <c:v>4730.5330783333329</c:v>
                </c:pt>
                <c:pt idx="990">
                  <c:v>4730.6810499999992</c:v>
                </c:pt>
                <c:pt idx="991">
                  <c:v>4730.8290216666664</c:v>
                </c:pt>
                <c:pt idx="992">
                  <c:v>4730.9769933333328</c:v>
                </c:pt>
                <c:pt idx="993">
                  <c:v>4731.124965</c:v>
                </c:pt>
                <c:pt idx="994">
                  <c:v>4731.2729366666663</c:v>
                </c:pt>
                <c:pt idx="995">
                  <c:v>4731.4209083333335</c:v>
                </c:pt>
                <c:pt idx="996">
                  <c:v>4731.5688799999998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5-4026-B7E9-5F2A3AC7BB44}"/>
            </c:ext>
          </c:extLst>
        </c:ser>
        <c:ser>
          <c:idx val="2"/>
          <c:order val="2"/>
          <c:tx>
            <c:strRef>
              <c:f>Chart_Plot!$AG$1</c:f>
              <c:strCache>
                <c:ptCount val="1"/>
                <c:pt idx="0">
                  <c:v>ssa_low_m5_interpolation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Chart_Plot!$AG$2:$AG$1001</c:f>
              <c:numCache>
                <c:formatCode>General</c:formatCode>
                <c:ptCount val="1000"/>
                <c:pt idx="0">
                  <c:v>4598.7184600000001</c:v>
                </c:pt>
                <c:pt idx="1">
                  <c:v>4599.3722475000004</c:v>
                </c:pt>
                <c:pt idx="2">
                  <c:v>4600.0260349999999</c:v>
                </c:pt>
                <c:pt idx="3">
                  <c:v>4600.6798225000002</c:v>
                </c:pt>
                <c:pt idx="4">
                  <c:v>4601.3336099999997</c:v>
                </c:pt>
                <c:pt idx="5">
                  <c:v>4601.9873975</c:v>
                </c:pt>
                <c:pt idx="6">
                  <c:v>4602.6411850000004</c:v>
                </c:pt>
                <c:pt idx="7">
                  <c:v>4603.2949724999999</c:v>
                </c:pt>
                <c:pt idx="8">
                  <c:v>4603.9487600000002</c:v>
                </c:pt>
                <c:pt idx="9">
                  <c:v>4604.6025474999997</c:v>
                </c:pt>
                <c:pt idx="10">
                  <c:v>4605.256335</c:v>
                </c:pt>
                <c:pt idx="11">
                  <c:v>4605.9101224999995</c:v>
                </c:pt>
                <c:pt idx="12">
                  <c:v>4606.5639099999999</c:v>
                </c:pt>
                <c:pt idx="13">
                  <c:v>4607.3695641666664</c:v>
                </c:pt>
                <c:pt idx="14">
                  <c:v>4608.1752183333329</c:v>
                </c:pt>
                <c:pt idx="15">
                  <c:v>4608.9808725000003</c:v>
                </c:pt>
                <c:pt idx="16">
                  <c:v>4609.7865266666668</c:v>
                </c:pt>
                <c:pt idx="17">
                  <c:v>4610.5921808333333</c:v>
                </c:pt>
                <c:pt idx="18">
                  <c:v>4611.3978349999998</c:v>
                </c:pt>
                <c:pt idx="19">
                  <c:v>4612.2034891666663</c:v>
                </c:pt>
                <c:pt idx="20">
                  <c:v>4613.0091433333328</c:v>
                </c:pt>
                <c:pt idx="21">
                  <c:v>4613.8147974999993</c:v>
                </c:pt>
                <c:pt idx="22">
                  <c:v>4614.6204516666667</c:v>
                </c:pt>
                <c:pt idx="23">
                  <c:v>4615.4261058333332</c:v>
                </c:pt>
                <c:pt idx="24">
                  <c:v>4616.2317599999997</c:v>
                </c:pt>
                <c:pt idx="25">
                  <c:v>4617.1564008333335</c:v>
                </c:pt>
                <c:pt idx="26">
                  <c:v>4618.0810416666664</c:v>
                </c:pt>
                <c:pt idx="27">
                  <c:v>4619.0056824999992</c:v>
                </c:pt>
                <c:pt idx="28">
                  <c:v>4619.930323333333</c:v>
                </c:pt>
                <c:pt idx="29">
                  <c:v>4620.8549641666668</c:v>
                </c:pt>
                <c:pt idx="30">
                  <c:v>4621.7796049999997</c:v>
                </c:pt>
                <c:pt idx="31">
                  <c:v>4622.7042458333326</c:v>
                </c:pt>
                <c:pt idx="32">
                  <c:v>4623.6288866666664</c:v>
                </c:pt>
                <c:pt idx="33">
                  <c:v>4624.5535275000002</c:v>
                </c:pt>
                <c:pt idx="34">
                  <c:v>4625.4781683333331</c:v>
                </c:pt>
                <c:pt idx="35">
                  <c:v>4626.402809166666</c:v>
                </c:pt>
                <c:pt idx="36">
                  <c:v>4627.3274499999998</c:v>
                </c:pt>
                <c:pt idx="37">
                  <c:v>4628.1621424999994</c:v>
                </c:pt>
                <c:pt idx="38">
                  <c:v>4628.9968349999999</c:v>
                </c:pt>
                <c:pt idx="39">
                  <c:v>4629.8315274999995</c:v>
                </c:pt>
                <c:pt idx="40">
                  <c:v>4630.6662200000001</c:v>
                </c:pt>
                <c:pt idx="41">
                  <c:v>4631.5009124999997</c:v>
                </c:pt>
                <c:pt idx="42">
                  <c:v>4632.3356050000002</c:v>
                </c:pt>
                <c:pt idx="43">
                  <c:v>4633.1702974999998</c:v>
                </c:pt>
                <c:pt idx="44">
                  <c:v>4634.0049899999995</c:v>
                </c:pt>
                <c:pt idx="45">
                  <c:v>4634.8396825</c:v>
                </c:pt>
                <c:pt idx="46">
                  <c:v>4635.6743749999996</c:v>
                </c:pt>
                <c:pt idx="47">
                  <c:v>4636.5090675000001</c:v>
                </c:pt>
                <c:pt idx="48">
                  <c:v>4637.3437599999997</c:v>
                </c:pt>
                <c:pt idx="49">
                  <c:v>4637.9488008333328</c:v>
                </c:pt>
                <c:pt idx="50">
                  <c:v>4638.5538416666668</c:v>
                </c:pt>
                <c:pt idx="51">
                  <c:v>4639.1588824999999</c:v>
                </c:pt>
                <c:pt idx="52">
                  <c:v>4639.763923333333</c:v>
                </c:pt>
                <c:pt idx="53">
                  <c:v>4640.368964166667</c:v>
                </c:pt>
                <c:pt idx="54">
                  <c:v>4640.974005</c:v>
                </c:pt>
                <c:pt idx="55">
                  <c:v>4641.5790458333331</c:v>
                </c:pt>
                <c:pt idx="56">
                  <c:v>4642.1840866666671</c:v>
                </c:pt>
                <c:pt idx="57">
                  <c:v>4642.7891275000002</c:v>
                </c:pt>
                <c:pt idx="58">
                  <c:v>4643.3941683333333</c:v>
                </c:pt>
                <c:pt idx="59">
                  <c:v>4643.9992091666672</c:v>
                </c:pt>
                <c:pt idx="60">
                  <c:v>4644.6042500000003</c:v>
                </c:pt>
                <c:pt idx="61">
                  <c:v>4644.9321600000003</c:v>
                </c:pt>
                <c:pt idx="62">
                  <c:v>4645.2600700000003</c:v>
                </c:pt>
                <c:pt idx="63">
                  <c:v>4645.5879800000002</c:v>
                </c:pt>
                <c:pt idx="64">
                  <c:v>4645.9158900000002</c:v>
                </c:pt>
                <c:pt idx="65">
                  <c:v>4646.2438000000002</c:v>
                </c:pt>
                <c:pt idx="66">
                  <c:v>4646.5717100000002</c:v>
                </c:pt>
                <c:pt idx="67">
                  <c:v>4646.8996200000001</c:v>
                </c:pt>
                <c:pt idx="68">
                  <c:v>4647.2275300000001</c:v>
                </c:pt>
                <c:pt idx="69">
                  <c:v>4647.5554400000001</c:v>
                </c:pt>
                <c:pt idx="70">
                  <c:v>4647.8833500000001</c:v>
                </c:pt>
                <c:pt idx="71">
                  <c:v>4648.21126</c:v>
                </c:pt>
                <c:pt idx="72">
                  <c:v>4648.53917</c:v>
                </c:pt>
                <c:pt idx="73">
                  <c:v>4648.5535541666668</c:v>
                </c:pt>
                <c:pt idx="74">
                  <c:v>4648.5679383333336</c:v>
                </c:pt>
                <c:pt idx="75">
                  <c:v>4648.5823225000004</c:v>
                </c:pt>
                <c:pt idx="76">
                  <c:v>4648.5967066666663</c:v>
                </c:pt>
                <c:pt idx="77">
                  <c:v>4648.611090833333</c:v>
                </c:pt>
                <c:pt idx="78">
                  <c:v>4648.6254749999998</c:v>
                </c:pt>
                <c:pt idx="79">
                  <c:v>4648.6398591666666</c:v>
                </c:pt>
                <c:pt idx="80">
                  <c:v>4648.6542433333334</c:v>
                </c:pt>
                <c:pt idx="81">
                  <c:v>4648.6686274999993</c:v>
                </c:pt>
                <c:pt idx="82">
                  <c:v>4648.6830116666661</c:v>
                </c:pt>
                <c:pt idx="83">
                  <c:v>4648.6973958333328</c:v>
                </c:pt>
                <c:pt idx="84">
                  <c:v>4648.7117799999996</c:v>
                </c:pt>
                <c:pt idx="85">
                  <c:v>4648.4152708333331</c:v>
                </c:pt>
                <c:pt idx="86">
                  <c:v>4648.1187616666666</c:v>
                </c:pt>
                <c:pt idx="87">
                  <c:v>4647.8222525000001</c:v>
                </c:pt>
                <c:pt idx="88">
                  <c:v>4647.5257433333327</c:v>
                </c:pt>
                <c:pt idx="89">
                  <c:v>4647.2292341666662</c:v>
                </c:pt>
                <c:pt idx="90">
                  <c:v>4646.9327249999997</c:v>
                </c:pt>
                <c:pt idx="91">
                  <c:v>4646.6362158333332</c:v>
                </c:pt>
                <c:pt idx="92">
                  <c:v>4646.3397066666666</c:v>
                </c:pt>
                <c:pt idx="93">
                  <c:v>4646.0431974999992</c:v>
                </c:pt>
                <c:pt idx="94">
                  <c:v>4645.7466883333327</c:v>
                </c:pt>
                <c:pt idx="95">
                  <c:v>4645.4501791666662</c:v>
                </c:pt>
                <c:pt idx="96">
                  <c:v>4645.1536699999997</c:v>
                </c:pt>
                <c:pt idx="97">
                  <c:v>4644.5708458333329</c:v>
                </c:pt>
                <c:pt idx="98">
                  <c:v>4643.9880216666661</c:v>
                </c:pt>
                <c:pt idx="99">
                  <c:v>4643.4051975000002</c:v>
                </c:pt>
                <c:pt idx="100">
                  <c:v>4642.8223733333334</c:v>
                </c:pt>
                <c:pt idx="101">
                  <c:v>4642.2395491666666</c:v>
                </c:pt>
                <c:pt idx="102">
                  <c:v>4641.6567249999998</c:v>
                </c:pt>
                <c:pt idx="103">
                  <c:v>4641.073900833333</c:v>
                </c:pt>
                <c:pt idx="104">
                  <c:v>4640.4910766666662</c:v>
                </c:pt>
                <c:pt idx="105">
                  <c:v>4639.9082524999994</c:v>
                </c:pt>
                <c:pt idx="106">
                  <c:v>4639.3254283333335</c:v>
                </c:pt>
                <c:pt idx="107">
                  <c:v>4638.7426041666668</c:v>
                </c:pt>
                <c:pt idx="108">
                  <c:v>4638.15978</c:v>
                </c:pt>
                <c:pt idx="109">
                  <c:v>4637.3956491666668</c:v>
                </c:pt>
                <c:pt idx="110">
                  <c:v>4636.6315183333336</c:v>
                </c:pt>
                <c:pt idx="111">
                  <c:v>4635.8673875000004</c:v>
                </c:pt>
                <c:pt idx="112">
                  <c:v>4635.1032566666663</c:v>
                </c:pt>
                <c:pt idx="113">
                  <c:v>4634.3391258333331</c:v>
                </c:pt>
                <c:pt idx="114">
                  <c:v>4633.5749949999999</c:v>
                </c:pt>
                <c:pt idx="115">
                  <c:v>4632.8108641666668</c:v>
                </c:pt>
                <c:pt idx="116">
                  <c:v>4632.0467333333336</c:v>
                </c:pt>
                <c:pt idx="117">
                  <c:v>4631.2826024999995</c:v>
                </c:pt>
                <c:pt idx="118">
                  <c:v>4630.5184716666663</c:v>
                </c:pt>
                <c:pt idx="119">
                  <c:v>4629.7543408333331</c:v>
                </c:pt>
                <c:pt idx="120">
                  <c:v>4628.9902099999999</c:v>
                </c:pt>
                <c:pt idx="121">
                  <c:v>4628.3200283333335</c:v>
                </c:pt>
                <c:pt idx="122">
                  <c:v>4627.6498466666662</c:v>
                </c:pt>
                <c:pt idx="123">
                  <c:v>4626.9796649999998</c:v>
                </c:pt>
                <c:pt idx="124">
                  <c:v>4626.3094833333334</c:v>
                </c:pt>
                <c:pt idx="125">
                  <c:v>4625.6393016666661</c:v>
                </c:pt>
                <c:pt idx="126">
                  <c:v>4624.9691199999997</c:v>
                </c:pt>
                <c:pt idx="127">
                  <c:v>4624.2989383333334</c:v>
                </c:pt>
                <c:pt idx="128">
                  <c:v>4623.628756666666</c:v>
                </c:pt>
                <c:pt idx="129">
                  <c:v>4622.9585749999997</c:v>
                </c:pt>
                <c:pt idx="130">
                  <c:v>4622.2883933333333</c:v>
                </c:pt>
                <c:pt idx="131">
                  <c:v>4621.618211666666</c:v>
                </c:pt>
                <c:pt idx="132">
                  <c:v>4620.9480299999996</c:v>
                </c:pt>
                <c:pt idx="133">
                  <c:v>4620.5049216666666</c:v>
                </c:pt>
                <c:pt idx="134">
                  <c:v>4620.0618133333328</c:v>
                </c:pt>
                <c:pt idx="135">
                  <c:v>4619.6187049999999</c:v>
                </c:pt>
                <c:pt idx="136">
                  <c:v>4619.175596666666</c:v>
                </c:pt>
                <c:pt idx="137">
                  <c:v>4618.7324883333331</c:v>
                </c:pt>
                <c:pt idx="138">
                  <c:v>4618.2893800000002</c:v>
                </c:pt>
                <c:pt idx="139">
                  <c:v>4617.8462716666663</c:v>
                </c:pt>
                <c:pt idx="140">
                  <c:v>4617.4031633333334</c:v>
                </c:pt>
                <c:pt idx="141">
                  <c:v>4616.9600549999996</c:v>
                </c:pt>
                <c:pt idx="142">
                  <c:v>4616.5169466666666</c:v>
                </c:pt>
                <c:pt idx="143">
                  <c:v>4616.0738383333328</c:v>
                </c:pt>
                <c:pt idx="144">
                  <c:v>4615.6307299999999</c:v>
                </c:pt>
                <c:pt idx="145">
                  <c:v>4615.511833333333</c:v>
                </c:pt>
                <c:pt idx="146">
                  <c:v>4615.3929366666662</c:v>
                </c:pt>
                <c:pt idx="147">
                  <c:v>4615.2740400000002</c:v>
                </c:pt>
                <c:pt idx="148">
                  <c:v>4615.1551433333334</c:v>
                </c:pt>
                <c:pt idx="149">
                  <c:v>4615.0362466666666</c:v>
                </c:pt>
                <c:pt idx="150">
                  <c:v>4614.9173499999997</c:v>
                </c:pt>
                <c:pt idx="151">
                  <c:v>4614.7984533333329</c:v>
                </c:pt>
                <c:pt idx="152">
                  <c:v>4614.679556666666</c:v>
                </c:pt>
                <c:pt idx="153">
                  <c:v>4614.5606599999992</c:v>
                </c:pt>
                <c:pt idx="154">
                  <c:v>4614.4417633333333</c:v>
                </c:pt>
                <c:pt idx="155">
                  <c:v>4614.3228666666664</c:v>
                </c:pt>
                <c:pt idx="156">
                  <c:v>4614.2039699999996</c:v>
                </c:pt>
                <c:pt idx="157">
                  <c:v>4614.4079991666658</c:v>
                </c:pt>
                <c:pt idx="158">
                  <c:v>4614.612028333333</c:v>
                </c:pt>
                <c:pt idx="159">
                  <c:v>4614.8160575000002</c:v>
                </c:pt>
                <c:pt idx="160">
                  <c:v>4615.0200866666664</c:v>
                </c:pt>
                <c:pt idx="161">
                  <c:v>4615.2241158333327</c:v>
                </c:pt>
                <c:pt idx="162">
                  <c:v>4615.4281449999999</c:v>
                </c:pt>
                <c:pt idx="163">
                  <c:v>4615.632174166667</c:v>
                </c:pt>
                <c:pt idx="164">
                  <c:v>4615.8362033333333</c:v>
                </c:pt>
                <c:pt idx="165">
                  <c:v>4616.0402324999995</c:v>
                </c:pt>
                <c:pt idx="166">
                  <c:v>4616.2442616666667</c:v>
                </c:pt>
                <c:pt idx="167">
                  <c:v>4616.4482908333339</c:v>
                </c:pt>
                <c:pt idx="168">
                  <c:v>4616.6523200000001</c:v>
                </c:pt>
                <c:pt idx="169">
                  <c:v>4617.1747974999998</c:v>
                </c:pt>
                <c:pt idx="170">
                  <c:v>4617.6972750000004</c:v>
                </c:pt>
                <c:pt idx="171">
                  <c:v>4618.2197525000001</c:v>
                </c:pt>
                <c:pt idx="172">
                  <c:v>4618.7422299999998</c:v>
                </c:pt>
                <c:pt idx="173">
                  <c:v>4619.2647075000004</c:v>
                </c:pt>
                <c:pt idx="174">
                  <c:v>4619.7871850000001</c:v>
                </c:pt>
                <c:pt idx="175">
                  <c:v>4620.3096624999998</c:v>
                </c:pt>
                <c:pt idx="176">
                  <c:v>4620.8321400000004</c:v>
                </c:pt>
                <c:pt idx="177">
                  <c:v>4621.3546175000001</c:v>
                </c:pt>
                <c:pt idx="178">
                  <c:v>4621.8770949999998</c:v>
                </c:pt>
                <c:pt idx="179">
                  <c:v>4622.3995725000004</c:v>
                </c:pt>
                <c:pt idx="180">
                  <c:v>4622.9220500000001</c:v>
                </c:pt>
                <c:pt idx="181">
                  <c:v>4623.7138924999999</c:v>
                </c:pt>
                <c:pt idx="182">
                  <c:v>4624.5057349999997</c:v>
                </c:pt>
                <c:pt idx="183">
                  <c:v>4625.2975774999995</c:v>
                </c:pt>
                <c:pt idx="184">
                  <c:v>4626.0894200000002</c:v>
                </c:pt>
                <c:pt idx="185">
                  <c:v>4626.8812625</c:v>
                </c:pt>
                <c:pt idx="186">
                  <c:v>4627.6731049999999</c:v>
                </c:pt>
                <c:pt idx="187">
                  <c:v>4628.4649474999997</c:v>
                </c:pt>
                <c:pt idx="188">
                  <c:v>4629.2567899999995</c:v>
                </c:pt>
                <c:pt idx="189">
                  <c:v>4630.0486325000002</c:v>
                </c:pt>
                <c:pt idx="190">
                  <c:v>4630.840475</c:v>
                </c:pt>
                <c:pt idx="191">
                  <c:v>4631.6323174999998</c:v>
                </c:pt>
                <c:pt idx="192">
                  <c:v>4632.4241599999996</c:v>
                </c:pt>
                <c:pt idx="193">
                  <c:v>4633.3667816666666</c:v>
                </c:pt>
                <c:pt idx="194">
                  <c:v>4634.3094033333327</c:v>
                </c:pt>
                <c:pt idx="195">
                  <c:v>4635.2520249999998</c:v>
                </c:pt>
                <c:pt idx="196">
                  <c:v>4636.1946466666668</c:v>
                </c:pt>
                <c:pt idx="197">
                  <c:v>4637.1372683333329</c:v>
                </c:pt>
                <c:pt idx="198">
                  <c:v>4638.07989</c:v>
                </c:pt>
                <c:pt idx="199">
                  <c:v>4639.022511666667</c:v>
                </c:pt>
                <c:pt idx="200">
                  <c:v>4639.9651333333331</c:v>
                </c:pt>
                <c:pt idx="201">
                  <c:v>4640.9077550000002</c:v>
                </c:pt>
                <c:pt idx="202">
                  <c:v>4641.8503766666672</c:v>
                </c:pt>
                <c:pt idx="203">
                  <c:v>4642.7929983333333</c:v>
                </c:pt>
                <c:pt idx="204">
                  <c:v>4643.7356200000004</c:v>
                </c:pt>
                <c:pt idx="205">
                  <c:v>4644.6871816666671</c:v>
                </c:pt>
                <c:pt idx="206">
                  <c:v>4645.6387433333339</c:v>
                </c:pt>
                <c:pt idx="207">
                  <c:v>4646.5903050000006</c:v>
                </c:pt>
                <c:pt idx="208">
                  <c:v>4647.5418666666674</c:v>
                </c:pt>
                <c:pt idx="209">
                  <c:v>4648.4934283333341</c:v>
                </c:pt>
                <c:pt idx="210">
                  <c:v>4649.44499</c:v>
                </c:pt>
                <c:pt idx="211">
                  <c:v>4650.3965516666667</c:v>
                </c:pt>
                <c:pt idx="212">
                  <c:v>4651.3481133333335</c:v>
                </c:pt>
                <c:pt idx="213">
                  <c:v>4652.2996750000002</c:v>
                </c:pt>
                <c:pt idx="214">
                  <c:v>4653.251236666667</c:v>
                </c:pt>
                <c:pt idx="215">
                  <c:v>4654.2027983333337</c:v>
                </c:pt>
                <c:pt idx="216">
                  <c:v>4655.1543600000005</c:v>
                </c:pt>
                <c:pt idx="217">
                  <c:v>4656.0189191666668</c:v>
                </c:pt>
                <c:pt idx="218">
                  <c:v>4656.8834783333332</c:v>
                </c:pt>
                <c:pt idx="219">
                  <c:v>4657.7480375000005</c:v>
                </c:pt>
                <c:pt idx="220">
                  <c:v>4658.6125966666668</c:v>
                </c:pt>
                <c:pt idx="221">
                  <c:v>4659.4771558333332</c:v>
                </c:pt>
                <c:pt idx="222">
                  <c:v>4660.3417150000005</c:v>
                </c:pt>
                <c:pt idx="223">
                  <c:v>4661.2062741666668</c:v>
                </c:pt>
                <c:pt idx="224">
                  <c:v>4662.0708333333332</c:v>
                </c:pt>
                <c:pt idx="225">
                  <c:v>4662.9353924999996</c:v>
                </c:pt>
                <c:pt idx="226">
                  <c:v>4663.7999516666659</c:v>
                </c:pt>
                <c:pt idx="227">
                  <c:v>4664.6645108333332</c:v>
                </c:pt>
                <c:pt idx="228">
                  <c:v>4665.5290699999996</c:v>
                </c:pt>
                <c:pt idx="229">
                  <c:v>4666.2121549999993</c:v>
                </c:pt>
                <c:pt idx="230">
                  <c:v>4666.8952399999998</c:v>
                </c:pt>
                <c:pt idx="231">
                  <c:v>4667.5783249999995</c:v>
                </c:pt>
                <c:pt idx="232">
                  <c:v>4668.2614100000001</c:v>
                </c:pt>
                <c:pt idx="233">
                  <c:v>4668.9444949999997</c:v>
                </c:pt>
                <c:pt idx="234">
                  <c:v>4669.6275800000003</c:v>
                </c:pt>
                <c:pt idx="235">
                  <c:v>4670.310665</c:v>
                </c:pt>
                <c:pt idx="236">
                  <c:v>4670.9937499999996</c:v>
                </c:pt>
                <c:pt idx="237">
                  <c:v>4671.6768350000002</c:v>
                </c:pt>
                <c:pt idx="238">
                  <c:v>4672.3599199999999</c:v>
                </c:pt>
                <c:pt idx="239">
                  <c:v>4673.0430050000004</c:v>
                </c:pt>
                <c:pt idx="240">
                  <c:v>4673.7260900000001</c:v>
                </c:pt>
                <c:pt idx="241">
                  <c:v>4674.0948591666665</c:v>
                </c:pt>
                <c:pt idx="242">
                  <c:v>4674.463628333333</c:v>
                </c:pt>
                <c:pt idx="243">
                  <c:v>4674.8323975000003</c:v>
                </c:pt>
                <c:pt idx="244">
                  <c:v>4675.2011666666667</c:v>
                </c:pt>
                <c:pt idx="245">
                  <c:v>4675.5699358333331</c:v>
                </c:pt>
                <c:pt idx="246">
                  <c:v>4675.9387050000005</c:v>
                </c:pt>
                <c:pt idx="247">
                  <c:v>4676.3074741666669</c:v>
                </c:pt>
                <c:pt idx="248">
                  <c:v>4676.6762433333333</c:v>
                </c:pt>
                <c:pt idx="249">
                  <c:v>4677.0450124999998</c:v>
                </c:pt>
                <c:pt idx="250">
                  <c:v>4677.4137816666662</c:v>
                </c:pt>
                <c:pt idx="251">
                  <c:v>4677.7825508333335</c:v>
                </c:pt>
                <c:pt idx="252">
                  <c:v>4678.1513199999999</c:v>
                </c:pt>
                <c:pt idx="253">
                  <c:v>4678.1641083333334</c:v>
                </c:pt>
                <c:pt idx="254">
                  <c:v>4678.1768966666668</c:v>
                </c:pt>
                <c:pt idx="255">
                  <c:v>4678.1896850000003</c:v>
                </c:pt>
                <c:pt idx="256">
                  <c:v>4678.2024733333337</c:v>
                </c:pt>
                <c:pt idx="257">
                  <c:v>4678.2152616666672</c:v>
                </c:pt>
                <c:pt idx="258">
                  <c:v>4678.2280499999997</c:v>
                </c:pt>
                <c:pt idx="259">
                  <c:v>4678.2408383333332</c:v>
                </c:pt>
                <c:pt idx="260">
                  <c:v>4678.2536266666666</c:v>
                </c:pt>
                <c:pt idx="261">
                  <c:v>4678.2664150000001</c:v>
                </c:pt>
                <c:pt idx="262">
                  <c:v>4678.2792033333335</c:v>
                </c:pt>
                <c:pt idx="263">
                  <c:v>4678.2919916666669</c:v>
                </c:pt>
                <c:pt idx="264">
                  <c:v>4678.3047800000004</c:v>
                </c:pt>
                <c:pt idx="265">
                  <c:v>4678.0197191666666</c:v>
                </c:pt>
                <c:pt idx="266">
                  <c:v>4677.7346583333338</c:v>
                </c:pt>
                <c:pt idx="267">
                  <c:v>4677.4495975</c:v>
                </c:pt>
                <c:pt idx="268">
                  <c:v>4677.1645366666671</c:v>
                </c:pt>
                <c:pt idx="269">
                  <c:v>4676.8794758333333</c:v>
                </c:pt>
                <c:pt idx="270">
                  <c:v>4676.5944149999996</c:v>
                </c:pt>
                <c:pt idx="271">
                  <c:v>4676.3093541666667</c:v>
                </c:pt>
                <c:pt idx="272">
                  <c:v>4676.0242933333329</c:v>
                </c:pt>
                <c:pt idx="273">
                  <c:v>4675.7392325000001</c:v>
                </c:pt>
                <c:pt idx="274">
                  <c:v>4675.4541716666663</c:v>
                </c:pt>
                <c:pt idx="275">
                  <c:v>4675.1691108333334</c:v>
                </c:pt>
                <c:pt idx="276">
                  <c:v>4674.8840499999997</c:v>
                </c:pt>
                <c:pt idx="277">
                  <c:v>4674.4132424999998</c:v>
                </c:pt>
                <c:pt idx="278">
                  <c:v>4673.9424349999999</c:v>
                </c:pt>
                <c:pt idx="279">
                  <c:v>4673.4716275000001</c:v>
                </c:pt>
                <c:pt idx="280">
                  <c:v>4673.0008200000002</c:v>
                </c:pt>
                <c:pt idx="281">
                  <c:v>4672.5300125000003</c:v>
                </c:pt>
                <c:pt idx="282">
                  <c:v>4672.0592049999996</c:v>
                </c:pt>
                <c:pt idx="283">
                  <c:v>4671.5883974999997</c:v>
                </c:pt>
                <c:pt idx="284">
                  <c:v>4671.1175899999998</c:v>
                </c:pt>
                <c:pt idx="285">
                  <c:v>4670.6467825</c:v>
                </c:pt>
                <c:pt idx="286">
                  <c:v>4670.1759750000001</c:v>
                </c:pt>
                <c:pt idx="287">
                  <c:v>4669.7051675000002</c:v>
                </c:pt>
                <c:pt idx="288">
                  <c:v>4669.2343600000004</c:v>
                </c:pt>
                <c:pt idx="289">
                  <c:v>4668.7375050000001</c:v>
                </c:pt>
                <c:pt idx="290">
                  <c:v>4668.2406500000006</c:v>
                </c:pt>
                <c:pt idx="291">
                  <c:v>4667.7437950000003</c:v>
                </c:pt>
                <c:pt idx="292">
                  <c:v>4667.24694</c:v>
                </c:pt>
                <c:pt idx="293">
                  <c:v>4666.7500850000006</c:v>
                </c:pt>
                <c:pt idx="294">
                  <c:v>4666.2532300000003</c:v>
                </c:pt>
                <c:pt idx="295">
                  <c:v>4665.7563749999999</c:v>
                </c:pt>
                <c:pt idx="296">
                  <c:v>4665.2595200000005</c:v>
                </c:pt>
                <c:pt idx="297">
                  <c:v>4664.7626650000002</c:v>
                </c:pt>
                <c:pt idx="298">
                  <c:v>4664.2658099999999</c:v>
                </c:pt>
                <c:pt idx="299">
                  <c:v>4663.7689550000005</c:v>
                </c:pt>
                <c:pt idx="300">
                  <c:v>4663.2721000000001</c:v>
                </c:pt>
                <c:pt idx="301">
                  <c:v>4662.8398358333334</c:v>
                </c:pt>
                <c:pt idx="302">
                  <c:v>4662.4075716666666</c:v>
                </c:pt>
                <c:pt idx="303">
                  <c:v>4661.9753074999999</c:v>
                </c:pt>
                <c:pt idx="304">
                  <c:v>4661.5430433333331</c:v>
                </c:pt>
                <c:pt idx="305">
                  <c:v>4661.1107791666664</c:v>
                </c:pt>
                <c:pt idx="306">
                  <c:v>4660.6785149999996</c:v>
                </c:pt>
                <c:pt idx="307">
                  <c:v>4660.2462508333338</c:v>
                </c:pt>
                <c:pt idx="308">
                  <c:v>4659.813986666667</c:v>
                </c:pt>
                <c:pt idx="309">
                  <c:v>4659.3817225000003</c:v>
                </c:pt>
                <c:pt idx="310">
                  <c:v>4658.9494583333335</c:v>
                </c:pt>
                <c:pt idx="311">
                  <c:v>4658.5171941666667</c:v>
                </c:pt>
                <c:pt idx="312">
                  <c:v>4658.08493</c:v>
                </c:pt>
                <c:pt idx="313">
                  <c:v>4657.7623533333335</c:v>
                </c:pt>
                <c:pt idx="314">
                  <c:v>4657.4397766666661</c:v>
                </c:pt>
                <c:pt idx="315">
                  <c:v>4657.1171999999997</c:v>
                </c:pt>
                <c:pt idx="316">
                  <c:v>4656.7946233333332</c:v>
                </c:pt>
                <c:pt idx="317">
                  <c:v>4656.4720466666668</c:v>
                </c:pt>
                <c:pt idx="318">
                  <c:v>4656.1494700000003</c:v>
                </c:pt>
                <c:pt idx="319">
                  <c:v>4655.8268933333329</c:v>
                </c:pt>
                <c:pt idx="320">
                  <c:v>4655.5043166666665</c:v>
                </c:pt>
                <c:pt idx="321">
                  <c:v>4655.18174</c:v>
                </c:pt>
                <c:pt idx="322">
                  <c:v>4654.8591633333326</c:v>
                </c:pt>
                <c:pt idx="323">
                  <c:v>4654.5365866666662</c:v>
                </c:pt>
                <c:pt idx="324">
                  <c:v>4654.2140099999997</c:v>
                </c:pt>
                <c:pt idx="325">
                  <c:v>4654.0148191666667</c:v>
                </c:pt>
                <c:pt idx="326">
                  <c:v>4653.8156283333328</c:v>
                </c:pt>
                <c:pt idx="327">
                  <c:v>4653.6164374999998</c:v>
                </c:pt>
                <c:pt idx="328">
                  <c:v>4653.4172466666669</c:v>
                </c:pt>
                <c:pt idx="329">
                  <c:v>4653.218055833333</c:v>
                </c:pt>
                <c:pt idx="330">
                  <c:v>4653.018865</c:v>
                </c:pt>
                <c:pt idx="331">
                  <c:v>4652.819674166667</c:v>
                </c:pt>
                <c:pt idx="332">
                  <c:v>4652.6204833333331</c:v>
                </c:pt>
                <c:pt idx="333">
                  <c:v>4652.4212925000002</c:v>
                </c:pt>
                <c:pt idx="334">
                  <c:v>4652.2221016666672</c:v>
                </c:pt>
                <c:pt idx="335">
                  <c:v>4652.0229108333333</c:v>
                </c:pt>
                <c:pt idx="336">
                  <c:v>4651.8237200000003</c:v>
                </c:pt>
                <c:pt idx="337">
                  <c:v>4651.7084491666665</c:v>
                </c:pt>
                <c:pt idx="338">
                  <c:v>4651.5931783333335</c:v>
                </c:pt>
                <c:pt idx="339">
                  <c:v>4651.4779075000006</c:v>
                </c:pt>
                <c:pt idx="340">
                  <c:v>4651.3626366666667</c:v>
                </c:pt>
                <c:pt idx="341">
                  <c:v>4651.2473658333329</c:v>
                </c:pt>
                <c:pt idx="342">
                  <c:v>4651.1320949999999</c:v>
                </c:pt>
                <c:pt idx="343">
                  <c:v>4651.016824166667</c:v>
                </c:pt>
                <c:pt idx="344">
                  <c:v>4650.9015533333331</c:v>
                </c:pt>
                <c:pt idx="345">
                  <c:v>4650.7862824999993</c:v>
                </c:pt>
                <c:pt idx="346">
                  <c:v>4650.6710116666663</c:v>
                </c:pt>
                <c:pt idx="347">
                  <c:v>4650.5557408333334</c:v>
                </c:pt>
                <c:pt idx="348">
                  <c:v>4650.4404699999996</c:v>
                </c:pt>
                <c:pt idx="349">
                  <c:v>4650.3933324999998</c:v>
                </c:pt>
                <c:pt idx="350">
                  <c:v>4650.3461950000001</c:v>
                </c:pt>
                <c:pt idx="351">
                  <c:v>4650.2990574999994</c:v>
                </c:pt>
                <c:pt idx="352">
                  <c:v>4650.2519199999997</c:v>
                </c:pt>
                <c:pt idx="353">
                  <c:v>4650.2047825</c:v>
                </c:pt>
                <c:pt idx="354">
                  <c:v>4650.1576449999993</c:v>
                </c:pt>
                <c:pt idx="355">
                  <c:v>4650.1105074999996</c:v>
                </c:pt>
                <c:pt idx="356">
                  <c:v>4650.0633699999998</c:v>
                </c:pt>
                <c:pt idx="357">
                  <c:v>4650.0162325000001</c:v>
                </c:pt>
                <c:pt idx="358">
                  <c:v>4649.9690950000004</c:v>
                </c:pt>
                <c:pt idx="359">
                  <c:v>4649.9219574999997</c:v>
                </c:pt>
                <c:pt idx="360">
                  <c:v>4649.87482</c:v>
                </c:pt>
                <c:pt idx="361">
                  <c:v>4649.8344591666664</c:v>
                </c:pt>
                <c:pt idx="362">
                  <c:v>4649.7940983333337</c:v>
                </c:pt>
                <c:pt idx="363">
                  <c:v>4649.7537375000002</c:v>
                </c:pt>
                <c:pt idx="364">
                  <c:v>4649.7133766666666</c:v>
                </c:pt>
                <c:pt idx="365">
                  <c:v>4649.673015833333</c:v>
                </c:pt>
                <c:pt idx="366">
                  <c:v>4649.6326549999994</c:v>
                </c:pt>
                <c:pt idx="367">
                  <c:v>4649.5922941666668</c:v>
                </c:pt>
                <c:pt idx="368">
                  <c:v>4649.5519333333332</c:v>
                </c:pt>
                <c:pt idx="369">
                  <c:v>4649.5115724999996</c:v>
                </c:pt>
                <c:pt idx="370">
                  <c:v>4649.4712116666669</c:v>
                </c:pt>
                <c:pt idx="371">
                  <c:v>4649.4308508333334</c:v>
                </c:pt>
                <c:pt idx="372">
                  <c:v>4649.3904899999998</c:v>
                </c:pt>
                <c:pt idx="373">
                  <c:v>4649.3116833333333</c:v>
                </c:pt>
                <c:pt idx="374">
                  <c:v>4649.2328766666669</c:v>
                </c:pt>
                <c:pt idx="375">
                  <c:v>4649.1540699999996</c:v>
                </c:pt>
                <c:pt idx="376">
                  <c:v>4649.0752633333332</c:v>
                </c:pt>
                <c:pt idx="377">
                  <c:v>4648.9964566666667</c:v>
                </c:pt>
                <c:pt idx="378">
                  <c:v>4648.9176499999994</c:v>
                </c:pt>
                <c:pt idx="379">
                  <c:v>4648.838843333333</c:v>
                </c:pt>
                <c:pt idx="380">
                  <c:v>4648.7600366666666</c:v>
                </c:pt>
                <c:pt idx="381">
                  <c:v>4648.6812300000001</c:v>
                </c:pt>
                <c:pt idx="382">
                  <c:v>4648.6024233333337</c:v>
                </c:pt>
                <c:pt idx="383">
                  <c:v>4648.5236166666664</c:v>
                </c:pt>
                <c:pt idx="384">
                  <c:v>4648.44481</c:v>
                </c:pt>
                <c:pt idx="385">
                  <c:v>4648.2831291666662</c:v>
                </c:pt>
                <c:pt idx="386">
                  <c:v>4648.1214483333333</c:v>
                </c:pt>
                <c:pt idx="387">
                  <c:v>4647.9597675000005</c:v>
                </c:pt>
                <c:pt idx="388">
                  <c:v>4647.7980866666667</c:v>
                </c:pt>
                <c:pt idx="389">
                  <c:v>4647.6364058333329</c:v>
                </c:pt>
                <c:pt idx="390">
                  <c:v>4647.474725</c:v>
                </c:pt>
                <c:pt idx="391">
                  <c:v>4647.3130441666672</c:v>
                </c:pt>
                <c:pt idx="392">
                  <c:v>4647.1513633333334</c:v>
                </c:pt>
                <c:pt idx="393">
                  <c:v>4646.9896824999996</c:v>
                </c:pt>
                <c:pt idx="394">
                  <c:v>4646.8280016666668</c:v>
                </c:pt>
                <c:pt idx="395">
                  <c:v>4646.6663208333339</c:v>
                </c:pt>
                <c:pt idx="396">
                  <c:v>4646.5046400000001</c:v>
                </c:pt>
                <c:pt idx="397">
                  <c:v>4646.2395191666665</c:v>
                </c:pt>
                <c:pt idx="398">
                  <c:v>4645.9743983333337</c:v>
                </c:pt>
                <c:pt idx="399">
                  <c:v>4645.7092775000001</c:v>
                </c:pt>
                <c:pt idx="400">
                  <c:v>4645.4441566666665</c:v>
                </c:pt>
                <c:pt idx="401">
                  <c:v>4645.1790358333337</c:v>
                </c:pt>
                <c:pt idx="402">
                  <c:v>4644.9139150000001</c:v>
                </c:pt>
                <c:pt idx="403">
                  <c:v>4644.6487941666664</c:v>
                </c:pt>
                <c:pt idx="404">
                  <c:v>4644.3836733333337</c:v>
                </c:pt>
                <c:pt idx="405">
                  <c:v>4644.1185525000001</c:v>
                </c:pt>
                <c:pt idx="406">
                  <c:v>4643.8534316666664</c:v>
                </c:pt>
                <c:pt idx="407">
                  <c:v>4643.5883108333337</c:v>
                </c:pt>
                <c:pt idx="408">
                  <c:v>4643.3231900000001</c:v>
                </c:pt>
                <c:pt idx="409">
                  <c:v>4642.9720525000002</c:v>
                </c:pt>
                <c:pt idx="410">
                  <c:v>4642.6209150000004</c:v>
                </c:pt>
                <c:pt idx="411">
                  <c:v>4642.2697774999997</c:v>
                </c:pt>
                <c:pt idx="412">
                  <c:v>4641.9186399999999</c:v>
                </c:pt>
                <c:pt idx="413">
                  <c:v>4641.5675025</c:v>
                </c:pt>
                <c:pt idx="414">
                  <c:v>4641.2163650000002</c:v>
                </c:pt>
                <c:pt idx="415">
                  <c:v>4640.8652275000004</c:v>
                </c:pt>
                <c:pt idx="416">
                  <c:v>4640.5140900000006</c:v>
                </c:pt>
                <c:pt idx="417">
                  <c:v>4640.1629525000008</c:v>
                </c:pt>
                <c:pt idx="418">
                  <c:v>4639.811815</c:v>
                </c:pt>
                <c:pt idx="419">
                  <c:v>4639.4606775000002</c:v>
                </c:pt>
                <c:pt idx="420">
                  <c:v>4639.1095400000004</c:v>
                </c:pt>
                <c:pt idx="421">
                  <c:v>4638.7394333333341</c:v>
                </c:pt>
                <c:pt idx="422">
                  <c:v>4638.3693266666669</c:v>
                </c:pt>
                <c:pt idx="423">
                  <c:v>4637.9992200000006</c:v>
                </c:pt>
                <c:pt idx="424">
                  <c:v>4637.6291133333334</c:v>
                </c:pt>
                <c:pt idx="425">
                  <c:v>4637.2590066666671</c:v>
                </c:pt>
                <c:pt idx="426">
                  <c:v>4636.8888999999999</c:v>
                </c:pt>
                <c:pt idx="427">
                  <c:v>4636.5187933333336</c:v>
                </c:pt>
                <c:pt idx="428">
                  <c:v>4636.1486866666673</c:v>
                </c:pt>
                <c:pt idx="429">
                  <c:v>4635.7785800000001</c:v>
                </c:pt>
                <c:pt idx="430">
                  <c:v>4635.4084733333339</c:v>
                </c:pt>
                <c:pt idx="431">
                  <c:v>4635.0383666666667</c:v>
                </c:pt>
                <c:pt idx="432">
                  <c:v>4634.6682600000004</c:v>
                </c:pt>
                <c:pt idx="433">
                  <c:v>4634.4260041666666</c:v>
                </c:pt>
                <c:pt idx="434">
                  <c:v>4634.1837483333338</c:v>
                </c:pt>
                <c:pt idx="435">
                  <c:v>4633.9414925000001</c:v>
                </c:pt>
                <c:pt idx="436">
                  <c:v>4633.6992366666673</c:v>
                </c:pt>
                <c:pt idx="437">
                  <c:v>4633.4569808333335</c:v>
                </c:pt>
                <c:pt idx="438">
                  <c:v>4633.2147249999998</c:v>
                </c:pt>
                <c:pt idx="439">
                  <c:v>4632.972469166667</c:v>
                </c:pt>
                <c:pt idx="440">
                  <c:v>4632.7302133333333</c:v>
                </c:pt>
                <c:pt idx="441">
                  <c:v>4632.4879575000004</c:v>
                </c:pt>
                <c:pt idx="442">
                  <c:v>4632.2457016666667</c:v>
                </c:pt>
                <c:pt idx="443">
                  <c:v>4632.0034458333339</c:v>
                </c:pt>
                <c:pt idx="444">
                  <c:v>4631.7611900000002</c:v>
                </c:pt>
                <c:pt idx="445">
                  <c:v>4631.6923316666671</c:v>
                </c:pt>
                <c:pt idx="446">
                  <c:v>4631.6234733333331</c:v>
                </c:pt>
                <c:pt idx="447">
                  <c:v>4631.554615</c:v>
                </c:pt>
                <c:pt idx="448">
                  <c:v>4631.4857566666669</c:v>
                </c:pt>
                <c:pt idx="449">
                  <c:v>4631.4168983333338</c:v>
                </c:pt>
                <c:pt idx="450">
                  <c:v>4631.3480400000008</c:v>
                </c:pt>
                <c:pt idx="451">
                  <c:v>4631.2791816666668</c:v>
                </c:pt>
                <c:pt idx="452">
                  <c:v>4631.2103233333337</c:v>
                </c:pt>
                <c:pt idx="453">
                  <c:v>4631.1414650000006</c:v>
                </c:pt>
                <c:pt idx="454">
                  <c:v>4631.0726066666666</c:v>
                </c:pt>
                <c:pt idx="455">
                  <c:v>4631.0037483333335</c:v>
                </c:pt>
                <c:pt idx="456">
                  <c:v>4630.9348900000005</c:v>
                </c:pt>
                <c:pt idx="457">
                  <c:v>4631.0130400000007</c:v>
                </c:pt>
                <c:pt idx="458">
                  <c:v>4631.0911900000001</c:v>
                </c:pt>
                <c:pt idx="459">
                  <c:v>4631.1693400000004</c:v>
                </c:pt>
                <c:pt idx="460">
                  <c:v>4631.2474900000007</c:v>
                </c:pt>
                <c:pt idx="461">
                  <c:v>4631.32564</c:v>
                </c:pt>
                <c:pt idx="462">
                  <c:v>4631.4037900000003</c:v>
                </c:pt>
                <c:pt idx="463">
                  <c:v>4631.4819400000006</c:v>
                </c:pt>
                <c:pt idx="464">
                  <c:v>4631.5600899999999</c:v>
                </c:pt>
                <c:pt idx="465">
                  <c:v>4631.6382400000002</c:v>
                </c:pt>
                <c:pt idx="466">
                  <c:v>4631.7163900000005</c:v>
                </c:pt>
                <c:pt idx="467">
                  <c:v>4631.7945399999999</c:v>
                </c:pt>
                <c:pt idx="468">
                  <c:v>4631.8726900000001</c:v>
                </c:pt>
                <c:pt idx="469">
                  <c:v>4632.0714875000003</c:v>
                </c:pt>
                <c:pt idx="470">
                  <c:v>4632.2702850000005</c:v>
                </c:pt>
                <c:pt idx="471">
                  <c:v>4632.4690824999998</c:v>
                </c:pt>
                <c:pt idx="472">
                  <c:v>4632.66788</c:v>
                </c:pt>
                <c:pt idx="473">
                  <c:v>4632.8666775000002</c:v>
                </c:pt>
                <c:pt idx="474">
                  <c:v>4633.0654749999994</c:v>
                </c:pt>
                <c:pt idx="475">
                  <c:v>4633.2642724999996</c:v>
                </c:pt>
                <c:pt idx="476">
                  <c:v>4633.4630699999998</c:v>
                </c:pt>
                <c:pt idx="477">
                  <c:v>4633.6618675</c:v>
                </c:pt>
                <c:pt idx="478">
                  <c:v>4633.8606650000002</c:v>
                </c:pt>
                <c:pt idx="479">
                  <c:v>4634.0594624999994</c:v>
                </c:pt>
                <c:pt idx="480">
                  <c:v>4634.2582599999996</c:v>
                </c:pt>
                <c:pt idx="481">
                  <c:v>4634.5898524999993</c:v>
                </c:pt>
                <c:pt idx="482">
                  <c:v>4634.9214449999999</c:v>
                </c:pt>
                <c:pt idx="483">
                  <c:v>4635.2530374999997</c:v>
                </c:pt>
                <c:pt idx="484">
                  <c:v>4635.5846299999994</c:v>
                </c:pt>
                <c:pt idx="485">
                  <c:v>4635.9162225</c:v>
                </c:pt>
                <c:pt idx="486">
                  <c:v>4636.2478149999997</c:v>
                </c:pt>
                <c:pt idx="487">
                  <c:v>4636.5794074999994</c:v>
                </c:pt>
                <c:pt idx="488">
                  <c:v>4636.9110000000001</c:v>
                </c:pt>
                <c:pt idx="489">
                  <c:v>4637.2425924999998</c:v>
                </c:pt>
                <c:pt idx="490">
                  <c:v>4637.5741849999995</c:v>
                </c:pt>
                <c:pt idx="491">
                  <c:v>4637.9057775000001</c:v>
                </c:pt>
                <c:pt idx="492">
                  <c:v>4638.2373699999998</c:v>
                </c:pt>
                <c:pt idx="493">
                  <c:v>4638.5909816666663</c:v>
                </c:pt>
                <c:pt idx="494">
                  <c:v>4638.9445933333336</c:v>
                </c:pt>
                <c:pt idx="495">
                  <c:v>4639.2982050000001</c:v>
                </c:pt>
                <c:pt idx="496">
                  <c:v>4639.6518166666665</c:v>
                </c:pt>
                <c:pt idx="497">
                  <c:v>4640.0054283333329</c:v>
                </c:pt>
                <c:pt idx="498">
                  <c:v>4640.3590399999994</c:v>
                </c:pt>
                <c:pt idx="499">
                  <c:v>4640.7126516666667</c:v>
                </c:pt>
                <c:pt idx="500">
                  <c:v>4641.0662633333332</c:v>
                </c:pt>
                <c:pt idx="501">
                  <c:v>4641.4198749999996</c:v>
                </c:pt>
                <c:pt idx="502">
                  <c:v>4641.7734866666669</c:v>
                </c:pt>
                <c:pt idx="503">
                  <c:v>4642.1270983333334</c:v>
                </c:pt>
                <c:pt idx="504">
                  <c:v>4642.4807099999998</c:v>
                </c:pt>
                <c:pt idx="505">
                  <c:v>4642.7706083333333</c:v>
                </c:pt>
                <c:pt idx="506">
                  <c:v>4643.0605066666667</c:v>
                </c:pt>
                <c:pt idx="507">
                  <c:v>4643.3504050000001</c:v>
                </c:pt>
                <c:pt idx="508">
                  <c:v>4643.6403033333336</c:v>
                </c:pt>
                <c:pt idx="509">
                  <c:v>4643.930201666667</c:v>
                </c:pt>
                <c:pt idx="510">
                  <c:v>4644.2201000000005</c:v>
                </c:pt>
                <c:pt idx="511">
                  <c:v>4644.509998333333</c:v>
                </c:pt>
                <c:pt idx="512">
                  <c:v>4644.7998966666664</c:v>
                </c:pt>
                <c:pt idx="513">
                  <c:v>4645.0897949999999</c:v>
                </c:pt>
                <c:pt idx="514">
                  <c:v>4645.3796933333333</c:v>
                </c:pt>
                <c:pt idx="515">
                  <c:v>4645.6695916666667</c:v>
                </c:pt>
                <c:pt idx="516">
                  <c:v>4645.9594900000002</c:v>
                </c:pt>
                <c:pt idx="517">
                  <c:v>4646.0823058333335</c:v>
                </c:pt>
                <c:pt idx="518">
                  <c:v>4646.2051216666669</c:v>
                </c:pt>
                <c:pt idx="519">
                  <c:v>4646.3279375000002</c:v>
                </c:pt>
                <c:pt idx="520">
                  <c:v>4646.4507533333335</c:v>
                </c:pt>
                <c:pt idx="521">
                  <c:v>4646.5735691666669</c:v>
                </c:pt>
                <c:pt idx="522">
                  <c:v>4646.6963850000002</c:v>
                </c:pt>
                <c:pt idx="523">
                  <c:v>4646.8192008333335</c:v>
                </c:pt>
                <c:pt idx="524">
                  <c:v>4646.9420166666669</c:v>
                </c:pt>
                <c:pt idx="525">
                  <c:v>4647.0648325000002</c:v>
                </c:pt>
                <c:pt idx="526">
                  <c:v>4647.1876483333335</c:v>
                </c:pt>
                <c:pt idx="527">
                  <c:v>4647.3104641666669</c:v>
                </c:pt>
                <c:pt idx="528">
                  <c:v>4647.4332800000002</c:v>
                </c:pt>
                <c:pt idx="529">
                  <c:v>4647.3072108333336</c:v>
                </c:pt>
                <c:pt idx="530">
                  <c:v>4647.1811416666669</c:v>
                </c:pt>
                <c:pt idx="531">
                  <c:v>4647.0550725000003</c:v>
                </c:pt>
                <c:pt idx="532">
                  <c:v>4646.9290033333336</c:v>
                </c:pt>
                <c:pt idx="533">
                  <c:v>4646.802934166667</c:v>
                </c:pt>
                <c:pt idx="534">
                  <c:v>4646.6768649999995</c:v>
                </c:pt>
                <c:pt idx="535">
                  <c:v>4646.5507958333328</c:v>
                </c:pt>
                <c:pt idx="536">
                  <c:v>4646.4247266666662</c:v>
                </c:pt>
                <c:pt idx="537">
                  <c:v>4646.2986574999995</c:v>
                </c:pt>
                <c:pt idx="538">
                  <c:v>4646.1725883333329</c:v>
                </c:pt>
                <c:pt idx="539">
                  <c:v>4646.0465191666663</c:v>
                </c:pt>
                <c:pt idx="540">
                  <c:v>4645.9204499999996</c:v>
                </c:pt>
                <c:pt idx="541">
                  <c:v>4645.5795349999999</c:v>
                </c:pt>
                <c:pt idx="542">
                  <c:v>4645.2386200000001</c:v>
                </c:pt>
                <c:pt idx="543">
                  <c:v>4644.8977049999994</c:v>
                </c:pt>
                <c:pt idx="544">
                  <c:v>4644.5567899999996</c:v>
                </c:pt>
                <c:pt idx="545">
                  <c:v>4644.2158749999999</c:v>
                </c:pt>
                <c:pt idx="546">
                  <c:v>4643.8749599999992</c:v>
                </c:pt>
                <c:pt idx="547">
                  <c:v>4643.5340449999994</c:v>
                </c:pt>
                <c:pt idx="548">
                  <c:v>4643.1931299999997</c:v>
                </c:pt>
                <c:pt idx="549">
                  <c:v>4642.8522149999999</c:v>
                </c:pt>
                <c:pt idx="550">
                  <c:v>4642.5113000000001</c:v>
                </c:pt>
                <c:pt idx="551">
                  <c:v>4642.1703849999994</c:v>
                </c:pt>
                <c:pt idx="552">
                  <c:v>4641.8294699999997</c:v>
                </c:pt>
                <c:pt idx="553">
                  <c:v>4641.3899766666664</c:v>
                </c:pt>
                <c:pt idx="554">
                  <c:v>4640.9504833333331</c:v>
                </c:pt>
                <c:pt idx="555">
                  <c:v>4640.5109899999998</c:v>
                </c:pt>
                <c:pt idx="556">
                  <c:v>4640.0714966666665</c:v>
                </c:pt>
                <c:pt idx="557">
                  <c:v>4639.6320033333332</c:v>
                </c:pt>
                <c:pt idx="558">
                  <c:v>4639.1925099999999</c:v>
                </c:pt>
                <c:pt idx="559">
                  <c:v>4638.7530166666666</c:v>
                </c:pt>
                <c:pt idx="560">
                  <c:v>4638.3135233333333</c:v>
                </c:pt>
                <c:pt idx="561">
                  <c:v>4637.8740299999999</c:v>
                </c:pt>
                <c:pt idx="562">
                  <c:v>4637.4345366666666</c:v>
                </c:pt>
                <c:pt idx="563">
                  <c:v>4636.9950433333333</c:v>
                </c:pt>
                <c:pt idx="564">
                  <c:v>4636.55555</c:v>
                </c:pt>
                <c:pt idx="565">
                  <c:v>4636.0903975000001</c:v>
                </c:pt>
                <c:pt idx="566">
                  <c:v>4635.6252450000002</c:v>
                </c:pt>
                <c:pt idx="567">
                  <c:v>4635.1600925000002</c:v>
                </c:pt>
                <c:pt idx="568">
                  <c:v>4634.6949400000003</c:v>
                </c:pt>
                <c:pt idx="569">
                  <c:v>4634.2297875000004</c:v>
                </c:pt>
                <c:pt idx="570">
                  <c:v>4633.7646349999995</c:v>
                </c:pt>
                <c:pt idx="571">
                  <c:v>4633.2994824999996</c:v>
                </c:pt>
                <c:pt idx="572">
                  <c:v>4632.8343299999997</c:v>
                </c:pt>
                <c:pt idx="573">
                  <c:v>4632.3691774999998</c:v>
                </c:pt>
                <c:pt idx="574">
                  <c:v>4631.9040249999998</c:v>
                </c:pt>
                <c:pt idx="575">
                  <c:v>4631.4388724999999</c:v>
                </c:pt>
                <c:pt idx="576">
                  <c:v>4630.97372</c:v>
                </c:pt>
                <c:pt idx="577">
                  <c:v>4630.6523066666668</c:v>
                </c:pt>
                <c:pt idx="578">
                  <c:v>4630.3308933333337</c:v>
                </c:pt>
                <c:pt idx="579">
                  <c:v>4630.0094799999997</c:v>
                </c:pt>
                <c:pt idx="580">
                  <c:v>4629.6880666666666</c:v>
                </c:pt>
                <c:pt idx="581">
                  <c:v>4629.3666533333335</c:v>
                </c:pt>
                <c:pt idx="582">
                  <c:v>4629.0452399999995</c:v>
                </c:pt>
                <c:pt idx="583">
                  <c:v>4628.7238266666664</c:v>
                </c:pt>
                <c:pt idx="584">
                  <c:v>4628.4024133333332</c:v>
                </c:pt>
                <c:pt idx="585">
                  <c:v>4628.0810000000001</c:v>
                </c:pt>
                <c:pt idx="586">
                  <c:v>4627.759586666667</c:v>
                </c:pt>
                <c:pt idx="587">
                  <c:v>4627.438173333333</c:v>
                </c:pt>
                <c:pt idx="588">
                  <c:v>4627.1167599999999</c:v>
                </c:pt>
                <c:pt idx="589">
                  <c:v>4627.1537141666668</c:v>
                </c:pt>
                <c:pt idx="590">
                  <c:v>4627.1906683333327</c:v>
                </c:pt>
                <c:pt idx="591">
                  <c:v>4627.2276224999996</c:v>
                </c:pt>
                <c:pt idx="592">
                  <c:v>4627.2645766666665</c:v>
                </c:pt>
                <c:pt idx="593">
                  <c:v>4627.3015308333333</c:v>
                </c:pt>
                <c:pt idx="594">
                  <c:v>4627.3384850000002</c:v>
                </c:pt>
                <c:pt idx="595">
                  <c:v>4627.3754391666662</c:v>
                </c:pt>
                <c:pt idx="596">
                  <c:v>4627.4123933333331</c:v>
                </c:pt>
                <c:pt idx="597">
                  <c:v>4627.4493474999999</c:v>
                </c:pt>
                <c:pt idx="598">
                  <c:v>4627.4863016666659</c:v>
                </c:pt>
                <c:pt idx="599">
                  <c:v>4627.5232558333328</c:v>
                </c:pt>
                <c:pt idx="600">
                  <c:v>4627.5602099999996</c:v>
                </c:pt>
                <c:pt idx="601">
                  <c:v>4628.0340541666665</c:v>
                </c:pt>
                <c:pt idx="602">
                  <c:v>4628.5078983333333</c:v>
                </c:pt>
                <c:pt idx="603">
                  <c:v>4628.9817425000001</c:v>
                </c:pt>
                <c:pt idx="604">
                  <c:v>4629.455586666666</c:v>
                </c:pt>
                <c:pt idx="605">
                  <c:v>4629.9294308333328</c:v>
                </c:pt>
                <c:pt idx="606">
                  <c:v>4630.4032749999997</c:v>
                </c:pt>
                <c:pt idx="607">
                  <c:v>4630.8771191666665</c:v>
                </c:pt>
                <c:pt idx="608">
                  <c:v>4631.3509633333333</c:v>
                </c:pt>
                <c:pt idx="609">
                  <c:v>4631.8248074999992</c:v>
                </c:pt>
                <c:pt idx="610">
                  <c:v>4632.298651666666</c:v>
                </c:pt>
                <c:pt idx="611">
                  <c:v>4632.7724958333329</c:v>
                </c:pt>
                <c:pt idx="612">
                  <c:v>4633.2463399999997</c:v>
                </c:pt>
                <c:pt idx="613">
                  <c:v>4634.1685641666663</c:v>
                </c:pt>
                <c:pt idx="614">
                  <c:v>4635.090788333333</c:v>
                </c:pt>
                <c:pt idx="615">
                  <c:v>4636.0130124999996</c:v>
                </c:pt>
                <c:pt idx="616">
                  <c:v>4636.9352366666662</c:v>
                </c:pt>
                <c:pt idx="617">
                  <c:v>4637.8574608333329</c:v>
                </c:pt>
                <c:pt idx="618">
                  <c:v>4638.7796849999995</c:v>
                </c:pt>
                <c:pt idx="619">
                  <c:v>4639.7019091666671</c:v>
                </c:pt>
                <c:pt idx="620">
                  <c:v>4640.6241333333337</c:v>
                </c:pt>
                <c:pt idx="621">
                  <c:v>4641.5463575000003</c:v>
                </c:pt>
                <c:pt idx="622">
                  <c:v>4642.468581666667</c:v>
                </c:pt>
                <c:pt idx="623">
                  <c:v>4643.3908058333336</c:v>
                </c:pt>
                <c:pt idx="624">
                  <c:v>4644.3130300000003</c:v>
                </c:pt>
                <c:pt idx="625">
                  <c:v>4645.7045475000004</c:v>
                </c:pt>
                <c:pt idx="626">
                  <c:v>4647.0960649999997</c:v>
                </c:pt>
                <c:pt idx="627">
                  <c:v>4648.4875824999999</c:v>
                </c:pt>
                <c:pt idx="628">
                  <c:v>4649.8791000000001</c:v>
                </c:pt>
                <c:pt idx="629">
                  <c:v>4651.2706175000003</c:v>
                </c:pt>
                <c:pt idx="630">
                  <c:v>4652.6621350000005</c:v>
                </c:pt>
                <c:pt idx="631">
                  <c:v>4654.0536524999998</c:v>
                </c:pt>
                <c:pt idx="632">
                  <c:v>4655.44517</c:v>
                </c:pt>
                <c:pt idx="633">
                  <c:v>4656.8366875000002</c:v>
                </c:pt>
                <c:pt idx="634">
                  <c:v>4658.2282049999994</c:v>
                </c:pt>
                <c:pt idx="635">
                  <c:v>4659.6197224999996</c:v>
                </c:pt>
                <c:pt idx="636">
                  <c:v>4661.0112399999998</c:v>
                </c:pt>
                <c:pt idx="637">
                  <c:v>4662.8257149999999</c:v>
                </c:pt>
                <c:pt idx="638">
                  <c:v>4664.6401900000001</c:v>
                </c:pt>
                <c:pt idx="639">
                  <c:v>4666.4546649999993</c:v>
                </c:pt>
                <c:pt idx="640">
                  <c:v>4668.2691399999994</c:v>
                </c:pt>
                <c:pt idx="641">
                  <c:v>4670.0836149999996</c:v>
                </c:pt>
                <c:pt idx="642">
                  <c:v>4671.8980899999997</c:v>
                </c:pt>
                <c:pt idx="643">
                  <c:v>4673.7125649999998</c:v>
                </c:pt>
                <c:pt idx="644">
                  <c:v>4675.5270399999999</c:v>
                </c:pt>
                <c:pt idx="645">
                  <c:v>4677.3415150000001</c:v>
                </c:pt>
                <c:pt idx="646">
                  <c:v>4679.1559899999993</c:v>
                </c:pt>
                <c:pt idx="647">
                  <c:v>4680.9704649999994</c:v>
                </c:pt>
                <c:pt idx="648">
                  <c:v>4682.7849399999996</c:v>
                </c:pt>
                <c:pt idx="649">
                  <c:v>4684.8577174999991</c:v>
                </c:pt>
                <c:pt idx="650">
                  <c:v>4686.9304949999996</c:v>
                </c:pt>
                <c:pt idx="651">
                  <c:v>4689.0032725000001</c:v>
                </c:pt>
                <c:pt idx="652">
                  <c:v>4691.0760499999997</c:v>
                </c:pt>
                <c:pt idx="653">
                  <c:v>4693.1488274999992</c:v>
                </c:pt>
                <c:pt idx="654">
                  <c:v>4695.2216049999997</c:v>
                </c:pt>
                <c:pt idx="655">
                  <c:v>4697.2943825000002</c:v>
                </c:pt>
                <c:pt idx="656">
                  <c:v>4699.3671599999998</c:v>
                </c:pt>
                <c:pt idx="657">
                  <c:v>4701.4399374999994</c:v>
                </c:pt>
                <c:pt idx="658">
                  <c:v>4703.5127149999998</c:v>
                </c:pt>
                <c:pt idx="659">
                  <c:v>4705.5854925000003</c:v>
                </c:pt>
                <c:pt idx="660">
                  <c:v>4707.6582699999999</c:v>
                </c:pt>
                <c:pt idx="661">
                  <c:v>4709.8592600000002</c:v>
                </c:pt>
                <c:pt idx="662">
                  <c:v>4712.0602499999995</c:v>
                </c:pt>
                <c:pt idx="663">
                  <c:v>4714.2612399999998</c:v>
                </c:pt>
                <c:pt idx="664">
                  <c:v>4716.4622300000001</c:v>
                </c:pt>
                <c:pt idx="665">
                  <c:v>4718.6632199999995</c:v>
                </c:pt>
                <c:pt idx="666">
                  <c:v>4720.8642099999997</c:v>
                </c:pt>
                <c:pt idx="667">
                  <c:v>4723.0652</c:v>
                </c:pt>
                <c:pt idx="668">
                  <c:v>4725.2661899999994</c:v>
                </c:pt>
                <c:pt idx="669">
                  <c:v>4727.4671799999996</c:v>
                </c:pt>
                <c:pt idx="670">
                  <c:v>4729.6681699999999</c:v>
                </c:pt>
                <c:pt idx="671">
                  <c:v>4731.8691599999993</c:v>
                </c:pt>
                <c:pt idx="672">
                  <c:v>4734.0701499999996</c:v>
                </c:pt>
                <c:pt idx="673">
                  <c:v>4736.1903116666663</c:v>
                </c:pt>
                <c:pt idx="674">
                  <c:v>4738.310473333333</c:v>
                </c:pt>
                <c:pt idx="675">
                  <c:v>4740.4306349999997</c:v>
                </c:pt>
                <c:pt idx="676">
                  <c:v>4742.5507966666664</c:v>
                </c:pt>
                <c:pt idx="677">
                  <c:v>4744.6709583333331</c:v>
                </c:pt>
                <c:pt idx="678">
                  <c:v>4746.7911199999999</c:v>
                </c:pt>
                <c:pt idx="679">
                  <c:v>4748.9112816666666</c:v>
                </c:pt>
                <c:pt idx="680">
                  <c:v>4751.0314433333333</c:v>
                </c:pt>
                <c:pt idx="681">
                  <c:v>4753.151605</c:v>
                </c:pt>
                <c:pt idx="682">
                  <c:v>4755.2717666666667</c:v>
                </c:pt>
                <c:pt idx="683">
                  <c:v>4757.3919283333335</c:v>
                </c:pt>
                <c:pt idx="684">
                  <c:v>4759.5120900000002</c:v>
                </c:pt>
                <c:pt idx="685">
                  <c:v>4761.2734833333334</c:v>
                </c:pt>
                <c:pt idx="686">
                  <c:v>4763.0348766666666</c:v>
                </c:pt>
                <c:pt idx="687">
                  <c:v>4764.7962699999998</c:v>
                </c:pt>
                <c:pt idx="688">
                  <c:v>4766.557663333333</c:v>
                </c:pt>
                <c:pt idx="689">
                  <c:v>4768.3190566666663</c:v>
                </c:pt>
                <c:pt idx="690">
                  <c:v>4770.0804499999995</c:v>
                </c:pt>
                <c:pt idx="691">
                  <c:v>4771.8418433333336</c:v>
                </c:pt>
                <c:pt idx="692">
                  <c:v>4773.6032366666668</c:v>
                </c:pt>
                <c:pt idx="693">
                  <c:v>4775.36463</c:v>
                </c:pt>
                <c:pt idx="694">
                  <c:v>4777.1260233333333</c:v>
                </c:pt>
                <c:pt idx="695">
                  <c:v>4778.8874166666665</c:v>
                </c:pt>
                <c:pt idx="696">
                  <c:v>4780.6488099999997</c:v>
                </c:pt>
                <c:pt idx="697">
                  <c:v>4781.928955833333</c:v>
                </c:pt>
                <c:pt idx="698">
                  <c:v>4783.2091016666664</c:v>
                </c:pt>
                <c:pt idx="699">
                  <c:v>4784.4892474999997</c:v>
                </c:pt>
                <c:pt idx="700">
                  <c:v>4785.769393333333</c:v>
                </c:pt>
                <c:pt idx="701">
                  <c:v>4787.0495391666664</c:v>
                </c:pt>
                <c:pt idx="702">
                  <c:v>4788.3296849999997</c:v>
                </c:pt>
                <c:pt idx="703">
                  <c:v>4789.609830833333</c:v>
                </c:pt>
                <c:pt idx="704">
                  <c:v>4790.8899766666664</c:v>
                </c:pt>
                <c:pt idx="705">
                  <c:v>4792.1701224999997</c:v>
                </c:pt>
                <c:pt idx="706">
                  <c:v>4793.450268333333</c:v>
                </c:pt>
                <c:pt idx="707">
                  <c:v>4794.7304141666664</c:v>
                </c:pt>
                <c:pt idx="708">
                  <c:v>4796.0105599999997</c:v>
                </c:pt>
                <c:pt idx="709">
                  <c:v>4796.8052975000001</c:v>
                </c:pt>
                <c:pt idx="710">
                  <c:v>4797.6000349999995</c:v>
                </c:pt>
                <c:pt idx="711">
                  <c:v>4798.3947724999998</c:v>
                </c:pt>
                <c:pt idx="712">
                  <c:v>4799.1895100000002</c:v>
                </c:pt>
                <c:pt idx="713">
                  <c:v>4799.9842474999996</c:v>
                </c:pt>
                <c:pt idx="714">
                  <c:v>4800.7789849999999</c:v>
                </c:pt>
                <c:pt idx="715">
                  <c:v>4801.5737225000003</c:v>
                </c:pt>
                <c:pt idx="716">
                  <c:v>4802.3684599999997</c:v>
                </c:pt>
                <c:pt idx="717">
                  <c:v>4803.1631975</c:v>
                </c:pt>
                <c:pt idx="718">
                  <c:v>4803.9579350000004</c:v>
                </c:pt>
                <c:pt idx="719">
                  <c:v>4804.7526724999998</c:v>
                </c:pt>
                <c:pt idx="720">
                  <c:v>4805.5474100000001</c:v>
                </c:pt>
                <c:pt idx="721">
                  <c:v>4805.8829658333334</c:v>
                </c:pt>
                <c:pt idx="722">
                  <c:v>4806.2185216666667</c:v>
                </c:pt>
                <c:pt idx="723">
                  <c:v>4806.5540774999999</c:v>
                </c:pt>
                <c:pt idx="724">
                  <c:v>4806.8896333333332</c:v>
                </c:pt>
                <c:pt idx="725">
                  <c:v>4807.2251891666665</c:v>
                </c:pt>
                <c:pt idx="726">
                  <c:v>4807.5607450000007</c:v>
                </c:pt>
                <c:pt idx="727">
                  <c:v>4807.896300833334</c:v>
                </c:pt>
                <c:pt idx="728">
                  <c:v>4808.2318566666672</c:v>
                </c:pt>
                <c:pt idx="729">
                  <c:v>4808.5674125000005</c:v>
                </c:pt>
                <c:pt idx="730">
                  <c:v>4808.9029683333338</c:v>
                </c:pt>
                <c:pt idx="731">
                  <c:v>4809.238524166667</c:v>
                </c:pt>
                <c:pt idx="732">
                  <c:v>4809.5740800000003</c:v>
                </c:pt>
                <c:pt idx="733">
                  <c:v>4809.5449724999999</c:v>
                </c:pt>
                <c:pt idx="734">
                  <c:v>4809.5158650000003</c:v>
                </c:pt>
                <c:pt idx="735">
                  <c:v>4809.4867575000007</c:v>
                </c:pt>
                <c:pt idx="736">
                  <c:v>4809.4576500000003</c:v>
                </c:pt>
                <c:pt idx="737">
                  <c:v>4809.4285424999998</c:v>
                </c:pt>
                <c:pt idx="738">
                  <c:v>4809.3994350000003</c:v>
                </c:pt>
                <c:pt idx="739">
                  <c:v>4809.3703275000007</c:v>
                </c:pt>
                <c:pt idx="740">
                  <c:v>4809.3412200000002</c:v>
                </c:pt>
                <c:pt idx="741">
                  <c:v>4809.3121124999998</c:v>
                </c:pt>
                <c:pt idx="742">
                  <c:v>4809.2830050000002</c:v>
                </c:pt>
                <c:pt idx="743">
                  <c:v>4809.2538975000007</c:v>
                </c:pt>
                <c:pt idx="744">
                  <c:v>4809.2247900000002</c:v>
                </c:pt>
                <c:pt idx="745">
                  <c:v>4808.9549258333336</c:v>
                </c:pt>
                <c:pt idx="746">
                  <c:v>4808.685061666667</c:v>
                </c:pt>
                <c:pt idx="747">
                  <c:v>4808.4151975000004</c:v>
                </c:pt>
                <c:pt idx="748">
                  <c:v>4808.1453333333338</c:v>
                </c:pt>
                <c:pt idx="749">
                  <c:v>4807.8754691666672</c:v>
                </c:pt>
                <c:pt idx="750">
                  <c:v>4807.6056050000007</c:v>
                </c:pt>
                <c:pt idx="751">
                  <c:v>4807.3357408333331</c:v>
                </c:pt>
                <c:pt idx="752">
                  <c:v>4807.0658766666666</c:v>
                </c:pt>
                <c:pt idx="753">
                  <c:v>4806.7960125</c:v>
                </c:pt>
                <c:pt idx="754">
                  <c:v>4806.5261483333334</c:v>
                </c:pt>
                <c:pt idx="755">
                  <c:v>4806.2562841666668</c:v>
                </c:pt>
                <c:pt idx="756">
                  <c:v>4805.9864200000002</c:v>
                </c:pt>
                <c:pt idx="757">
                  <c:v>4805.5694283333332</c:v>
                </c:pt>
                <c:pt idx="758">
                  <c:v>4805.1524366666672</c:v>
                </c:pt>
                <c:pt idx="759">
                  <c:v>4804.7354450000003</c:v>
                </c:pt>
                <c:pt idx="760">
                  <c:v>4804.3184533333333</c:v>
                </c:pt>
                <c:pt idx="761">
                  <c:v>4803.9014616666664</c:v>
                </c:pt>
                <c:pt idx="762">
                  <c:v>4803.4844699999994</c:v>
                </c:pt>
                <c:pt idx="763">
                  <c:v>4803.0674783333334</c:v>
                </c:pt>
                <c:pt idx="764">
                  <c:v>4802.6504866666664</c:v>
                </c:pt>
                <c:pt idx="765">
                  <c:v>4802.2334949999995</c:v>
                </c:pt>
                <c:pt idx="766">
                  <c:v>4801.8165033333335</c:v>
                </c:pt>
                <c:pt idx="767">
                  <c:v>4801.3995116666665</c:v>
                </c:pt>
                <c:pt idx="768">
                  <c:v>4800.9825199999996</c:v>
                </c:pt>
                <c:pt idx="769">
                  <c:v>4800.467864166666</c:v>
                </c:pt>
                <c:pt idx="770">
                  <c:v>4799.9532083333334</c:v>
                </c:pt>
                <c:pt idx="771">
                  <c:v>4799.4385524999998</c:v>
                </c:pt>
                <c:pt idx="772">
                  <c:v>4798.9238966666662</c:v>
                </c:pt>
                <c:pt idx="773">
                  <c:v>4798.4092408333336</c:v>
                </c:pt>
                <c:pt idx="774">
                  <c:v>4797.894585</c:v>
                </c:pt>
                <c:pt idx="775">
                  <c:v>4797.3799291666664</c:v>
                </c:pt>
                <c:pt idx="776">
                  <c:v>4796.8652733333338</c:v>
                </c:pt>
                <c:pt idx="777">
                  <c:v>4796.3506175000002</c:v>
                </c:pt>
                <c:pt idx="778">
                  <c:v>4795.8359616666667</c:v>
                </c:pt>
                <c:pt idx="779">
                  <c:v>4795.321305833334</c:v>
                </c:pt>
                <c:pt idx="780">
                  <c:v>4794.8066500000004</c:v>
                </c:pt>
                <c:pt idx="781">
                  <c:v>4794.2712691666675</c:v>
                </c:pt>
                <c:pt idx="782">
                  <c:v>4793.7358883333336</c:v>
                </c:pt>
                <c:pt idx="783">
                  <c:v>4793.2005075000006</c:v>
                </c:pt>
                <c:pt idx="784">
                  <c:v>4792.6651266666668</c:v>
                </c:pt>
                <c:pt idx="785">
                  <c:v>4792.1297458333338</c:v>
                </c:pt>
                <c:pt idx="786">
                  <c:v>4791.5943650000008</c:v>
                </c:pt>
                <c:pt idx="787">
                  <c:v>4791.058984166667</c:v>
                </c:pt>
                <c:pt idx="788">
                  <c:v>4790.523603333334</c:v>
                </c:pt>
                <c:pt idx="789">
                  <c:v>4789.9882225000001</c:v>
                </c:pt>
                <c:pt idx="790">
                  <c:v>4789.4528416666672</c:v>
                </c:pt>
                <c:pt idx="791">
                  <c:v>4788.9174608333333</c:v>
                </c:pt>
                <c:pt idx="792">
                  <c:v>4788.3820800000003</c:v>
                </c:pt>
                <c:pt idx="793">
                  <c:v>4787.8825575000001</c:v>
                </c:pt>
                <c:pt idx="794">
                  <c:v>4787.3830350000007</c:v>
                </c:pt>
                <c:pt idx="795">
                  <c:v>4786.8835125000005</c:v>
                </c:pt>
                <c:pt idx="796">
                  <c:v>4786.3839900000003</c:v>
                </c:pt>
                <c:pt idx="797">
                  <c:v>4785.8844675</c:v>
                </c:pt>
                <c:pt idx="798">
                  <c:v>4785.3849449999998</c:v>
                </c:pt>
                <c:pt idx="799">
                  <c:v>4784.8854225000005</c:v>
                </c:pt>
                <c:pt idx="800">
                  <c:v>4784.3859000000002</c:v>
                </c:pt>
                <c:pt idx="801">
                  <c:v>4783.8863775</c:v>
                </c:pt>
                <c:pt idx="802">
                  <c:v>4783.3868550000007</c:v>
                </c:pt>
                <c:pt idx="803">
                  <c:v>4782.8873325000004</c:v>
                </c:pt>
                <c:pt idx="804">
                  <c:v>4782.3878100000002</c:v>
                </c:pt>
                <c:pt idx="805">
                  <c:v>4781.9397391666671</c:v>
                </c:pt>
                <c:pt idx="806">
                  <c:v>4781.4916683333331</c:v>
                </c:pt>
                <c:pt idx="807">
                  <c:v>4781.0435975</c:v>
                </c:pt>
                <c:pt idx="808">
                  <c:v>4780.595526666667</c:v>
                </c:pt>
                <c:pt idx="809">
                  <c:v>4780.147455833333</c:v>
                </c:pt>
                <c:pt idx="810">
                  <c:v>4779.6993849999999</c:v>
                </c:pt>
                <c:pt idx="811">
                  <c:v>4779.2513141666668</c:v>
                </c:pt>
                <c:pt idx="812">
                  <c:v>4778.8032433333328</c:v>
                </c:pt>
                <c:pt idx="813">
                  <c:v>4778.3551724999998</c:v>
                </c:pt>
                <c:pt idx="814">
                  <c:v>4777.9071016666667</c:v>
                </c:pt>
                <c:pt idx="815">
                  <c:v>4777.4590308333327</c:v>
                </c:pt>
                <c:pt idx="816">
                  <c:v>4777.0109599999996</c:v>
                </c:pt>
                <c:pt idx="817">
                  <c:v>4776.5830058333331</c:v>
                </c:pt>
                <c:pt idx="818">
                  <c:v>4776.1550516666666</c:v>
                </c:pt>
                <c:pt idx="819">
                  <c:v>4775.7270974999992</c:v>
                </c:pt>
                <c:pt idx="820">
                  <c:v>4775.2991433333327</c:v>
                </c:pt>
                <c:pt idx="821">
                  <c:v>4774.8711891666662</c:v>
                </c:pt>
                <c:pt idx="822">
                  <c:v>4774.4432349999997</c:v>
                </c:pt>
                <c:pt idx="823">
                  <c:v>4774.0152808333332</c:v>
                </c:pt>
                <c:pt idx="824">
                  <c:v>4773.5873266666667</c:v>
                </c:pt>
                <c:pt idx="825">
                  <c:v>4773.1593725000002</c:v>
                </c:pt>
                <c:pt idx="826">
                  <c:v>4772.7314183333328</c:v>
                </c:pt>
                <c:pt idx="827">
                  <c:v>4772.3034641666663</c:v>
                </c:pt>
                <c:pt idx="828">
                  <c:v>4771.8755099999998</c:v>
                </c:pt>
                <c:pt idx="829">
                  <c:v>4771.3980466666662</c:v>
                </c:pt>
                <c:pt idx="830">
                  <c:v>4770.9205833333335</c:v>
                </c:pt>
                <c:pt idx="831">
                  <c:v>4770.4431199999999</c:v>
                </c:pt>
                <c:pt idx="832">
                  <c:v>4769.9656566666663</c:v>
                </c:pt>
                <c:pt idx="833">
                  <c:v>4769.4881933333336</c:v>
                </c:pt>
                <c:pt idx="834">
                  <c:v>4769.01073</c:v>
                </c:pt>
                <c:pt idx="835">
                  <c:v>4768.5332666666663</c:v>
                </c:pt>
                <c:pt idx="836">
                  <c:v>4768.0558033333336</c:v>
                </c:pt>
                <c:pt idx="837">
                  <c:v>4767.57834</c:v>
                </c:pt>
                <c:pt idx="838">
                  <c:v>4767.1008766666664</c:v>
                </c:pt>
                <c:pt idx="839">
                  <c:v>4766.6234133333337</c:v>
                </c:pt>
                <c:pt idx="840">
                  <c:v>4766.1459500000001</c:v>
                </c:pt>
                <c:pt idx="841">
                  <c:v>4765.5929150000002</c:v>
                </c:pt>
                <c:pt idx="842">
                  <c:v>4765.0398800000003</c:v>
                </c:pt>
                <c:pt idx="843">
                  <c:v>4764.4868450000004</c:v>
                </c:pt>
                <c:pt idx="844">
                  <c:v>4763.9338100000004</c:v>
                </c:pt>
                <c:pt idx="845">
                  <c:v>4763.3807750000005</c:v>
                </c:pt>
                <c:pt idx="846">
                  <c:v>4762.8277400000006</c:v>
                </c:pt>
                <c:pt idx="847">
                  <c:v>4762.2747049999998</c:v>
                </c:pt>
                <c:pt idx="848">
                  <c:v>4761.7216699999999</c:v>
                </c:pt>
                <c:pt idx="849">
                  <c:v>4761.168635</c:v>
                </c:pt>
                <c:pt idx="850">
                  <c:v>4760.6156000000001</c:v>
                </c:pt>
                <c:pt idx="851">
                  <c:v>4760.0625650000002</c:v>
                </c:pt>
                <c:pt idx="852">
                  <c:v>4759.5095300000003</c:v>
                </c:pt>
                <c:pt idx="853">
                  <c:v>4758.8338408333339</c:v>
                </c:pt>
                <c:pt idx="854">
                  <c:v>4758.1581516666665</c:v>
                </c:pt>
                <c:pt idx="855">
                  <c:v>4757.4824625000001</c:v>
                </c:pt>
                <c:pt idx="856">
                  <c:v>4756.8067733333337</c:v>
                </c:pt>
                <c:pt idx="857">
                  <c:v>4756.1310841666664</c:v>
                </c:pt>
                <c:pt idx="858">
                  <c:v>4755.455395</c:v>
                </c:pt>
                <c:pt idx="859">
                  <c:v>4754.7797058333335</c:v>
                </c:pt>
                <c:pt idx="860">
                  <c:v>4754.1040166666662</c:v>
                </c:pt>
                <c:pt idx="861">
                  <c:v>4753.4283274999998</c:v>
                </c:pt>
                <c:pt idx="862">
                  <c:v>4752.7526383333334</c:v>
                </c:pt>
                <c:pt idx="863">
                  <c:v>4752.0769491666661</c:v>
                </c:pt>
                <c:pt idx="864">
                  <c:v>4751.4012599999996</c:v>
                </c:pt>
                <c:pt idx="865">
                  <c:v>4750.6854041666666</c:v>
                </c:pt>
                <c:pt idx="866">
                  <c:v>4749.9695483333326</c:v>
                </c:pt>
                <c:pt idx="867">
                  <c:v>4749.2536924999995</c:v>
                </c:pt>
                <c:pt idx="868">
                  <c:v>4748.5378366666664</c:v>
                </c:pt>
                <c:pt idx="869">
                  <c:v>4747.8219808333333</c:v>
                </c:pt>
                <c:pt idx="870">
                  <c:v>4747.1061250000002</c:v>
                </c:pt>
                <c:pt idx="871">
                  <c:v>4746.3902691666663</c:v>
                </c:pt>
                <c:pt idx="872">
                  <c:v>4745.6744133333332</c:v>
                </c:pt>
                <c:pt idx="873">
                  <c:v>4744.9585575000001</c:v>
                </c:pt>
                <c:pt idx="874">
                  <c:v>4744.2427016666661</c:v>
                </c:pt>
                <c:pt idx="875">
                  <c:v>4743.526845833333</c:v>
                </c:pt>
                <c:pt idx="876">
                  <c:v>4742.8109899999999</c:v>
                </c:pt>
                <c:pt idx="877">
                  <c:v>4742.0556699999997</c:v>
                </c:pt>
                <c:pt idx="878">
                  <c:v>4741.3003499999995</c:v>
                </c:pt>
                <c:pt idx="879">
                  <c:v>4740.5450300000002</c:v>
                </c:pt>
                <c:pt idx="880">
                  <c:v>4739.78971</c:v>
                </c:pt>
                <c:pt idx="881">
                  <c:v>4739.0343899999998</c:v>
                </c:pt>
                <c:pt idx="882">
                  <c:v>4738.2790700000005</c:v>
                </c:pt>
                <c:pt idx="883">
                  <c:v>4737.5237500000003</c:v>
                </c:pt>
                <c:pt idx="884">
                  <c:v>4736.7684300000001</c:v>
                </c:pt>
                <c:pt idx="885">
                  <c:v>4736.0131099999999</c:v>
                </c:pt>
                <c:pt idx="886">
                  <c:v>4735.2577899999997</c:v>
                </c:pt>
                <c:pt idx="887">
                  <c:v>4734.5024700000004</c:v>
                </c:pt>
                <c:pt idx="888">
                  <c:v>4733.7471500000001</c:v>
                </c:pt>
                <c:pt idx="889">
                  <c:v>4732.9317016666664</c:v>
                </c:pt>
                <c:pt idx="890">
                  <c:v>4732.1162533333336</c:v>
                </c:pt>
                <c:pt idx="891">
                  <c:v>4731.3008049999999</c:v>
                </c:pt>
                <c:pt idx="892">
                  <c:v>4730.485356666667</c:v>
                </c:pt>
                <c:pt idx="893">
                  <c:v>4729.6699083333333</c:v>
                </c:pt>
                <c:pt idx="894">
                  <c:v>4728.8544600000005</c:v>
                </c:pt>
                <c:pt idx="895">
                  <c:v>4728.0390116666667</c:v>
                </c:pt>
                <c:pt idx="896">
                  <c:v>4727.223563333333</c:v>
                </c:pt>
                <c:pt idx="897">
                  <c:v>4726.4081150000002</c:v>
                </c:pt>
                <c:pt idx="898">
                  <c:v>4725.5926666666664</c:v>
                </c:pt>
                <c:pt idx="899">
                  <c:v>4724.7772183333336</c:v>
                </c:pt>
                <c:pt idx="900">
                  <c:v>4723.9617699999999</c:v>
                </c:pt>
                <c:pt idx="901">
                  <c:v>4723.1710883333335</c:v>
                </c:pt>
                <c:pt idx="902">
                  <c:v>4722.3804066666662</c:v>
                </c:pt>
                <c:pt idx="903">
                  <c:v>4721.5897249999998</c:v>
                </c:pt>
                <c:pt idx="904">
                  <c:v>4720.7990433333334</c:v>
                </c:pt>
                <c:pt idx="905">
                  <c:v>4720.0083616666661</c:v>
                </c:pt>
                <c:pt idx="906">
                  <c:v>4719.2176799999997</c:v>
                </c:pt>
                <c:pt idx="907">
                  <c:v>4718.4269983333334</c:v>
                </c:pt>
                <c:pt idx="908">
                  <c:v>4717.6363166666661</c:v>
                </c:pt>
                <c:pt idx="909">
                  <c:v>4716.8456349999997</c:v>
                </c:pt>
                <c:pt idx="910">
                  <c:v>4716.0549533333333</c:v>
                </c:pt>
                <c:pt idx="911">
                  <c:v>4715.264271666666</c:v>
                </c:pt>
                <c:pt idx="912">
                  <c:v>4714.4735899999996</c:v>
                </c:pt>
                <c:pt idx="913">
                  <c:v>4713.884960833333</c:v>
                </c:pt>
                <c:pt idx="914">
                  <c:v>4713.2963316666664</c:v>
                </c:pt>
                <c:pt idx="915">
                  <c:v>4712.7077024999999</c:v>
                </c:pt>
                <c:pt idx="916">
                  <c:v>4712.1190733333333</c:v>
                </c:pt>
                <c:pt idx="917">
                  <c:v>4711.5304441666667</c:v>
                </c:pt>
                <c:pt idx="918">
                  <c:v>4710.9418150000001</c:v>
                </c:pt>
                <c:pt idx="919">
                  <c:v>4710.3531858333326</c:v>
                </c:pt>
                <c:pt idx="920">
                  <c:v>4709.7645566666661</c:v>
                </c:pt>
                <c:pt idx="921">
                  <c:v>4709.1759274999995</c:v>
                </c:pt>
                <c:pt idx="922">
                  <c:v>4708.5872983333329</c:v>
                </c:pt>
                <c:pt idx="923">
                  <c:v>4707.9986691666663</c:v>
                </c:pt>
                <c:pt idx="924">
                  <c:v>4707.4100399999998</c:v>
                </c:pt>
                <c:pt idx="925">
                  <c:v>4707.0889658333326</c:v>
                </c:pt>
                <c:pt idx="926">
                  <c:v>4706.7678916666664</c:v>
                </c:pt>
                <c:pt idx="927">
                  <c:v>4706.4468175000002</c:v>
                </c:pt>
                <c:pt idx="928">
                  <c:v>4706.125743333333</c:v>
                </c:pt>
                <c:pt idx="929">
                  <c:v>4705.8046691666659</c:v>
                </c:pt>
                <c:pt idx="930">
                  <c:v>4705.4835949999997</c:v>
                </c:pt>
                <c:pt idx="931">
                  <c:v>4705.1625208333335</c:v>
                </c:pt>
                <c:pt idx="932">
                  <c:v>4704.8414466666663</c:v>
                </c:pt>
                <c:pt idx="933">
                  <c:v>4704.5203724999992</c:v>
                </c:pt>
                <c:pt idx="934">
                  <c:v>4704.199298333333</c:v>
                </c:pt>
                <c:pt idx="935">
                  <c:v>4703.8782241666668</c:v>
                </c:pt>
                <c:pt idx="936">
                  <c:v>4703.5571499999996</c:v>
                </c:pt>
                <c:pt idx="937">
                  <c:v>4703.4201033333329</c:v>
                </c:pt>
                <c:pt idx="938">
                  <c:v>4703.2830566666662</c:v>
                </c:pt>
                <c:pt idx="939">
                  <c:v>4703.1460099999995</c:v>
                </c:pt>
                <c:pt idx="940">
                  <c:v>4703.0089633333328</c:v>
                </c:pt>
                <c:pt idx="941">
                  <c:v>4702.871916666666</c:v>
                </c:pt>
                <c:pt idx="942">
                  <c:v>4702.7348700000002</c:v>
                </c:pt>
                <c:pt idx="943">
                  <c:v>4702.5978233333335</c:v>
                </c:pt>
                <c:pt idx="944">
                  <c:v>4702.4607766666668</c:v>
                </c:pt>
                <c:pt idx="945">
                  <c:v>4702.3237300000001</c:v>
                </c:pt>
                <c:pt idx="946">
                  <c:v>4702.1866833333333</c:v>
                </c:pt>
                <c:pt idx="947">
                  <c:v>4702.0496366666666</c:v>
                </c:pt>
                <c:pt idx="948">
                  <c:v>4701.9125899999999</c:v>
                </c:pt>
                <c:pt idx="949">
                  <c:v>4701.9991816666661</c:v>
                </c:pt>
                <c:pt idx="950">
                  <c:v>4702.0857733333332</c:v>
                </c:pt>
                <c:pt idx="951">
                  <c:v>4702.1723650000004</c:v>
                </c:pt>
                <c:pt idx="952">
                  <c:v>4702.2589566666666</c:v>
                </c:pt>
                <c:pt idx="953">
                  <c:v>4702.3455483333328</c:v>
                </c:pt>
                <c:pt idx="954">
                  <c:v>4702.4321399999999</c:v>
                </c:pt>
                <c:pt idx="955">
                  <c:v>4702.518731666667</c:v>
                </c:pt>
                <c:pt idx="956">
                  <c:v>4702.6053233333332</c:v>
                </c:pt>
                <c:pt idx="957">
                  <c:v>4702.6919149999994</c:v>
                </c:pt>
                <c:pt idx="958">
                  <c:v>4702.7785066666665</c:v>
                </c:pt>
                <c:pt idx="959">
                  <c:v>4702.8650983333337</c:v>
                </c:pt>
                <c:pt idx="960">
                  <c:v>4702.9516899999999</c:v>
                </c:pt>
                <c:pt idx="961">
                  <c:v>4703.1624883333334</c:v>
                </c:pt>
                <c:pt idx="962">
                  <c:v>4703.3732866666669</c:v>
                </c:pt>
                <c:pt idx="963">
                  <c:v>4703.5840850000004</c:v>
                </c:pt>
                <c:pt idx="964">
                  <c:v>4703.794883333333</c:v>
                </c:pt>
                <c:pt idx="965">
                  <c:v>4704.0056816666665</c:v>
                </c:pt>
                <c:pt idx="966">
                  <c:v>4704.21648</c:v>
                </c:pt>
                <c:pt idx="967">
                  <c:v>4704.4272783333336</c:v>
                </c:pt>
                <c:pt idx="968">
                  <c:v>4704.6380766666671</c:v>
                </c:pt>
                <c:pt idx="969">
                  <c:v>4704.8488749999997</c:v>
                </c:pt>
                <c:pt idx="970">
                  <c:v>4705.0596733333332</c:v>
                </c:pt>
                <c:pt idx="971">
                  <c:v>4705.2704716666667</c:v>
                </c:pt>
                <c:pt idx="972">
                  <c:v>4705.4812700000002</c:v>
                </c:pt>
                <c:pt idx="973">
                  <c:v>4705.7792158333332</c:v>
                </c:pt>
                <c:pt idx="974">
                  <c:v>4706.0771616666671</c:v>
                </c:pt>
                <c:pt idx="975">
                  <c:v>4706.3751075</c:v>
                </c:pt>
                <c:pt idx="976">
                  <c:v>4706.6730533333339</c:v>
                </c:pt>
                <c:pt idx="977">
                  <c:v>4706.9709991666668</c:v>
                </c:pt>
                <c:pt idx="978">
                  <c:v>4707.2689449999998</c:v>
                </c:pt>
                <c:pt idx="979">
                  <c:v>4707.5668908333337</c:v>
                </c:pt>
                <c:pt idx="980">
                  <c:v>4707.8648366666666</c:v>
                </c:pt>
                <c:pt idx="981">
                  <c:v>4708.1627825000005</c:v>
                </c:pt>
                <c:pt idx="982">
                  <c:v>4708.4607283333335</c:v>
                </c:pt>
                <c:pt idx="983">
                  <c:v>4708.7586741666673</c:v>
                </c:pt>
                <c:pt idx="984">
                  <c:v>4709.0566200000003</c:v>
                </c:pt>
                <c:pt idx="985">
                  <c:v>4709.5099508333333</c:v>
                </c:pt>
                <c:pt idx="986">
                  <c:v>4709.9632816666672</c:v>
                </c:pt>
                <c:pt idx="987">
                  <c:v>4710.4166125000002</c:v>
                </c:pt>
                <c:pt idx="988">
                  <c:v>4710.8699433333331</c:v>
                </c:pt>
                <c:pt idx="989">
                  <c:v>4711.323274166667</c:v>
                </c:pt>
                <c:pt idx="990">
                  <c:v>4711.776605</c:v>
                </c:pt>
                <c:pt idx="991">
                  <c:v>4712.229935833333</c:v>
                </c:pt>
                <c:pt idx="992">
                  <c:v>4712.6832666666669</c:v>
                </c:pt>
                <c:pt idx="993">
                  <c:v>4713.1365974999999</c:v>
                </c:pt>
                <c:pt idx="994">
                  <c:v>4713.5899283333329</c:v>
                </c:pt>
                <c:pt idx="995">
                  <c:v>4714.0432591666668</c:v>
                </c:pt>
                <c:pt idx="996">
                  <c:v>4714.4965899999997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E5-4026-B7E9-5F2A3AC7B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4111376"/>
        <c:axId val="1014113456"/>
      </c:lineChart>
      <c:catAx>
        <c:axId val="1014111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014113456"/>
        <c:crosses val="autoZero"/>
        <c:auto val="1"/>
        <c:lblAlgn val="ctr"/>
        <c:lblOffset val="100"/>
        <c:noMultiLvlLbl val="0"/>
      </c:catAx>
      <c:valAx>
        <c:axId val="10141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01411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Mapped_H1_M5_Interporate!$BE$14:$BE$1009</c:f>
              <c:numCache>
                <c:formatCode>General</c:formatCode>
                <c:ptCount val="996"/>
                <c:pt idx="0">
                  <c:v>4630.1697599999998</c:v>
                </c:pt>
                <c:pt idx="1">
                  <c:v>4631.1780941666666</c:v>
                </c:pt>
                <c:pt idx="2">
                  <c:v>4632.1864283333334</c:v>
                </c:pt>
                <c:pt idx="3">
                  <c:v>4633.1947624999993</c:v>
                </c:pt>
                <c:pt idx="4">
                  <c:v>4634.2030966666662</c:v>
                </c:pt>
                <c:pt idx="5">
                  <c:v>4635.211430833333</c:v>
                </c:pt>
                <c:pt idx="6">
                  <c:v>4636.2197649999998</c:v>
                </c:pt>
                <c:pt idx="7">
                  <c:v>4637.2280991666667</c:v>
                </c:pt>
                <c:pt idx="8">
                  <c:v>4638.2364333333335</c:v>
                </c:pt>
                <c:pt idx="9">
                  <c:v>4639.2447675000003</c:v>
                </c:pt>
                <c:pt idx="10">
                  <c:v>4640.2531016666662</c:v>
                </c:pt>
                <c:pt idx="11">
                  <c:v>4641.2614358333331</c:v>
                </c:pt>
                <c:pt idx="12">
                  <c:v>4642.2697699999999</c:v>
                </c:pt>
                <c:pt idx="13">
                  <c:v>4643.2030041666667</c:v>
                </c:pt>
                <c:pt idx="14">
                  <c:v>4644.1362383333335</c:v>
                </c:pt>
                <c:pt idx="15">
                  <c:v>4645.0694724999994</c:v>
                </c:pt>
                <c:pt idx="16">
                  <c:v>4646.0027066666662</c:v>
                </c:pt>
                <c:pt idx="17">
                  <c:v>4646.935940833333</c:v>
                </c:pt>
                <c:pt idx="18">
                  <c:v>4647.8691749999998</c:v>
                </c:pt>
                <c:pt idx="19">
                  <c:v>4648.8024091666666</c:v>
                </c:pt>
                <c:pt idx="20">
                  <c:v>4649.7356433333334</c:v>
                </c:pt>
                <c:pt idx="21">
                  <c:v>4650.6688775000002</c:v>
                </c:pt>
                <c:pt idx="22">
                  <c:v>4651.6021116666661</c:v>
                </c:pt>
                <c:pt idx="23">
                  <c:v>4652.5353458333329</c:v>
                </c:pt>
                <c:pt idx="24">
                  <c:v>4653.4685799999997</c:v>
                </c:pt>
                <c:pt idx="25">
                  <c:v>4654.1421725</c:v>
                </c:pt>
                <c:pt idx="26">
                  <c:v>4654.8157649999994</c:v>
                </c:pt>
                <c:pt idx="27">
                  <c:v>4655.4893574999996</c:v>
                </c:pt>
                <c:pt idx="28">
                  <c:v>4656.1629499999999</c:v>
                </c:pt>
                <c:pt idx="29">
                  <c:v>4656.8365425000002</c:v>
                </c:pt>
                <c:pt idx="30">
                  <c:v>4657.5101350000004</c:v>
                </c:pt>
                <c:pt idx="31">
                  <c:v>4658.1837274999998</c:v>
                </c:pt>
                <c:pt idx="32">
                  <c:v>4658.8573200000001</c:v>
                </c:pt>
                <c:pt idx="33">
                  <c:v>4659.5309125000003</c:v>
                </c:pt>
                <c:pt idx="34">
                  <c:v>4660.2045049999997</c:v>
                </c:pt>
                <c:pt idx="35">
                  <c:v>4660.8780975</c:v>
                </c:pt>
                <c:pt idx="36">
                  <c:v>4661.5516900000002</c:v>
                </c:pt>
                <c:pt idx="37">
                  <c:v>4661.9456024999999</c:v>
                </c:pt>
                <c:pt idx="38">
                  <c:v>4662.3395150000006</c:v>
                </c:pt>
                <c:pt idx="39">
                  <c:v>4662.7334275000003</c:v>
                </c:pt>
                <c:pt idx="40">
                  <c:v>4663.12734</c:v>
                </c:pt>
                <c:pt idx="41">
                  <c:v>4663.5212525000006</c:v>
                </c:pt>
                <c:pt idx="42">
                  <c:v>4663.9151650000003</c:v>
                </c:pt>
                <c:pt idx="43">
                  <c:v>4664.3090775000001</c:v>
                </c:pt>
                <c:pt idx="44">
                  <c:v>4664.7029900000007</c:v>
                </c:pt>
                <c:pt idx="45">
                  <c:v>4665.0969025000004</c:v>
                </c:pt>
                <c:pt idx="46">
                  <c:v>4665.4908150000001</c:v>
                </c:pt>
                <c:pt idx="47">
                  <c:v>4665.8847275000007</c:v>
                </c:pt>
                <c:pt idx="48">
                  <c:v>4666.2786400000005</c:v>
                </c:pt>
                <c:pt idx="49">
                  <c:v>4666.372968333334</c:v>
                </c:pt>
                <c:pt idx="50">
                  <c:v>4666.4672966666667</c:v>
                </c:pt>
                <c:pt idx="51">
                  <c:v>4666.5616250000003</c:v>
                </c:pt>
                <c:pt idx="52">
                  <c:v>4666.6559533333339</c:v>
                </c:pt>
                <c:pt idx="53">
                  <c:v>4666.7502816666665</c:v>
                </c:pt>
                <c:pt idx="54">
                  <c:v>4666.8446100000001</c:v>
                </c:pt>
                <c:pt idx="55">
                  <c:v>4666.9389383333337</c:v>
                </c:pt>
                <c:pt idx="56">
                  <c:v>4667.0332666666663</c:v>
                </c:pt>
                <c:pt idx="57">
                  <c:v>4667.1275949999999</c:v>
                </c:pt>
                <c:pt idx="58">
                  <c:v>4667.2219233333335</c:v>
                </c:pt>
                <c:pt idx="59">
                  <c:v>4667.3162516666662</c:v>
                </c:pt>
                <c:pt idx="60">
                  <c:v>4667.4105799999998</c:v>
                </c:pt>
                <c:pt idx="61">
                  <c:v>4667.2428174999995</c:v>
                </c:pt>
                <c:pt idx="62">
                  <c:v>4667.0750549999993</c:v>
                </c:pt>
                <c:pt idx="63">
                  <c:v>4666.9072925</c:v>
                </c:pt>
                <c:pt idx="64">
                  <c:v>4666.7395299999998</c:v>
                </c:pt>
                <c:pt idx="65">
                  <c:v>4666.5717674999996</c:v>
                </c:pt>
                <c:pt idx="66">
                  <c:v>4666.4040050000003</c:v>
                </c:pt>
                <c:pt idx="67">
                  <c:v>4666.2362425000001</c:v>
                </c:pt>
                <c:pt idx="68">
                  <c:v>4666.0684799999999</c:v>
                </c:pt>
                <c:pt idx="69">
                  <c:v>4665.9007174999997</c:v>
                </c:pt>
                <c:pt idx="70">
                  <c:v>4665.7329549999995</c:v>
                </c:pt>
                <c:pt idx="71">
                  <c:v>4665.5651925000002</c:v>
                </c:pt>
                <c:pt idx="72">
                  <c:v>4665.39743</c:v>
                </c:pt>
                <c:pt idx="73">
                  <c:v>4664.9595291666665</c:v>
                </c:pt>
                <c:pt idx="74">
                  <c:v>4664.521628333333</c:v>
                </c:pt>
                <c:pt idx="75">
                  <c:v>4664.0837274999994</c:v>
                </c:pt>
                <c:pt idx="76">
                  <c:v>4663.6458266666668</c:v>
                </c:pt>
                <c:pt idx="77">
                  <c:v>4663.2079258333333</c:v>
                </c:pt>
                <c:pt idx="78">
                  <c:v>4662.7700249999998</c:v>
                </c:pt>
                <c:pt idx="79">
                  <c:v>4662.3321241666663</c:v>
                </c:pt>
                <c:pt idx="80">
                  <c:v>4661.8942233333328</c:v>
                </c:pt>
                <c:pt idx="81">
                  <c:v>4661.4563225000002</c:v>
                </c:pt>
                <c:pt idx="82">
                  <c:v>4661.0184216666667</c:v>
                </c:pt>
                <c:pt idx="83">
                  <c:v>4660.5805208333331</c:v>
                </c:pt>
                <c:pt idx="84">
                  <c:v>4660.1426199999996</c:v>
                </c:pt>
                <c:pt idx="85">
                  <c:v>4659.5071166666667</c:v>
                </c:pt>
                <c:pt idx="86">
                  <c:v>4658.8716133333328</c:v>
                </c:pt>
                <c:pt idx="87">
                  <c:v>4658.2361099999998</c:v>
                </c:pt>
                <c:pt idx="88">
                  <c:v>4657.6006066666669</c:v>
                </c:pt>
                <c:pt idx="89">
                  <c:v>4656.965103333333</c:v>
                </c:pt>
                <c:pt idx="90">
                  <c:v>4656.3296</c:v>
                </c:pt>
                <c:pt idx="91">
                  <c:v>4655.6940966666671</c:v>
                </c:pt>
                <c:pt idx="92">
                  <c:v>4655.0585933333332</c:v>
                </c:pt>
                <c:pt idx="93">
                  <c:v>4654.4230900000002</c:v>
                </c:pt>
                <c:pt idx="94">
                  <c:v>4653.7875866666673</c:v>
                </c:pt>
                <c:pt idx="95">
                  <c:v>4653.1520833333334</c:v>
                </c:pt>
                <c:pt idx="96">
                  <c:v>4652.5165800000004</c:v>
                </c:pt>
                <c:pt idx="97">
                  <c:v>4651.7768425000004</c:v>
                </c:pt>
                <c:pt idx="98">
                  <c:v>4651.0371050000003</c:v>
                </c:pt>
                <c:pt idx="99">
                  <c:v>4650.2973675000003</c:v>
                </c:pt>
                <c:pt idx="100">
                  <c:v>4649.5576300000002</c:v>
                </c:pt>
                <c:pt idx="101">
                  <c:v>4648.8178925000002</c:v>
                </c:pt>
                <c:pt idx="102">
                  <c:v>4648.0781550000002</c:v>
                </c:pt>
                <c:pt idx="103">
                  <c:v>4647.3384175000001</c:v>
                </c:pt>
                <c:pt idx="104">
                  <c:v>4646.5986800000001</c:v>
                </c:pt>
                <c:pt idx="105">
                  <c:v>4645.8589425</c:v>
                </c:pt>
                <c:pt idx="106">
                  <c:v>4645.119205</c:v>
                </c:pt>
                <c:pt idx="107">
                  <c:v>4644.3794674999999</c:v>
                </c:pt>
                <c:pt idx="108">
                  <c:v>4643.6397299999999</c:v>
                </c:pt>
                <c:pt idx="109">
                  <c:v>4642.9894699999995</c:v>
                </c:pt>
                <c:pt idx="110">
                  <c:v>4642.3392100000001</c:v>
                </c:pt>
                <c:pt idx="111">
                  <c:v>4641.6889499999997</c:v>
                </c:pt>
                <c:pt idx="112">
                  <c:v>4641.0386900000003</c:v>
                </c:pt>
                <c:pt idx="113">
                  <c:v>4640.38843</c:v>
                </c:pt>
                <c:pt idx="114">
                  <c:v>4639.7381700000005</c:v>
                </c:pt>
                <c:pt idx="115">
                  <c:v>4639.0879100000002</c:v>
                </c:pt>
                <c:pt idx="116">
                  <c:v>4638.4376499999998</c:v>
                </c:pt>
                <c:pt idx="117">
                  <c:v>4637.7873900000004</c:v>
                </c:pt>
                <c:pt idx="118">
                  <c:v>4637.1371300000001</c:v>
                </c:pt>
                <c:pt idx="119">
                  <c:v>4636.4868700000006</c:v>
                </c:pt>
                <c:pt idx="120">
                  <c:v>4635.8366100000003</c:v>
                </c:pt>
                <c:pt idx="121">
                  <c:v>4635.4630966666673</c:v>
                </c:pt>
                <c:pt idx="122">
                  <c:v>4635.0895833333334</c:v>
                </c:pt>
                <c:pt idx="123">
                  <c:v>4634.7160700000004</c:v>
                </c:pt>
                <c:pt idx="124">
                  <c:v>4634.3425566666665</c:v>
                </c:pt>
                <c:pt idx="125">
                  <c:v>4633.9690433333335</c:v>
                </c:pt>
                <c:pt idx="126">
                  <c:v>4633.5955300000005</c:v>
                </c:pt>
                <c:pt idx="127">
                  <c:v>4633.2220166666666</c:v>
                </c:pt>
                <c:pt idx="128">
                  <c:v>4632.8485033333336</c:v>
                </c:pt>
                <c:pt idx="129">
                  <c:v>4632.4749899999997</c:v>
                </c:pt>
                <c:pt idx="130">
                  <c:v>4632.1014766666667</c:v>
                </c:pt>
                <c:pt idx="131">
                  <c:v>4631.7279633333328</c:v>
                </c:pt>
                <c:pt idx="132">
                  <c:v>4631.3544499999998</c:v>
                </c:pt>
                <c:pt idx="133">
                  <c:v>4631.3011816666667</c:v>
                </c:pt>
                <c:pt idx="134">
                  <c:v>4631.2479133333327</c:v>
                </c:pt>
                <c:pt idx="135">
                  <c:v>4631.1946449999996</c:v>
                </c:pt>
                <c:pt idx="136">
                  <c:v>4631.1413766666665</c:v>
                </c:pt>
                <c:pt idx="137">
                  <c:v>4631.0881083333334</c:v>
                </c:pt>
                <c:pt idx="138">
                  <c:v>4631.0348400000003</c:v>
                </c:pt>
                <c:pt idx="139">
                  <c:v>4630.9815716666662</c:v>
                </c:pt>
                <c:pt idx="140">
                  <c:v>4630.9283033333331</c:v>
                </c:pt>
                <c:pt idx="141">
                  <c:v>4630.875035</c:v>
                </c:pt>
                <c:pt idx="142">
                  <c:v>4630.821766666666</c:v>
                </c:pt>
                <c:pt idx="143">
                  <c:v>4630.7684983333329</c:v>
                </c:pt>
                <c:pt idx="144">
                  <c:v>4630.7152299999998</c:v>
                </c:pt>
                <c:pt idx="145">
                  <c:v>4630.9963483333331</c:v>
                </c:pt>
                <c:pt idx="146">
                  <c:v>4631.2774666666664</c:v>
                </c:pt>
                <c:pt idx="147">
                  <c:v>4631.5585849999998</c:v>
                </c:pt>
                <c:pt idx="148">
                  <c:v>4631.8397033333331</c:v>
                </c:pt>
                <c:pt idx="149">
                  <c:v>4632.1208216666664</c:v>
                </c:pt>
                <c:pt idx="150">
                  <c:v>4632.4019399999997</c:v>
                </c:pt>
                <c:pt idx="151">
                  <c:v>4632.6830583333331</c:v>
                </c:pt>
                <c:pt idx="152">
                  <c:v>4632.9641766666664</c:v>
                </c:pt>
                <c:pt idx="153">
                  <c:v>4633.2452949999997</c:v>
                </c:pt>
                <c:pt idx="154">
                  <c:v>4633.526413333333</c:v>
                </c:pt>
                <c:pt idx="155">
                  <c:v>4633.8075316666664</c:v>
                </c:pt>
                <c:pt idx="156">
                  <c:v>4634.0886499999997</c:v>
                </c:pt>
                <c:pt idx="157">
                  <c:v>4634.6451716666661</c:v>
                </c:pt>
                <c:pt idx="158">
                  <c:v>4635.2016933333334</c:v>
                </c:pt>
                <c:pt idx="159">
                  <c:v>4635.7582149999998</c:v>
                </c:pt>
                <c:pt idx="160">
                  <c:v>4636.3147366666662</c:v>
                </c:pt>
                <c:pt idx="161">
                  <c:v>4636.8712583333336</c:v>
                </c:pt>
                <c:pt idx="162">
                  <c:v>4637.42778</c:v>
                </c:pt>
                <c:pt idx="163">
                  <c:v>4637.9843016666664</c:v>
                </c:pt>
                <c:pt idx="164">
                  <c:v>4638.5408233333337</c:v>
                </c:pt>
                <c:pt idx="165">
                  <c:v>4639.0973450000001</c:v>
                </c:pt>
                <c:pt idx="166">
                  <c:v>4639.6538666666665</c:v>
                </c:pt>
                <c:pt idx="167">
                  <c:v>4640.2103883333339</c:v>
                </c:pt>
                <c:pt idx="168">
                  <c:v>4640.7669100000003</c:v>
                </c:pt>
                <c:pt idx="169">
                  <c:v>4641.5636700000005</c:v>
                </c:pt>
                <c:pt idx="170">
                  <c:v>4642.3604300000006</c:v>
                </c:pt>
                <c:pt idx="171">
                  <c:v>4643.1571899999999</c:v>
                </c:pt>
                <c:pt idx="172">
                  <c:v>4643.9539500000001</c:v>
                </c:pt>
                <c:pt idx="173">
                  <c:v>4644.7507100000003</c:v>
                </c:pt>
                <c:pt idx="174">
                  <c:v>4645.5474699999995</c:v>
                </c:pt>
                <c:pt idx="175">
                  <c:v>4646.3442299999997</c:v>
                </c:pt>
                <c:pt idx="176">
                  <c:v>4647.1409899999999</c:v>
                </c:pt>
                <c:pt idx="177">
                  <c:v>4647.9377500000001</c:v>
                </c:pt>
                <c:pt idx="178">
                  <c:v>4648.7345100000002</c:v>
                </c:pt>
                <c:pt idx="179">
                  <c:v>4649.5312699999995</c:v>
                </c:pt>
                <c:pt idx="180">
                  <c:v>4650.3280299999997</c:v>
                </c:pt>
                <c:pt idx="181">
                  <c:v>4651.2321933333333</c:v>
                </c:pt>
                <c:pt idx="182">
                  <c:v>4652.136356666666</c:v>
                </c:pt>
                <c:pt idx="183">
                  <c:v>4653.0405199999996</c:v>
                </c:pt>
                <c:pt idx="184">
                  <c:v>4653.9446833333332</c:v>
                </c:pt>
                <c:pt idx="185">
                  <c:v>4654.8488466666668</c:v>
                </c:pt>
                <c:pt idx="186">
                  <c:v>4655.7530100000004</c:v>
                </c:pt>
                <c:pt idx="187">
                  <c:v>4656.657173333333</c:v>
                </c:pt>
                <c:pt idx="188">
                  <c:v>4657.5613366666666</c:v>
                </c:pt>
                <c:pt idx="189">
                  <c:v>4658.4655000000002</c:v>
                </c:pt>
                <c:pt idx="190">
                  <c:v>4659.3696633333329</c:v>
                </c:pt>
                <c:pt idx="191">
                  <c:v>4660.2738266666665</c:v>
                </c:pt>
                <c:pt idx="192">
                  <c:v>4661.1779900000001</c:v>
                </c:pt>
                <c:pt idx="193">
                  <c:v>4662.0940225000004</c:v>
                </c:pt>
                <c:pt idx="194">
                  <c:v>4663.0100549999997</c:v>
                </c:pt>
                <c:pt idx="195">
                  <c:v>4663.9260875</c:v>
                </c:pt>
                <c:pt idx="196">
                  <c:v>4664.8421200000003</c:v>
                </c:pt>
                <c:pt idx="197">
                  <c:v>4665.7581524999996</c:v>
                </c:pt>
                <c:pt idx="198">
                  <c:v>4666.6741849999999</c:v>
                </c:pt>
                <c:pt idx="199">
                  <c:v>4667.5902175000001</c:v>
                </c:pt>
                <c:pt idx="200">
                  <c:v>4668.5062499999995</c:v>
                </c:pt>
                <c:pt idx="201">
                  <c:v>4669.4222824999997</c:v>
                </c:pt>
                <c:pt idx="202">
                  <c:v>4670.338315</c:v>
                </c:pt>
                <c:pt idx="203">
                  <c:v>4671.2543474999993</c:v>
                </c:pt>
                <c:pt idx="204">
                  <c:v>4672.1703799999996</c:v>
                </c:pt>
                <c:pt idx="205">
                  <c:v>4672.959773333333</c:v>
                </c:pt>
                <c:pt idx="206">
                  <c:v>4673.7491666666665</c:v>
                </c:pt>
                <c:pt idx="207">
                  <c:v>4674.53856</c:v>
                </c:pt>
                <c:pt idx="208">
                  <c:v>4675.3279533333334</c:v>
                </c:pt>
                <c:pt idx="209">
                  <c:v>4676.1173466666669</c:v>
                </c:pt>
                <c:pt idx="210">
                  <c:v>4676.9067400000004</c:v>
                </c:pt>
                <c:pt idx="211">
                  <c:v>4677.6961333333329</c:v>
                </c:pt>
                <c:pt idx="212">
                  <c:v>4678.4855266666664</c:v>
                </c:pt>
                <c:pt idx="213">
                  <c:v>4679.2749199999998</c:v>
                </c:pt>
                <c:pt idx="214">
                  <c:v>4680.0643133333333</c:v>
                </c:pt>
                <c:pt idx="215">
                  <c:v>4680.8537066666668</c:v>
                </c:pt>
                <c:pt idx="216">
                  <c:v>4681.6431000000002</c:v>
                </c:pt>
                <c:pt idx="217">
                  <c:v>4682.18084</c:v>
                </c:pt>
                <c:pt idx="218">
                  <c:v>4682.7185800000007</c:v>
                </c:pt>
                <c:pt idx="219">
                  <c:v>4683.2563200000004</c:v>
                </c:pt>
                <c:pt idx="220">
                  <c:v>4683.7940600000002</c:v>
                </c:pt>
                <c:pt idx="221">
                  <c:v>4684.3317999999999</c:v>
                </c:pt>
                <c:pt idx="222">
                  <c:v>4684.8695399999997</c:v>
                </c:pt>
                <c:pt idx="223">
                  <c:v>4685.4072800000004</c:v>
                </c:pt>
                <c:pt idx="224">
                  <c:v>4685.9450200000001</c:v>
                </c:pt>
                <c:pt idx="225">
                  <c:v>4686.4827599999999</c:v>
                </c:pt>
                <c:pt idx="226">
                  <c:v>4687.0205000000005</c:v>
                </c:pt>
                <c:pt idx="227">
                  <c:v>4687.5582400000003</c:v>
                </c:pt>
                <c:pt idx="228">
                  <c:v>4688.0959800000001</c:v>
                </c:pt>
                <c:pt idx="229">
                  <c:v>4688.3290916666665</c:v>
                </c:pt>
                <c:pt idx="230">
                  <c:v>4688.5622033333329</c:v>
                </c:pt>
                <c:pt idx="231">
                  <c:v>4688.7953150000003</c:v>
                </c:pt>
                <c:pt idx="232">
                  <c:v>4689.0284266666667</c:v>
                </c:pt>
                <c:pt idx="233">
                  <c:v>4689.2615383333332</c:v>
                </c:pt>
                <c:pt idx="234">
                  <c:v>4689.4946500000005</c:v>
                </c:pt>
                <c:pt idx="235">
                  <c:v>4689.727761666667</c:v>
                </c:pt>
                <c:pt idx="236">
                  <c:v>4689.9608733333334</c:v>
                </c:pt>
                <c:pt idx="237">
                  <c:v>4690.1939849999999</c:v>
                </c:pt>
                <c:pt idx="238">
                  <c:v>4690.4270966666663</c:v>
                </c:pt>
                <c:pt idx="239">
                  <c:v>4690.6602083333337</c:v>
                </c:pt>
                <c:pt idx="240">
                  <c:v>4690.8933200000001</c:v>
                </c:pt>
                <c:pt idx="241">
                  <c:v>4690.8399508333332</c:v>
                </c:pt>
                <c:pt idx="242">
                  <c:v>4690.7865816666672</c:v>
                </c:pt>
                <c:pt idx="243">
                  <c:v>4690.7332125000003</c:v>
                </c:pt>
                <c:pt idx="244">
                  <c:v>4690.6798433333333</c:v>
                </c:pt>
                <c:pt idx="245">
                  <c:v>4690.6264741666664</c:v>
                </c:pt>
                <c:pt idx="246">
                  <c:v>4690.5731049999995</c:v>
                </c:pt>
                <c:pt idx="247">
                  <c:v>4690.5197358333335</c:v>
                </c:pt>
                <c:pt idx="248">
                  <c:v>4690.4663666666665</c:v>
                </c:pt>
                <c:pt idx="249">
                  <c:v>4690.4129974999996</c:v>
                </c:pt>
                <c:pt idx="250">
                  <c:v>4690.3596283333336</c:v>
                </c:pt>
                <c:pt idx="251">
                  <c:v>4690.3062591666667</c:v>
                </c:pt>
                <c:pt idx="252">
                  <c:v>4690.2528899999998</c:v>
                </c:pt>
                <c:pt idx="253">
                  <c:v>4689.9717841666661</c:v>
                </c:pt>
                <c:pt idx="254">
                  <c:v>4689.6906783333334</c:v>
                </c:pt>
                <c:pt idx="255">
                  <c:v>4689.4095724999997</c:v>
                </c:pt>
                <c:pt idx="256">
                  <c:v>4689.1284666666661</c:v>
                </c:pt>
                <c:pt idx="257">
                  <c:v>4688.8473608333334</c:v>
                </c:pt>
                <c:pt idx="258">
                  <c:v>4688.5662549999997</c:v>
                </c:pt>
                <c:pt idx="259">
                  <c:v>4688.2851491666661</c:v>
                </c:pt>
                <c:pt idx="260">
                  <c:v>4688.0040433333334</c:v>
                </c:pt>
                <c:pt idx="261">
                  <c:v>4687.7229374999997</c:v>
                </c:pt>
                <c:pt idx="262">
                  <c:v>4687.4418316666661</c:v>
                </c:pt>
                <c:pt idx="263">
                  <c:v>4687.1607258333333</c:v>
                </c:pt>
                <c:pt idx="264">
                  <c:v>4686.8796199999997</c:v>
                </c:pt>
                <c:pt idx="265">
                  <c:v>4686.476396666666</c:v>
                </c:pt>
                <c:pt idx="266">
                  <c:v>4686.0731733333332</c:v>
                </c:pt>
                <c:pt idx="267">
                  <c:v>4685.6699499999995</c:v>
                </c:pt>
                <c:pt idx="268">
                  <c:v>4685.2667266666667</c:v>
                </c:pt>
                <c:pt idx="269">
                  <c:v>4684.863503333333</c:v>
                </c:pt>
                <c:pt idx="270">
                  <c:v>4684.4602799999993</c:v>
                </c:pt>
                <c:pt idx="271">
                  <c:v>4684.0570566666665</c:v>
                </c:pt>
                <c:pt idx="272">
                  <c:v>4683.6538333333328</c:v>
                </c:pt>
                <c:pt idx="273">
                  <c:v>4683.2506100000001</c:v>
                </c:pt>
                <c:pt idx="274">
                  <c:v>4682.8473866666664</c:v>
                </c:pt>
                <c:pt idx="275">
                  <c:v>4682.4441633333336</c:v>
                </c:pt>
                <c:pt idx="276">
                  <c:v>4682.0409399999999</c:v>
                </c:pt>
                <c:pt idx="277">
                  <c:v>4681.6038275000001</c:v>
                </c:pt>
                <c:pt idx="278">
                  <c:v>4681.1667149999994</c:v>
                </c:pt>
                <c:pt idx="279">
                  <c:v>4680.7296024999996</c:v>
                </c:pt>
                <c:pt idx="280">
                  <c:v>4680.2924899999998</c:v>
                </c:pt>
                <c:pt idx="281">
                  <c:v>4679.8553775</c:v>
                </c:pt>
                <c:pt idx="282">
                  <c:v>4679.4182650000002</c:v>
                </c:pt>
                <c:pt idx="283">
                  <c:v>4678.9811524999996</c:v>
                </c:pt>
                <c:pt idx="284">
                  <c:v>4678.5440399999998</c:v>
                </c:pt>
                <c:pt idx="285">
                  <c:v>4678.1069275</c:v>
                </c:pt>
                <c:pt idx="286">
                  <c:v>4677.6698149999993</c:v>
                </c:pt>
                <c:pt idx="287">
                  <c:v>4677.2327024999995</c:v>
                </c:pt>
                <c:pt idx="288">
                  <c:v>4676.7955899999997</c:v>
                </c:pt>
                <c:pt idx="289">
                  <c:v>4676.3703500000001</c:v>
                </c:pt>
                <c:pt idx="290">
                  <c:v>4675.9451099999997</c:v>
                </c:pt>
                <c:pt idx="291">
                  <c:v>4675.5198700000001</c:v>
                </c:pt>
                <c:pt idx="292">
                  <c:v>4675.0946299999996</c:v>
                </c:pt>
                <c:pt idx="293">
                  <c:v>4674.66939</c:v>
                </c:pt>
                <c:pt idx="294">
                  <c:v>4674.2441500000004</c:v>
                </c:pt>
                <c:pt idx="295">
                  <c:v>4673.81891</c:v>
                </c:pt>
                <c:pt idx="296">
                  <c:v>4673.3936700000004</c:v>
                </c:pt>
                <c:pt idx="297">
                  <c:v>4672.9684299999999</c:v>
                </c:pt>
                <c:pt idx="298">
                  <c:v>4672.5431900000003</c:v>
                </c:pt>
                <c:pt idx="299">
                  <c:v>4672.1179499999998</c:v>
                </c:pt>
                <c:pt idx="300">
                  <c:v>4671.6927100000003</c:v>
                </c:pt>
                <c:pt idx="301">
                  <c:v>4671.2852291666668</c:v>
                </c:pt>
                <c:pt idx="302">
                  <c:v>4670.8777483333333</c:v>
                </c:pt>
                <c:pt idx="303">
                  <c:v>4670.4702674999999</c:v>
                </c:pt>
                <c:pt idx="304">
                  <c:v>4670.0627866666664</c:v>
                </c:pt>
                <c:pt idx="305">
                  <c:v>4669.6553058333329</c:v>
                </c:pt>
                <c:pt idx="306">
                  <c:v>4669.2478250000004</c:v>
                </c:pt>
                <c:pt idx="307">
                  <c:v>4668.8403441666669</c:v>
                </c:pt>
                <c:pt idx="308">
                  <c:v>4668.4328633333334</c:v>
                </c:pt>
                <c:pt idx="309">
                  <c:v>4668.0253825</c:v>
                </c:pt>
                <c:pt idx="310">
                  <c:v>4667.6179016666665</c:v>
                </c:pt>
                <c:pt idx="311">
                  <c:v>4667.210420833333</c:v>
                </c:pt>
                <c:pt idx="312">
                  <c:v>4666.8029399999996</c:v>
                </c:pt>
                <c:pt idx="313">
                  <c:v>4666.4682249999996</c:v>
                </c:pt>
                <c:pt idx="314">
                  <c:v>4666.1335099999997</c:v>
                </c:pt>
                <c:pt idx="315">
                  <c:v>4665.7987949999997</c:v>
                </c:pt>
                <c:pt idx="316">
                  <c:v>4665.4640799999997</c:v>
                </c:pt>
                <c:pt idx="317">
                  <c:v>4665.1293649999998</c:v>
                </c:pt>
                <c:pt idx="318">
                  <c:v>4664.7946499999998</c:v>
                </c:pt>
                <c:pt idx="319">
                  <c:v>4664.4599349999999</c:v>
                </c:pt>
                <c:pt idx="320">
                  <c:v>4664.1252199999999</c:v>
                </c:pt>
                <c:pt idx="321">
                  <c:v>4663.7905049999999</c:v>
                </c:pt>
                <c:pt idx="322">
                  <c:v>4663.45579</c:v>
                </c:pt>
                <c:pt idx="323">
                  <c:v>4663.121075</c:v>
                </c:pt>
                <c:pt idx="324">
                  <c:v>4662.7863600000001</c:v>
                </c:pt>
                <c:pt idx="325">
                  <c:v>4662.5452966666671</c:v>
                </c:pt>
                <c:pt idx="326">
                  <c:v>4662.3042333333333</c:v>
                </c:pt>
                <c:pt idx="327">
                  <c:v>4662.0631700000004</c:v>
                </c:pt>
                <c:pt idx="328">
                  <c:v>4661.8221066666665</c:v>
                </c:pt>
                <c:pt idx="329">
                  <c:v>4661.5810433333336</c:v>
                </c:pt>
                <c:pt idx="330">
                  <c:v>4661.3399800000007</c:v>
                </c:pt>
                <c:pt idx="331">
                  <c:v>4661.0989166666668</c:v>
                </c:pt>
                <c:pt idx="332">
                  <c:v>4660.8578533333339</c:v>
                </c:pt>
                <c:pt idx="333">
                  <c:v>4660.61679</c:v>
                </c:pt>
                <c:pt idx="334">
                  <c:v>4660.3757266666671</c:v>
                </c:pt>
                <c:pt idx="335">
                  <c:v>4660.1346633333333</c:v>
                </c:pt>
                <c:pt idx="336">
                  <c:v>4659.8936000000003</c:v>
                </c:pt>
                <c:pt idx="337">
                  <c:v>4659.7405991666674</c:v>
                </c:pt>
                <c:pt idx="338">
                  <c:v>4659.5875983333335</c:v>
                </c:pt>
                <c:pt idx="339">
                  <c:v>4659.4345975000006</c:v>
                </c:pt>
                <c:pt idx="340">
                  <c:v>4659.2815966666667</c:v>
                </c:pt>
                <c:pt idx="341">
                  <c:v>4659.1285958333337</c:v>
                </c:pt>
                <c:pt idx="342">
                  <c:v>4658.9755949999999</c:v>
                </c:pt>
                <c:pt idx="343">
                  <c:v>4658.8225941666669</c:v>
                </c:pt>
                <c:pt idx="344">
                  <c:v>4658.669593333334</c:v>
                </c:pt>
                <c:pt idx="345">
                  <c:v>4658.5165925000001</c:v>
                </c:pt>
                <c:pt idx="346">
                  <c:v>4658.3635916666672</c:v>
                </c:pt>
                <c:pt idx="347">
                  <c:v>4658.2105908333333</c:v>
                </c:pt>
                <c:pt idx="348">
                  <c:v>4658.0575900000003</c:v>
                </c:pt>
                <c:pt idx="349">
                  <c:v>4657.9454816666666</c:v>
                </c:pt>
                <c:pt idx="350">
                  <c:v>4657.8333733333338</c:v>
                </c:pt>
                <c:pt idx="351">
                  <c:v>4657.7212650000001</c:v>
                </c:pt>
                <c:pt idx="352">
                  <c:v>4657.6091566666673</c:v>
                </c:pt>
                <c:pt idx="353">
                  <c:v>4657.4970483333336</c:v>
                </c:pt>
                <c:pt idx="354">
                  <c:v>4657.3849399999999</c:v>
                </c:pt>
                <c:pt idx="355">
                  <c:v>4657.2728316666671</c:v>
                </c:pt>
                <c:pt idx="356">
                  <c:v>4657.1607233333334</c:v>
                </c:pt>
                <c:pt idx="357">
                  <c:v>4657.0486150000006</c:v>
                </c:pt>
                <c:pt idx="358">
                  <c:v>4656.9365066666669</c:v>
                </c:pt>
                <c:pt idx="359">
                  <c:v>4656.8243983333341</c:v>
                </c:pt>
                <c:pt idx="360">
                  <c:v>4656.7122900000004</c:v>
                </c:pt>
                <c:pt idx="361">
                  <c:v>4656.6045883333336</c:v>
                </c:pt>
                <c:pt idx="362">
                  <c:v>4656.4968866666668</c:v>
                </c:pt>
                <c:pt idx="363">
                  <c:v>4656.389185</c:v>
                </c:pt>
                <c:pt idx="364">
                  <c:v>4656.2814833333332</c:v>
                </c:pt>
                <c:pt idx="365">
                  <c:v>4656.1737816666664</c:v>
                </c:pt>
                <c:pt idx="366">
                  <c:v>4656.0660800000005</c:v>
                </c:pt>
                <c:pt idx="367">
                  <c:v>4655.9583783333337</c:v>
                </c:pt>
                <c:pt idx="368">
                  <c:v>4655.8506766666669</c:v>
                </c:pt>
                <c:pt idx="369">
                  <c:v>4655.7429750000001</c:v>
                </c:pt>
                <c:pt idx="370">
                  <c:v>4655.6352733333333</c:v>
                </c:pt>
                <c:pt idx="371">
                  <c:v>4655.5275716666665</c:v>
                </c:pt>
                <c:pt idx="372">
                  <c:v>4655.4198699999997</c:v>
                </c:pt>
                <c:pt idx="373">
                  <c:v>4655.2847183333333</c:v>
                </c:pt>
                <c:pt idx="374">
                  <c:v>4655.1495666666669</c:v>
                </c:pt>
                <c:pt idx="375">
                  <c:v>4655.0144149999996</c:v>
                </c:pt>
                <c:pt idx="376">
                  <c:v>4654.8792633333333</c:v>
                </c:pt>
                <c:pt idx="377">
                  <c:v>4654.7441116666669</c:v>
                </c:pt>
                <c:pt idx="378">
                  <c:v>4654.6089599999996</c:v>
                </c:pt>
                <c:pt idx="379">
                  <c:v>4654.4738083333332</c:v>
                </c:pt>
                <c:pt idx="380">
                  <c:v>4654.3386566666668</c:v>
                </c:pt>
                <c:pt idx="381">
                  <c:v>4654.2035050000004</c:v>
                </c:pt>
                <c:pt idx="382">
                  <c:v>4654.068353333334</c:v>
                </c:pt>
                <c:pt idx="383">
                  <c:v>4653.9332016666667</c:v>
                </c:pt>
                <c:pt idx="384">
                  <c:v>4653.7980500000003</c:v>
                </c:pt>
                <c:pt idx="385">
                  <c:v>4653.5955700000004</c:v>
                </c:pt>
                <c:pt idx="386">
                  <c:v>4653.3930900000005</c:v>
                </c:pt>
                <c:pt idx="387">
                  <c:v>4653.1906100000006</c:v>
                </c:pt>
                <c:pt idx="388">
                  <c:v>4652.9881300000006</c:v>
                </c:pt>
                <c:pt idx="389">
                  <c:v>4652.7856500000007</c:v>
                </c:pt>
                <c:pt idx="390">
                  <c:v>4652.5831699999999</c:v>
                </c:pt>
                <c:pt idx="391">
                  <c:v>4652.38069</c:v>
                </c:pt>
                <c:pt idx="392">
                  <c:v>4652.17821</c:v>
                </c:pt>
                <c:pt idx="393">
                  <c:v>4651.9757300000001</c:v>
                </c:pt>
                <c:pt idx="394">
                  <c:v>4651.7732500000002</c:v>
                </c:pt>
                <c:pt idx="395">
                  <c:v>4651.5707700000003</c:v>
                </c:pt>
                <c:pt idx="396">
                  <c:v>4651.3682900000003</c:v>
                </c:pt>
                <c:pt idx="397">
                  <c:v>4651.1255033333337</c:v>
                </c:pt>
                <c:pt idx="398">
                  <c:v>4650.882716666667</c:v>
                </c:pt>
                <c:pt idx="399">
                  <c:v>4650.6399300000003</c:v>
                </c:pt>
                <c:pt idx="400">
                  <c:v>4650.3971433333336</c:v>
                </c:pt>
                <c:pt idx="401">
                  <c:v>4650.1543566666669</c:v>
                </c:pt>
                <c:pt idx="402">
                  <c:v>4649.9115700000002</c:v>
                </c:pt>
                <c:pt idx="403">
                  <c:v>4649.6687833333335</c:v>
                </c:pt>
                <c:pt idx="404">
                  <c:v>4649.4259966666668</c:v>
                </c:pt>
                <c:pt idx="405">
                  <c:v>4649.1832100000001</c:v>
                </c:pt>
                <c:pt idx="406">
                  <c:v>4648.9404233333335</c:v>
                </c:pt>
                <c:pt idx="407">
                  <c:v>4648.6976366666668</c:v>
                </c:pt>
                <c:pt idx="408">
                  <c:v>4648.4548500000001</c:v>
                </c:pt>
                <c:pt idx="409">
                  <c:v>4648.2392391666672</c:v>
                </c:pt>
                <c:pt idx="410">
                  <c:v>4648.0236283333334</c:v>
                </c:pt>
                <c:pt idx="411">
                  <c:v>4647.8080174999996</c:v>
                </c:pt>
                <c:pt idx="412">
                  <c:v>4647.5924066666666</c:v>
                </c:pt>
                <c:pt idx="413">
                  <c:v>4647.3767958333337</c:v>
                </c:pt>
                <c:pt idx="414">
                  <c:v>4647.1611849999999</c:v>
                </c:pt>
                <c:pt idx="415">
                  <c:v>4646.9455741666661</c:v>
                </c:pt>
                <c:pt idx="416">
                  <c:v>4646.7299633333332</c:v>
                </c:pt>
                <c:pt idx="417">
                  <c:v>4646.5143525000003</c:v>
                </c:pt>
                <c:pt idx="418">
                  <c:v>4646.2987416666665</c:v>
                </c:pt>
                <c:pt idx="419">
                  <c:v>4646.0831308333327</c:v>
                </c:pt>
                <c:pt idx="420">
                  <c:v>4645.8675199999998</c:v>
                </c:pt>
                <c:pt idx="421">
                  <c:v>4645.81203</c:v>
                </c:pt>
                <c:pt idx="422">
                  <c:v>4645.7565400000003</c:v>
                </c:pt>
                <c:pt idx="423">
                  <c:v>4645.7010499999997</c:v>
                </c:pt>
                <c:pt idx="424">
                  <c:v>4645.6455599999999</c:v>
                </c:pt>
                <c:pt idx="425">
                  <c:v>4645.5900700000002</c:v>
                </c:pt>
                <c:pt idx="426">
                  <c:v>4645.5345799999996</c:v>
                </c:pt>
                <c:pt idx="427">
                  <c:v>4645.4790899999998</c:v>
                </c:pt>
                <c:pt idx="428">
                  <c:v>4645.4236000000001</c:v>
                </c:pt>
                <c:pt idx="429">
                  <c:v>4645.3681100000003</c:v>
                </c:pt>
                <c:pt idx="430">
                  <c:v>4645.3126200000006</c:v>
                </c:pt>
                <c:pt idx="431">
                  <c:v>4645.25713</c:v>
                </c:pt>
                <c:pt idx="432">
                  <c:v>4645.2016400000002</c:v>
                </c:pt>
                <c:pt idx="433">
                  <c:v>4645.2901233333332</c:v>
                </c:pt>
                <c:pt idx="434">
                  <c:v>4645.3786066666671</c:v>
                </c:pt>
                <c:pt idx="435">
                  <c:v>4645.4670900000001</c:v>
                </c:pt>
                <c:pt idx="436">
                  <c:v>4645.5555733333331</c:v>
                </c:pt>
                <c:pt idx="437">
                  <c:v>4645.644056666667</c:v>
                </c:pt>
                <c:pt idx="438">
                  <c:v>4645.73254</c:v>
                </c:pt>
                <c:pt idx="439">
                  <c:v>4645.821023333333</c:v>
                </c:pt>
                <c:pt idx="440">
                  <c:v>4645.9095066666669</c:v>
                </c:pt>
                <c:pt idx="441">
                  <c:v>4645.9979899999998</c:v>
                </c:pt>
                <c:pt idx="442">
                  <c:v>4646.0864733333328</c:v>
                </c:pt>
                <c:pt idx="443">
                  <c:v>4646.1749566666667</c:v>
                </c:pt>
                <c:pt idx="444">
                  <c:v>4646.2634399999997</c:v>
                </c:pt>
                <c:pt idx="445">
                  <c:v>4646.4994383333333</c:v>
                </c:pt>
                <c:pt idx="446">
                  <c:v>4646.7354366666659</c:v>
                </c:pt>
                <c:pt idx="447">
                  <c:v>4646.9714349999995</c:v>
                </c:pt>
                <c:pt idx="448">
                  <c:v>4647.207433333333</c:v>
                </c:pt>
                <c:pt idx="449">
                  <c:v>4647.4434316666666</c:v>
                </c:pt>
                <c:pt idx="450">
                  <c:v>4647.6794300000001</c:v>
                </c:pt>
                <c:pt idx="451">
                  <c:v>4647.9154283333328</c:v>
                </c:pt>
                <c:pt idx="452">
                  <c:v>4648.1514266666663</c:v>
                </c:pt>
                <c:pt idx="453">
                  <c:v>4648.3874249999999</c:v>
                </c:pt>
                <c:pt idx="454">
                  <c:v>4648.6234233333325</c:v>
                </c:pt>
                <c:pt idx="455">
                  <c:v>4648.8594216666661</c:v>
                </c:pt>
                <c:pt idx="456">
                  <c:v>4649.0954199999996</c:v>
                </c:pt>
                <c:pt idx="457">
                  <c:v>4649.4182033333327</c:v>
                </c:pt>
                <c:pt idx="458">
                  <c:v>4649.7409866666667</c:v>
                </c:pt>
                <c:pt idx="459">
                  <c:v>4650.0637699999997</c:v>
                </c:pt>
                <c:pt idx="460">
                  <c:v>4650.3865533333328</c:v>
                </c:pt>
                <c:pt idx="461">
                  <c:v>4650.7093366666668</c:v>
                </c:pt>
                <c:pt idx="462">
                  <c:v>4651.0321199999998</c:v>
                </c:pt>
                <c:pt idx="463">
                  <c:v>4651.3549033333329</c:v>
                </c:pt>
                <c:pt idx="464">
                  <c:v>4651.6776866666669</c:v>
                </c:pt>
                <c:pt idx="465">
                  <c:v>4652.00047</c:v>
                </c:pt>
                <c:pt idx="466">
                  <c:v>4652.323253333333</c:v>
                </c:pt>
                <c:pt idx="467">
                  <c:v>4652.646036666667</c:v>
                </c:pt>
                <c:pt idx="468">
                  <c:v>4652.9688200000001</c:v>
                </c:pt>
                <c:pt idx="469">
                  <c:v>4653.35808</c:v>
                </c:pt>
                <c:pt idx="470">
                  <c:v>4653.7473399999999</c:v>
                </c:pt>
                <c:pt idx="471">
                  <c:v>4654.1365999999998</c:v>
                </c:pt>
                <c:pt idx="472">
                  <c:v>4654.5258599999997</c:v>
                </c:pt>
                <c:pt idx="473">
                  <c:v>4654.9151199999997</c:v>
                </c:pt>
                <c:pt idx="474">
                  <c:v>4655.3043799999996</c:v>
                </c:pt>
                <c:pt idx="475">
                  <c:v>4655.6936400000004</c:v>
                </c:pt>
                <c:pt idx="476">
                  <c:v>4656.0829000000003</c:v>
                </c:pt>
                <c:pt idx="477">
                  <c:v>4656.4721600000003</c:v>
                </c:pt>
                <c:pt idx="478">
                  <c:v>4656.8614200000002</c:v>
                </c:pt>
                <c:pt idx="479">
                  <c:v>4657.2506800000001</c:v>
                </c:pt>
                <c:pt idx="480">
                  <c:v>4657.63994</c:v>
                </c:pt>
                <c:pt idx="481">
                  <c:v>4657.996725</c:v>
                </c:pt>
                <c:pt idx="482">
                  <c:v>4658.3535099999999</c:v>
                </c:pt>
                <c:pt idx="483">
                  <c:v>4658.7102949999999</c:v>
                </c:pt>
                <c:pt idx="484">
                  <c:v>4659.0670799999998</c:v>
                </c:pt>
                <c:pt idx="485">
                  <c:v>4659.4238649999998</c:v>
                </c:pt>
                <c:pt idx="486">
                  <c:v>4659.7806500000006</c:v>
                </c:pt>
                <c:pt idx="487">
                  <c:v>4660.1374350000006</c:v>
                </c:pt>
                <c:pt idx="488">
                  <c:v>4660.4942200000005</c:v>
                </c:pt>
                <c:pt idx="489">
                  <c:v>4660.8510050000004</c:v>
                </c:pt>
                <c:pt idx="490">
                  <c:v>4661.2077900000004</c:v>
                </c:pt>
                <c:pt idx="491">
                  <c:v>4661.5645750000003</c:v>
                </c:pt>
                <c:pt idx="492">
                  <c:v>4661.9213600000003</c:v>
                </c:pt>
                <c:pt idx="493">
                  <c:v>4662.1744875000004</c:v>
                </c:pt>
                <c:pt idx="494">
                  <c:v>4662.4276150000005</c:v>
                </c:pt>
                <c:pt idx="495">
                  <c:v>4662.6807425000006</c:v>
                </c:pt>
                <c:pt idx="496">
                  <c:v>4662.9338699999998</c:v>
                </c:pt>
                <c:pt idx="497">
                  <c:v>4663.1869975</c:v>
                </c:pt>
                <c:pt idx="498">
                  <c:v>4663.4401250000001</c:v>
                </c:pt>
                <c:pt idx="499">
                  <c:v>4663.6932525000002</c:v>
                </c:pt>
                <c:pt idx="500">
                  <c:v>4663.9463800000003</c:v>
                </c:pt>
                <c:pt idx="501">
                  <c:v>4664.1995074999995</c:v>
                </c:pt>
                <c:pt idx="502">
                  <c:v>4664.4526349999996</c:v>
                </c:pt>
                <c:pt idx="503">
                  <c:v>4664.7057624999998</c:v>
                </c:pt>
                <c:pt idx="504">
                  <c:v>4664.9588899999999</c:v>
                </c:pt>
                <c:pt idx="505">
                  <c:v>4664.9439241666669</c:v>
                </c:pt>
                <c:pt idx="506">
                  <c:v>4664.928958333333</c:v>
                </c:pt>
                <c:pt idx="507">
                  <c:v>4664.9139924999999</c:v>
                </c:pt>
                <c:pt idx="508">
                  <c:v>4664.8990266666669</c:v>
                </c:pt>
                <c:pt idx="509">
                  <c:v>4664.884060833333</c:v>
                </c:pt>
                <c:pt idx="510">
                  <c:v>4664.869095</c:v>
                </c:pt>
                <c:pt idx="511">
                  <c:v>4664.854129166667</c:v>
                </c:pt>
                <c:pt idx="512">
                  <c:v>4664.8391633333331</c:v>
                </c:pt>
                <c:pt idx="513">
                  <c:v>4664.8241975000001</c:v>
                </c:pt>
                <c:pt idx="514">
                  <c:v>4664.8092316666671</c:v>
                </c:pt>
                <c:pt idx="515">
                  <c:v>4664.7942658333332</c:v>
                </c:pt>
                <c:pt idx="516">
                  <c:v>4664.7793000000001</c:v>
                </c:pt>
                <c:pt idx="517">
                  <c:v>4664.4995891666667</c:v>
                </c:pt>
                <c:pt idx="518">
                  <c:v>4664.2198783333333</c:v>
                </c:pt>
                <c:pt idx="519">
                  <c:v>4663.9401674999999</c:v>
                </c:pt>
                <c:pt idx="520">
                  <c:v>4663.6604566666665</c:v>
                </c:pt>
                <c:pt idx="521">
                  <c:v>4663.3807458333331</c:v>
                </c:pt>
                <c:pt idx="522">
                  <c:v>4663.1010349999997</c:v>
                </c:pt>
                <c:pt idx="523">
                  <c:v>4662.8213241666672</c:v>
                </c:pt>
                <c:pt idx="524">
                  <c:v>4662.5416133333338</c:v>
                </c:pt>
                <c:pt idx="525">
                  <c:v>4662.2619025000004</c:v>
                </c:pt>
                <c:pt idx="526">
                  <c:v>4661.9821916666669</c:v>
                </c:pt>
                <c:pt idx="527">
                  <c:v>4661.7024808333335</c:v>
                </c:pt>
                <c:pt idx="528">
                  <c:v>4661.4227700000001</c:v>
                </c:pt>
                <c:pt idx="529">
                  <c:v>4660.9714624999997</c:v>
                </c:pt>
                <c:pt idx="530">
                  <c:v>4660.5201550000002</c:v>
                </c:pt>
                <c:pt idx="531">
                  <c:v>4660.0688475000006</c:v>
                </c:pt>
                <c:pt idx="532">
                  <c:v>4659.6175400000002</c:v>
                </c:pt>
                <c:pt idx="533">
                  <c:v>4659.1662324999998</c:v>
                </c:pt>
                <c:pt idx="534">
                  <c:v>4658.7149250000002</c:v>
                </c:pt>
                <c:pt idx="535">
                  <c:v>4658.2636175000007</c:v>
                </c:pt>
                <c:pt idx="536">
                  <c:v>4657.8123100000003</c:v>
                </c:pt>
                <c:pt idx="537">
                  <c:v>4657.3610024999998</c:v>
                </c:pt>
                <c:pt idx="538">
                  <c:v>4656.9096950000003</c:v>
                </c:pt>
                <c:pt idx="539">
                  <c:v>4656.4583875000008</c:v>
                </c:pt>
                <c:pt idx="540">
                  <c:v>4656.0070800000003</c:v>
                </c:pt>
                <c:pt idx="541">
                  <c:v>4655.464584166667</c:v>
                </c:pt>
                <c:pt idx="542">
                  <c:v>4654.9220883333337</c:v>
                </c:pt>
                <c:pt idx="543">
                  <c:v>4654.3795925000004</c:v>
                </c:pt>
                <c:pt idx="544">
                  <c:v>4653.8370966666671</c:v>
                </c:pt>
                <c:pt idx="545">
                  <c:v>4653.2946008333338</c:v>
                </c:pt>
                <c:pt idx="546">
                  <c:v>4652.7521049999996</c:v>
                </c:pt>
                <c:pt idx="547">
                  <c:v>4652.2096091666663</c:v>
                </c:pt>
                <c:pt idx="548">
                  <c:v>4651.667113333333</c:v>
                </c:pt>
                <c:pt idx="549">
                  <c:v>4651.1246174999997</c:v>
                </c:pt>
                <c:pt idx="550">
                  <c:v>4650.5821216666664</c:v>
                </c:pt>
                <c:pt idx="551">
                  <c:v>4650.039625833333</c:v>
                </c:pt>
                <c:pt idx="552">
                  <c:v>4649.4971299999997</c:v>
                </c:pt>
                <c:pt idx="553">
                  <c:v>4649.0201933333328</c:v>
                </c:pt>
                <c:pt idx="554">
                  <c:v>4648.5432566666668</c:v>
                </c:pt>
                <c:pt idx="555">
                  <c:v>4648.0663199999999</c:v>
                </c:pt>
                <c:pt idx="556">
                  <c:v>4647.589383333333</c:v>
                </c:pt>
                <c:pt idx="557">
                  <c:v>4647.112446666667</c:v>
                </c:pt>
                <c:pt idx="558">
                  <c:v>4646.6355100000001</c:v>
                </c:pt>
                <c:pt idx="559">
                  <c:v>4646.1585733333332</c:v>
                </c:pt>
                <c:pt idx="560">
                  <c:v>4645.6816366666671</c:v>
                </c:pt>
                <c:pt idx="561">
                  <c:v>4645.2047000000002</c:v>
                </c:pt>
                <c:pt idx="562">
                  <c:v>4644.7277633333333</c:v>
                </c:pt>
                <c:pt idx="563">
                  <c:v>4644.2508266666673</c:v>
                </c:pt>
                <c:pt idx="564">
                  <c:v>4643.7738900000004</c:v>
                </c:pt>
                <c:pt idx="565">
                  <c:v>4643.5465033333339</c:v>
                </c:pt>
                <c:pt idx="566">
                  <c:v>4643.3191166666675</c:v>
                </c:pt>
                <c:pt idx="567">
                  <c:v>4643.0917300000001</c:v>
                </c:pt>
                <c:pt idx="568">
                  <c:v>4642.8643433333336</c:v>
                </c:pt>
                <c:pt idx="569">
                  <c:v>4642.6369566666672</c:v>
                </c:pt>
                <c:pt idx="570">
                  <c:v>4642.4095699999998</c:v>
                </c:pt>
                <c:pt idx="571">
                  <c:v>4642.1821833333333</c:v>
                </c:pt>
                <c:pt idx="572">
                  <c:v>4641.9547966666669</c:v>
                </c:pt>
                <c:pt idx="573">
                  <c:v>4641.7274100000004</c:v>
                </c:pt>
                <c:pt idx="574">
                  <c:v>4641.500023333334</c:v>
                </c:pt>
                <c:pt idx="575">
                  <c:v>4641.2726366666666</c:v>
                </c:pt>
                <c:pt idx="576">
                  <c:v>4641.0452500000001</c:v>
                </c:pt>
                <c:pt idx="577">
                  <c:v>4641.2519016666665</c:v>
                </c:pt>
                <c:pt idx="578">
                  <c:v>4641.4585533333338</c:v>
                </c:pt>
                <c:pt idx="579">
                  <c:v>4641.6652050000002</c:v>
                </c:pt>
                <c:pt idx="580">
                  <c:v>4641.8718566666666</c:v>
                </c:pt>
                <c:pt idx="581">
                  <c:v>4642.078508333333</c:v>
                </c:pt>
                <c:pt idx="582">
                  <c:v>4642.2851599999995</c:v>
                </c:pt>
                <c:pt idx="583">
                  <c:v>4642.4918116666668</c:v>
                </c:pt>
                <c:pt idx="584">
                  <c:v>4642.6984633333332</c:v>
                </c:pt>
                <c:pt idx="585">
                  <c:v>4642.9051149999996</c:v>
                </c:pt>
                <c:pt idx="586">
                  <c:v>4643.1117666666669</c:v>
                </c:pt>
                <c:pt idx="587">
                  <c:v>4643.3184183333333</c:v>
                </c:pt>
                <c:pt idx="588">
                  <c:v>4643.5250699999997</c:v>
                </c:pt>
                <c:pt idx="589">
                  <c:v>4644.2345108333329</c:v>
                </c:pt>
                <c:pt idx="590">
                  <c:v>4644.9439516666662</c:v>
                </c:pt>
                <c:pt idx="591">
                  <c:v>4645.6533924999994</c:v>
                </c:pt>
                <c:pt idx="592">
                  <c:v>4646.3628333333327</c:v>
                </c:pt>
                <c:pt idx="593">
                  <c:v>4647.0722741666659</c:v>
                </c:pt>
                <c:pt idx="594">
                  <c:v>4647.7817149999992</c:v>
                </c:pt>
                <c:pt idx="595">
                  <c:v>4648.4911558333333</c:v>
                </c:pt>
                <c:pt idx="596">
                  <c:v>4649.2005966666666</c:v>
                </c:pt>
                <c:pt idx="597">
                  <c:v>4649.9100374999998</c:v>
                </c:pt>
                <c:pt idx="598">
                  <c:v>4650.6194783333331</c:v>
                </c:pt>
                <c:pt idx="599">
                  <c:v>4651.3289191666663</c:v>
                </c:pt>
                <c:pt idx="600">
                  <c:v>4652.0383599999996</c:v>
                </c:pt>
                <c:pt idx="601">
                  <c:v>4653.3088291666663</c:v>
                </c:pt>
                <c:pt idx="602">
                  <c:v>4654.5792983333331</c:v>
                </c:pt>
                <c:pt idx="603">
                  <c:v>4655.8497674999999</c:v>
                </c:pt>
                <c:pt idx="604">
                  <c:v>4657.1202366666666</c:v>
                </c:pt>
                <c:pt idx="605">
                  <c:v>4658.3907058333334</c:v>
                </c:pt>
                <c:pt idx="606">
                  <c:v>4659.6611749999993</c:v>
                </c:pt>
                <c:pt idx="607">
                  <c:v>4660.931644166666</c:v>
                </c:pt>
                <c:pt idx="608">
                  <c:v>4662.2021133333328</c:v>
                </c:pt>
                <c:pt idx="609">
                  <c:v>4663.4725824999996</c:v>
                </c:pt>
                <c:pt idx="610">
                  <c:v>4664.7430516666664</c:v>
                </c:pt>
                <c:pt idx="611">
                  <c:v>4666.0135208333331</c:v>
                </c:pt>
                <c:pt idx="612">
                  <c:v>4667.2839899999999</c:v>
                </c:pt>
                <c:pt idx="613">
                  <c:v>4669.0548141666668</c:v>
                </c:pt>
                <c:pt idx="614">
                  <c:v>4670.8256383333337</c:v>
                </c:pt>
                <c:pt idx="615">
                  <c:v>4672.5964624999997</c:v>
                </c:pt>
                <c:pt idx="616">
                  <c:v>4674.3672866666666</c:v>
                </c:pt>
                <c:pt idx="617">
                  <c:v>4676.1381108333335</c:v>
                </c:pt>
                <c:pt idx="618">
                  <c:v>4677.9089349999995</c:v>
                </c:pt>
                <c:pt idx="619">
                  <c:v>4679.6797591666664</c:v>
                </c:pt>
                <c:pt idx="620">
                  <c:v>4681.4505833333333</c:v>
                </c:pt>
                <c:pt idx="621">
                  <c:v>4683.2214075000002</c:v>
                </c:pt>
                <c:pt idx="622">
                  <c:v>4684.9922316666671</c:v>
                </c:pt>
                <c:pt idx="623">
                  <c:v>4686.7630558333331</c:v>
                </c:pt>
                <c:pt idx="624">
                  <c:v>4688.53388</c:v>
                </c:pt>
                <c:pt idx="625">
                  <c:v>4690.7455566666667</c:v>
                </c:pt>
                <c:pt idx="626">
                  <c:v>4692.9572333333335</c:v>
                </c:pt>
                <c:pt idx="627">
                  <c:v>4695.1689100000003</c:v>
                </c:pt>
                <c:pt idx="628">
                  <c:v>4697.3805866666662</c:v>
                </c:pt>
                <c:pt idx="629">
                  <c:v>4699.592263333333</c:v>
                </c:pt>
                <c:pt idx="630">
                  <c:v>4701.8039399999998</c:v>
                </c:pt>
                <c:pt idx="631">
                  <c:v>4704.0156166666666</c:v>
                </c:pt>
                <c:pt idx="632">
                  <c:v>4706.2272933333334</c:v>
                </c:pt>
                <c:pt idx="633">
                  <c:v>4708.4389699999992</c:v>
                </c:pt>
                <c:pt idx="634">
                  <c:v>4710.650646666666</c:v>
                </c:pt>
                <c:pt idx="635">
                  <c:v>4712.8623233333328</c:v>
                </c:pt>
                <c:pt idx="636">
                  <c:v>4715.0739999999996</c:v>
                </c:pt>
                <c:pt idx="637">
                  <c:v>4717.3797083333329</c:v>
                </c:pt>
                <c:pt idx="638">
                  <c:v>4719.6854166666662</c:v>
                </c:pt>
                <c:pt idx="639">
                  <c:v>4721.9911249999996</c:v>
                </c:pt>
                <c:pt idx="640">
                  <c:v>4724.2968333333329</c:v>
                </c:pt>
                <c:pt idx="641">
                  <c:v>4726.6025416666662</c:v>
                </c:pt>
                <c:pt idx="642">
                  <c:v>4728.9082500000004</c:v>
                </c:pt>
                <c:pt idx="643">
                  <c:v>4731.2139583333337</c:v>
                </c:pt>
                <c:pt idx="644">
                  <c:v>4733.519666666667</c:v>
                </c:pt>
                <c:pt idx="645">
                  <c:v>4735.8253750000003</c:v>
                </c:pt>
                <c:pt idx="646">
                  <c:v>4738.1310833333337</c:v>
                </c:pt>
                <c:pt idx="647">
                  <c:v>4740.436791666667</c:v>
                </c:pt>
                <c:pt idx="648">
                  <c:v>4742.7425000000003</c:v>
                </c:pt>
                <c:pt idx="649">
                  <c:v>4745.0428983333331</c:v>
                </c:pt>
                <c:pt idx="650">
                  <c:v>4747.3432966666669</c:v>
                </c:pt>
                <c:pt idx="651">
                  <c:v>4749.6436950000007</c:v>
                </c:pt>
                <c:pt idx="652">
                  <c:v>4751.9440933333335</c:v>
                </c:pt>
                <c:pt idx="653">
                  <c:v>4754.2444916666664</c:v>
                </c:pt>
                <c:pt idx="654">
                  <c:v>4756.5448900000001</c:v>
                </c:pt>
                <c:pt idx="655">
                  <c:v>4758.8452883333339</c:v>
                </c:pt>
                <c:pt idx="656">
                  <c:v>4761.1456866666667</c:v>
                </c:pt>
                <c:pt idx="657">
                  <c:v>4763.4460849999996</c:v>
                </c:pt>
                <c:pt idx="658">
                  <c:v>4765.7464833333333</c:v>
                </c:pt>
                <c:pt idx="659">
                  <c:v>4768.0468816666671</c:v>
                </c:pt>
                <c:pt idx="660">
                  <c:v>4770.34728</c:v>
                </c:pt>
                <c:pt idx="661">
                  <c:v>4772.2843224999997</c:v>
                </c:pt>
                <c:pt idx="662">
                  <c:v>4774.2213650000003</c:v>
                </c:pt>
                <c:pt idx="663">
                  <c:v>4776.1584075000001</c:v>
                </c:pt>
                <c:pt idx="664">
                  <c:v>4778.0954499999998</c:v>
                </c:pt>
                <c:pt idx="665">
                  <c:v>4780.0324925000004</c:v>
                </c:pt>
                <c:pt idx="666">
                  <c:v>4781.9695350000002</c:v>
                </c:pt>
                <c:pt idx="667">
                  <c:v>4783.9065774999999</c:v>
                </c:pt>
                <c:pt idx="668">
                  <c:v>4785.8436200000006</c:v>
                </c:pt>
                <c:pt idx="669">
                  <c:v>4787.7806625000003</c:v>
                </c:pt>
                <c:pt idx="670">
                  <c:v>4789.717705</c:v>
                </c:pt>
                <c:pt idx="671">
                  <c:v>4791.6547475000007</c:v>
                </c:pt>
                <c:pt idx="672">
                  <c:v>4793.5917900000004</c:v>
                </c:pt>
                <c:pt idx="673">
                  <c:v>4794.9908825000002</c:v>
                </c:pt>
                <c:pt idx="674">
                  <c:v>4796.389975</c:v>
                </c:pt>
                <c:pt idx="675">
                  <c:v>4797.7890674999999</c:v>
                </c:pt>
                <c:pt idx="676">
                  <c:v>4799.1881600000006</c:v>
                </c:pt>
                <c:pt idx="677">
                  <c:v>4800.5872525000004</c:v>
                </c:pt>
                <c:pt idx="678">
                  <c:v>4801.9863450000003</c:v>
                </c:pt>
                <c:pt idx="679">
                  <c:v>4803.3854375000001</c:v>
                </c:pt>
                <c:pt idx="680">
                  <c:v>4804.7845299999999</c:v>
                </c:pt>
                <c:pt idx="681">
                  <c:v>4806.1836225000006</c:v>
                </c:pt>
                <c:pt idx="682">
                  <c:v>4807.5827150000005</c:v>
                </c:pt>
                <c:pt idx="683">
                  <c:v>4808.9818075000003</c:v>
                </c:pt>
                <c:pt idx="684">
                  <c:v>4810.3809000000001</c:v>
                </c:pt>
                <c:pt idx="685">
                  <c:v>4811.203821666667</c:v>
                </c:pt>
                <c:pt idx="686">
                  <c:v>4812.0267433333338</c:v>
                </c:pt>
                <c:pt idx="687">
                  <c:v>4812.8496649999997</c:v>
                </c:pt>
                <c:pt idx="688">
                  <c:v>4813.6725866666666</c:v>
                </c:pt>
                <c:pt idx="689">
                  <c:v>4814.4955083333334</c:v>
                </c:pt>
                <c:pt idx="690">
                  <c:v>4815.3184300000003</c:v>
                </c:pt>
                <c:pt idx="691">
                  <c:v>4816.1413516666671</c:v>
                </c:pt>
                <c:pt idx="692">
                  <c:v>4816.9642733333339</c:v>
                </c:pt>
                <c:pt idx="693">
                  <c:v>4817.7871950000008</c:v>
                </c:pt>
                <c:pt idx="694">
                  <c:v>4818.6101166666667</c:v>
                </c:pt>
                <c:pt idx="695">
                  <c:v>4819.4330383333336</c:v>
                </c:pt>
                <c:pt idx="696">
                  <c:v>4820.2559600000004</c:v>
                </c:pt>
                <c:pt idx="697">
                  <c:v>4820.5488916666673</c:v>
                </c:pt>
                <c:pt idx="698">
                  <c:v>4820.8418233333341</c:v>
                </c:pt>
                <c:pt idx="699">
                  <c:v>4821.134755</c:v>
                </c:pt>
                <c:pt idx="700">
                  <c:v>4821.4276866666669</c:v>
                </c:pt>
                <c:pt idx="701">
                  <c:v>4821.7206183333337</c:v>
                </c:pt>
                <c:pt idx="702">
                  <c:v>4822.0135499999997</c:v>
                </c:pt>
                <c:pt idx="703">
                  <c:v>4822.3064816666665</c:v>
                </c:pt>
                <c:pt idx="704">
                  <c:v>4822.5994133333334</c:v>
                </c:pt>
                <c:pt idx="705">
                  <c:v>4822.8923450000002</c:v>
                </c:pt>
                <c:pt idx="706">
                  <c:v>4823.1852766666671</c:v>
                </c:pt>
                <c:pt idx="707">
                  <c:v>4823.478208333333</c:v>
                </c:pt>
                <c:pt idx="708">
                  <c:v>4823.7711399999998</c:v>
                </c:pt>
                <c:pt idx="709">
                  <c:v>4823.6505900000002</c:v>
                </c:pt>
                <c:pt idx="710">
                  <c:v>4823.5300399999996</c:v>
                </c:pt>
                <c:pt idx="711">
                  <c:v>4823.40949</c:v>
                </c:pt>
                <c:pt idx="712">
                  <c:v>4823.2889399999995</c:v>
                </c:pt>
                <c:pt idx="713">
                  <c:v>4823.1683899999998</c:v>
                </c:pt>
                <c:pt idx="714">
                  <c:v>4823.0478399999993</c:v>
                </c:pt>
                <c:pt idx="715">
                  <c:v>4822.9272899999996</c:v>
                </c:pt>
                <c:pt idx="716">
                  <c:v>4822.80674</c:v>
                </c:pt>
                <c:pt idx="717">
                  <c:v>4822.6861899999994</c:v>
                </c:pt>
                <c:pt idx="718">
                  <c:v>4822.5656399999998</c:v>
                </c:pt>
                <c:pt idx="719">
                  <c:v>4822.4450899999993</c:v>
                </c:pt>
                <c:pt idx="720">
                  <c:v>4822.3245399999996</c:v>
                </c:pt>
                <c:pt idx="721">
                  <c:v>4821.9518099999996</c:v>
                </c:pt>
                <c:pt idx="722">
                  <c:v>4821.5790799999995</c:v>
                </c:pt>
                <c:pt idx="723">
                  <c:v>4821.2063499999995</c:v>
                </c:pt>
                <c:pt idx="724">
                  <c:v>4820.8336199999994</c:v>
                </c:pt>
                <c:pt idx="725">
                  <c:v>4820.4608899999994</c:v>
                </c:pt>
                <c:pt idx="726">
                  <c:v>4820.0881599999993</c:v>
                </c:pt>
                <c:pt idx="727">
                  <c:v>4819.7154300000002</c:v>
                </c:pt>
                <c:pt idx="728">
                  <c:v>4819.3427000000001</c:v>
                </c:pt>
                <c:pt idx="729">
                  <c:v>4818.9699700000001</c:v>
                </c:pt>
                <c:pt idx="730">
                  <c:v>4818.5972400000001</c:v>
                </c:pt>
                <c:pt idx="731">
                  <c:v>4818.22451</c:v>
                </c:pt>
                <c:pt idx="732">
                  <c:v>4817.85178</c:v>
                </c:pt>
                <c:pt idx="733">
                  <c:v>4817.3721533333337</c:v>
                </c:pt>
                <c:pt idx="734">
                  <c:v>4816.8925266666665</c:v>
                </c:pt>
                <c:pt idx="735">
                  <c:v>4816.4129000000003</c:v>
                </c:pt>
                <c:pt idx="736">
                  <c:v>4815.9332733333331</c:v>
                </c:pt>
                <c:pt idx="737">
                  <c:v>4815.4536466666668</c:v>
                </c:pt>
                <c:pt idx="738">
                  <c:v>4814.9740199999997</c:v>
                </c:pt>
                <c:pt idx="739">
                  <c:v>4814.4943933333334</c:v>
                </c:pt>
                <c:pt idx="740">
                  <c:v>4814.0147666666671</c:v>
                </c:pt>
                <c:pt idx="741">
                  <c:v>4813.53514</c:v>
                </c:pt>
                <c:pt idx="742">
                  <c:v>4813.0555133333337</c:v>
                </c:pt>
                <c:pt idx="743">
                  <c:v>4812.5758866666665</c:v>
                </c:pt>
                <c:pt idx="744">
                  <c:v>4812.0962600000003</c:v>
                </c:pt>
                <c:pt idx="745">
                  <c:v>4811.5882016666674</c:v>
                </c:pt>
                <c:pt idx="746">
                  <c:v>4811.0801433333336</c:v>
                </c:pt>
                <c:pt idx="747">
                  <c:v>4810.5720849999998</c:v>
                </c:pt>
                <c:pt idx="748">
                  <c:v>4810.0640266666669</c:v>
                </c:pt>
                <c:pt idx="749">
                  <c:v>4809.555968333334</c:v>
                </c:pt>
                <c:pt idx="750">
                  <c:v>4809.0479100000002</c:v>
                </c:pt>
                <c:pt idx="751">
                  <c:v>4808.5398516666664</c:v>
                </c:pt>
                <c:pt idx="752">
                  <c:v>4808.0317933333336</c:v>
                </c:pt>
                <c:pt idx="753">
                  <c:v>4807.5237350000007</c:v>
                </c:pt>
                <c:pt idx="754">
                  <c:v>4807.0156766666669</c:v>
                </c:pt>
                <c:pt idx="755">
                  <c:v>4806.5076183333331</c:v>
                </c:pt>
                <c:pt idx="756">
                  <c:v>4805.9995600000002</c:v>
                </c:pt>
                <c:pt idx="757">
                  <c:v>4805.5446358333338</c:v>
                </c:pt>
                <c:pt idx="758">
                  <c:v>4805.0897116666665</c:v>
                </c:pt>
                <c:pt idx="759">
                  <c:v>4804.6347875000001</c:v>
                </c:pt>
                <c:pt idx="760">
                  <c:v>4804.1798633333337</c:v>
                </c:pt>
                <c:pt idx="761">
                  <c:v>4803.7249391666664</c:v>
                </c:pt>
                <c:pt idx="762">
                  <c:v>4803.2700150000001</c:v>
                </c:pt>
                <c:pt idx="763">
                  <c:v>4802.8150908333337</c:v>
                </c:pt>
                <c:pt idx="764">
                  <c:v>4802.3601666666664</c:v>
                </c:pt>
                <c:pt idx="765">
                  <c:v>4801.9052425</c:v>
                </c:pt>
                <c:pt idx="766">
                  <c:v>4801.4503183333336</c:v>
                </c:pt>
                <c:pt idx="767">
                  <c:v>4800.9953941666663</c:v>
                </c:pt>
                <c:pt idx="768">
                  <c:v>4800.5404699999999</c:v>
                </c:pt>
                <c:pt idx="769">
                  <c:v>4800.1735975000001</c:v>
                </c:pt>
                <c:pt idx="770">
                  <c:v>4799.8067250000004</c:v>
                </c:pt>
                <c:pt idx="771">
                  <c:v>4799.4398524999997</c:v>
                </c:pt>
                <c:pt idx="772">
                  <c:v>4799.0729799999999</c:v>
                </c:pt>
                <c:pt idx="773">
                  <c:v>4798.7061075000001</c:v>
                </c:pt>
                <c:pt idx="774">
                  <c:v>4798.3392349999995</c:v>
                </c:pt>
                <c:pt idx="775">
                  <c:v>4797.9723624999997</c:v>
                </c:pt>
                <c:pt idx="776">
                  <c:v>4797.6054899999999</c:v>
                </c:pt>
                <c:pt idx="777">
                  <c:v>4797.2386175000001</c:v>
                </c:pt>
                <c:pt idx="778">
                  <c:v>4796.8717450000004</c:v>
                </c:pt>
                <c:pt idx="779">
                  <c:v>4796.5048724999997</c:v>
                </c:pt>
                <c:pt idx="780">
                  <c:v>4796.1379999999999</c:v>
                </c:pt>
                <c:pt idx="781">
                  <c:v>4795.8844200000003</c:v>
                </c:pt>
                <c:pt idx="782">
                  <c:v>4795.6308399999998</c:v>
                </c:pt>
                <c:pt idx="783">
                  <c:v>4795.3772600000002</c:v>
                </c:pt>
                <c:pt idx="784">
                  <c:v>4795.1236799999997</c:v>
                </c:pt>
                <c:pt idx="785">
                  <c:v>4794.8701000000001</c:v>
                </c:pt>
                <c:pt idx="786">
                  <c:v>4794.6165199999996</c:v>
                </c:pt>
                <c:pt idx="787">
                  <c:v>4794.36294</c:v>
                </c:pt>
                <c:pt idx="788">
                  <c:v>4794.1093600000004</c:v>
                </c:pt>
                <c:pt idx="789">
                  <c:v>4793.8557799999999</c:v>
                </c:pt>
                <c:pt idx="790">
                  <c:v>4793.6022000000003</c:v>
                </c:pt>
                <c:pt idx="791">
                  <c:v>4793.3486199999998</c:v>
                </c:pt>
                <c:pt idx="792">
                  <c:v>4793.0950400000002</c:v>
                </c:pt>
                <c:pt idx="793">
                  <c:v>4792.9149800000005</c:v>
                </c:pt>
                <c:pt idx="794">
                  <c:v>4792.7349199999999</c:v>
                </c:pt>
                <c:pt idx="795">
                  <c:v>4792.5548600000002</c:v>
                </c:pt>
                <c:pt idx="796">
                  <c:v>4792.3748000000005</c:v>
                </c:pt>
                <c:pt idx="797">
                  <c:v>4792.1947399999999</c:v>
                </c:pt>
                <c:pt idx="798">
                  <c:v>4792.0146800000002</c:v>
                </c:pt>
                <c:pt idx="799">
                  <c:v>4791.8346200000005</c:v>
                </c:pt>
                <c:pt idx="800">
                  <c:v>4791.6545599999999</c:v>
                </c:pt>
                <c:pt idx="801">
                  <c:v>4791.4745000000003</c:v>
                </c:pt>
                <c:pt idx="802">
                  <c:v>4791.2944400000006</c:v>
                </c:pt>
                <c:pt idx="803">
                  <c:v>4791.11438</c:v>
                </c:pt>
                <c:pt idx="804">
                  <c:v>4790.9343200000003</c:v>
                </c:pt>
                <c:pt idx="805">
                  <c:v>4790.7385308333332</c:v>
                </c:pt>
                <c:pt idx="806">
                  <c:v>4790.5427416666671</c:v>
                </c:pt>
                <c:pt idx="807">
                  <c:v>4790.3469525</c:v>
                </c:pt>
                <c:pt idx="808">
                  <c:v>4790.1511633333339</c:v>
                </c:pt>
                <c:pt idx="809">
                  <c:v>4789.9553741666668</c:v>
                </c:pt>
                <c:pt idx="810">
                  <c:v>4789.7595849999998</c:v>
                </c:pt>
                <c:pt idx="811">
                  <c:v>4789.5637958333336</c:v>
                </c:pt>
                <c:pt idx="812">
                  <c:v>4789.3680066666666</c:v>
                </c:pt>
                <c:pt idx="813">
                  <c:v>4789.1722175000004</c:v>
                </c:pt>
                <c:pt idx="814">
                  <c:v>4788.9764283333334</c:v>
                </c:pt>
                <c:pt idx="815">
                  <c:v>4788.7806391666672</c:v>
                </c:pt>
                <c:pt idx="816">
                  <c:v>4788.5848500000002</c:v>
                </c:pt>
                <c:pt idx="817">
                  <c:v>4788.2334008333337</c:v>
                </c:pt>
                <c:pt idx="818">
                  <c:v>4787.8819516666672</c:v>
                </c:pt>
                <c:pt idx="819">
                  <c:v>4787.5305024999998</c:v>
                </c:pt>
                <c:pt idx="820">
                  <c:v>4787.1790533333333</c:v>
                </c:pt>
                <c:pt idx="821">
                  <c:v>4786.8276041666668</c:v>
                </c:pt>
                <c:pt idx="822">
                  <c:v>4786.4761550000003</c:v>
                </c:pt>
                <c:pt idx="823">
                  <c:v>4786.1247058333338</c:v>
                </c:pt>
                <c:pt idx="824">
                  <c:v>4785.7732566666673</c:v>
                </c:pt>
                <c:pt idx="825">
                  <c:v>4785.4218075000008</c:v>
                </c:pt>
                <c:pt idx="826">
                  <c:v>4785.0703583333334</c:v>
                </c:pt>
                <c:pt idx="827">
                  <c:v>4784.7189091666669</c:v>
                </c:pt>
                <c:pt idx="828">
                  <c:v>4784.3674600000004</c:v>
                </c:pt>
                <c:pt idx="829">
                  <c:v>4783.7811308333339</c:v>
                </c:pt>
                <c:pt idx="830">
                  <c:v>4783.1948016666665</c:v>
                </c:pt>
                <c:pt idx="831">
                  <c:v>4782.6084725000001</c:v>
                </c:pt>
                <c:pt idx="832">
                  <c:v>4782.0221433333336</c:v>
                </c:pt>
                <c:pt idx="833">
                  <c:v>4781.4358141666671</c:v>
                </c:pt>
                <c:pt idx="834">
                  <c:v>4780.8494850000006</c:v>
                </c:pt>
                <c:pt idx="835">
                  <c:v>4780.2631558333333</c:v>
                </c:pt>
                <c:pt idx="836">
                  <c:v>4779.6768266666668</c:v>
                </c:pt>
                <c:pt idx="837">
                  <c:v>4779.0904975000003</c:v>
                </c:pt>
                <c:pt idx="838">
                  <c:v>4778.5041683333329</c:v>
                </c:pt>
                <c:pt idx="839">
                  <c:v>4777.9178391666665</c:v>
                </c:pt>
                <c:pt idx="840">
                  <c:v>4777.33151</c:v>
                </c:pt>
                <c:pt idx="841">
                  <c:v>4776.5287291666664</c:v>
                </c:pt>
                <c:pt idx="842">
                  <c:v>4775.7259483333337</c:v>
                </c:pt>
                <c:pt idx="843">
                  <c:v>4774.9231675000001</c:v>
                </c:pt>
                <c:pt idx="844">
                  <c:v>4774.1203866666665</c:v>
                </c:pt>
                <c:pt idx="845">
                  <c:v>4773.3176058333338</c:v>
                </c:pt>
                <c:pt idx="846">
                  <c:v>4772.5148250000002</c:v>
                </c:pt>
                <c:pt idx="847">
                  <c:v>4771.7120441666666</c:v>
                </c:pt>
                <c:pt idx="848">
                  <c:v>4770.9092633333339</c:v>
                </c:pt>
                <c:pt idx="849">
                  <c:v>4770.1064825000003</c:v>
                </c:pt>
                <c:pt idx="850">
                  <c:v>4769.3037016666667</c:v>
                </c:pt>
                <c:pt idx="851">
                  <c:v>4768.500920833334</c:v>
                </c:pt>
                <c:pt idx="852">
                  <c:v>4767.6981400000004</c:v>
                </c:pt>
                <c:pt idx="853">
                  <c:v>4766.8183875000004</c:v>
                </c:pt>
                <c:pt idx="854">
                  <c:v>4765.9386350000004</c:v>
                </c:pt>
                <c:pt idx="855">
                  <c:v>4765.0588825000004</c:v>
                </c:pt>
                <c:pt idx="856">
                  <c:v>4764.1791300000004</c:v>
                </c:pt>
                <c:pt idx="857">
                  <c:v>4763.2993775000004</c:v>
                </c:pt>
                <c:pt idx="858">
                  <c:v>4762.4196250000005</c:v>
                </c:pt>
                <c:pt idx="859">
                  <c:v>4761.5398724999995</c:v>
                </c:pt>
                <c:pt idx="860">
                  <c:v>4760.6601199999996</c:v>
                </c:pt>
                <c:pt idx="861">
                  <c:v>4759.7803674999996</c:v>
                </c:pt>
                <c:pt idx="862">
                  <c:v>4758.9006149999996</c:v>
                </c:pt>
                <c:pt idx="863">
                  <c:v>4758.0208624999996</c:v>
                </c:pt>
                <c:pt idx="864">
                  <c:v>4757.1411099999996</c:v>
                </c:pt>
                <c:pt idx="865">
                  <c:v>4756.1574241666658</c:v>
                </c:pt>
                <c:pt idx="866">
                  <c:v>4755.1737383333329</c:v>
                </c:pt>
                <c:pt idx="867">
                  <c:v>4754.1900525000001</c:v>
                </c:pt>
                <c:pt idx="868">
                  <c:v>4753.2063666666663</c:v>
                </c:pt>
                <c:pt idx="869">
                  <c:v>4752.2226808333326</c:v>
                </c:pt>
                <c:pt idx="870">
                  <c:v>4751.2389949999997</c:v>
                </c:pt>
                <c:pt idx="871">
                  <c:v>4750.2553091666668</c:v>
                </c:pt>
                <c:pt idx="872">
                  <c:v>4749.2716233333331</c:v>
                </c:pt>
                <c:pt idx="873">
                  <c:v>4748.2879374999993</c:v>
                </c:pt>
                <c:pt idx="874">
                  <c:v>4747.3042516666665</c:v>
                </c:pt>
                <c:pt idx="875">
                  <c:v>4746.3205658333336</c:v>
                </c:pt>
                <c:pt idx="876">
                  <c:v>4745.3368799999998</c:v>
                </c:pt>
                <c:pt idx="877">
                  <c:v>4744.3089041666663</c:v>
                </c:pt>
                <c:pt idx="878">
                  <c:v>4743.2809283333336</c:v>
                </c:pt>
                <c:pt idx="879">
                  <c:v>4742.2529525</c:v>
                </c:pt>
                <c:pt idx="880">
                  <c:v>4741.2249766666664</c:v>
                </c:pt>
                <c:pt idx="881">
                  <c:v>4740.1970008333328</c:v>
                </c:pt>
                <c:pt idx="882">
                  <c:v>4739.1690249999992</c:v>
                </c:pt>
                <c:pt idx="883">
                  <c:v>4738.1410491666666</c:v>
                </c:pt>
                <c:pt idx="884">
                  <c:v>4737.113073333333</c:v>
                </c:pt>
                <c:pt idx="885">
                  <c:v>4736.0850974999994</c:v>
                </c:pt>
                <c:pt idx="886">
                  <c:v>4735.0571216666667</c:v>
                </c:pt>
                <c:pt idx="887">
                  <c:v>4734.0291458333331</c:v>
                </c:pt>
                <c:pt idx="888">
                  <c:v>4733.0011699999995</c:v>
                </c:pt>
                <c:pt idx="889">
                  <c:v>4732.1243516666664</c:v>
                </c:pt>
                <c:pt idx="890">
                  <c:v>4731.2475333333332</c:v>
                </c:pt>
                <c:pt idx="891">
                  <c:v>4730.3707149999991</c:v>
                </c:pt>
                <c:pt idx="892">
                  <c:v>4729.4938966666659</c:v>
                </c:pt>
                <c:pt idx="893">
                  <c:v>4728.6170783333328</c:v>
                </c:pt>
                <c:pt idx="894">
                  <c:v>4727.7402599999996</c:v>
                </c:pt>
                <c:pt idx="895">
                  <c:v>4726.8634416666664</c:v>
                </c:pt>
                <c:pt idx="896">
                  <c:v>4725.9866233333332</c:v>
                </c:pt>
                <c:pt idx="897">
                  <c:v>4725.1098050000001</c:v>
                </c:pt>
                <c:pt idx="898">
                  <c:v>4724.232986666666</c:v>
                </c:pt>
                <c:pt idx="899">
                  <c:v>4723.3561683333328</c:v>
                </c:pt>
                <c:pt idx="900">
                  <c:v>4722.4793499999996</c:v>
                </c:pt>
                <c:pt idx="901">
                  <c:v>4721.9535208333327</c:v>
                </c:pt>
                <c:pt idx="902">
                  <c:v>4721.4276916666659</c:v>
                </c:pt>
                <c:pt idx="903">
                  <c:v>4720.9018624999999</c:v>
                </c:pt>
                <c:pt idx="904">
                  <c:v>4720.376033333333</c:v>
                </c:pt>
                <c:pt idx="905">
                  <c:v>4719.8502041666661</c:v>
                </c:pt>
                <c:pt idx="906">
                  <c:v>4719.3243750000001</c:v>
                </c:pt>
                <c:pt idx="907">
                  <c:v>4718.7985458333333</c:v>
                </c:pt>
                <c:pt idx="908">
                  <c:v>4718.2727166666664</c:v>
                </c:pt>
                <c:pt idx="909">
                  <c:v>4717.7468874999995</c:v>
                </c:pt>
                <c:pt idx="910">
                  <c:v>4717.2210583333326</c:v>
                </c:pt>
                <c:pt idx="911">
                  <c:v>4716.6952291666666</c:v>
                </c:pt>
                <c:pt idx="912">
                  <c:v>4716.1693999999998</c:v>
                </c:pt>
                <c:pt idx="913">
                  <c:v>4715.9082866666668</c:v>
                </c:pt>
                <c:pt idx="914">
                  <c:v>4715.6471733333328</c:v>
                </c:pt>
                <c:pt idx="915">
                  <c:v>4715.3860599999998</c:v>
                </c:pt>
                <c:pt idx="916">
                  <c:v>4715.1249466666668</c:v>
                </c:pt>
                <c:pt idx="917">
                  <c:v>4714.8638333333329</c:v>
                </c:pt>
                <c:pt idx="918">
                  <c:v>4714.6027199999999</c:v>
                </c:pt>
                <c:pt idx="919">
                  <c:v>4714.3416066666668</c:v>
                </c:pt>
                <c:pt idx="920">
                  <c:v>4714.0804933333329</c:v>
                </c:pt>
                <c:pt idx="921">
                  <c:v>4713.8193799999999</c:v>
                </c:pt>
                <c:pt idx="922">
                  <c:v>4713.5582666666669</c:v>
                </c:pt>
                <c:pt idx="923">
                  <c:v>4713.297153333333</c:v>
                </c:pt>
                <c:pt idx="924">
                  <c:v>4713.03604</c:v>
                </c:pt>
                <c:pt idx="925">
                  <c:v>4713.0610883333329</c:v>
                </c:pt>
                <c:pt idx="926">
                  <c:v>4713.0861366666668</c:v>
                </c:pt>
                <c:pt idx="927">
                  <c:v>4713.1111849999998</c:v>
                </c:pt>
                <c:pt idx="928">
                  <c:v>4713.1362333333336</c:v>
                </c:pt>
                <c:pt idx="929">
                  <c:v>4713.1612816666666</c:v>
                </c:pt>
                <c:pt idx="930">
                  <c:v>4713.1863300000005</c:v>
                </c:pt>
                <c:pt idx="931">
                  <c:v>4713.2113783333334</c:v>
                </c:pt>
                <c:pt idx="932">
                  <c:v>4713.2364266666664</c:v>
                </c:pt>
                <c:pt idx="933">
                  <c:v>4713.2614750000002</c:v>
                </c:pt>
                <c:pt idx="934">
                  <c:v>4713.2865233333332</c:v>
                </c:pt>
                <c:pt idx="935">
                  <c:v>4713.3115716666671</c:v>
                </c:pt>
                <c:pt idx="936">
                  <c:v>4713.33662</c:v>
                </c:pt>
                <c:pt idx="937">
                  <c:v>4713.5861008333331</c:v>
                </c:pt>
                <c:pt idx="938">
                  <c:v>4713.8355816666663</c:v>
                </c:pt>
                <c:pt idx="939">
                  <c:v>4714.0850625000003</c:v>
                </c:pt>
                <c:pt idx="940">
                  <c:v>4714.3345433333334</c:v>
                </c:pt>
                <c:pt idx="941">
                  <c:v>4714.5840241666665</c:v>
                </c:pt>
                <c:pt idx="942">
                  <c:v>4714.8335050000005</c:v>
                </c:pt>
                <c:pt idx="943">
                  <c:v>4715.0829858333336</c:v>
                </c:pt>
                <c:pt idx="944">
                  <c:v>4715.3324666666667</c:v>
                </c:pt>
                <c:pt idx="945">
                  <c:v>4715.5819474999998</c:v>
                </c:pt>
                <c:pt idx="946">
                  <c:v>4715.831428333333</c:v>
                </c:pt>
                <c:pt idx="947">
                  <c:v>4716.080909166667</c:v>
                </c:pt>
                <c:pt idx="948">
                  <c:v>4716.3303900000001</c:v>
                </c:pt>
                <c:pt idx="949">
                  <c:v>4716.6886783333339</c:v>
                </c:pt>
                <c:pt idx="950">
                  <c:v>4717.0469666666668</c:v>
                </c:pt>
                <c:pt idx="951">
                  <c:v>4717.4052549999997</c:v>
                </c:pt>
                <c:pt idx="952">
                  <c:v>4717.7635433333335</c:v>
                </c:pt>
                <c:pt idx="953">
                  <c:v>4718.1218316666673</c:v>
                </c:pt>
                <c:pt idx="954">
                  <c:v>4718.4801200000002</c:v>
                </c:pt>
                <c:pt idx="955">
                  <c:v>4718.8384083333331</c:v>
                </c:pt>
                <c:pt idx="956">
                  <c:v>4719.1966966666669</c:v>
                </c:pt>
                <c:pt idx="957">
                  <c:v>4719.5549850000007</c:v>
                </c:pt>
                <c:pt idx="958">
                  <c:v>4719.9132733333336</c:v>
                </c:pt>
                <c:pt idx="959">
                  <c:v>4720.2715616666665</c:v>
                </c:pt>
                <c:pt idx="960">
                  <c:v>4720.6298500000003</c:v>
                </c:pt>
                <c:pt idx="961">
                  <c:v>4721.1353175000004</c:v>
                </c:pt>
                <c:pt idx="962">
                  <c:v>4721.6407850000005</c:v>
                </c:pt>
                <c:pt idx="963">
                  <c:v>4722.1462525000006</c:v>
                </c:pt>
                <c:pt idx="964">
                  <c:v>4722.6517199999998</c:v>
                </c:pt>
                <c:pt idx="965">
                  <c:v>4723.1571875</c:v>
                </c:pt>
                <c:pt idx="966">
                  <c:v>4723.6626550000001</c:v>
                </c:pt>
                <c:pt idx="967">
                  <c:v>4724.1681225000002</c:v>
                </c:pt>
                <c:pt idx="968">
                  <c:v>4724.6735900000003</c:v>
                </c:pt>
                <c:pt idx="969">
                  <c:v>4725.1790574999995</c:v>
                </c:pt>
                <c:pt idx="970">
                  <c:v>4725.6845249999997</c:v>
                </c:pt>
                <c:pt idx="971">
                  <c:v>4726.1899924999998</c:v>
                </c:pt>
                <c:pt idx="972">
                  <c:v>4726.6954599999999</c:v>
                </c:pt>
                <c:pt idx="973">
                  <c:v>4726.9590458333332</c:v>
                </c:pt>
                <c:pt idx="974">
                  <c:v>4727.2226316666665</c:v>
                </c:pt>
                <c:pt idx="975">
                  <c:v>4727.4862174999998</c:v>
                </c:pt>
                <c:pt idx="976">
                  <c:v>4727.7498033333331</c:v>
                </c:pt>
                <c:pt idx="977">
                  <c:v>4728.0133891666665</c:v>
                </c:pt>
                <c:pt idx="978">
                  <c:v>4728.2769749999998</c:v>
                </c:pt>
                <c:pt idx="979">
                  <c:v>4728.5405608333331</c:v>
                </c:pt>
                <c:pt idx="980">
                  <c:v>4728.8041466666664</c:v>
                </c:pt>
                <c:pt idx="981">
                  <c:v>4729.0677324999997</c:v>
                </c:pt>
                <c:pt idx="982">
                  <c:v>4729.331318333333</c:v>
                </c:pt>
                <c:pt idx="983">
                  <c:v>4729.5949041666663</c:v>
                </c:pt>
                <c:pt idx="984">
                  <c:v>4729.8584899999996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6F-4E9A-8442-10D78AEBAC0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Mapped_H1_M5_Interporate!$BF$14:$BF$1009</c:f>
              <c:numCache>
                <c:formatCode>General</c:formatCode>
                <c:ptCount val="996"/>
                <c:pt idx="0">
                  <c:v>4623.1327099999999</c:v>
                </c:pt>
                <c:pt idx="1">
                  <c:v>4623.9300874999999</c:v>
                </c:pt>
                <c:pt idx="2">
                  <c:v>4624.7274649999999</c:v>
                </c:pt>
                <c:pt idx="3">
                  <c:v>4625.5248425</c:v>
                </c:pt>
                <c:pt idx="4">
                  <c:v>4626.32222</c:v>
                </c:pt>
                <c:pt idx="5">
                  <c:v>4627.1195975000001</c:v>
                </c:pt>
                <c:pt idx="6">
                  <c:v>4627.9169750000001</c:v>
                </c:pt>
                <c:pt idx="7">
                  <c:v>4628.7143525000001</c:v>
                </c:pt>
                <c:pt idx="8">
                  <c:v>4629.5117300000002</c:v>
                </c:pt>
                <c:pt idx="9">
                  <c:v>4630.3091075000002</c:v>
                </c:pt>
                <c:pt idx="10">
                  <c:v>4631.1064850000002</c:v>
                </c:pt>
                <c:pt idx="11">
                  <c:v>4631.9038625000003</c:v>
                </c:pt>
                <c:pt idx="12">
                  <c:v>4632.7012400000003</c:v>
                </c:pt>
                <c:pt idx="13">
                  <c:v>4633.5665458333333</c:v>
                </c:pt>
                <c:pt idx="14">
                  <c:v>4634.4318516666672</c:v>
                </c:pt>
                <c:pt idx="15">
                  <c:v>4635.2971575000001</c:v>
                </c:pt>
                <c:pt idx="16">
                  <c:v>4636.1624633333331</c:v>
                </c:pt>
                <c:pt idx="17">
                  <c:v>4637.027769166667</c:v>
                </c:pt>
                <c:pt idx="18">
                  <c:v>4637.893075</c:v>
                </c:pt>
                <c:pt idx="19">
                  <c:v>4638.7583808333329</c:v>
                </c:pt>
                <c:pt idx="20">
                  <c:v>4639.6236866666668</c:v>
                </c:pt>
                <c:pt idx="21">
                  <c:v>4640.4889924999998</c:v>
                </c:pt>
                <c:pt idx="22">
                  <c:v>4641.3542983333327</c:v>
                </c:pt>
                <c:pt idx="23">
                  <c:v>4642.2196041666666</c:v>
                </c:pt>
                <c:pt idx="24">
                  <c:v>4643.0849099999996</c:v>
                </c:pt>
                <c:pt idx="25">
                  <c:v>4643.8543591666667</c:v>
                </c:pt>
                <c:pt idx="26">
                  <c:v>4644.6238083333328</c:v>
                </c:pt>
                <c:pt idx="27">
                  <c:v>4645.3932574999999</c:v>
                </c:pt>
                <c:pt idx="28">
                  <c:v>4646.1627066666661</c:v>
                </c:pt>
                <c:pt idx="29">
                  <c:v>4646.9321558333331</c:v>
                </c:pt>
                <c:pt idx="30">
                  <c:v>4647.7016050000002</c:v>
                </c:pt>
                <c:pt idx="31">
                  <c:v>4648.4710541666664</c:v>
                </c:pt>
                <c:pt idx="32">
                  <c:v>4649.2405033333334</c:v>
                </c:pt>
                <c:pt idx="33">
                  <c:v>4650.0099524999996</c:v>
                </c:pt>
                <c:pt idx="34">
                  <c:v>4650.7794016666667</c:v>
                </c:pt>
                <c:pt idx="35">
                  <c:v>4651.5488508333328</c:v>
                </c:pt>
                <c:pt idx="36">
                  <c:v>4652.3182999999999</c:v>
                </c:pt>
                <c:pt idx="37">
                  <c:v>4652.8999808333328</c:v>
                </c:pt>
                <c:pt idx="38">
                  <c:v>4653.4816616666667</c:v>
                </c:pt>
                <c:pt idx="39">
                  <c:v>4654.0633424999996</c:v>
                </c:pt>
                <c:pt idx="40">
                  <c:v>4654.6450233333335</c:v>
                </c:pt>
                <c:pt idx="41">
                  <c:v>4655.2267041666664</c:v>
                </c:pt>
                <c:pt idx="42">
                  <c:v>4655.8083850000003</c:v>
                </c:pt>
                <c:pt idx="43">
                  <c:v>4656.3900658333332</c:v>
                </c:pt>
                <c:pt idx="44">
                  <c:v>4656.9717466666661</c:v>
                </c:pt>
                <c:pt idx="45">
                  <c:v>4657.5534275</c:v>
                </c:pt>
                <c:pt idx="46">
                  <c:v>4658.1351083333329</c:v>
                </c:pt>
                <c:pt idx="47">
                  <c:v>4658.7167891666668</c:v>
                </c:pt>
                <c:pt idx="48">
                  <c:v>4659.2984699999997</c:v>
                </c:pt>
                <c:pt idx="49">
                  <c:v>4659.6364741666666</c:v>
                </c:pt>
                <c:pt idx="50">
                  <c:v>4659.9744783333335</c:v>
                </c:pt>
                <c:pt idx="51">
                  <c:v>4660.3124824999995</c:v>
                </c:pt>
                <c:pt idx="52">
                  <c:v>4660.6504866666664</c:v>
                </c:pt>
                <c:pt idx="53">
                  <c:v>4660.9884908333333</c:v>
                </c:pt>
                <c:pt idx="54">
                  <c:v>4661.3264949999993</c:v>
                </c:pt>
                <c:pt idx="55">
                  <c:v>4661.6644991666662</c:v>
                </c:pt>
                <c:pt idx="56">
                  <c:v>4662.0025033333332</c:v>
                </c:pt>
                <c:pt idx="57">
                  <c:v>4662.3405075000001</c:v>
                </c:pt>
                <c:pt idx="58">
                  <c:v>4662.678511666667</c:v>
                </c:pt>
                <c:pt idx="59">
                  <c:v>4663.016515833333</c:v>
                </c:pt>
                <c:pt idx="60">
                  <c:v>4663.3545199999999</c:v>
                </c:pt>
                <c:pt idx="61">
                  <c:v>4663.4396416666668</c:v>
                </c:pt>
                <c:pt idx="62">
                  <c:v>4663.5247633333329</c:v>
                </c:pt>
                <c:pt idx="63">
                  <c:v>4663.6098849999998</c:v>
                </c:pt>
                <c:pt idx="64">
                  <c:v>4663.6950066666668</c:v>
                </c:pt>
                <c:pt idx="65">
                  <c:v>4663.7801283333329</c:v>
                </c:pt>
                <c:pt idx="66">
                  <c:v>4663.8652499999998</c:v>
                </c:pt>
                <c:pt idx="67">
                  <c:v>4663.9503716666668</c:v>
                </c:pt>
                <c:pt idx="68">
                  <c:v>4664.0354933333329</c:v>
                </c:pt>
                <c:pt idx="69">
                  <c:v>4664.1206149999998</c:v>
                </c:pt>
                <c:pt idx="70">
                  <c:v>4664.2057366666668</c:v>
                </c:pt>
                <c:pt idx="71">
                  <c:v>4664.2908583333328</c:v>
                </c:pt>
                <c:pt idx="72">
                  <c:v>4664.3759799999998</c:v>
                </c:pt>
                <c:pt idx="73">
                  <c:v>4664.1995900000002</c:v>
                </c:pt>
                <c:pt idx="74">
                  <c:v>4664.0231999999996</c:v>
                </c:pt>
                <c:pt idx="75">
                  <c:v>4663.84681</c:v>
                </c:pt>
                <c:pt idx="76">
                  <c:v>4663.6704199999995</c:v>
                </c:pt>
                <c:pt idx="77">
                  <c:v>4663.4940299999998</c:v>
                </c:pt>
                <c:pt idx="78">
                  <c:v>4663.3176399999993</c:v>
                </c:pt>
                <c:pt idx="79">
                  <c:v>4663.1412499999997</c:v>
                </c:pt>
                <c:pt idx="80">
                  <c:v>4662.96486</c:v>
                </c:pt>
                <c:pt idx="81">
                  <c:v>4662.7884699999995</c:v>
                </c:pt>
                <c:pt idx="82">
                  <c:v>4662.6120799999999</c:v>
                </c:pt>
                <c:pt idx="83">
                  <c:v>4662.4356899999993</c:v>
                </c:pt>
                <c:pt idx="84">
                  <c:v>4662.2592999999997</c:v>
                </c:pt>
                <c:pt idx="85">
                  <c:v>4661.853353333333</c:v>
                </c:pt>
                <c:pt idx="86">
                  <c:v>4661.4474066666662</c:v>
                </c:pt>
                <c:pt idx="87">
                  <c:v>4661.0414599999995</c:v>
                </c:pt>
                <c:pt idx="88">
                  <c:v>4660.6355133333327</c:v>
                </c:pt>
                <c:pt idx="89">
                  <c:v>4660.229566666666</c:v>
                </c:pt>
                <c:pt idx="90">
                  <c:v>4659.8236199999992</c:v>
                </c:pt>
                <c:pt idx="91">
                  <c:v>4659.4176733333334</c:v>
                </c:pt>
                <c:pt idx="92">
                  <c:v>4659.0117266666666</c:v>
                </c:pt>
                <c:pt idx="93">
                  <c:v>4658.6057799999999</c:v>
                </c:pt>
                <c:pt idx="94">
                  <c:v>4658.1998333333331</c:v>
                </c:pt>
                <c:pt idx="95">
                  <c:v>4657.7938866666664</c:v>
                </c:pt>
                <c:pt idx="96">
                  <c:v>4657.3879399999996</c:v>
                </c:pt>
                <c:pt idx="97">
                  <c:v>4656.8150983333326</c:v>
                </c:pt>
                <c:pt idx="98">
                  <c:v>4656.2422566666664</c:v>
                </c:pt>
                <c:pt idx="99">
                  <c:v>4655.6694149999994</c:v>
                </c:pt>
                <c:pt idx="100">
                  <c:v>4655.0965733333333</c:v>
                </c:pt>
                <c:pt idx="101">
                  <c:v>4654.5237316666662</c:v>
                </c:pt>
                <c:pt idx="102">
                  <c:v>4653.9508900000001</c:v>
                </c:pt>
                <c:pt idx="103">
                  <c:v>4653.378048333333</c:v>
                </c:pt>
                <c:pt idx="104">
                  <c:v>4652.805206666666</c:v>
                </c:pt>
                <c:pt idx="105">
                  <c:v>4652.2323649999998</c:v>
                </c:pt>
                <c:pt idx="106">
                  <c:v>4651.6595233333328</c:v>
                </c:pt>
                <c:pt idx="107">
                  <c:v>4651.0866816666667</c:v>
                </c:pt>
                <c:pt idx="108">
                  <c:v>4650.5138399999996</c:v>
                </c:pt>
                <c:pt idx="109">
                  <c:v>4649.9022883333328</c:v>
                </c:pt>
                <c:pt idx="110">
                  <c:v>4649.2907366666659</c:v>
                </c:pt>
                <c:pt idx="111">
                  <c:v>4648.679185</c:v>
                </c:pt>
                <c:pt idx="112">
                  <c:v>4648.0676333333331</c:v>
                </c:pt>
                <c:pt idx="113">
                  <c:v>4647.4560816666663</c:v>
                </c:pt>
                <c:pt idx="114">
                  <c:v>4646.8445300000003</c:v>
                </c:pt>
                <c:pt idx="115">
                  <c:v>4646.2329783333334</c:v>
                </c:pt>
                <c:pt idx="116">
                  <c:v>4645.6214266666666</c:v>
                </c:pt>
                <c:pt idx="117">
                  <c:v>4645.0098749999997</c:v>
                </c:pt>
                <c:pt idx="118">
                  <c:v>4644.3983233333329</c:v>
                </c:pt>
                <c:pt idx="119">
                  <c:v>4643.7867716666669</c:v>
                </c:pt>
                <c:pt idx="120">
                  <c:v>4643.1752200000001</c:v>
                </c:pt>
                <c:pt idx="121">
                  <c:v>4642.6826883333333</c:v>
                </c:pt>
                <c:pt idx="122">
                  <c:v>4642.1901566666666</c:v>
                </c:pt>
                <c:pt idx="123">
                  <c:v>4641.6976249999998</c:v>
                </c:pt>
                <c:pt idx="124">
                  <c:v>4641.205093333333</c:v>
                </c:pt>
                <c:pt idx="125">
                  <c:v>4640.7125616666663</c:v>
                </c:pt>
                <c:pt idx="126">
                  <c:v>4640.2200300000004</c:v>
                </c:pt>
                <c:pt idx="127">
                  <c:v>4639.7274983333336</c:v>
                </c:pt>
                <c:pt idx="128">
                  <c:v>4639.2349666666669</c:v>
                </c:pt>
                <c:pt idx="129">
                  <c:v>4638.7424350000001</c:v>
                </c:pt>
                <c:pt idx="130">
                  <c:v>4638.2499033333334</c:v>
                </c:pt>
                <c:pt idx="131">
                  <c:v>4637.7573716666666</c:v>
                </c:pt>
                <c:pt idx="132">
                  <c:v>4637.2648399999998</c:v>
                </c:pt>
                <c:pt idx="133">
                  <c:v>4636.9919399999999</c:v>
                </c:pt>
                <c:pt idx="134">
                  <c:v>4636.7190399999999</c:v>
                </c:pt>
                <c:pt idx="135">
                  <c:v>4636.44614</c:v>
                </c:pt>
                <c:pt idx="136">
                  <c:v>4636.1732400000001</c:v>
                </c:pt>
                <c:pt idx="137">
                  <c:v>4635.9003400000001</c:v>
                </c:pt>
                <c:pt idx="138">
                  <c:v>4635.6274400000002</c:v>
                </c:pt>
                <c:pt idx="139">
                  <c:v>4635.3545399999994</c:v>
                </c:pt>
                <c:pt idx="140">
                  <c:v>4635.0816399999994</c:v>
                </c:pt>
                <c:pt idx="141">
                  <c:v>4634.8087399999995</c:v>
                </c:pt>
                <c:pt idx="142">
                  <c:v>4634.5358399999996</c:v>
                </c:pt>
                <c:pt idx="143">
                  <c:v>4634.2629399999996</c:v>
                </c:pt>
                <c:pt idx="144">
                  <c:v>4633.9900399999997</c:v>
                </c:pt>
                <c:pt idx="145">
                  <c:v>4633.9941483333332</c:v>
                </c:pt>
                <c:pt idx="146">
                  <c:v>4633.9982566666667</c:v>
                </c:pt>
                <c:pt idx="147">
                  <c:v>4634.0023650000003</c:v>
                </c:pt>
                <c:pt idx="148">
                  <c:v>4634.0064733333329</c:v>
                </c:pt>
                <c:pt idx="149">
                  <c:v>4634.0105816666664</c:v>
                </c:pt>
                <c:pt idx="150">
                  <c:v>4634.01469</c:v>
                </c:pt>
                <c:pt idx="151">
                  <c:v>4634.0187983333335</c:v>
                </c:pt>
                <c:pt idx="152">
                  <c:v>4634.022906666667</c:v>
                </c:pt>
                <c:pt idx="153">
                  <c:v>4634.0270149999997</c:v>
                </c:pt>
                <c:pt idx="154">
                  <c:v>4634.0311233333332</c:v>
                </c:pt>
                <c:pt idx="155">
                  <c:v>4634.0352316666667</c:v>
                </c:pt>
                <c:pt idx="156">
                  <c:v>4634.0393400000003</c:v>
                </c:pt>
                <c:pt idx="157">
                  <c:v>4634.3196550000002</c:v>
                </c:pt>
                <c:pt idx="158">
                  <c:v>4634.5999700000002</c:v>
                </c:pt>
                <c:pt idx="159">
                  <c:v>4634.8802850000002</c:v>
                </c:pt>
                <c:pt idx="160">
                  <c:v>4635.1606000000002</c:v>
                </c:pt>
                <c:pt idx="161">
                  <c:v>4635.4409150000001</c:v>
                </c:pt>
                <c:pt idx="162">
                  <c:v>4635.7212300000001</c:v>
                </c:pt>
                <c:pt idx="163">
                  <c:v>4636.0015450000001</c:v>
                </c:pt>
                <c:pt idx="164">
                  <c:v>4636.2818600000001</c:v>
                </c:pt>
                <c:pt idx="165">
                  <c:v>4636.562175</c:v>
                </c:pt>
                <c:pt idx="166">
                  <c:v>4636.84249</c:v>
                </c:pt>
                <c:pt idx="167">
                  <c:v>4637.122805</c:v>
                </c:pt>
                <c:pt idx="168">
                  <c:v>4637.4031199999999</c:v>
                </c:pt>
                <c:pt idx="169">
                  <c:v>4637.9416583333332</c:v>
                </c:pt>
                <c:pt idx="170">
                  <c:v>4638.4801966666664</c:v>
                </c:pt>
                <c:pt idx="171">
                  <c:v>4639.0187349999997</c:v>
                </c:pt>
                <c:pt idx="172">
                  <c:v>4639.5572733333329</c:v>
                </c:pt>
                <c:pt idx="173">
                  <c:v>4640.0958116666661</c:v>
                </c:pt>
                <c:pt idx="174">
                  <c:v>4640.6343500000003</c:v>
                </c:pt>
                <c:pt idx="175">
                  <c:v>4641.1728883333335</c:v>
                </c:pt>
                <c:pt idx="176">
                  <c:v>4641.7114266666667</c:v>
                </c:pt>
                <c:pt idx="177">
                  <c:v>4642.249965</c:v>
                </c:pt>
                <c:pt idx="178">
                  <c:v>4642.7885033333332</c:v>
                </c:pt>
                <c:pt idx="179">
                  <c:v>4643.3270416666664</c:v>
                </c:pt>
                <c:pt idx="180">
                  <c:v>4643.8655799999997</c:v>
                </c:pt>
                <c:pt idx="181">
                  <c:v>4644.5869308333331</c:v>
                </c:pt>
                <c:pt idx="182">
                  <c:v>4645.3082816666665</c:v>
                </c:pt>
                <c:pt idx="183">
                  <c:v>4646.0296324999999</c:v>
                </c:pt>
                <c:pt idx="184">
                  <c:v>4646.7509833333334</c:v>
                </c:pt>
                <c:pt idx="185">
                  <c:v>4647.4723341666668</c:v>
                </c:pt>
                <c:pt idx="186">
                  <c:v>4648.1936850000002</c:v>
                </c:pt>
                <c:pt idx="187">
                  <c:v>4648.9150358333327</c:v>
                </c:pt>
                <c:pt idx="188">
                  <c:v>4649.6363866666661</c:v>
                </c:pt>
                <c:pt idx="189">
                  <c:v>4650.3577374999995</c:v>
                </c:pt>
                <c:pt idx="190">
                  <c:v>4651.0790883333329</c:v>
                </c:pt>
                <c:pt idx="191">
                  <c:v>4651.8004391666664</c:v>
                </c:pt>
                <c:pt idx="192">
                  <c:v>4652.5217899999998</c:v>
                </c:pt>
                <c:pt idx="193">
                  <c:v>4653.3404808333335</c:v>
                </c:pt>
                <c:pt idx="194">
                  <c:v>4654.1591716666662</c:v>
                </c:pt>
                <c:pt idx="195">
                  <c:v>4654.9778624999999</c:v>
                </c:pt>
                <c:pt idx="196">
                  <c:v>4655.7965533333336</c:v>
                </c:pt>
                <c:pt idx="197">
                  <c:v>4656.6152441666663</c:v>
                </c:pt>
                <c:pt idx="198">
                  <c:v>4657.433935</c:v>
                </c:pt>
                <c:pt idx="199">
                  <c:v>4658.2526258333337</c:v>
                </c:pt>
                <c:pt idx="200">
                  <c:v>4659.0713166666665</c:v>
                </c:pt>
                <c:pt idx="201">
                  <c:v>4659.8900075000001</c:v>
                </c:pt>
                <c:pt idx="202">
                  <c:v>4660.7086983333338</c:v>
                </c:pt>
                <c:pt idx="203">
                  <c:v>4661.5273891666666</c:v>
                </c:pt>
                <c:pt idx="204">
                  <c:v>4662.3460800000003</c:v>
                </c:pt>
                <c:pt idx="205">
                  <c:v>4663.1501225000002</c:v>
                </c:pt>
                <c:pt idx="206">
                  <c:v>4663.9541650000001</c:v>
                </c:pt>
                <c:pt idx="207">
                  <c:v>4664.7582075</c:v>
                </c:pt>
                <c:pt idx="208">
                  <c:v>4665.5622499999999</c:v>
                </c:pt>
                <c:pt idx="209">
                  <c:v>4666.3662924999999</c:v>
                </c:pt>
                <c:pt idx="210">
                  <c:v>4667.1703350000007</c:v>
                </c:pt>
                <c:pt idx="211">
                  <c:v>4667.9743775000006</c:v>
                </c:pt>
                <c:pt idx="212">
                  <c:v>4668.7784200000006</c:v>
                </c:pt>
                <c:pt idx="213">
                  <c:v>4669.5824625000005</c:v>
                </c:pt>
                <c:pt idx="214">
                  <c:v>4670.3865050000004</c:v>
                </c:pt>
                <c:pt idx="215">
                  <c:v>4671.1905475000003</c:v>
                </c:pt>
                <c:pt idx="216">
                  <c:v>4671.9945900000002</c:v>
                </c:pt>
                <c:pt idx="217">
                  <c:v>4672.6654808333333</c:v>
                </c:pt>
                <c:pt idx="218">
                  <c:v>4673.3363716666672</c:v>
                </c:pt>
                <c:pt idx="219">
                  <c:v>4674.0072625000003</c:v>
                </c:pt>
                <c:pt idx="220">
                  <c:v>4674.6781533333333</c:v>
                </c:pt>
                <c:pt idx="221">
                  <c:v>4675.3490441666672</c:v>
                </c:pt>
                <c:pt idx="222">
                  <c:v>4676.0199350000003</c:v>
                </c:pt>
                <c:pt idx="223">
                  <c:v>4676.6908258333333</c:v>
                </c:pt>
                <c:pt idx="224">
                  <c:v>4677.3617166666672</c:v>
                </c:pt>
                <c:pt idx="225">
                  <c:v>4678.0326075000003</c:v>
                </c:pt>
                <c:pt idx="226">
                  <c:v>4678.7034983333333</c:v>
                </c:pt>
                <c:pt idx="227">
                  <c:v>4679.3743891666672</c:v>
                </c:pt>
                <c:pt idx="228">
                  <c:v>4680.0452800000003</c:v>
                </c:pt>
                <c:pt idx="229">
                  <c:v>4680.4972816666668</c:v>
                </c:pt>
                <c:pt idx="230">
                  <c:v>4680.9492833333334</c:v>
                </c:pt>
                <c:pt idx="231">
                  <c:v>4681.4012849999999</c:v>
                </c:pt>
                <c:pt idx="232">
                  <c:v>4681.8532866666665</c:v>
                </c:pt>
                <c:pt idx="233">
                  <c:v>4682.305288333333</c:v>
                </c:pt>
                <c:pt idx="234">
                  <c:v>4682.7572899999996</c:v>
                </c:pt>
                <c:pt idx="235">
                  <c:v>4683.209291666667</c:v>
                </c:pt>
                <c:pt idx="236">
                  <c:v>4683.6612933333336</c:v>
                </c:pt>
                <c:pt idx="237">
                  <c:v>4684.1132950000001</c:v>
                </c:pt>
                <c:pt idx="238">
                  <c:v>4684.5652966666667</c:v>
                </c:pt>
                <c:pt idx="239">
                  <c:v>4685.0172983333332</c:v>
                </c:pt>
                <c:pt idx="240">
                  <c:v>4685.4692999999997</c:v>
                </c:pt>
                <c:pt idx="241">
                  <c:v>4685.6686166666668</c:v>
                </c:pt>
                <c:pt idx="242">
                  <c:v>4685.867933333333</c:v>
                </c:pt>
                <c:pt idx="243">
                  <c:v>4686.0672500000001</c:v>
                </c:pt>
                <c:pt idx="244">
                  <c:v>4686.2665666666662</c:v>
                </c:pt>
                <c:pt idx="245">
                  <c:v>4686.4658833333333</c:v>
                </c:pt>
                <c:pt idx="246">
                  <c:v>4686.6651999999995</c:v>
                </c:pt>
                <c:pt idx="247">
                  <c:v>4686.8645166666665</c:v>
                </c:pt>
                <c:pt idx="248">
                  <c:v>4687.0638333333336</c:v>
                </c:pt>
                <c:pt idx="249">
                  <c:v>4687.2631499999998</c:v>
                </c:pt>
                <c:pt idx="250">
                  <c:v>4687.4624666666668</c:v>
                </c:pt>
                <c:pt idx="251">
                  <c:v>4687.661783333333</c:v>
                </c:pt>
                <c:pt idx="252">
                  <c:v>4687.8611000000001</c:v>
                </c:pt>
                <c:pt idx="253">
                  <c:v>4687.820205</c:v>
                </c:pt>
                <c:pt idx="254">
                  <c:v>4687.7793099999999</c:v>
                </c:pt>
                <c:pt idx="255">
                  <c:v>4687.7384149999998</c:v>
                </c:pt>
                <c:pt idx="256">
                  <c:v>4687.6975199999997</c:v>
                </c:pt>
                <c:pt idx="257">
                  <c:v>4687.6566249999996</c:v>
                </c:pt>
                <c:pt idx="258">
                  <c:v>4687.6157299999995</c:v>
                </c:pt>
                <c:pt idx="259">
                  <c:v>4687.5748350000003</c:v>
                </c:pt>
                <c:pt idx="260">
                  <c:v>4687.5339400000003</c:v>
                </c:pt>
                <c:pt idx="261">
                  <c:v>4687.4930450000002</c:v>
                </c:pt>
                <c:pt idx="262">
                  <c:v>4687.4521500000001</c:v>
                </c:pt>
                <c:pt idx="263">
                  <c:v>4687.411255</c:v>
                </c:pt>
                <c:pt idx="264">
                  <c:v>4687.3703599999999</c:v>
                </c:pt>
                <c:pt idx="265">
                  <c:v>4687.1483008333335</c:v>
                </c:pt>
                <c:pt idx="266">
                  <c:v>4686.9262416666661</c:v>
                </c:pt>
                <c:pt idx="267">
                  <c:v>4686.7041824999997</c:v>
                </c:pt>
                <c:pt idx="268">
                  <c:v>4686.4821233333332</c:v>
                </c:pt>
                <c:pt idx="269">
                  <c:v>4686.2600641666668</c:v>
                </c:pt>
                <c:pt idx="270">
                  <c:v>4686.0380050000003</c:v>
                </c:pt>
                <c:pt idx="271">
                  <c:v>4685.815945833333</c:v>
                </c:pt>
                <c:pt idx="272">
                  <c:v>4685.5938866666665</c:v>
                </c:pt>
                <c:pt idx="273">
                  <c:v>4685.3718275000001</c:v>
                </c:pt>
                <c:pt idx="274">
                  <c:v>4685.1497683333328</c:v>
                </c:pt>
                <c:pt idx="275">
                  <c:v>4684.9277091666663</c:v>
                </c:pt>
                <c:pt idx="276">
                  <c:v>4684.7056499999999</c:v>
                </c:pt>
                <c:pt idx="277">
                  <c:v>4684.3760641666668</c:v>
                </c:pt>
                <c:pt idx="278">
                  <c:v>4684.0464783333337</c:v>
                </c:pt>
                <c:pt idx="279">
                  <c:v>4683.7168924999996</c:v>
                </c:pt>
                <c:pt idx="280">
                  <c:v>4683.3873066666665</c:v>
                </c:pt>
                <c:pt idx="281">
                  <c:v>4683.0577208333334</c:v>
                </c:pt>
                <c:pt idx="282">
                  <c:v>4682.7281349999994</c:v>
                </c:pt>
                <c:pt idx="283">
                  <c:v>4682.3985491666663</c:v>
                </c:pt>
                <c:pt idx="284">
                  <c:v>4682.0689633333332</c:v>
                </c:pt>
                <c:pt idx="285">
                  <c:v>4681.7393775</c:v>
                </c:pt>
                <c:pt idx="286">
                  <c:v>4681.4097916666669</c:v>
                </c:pt>
                <c:pt idx="287">
                  <c:v>4681.0802058333329</c:v>
                </c:pt>
                <c:pt idx="288">
                  <c:v>4680.7506199999998</c:v>
                </c:pt>
                <c:pt idx="289">
                  <c:v>4680.3732066666662</c:v>
                </c:pt>
                <c:pt idx="290">
                  <c:v>4679.9957933333335</c:v>
                </c:pt>
                <c:pt idx="291">
                  <c:v>4679.6183799999999</c:v>
                </c:pt>
                <c:pt idx="292">
                  <c:v>4679.2409666666663</c:v>
                </c:pt>
                <c:pt idx="293">
                  <c:v>4678.8635533333336</c:v>
                </c:pt>
                <c:pt idx="294">
                  <c:v>4678.48614</c:v>
                </c:pt>
                <c:pt idx="295">
                  <c:v>4678.1087266666664</c:v>
                </c:pt>
                <c:pt idx="296">
                  <c:v>4677.7313133333337</c:v>
                </c:pt>
                <c:pt idx="297">
                  <c:v>4677.3539000000001</c:v>
                </c:pt>
                <c:pt idx="298">
                  <c:v>4676.9764866666665</c:v>
                </c:pt>
                <c:pt idx="299">
                  <c:v>4676.5990733333338</c:v>
                </c:pt>
                <c:pt idx="300">
                  <c:v>4676.2216600000002</c:v>
                </c:pt>
                <c:pt idx="301">
                  <c:v>4675.8292133333334</c:v>
                </c:pt>
                <c:pt idx="302">
                  <c:v>4675.4367666666667</c:v>
                </c:pt>
                <c:pt idx="303">
                  <c:v>4675.04432</c:v>
                </c:pt>
                <c:pt idx="304">
                  <c:v>4674.6518733333332</c:v>
                </c:pt>
                <c:pt idx="305">
                  <c:v>4674.2594266666665</c:v>
                </c:pt>
                <c:pt idx="306">
                  <c:v>4673.8669800000007</c:v>
                </c:pt>
                <c:pt idx="307">
                  <c:v>4673.474533333334</c:v>
                </c:pt>
                <c:pt idx="308">
                  <c:v>4673.0820866666672</c:v>
                </c:pt>
                <c:pt idx="309">
                  <c:v>4672.6896400000005</c:v>
                </c:pt>
                <c:pt idx="310">
                  <c:v>4672.2971933333338</c:v>
                </c:pt>
                <c:pt idx="311">
                  <c:v>4671.9047466666671</c:v>
                </c:pt>
                <c:pt idx="312">
                  <c:v>4671.5123000000003</c:v>
                </c:pt>
                <c:pt idx="313">
                  <c:v>4671.1487191666674</c:v>
                </c:pt>
                <c:pt idx="314">
                  <c:v>4670.7851383333336</c:v>
                </c:pt>
                <c:pt idx="315">
                  <c:v>4670.4215574999998</c:v>
                </c:pt>
                <c:pt idx="316">
                  <c:v>4670.0579766666669</c:v>
                </c:pt>
                <c:pt idx="317">
                  <c:v>4669.6943958333341</c:v>
                </c:pt>
                <c:pt idx="318">
                  <c:v>4669.3308150000003</c:v>
                </c:pt>
                <c:pt idx="319">
                  <c:v>4668.9672341666665</c:v>
                </c:pt>
                <c:pt idx="320">
                  <c:v>4668.6036533333336</c:v>
                </c:pt>
                <c:pt idx="321">
                  <c:v>4668.2400725000007</c:v>
                </c:pt>
                <c:pt idx="322">
                  <c:v>4667.8764916666669</c:v>
                </c:pt>
                <c:pt idx="323">
                  <c:v>4667.5129108333331</c:v>
                </c:pt>
                <c:pt idx="324">
                  <c:v>4667.1493300000002</c:v>
                </c:pt>
                <c:pt idx="325">
                  <c:v>4666.8470075000005</c:v>
                </c:pt>
                <c:pt idx="326">
                  <c:v>4666.5446849999998</c:v>
                </c:pt>
                <c:pt idx="327">
                  <c:v>4666.2423625000001</c:v>
                </c:pt>
                <c:pt idx="328">
                  <c:v>4665.9400400000004</c:v>
                </c:pt>
                <c:pt idx="329">
                  <c:v>4665.6377174999998</c:v>
                </c:pt>
                <c:pt idx="330">
                  <c:v>4665.3353950000001</c:v>
                </c:pt>
                <c:pt idx="331">
                  <c:v>4665.0330725000003</c:v>
                </c:pt>
                <c:pt idx="332">
                  <c:v>4664.7307499999997</c:v>
                </c:pt>
                <c:pt idx="333">
                  <c:v>4664.4284275</c:v>
                </c:pt>
                <c:pt idx="334">
                  <c:v>4664.1261050000003</c:v>
                </c:pt>
                <c:pt idx="335">
                  <c:v>4663.8237824999997</c:v>
                </c:pt>
                <c:pt idx="336">
                  <c:v>4663.5214599999999</c:v>
                </c:pt>
                <c:pt idx="337">
                  <c:v>4663.2937991666668</c:v>
                </c:pt>
                <c:pt idx="338">
                  <c:v>4663.0661383333336</c:v>
                </c:pt>
                <c:pt idx="339">
                  <c:v>4662.8384774999995</c:v>
                </c:pt>
                <c:pt idx="340">
                  <c:v>4662.6108166666663</c:v>
                </c:pt>
                <c:pt idx="341">
                  <c:v>4662.3831558333331</c:v>
                </c:pt>
                <c:pt idx="342">
                  <c:v>4662.155495</c:v>
                </c:pt>
                <c:pt idx="343">
                  <c:v>4661.9278341666668</c:v>
                </c:pt>
                <c:pt idx="344">
                  <c:v>4661.7001733333336</c:v>
                </c:pt>
                <c:pt idx="345">
                  <c:v>4661.4725125000004</c:v>
                </c:pt>
                <c:pt idx="346">
                  <c:v>4661.2448516666664</c:v>
                </c:pt>
                <c:pt idx="347">
                  <c:v>4661.0171908333332</c:v>
                </c:pt>
                <c:pt idx="348">
                  <c:v>4660.78953</c:v>
                </c:pt>
                <c:pt idx="349">
                  <c:v>4660.6196449999998</c:v>
                </c:pt>
                <c:pt idx="350">
                  <c:v>4660.4497599999995</c:v>
                </c:pt>
                <c:pt idx="351">
                  <c:v>4660.2798750000002</c:v>
                </c:pt>
                <c:pt idx="352">
                  <c:v>4660.1099899999999</c:v>
                </c:pt>
                <c:pt idx="353">
                  <c:v>4659.9401049999997</c:v>
                </c:pt>
                <c:pt idx="354">
                  <c:v>4659.7702200000003</c:v>
                </c:pt>
                <c:pt idx="355">
                  <c:v>4659.6003350000001</c:v>
                </c:pt>
                <c:pt idx="356">
                  <c:v>4659.4304499999998</c:v>
                </c:pt>
                <c:pt idx="357">
                  <c:v>4659.2605649999996</c:v>
                </c:pt>
                <c:pt idx="358">
                  <c:v>4659.0906799999993</c:v>
                </c:pt>
                <c:pt idx="359">
                  <c:v>4658.920795</c:v>
                </c:pt>
                <c:pt idx="360">
                  <c:v>4658.7509099999997</c:v>
                </c:pt>
                <c:pt idx="361">
                  <c:v>4658.6121166666662</c:v>
                </c:pt>
                <c:pt idx="362">
                  <c:v>4658.4733233333336</c:v>
                </c:pt>
                <c:pt idx="363">
                  <c:v>4658.3345300000001</c:v>
                </c:pt>
                <c:pt idx="364">
                  <c:v>4658.1957366666666</c:v>
                </c:pt>
                <c:pt idx="365">
                  <c:v>4658.056943333333</c:v>
                </c:pt>
                <c:pt idx="366">
                  <c:v>4657.9181499999995</c:v>
                </c:pt>
                <c:pt idx="367">
                  <c:v>4657.7793566666669</c:v>
                </c:pt>
                <c:pt idx="368">
                  <c:v>4657.6405633333334</c:v>
                </c:pt>
                <c:pt idx="369">
                  <c:v>4657.5017699999999</c:v>
                </c:pt>
                <c:pt idx="370">
                  <c:v>4657.3629766666672</c:v>
                </c:pt>
                <c:pt idx="371">
                  <c:v>4657.2241833333337</c:v>
                </c:pt>
                <c:pt idx="372">
                  <c:v>4657.0853900000002</c:v>
                </c:pt>
                <c:pt idx="373">
                  <c:v>4656.9484174999998</c:v>
                </c:pt>
                <c:pt idx="374">
                  <c:v>4656.8114450000003</c:v>
                </c:pt>
                <c:pt idx="375">
                  <c:v>4656.6744724999999</c:v>
                </c:pt>
                <c:pt idx="376">
                  <c:v>4656.5375000000004</c:v>
                </c:pt>
                <c:pt idx="377">
                  <c:v>4656.4005275</c:v>
                </c:pt>
                <c:pt idx="378">
                  <c:v>4656.2635549999995</c:v>
                </c:pt>
                <c:pt idx="379">
                  <c:v>4656.1265825</c:v>
                </c:pt>
                <c:pt idx="380">
                  <c:v>4655.9896099999996</c:v>
                </c:pt>
                <c:pt idx="381">
                  <c:v>4655.8526375000001</c:v>
                </c:pt>
                <c:pt idx="382">
                  <c:v>4655.7156649999997</c:v>
                </c:pt>
                <c:pt idx="383">
                  <c:v>4655.5786925000002</c:v>
                </c:pt>
                <c:pt idx="384">
                  <c:v>4655.4417199999998</c:v>
                </c:pt>
                <c:pt idx="385">
                  <c:v>4655.2719941666664</c:v>
                </c:pt>
                <c:pt idx="386">
                  <c:v>4655.1022683333331</c:v>
                </c:pt>
                <c:pt idx="387">
                  <c:v>4654.9325424999997</c:v>
                </c:pt>
                <c:pt idx="388">
                  <c:v>4654.7628166666664</c:v>
                </c:pt>
                <c:pt idx="389">
                  <c:v>4654.593090833333</c:v>
                </c:pt>
                <c:pt idx="390">
                  <c:v>4654.4233650000006</c:v>
                </c:pt>
                <c:pt idx="391">
                  <c:v>4654.2536391666672</c:v>
                </c:pt>
                <c:pt idx="392">
                  <c:v>4654.0839133333338</c:v>
                </c:pt>
                <c:pt idx="393">
                  <c:v>4653.9141875000005</c:v>
                </c:pt>
                <c:pt idx="394">
                  <c:v>4653.7444616666671</c:v>
                </c:pt>
                <c:pt idx="395">
                  <c:v>4653.5747358333338</c:v>
                </c:pt>
                <c:pt idx="396">
                  <c:v>4653.4050100000004</c:v>
                </c:pt>
                <c:pt idx="397">
                  <c:v>4653.198753333334</c:v>
                </c:pt>
                <c:pt idx="398">
                  <c:v>4652.9924966666667</c:v>
                </c:pt>
                <c:pt idx="399">
                  <c:v>4652.7862400000004</c:v>
                </c:pt>
                <c:pt idx="400">
                  <c:v>4652.579983333334</c:v>
                </c:pt>
                <c:pt idx="401">
                  <c:v>4652.3737266666667</c:v>
                </c:pt>
                <c:pt idx="402">
                  <c:v>4652.1674700000003</c:v>
                </c:pt>
                <c:pt idx="403">
                  <c:v>4651.9612133333339</c:v>
                </c:pt>
                <c:pt idx="404">
                  <c:v>4651.7549566666667</c:v>
                </c:pt>
                <c:pt idx="405">
                  <c:v>4651.5487000000003</c:v>
                </c:pt>
                <c:pt idx="406">
                  <c:v>4651.3424433333339</c:v>
                </c:pt>
                <c:pt idx="407">
                  <c:v>4651.1361866666666</c:v>
                </c:pt>
                <c:pt idx="408">
                  <c:v>4650.9299300000002</c:v>
                </c:pt>
                <c:pt idx="409">
                  <c:v>4650.7189958333338</c:v>
                </c:pt>
                <c:pt idx="410">
                  <c:v>4650.5080616666673</c:v>
                </c:pt>
                <c:pt idx="411">
                  <c:v>4650.2971275</c:v>
                </c:pt>
                <c:pt idx="412">
                  <c:v>4650.0861933333335</c:v>
                </c:pt>
                <c:pt idx="413">
                  <c:v>4649.8752591666671</c:v>
                </c:pt>
                <c:pt idx="414">
                  <c:v>4649.6643249999997</c:v>
                </c:pt>
                <c:pt idx="415">
                  <c:v>4649.4533908333333</c:v>
                </c:pt>
                <c:pt idx="416">
                  <c:v>4649.2424566666668</c:v>
                </c:pt>
                <c:pt idx="417">
                  <c:v>4649.0315225000004</c:v>
                </c:pt>
                <c:pt idx="418">
                  <c:v>4648.8205883333339</c:v>
                </c:pt>
                <c:pt idx="419">
                  <c:v>4648.6096541666666</c:v>
                </c:pt>
                <c:pt idx="420">
                  <c:v>4648.3987200000001</c:v>
                </c:pt>
                <c:pt idx="421">
                  <c:v>4648.2655083333339</c:v>
                </c:pt>
                <c:pt idx="422">
                  <c:v>4648.1322966666667</c:v>
                </c:pt>
                <c:pt idx="423">
                  <c:v>4647.9990850000004</c:v>
                </c:pt>
                <c:pt idx="424">
                  <c:v>4647.8658733333332</c:v>
                </c:pt>
                <c:pt idx="425">
                  <c:v>4647.7326616666669</c:v>
                </c:pt>
                <c:pt idx="426">
                  <c:v>4647.5994499999997</c:v>
                </c:pt>
                <c:pt idx="427">
                  <c:v>4647.4662383333334</c:v>
                </c:pt>
                <c:pt idx="428">
                  <c:v>4647.3330266666671</c:v>
                </c:pt>
                <c:pt idx="429">
                  <c:v>4647.1998149999999</c:v>
                </c:pt>
                <c:pt idx="430">
                  <c:v>4647.0666033333337</c:v>
                </c:pt>
                <c:pt idx="431">
                  <c:v>4646.9333916666665</c:v>
                </c:pt>
                <c:pt idx="432">
                  <c:v>4646.8001800000002</c:v>
                </c:pt>
                <c:pt idx="433">
                  <c:v>4646.7778158333331</c:v>
                </c:pt>
                <c:pt idx="434">
                  <c:v>4646.7554516666669</c:v>
                </c:pt>
                <c:pt idx="435">
                  <c:v>4646.7330875000007</c:v>
                </c:pt>
                <c:pt idx="436">
                  <c:v>4646.7107233333336</c:v>
                </c:pt>
                <c:pt idx="437">
                  <c:v>4646.6883591666665</c:v>
                </c:pt>
                <c:pt idx="438">
                  <c:v>4646.6659950000003</c:v>
                </c:pt>
                <c:pt idx="439">
                  <c:v>4646.6436308333341</c:v>
                </c:pt>
                <c:pt idx="440">
                  <c:v>4646.621266666667</c:v>
                </c:pt>
                <c:pt idx="441">
                  <c:v>4646.5989024999999</c:v>
                </c:pt>
                <c:pt idx="442">
                  <c:v>4646.5765383333337</c:v>
                </c:pt>
                <c:pt idx="443">
                  <c:v>4646.5541741666675</c:v>
                </c:pt>
                <c:pt idx="444">
                  <c:v>4646.5318100000004</c:v>
                </c:pt>
                <c:pt idx="445">
                  <c:v>4646.6386266666668</c:v>
                </c:pt>
                <c:pt idx="446">
                  <c:v>4646.7454433333332</c:v>
                </c:pt>
                <c:pt idx="447">
                  <c:v>4646.8522600000006</c:v>
                </c:pt>
                <c:pt idx="448">
                  <c:v>4646.959076666667</c:v>
                </c:pt>
                <c:pt idx="449">
                  <c:v>4647.0658933333334</c:v>
                </c:pt>
                <c:pt idx="450">
                  <c:v>4647.1727100000007</c:v>
                </c:pt>
                <c:pt idx="451">
                  <c:v>4647.2795266666672</c:v>
                </c:pt>
                <c:pt idx="452">
                  <c:v>4647.3863433333336</c:v>
                </c:pt>
                <c:pt idx="453">
                  <c:v>4647.49316</c:v>
                </c:pt>
                <c:pt idx="454">
                  <c:v>4647.5999766666664</c:v>
                </c:pt>
                <c:pt idx="455">
                  <c:v>4647.7067933333337</c:v>
                </c:pt>
                <c:pt idx="456">
                  <c:v>4647.8136100000002</c:v>
                </c:pt>
                <c:pt idx="457">
                  <c:v>4648.0284108333335</c:v>
                </c:pt>
                <c:pt idx="458">
                  <c:v>4648.2432116666669</c:v>
                </c:pt>
                <c:pt idx="459">
                  <c:v>4648.4580125000002</c:v>
                </c:pt>
                <c:pt idx="460">
                  <c:v>4648.6728133333336</c:v>
                </c:pt>
                <c:pt idx="461">
                  <c:v>4648.8876141666669</c:v>
                </c:pt>
                <c:pt idx="462">
                  <c:v>4649.1024150000003</c:v>
                </c:pt>
                <c:pt idx="463">
                  <c:v>4649.3172158333336</c:v>
                </c:pt>
                <c:pt idx="464">
                  <c:v>4649.532016666667</c:v>
                </c:pt>
                <c:pt idx="465">
                  <c:v>4649.7468175000004</c:v>
                </c:pt>
                <c:pt idx="466">
                  <c:v>4649.9616183333337</c:v>
                </c:pt>
                <c:pt idx="467">
                  <c:v>4650.1764191666671</c:v>
                </c:pt>
                <c:pt idx="468">
                  <c:v>4650.3912200000004</c:v>
                </c:pt>
                <c:pt idx="469">
                  <c:v>4650.6932500000003</c:v>
                </c:pt>
                <c:pt idx="470">
                  <c:v>4650.9952800000001</c:v>
                </c:pt>
                <c:pt idx="471">
                  <c:v>4651.2973099999999</c:v>
                </c:pt>
                <c:pt idx="472">
                  <c:v>4651.5993400000007</c:v>
                </c:pt>
                <c:pt idx="473">
                  <c:v>4651.9013700000005</c:v>
                </c:pt>
                <c:pt idx="474">
                  <c:v>4652.2034000000003</c:v>
                </c:pt>
                <c:pt idx="475">
                  <c:v>4652.5054300000002</c:v>
                </c:pt>
                <c:pt idx="476">
                  <c:v>4652.80746</c:v>
                </c:pt>
                <c:pt idx="477">
                  <c:v>4653.1094900000007</c:v>
                </c:pt>
                <c:pt idx="478">
                  <c:v>4653.4115200000006</c:v>
                </c:pt>
                <c:pt idx="479">
                  <c:v>4653.7135500000004</c:v>
                </c:pt>
                <c:pt idx="480">
                  <c:v>4654.0155800000002</c:v>
                </c:pt>
                <c:pt idx="481">
                  <c:v>4654.3449875000006</c:v>
                </c:pt>
                <c:pt idx="482">
                  <c:v>4654.674395</c:v>
                </c:pt>
                <c:pt idx="483">
                  <c:v>4655.0038025000003</c:v>
                </c:pt>
                <c:pt idx="484">
                  <c:v>4655.3332099999998</c:v>
                </c:pt>
                <c:pt idx="485">
                  <c:v>4655.6626175000001</c:v>
                </c:pt>
                <c:pt idx="486">
                  <c:v>4655.9920249999996</c:v>
                </c:pt>
                <c:pt idx="487">
                  <c:v>4656.3214324999999</c:v>
                </c:pt>
                <c:pt idx="488">
                  <c:v>4656.6508400000002</c:v>
                </c:pt>
                <c:pt idx="489">
                  <c:v>4656.9802474999997</c:v>
                </c:pt>
                <c:pt idx="490">
                  <c:v>4657.309655</c:v>
                </c:pt>
                <c:pt idx="491">
                  <c:v>4657.6390624999995</c:v>
                </c:pt>
                <c:pt idx="492">
                  <c:v>4657.9684699999998</c:v>
                </c:pt>
                <c:pt idx="493">
                  <c:v>4658.2597374999996</c:v>
                </c:pt>
                <c:pt idx="494">
                  <c:v>4658.5510049999993</c:v>
                </c:pt>
                <c:pt idx="495">
                  <c:v>4658.8422725</c:v>
                </c:pt>
                <c:pt idx="496">
                  <c:v>4659.1335399999998</c:v>
                </c:pt>
                <c:pt idx="497">
                  <c:v>4659.4248074999996</c:v>
                </c:pt>
                <c:pt idx="498">
                  <c:v>4659.7160750000003</c:v>
                </c:pt>
                <c:pt idx="499">
                  <c:v>4660.0073425</c:v>
                </c:pt>
                <c:pt idx="500">
                  <c:v>4660.2986099999998</c:v>
                </c:pt>
                <c:pt idx="501">
                  <c:v>4660.5898774999996</c:v>
                </c:pt>
                <c:pt idx="502">
                  <c:v>4660.8811449999994</c:v>
                </c:pt>
                <c:pt idx="503">
                  <c:v>4661.1724125000001</c:v>
                </c:pt>
                <c:pt idx="504">
                  <c:v>4661.4636799999998</c:v>
                </c:pt>
                <c:pt idx="505">
                  <c:v>4661.6018308333332</c:v>
                </c:pt>
                <c:pt idx="506">
                  <c:v>4661.7399816666666</c:v>
                </c:pt>
                <c:pt idx="507">
                  <c:v>4661.8781325</c:v>
                </c:pt>
                <c:pt idx="508">
                  <c:v>4662.0162833333334</c:v>
                </c:pt>
                <c:pt idx="509">
                  <c:v>4662.1544341666668</c:v>
                </c:pt>
                <c:pt idx="510">
                  <c:v>4662.2925850000001</c:v>
                </c:pt>
                <c:pt idx="511">
                  <c:v>4662.4307358333335</c:v>
                </c:pt>
                <c:pt idx="512">
                  <c:v>4662.5688866666669</c:v>
                </c:pt>
                <c:pt idx="513">
                  <c:v>4662.7070375000003</c:v>
                </c:pt>
                <c:pt idx="514">
                  <c:v>4662.8451883333337</c:v>
                </c:pt>
                <c:pt idx="515">
                  <c:v>4662.9833391666671</c:v>
                </c:pt>
                <c:pt idx="516">
                  <c:v>4663.1214900000004</c:v>
                </c:pt>
                <c:pt idx="517">
                  <c:v>4663.0507100000004</c:v>
                </c:pt>
                <c:pt idx="518">
                  <c:v>4662.9799300000004</c:v>
                </c:pt>
                <c:pt idx="519">
                  <c:v>4662.9091500000004</c:v>
                </c:pt>
                <c:pt idx="520">
                  <c:v>4662.8383700000004</c:v>
                </c:pt>
                <c:pt idx="521">
                  <c:v>4662.7675900000004</c:v>
                </c:pt>
                <c:pt idx="522">
                  <c:v>4662.6968100000004</c:v>
                </c:pt>
                <c:pt idx="523">
                  <c:v>4662.6260300000004</c:v>
                </c:pt>
                <c:pt idx="524">
                  <c:v>4662.5552500000003</c:v>
                </c:pt>
                <c:pt idx="525">
                  <c:v>4662.4844700000003</c:v>
                </c:pt>
                <c:pt idx="526">
                  <c:v>4662.4136900000003</c:v>
                </c:pt>
                <c:pt idx="527">
                  <c:v>4662.3429100000003</c:v>
                </c:pt>
                <c:pt idx="528">
                  <c:v>4662.2721300000003</c:v>
                </c:pt>
                <c:pt idx="529">
                  <c:v>4662.0110866666673</c:v>
                </c:pt>
                <c:pt idx="530">
                  <c:v>4661.7500433333335</c:v>
                </c:pt>
                <c:pt idx="531">
                  <c:v>4661.4890000000005</c:v>
                </c:pt>
                <c:pt idx="532">
                  <c:v>4661.2279566666666</c:v>
                </c:pt>
                <c:pt idx="533">
                  <c:v>4660.9669133333337</c:v>
                </c:pt>
                <c:pt idx="534">
                  <c:v>4660.7058699999998</c:v>
                </c:pt>
                <c:pt idx="535">
                  <c:v>4660.4448266666668</c:v>
                </c:pt>
                <c:pt idx="536">
                  <c:v>4660.1837833333338</c:v>
                </c:pt>
                <c:pt idx="537">
                  <c:v>4659.92274</c:v>
                </c:pt>
                <c:pt idx="538">
                  <c:v>4659.661696666667</c:v>
                </c:pt>
                <c:pt idx="539">
                  <c:v>4659.4006533333331</c:v>
                </c:pt>
                <c:pt idx="540">
                  <c:v>4659.1396100000002</c:v>
                </c:pt>
                <c:pt idx="541">
                  <c:v>4658.7378399999998</c:v>
                </c:pt>
                <c:pt idx="542">
                  <c:v>4658.3360700000003</c:v>
                </c:pt>
                <c:pt idx="543">
                  <c:v>4657.9342999999999</c:v>
                </c:pt>
                <c:pt idx="544">
                  <c:v>4657.5325300000004</c:v>
                </c:pt>
                <c:pt idx="545">
                  <c:v>4657.13076</c:v>
                </c:pt>
                <c:pt idx="546">
                  <c:v>4656.7289899999996</c:v>
                </c:pt>
                <c:pt idx="547">
                  <c:v>4656.3272200000001</c:v>
                </c:pt>
                <c:pt idx="548">
                  <c:v>4655.9254499999997</c:v>
                </c:pt>
                <c:pt idx="549">
                  <c:v>4655.5236800000002</c:v>
                </c:pt>
                <c:pt idx="550">
                  <c:v>4655.1219099999998</c:v>
                </c:pt>
                <c:pt idx="551">
                  <c:v>4654.7201400000004</c:v>
                </c:pt>
                <c:pt idx="552">
                  <c:v>4654.31837</c:v>
                </c:pt>
                <c:pt idx="553">
                  <c:v>4653.8790166666668</c:v>
                </c:pt>
                <c:pt idx="554">
                  <c:v>4653.4396633333336</c:v>
                </c:pt>
                <c:pt idx="555">
                  <c:v>4653.0003099999994</c:v>
                </c:pt>
                <c:pt idx="556">
                  <c:v>4652.5609566666662</c:v>
                </c:pt>
                <c:pt idx="557">
                  <c:v>4652.121603333333</c:v>
                </c:pt>
                <c:pt idx="558">
                  <c:v>4651.6822499999998</c:v>
                </c:pt>
                <c:pt idx="559">
                  <c:v>4651.2428966666666</c:v>
                </c:pt>
                <c:pt idx="560">
                  <c:v>4650.8035433333334</c:v>
                </c:pt>
                <c:pt idx="561">
                  <c:v>4650.3641900000002</c:v>
                </c:pt>
                <c:pt idx="562">
                  <c:v>4649.9248366666661</c:v>
                </c:pt>
                <c:pt idx="563">
                  <c:v>4649.4854833333329</c:v>
                </c:pt>
                <c:pt idx="564">
                  <c:v>4649.0461299999997</c:v>
                </c:pt>
                <c:pt idx="565">
                  <c:v>4648.7127599999994</c:v>
                </c:pt>
                <c:pt idx="566">
                  <c:v>4648.3793900000001</c:v>
                </c:pt>
                <c:pt idx="567">
                  <c:v>4648.0460199999998</c:v>
                </c:pt>
                <c:pt idx="568">
                  <c:v>4647.7126499999995</c:v>
                </c:pt>
                <c:pt idx="569">
                  <c:v>4647.3792800000001</c:v>
                </c:pt>
                <c:pt idx="570">
                  <c:v>4647.0459099999998</c:v>
                </c:pt>
                <c:pt idx="571">
                  <c:v>4646.7125399999995</c:v>
                </c:pt>
                <c:pt idx="572">
                  <c:v>4646.3791700000002</c:v>
                </c:pt>
                <c:pt idx="573">
                  <c:v>4646.0457999999999</c:v>
                </c:pt>
                <c:pt idx="574">
                  <c:v>4645.7124299999996</c:v>
                </c:pt>
                <c:pt idx="575">
                  <c:v>4645.3790600000002</c:v>
                </c:pt>
                <c:pt idx="576">
                  <c:v>4645.0456899999999</c:v>
                </c:pt>
                <c:pt idx="577">
                  <c:v>4644.9823308333334</c:v>
                </c:pt>
                <c:pt idx="578">
                  <c:v>4644.9189716666669</c:v>
                </c:pt>
                <c:pt idx="579">
                  <c:v>4644.8556124999996</c:v>
                </c:pt>
                <c:pt idx="580">
                  <c:v>4644.7922533333331</c:v>
                </c:pt>
                <c:pt idx="581">
                  <c:v>4644.7288941666666</c:v>
                </c:pt>
                <c:pt idx="582">
                  <c:v>4644.6655350000001</c:v>
                </c:pt>
                <c:pt idx="583">
                  <c:v>4644.6021758333336</c:v>
                </c:pt>
                <c:pt idx="584">
                  <c:v>4644.5388166666671</c:v>
                </c:pt>
                <c:pt idx="585">
                  <c:v>4644.4754575000006</c:v>
                </c:pt>
                <c:pt idx="586">
                  <c:v>4644.4120983333332</c:v>
                </c:pt>
                <c:pt idx="587">
                  <c:v>4644.3487391666667</c:v>
                </c:pt>
                <c:pt idx="588">
                  <c:v>4644.2853800000003</c:v>
                </c:pt>
                <c:pt idx="589">
                  <c:v>4644.6084208333332</c:v>
                </c:pt>
                <c:pt idx="590">
                  <c:v>4644.931461666667</c:v>
                </c:pt>
                <c:pt idx="591">
                  <c:v>4645.2545024999999</c:v>
                </c:pt>
                <c:pt idx="592">
                  <c:v>4645.5775433333338</c:v>
                </c:pt>
                <c:pt idx="593">
                  <c:v>4645.9005841666667</c:v>
                </c:pt>
                <c:pt idx="594">
                  <c:v>4646.2236250000005</c:v>
                </c:pt>
                <c:pt idx="595">
                  <c:v>4646.5466658333335</c:v>
                </c:pt>
                <c:pt idx="596">
                  <c:v>4646.8697066666664</c:v>
                </c:pt>
                <c:pt idx="597">
                  <c:v>4647.1927475000002</c:v>
                </c:pt>
                <c:pt idx="598">
                  <c:v>4647.5157883333331</c:v>
                </c:pt>
                <c:pt idx="599">
                  <c:v>4647.838829166667</c:v>
                </c:pt>
                <c:pt idx="600">
                  <c:v>4648.1618699999999</c:v>
                </c:pt>
                <c:pt idx="601">
                  <c:v>4648.9586250000002</c:v>
                </c:pt>
                <c:pt idx="602">
                  <c:v>4649.7553799999996</c:v>
                </c:pt>
                <c:pt idx="603">
                  <c:v>4650.5521349999999</c:v>
                </c:pt>
                <c:pt idx="604">
                  <c:v>4651.3488900000002</c:v>
                </c:pt>
                <c:pt idx="605">
                  <c:v>4652.1456449999996</c:v>
                </c:pt>
                <c:pt idx="606">
                  <c:v>4652.9423999999999</c:v>
                </c:pt>
                <c:pt idx="607">
                  <c:v>4653.7391550000002</c:v>
                </c:pt>
                <c:pt idx="608">
                  <c:v>4654.5359099999996</c:v>
                </c:pt>
                <c:pt idx="609">
                  <c:v>4655.3326649999999</c:v>
                </c:pt>
                <c:pt idx="610">
                  <c:v>4656.1294200000002</c:v>
                </c:pt>
                <c:pt idx="611">
                  <c:v>4656.9261749999996</c:v>
                </c:pt>
                <c:pt idx="612">
                  <c:v>4657.7229299999999</c:v>
                </c:pt>
                <c:pt idx="613">
                  <c:v>4659.0067191666667</c:v>
                </c:pt>
                <c:pt idx="614">
                  <c:v>4660.2905083333335</c:v>
                </c:pt>
                <c:pt idx="615">
                  <c:v>4661.5742974999994</c:v>
                </c:pt>
                <c:pt idx="616">
                  <c:v>4662.8580866666662</c:v>
                </c:pt>
                <c:pt idx="617">
                  <c:v>4664.141875833333</c:v>
                </c:pt>
                <c:pt idx="618">
                  <c:v>4665.4256649999998</c:v>
                </c:pt>
                <c:pt idx="619">
                  <c:v>4666.7094541666665</c:v>
                </c:pt>
                <c:pt idx="620">
                  <c:v>4667.9932433333333</c:v>
                </c:pt>
                <c:pt idx="621">
                  <c:v>4669.2770325000001</c:v>
                </c:pt>
                <c:pt idx="622">
                  <c:v>4670.560821666666</c:v>
                </c:pt>
                <c:pt idx="623">
                  <c:v>4671.8446108333328</c:v>
                </c:pt>
                <c:pt idx="624">
                  <c:v>4673.1283999999996</c:v>
                </c:pt>
                <c:pt idx="625">
                  <c:v>4674.8761333333332</c:v>
                </c:pt>
                <c:pt idx="626">
                  <c:v>4676.6238666666668</c:v>
                </c:pt>
                <c:pt idx="627">
                  <c:v>4678.3715999999995</c:v>
                </c:pt>
                <c:pt idx="628">
                  <c:v>4680.1193333333331</c:v>
                </c:pt>
                <c:pt idx="629">
                  <c:v>4681.8670666666667</c:v>
                </c:pt>
                <c:pt idx="630">
                  <c:v>4683.6147999999994</c:v>
                </c:pt>
                <c:pt idx="631">
                  <c:v>4685.362533333333</c:v>
                </c:pt>
                <c:pt idx="632">
                  <c:v>4687.1102666666666</c:v>
                </c:pt>
                <c:pt idx="633">
                  <c:v>4688.8580000000002</c:v>
                </c:pt>
                <c:pt idx="634">
                  <c:v>4690.6057333333338</c:v>
                </c:pt>
                <c:pt idx="635">
                  <c:v>4692.3534666666665</c:v>
                </c:pt>
                <c:pt idx="636">
                  <c:v>4694.1012000000001</c:v>
                </c:pt>
                <c:pt idx="637">
                  <c:v>4696.1279208333335</c:v>
                </c:pt>
                <c:pt idx="638">
                  <c:v>4698.154641666667</c:v>
                </c:pt>
                <c:pt idx="639">
                  <c:v>4700.1813624999995</c:v>
                </c:pt>
                <c:pt idx="640">
                  <c:v>4702.208083333333</c:v>
                </c:pt>
                <c:pt idx="641">
                  <c:v>4704.2348041666664</c:v>
                </c:pt>
                <c:pt idx="642">
                  <c:v>4706.2615249999999</c:v>
                </c:pt>
                <c:pt idx="643">
                  <c:v>4708.2882458333333</c:v>
                </c:pt>
                <c:pt idx="644">
                  <c:v>4710.3149666666668</c:v>
                </c:pt>
                <c:pt idx="645">
                  <c:v>4712.3416875000003</c:v>
                </c:pt>
                <c:pt idx="646">
                  <c:v>4714.3684083333328</c:v>
                </c:pt>
                <c:pt idx="647">
                  <c:v>4716.3951291666663</c:v>
                </c:pt>
                <c:pt idx="648">
                  <c:v>4718.4218499999997</c:v>
                </c:pt>
                <c:pt idx="649">
                  <c:v>4720.5854099999997</c:v>
                </c:pt>
                <c:pt idx="650">
                  <c:v>4722.7489699999996</c:v>
                </c:pt>
                <c:pt idx="651">
                  <c:v>4724.9125299999996</c:v>
                </c:pt>
                <c:pt idx="652">
                  <c:v>4727.0760899999996</c:v>
                </c:pt>
                <c:pt idx="653">
                  <c:v>4729.2396499999995</c:v>
                </c:pt>
                <c:pt idx="654">
                  <c:v>4731.4032100000004</c:v>
                </c:pt>
                <c:pt idx="655">
                  <c:v>4733.5667700000004</c:v>
                </c:pt>
                <c:pt idx="656">
                  <c:v>4735.7303300000003</c:v>
                </c:pt>
                <c:pt idx="657">
                  <c:v>4737.8938900000003</c:v>
                </c:pt>
                <c:pt idx="658">
                  <c:v>4740.0574500000002</c:v>
                </c:pt>
                <c:pt idx="659">
                  <c:v>4742.2210100000002</c:v>
                </c:pt>
                <c:pt idx="660">
                  <c:v>4744.3845700000002</c:v>
                </c:pt>
                <c:pt idx="661">
                  <c:v>4746.4348708333337</c:v>
                </c:pt>
                <c:pt idx="662">
                  <c:v>4748.4851716666672</c:v>
                </c:pt>
                <c:pt idx="663">
                  <c:v>4750.5354724999997</c:v>
                </c:pt>
                <c:pt idx="664">
                  <c:v>4752.5857733333332</c:v>
                </c:pt>
                <c:pt idx="665">
                  <c:v>4754.6360741666667</c:v>
                </c:pt>
                <c:pt idx="666">
                  <c:v>4756.6863750000002</c:v>
                </c:pt>
                <c:pt idx="667">
                  <c:v>4758.7366758333337</c:v>
                </c:pt>
                <c:pt idx="668">
                  <c:v>4760.7869766666672</c:v>
                </c:pt>
                <c:pt idx="669">
                  <c:v>4762.8372775000007</c:v>
                </c:pt>
                <c:pt idx="670">
                  <c:v>4764.8875783333333</c:v>
                </c:pt>
                <c:pt idx="671">
                  <c:v>4766.9378791666668</c:v>
                </c:pt>
                <c:pt idx="672">
                  <c:v>4768.9881800000003</c:v>
                </c:pt>
                <c:pt idx="673">
                  <c:v>4770.7128766666665</c:v>
                </c:pt>
                <c:pt idx="674">
                  <c:v>4772.4375733333336</c:v>
                </c:pt>
                <c:pt idx="675">
                  <c:v>4774.1622700000007</c:v>
                </c:pt>
                <c:pt idx="676">
                  <c:v>4775.8869666666669</c:v>
                </c:pt>
                <c:pt idx="677">
                  <c:v>4777.6116633333331</c:v>
                </c:pt>
                <c:pt idx="678">
                  <c:v>4779.3363600000002</c:v>
                </c:pt>
                <c:pt idx="679">
                  <c:v>4781.0610566666674</c:v>
                </c:pt>
                <c:pt idx="680">
                  <c:v>4782.7857533333336</c:v>
                </c:pt>
                <c:pt idx="681">
                  <c:v>4784.5104499999998</c:v>
                </c:pt>
                <c:pt idx="682">
                  <c:v>4786.2351466666669</c:v>
                </c:pt>
                <c:pt idx="683">
                  <c:v>4787.959843333334</c:v>
                </c:pt>
                <c:pt idx="684">
                  <c:v>4789.6845400000002</c:v>
                </c:pt>
                <c:pt idx="685">
                  <c:v>4790.9583491666672</c:v>
                </c:pt>
                <c:pt idx="686">
                  <c:v>4792.2321583333332</c:v>
                </c:pt>
                <c:pt idx="687">
                  <c:v>4793.5059675000002</c:v>
                </c:pt>
                <c:pt idx="688">
                  <c:v>4794.7797766666672</c:v>
                </c:pt>
                <c:pt idx="689">
                  <c:v>4796.0535858333333</c:v>
                </c:pt>
                <c:pt idx="690">
                  <c:v>4797.3273950000003</c:v>
                </c:pt>
                <c:pt idx="691">
                  <c:v>4798.6012041666672</c:v>
                </c:pt>
                <c:pt idx="692">
                  <c:v>4799.8750133333333</c:v>
                </c:pt>
                <c:pt idx="693">
                  <c:v>4801.1488225000003</c:v>
                </c:pt>
                <c:pt idx="694">
                  <c:v>4802.4226316666673</c:v>
                </c:pt>
                <c:pt idx="695">
                  <c:v>4803.6964408333333</c:v>
                </c:pt>
                <c:pt idx="696">
                  <c:v>4804.9702500000003</c:v>
                </c:pt>
                <c:pt idx="697">
                  <c:v>4805.753620833334</c:v>
                </c:pt>
                <c:pt idx="698">
                  <c:v>4806.5369916666668</c:v>
                </c:pt>
                <c:pt idx="699">
                  <c:v>4807.3203625000006</c:v>
                </c:pt>
                <c:pt idx="700">
                  <c:v>4808.1037333333334</c:v>
                </c:pt>
                <c:pt idx="701">
                  <c:v>4808.8871041666671</c:v>
                </c:pt>
                <c:pt idx="702">
                  <c:v>4809.6704750000008</c:v>
                </c:pt>
                <c:pt idx="703">
                  <c:v>4810.4538458333336</c:v>
                </c:pt>
                <c:pt idx="704">
                  <c:v>4811.2372166666673</c:v>
                </c:pt>
                <c:pt idx="705">
                  <c:v>4812.0205875000001</c:v>
                </c:pt>
                <c:pt idx="706">
                  <c:v>4812.8039583333339</c:v>
                </c:pt>
                <c:pt idx="707">
                  <c:v>4813.5873291666667</c:v>
                </c:pt>
                <c:pt idx="708">
                  <c:v>4814.3707000000004</c:v>
                </c:pt>
                <c:pt idx="709">
                  <c:v>4814.7021100000002</c:v>
                </c:pt>
                <c:pt idx="710">
                  <c:v>4815.03352</c:v>
                </c:pt>
                <c:pt idx="711">
                  <c:v>4815.3649299999997</c:v>
                </c:pt>
                <c:pt idx="712">
                  <c:v>4815.6963400000004</c:v>
                </c:pt>
                <c:pt idx="713">
                  <c:v>4816.0277500000002</c:v>
                </c:pt>
                <c:pt idx="714">
                  <c:v>4816.35916</c:v>
                </c:pt>
                <c:pt idx="715">
                  <c:v>4816.6905699999998</c:v>
                </c:pt>
                <c:pt idx="716">
                  <c:v>4817.0219799999995</c:v>
                </c:pt>
                <c:pt idx="717">
                  <c:v>4817.3533900000002</c:v>
                </c:pt>
                <c:pt idx="718">
                  <c:v>4817.6848</c:v>
                </c:pt>
                <c:pt idx="719">
                  <c:v>4818.0162099999998</c:v>
                </c:pt>
                <c:pt idx="720">
                  <c:v>4818.3476199999996</c:v>
                </c:pt>
                <c:pt idx="721">
                  <c:v>4818.3269599999994</c:v>
                </c:pt>
                <c:pt idx="722">
                  <c:v>4818.3062999999993</c:v>
                </c:pt>
                <c:pt idx="723">
                  <c:v>4818.2856400000001</c:v>
                </c:pt>
                <c:pt idx="724">
                  <c:v>4818.2649799999999</c:v>
                </c:pt>
                <c:pt idx="725">
                  <c:v>4818.2443199999998</c:v>
                </c:pt>
                <c:pt idx="726">
                  <c:v>4818.2236599999997</c:v>
                </c:pt>
                <c:pt idx="727">
                  <c:v>4818.2029999999995</c:v>
                </c:pt>
                <c:pt idx="728">
                  <c:v>4818.1823399999994</c:v>
                </c:pt>
                <c:pt idx="729">
                  <c:v>4818.1616799999993</c:v>
                </c:pt>
                <c:pt idx="730">
                  <c:v>4818.14102</c:v>
                </c:pt>
                <c:pt idx="731">
                  <c:v>4818.1203599999999</c:v>
                </c:pt>
                <c:pt idx="732">
                  <c:v>4818.0996999999998</c:v>
                </c:pt>
                <c:pt idx="733">
                  <c:v>4817.8495566666661</c:v>
                </c:pt>
                <c:pt idx="734">
                  <c:v>4817.5994133333334</c:v>
                </c:pt>
                <c:pt idx="735">
                  <c:v>4817.3492699999997</c:v>
                </c:pt>
                <c:pt idx="736">
                  <c:v>4817.0991266666661</c:v>
                </c:pt>
                <c:pt idx="737">
                  <c:v>4816.8489833333333</c:v>
                </c:pt>
                <c:pt idx="738">
                  <c:v>4816.5988399999997</c:v>
                </c:pt>
                <c:pt idx="739">
                  <c:v>4816.348696666666</c:v>
                </c:pt>
                <c:pt idx="740">
                  <c:v>4816.0985533333333</c:v>
                </c:pt>
                <c:pt idx="741">
                  <c:v>4815.8484099999996</c:v>
                </c:pt>
                <c:pt idx="742">
                  <c:v>4815.5982666666659</c:v>
                </c:pt>
                <c:pt idx="743">
                  <c:v>4815.3481233333332</c:v>
                </c:pt>
                <c:pt idx="744">
                  <c:v>4815.0979799999996</c:v>
                </c:pt>
                <c:pt idx="745">
                  <c:v>4814.7188791666667</c:v>
                </c:pt>
                <c:pt idx="746">
                  <c:v>4814.339778333333</c:v>
                </c:pt>
                <c:pt idx="747">
                  <c:v>4813.9606774999993</c:v>
                </c:pt>
                <c:pt idx="748">
                  <c:v>4813.5815766666665</c:v>
                </c:pt>
                <c:pt idx="749">
                  <c:v>4813.2024758333337</c:v>
                </c:pt>
                <c:pt idx="750">
                  <c:v>4812.8233749999999</c:v>
                </c:pt>
                <c:pt idx="751">
                  <c:v>4812.4442741666662</c:v>
                </c:pt>
                <c:pt idx="752">
                  <c:v>4812.0651733333334</c:v>
                </c:pt>
                <c:pt idx="753">
                  <c:v>4811.6860725000006</c:v>
                </c:pt>
                <c:pt idx="754">
                  <c:v>4811.3069716666669</c:v>
                </c:pt>
                <c:pt idx="755">
                  <c:v>4810.9278708333331</c:v>
                </c:pt>
                <c:pt idx="756">
                  <c:v>4810.5487700000003</c:v>
                </c:pt>
                <c:pt idx="757">
                  <c:v>4810.1317575000003</c:v>
                </c:pt>
                <c:pt idx="758">
                  <c:v>4809.7147450000002</c:v>
                </c:pt>
                <c:pt idx="759">
                  <c:v>4809.2977325000002</c:v>
                </c:pt>
                <c:pt idx="760">
                  <c:v>4808.8807200000001</c:v>
                </c:pt>
                <c:pt idx="761">
                  <c:v>4808.4637075000001</c:v>
                </c:pt>
                <c:pt idx="762">
                  <c:v>4808.046695</c:v>
                </c:pt>
                <c:pt idx="763">
                  <c:v>4807.6296824999999</c:v>
                </c:pt>
                <c:pt idx="764">
                  <c:v>4807.2126699999999</c:v>
                </c:pt>
                <c:pt idx="765">
                  <c:v>4806.7956574999998</c:v>
                </c:pt>
                <c:pt idx="766">
                  <c:v>4806.3786449999998</c:v>
                </c:pt>
                <c:pt idx="767">
                  <c:v>4805.9616324999997</c:v>
                </c:pt>
                <c:pt idx="768">
                  <c:v>4805.5446199999997</c:v>
                </c:pt>
                <c:pt idx="769">
                  <c:v>4805.1526774999993</c:v>
                </c:pt>
                <c:pt idx="770">
                  <c:v>4804.7607349999998</c:v>
                </c:pt>
                <c:pt idx="771">
                  <c:v>4804.3687924999995</c:v>
                </c:pt>
                <c:pt idx="772">
                  <c:v>4803.97685</c:v>
                </c:pt>
                <c:pt idx="773">
                  <c:v>4803.5849074999996</c:v>
                </c:pt>
                <c:pt idx="774">
                  <c:v>4803.1929650000002</c:v>
                </c:pt>
                <c:pt idx="775">
                  <c:v>4802.8010224999998</c:v>
                </c:pt>
                <c:pt idx="776">
                  <c:v>4802.4090799999994</c:v>
                </c:pt>
                <c:pt idx="777">
                  <c:v>4802.0171375</c:v>
                </c:pt>
                <c:pt idx="778">
                  <c:v>4801.6251949999996</c:v>
                </c:pt>
                <c:pt idx="779">
                  <c:v>4801.2332525000002</c:v>
                </c:pt>
                <c:pt idx="780">
                  <c:v>4800.8413099999998</c:v>
                </c:pt>
                <c:pt idx="781">
                  <c:v>4800.5185483333335</c:v>
                </c:pt>
                <c:pt idx="782">
                  <c:v>4800.1957866666662</c:v>
                </c:pt>
                <c:pt idx="783">
                  <c:v>4799.8730249999999</c:v>
                </c:pt>
                <c:pt idx="784">
                  <c:v>4799.5502633333335</c:v>
                </c:pt>
                <c:pt idx="785">
                  <c:v>4799.2275016666663</c:v>
                </c:pt>
                <c:pt idx="786">
                  <c:v>4798.9047399999999</c:v>
                </c:pt>
                <c:pt idx="787">
                  <c:v>4798.5819783333336</c:v>
                </c:pt>
                <c:pt idx="788">
                  <c:v>4798.2592166666664</c:v>
                </c:pt>
                <c:pt idx="789">
                  <c:v>4797.936455</c:v>
                </c:pt>
                <c:pt idx="790">
                  <c:v>4797.6136933333337</c:v>
                </c:pt>
                <c:pt idx="791">
                  <c:v>4797.2909316666664</c:v>
                </c:pt>
                <c:pt idx="792">
                  <c:v>4796.9681700000001</c:v>
                </c:pt>
                <c:pt idx="793">
                  <c:v>4796.7167600000002</c:v>
                </c:pt>
                <c:pt idx="794">
                  <c:v>4796.4653500000004</c:v>
                </c:pt>
                <c:pt idx="795">
                  <c:v>4796.2139399999996</c:v>
                </c:pt>
                <c:pt idx="796">
                  <c:v>4795.9625299999998</c:v>
                </c:pt>
                <c:pt idx="797">
                  <c:v>4795.7111199999999</c:v>
                </c:pt>
                <c:pt idx="798">
                  <c:v>4795.4597100000001</c:v>
                </c:pt>
                <c:pt idx="799">
                  <c:v>4795.2083000000002</c:v>
                </c:pt>
                <c:pt idx="800">
                  <c:v>4794.9568900000004</c:v>
                </c:pt>
                <c:pt idx="801">
                  <c:v>4794.7054800000005</c:v>
                </c:pt>
                <c:pt idx="802">
                  <c:v>4794.4540699999998</c:v>
                </c:pt>
                <c:pt idx="803">
                  <c:v>4794.2026599999999</c:v>
                </c:pt>
                <c:pt idx="804">
                  <c:v>4793.9512500000001</c:v>
                </c:pt>
                <c:pt idx="805">
                  <c:v>4793.7276499999998</c:v>
                </c:pt>
                <c:pt idx="806">
                  <c:v>4793.5040499999996</c:v>
                </c:pt>
                <c:pt idx="807">
                  <c:v>4793.2804500000002</c:v>
                </c:pt>
                <c:pt idx="808">
                  <c:v>4793.0568499999999</c:v>
                </c:pt>
                <c:pt idx="809">
                  <c:v>4792.8332499999997</c:v>
                </c:pt>
                <c:pt idx="810">
                  <c:v>4792.6096500000003</c:v>
                </c:pt>
                <c:pt idx="811">
                  <c:v>4792.3860500000001</c:v>
                </c:pt>
                <c:pt idx="812">
                  <c:v>4792.1624499999998</c:v>
                </c:pt>
                <c:pt idx="813">
                  <c:v>4791.9388499999995</c:v>
                </c:pt>
                <c:pt idx="814">
                  <c:v>4791.7152499999993</c:v>
                </c:pt>
                <c:pt idx="815">
                  <c:v>4791.4916499999999</c:v>
                </c:pt>
                <c:pt idx="816">
                  <c:v>4791.2680499999997</c:v>
                </c:pt>
                <c:pt idx="817">
                  <c:v>4790.9805249999999</c:v>
                </c:pt>
                <c:pt idx="818">
                  <c:v>4790.6929999999993</c:v>
                </c:pt>
                <c:pt idx="819">
                  <c:v>4790.4054749999996</c:v>
                </c:pt>
                <c:pt idx="820">
                  <c:v>4790.1179499999998</c:v>
                </c:pt>
                <c:pt idx="821">
                  <c:v>4789.8304250000001</c:v>
                </c:pt>
                <c:pt idx="822">
                  <c:v>4789.5429000000004</c:v>
                </c:pt>
                <c:pt idx="823">
                  <c:v>4789.2553749999997</c:v>
                </c:pt>
                <c:pt idx="824">
                  <c:v>4788.96785</c:v>
                </c:pt>
                <c:pt idx="825">
                  <c:v>4788.6803250000003</c:v>
                </c:pt>
                <c:pt idx="826">
                  <c:v>4788.3927999999996</c:v>
                </c:pt>
                <c:pt idx="827">
                  <c:v>4788.1052749999999</c:v>
                </c:pt>
                <c:pt idx="828">
                  <c:v>4787.8177500000002</c:v>
                </c:pt>
                <c:pt idx="829">
                  <c:v>4787.3808233333339</c:v>
                </c:pt>
                <c:pt idx="830">
                  <c:v>4786.9438966666667</c:v>
                </c:pt>
                <c:pt idx="831">
                  <c:v>4786.5069700000004</c:v>
                </c:pt>
                <c:pt idx="832">
                  <c:v>4786.0700433333332</c:v>
                </c:pt>
                <c:pt idx="833">
                  <c:v>4785.6331166666669</c:v>
                </c:pt>
                <c:pt idx="834">
                  <c:v>4785.1961900000006</c:v>
                </c:pt>
                <c:pt idx="835">
                  <c:v>4784.7592633333334</c:v>
                </c:pt>
                <c:pt idx="836">
                  <c:v>4784.3223366666671</c:v>
                </c:pt>
                <c:pt idx="837">
                  <c:v>4783.8854099999999</c:v>
                </c:pt>
                <c:pt idx="838">
                  <c:v>4783.4484833333336</c:v>
                </c:pt>
                <c:pt idx="839">
                  <c:v>4783.0115566666664</c:v>
                </c:pt>
                <c:pt idx="840">
                  <c:v>4782.5746300000001</c:v>
                </c:pt>
                <c:pt idx="841">
                  <c:v>4781.9547758333338</c:v>
                </c:pt>
                <c:pt idx="842">
                  <c:v>4781.3349216666666</c:v>
                </c:pt>
                <c:pt idx="843">
                  <c:v>4780.7150675000003</c:v>
                </c:pt>
                <c:pt idx="844">
                  <c:v>4780.095213333333</c:v>
                </c:pt>
                <c:pt idx="845">
                  <c:v>4779.4753591666667</c:v>
                </c:pt>
                <c:pt idx="846">
                  <c:v>4778.8555049999995</c:v>
                </c:pt>
                <c:pt idx="847">
                  <c:v>4778.2356508333332</c:v>
                </c:pt>
                <c:pt idx="848">
                  <c:v>4777.6157966666669</c:v>
                </c:pt>
                <c:pt idx="849">
                  <c:v>4776.9959424999997</c:v>
                </c:pt>
                <c:pt idx="850">
                  <c:v>4776.3760883333334</c:v>
                </c:pt>
                <c:pt idx="851">
                  <c:v>4775.7562341666662</c:v>
                </c:pt>
                <c:pt idx="852">
                  <c:v>4775.1363799999999</c:v>
                </c:pt>
                <c:pt idx="853">
                  <c:v>4774.3865774999995</c:v>
                </c:pt>
                <c:pt idx="854">
                  <c:v>4773.6367749999999</c:v>
                </c:pt>
                <c:pt idx="855">
                  <c:v>4772.8869725000004</c:v>
                </c:pt>
                <c:pt idx="856">
                  <c:v>4772.13717</c:v>
                </c:pt>
                <c:pt idx="857">
                  <c:v>4771.3873674999995</c:v>
                </c:pt>
                <c:pt idx="858">
                  <c:v>4770.637565</c:v>
                </c:pt>
                <c:pt idx="859">
                  <c:v>4769.8877625000005</c:v>
                </c:pt>
                <c:pt idx="860">
                  <c:v>4769.13796</c:v>
                </c:pt>
                <c:pt idx="861">
                  <c:v>4768.3881574999996</c:v>
                </c:pt>
                <c:pt idx="862">
                  <c:v>4767.638355</c:v>
                </c:pt>
                <c:pt idx="863">
                  <c:v>4766.8885525000005</c:v>
                </c:pt>
                <c:pt idx="864">
                  <c:v>4766.1387500000001</c:v>
                </c:pt>
                <c:pt idx="865">
                  <c:v>4765.2720049999998</c:v>
                </c:pt>
                <c:pt idx="866">
                  <c:v>4764.4052599999995</c:v>
                </c:pt>
                <c:pt idx="867">
                  <c:v>4763.5385150000002</c:v>
                </c:pt>
                <c:pt idx="868">
                  <c:v>4762.6717699999999</c:v>
                </c:pt>
                <c:pt idx="869">
                  <c:v>4761.8050249999997</c:v>
                </c:pt>
                <c:pt idx="870">
                  <c:v>4760.9382800000003</c:v>
                </c:pt>
                <c:pt idx="871">
                  <c:v>4760.071535</c:v>
                </c:pt>
                <c:pt idx="872">
                  <c:v>4759.2047899999998</c:v>
                </c:pt>
                <c:pt idx="873">
                  <c:v>4758.3380449999995</c:v>
                </c:pt>
                <c:pt idx="874">
                  <c:v>4757.4712999999992</c:v>
                </c:pt>
                <c:pt idx="875">
                  <c:v>4756.6045549999999</c:v>
                </c:pt>
                <c:pt idx="876">
                  <c:v>4755.7378099999996</c:v>
                </c:pt>
                <c:pt idx="877">
                  <c:v>4754.7904499999995</c:v>
                </c:pt>
                <c:pt idx="878">
                  <c:v>4753.8430899999994</c:v>
                </c:pt>
                <c:pt idx="879">
                  <c:v>4752.8957300000002</c:v>
                </c:pt>
                <c:pt idx="880">
                  <c:v>4751.9483700000001</c:v>
                </c:pt>
                <c:pt idx="881">
                  <c:v>4751.00101</c:v>
                </c:pt>
                <c:pt idx="882">
                  <c:v>4750.0536499999998</c:v>
                </c:pt>
                <c:pt idx="883">
                  <c:v>4749.1062899999997</c:v>
                </c:pt>
                <c:pt idx="884">
                  <c:v>4748.1589299999996</c:v>
                </c:pt>
                <c:pt idx="885">
                  <c:v>4747.2115699999995</c:v>
                </c:pt>
                <c:pt idx="886">
                  <c:v>4746.2642100000003</c:v>
                </c:pt>
                <c:pt idx="887">
                  <c:v>4745.3168500000002</c:v>
                </c:pt>
                <c:pt idx="888">
                  <c:v>4744.36949</c:v>
                </c:pt>
                <c:pt idx="889">
                  <c:v>4743.4574008333329</c:v>
                </c:pt>
                <c:pt idx="890">
                  <c:v>4742.5453116666667</c:v>
                </c:pt>
                <c:pt idx="891">
                  <c:v>4741.6332225000006</c:v>
                </c:pt>
                <c:pt idx="892">
                  <c:v>4740.7211333333335</c:v>
                </c:pt>
                <c:pt idx="893">
                  <c:v>4739.8090441666664</c:v>
                </c:pt>
                <c:pt idx="894">
                  <c:v>4738.8969550000002</c:v>
                </c:pt>
                <c:pt idx="895">
                  <c:v>4737.984865833334</c:v>
                </c:pt>
                <c:pt idx="896">
                  <c:v>4737.0727766666669</c:v>
                </c:pt>
                <c:pt idx="897">
                  <c:v>4736.1606874999998</c:v>
                </c:pt>
                <c:pt idx="898">
                  <c:v>4735.2485983333336</c:v>
                </c:pt>
                <c:pt idx="899">
                  <c:v>4734.3365091666674</c:v>
                </c:pt>
                <c:pt idx="900">
                  <c:v>4733.4244200000003</c:v>
                </c:pt>
                <c:pt idx="901">
                  <c:v>4732.7054608333337</c:v>
                </c:pt>
                <c:pt idx="902">
                  <c:v>4731.9865016666672</c:v>
                </c:pt>
                <c:pt idx="903">
                  <c:v>4731.2675424999998</c:v>
                </c:pt>
                <c:pt idx="904">
                  <c:v>4730.5485833333332</c:v>
                </c:pt>
                <c:pt idx="905">
                  <c:v>4729.8296241666667</c:v>
                </c:pt>
                <c:pt idx="906">
                  <c:v>4729.1106650000002</c:v>
                </c:pt>
                <c:pt idx="907">
                  <c:v>4728.3917058333336</c:v>
                </c:pt>
                <c:pt idx="908">
                  <c:v>4727.6727466666671</c:v>
                </c:pt>
                <c:pt idx="909">
                  <c:v>4726.9537875000005</c:v>
                </c:pt>
                <c:pt idx="910">
                  <c:v>4726.2348283333331</c:v>
                </c:pt>
                <c:pt idx="911">
                  <c:v>4725.5158691666666</c:v>
                </c:pt>
                <c:pt idx="912">
                  <c:v>4724.79691</c:v>
                </c:pt>
                <c:pt idx="913">
                  <c:v>4724.306873333333</c:v>
                </c:pt>
                <c:pt idx="914">
                  <c:v>4723.8168366666669</c:v>
                </c:pt>
                <c:pt idx="915">
                  <c:v>4723.3267999999998</c:v>
                </c:pt>
                <c:pt idx="916">
                  <c:v>4722.8367633333337</c:v>
                </c:pt>
                <c:pt idx="917">
                  <c:v>4722.3467266666667</c:v>
                </c:pt>
                <c:pt idx="918">
                  <c:v>4721.8566900000005</c:v>
                </c:pt>
                <c:pt idx="919">
                  <c:v>4721.3666533333335</c:v>
                </c:pt>
                <c:pt idx="920">
                  <c:v>4720.8766166666665</c:v>
                </c:pt>
                <c:pt idx="921">
                  <c:v>4720.3865800000003</c:v>
                </c:pt>
                <c:pt idx="922">
                  <c:v>4719.8965433333333</c:v>
                </c:pt>
                <c:pt idx="923">
                  <c:v>4719.4065066666672</c:v>
                </c:pt>
                <c:pt idx="924">
                  <c:v>4718.9164700000001</c:v>
                </c:pt>
                <c:pt idx="925">
                  <c:v>4718.6839766666671</c:v>
                </c:pt>
                <c:pt idx="926">
                  <c:v>4718.4514833333333</c:v>
                </c:pt>
                <c:pt idx="927">
                  <c:v>4718.2189900000003</c:v>
                </c:pt>
                <c:pt idx="928">
                  <c:v>4717.9864966666664</c:v>
                </c:pt>
                <c:pt idx="929">
                  <c:v>4717.7540033333335</c:v>
                </c:pt>
                <c:pt idx="930">
                  <c:v>4717.5215100000005</c:v>
                </c:pt>
                <c:pt idx="931">
                  <c:v>4717.2890166666666</c:v>
                </c:pt>
                <c:pt idx="932">
                  <c:v>4717.0565233333336</c:v>
                </c:pt>
                <c:pt idx="933">
                  <c:v>4716.8240299999998</c:v>
                </c:pt>
                <c:pt idx="934">
                  <c:v>4716.5915366666668</c:v>
                </c:pt>
                <c:pt idx="935">
                  <c:v>4716.3590433333329</c:v>
                </c:pt>
                <c:pt idx="936">
                  <c:v>4716.12655</c:v>
                </c:pt>
                <c:pt idx="937">
                  <c:v>4716.1350433333337</c:v>
                </c:pt>
                <c:pt idx="938">
                  <c:v>4716.1435366666665</c:v>
                </c:pt>
                <c:pt idx="939">
                  <c:v>4716.1520300000002</c:v>
                </c:pt>
                <c:pt idx="940">
                  <c:v>4716.160523333333</c:v>
                </c:pt>
                <c:pt idx="941">
                  <c:v>4716.1690166666667</c:v>
                </c:pt>
                <c:pt idx="942">
                  <c:v>4716.1775099999995</c:v>
                </c:pt>
                <c:pt idx="943">
                  <c:v>4716.1860033333332</c:v>
                </c:pt>
                <c:pt idx="944">
                  <c:v>4716.194496666667</c:v>
                </c:pt>
                <c:pt idx="945">
                  <c:v>4716.2029899999998</c:v>
                </c:pt>
                <c:pt idx="946">
                  <c:v>4716.2114833333335</c:v>
                </c:pt>
                <c:pt idx="947">
                  <c:v>4716.2199766666663</c:v>
                </c:pt>
                <c:pt idx="948">
                  <c:v>4716.22847</c:v>
                </c:pt>
                <c:pt idx="949">
                  <c:v>4716.4118608333338</c:v>
                </c:pt>
                <c:pt idx="950">
                  <c:v>4716.5952516666666</c:v>
                </c:pt>
                <c:pt idx="951">
                  <c:v>4716.7786424999995</c:v>
                </c:pt>
                <c:pt idx="952">
                  <c:v>4716.9620333333332</c:v>
                </c:pt>
                <c:pt idx="953">
                  <c:v>4717.145424166667</c:v>
                </c:pt>
                <c:pt idx="954">
                  <c:v>4717.3288149999998</c:v>
                </c:pt>
                <c:pt idx="955">
                  <c:v>4717.5122058333327</c:v>
                </c:pt>
                <c:pt idx="956">
                  <c:v>4717.6955966666665</c:v>
                </c:pt>
                <c:pt idx="957">
                  <c:v>4717.8789875000002</c:v>
                </c:pt>
                <c:pt idx="958">
                  <c:v>4718.0623783333331</c:v>
                </c:pt>
                <c:pt idx="959">
                  <c:v>4718.2457691666659</c:v>
                </c:pt>
                <c:pt idx="960">
                  <c:v>4718.4291599999997</c:v>
                </c:pt>
                <c:pt idx="961">
                  <c:v>4718.7735891666662</c:v>
                </c:pt>
                <c:pt idx="962">
                  <c:v>4719.1180183333327</c:v>
                </c:pt>
                <c:pt idx="963">
                  <c:v>4719.4624475000001</c:v>
                </c:pt>
                <c:pt idx="964">
                  <c:v>4719.8068766666665</c:v>
                </c:pt>
                <c:pt idx="965">
                  <c:v>4720.151305833333</c:v>
                </c:pt>
                <c:pt idx="966">
                  <c:v>4720.4957350000004</c:v>
                </c:pt>
                <c:pt idx="967">
                  <c:v>4720.8401641666669</c:v>
                </c:pt>
                <c:pt idx="968">
                  <c:v>4721.1845933333334</c:v>
                </c:pt>
                <c:pt idx="969">
                  <c:v>4721.5290224999999</c:v>
                </c:pt>
                <c:pt idx="970">
                  <c:v>4721.8734516666664</c:v>
                </c:pt>
                <c:pt idx="971">
                  <c:v>4722.2178808333338</c:v>
                </c:pt>
                <c:pt idx="972">
                  <c:v>4722.5623100000003</c:v>
                </c:pt>
                <c:pt idx="973">
                  <c:v>4722.8663175000002</c:v>
                </c:pt>
                <c:pt idx="974">
                  <c:v>4723.170325</c:v>
                </c:pt>
                <c:pt idx="975">
                  <c:v>4723.4743324999999</c:v>
                </c:pt>
                <c:pt idx="976">
                  <c:v>4723.7783399999998</c:v>
                </c:pt>
                <c:pt idx="977">
                  <c:v>4724.0823474999997</c:v>
                </c:pt>
                <c:pt idx="978">
                  <c:v>4724.3863550000005</c:v>
                </c:pt>
                <c:pt idx="979">
                  <c:v>4724.6903625000004</c:v>
                </c:pt>
                <c:pt idx="980">
                  <c:v>4724.9943700000003</c:v>
                </c:pt>
                <c:pt idx="981">
                  <c:v>4725.2983775000002</c:v>
                </c:pt>
                <c:pt idx="982">
                  <c:v>4725.6023850000001</c:v>
                </c:pt>
                <c:pt idx="983">
                  <c:v>4725.9063925</c:v>
                </c:pt>
                <c:pt idx="984">
                  <c:v>4726.2103999999999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6F-4E9A-8442-10D78AEBAC0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Mapped_H1_M5_Interporate!$BG$14:$BG$1009</c:f>
              <c:numCache>
                <c:formatCode>General</c:formatCode>
                <c:ptCount val="996"/>
                <c:pt idx="0">
                  <c:v>4604.3494899999996</c:v>
                </c:pt>
                <c:pt idx="1">
                  <c:v>4607.7338399999999</c:v>
                </c:pt>
                <c:pt idx="2">
                  <c:v>4611.9904299999998</c:v>
                </c:pt>
                <c:pt idx="3">
                  <c:v>4616.4376300000004</c:v>
                </c:pt>
                <c:pt idx="4">
                  <c:v>4620.5756499999998</c:v>
                </c:pt>
                <c:pt idx="5">
                  <c:v>4623.53748</c:v>
                </c:pt>
                <c:pt idx="6">
                  <c:v>4624.9415399999998</c:v>
                </c:pt>
                <c:pt idx="7">
                  <c:v>4624.5640899999999</c:v>
                </c:pt>
                <c:pt idx="8">
                  <c:v>4622.27567</c:v>
                </c:pt>
                <c:pt idx="9">
                  <c:v>4618.1843399999998</c:v>
                </c:pt>
                <c:pt idx="10">
                  <c:v>4612.5639000000001</c:v>
                </c:pt>
                <c:pt idx="11">
                  <c:v>4605.9618600000003</c:v>
                </c:pt>
                <c:pt idx="12">
                  <c:v>4599.3973800000003</c:v>
                </c:pt>
                <c:pt idx="13">
                  <c:v>4593.7296200000001</c:v>
                </c:pt>
                <c:pt idx="14">
                  <c:v>4589.5883400000002</c:v>
                </c:pt>
                <c:pt idx="15">
                  <c:v>4587.7102100000002</c:v>
                </c:pt>
                <c:pt idx="16">
                  <c:v>4588.3168400000004</c:v>
                </c:pt>
                <c:pt idx="17">
                  <c:v>4591.47102</c:v>
                </c:pt>
                <c:pt idx="18">
                  <c:v>4596.8587500000003</c:v>
                </c:pt>
                <c:pt idx="19">
                  <c:v>4603.9754400000002</c:v>
                </c:pt>
                <c:pt idx="20">
                  <c:v>4612.5609199999999</c:v>
                </c:pt>
                <c:pt idx="21">
                  <c:v>4621.7490299999999</c:v>
                </c:pt>
                <c:pt idx="22">
                  <c:v>4630.2641400000002</c:v>
                </c:pt>
                <c:pt idx="23">
                  <c:v>4637.8590899999999</c:v>
                </c:pt>
                <c:pt idx="24">
                  <c:v>4644.39779</c:v>
                </c:pt>
                <c:pt idx="25">
                  <c:v>4650.2838199999997</c:v>
                </c:pt>
                <c:pt idx="26">
                  <c:v>4655.8185400000002</c:v>
                </c:pt>
                <c:pt idx="27">
                  <c:v>4661.4185500000003</c:v>
                </c:pt>
                <c:pt idx="28">
                  <c:v>4666.97858</c:v>
                </c:pt>
                <c:pt idx="29">
                  <c:v>4672.1593700000003</c:v>
                </c:pt>
                <c:pt idx="30">
                  <c:v>4677.0682500000003</c:v>
                </c:pt>
                <c:pt idx="31">
                  <c:v>4681.2691500000001</c:v>
                </c:pt>
                <c:pt idx="32">
                  <c:v>4683.9654399999999</c:v>
                </c:pt>
                <c:pt idx="33">
                  <c:v>4684.7864799999998</c:v>
                </c:pt>
                <c:pt idx="34">
                  <c:v>4684.08518</c:v>
                </c:pt>
                <c:pt idx="35">
                  <c:v>4682.0227100000002</c:v>
                </c:pt>
                <c:pt idx="36">
                  <c:v>4679.1108100000001</c:v>
                </c:pt>
                <c:pt idx="37">
                  <c:v>4675.8693700000003</c:v>
                </c:pt>
                <c:pt idx="38">
                  <c:v>4673.0270499999997</c:v>
                </c:pt>
                <c:pt idx="39">
                  <c:v>4670.8543600000003</c:v>
                </c:pt>
                <c:pt idx="40">
                  <c:v>4669.4333800000004</c:v>
                </c:pt>
                <c:pt idx="41">
                  <c:v>4668.8660399999999</c:v>
                </c:pt>
                <c:pt idx="42">
                  <c:v>4668.5552200000002</c:v>
                </c:pt>
                <c:pt idx="43">
                  <c:v>4668.0051899999999</c:v>
                </c:pt>
                <c:pt idx="44">
                  <c:v>4666.9658200000003</c:v>
                </c:pt>
                <c:pt idx="45">
                  <c:v>4665.3455999999996</c:v>
                </c:pt>
                <c:pt idx="46">
                  <c:v>4663.26865</c:v>
                </c:pt>
                <c:pt idx="47">
                  <c:v>4660.7842199999996</c:v>
                </c:pt>
                <c:pt idx="48">
                  <c:v>4658.1377499999999</c:v>
                </c:pt>
                <c:pt idx="49">
                  <c:v>4655.6156799999999</c:v>
                </c:pt>
                <c:pt idx="50">
                  <c:v>4653.6525600000004</c:v>
                </c:pt>
                <c:pt idx="51">
                  <c:v>4652.5617700000003</c:v>
                </c:pt>
                <c:pt idx="52">
                  <c:v>4652.6239599999999</c:v>
                </c:pt>
                <c:pt idx="53">
                  <c:v>4653.6658200000002</c:v>
                </c:pt>
                <c:pt idx="54">
                  <c:v>4655.5101000000004</c:v>
                </c:pt>
                <c:pt idx="55">
                  <c:v>4657.6951799999997</c:v>
                </c:pt>
                <c:pt idx="56">
                  <c:v>4659.7843700000003</c:v>
                </c:pt>
                <c:pt idx="57">
                  <c:v>4661.6768700000002</c:v>
                </c:pt>
                <c:pt idx="58">
                  <c:v>4663.1294099999996</c:v>
                </c:pt>
                <c:pt idx="59">
                  <c:v>4663.89066</c:v>
                </c:pt>
                <c:pt idx="60">
                  <c:v>4664.0563400000001</c:v>
                </c:pt>
                <c:pt idx="61">
                  <c:v>4663.5222599999997</c:v>
                </c:pt>
                <c:pt idx="62">
                  <c:v>4662.3518000000004</c:v>
                </c:pt>
                <c:pt idx="63">
                  <c:v>4660.6304799999998</c:v>
                </c:pt>
                <c:pt idx="64">
                  <c:v>4658.5893999999998</c:v>
                </c:pt>
                <c:pt idx="65">
                  <c:v>4656.3872799999999</c:v>
                </c:pt>
                <c:pt idx="66">
                  <c:v>4654.5321800000002</c:v>
                </c:pt>
                <c:pt idx="67">
                  <c:v>4653.1576500000001</c:v>
                </c:pt>
                <c:pt idx="68">
                  <c:v>4652.2639600000002</c:v>
                </c:pt>
                <c:pt idx="69">
                  <c:v>4651.6855699999996</c:v>
                </c:pt>
                <c:pt idx="70">
                  <c:v>4651.5974399999996</c:v>
                </c:pt>
                <c:pt idx="71">
                  <c:v>4651.78503</c:v>
                </c:pt>
                <c:pt idx="72">
                  <c:v>4652.1148599999997</c:v>
                </c:pt>
                <c:pt idx="73">
                  <c:v>4652.3671299999996</c:v>
                </c:pt>
                <c:pt idx="74">
                  <c:v>4652.4976800000004</c:v>
                </c:pt>
                <c:pt idx="75">
                  <c:v>4652.7302499999996</c:v>
                </c:pt>
                <c:pt idx="76">
                  <c:v>4653.2952100000002</c:v>
                </c:pt>
                <c:pt idx="77">
                  <c:v>4654.4870199999996</c:v>
                </c:pt>
                <c:pt idx="78">
                  <c:v>4656.4993599999998</c:v>
                </c:pt>
                <c:pt idx="79">
                  <c:v>4659.2308300000004</c:v>
                </c:pt>
                <c:pt idx="80">
                  <c:v>4662.6220999999996</c:v>
                </c:pt>
                <c:pt idx="81">
                  <c:v>4666.2030999999997</c:v>
                </c:pt>
                <c:pt idx="82">
                  <c:v>4669.4146300000002</c:v>
                </c:pt>
                <c:pt idx="83">
                  <c:v>4671.8973100000003</c:v>
                </c:pt>
                <c:pt idx="84">
                  <c:v>4673.3915900000002</c:v>
                </c:pt>
                <c:pt idx="85">
                  <c:v>4673.7091399999999</c:v>
                </c:pt>
                <c:pt idx="86">
                  <c:v>4672.7949099999996</c:v>
                </c:pt>
                <c:pt idx="87">
                  <c:v>4671.1528900000003</c:v>
                </c:pt>
                <c:pt idx="88">
                  <c:v>4669.3785699999999</c:v>
                </c:pt>
                <c:pt idx="89">
                  <c:v>4667.8582800000004</c:v>
                </c:pt>
                <c:pt idx="90">
                  <c:v>4667.0895899999996</c:v>
                </c:pt>
                <c:pt idx="91">
                  <c:v>4667.2079199999998</c:v>
                </c:pt>
                <c:pt idx="92">
                  <c:v>4668.07942</c:v>
                </c:pt>
                <c:pt idx="93">
                  <c:v>4669.36355</c:v>
                </c:pt>
                <c:pt idx="94">
                  <c:v>4670.64185</c:v>
                </c:pt>
                <c:pt idx="95">
                  <c:v>4671.4776499999998</c:v>
                </c:pt>
                <c:pt idx="96">
                  <c:v>4671.8812099999996</c:v>
                </c:pt>
                <c:pt idx="97">
                  <c:v>4671.8416699999998</c:v>
                </c:pt>
                <c:pt idx="98">
                  <c:v>4671.58878</c:v>
                </c:pt>
                <c:pt idx="99">
                  <c:v>4671.3736200000003</c:v>
                </c:pt>
                <c:pt idx="100">
                  <c:v>4671.4971699999996</c:v>
                </c:pt>
                <c:pt idx="101">
                  <c:v>4671.9441500000003</c:v>
                </c:pt>
                <c:pt idx="102">
                  <c:v>4672.3939399999999</c:v>
                </c:pt>
                <c:pt idx="103">
                  <c:v>4672.23027</c:v>
                </c:pt>
                <c:pt idx="104">
                  <c:v>4670.94895</c:v>
                </c:pt>
                <c:pt idx="105">
                  <c:v>4668.19722</c:v>
                </c:pt>
                <c:pt idx="106">
                  <c:v>4663.7628100000002</c:v>
                </c:pt>
                <c:pt idx="107">
                  <c:v>4657.7479999999996</c:v>
                </c:pt>
                <c:pt idx="108">
                  <c:v>4650.5617499999998</c:v>
                </c:pt>
                <c:pt idx="109">
                  <c:v>4643.8998199999996</c:v>
                </c:pt>
                <c:pt idx="110">
                  <c:v>4638.5802299999996</c:v>
                </c:pt>
                <c:pt idx="111">
                  <c:v>4635.1809899999998</c:v>
                </c:pt>
                <c:pt idx="112">
                  <c:v>4633.7358199999999</c:v>
                </c:pt>
                <c:pt idx="113">
                  <c:v>4633.9632600000004</c:v>
                </c:pt>
                <c:pt idx="114">
                  <c:v>4635.5799699999998</c:v>
                </c:pt>
                <c:pt idx="115">
                  <c:v>4637.9731099999999</c:v>
                </c:pt>
                <c:pt idx="116">
                  <c:v>4640.2075999999997</c:v>
                </c:pt>
                <c:pt idx="117">
                  <c:v>4641.5893400000004</c:v>
                </c:pt>
                <c:pt idx="118">
                  <c:v>4641.6517299999996</c:v>
                </c:pt>
                <c:pt idx="119">
                  <c:v>4640.4489199999998</c:v>
                </c:pt>
                <c:pt idx="120">
                  <c:v>4637.5130099999997</c:v>
                </c:pt>
                <c:pt idx="121">
                  <c:v>4633.2935900000002</c:v>
                </c:pt>
                <c:pt idx="122">
                  <c:v>4628.3430799999996</c:v>
                </c:pt>
                <c:pt idx="123">
                  <c:v>4623.1102499999997</c:v>
                </c:pt>
                <c:pt idx="124">
                  <c:v>4618.3136800000002</c:v>
                </c:pt>
                <c:pt idx="125">
                  <c:v>4614.5224099999996</c:v>
                </c:pt>
                <c:pt idx="126">
                  <c:v>4612.2961999999998</c:v>
                </c:pt>
                <c:pt idx="127">
                  <c:v>4611.5436499999996</c:v>
                </c:pt>
                <c:pt idx="128">
                  <c:v>4612.1248800000003</c:v>
                </c:pt>
                <c:pt idx="129">
                  <c:v>4613.8474200000001</c:v>
                </c:pt>
                <c:pt idx="130">
                  <c:v>4616.0218000000004</c:v>
                </c:pt>
                <c:pt idx="131">
                  <c:v>4618.0248499999998</c:v>
                </c:pt>
                <c:pt idx="132">
                  <c:v>4619.5503399999998</c:v>
                </c:pt>
                <c:pt idx="133">
                  <c:v>4619.9449699999996</c:v>
                </c:pt>
                <c:pt idx="134">
                  <c:v>4619.1158100000002</c:v>
                </c:pt>
                <c:pt idx="135">
                  <c:v>4617.1842200000001</c:v>
                </c:pt>
                <c:pt idx="136">
                  <c:v>4614.8605200000002</c:v>
                </c:pt>
                <c:pt idx="137">
                  <c:v>4612.6509699999997</c:v>
                </c:pt>
                <c:pt idx="138">
                  <c:v>4611.4684500000003</c:v>
                </c:pt>
                <c:pt idx="139">
                  <c:v>4611.6755800000001</c:v>
                </c:pt>
                <c:pt idx="140">
                  <c:v>4613.46515</c:v>
                </c:pt>
                <c:pt idx="141">
                  <c:v>4616.5817100000004</c:v>
                </c:pt>
                <c:pt idx="142">
                  <c:v>4620.7816700000003</c:v>
                </c:pt>
                <c:pt idx="143">
                  <c:v>4625.5099200000004</c:v>
                </c:pt>
                <c:pt idx="144">
                  <c:v>4630.1856200000002</c:v>
                </c:pt>
                <c:pt idx="145">
                  <c:v>4634.0378199999996</c:v>
                </c:pt>
                <c:pt idx="146">
                  <c:v>4636.4624100000001</c:v>
                </c:pt>
                <c:pt idx="147">
                  <c:v>4637.13555</c:v>
                </c:pt>
                <c:pt idx="148">
                  <c:v>4636.5198600000003</c:v>
                </c:pt>
                <c:pt idx="149">
                  <c:v>4634.6832100000001</c:v>
                </c:pt>
                <c:pt idx="150">
                  <c:v>4631.8258999999998</c:v>
                </c:pt>
                <c:pt idx="151">
                  <c:v>4628.8602799999999</c:v>
                </c:pt>
                <c:pt idx="152">
                  <c:v>4626.3064599999998</c:v>
                </c:pt>
                <c:pt idx="153">
                  <c:v>4624.9736000000003</c:v>
                </c:pt>
                <c:pt idx="154">
                  <c:v>4625.4562400000004</c:v>
                </c:pt>
                <c:pt idx="155">
                  <c:v>4627.8990000000003</c:v>
                </c:pt>
                <c:pt idx="156">
                  <c:v>4632.2258899999997</c:v>
                </c:pt>
                <c:pt idx="157">
                  <c:v>4637.9561000000003</c:v>
                </c:pt>
                <c:pt idx="158">
                  <c:v>4644.42148</c:v>
                </c:pt>
                <c:pt idx="159">
                  <c:v>4650.7967399999998</c:v>
                </c:pt>
                <c:pt idx="160">
                  <c:v>4655.6768199999997</c:v>
                </c:pt>
                <c:pt idx="161">
                  <c:v>4658.5065999999997</c:v>
                </c:pt>
                <c:pt idx="162">
                  <c:v>4659.2057599999998</c:v>
                </c:pt>
                <c:pt idx="163">
                  <c:v>4658.01415</c:v>
                </c:pt>
                <c:pt idx="164">
                  <c:v>4655.2921100000003</c:v>
                </c:pt>
                <c:pt idx="165">
                  <c:v>4651.4528499999997</c:v>
                </c:pt>
                <c:pt idx="166">
                  <c:v>4646.9288800000004</c:v>
                </c:pt>
                <c:pt idx="167">
                  <c:v>4642.1920200000004</c:v>
                </c:pt>
                <c:pt idx="168">
                  <c:v>4637.6893399999999</c:v>
                </c:pt>
                <c:pt idx="169">
                  <c:v>4634.0024899999999</c:v>
                </c:pt>
                <c:pt idx="170">
                  <c:v>4631.3245500000003</c:v>
                </c:pt>
                <c:pt idx="171">
                  <c:v>4629.6078399999997</c:v>
                </c:pt>
                <c:pt idx="172">
                  <c:v>4628.9139699999996</c:v>
                </c:pt>
                <c:pt idx="173">
                  <c:v>4629.0318500000003</c:v>
                </c:pt>
                <c:pt idx="174">
                  <c:v>4629.9035999999996</c:v>
                </c:pt>
                <c:pt idx="175">
                  <c:v>4631.4120599999997</c:v>
                </c:pt>
                <c:pt idx="176">
                  <c:v>4633.491</c:v>
                </c:pt>
                <c:pt idx="177">
                  <c:v>4635.9068399999996</c:v>
                </c:pt>
                <c:pt idx="178">
                  <c:v>4638.4679800000004</c:v>
                </c:pt>
                <c:pt idx="179">
                  <c:v>4640.9539800000002</c:v>
                </c:pt>
                <c:pt idx="180">
                  <c:v>4643.0348299999996</c:v>
                </c:pt>
                <c:pt idx="181">
                  <c:v>4644.3952799999997</c:v>
                </c:pt>
                <c:pt idx="182">
                  <c:v>4645.0585899999996</c:v>
                </c:pt>
                <c:pt idx="183">
                  <c:v>4645.2500600000003</c:v>
                </c:pt>
                <c:pt idx="184">
                  <c:v>4645.2378600000002</c:v>
                </c:pt>
                <c:pt idx="185">
                  <c:v>4645.3946699999997</c:v>
                </c:pt>
                <c:pt idx="186">
                  <c:v>4645.9677099999999</c:v>
                </c:pt>
                <c:pt idx="187">
                  <c:v>4647.2563200000004</c:v>
                </c:pt>
                <c:pt idx="188">
                  <c:v>4649.5038400000003</c:v>
                </c:pt>
                <c:pt idx="189">
                  <c:v>4652.7633599999999</c:v>
                </c:pt>
                <c:pt idx="190">
                  <c:v>4656.80195</c:v>
                </c:pt>
                <c:pt idx="191">
                  <c:v>4661.2241800000002</c:v>
                </c:pt>
                <c:pt idx="192">
                  <c:v>4665.5538399999996</c:v>
                </c:pt>
                <c:pt idx="193">
                  <c:v>4669.2755800000004</c:v>
                </c:pt>
                <c:pt idx="194">
                  <c:v>4671.83583</c:v>
                </c:pt>
                <c:pt idx="195">
                  <c:v>4672.9606700000004</c:v>
                </c:pt>
                <c:pt idx="196">
                  <c:v>4672.5544099999997</c:v>
                </c:pt>
                <c:pt idx="197">
                  <c:v>4670.9160599999996</c:v>
                </c:pt>
                <c:pt idx="198">
                  <c:v>4668.5599499999998</c:v>
                </c:pt>
                <c:pt idx="199">
                  <c:v>4665.8797699999996</c:v>
                </c:pt>
                <c:pt idx="200">
                  <c:v>4663.2718400000003</c:v>
                </c:pt>
                <c:pt idx="201">
                  <c:v>4661.0600400000003</c:v>
                </c:pt>
                <c:pt idx="202">
                  <c:v>4659.3645399999996</c:v>
                </c:pt>
                <c:pt idx="203">
                  <c:v>4657.9566500000001</c:v>
                </c:pt>
                <c:pt idx="204">
                  <c:v>4657.1085499999999</c:v>
                </c:pt>
                <c:pt idx="205">
                  <c:v>4656.6921899999998</c:v>
                </c:pt>
                <c:pt idx="206">
                  <c:v>4656.4790400000002</c:v>
                </c:pt>
                <c:pt idx="207">
                  <c:v>4656.3561799999998</c:v>
                </c:pt>
                <c:pt idx="208">
                  <c:v>4656.4112100000002</c:v>
                </c:pt>
                <c:pt idx="209">
                  <c:v>4656.8074699999997</c:v>
                </c:pt>
                <c:pt idx="210">
                  <c:v>4657.4952800000001</c:v>
                </c:pt>
                <c:pt idx="211">
                  <c:v>4658.3523100000002</c:v>
                </c:pt>
                <c:pt idx="212">
                  <c:v>4659.268</c:v>
                </c:pt>
                <c:pt idx="213">
                  <c:v>4659.9482699999999</c:v>
                </c:pt>
                <c:pt idx="214">
                  <c:v>4660.0743899999998</c:v>
                </c:pt>
                <c:pt idx="215">
                  <c:v>4659.2762700000003</c:v>
                </c:pt>
                <c:pt idx="216">
                  <c:v>4657.4237199999998</c:v>
                </c:pt>
                <c:pt idx="217">
                  <c:v>4654.92598</c:v>
                </c:pt>
                <c:pt idx="218">
                  <c:v>4652.32143</c:v>
                </c:pt>
                <c:pt idx="219">
                  <c:v>4650.32557</c:v>
                </c:pt>
                <c:pt idx="220">
                  <c:v>4649.6109999999999</c:v>
                </c:pt>
                <c:pt idx="221">
                  <c:v>4650.7550899999997</c:v>
                </c:pt>
                <c:pt idx="222">
                  <c:v>4653.8248599999997</c:v>
                </c:pt>
                <c:pt idx="223">
                  <c:v>4658.6531999999997</c:v>
                </c:pt>
                <c:pt idx="224">
                  <c:v>4664.7699199999997</c:v>
                </c:pt>
                <c:pt idx="225">
                  <c:v>4671.4318000000003</c:v>
                </c:pt>
                <c:pt idx="226">
                  <c:v>4677.8278200000004</c:v>
                </c:pt>
                <c:pt idx="227">
                  <c:v>4683.2451199999996</c:v>
                </c:pt>
                <c:pt idx="228">
                  <c:v>4687.2897899999998</c:v>
                </c:pt>
                <c:pt idx="229">
                  <c:v>4689.7232199999999</c:v>
                </c:pt>
                <c:pt idx="230">
                  <c:v>4691.0088100000003</c:v>
                </c:pt>
                <c:pt idx="231">
                  <c:v>4691.4169899999997</c:v>
                </c:pt>
                <c:pt idx="232">
                  <c:v>4691.4688999999998</c:v>
                </c:pt>
                <c:pt idx="233">
                  <c:v>4691.3987800000004</c:v>
                </c:pt>
                <c:pt idx="234">
                  <c:v>4691.55789</c:v>
                </c:pt>
                <c:pt idx="235">
                  <c:v>4692.0177100000001</c:v>
                </c:pt>
                <c:pt idx="236">
                  <c:v>4692.9095699999998</c:v>
                </c:pt>
                <c:pt idx="237">
                  <c:v>4694.0968300000004</c:v>
                </c:pt>
                <c:pt idx="238">
                  <c:v>4695.3877300000004</c:v>
                </c:pt>
                <c:pt idx="239">
                  <c:v>4696.7752499999997</c:v>
                </c:pt>
                <c:pt idx="240">
                  <c:v>4698.1577200000002</c:v>
                </c:pt>
                <c:pt idx="241">
                  <c:v>4699.4322700000002</c:v>
                </c:pt>
                <c:pt idx="242">
                  <c:v>4700.5935300000001</c:v>
                </c:pt>
                <c:pt idx="243">
                  <c:v>4701.5826100000004</c:v>
                </c:pt>
                <c:pt idx="244">
                  <c:v>4702.3832499999999</c:v>
                </c:pt>
                <c:pt idx="245">
                  <c:v>4702.8756899999998</c:v>
                </c:pt>
                <c:pt idx="246">
                  <c:v>4702.9218099999998</c:v>
                </c:pt>
                <c:pt idx="247">
                  <c:v>4702.4012199999997</c:v>
                </c:pt>
                <c:pt idx="248">
                  <c:v>4701.2940399999998</c:v>
                </c:pt>
                <c:pt idx="249">
                  <c:v>4699.6202300000004</c:v>
                </c:pt>
                <c:pt idx="250">
                  <c:v>4697.5598900000005</c:v>
                </c:pt>
                <c:pt idx="251">
                  <c:v>4695.4690799999998</c:v>
                </c:pt>
                <c:pt idx="252">
                  <c:v>4693.5226499999999</c:v>
                </c:pt>
                <c:pt idx="253">
                  <c:v>4691.77819</c:v>
                </c:pt>
                <c:pt idx="254">
                  <c:v>4690.4735499999997</c:v>
                </c:pt>
                <c:pt idx="255">
                  <c:v>4689.8444</c:v>
                </c:pt>
                <c:pt idx="256">
                  <c:v>4689.76793</c:v>
                </c:pt>
                <c:pt idx="257">
                  <c:v>4690.1644800000004</c:v>
                </c:pt>
                <c:pt idx="258">
                  <c:v>4690.8590899999999</c:v>
                </c:pt>
                <c:pt idx="259">
                  <c:v>4691.6565099999998</c:v>
                </c:pt>
                <c:pt idx="260">
                  <c:v>4692.3330800000003</c:v>
                </c:pt>
                <c:pt idx="261">
                  <c:v>4692.6537500000004</c:v>
                </c:pt>
                <c:pt idx="262">
                  <c:v>4692.6391199999998</c:v>
                </c:pt>
                <c:pt idx="263">
                  <c:v>4692.3270899999998</c:v>
                </c:pt>
                <c:pt idx="264">
                  <c:v>4691.82917</c:v>
                </c:pt>
                <c:pt idx="265">
                  <c:v>4691.16428</c:v>
                </c:pt>
                <c:pt idx="266">
                  <c:v>4690.4626799999996</c:v>
                </c:pt>
                <c:pt idx="267">
                  <c:v>4689.89275</c:v>
                </c:pt>
                <c:pt idx="268">
                  <c:v>4689.4188199999999</c:v>
                </c:pt>
                <c:pt idx="269">
                  <c:v>4689.0505300000004</c:v>
                </c:pt>
                <c:pt idx="270">
                  <c:v>4688.6322899999996</c:v>
                </c:pt>
                <c:pt idx="271">
                  <c:v>4687.9613200000003</c:v>
                </c:pt>
                <c:pt idx="272">
                  <c:v>4686.8371299999999</c:v>
                </c:pt>
                <c:pt idx="273">
                  <c:v>4685.2211399999997</c:v>
                </c:pt>
                <c:pt idx="274">
                  <c:v>4683.1106499999996</c:v>
                </c:pt>
                <c:pt idx="275">
                  <c:v>4680.5565699999997</c:v>
                </c:pt>
                <c:pt idx="276">
                  <c:v>4677.86985</c:v>
                </c:pt>
                <c:pt idx="277">
                  <c:v>4675.1975300000004</c:v>
                </c:pt>
                <c:pt idx="278">
                  <c:v>4672.9005999999999</c:v>
                </c:pt>
                <c:pt idx="279">
                  <c:v>4671.3973900000001</c:v>
                </c:pt>
                <c:pt idx="280">
                  <c:v>4670.8042100000002</c:v>
                </c:pt>
                <c:pt idx="281">
                  <c:v>4671.2931500000004</c:v>
                </c:pt>
                <c:pt idx="282">
                  <c:v>4672.5688499999997</c:v>
                </c:pt>
                <c:pt idx="283">
                  <c:v>4674.0585099999998</c:v>
                </c:pt>
                <c:pt idx="284">
                  <c:v>4675.2919300000003</c:v>
                </c:pt>
                <c:pt idx="285">
                  <c:v>4675.9373800000003</c:v>
                </c:pt>
                <c:pt idx="286">
                  <c:v>4675.7582000000002</c:v>
                </c:pt>
                <c:pt idx="287">
                  <c:v>4674.8075500000004</c:v>
                </c:pt>
                <c:pt idx="288">
                  <c:v>4673.2965899999999</c:v>
                </c:pt>
                <c:pt idx="289">
                  <c:v>4671.61852</c:v>
                </c:pt>
                <c:pt idx="290">
                  <c:v>4670.1296000000002</c:v>
                </c:pt>
                <c:pt idx="291">
                  <c:v>4669.0914700000003</c:v>
                </c:pt>
                <c:pt idx="292">
                  <c:v>4668.7197800000004</c:v>
                </c:pt>
                <c:pt idx="293">
                  <c:v>4668.7543999999998</c:v>
                </c:pt>
                <c:pt idx="294">
                  <c:v>4669.1678099999999</c:v>
                </c:pt>
                <c:pt idx="295">
                  <c:v>4669.7300500000001</c:v>
                </c:pt>
                <c:pt idx="296">
                  <c:v>4670.2642699999997</c:v>
                </c:pt>
                <c:pt idx="297">
                  <c:v>4670.9603299999999</c:v>
                </c:pt>
                <c:pt idx="298">
                  <c:v>4671.9072800000004</c:v>
                </c:pt>
                <c:pt idx="299">
                  <c:v>4672.8588900000004</c:v>
                </c:pt>
                <c:pt idx="300">
                  <c:v>4673.9619700000003</c:v>
                </c:pt>
                <c:pt idx="301">
                  <c:v>4675.6383599999999</c:v>
                </c:pt>
                <c:pt idx="302">
                  <c:v>4677.9144399999996</c:v>
                </c:pt>
                <c:pt idx="303">
                  <c:v>4680.6353399999998</c:v>
                </c:pt>
                <c:pt idx="304">
                  <c:v>4683.2819399999998</c:v>
                </c:pt>
                <c:pt idx="305">
                  <c:v>4685.4453400000002</c:v>
                </c:pt>
                <c:pt idx="306">
                  <c:v>4686.7866000000004</c:v>
                </c:pt>
                <c:pt idx="307">
                  <c:v>4686.9125599999998</c:v>
                </c:pt>
                <c:pt idx="308">
                  <c:v>4685.9123</c:v>
                </c:pt>
                <c:pt idx="309">
                  <c:v>4683.8444</c:v>
                </c:pt>
                <c:pt idx="310">
                  <c:v>4681.0257099999999</c:v>
                </c:pt>
                <c:pt idx="311">
                  <c:v>4677.5671899999998</c:v>
                </c:pt>
                <c:pt idx="312">
                  <c:v>4673.8274300000003</c:v>
                </c:pt>
                <c:pt idx="313">
                  <c:v>4670.3488299999999</c:v>
                </c:pt>
                <c:pt idx="314">
                  <c:v>4667.4575800000002</c:v>
                </c:pt>
                <c:pt idx="315">
                  <c:v>4665.3791499999998</c:v>
                </c:pt>
                <c:pt idx="316">
                  <c:v>4663.9809999999998</c:v>
                </c:pt>
                <c:pt idx="317">
                  <c:v>4663.1682199999996</c:v>
                </c:pt>
                <c:pt idx="318">
                  <c:v>4662.7752700000001</c:v>
                </c:pt>
                <c:pt idx="319">
                  <c:v>4662.6941699999998</c:v>
                </c:pt>
                <c:pt idx="320">
                  <c:v>4663.1391000000003</c:v>
                </c:pt>
                <c:pt idx="321">
                  <c:v>4663.8846999999996</c:v>
                </c:pt>
                <c:pt idx="322">
                  <c:v>4664.7646800000002</c:v>
                </c:pt>
                <c:pt idx="323">
                  <c:v>4665.6655700000001</c:v>
                </c:pt>
                <c:pt idx="324">
                  <c:v>4666.48045</c:v>
                </c:pt>
                <c:pt idx="325">
                  <c:v>4667.1881000000003</c:v>
                </c:pt>
                <c:pt idx="326">
                  <c:v>4667.8014400000002</c:v>
                </c:pt>
                <c:pt idx="327">
                  <c:v>4668.0696699999999</c:v>
                </c:pt>
                <c:pt idx="328">
                  <c:v>4667.95784</c:v>
                </c:pt>
                <c:pt idx="329">
                  <c:v>4667.4089899999999</c:v>
                </c:pt>
                <c:pt idx="330">
                  <c:v>4666.4958999999999</c:v>
                </c:pt>
                <c:pt idx="331">
                  <c:v>4665.2749199999998</c:v>
                </c:pt>
                <c:pt idx="332">
                  <c:v>4663.9276300000001</c:v>
                </c:pt>
                <c:pt idx="333">
                  <c:v>4662.60653</c:v>
                </c:pt>
                <c:pt idx="334">
                  <c:v>4661.3651499999996</c:v>
                </c:pt>
                <c:pt idx="335">
                  <c:v>4660.32521</c:v>
                </c:pt>
                <c:pt idx="336">
                  <c:v>4659.5567600000004</c:v>
                </c:pt>
                <c:pt idx="337">
                  <c:v>4659.0348000000004</c:v>
                </c:pt>
                <c:pt idx="338">
                  <c:v>4658.6833999999999</c:v>
                </c:pt>
                <c:pt idx="339">
                  <c:v>4658.4777599999998</c:v>
                </c:pt>
                <c:pt idx="340">
                  <c:v>4658.1496299999999</c:v>
                </c:pt>
                <c:pt idx="341">
                  <c:v>4657.6184599999997</c:v>
                </c:pt>
                <c:pt idx="342">
                  <c:v>4656.98398</c:v>
                </c:pt>
                <c:pt idx="343">
                  <c:v>4656.2706200000002</c:v>
                </c:pt>
                <c:pt idx="344">
                  <c:v>4655.6137799999997</c:v>
                </c:pt>
                <c:pt idx="345">
                  <c:v>4655.2493400000003</c:v>
                </c:pt>
                <c:pt idx="346">
                  <c:v>4655.3725999999997</c:v>
                </c:pt>
                <c:pt idx="347">
                  <c:v>4655.9016499999998</c:v>
                </c:pt>
                <c:pt idx="348">
                  <c:v>4656.7877600000002</c:v>
                </c:pt>
                <c:pt idx="349">
                  <c:v>4657.85905</c:v>
                </c:pt>
                <c:pt idx="350">
                  <c:v>4658.7716499999997</c:v>
                </c:pt>
                <c:pt idx="351">
                  <c:v>4659.28035</c:v>
                </c:pt>
                <c:pt idx="352">
                  <c:v>4659.1694699999998</c:v>
                </c:pt>
                <c:pt idx="353">
                  <c:v>4658.4362899999996</c:v>
                </c:pt>
                <c:pt idx="354">
                  <c:v>4657.2427900000002</c:v>
                </c:pt>
                <c:pt idx="355">
                  <c:v>4655.7980200000002</c:v>
                </c:pt>
                <c:pt idx="356">
                  <c:v>4654.5413500000004</c:v>
                </c:pt>
                <c:pt idx="357">
                  <c:v>4653.5935099999997</c:v>
                </c:pt>
                <c:pt idx="358">
                  <c:v>4652.9905500000004</c:v>
                </c:pt>
                <c:pt idx="359">
                  <c:v>4652.6651300000003</c:v>
                </c:pt>
                <c:pt idx="360">
                  <c:v>4652.32287</c:v>
                </c:pt>
                <c:pt idx="361">
                  <c:v>4651.8481899999997</c:v>
                </c:pt>
                <c:pt idx="362">
                  <c:v>4651.3575199999996</c:v>
                </c:pt>
                <c:pt idx="363">
                  <c:v>4650.8649599999999</c:v>
                </c:pt>
                <c:pt idx="364">
                  <c:v>4650.4910600000003</c:v>
                </c:pt>
                <c:pt idx="365">
                  <c:v>4650.3474399999996</c:v>
                </c:pt>
                <c:pt idx="366">
                  <c:v>4650.4634400000004</c:v>
                </c:pt>
                <c:pt idx="367">
                  <c:v>4650.8965699999999</c:v>
                </c:pt>
                <c:pt idx="368">
                  <c:v>4651.7039000000004</c:v>
                </c:pt>
                <c:pt idx="369">
                  <c:v>4652.8321299999998</c:v>
                </c:pt>
                <c:pt idx="370">
                  <c:v>4654.0720600000004</c:v>
                </c:pt>
                <c:pt idx="371">
                  <c:v>4655.2972399999999</c:v>
                </c:pt>
                <c:pt idx="372">
                  <c:v>4656.2939100000003</c:v>
                </c:pt>
                <c:pt idx="373">
                  <c:v>4656.8952099999997</c:v>
                </c:pt>
                <c:pt idx="374">
                  <c:v>4657.0463300000001</c:v>
                </c:pt>
                <c:pt idx="375">
                  <c:v>4656.6307399999996</c:v>
                </c:pt>
                <c:pt idx="376">
                  <c:v>4655.7565500000001</c:v>
                </c:pt>
                <c:pt idx="377">
                  <c:v>4654.62889</c:v>
                </c:pt>
                <c:pt idx="378">
                  <c:v>4653.5383400000001</c:v>
                </c:pt>
                <c:pt idx="379">
                  <c:v>4652.7583400000003</c:v>
                </c:pt>
                <c:pt idx="380">
                  <c:v>4652.6294200000002</c:v>
                </c:pt>
                <c:pt idx="381">
                  <c:v>4653.2496000000001</c:v>
                </c:pt>
                <c:pt idx="382">
                  <c:v>4654.6657100000002</c:v>
                </c:pt>
                <c:pt idx="383">
                  <c:v>4656.67058</c:v>
                </c:pt>
                <c:pt idx="384">
                  <c:v>4659.0190899999998</c:v>
                </c:pt>
                <c:pt idx="385">
                  <c:v>4661.1002900000003</c:v>
                </c:pt>
                <c:pt idx="386">
                  <c:v>4662.5143399999997</c:v>
                </c:pt>
                <c:pt idx="387">
                  <c:v>4663.2135399999997</c:v>
                </c:pt>
                <c:pt idx="388">
                  <c:v>4663.1814299999996</c:v>
                </c:pt>
                <c:pt idx="389">
                  <c:v>4662.6431599999996</c:v>
                </c:pt>
                <c:pt idx="390">
                  <c:v>4661.7600400000001</c:v>
                </c:pt>
                <c:pt idx="391">
                  <c:v>4660.7992999999997</c:v>
                </c:pt>
                <c:pt idx="392">
                  <c:v>4659.96389</c:v>
                </c:pt>
                <c:pt idx="393">
                  <c:v>4659.38328</c:v>
                </c:pt>
                <c:pt idx="394">
                  <c:v>4658.9925899999998</c:v>
                </c:pt>
                <c:pt idx="395">
                  <c:v>4658.7952100000002</c:v>
                </c:pt>
                <c:pt idx="396">
                  <c:v>4658.6447900000003</c:v>
                </c:pt>
                <c:pt idx="397">
                  <c:v>4658.3919100000003</c:v>
                </c:pt>
                <c:pt idx="398">
                  <c:v>4657.9663700000001</c:v>
                </c:pt>
                <c:pt idx="399">
                  <c:v>4657.36301</c:v>
                </c:pt>
                <c:pt idx="400">
                  <c:v>4656.6836199999998</c:v>
                </c:pt>
                <c:pt idx="401">
                  <c:v>4656.1345799999999</c:v>
                </c:pt>
                <c:pt idx="402">
                  <c:v>4655.7560400000002</c:v>
                </c:pt>
                <c:pt idx="403">
                  <c:v>4655.5821599999999</c:v>
                </c:pt>
                <c:pt idx="404">
                  <c:v>4655.57521</c:v>
                </c:pt>
                <c:pt idx="405">
                  <c:v>4655.7082499999997</c:v>
                </c:pt>
                <c:pt idx="406">
                  <c:v>4655.9291800000001</c:v>
                </c:pt>
                <c:pt idx="407">
                  <c:v>4656.1626999999999</c:v>
                </c:pt>
                <c:pt idx="408">
                  <c:v>4656.4670699999997</c:v>
                </c:pt>
                <c:pt idx="409">
                  <c:v>4656.9921100000001</c:v>
                </c:pt>
                <c:pt idx="410">
                  <c:v>4657.78586</c:v>
                </c:pt>
                <c:pt idx="411">
                  <c:v>4658.6952600000004</c:v>
                </c:pt>
                <c:pt idx="412">
                  <c:v>4659.5822799999996</c:v>
                </c:pt>
                <c:pt idx="413">
                  <c:v>4660.2746299999999</c:v>
                </c:pt>
                <c:pt idx="414">
                  <c:v>4660.6069500000003</c:v>
                </c:pt>
                <c:pt idx="415">
                  <c:v>4660.3906399999996</c:v>
                </c:pt>
                <c:pt idx="416">
                  <c:v>4659.5775700000004</c:v>
                </c:pt>
                <c:pt idx="417">
                  <c:v>4658.2193299999999</c:v>
                </c:pt>
                <c:pt idx="418">
                  <c:v>4656.5333700000001</c:v>
                </c:pt>
                <c:pt idx="419">
                  <c:v>4654.7712300000003</c:v>
                </c:pt>
                <c:pt idx="420">
                  <c:v>4653.1870900000004</c:v>
                </c:pt>
                <c:pt idx="421">
                  <c:v>4651.7572300000002</c:v>
                </c:pt>
                <c:pt idx="422">
                  <c:v>4650.9205899999997</c:v>
                </c:pt>
                <c:pt idx="423">
                  <c:v>4650.5928400000003</c:v>
                </c:pt>
                <c:pt idx="424">
                  <c:v>4650.17796</c:v>
                </c:pt>
                <c:pt idx="425">
                  <c:v>4649.3176100000001</c:v>
                </c:pt>
                <c:pt idx="426">
                  <c:v>4647.53989</c:v>
                </c:pt>
                <c:pt idx="427">
                  <c:v>4644.5977000000003</c:v>
                </c:pt>
                <c:pt idx="428">
                  <c:v>4640.9912400000003</c:v>
                </c:pt>
                <c:pt idx="429">
                  <c:v>4636.89426</c:v>
                </c:pt>
                <c:pt idx="430">
                  <c:v>4632.8778499999999</c:v>
                </c:pt>
                <c:pt idx="431">
                  <c:v>4629.5489500000003</c:v>
                </c:pt>
                <c:pt idx="432">
                  <c:v>4627.3237099999997</c:v>
                </c:pt>
                <c:pt idx="433">
                  <c:v>4626.4400599999999</c:v>
                </c:pt>
                <c:pt idx="434">
                  <c:v>4626.9356100000005</c:v>
                </c:pt>
                <c:pt idx="435">
                  <c:v>4628.8801899999999</c:v>
                </c:pt>
                <c:pt idx="436">
                  <c:v>4631.9551099999999</c:v>
                </c:pt>
                <c:pt idx="437">
                  <c:v>4635.81639</c:v>
                </c:pt>
                <c:pt idx="438">
                  <c:v>4639.9252399999996</c:v>
                </c:pt>
                <c:pt idx="439">
                  <c:v>4643.7705100000003</c:v>
                </c:pt>
                <c:pt idx="440">
                  <c:v>4646.8734299999996</c:v>
                </c:pt>
                <c:pt idx="441">
                  <c:v>4648.8921899999996</c:v>
                </c:pt>
                <c:pt idx="442">
                  <c:v>4649.6400899999999</c:v>
                </c:pt>
                <c:pt idx="443">
                  <c:v>4649.2686400000002</c:v>
                </c:pt>
                <c:pt idx="444">
                  <c:v>4648.0839299999998</c:v>
                </c:pt>
                <c:pt idx="445">
                  <c:v>4646.51566</c:v>
                </c:pt>
                <c:pt idx="446">
                  <c:v>4644.9843499999997</c:v>
                </c:pt>
                <c:pt idx="447">
                  <c:v>4643.8481899999997</c:v>
                </c:pt>
                <c:pt idx="448">
                  <c:v>4643.3868599999996</c:v>
                </c:pt>
                <c:pt idx="449">
                  <c:v>4643.6322200000004</c:v>
                </c:pt>
                <c:pt idx="450">
                  <c:v>4644.4570299999996</c:v>
                </c:pt>
                <c:pt idx="451">
                  <c:v>4645.5632400000004</c:v>
                </c:pt>
                <c:pt idx="452">
                  <c:v>4646.7434400000002</c:v>
                </c:pt>
                <c:pt idx="453">
                  <c:v>4647.7143999999998</c:v>
                </c:pt>
                <c:pt idx="454">
                  <c:v>4648.3485499999997</c:v>
                </c:pt>
                <c:pt idx="455">
                  <c:v>4648.6243199999999</c:v>
                </c:pt>
                <c:pt idx="456">
                  <c:v>4648.5993799999997</c:v>
                </c:pt>
                <c:pt idx="457">
                  <c:v>4648.4868699999997</c:v>
                </c:pt>
                <c:pt idx="458">
                  <c:v>4648.5910299999996</c:v>
                </c:pt>
                <c:pt idx="459">
                  <c:v>4649.2227400000002</c:v>
                </c:pt>
                <c:pt idx="460">
                  <c:v>4650.4913500000002</c:v>
                </c:pt>
                <c:pt idx="461">
                  <c:v>4652.4430300000004</c:v>
                </c:pt>
                <c:pt idx="462">
                  <c:v>4654.9628700000003</c:v>
                </c:pt>
                <c:pt idx="463">
                  <c:v>4657.5779499999999</c:v>
                </c:pt>
                <c:pt idx="464">
                  <c:v>4659.9480299999996</c:v>
                </c:pt>
                <c:pt idx="465">
                  <c:v>4661.6254600000002</c:v>
                </c:pt>
                <c:pt idx="466">
                  <c:v>4662.29007</c:v>
                </c:pt>
                <c:pt idx="467">
                  <c:v>4661.68433</c:v>
                </c:pt>
                <c:pt idx="468">
                  <c:v>4659.77477</c:v>
                </c:pt>
                <c:pt idx="469">
                  <c:v>4656.6874100000005</c:v>
                </c:pt>
                <c:pt idx="470">
                  <c:v>4652.6714700000002</c:v>
                </c:pt>
                <c:pt idx="471">
                  <c:v>4648.0995999999996</c:v>
                </c:pt>
                <c:pt idx="472">
                  <c:v>4643.4617099999996</c:v>
                </c:pt>
                <c:pt idx="473">
                  <c:v>4639.43181</c:v>
                </c:pt>
                <c:pt idx="474">
                  <c:v>4636.7388600000004</c:v>
                </c:pt>
                <c:pt idx="475">
                  <c:v>4635.5851000000002</c:v>
                </c:pt>
                <c:pt idx="476">
                  <c:v>4635.7014799999997</c:v>
                </c:pt>
                <c:pt idx="477">
                  <c:v>4637.0112200000003</c:v>
                </c:pt>
                <c:pt idx="478">
                  <c:v>4639.0051899999999</c:v>
                </c:pt>
                <c:pt idx="479">
                  <c:v>4641.1146900000003</c:v>
                </c:pt>
                <c:pt idx="480">
                  <c:v>4642.8723099999997</c:v>
                </c:pt>
                <c:pt idx="481">
                  <c:v>4643.9902599999996</c:v>
                </c:pt>
                <c:pt idx="482">
                  <c:v>4644.5057900000002</c:v>
                </c:pt>
                <c:pt idx="483">
                  <c:v>4644.5200000000004</c:v>
                </c:pt>
                <c:pt idx="484">
                  <c:v>4644.44211</c:v>
                </c:pt>
                <c:pt idx="485">
                  <c:v>4644.6211999999996</c:v>
                </c:pt>
                <c:pt idx="486">
                  <c:v>4645.3357900000001</c:v>
                </c:pt>
                <c:pt idx="487">
                  <c:v>4646.6381099999999</c:v>
                </c:pt>
                <c:pt idx="488">
                  <c:v>4648.3979399999998</c:v>
                </c:pt>
                <c:pt idx="489">
                  <c:v>4650.2602999999999</c:v>
                </c:pt>
                <c:pt idx="490">
                  <c:v>4651.9858199999999</c:v>
                </c:pt>
                <c:pt idx="491">
                  <c:v>4653.2307300000002</c:v>
                </c:pt>
                <c:pt idx="492">
                  <c:v>4653.7868500000004</c:v>
                </c:pt>
                <c:pt idx="493">
                  <c:v>4653.5519000000004</c:v>
                </c:pt>
                <c:pt idx="494">
                  <c:v>4652.4474700000001</c:v>
                </c:pt>
                <c:pt idx="495">
                  <c:v>4650.6280800000004</c:v>
                </c:pt>
                <c:pt idx="496">
                  <c:v>4648.2619100000002</c:v>
                </c:pt>
                <c:pt idx="497">
                  <c:v>4645.69614</c:v>
                </c:pt>
                <c:pt idx="498">
                  <c:v>4643.4455900000003</c:v>
                </c:pt>
                <c:pt idx="499">
                  <c:v>4641.7407700000003</c:v>
                </c:pt>
                <c:pt idx="500">
                  <c:v>4640.8253599999998</c:v>
                </c:pt>
                <c:pt idx="501">
                  <c:v>4641.0659699999997</c:v>
                </c:pt>
                <c:pt idx="502">
                  <c:v>4642.7150099999999</c:v>
                </c:pt>
                <c:pt idx="503">
                  <c:v>4645.9839700000002</c:v>
                </c:pt>
                <c:pt idx="504">
                  <c:v>4650.6610199999996</c:v>
                </c:pt>
                <c:pt idx="505">
                  <c:v>4656.3765899999999</c:v>
                </c:pt>
                <c:pt idx="506">
                  <c:v>4662.6843200000003</c:v>
                </c:pt>
                <c:pt idx="507">
                  <c:v>4668.8171400000001</c:v>
                </c:pt>
                <c:pt idx="508">
                  <c:v>4674.3835399999998</c:v>
                </c:pt>
                <c:pt idx="509">
                  <c:v>4678.49539</c:v>
                </c:pt>
                <c:pt idx="510">
                  <c:v>4681.25882</c:v>
                </c:pt>
                <c:pt idx="511">
                  <c:v>4682.7228400000004</c:v>
                </c:pt>
                <c:pt idx="512">
                  <c:v>4683.3863099999999</c:v>
                </c:pt>
                <c:pt idx="513">
                  <c:v>4683.7238799999996</c:v>
                </c:pt>
                <c:pt idx="514">
                  <c:v>4684.1785499999996</c:v>
                </c:pt>
                <c:pt idx="515">
                  <c:v>4684.9126800000004</c:v>
                </c:pt>
                <c:pt idx="516">
                  <c:v>4685.9762600000004</c:v>
                </c:pt>
                <c:pt idx="517">
                  <c:v>4687.1313499999997</c:v>
                </c:pt>
                <c:pt idx="518">
                  <c:v>4687.9198800000004</c:v>
                </c:pt>
                <c:pt idx="519">
                  <c:v>4687.9494999999997</c:v>
                </c:pt>
                <c:pt idx="520">
                  <c:v>4686.8208299999997</c:v>
                </c:pt>
                <c:pt idx="521">
                  <c:v>4684.4017299999996</c:v>
                </c:pt>
                <c:pt idx="522">
                  <c:v>4681.0976600000004</c:v>
                </c:pt>
                <c:pt idx="523">
                  <c:v>4677.4494199999999</c:v>
                </c:pt>
                <c:pt idx="524">
                  <c:v>4674.1346199999998</c:v>
                </c:pt>
                <c:pt idx="525">
                  <c:v>4671.8441300000004</c:v>
                </c:pt>
                <c:pt idx="526">
                  <c:v>4670.8110299999998</c:v>
                </c:pt>
                <c:pt idx="527">
                  <c:v>4670.8940899999998</c:v>
                </c:pt>
                <c:pt idx="528">
                  <c:v>4671.8048500000004</c:v>
                </c:pt>
                <c:pt idx="529">
                  <c:v>4672.9896099999996</c:v>
                </c:pt>
                <c:pt idx="530">
                  <c:v>4673.9242199999999</c:v>
                </c:pt>
                <c:pt idx="531">
                  <c:v>4674.1193700000003</c:v>
                </c:pt>
                <c:pt idx="532">
                  <c:v>4673.2681300000004</c:v>
                </c:pt>
                <c:pt idx="533">
                  <c:v>4671.3645299999998</c:v>
                </c:pt>
                <c:pt idx="534">
                  <c:v>4668.54601</c:v>
                </c:pt>
                <c:pt idx="535">
                  <c:v>4664.9771700000001</c:v>
                </c:pt>
                <c:pt idx="536">
                  <c:v>4660.9828600000001</c:v>
                </c:pt>
                <c:pt idx="537">
                  <c:v>4656.8412099999996</c:v>
                </c:pt>
                <c:pt idx="538">
                  <c:v>4653.1121800000001</c:v>
                </c:pt>
                <c:pt idx="539">
                  <c:v>4649.8206300000002</c:v>
                </c:pt>
                <c:pt idx="540">
                  <c:v>4647.2282800000003</c:v>
                </c:pt>
                <c:pt idx="541">
                  <c:v>4645.4040400000004</c:v>
                </c:pt>
                <c:pt idx="542">
                  <c:v>4644.5082400000001</c:v>
                </c:pt>
                <c:pt idx="543">
                  <c:v>4644.9469900000004</c:v>
                </c:pt>
                <c:pt idx="544">
                  <c:v>4646.4829099999997</c:v>
                </c:pt>
                <c:pt idx="545">
                  <c:v>4648.7297399999998</c:v>
                </c:pt>
                <c:pt idx="546">
                  <c:v>4651.3382700000002</c:v>
                </c:pt>
                <c:pt idx="547">
                  <c:v>4653.9975199999999</c:v>
                </c:pt>
                <c:pt idx="548">
                  <c:v>4656.3387899999998</c:v>
                </c:pt>
                <c:pt idx="549">
                  <c:v>4657.9901399999999</c:v>
                </c:pt>
                <c:pt idx="550">
                  <c:v>4659.0090200000004</c:v>
                </c:pt>
                <c:pt idx="551">
                  <c:v>4659.5374000000002</c:v>
                </c:pt>
                <c:pt idx="552">
                  <c:v>4659.7477799999997</c:v>
                </c:pt>
                <c:pt idx="553">
                  <c:v>4659.8872199999996</c:v>
                </c:pt>
                <c:pt idx="554">
                  <c:v>4660.1567999999997</c:v>
                </c:pt>
                <c:pt idx="555">
                  <c:v>4660.6289800000004</c:v>
                </c:pt>
                <c:pt idx="556">
                  <c:v>4661.1045999999997</c:v>
                </c:pt>
                <c:pt idx="557">
                  <c:v>4661.1839200000004</c:v>
                </c:pt>
                <c:pt idx="558">
                  <c:v>4660.7092199999997</c:v>
                </c:pt>
                <c:pt idx="559">
                  <c:v>4659.69092</c:v>
                </c:pt>
                <c:pt idx="560">
                  <c:v>4658.0845600000002</c:v>
                </c:pt>
                <c:pt idx="561">
                  <c:v>4656.2162500000004</c:v>
                </c:pt>
                <c:pt idx="562">
                  <c:v>4654.5732099999996</c:v>
                </c:pt>
                <c:pt idx="563">
                  <c:v>4653.3357100000003</c:v>
                </c:pt>
                <c:pt idx="564">
                  <c:v>4652.82395</c:v>
                </c:pt>
                <c:pt idx="565">
                  <c:v>4653.0368500000004</c:v>
                </c:pt>
                <c:pt idx="566">
                  <c:v>4653.8663999999999</c:v>
                </c:pt>
                <c:pt idx="567">
                  <c:v>4654.9570100000001</c:v>
                </c:pt>
                <c:pt idx="568">
                  <c:v>4655.9483499999997</c:v>
                </c:pt>
                <c:pt idx="569">
                  <c:v>4656.0307199999997</c:v>
                </c:pt>
                <c:pt idx="570">
                  <c:v>4654.7152100000003</c:v>
                </c:pt>
                <c:pt idx="571">
                  <c:v>4651.9553400000004</c:v>
                </c:pt>
                <c:pt idx="572">
                  <c:v>4647.7865700000002</c:v>
                </c:pt>
                <c:pt idx="573">
                  <c:v>4642.7575699999998</c:v>
                </c:pt>
                <c:pt idx="574">
                  <c:v>4637.2780599999996</c:v>
                </c:pt>
                <c:pt idx="575">
                  <c:v>4631.9842200000003</c:v>
                </c:pt>
                <c:pt idx="576">
                  <c:v>4627.8861900000002</c:v>
                </c:pt>
                <c:pt idx="577">
                  <c:v>4626.1169300000001</c:v>
                </c:pt>
                <c:pt idx="578">
                  <c:v>4627.21515</c:v>
                </c:pt>
                <c:pt idx="579">
                  <c:v>4630.6109999999999</c:v>
                </c:pt>
                <c:pt idx="580">
                  <c:v>4635.7302499999996</c:v>
                </c:pt>
                <c:pt idx="581">
                  <c:v>4640.9054299999998</c:v>
                </c:pt>
                <c:pt idx="582">
                  <c:v>4645.0864300000003</c:v>
                </c:pt>
                <c:pt idx="583">
                  <c:v>4647.3753500000003</c:v>
                </c:pt>
                <c:pt idx="584">
                  <c:v>4647.4974400000001</c:v>
                </c:pt>
                <c:pt idx="585">
                  <c:v>4645.9023999999999</c:v>
                </c:pt>
                <c:pt idx="586">
                  <c:v>4643.17724</c:v>
                </c:pt>
                <c:pt idx="587">
                  <c:v>4640.3444799999997</c:v>
                </c:pt>
                <c:pt idx="588">
                  <c:v>4638.3317999999999</c:v>
                </c:pt>
                <c:pt idx="589">
                  <c:v>4637.7793499999998</c:v>
                </c:pt>
                <c:pt idx="590">
                  <c:v>4638.7025800000001</c:v>
                </c:pt>
                <c:pt idx="591">
                  <c:v>4640.6878500000003</c:v>
                </c:pt>
                <c:pt idx="592">
                  <c:v>4643.1728300000004</c:v>
                </c:pt>
                <c:pt idx="593">
                  <c:v>4645.8290900000002</c:v>
                </c:pt>
                <c:pt idx="594">
                  <c:v>4648.1236399999998</c:v>
                </c:pt>
                <c:pt idx="595">
                  <c:v>4650.0257700000002</c:v>
                </c:pt>
                <c:pt idx="596">
                  <c:v>4651.5772999999999</c:v>
                </c:pt>
                <c:pt idx="597">
                  <c:v>4652.8547600000002</c:v>
                </c:pt>
                <c:pt idx="598">
                  <c:v>4653.9044700000004</c:v>
                </c:pt>
                <c:pt idx="599">
                  <c:v>4654.8581599999998</c:v>
                </c:pt>
                <c:pt idx="600">
                  <c:v>4655.8066200000003</c:v>
                </c:pt>
                <c:pt idx="601">
                  <c:v>4656.6411099999996</c:v>
                </c:pt>
                <c:pt idx="602">
                  <c:v>4657.58619</c:v>
                </c:pt>
                <c:pt idx="603">
                  <c:v>4658.4680799999996</c:v>
                </c:pt>
                <c:pt idx="604">
                  <c:v>4659.2297600000002</c:v>
                </c:pt>
                <c:pt idx="605">
                  <c:v>4659.8106900000002</c:v>
                </c:pt>
                <c:pt idx="606">
                  <c:v>4660.0757599999997</c:v>
                </c:pt>
                <c:pt idx="607">
                  <c:v>4660.1733800000002</c:v>
                </c:pt>
                <c:pt idx="608">
                  <c:v>4660.2554399999999</c:v>
                </c:pt>
                <c:pt idx="609">
                  <c:v>4660.3146999999999</c:v>
                </c:pt>
                <c:pt idx="610">
                  <c:v>4660.4756900000002</c:v>
                </c:pt>
                <c:pt idx="611">
                  <c:v>4660.7457899999999</c:v>
                </c:pt>
                <c:pt idx="612">
                  <c:v>4661.2761200000004</c:v>
                </c:pt>
                <c:pt idx="613">
                  <c:v>4661.8976400000001</c:v>
                </c:pt>
                <c:pt idx="614">
                  <c:v>4662.6219099999998</c:v>
                </c:pt>
                <c:pt idx="615">
                  <c:v>4663.5224099999996</c:v>
                </c:pt>
                <c:pt idx="616">
                  <c:v>4664.9327000000003</c:v>
                </c:pt>
                <c:pt idx="617">
                  <c:v>4666.8221100000001</c:v>
                </c:pt>
                <c:pt idx="618">
                  <c:v>4669.0796099999998</c:v>
                </c:pt>
                <c:pt idx="619">
                  <c:v>4671.3076600000004</c:v>
                </c:pt>
                <c:pt idx="620">
                  <c:v>4673.2431800000004</c:v>
                </c:pt>
                <c:pt idx="621">
                  <c:v>4675.0579600000001</c:v>
                </c:pt>
                <c:pt idx="622">
                  <c:v>4676.6551300000001</c:v>
                </c:pt>
                <c:pt idx="623">
                  <c:v>4678.1570199999996</c:v>
                </c:pt>
                <c:pt idx="624">
                  <c:v>4679.63501</c:v>
                </c:pt>
                <c:pt idx="625">
                  <c:v>4681.0319099999997</c:v>
                </c:pt>
                <c:pt idx="626">
                  <c:v>4682.2346500000003</c:v>
                </c:pt>
                <c:pt idx="627">
                  <c:v>4682.9119499999997</c:v>
                </c:pt>
                <c:pt idx="628">
                  <c:v>4682.8161700000001</c:v>
                </c:pt>
                <c:pt idx="629">
                  <c:v>4681.9488600000004</c:v>
                </c:pt>
                <c:pt idx="630">
                  <c:v>4680.1815900000001</c:v>
                </c:pt>
                <c:pt idx="631">
                  <c:v>4677.48801</c:v>
                </c:pt>
                <c:pt idx="632">
                  <c:v>4674.26865</c:v>
                </c:pt>
                <c:pt idx="633">
                  <c:v>4671.0107900000003</c:v>
                </c:pt>
                <c:pt idx="634">
                  <c:v>4668.38724</c:v>
                </c:pt>
                <c:pt idx="635">
                  <c:v>4667.0990599999996</c:v>
                </c:pt>
                <c:pt idx="636">
                  <c:v>4667.4702500000003</c:v>
                </c:pt>
                <c:pt idx="637">
                  <c:v>4669.42101</c:v>
                </c:pt>
                <c:pt idx="638">
                  <c:v>4672.8161300000002</c:v>
                </c:pt>
                <c:pt idx="639">
                  <c:v>4677.1425200000003</c:v>
                </c:pt>
                <c:pt idx="640">
                  <c:v>4681.4152400000003</c:v>
                </c:pt>
                <c:pt idx="641">
                  <c:v>4685.3245500000003</c:v>
                </c:pt>
                <c:pt idx="642">
                  <c:v>4688.8095400000002</c:v>
                </c:pt>
                <c:pt idx="643">
                  <c:v>4691.9794400000001</c:v>
                </c:pt>
                <c:pt idx="644">
                  <c:v>4694.9994699999997</c:v>
                </c:pt>
                <c:pt idx="645">
                  <c:v>4697.9796100000003</c:v>
                </c:pt>
                <c:pt idx="646">
                  <c:v>4700.5512600000002</c:v>
                </c:pt>
                <c:pt idx="647">
                  <c:v>4702.9057000000003</c:v>
                </c:pt>
                <c:pt idx="648">
                  <c:v>4704.9904999999999</c:v>
                </c:pt>
                <c:pt idx="649">
                  <c:v>4706.5714099999996</c:v>
                </c:pt>
                <c:pt idx="650">
                  <c:v>4707.5403900000001</c:v>
                </c:pt>
                <c:pt idx="651">
                  <c:v>4707.9208600000002</c:v>
                </c:pt>
                <c:pt idx="652">
                  <c:v>4707.9197899999999</c:v>
                </c:pt>
                <c:pt idx="653">
                  <c:v>4707.8692199999996</c:v>
                </c:pt>
                <c:pt idx="654">
                  <c:v>4708.0686100000003</c:v>
                </c:pt>
                <c:pt idx="655">
                  <c:v>4708.8566799999999</c:v>
                </c:pt>
                <c:pt idx="656">
                  <c:v>4710.5613999999996</c:v>
                </c:pt>
                <c:pt idx="657">
                  <c:v>4713.2545899999996</c:v>
                </c:pt>
                <c:pt idx="658">
                  <c:v>4716.7078099999999</c:v>
                </c:pt>
                <c:pt idx="659">
                  <c:v>4720.7801499999996</c:v>
                </c:pt>
                <c:pt idx="660">
                  <c:v>4725.2583500000001</c:v>
                </c:pt>
                <c:pt idx="661">
                  <c:v>4728.9632799999999</c:v>
                </c:pt>
                <c:pt idx="662">
                  <c:v>4732.0035500000004</c:v>
                </c:pt>
                <c:pt idx="663">
                  <c:v>4735.1721100000004</c:v>
                </c:pt>
                <c:pt idx="664">
                  <c:v>4739.2167099999997</c:v>
                </c:pt>
                <c:pt idx="665">
                  <c:v>4744.9528300000002</c:v>
                </c:pt>
                <c:pt idx="666">
                  <c:v>4752.7552100000003</c:v>
                </c:pt>
                <c:pt idx="667">
                  <c:v>4762.2261900000003</c:v>
                </c:pt>
                <c:pt idx="668">
                  <c:v>4772.8776099999995</c:v>
                </c:pt>
                <c:pt idx="669">
                  <c:v>4784.3898799999997</c:v>
                </c:pt>
                <c:pt idx="670">
                  <c:v>4795.9622900000004</c:v>
                </c:pt>
                <c:pt idx="671">
                  <c:v>4806.1314400000001</c:v>
                </c:pt>
                <c:pt idx="672">
                  <c:v>4813.5291500000003</c:v>
                </c:pt>
                <c:pt idx="673">
                  <c:v>4817.9768199999999</c:v>
                </c:pt>
                <c:pt idx="674">
                  <c:v>4819.4851500000004</c:v>
                </c:pt>
                <c:pt idx="675">
                  <c:v>4818.5700699999998</c:v>
                </c:pt>
                <c:pt idx="676">
                  <c:v>4816.0297300000002</c:v>
                </c:pt>
                <c:pt idx="677">
                  <c:v>4813.2276000000002</c:v>
                </c:pt>
                <c:pt idx="678">
                  <c:v>4811.4182199999996</c:v>
                </c:pt>
                <c:pt idx="679">
                  <c:v>4811.5980900000004</c:v>
                </c:pt>
                <c:pt idx="680">
                  <c:v>4814.0496599999997</c:v>
                </c:pt>
                <c:pt idx="681">
                  <c:v>4818.4620800000002</c:v>
                </c:pt>
                <c:pt idx="682">
                  <c:v>4824.1435499999998</c:v>
                </c:pt>
                <c:pt idx="683">
                  <c:v>4829.9040000000005</c:v>
                </c:pt>
                <c:pt idx="684">
                  <c:v>4834.3347800000001</c:v>
                </c:pt>
                <c:pt idx="685">
                  <c:v>4836.3614200000002</c:v>
                </c:pt>
                <c:pt idx="686">
                  <c:v>4835.8945800000001</c:v>
                </c:pt>
                <c:pt idx="687">
                  <c:v>4833.31844</c:v>
                </c:pt>
                <c:pt idx="688">
                  <c:v>4829.2949799999997</c:v>
                </c:pt>
                <c:pt idx="689">
                  <c:v>4824.8139000000001</c:v>
                </c:pt>
                <c:pt idx="690">
                  <c:v>4820.8296</c:v>
                </c:pt>
                <c:pt idx="691">
                  <c:v>4818.0239300000003</c:v>
                </c:pt>
                <c:pt idx="692">
                  <c:v>4816.4297200000001</c:v>
                </c:pt>
                <c:pt idx="693">
                  <c:v>4816.0033299999996</c:v>
                </c:pt>
                <c:pt idx="694">
                  <c:v>4816.1689699999997</c:v>
                </c:pt>
                <c:pt idx="695">
                  <c:v>4816.1000199999999</c:v>
                </c:pt>
                <c:pt idx="696">
                  <c:v>4815.3050899999998</c:v>
                </c:pt>
                <c:pt idx="697">
                  <c:v>4813.6760000000004</c:v>
                </c:pt>
                <c:pt idx="698">
                  <c:v>4810.8639400000002</c:v>
                </c:pt>
                <c:pt idx="699">
                  <c:v>4807.1683999999996</c:v>
                </c:pt>
                <c:pt idx="700">
                  <c:v>4803.6057600000004</c:v>
                </c:pt>
                <c:pt idx="701">
                  <c:v>4800.83907</c:v>
                </c:pt>
                <c:pt idx="702">
                  <c:v>4799.5351899999996</c:v>
                </c:pt>
                <c:pt idx="703">
                  <c:v>4799.8130899999996</c:v>
                </c:pt>
                <c:pt idx="704">
                  <c:v>4801.6087399999997</c:v>
                </c:pt>
                <c:pt idx="705">
                  <c:v>4804.5413500000004</c:v>
                </c:pt>
                <c:pt idx="706">
                  <c:v>4807.8756100000001</c:v>
                </c:pt>
                <c:pt idx="707">
                  <c:v>4811.0448100000003</c:v>
                </c:pt>
                <c:pt idx="708">
                  <c:v>4813.5753999999997</c:v>
                </c:pt>
                <c:pt idx="709">
                  <c:v>4815.0469999999996</c:v>
                </c:pt>
                <c:pt idx="710">
                  <c:v>4815.44416</c:v>
                </c:pt>
                <c:pt idx="711">
                  <c:v>4814.9813299999996</c:v>
                </c:pt>
                <c:pt idx="712">
                  <c:v>4813.9600300000002</c:v>
                </c:pt>
                <c:pt idx="713">
                  <c:v>4812.6883200000002</c:v>
                </c:pt>
                <c:pt idx="714">
                  <c:v>4811.2784000000001</c:v>
                </c:pt>
                <c:pt idx="715">
                  <c:v>4809.7232700000004</c:v>
                </c:pt>
                <c:pt idx="716">
                  <c:v>4808.0833499999999</c:v>
                </c:pt>
                <c:pt idx="717">
                  <c:v>4806.5458799999997</c:v>
                </c:pt>
                <c:pt idx="718">
                  <c:v>4805.10005</c:v>
                </c:pt>
                <c:pt idx="719">
                  <c:v>4803.7942599999997</c:v>
                </c:pt>
                <c:pt idx="720">
                  <c:v>4802.62392</c:v>
                </c:pt>
                <c:pt idx="721">
                  <c:v>4801.6266100000003</c:v>
                </c:pt>
                <c:pt idx="722">
                  <c:v>4800.8669</c:v>
                </c:pt>
                <c:pt idx="723">
                  <c:v>4800.4547000000002</c:v>
                </c:pt>
                <c:pt idx="724">
                  <c:v>4800.35646</c:v>
                </c:pt>
                <c:pt idx="725">
                  <c:v>4800.38879</c:v>
                </c:pt>
                <c:pt idx="726">
                  <c:v>4800.3683700000001</c:v>
                </c:pt>
                <c:pt idx="727">
                  <c:v>4800.2489999999998</c:v>
                </c:pt>
                <c:pt idx="728">
                  <c:v>4799.9806900000003</c:v>
                </c:pt>
                <c:pt idx="729">
                  <c:v>4799.4230399999997</c:v>
                </c:pt>
                <c:pt idx="730">
                  <c:v>4798.64959</c:v>
                </c:pt>
                <c:pt idx="731">
                  <c:v>4797.7255699999996</c:v>
                </c:pt>
                <c:pt idx="732">
                  <c:v>4796.8847800000003</c:v>
                </c:pt>
                <c:pt idx="733">
                  <c:v>4796.2961100000002</c:v>
                </c:pt>
                <c:pt idx="734">
                  <c:v>4796.1778899999999</c:v>
                </c:pt>
                <c:pt idx="735">
                  <c:v>4796.5104099999999</c:v>
                </c:pt>
                <c:pt idx="736">
                  <c:v>4797.33248</c:v>
                </c:pt>
                <c:pt idx="737">
                  <c:v>4798.63375</c:v>
                </c:pt>
                <c:pt idx="738">
                  <c:v>4799.9516899999999</c:v>
                </c:pt>
                <c:pt idx="739">
                  <c:v>4801.1401400000004</c:v>
                </c:pt>
                <c:pt idx="740">
                  <c:v>4802.0152699999999</c:v>
                </c:pt>
                <c:pt idx="741">
                  <c:v>4802.6245900000004</c:v>
                </c:pt>
                <c:pt idx="742">
                  <c:v>4803.1890800000001</c:v>
                </c:pt>
                <c:pt idx="743">
                  <c:v>4803.8664699999999</c:v>
                </c:pt>
                <c:pt idx="744">
                  <c:v>4804.78899</c:v>
                </c:pt>
                <c:pt idx="745">
                  <c:v>4806.1404400000001</c:v>
                </c:pt>
                <c:pt idx="746">
                  <c:v>4808.0367699999997</c:v>
                </c:pt>
                <c:pt idx="747">
                  <c:v>4810.5339599999998</c:v>
                </c:pt>
                <c:pt idx="748">
                  <c:v>4813.5767299999998</c:v>
                </c:pt>
                <c:pt idx="749">
                  <c:v>4816.9647500000001</c:v>
                </c:pt>
                <c:pt idx="750">
                  <c:v>4820.3513800000001</c:v>
                </c:pt>
                <c:pt idx="751">
                  <c:v>4823.3327399999998</c:v>
                </c:pt>
                <c:pt idx="752">
                  <c:v>4825.7961400000004</c:v>
                </c:pt>
                <c:pt idx="753">
                  <c:v>4827.6361399999996</c:v>
                </c:pt>
                <c:pt idx="754">
                  <c:v>4828.7056400000001</c:v>
                </c:pt>
                <c:pt idx="755">
                  <c:v>4829.1012899999996</c:v>
                </c:pt>
                <c:pt idx="756">
                  <c:v>4829.33968</c:v>
                </c:pt>
                <c:pt idx="757">
                  <c:v>4829.6446599999999</c:v>
                </c:pt>
                <c:pt idx="758">
                  <c:v>4830.3548799999999</c:v>
                </c:pt>
                <c:pt idx="759">
                  <c:v>4831.4295099999999</c:v>
                </c:pt>
                <c:pt idx="760">
                  <c:v>4832.5776699999997</c:v>
                </c:pt>
                <c:pt idx="761">
                  <c:v>4833.4215199999999</c:v>
                </c:pt>
                <c:pt idx="762">
                  <c:v>4833.5772800000004</c:v>
                </c:pt>
                <c:pt idx="763">
                  <c:v>4832.8882299999996</c:v>
                </c:pt>
                <c:pt idx="764">
                  <c:v>4831.2693900000004</c:v>
                </c:pt>
                <c:pt idx="765">
                  <c:v>4828.6390199999996</c:v>
                </c:pt>
                <c:pt idx="766">
                  <c:v>4825.2918300000001</c:v>
                </c:pt>
                <c:pt idx="767">
                  <c:v>4821.7609000000002</c:v>
                </c:pt>
                <c:pt idx="768">
                  <c:v>4818.4298399999998</c:v>
                </c:pt>
                <c:pt idx="769">
                  <c:v>4815.7449100000003</c:v>
                </c:pt>
                <c:pt idx="770">
                  <c:v>4813.7617300000002</c:v>
                </c:pt>
                <c:pt idx="771">
                  <c:v>4812.5634399999999</c:v>
                </c:pt>
                <c:pt idx="772">
                  <c:v>4812.0464199999997</c:v>
                </c:pt>
                <c:pt idx="773">
                  <c:v>4811.9641199999996</c:v>
                </c:pt>
                <c:pt idx="774">
                  <c:v>4812.1102499999997</c:v>
                </c:pt>
                <c:pt idx="775">
                  <c:v>4812.6038600000002</c:v>
                </c:pt>
                <c:pt idx="776">
                  <c:v>4813.3757400000004</c:v>
                </c:pt>
                <c:pt idx="777">
                  <c:v>4814.4063900000001</c:v>
                </c:pt>
                <c:pt idx="778">
                  <c:v>4815.4571999999998</c:v>
                </c:pt>
                <c:pt idx="779">
                  <c:v>4816.2579599999999</c:v>
                </c:pt>
                <c:pt idx="780">
                  <c:v>4816.7461700000003</c:v>
                </c:pt>
                <c:pt idx="781">
                  <c:v>4816.6120899999996</c:v>
                </c:pt>
                <c:pt idx="782">
                  <c:v>4815.6529899999996</c:v>
                </c:pt>
                <c:pt idx="783">
                  <c:v>4813.7653700000001</c:v>
                </c:pt>
                <c:pt idx="784">
                  <c:v>4810.86276</c:v>
                </c:pt>
                <c:pt idx="785">
                  <c:v>4807.4014900000002</c:v>
                </c:pt>
                <c:pt idx="786">
                  <c:v>4803.7107299999998</c:v>
                </c:pt>
                <c:pt idx="787">
                  <c:v>4800.3065200000001</c:v>
                </c:pt>
                <c:pt idx="788">
                  <c:v>4797.5393800000002</c:v>
                </c:pt>
                <c:pt idx="789">
                  <c:v>4795.88454</c:v>
                </c:pt>
                <c:pt idx="790">
                  <c:v>4795.3485600000004</c:v>
                </c:pt>
                <c:pt idx="791">
                  <c:v>4795.7423399999998</c:v>
                </c:pt>
                <c:pt idx="792">
                  <c:v>4796.8155800000004</c:v>
                </c:pt>
                <c:pt idx="793">
                  <c:v>4798.1026700000002</c:v>
                </c:pt>
                <c:pt idx="794">
                  <c:v>4799.1698800000004</c:v>
                </c:pt>
                <c:pt idx="795">
                  <c:v>4799.5533599999999</c:v>
                </c:pt>
                <c:pt idx="796">
                  <c:v>4799.1197300000003</c:v>
                </c:pt>
                <c:pt idx="797">
                  <c:v>4797.7077399999998</c:v>
                </c:pt>
                <c:pt idx="798">
                  <c:v>4795.5254599999998</c:v>
                </c:pt>
                <c:pt idx="799">
                  <c:v>4792.8177999999998</c:v>
                </c:pt>
                <c:pt idx="800">
                  <c:v>4789.9170199999999</c:v>
                </c:pt>
                <c:pt idx="801">
                  <c:v>4787.3928500000002</c:v>
                </c:pt>
                <c:pt idx="802">
                  <c:v>4785.3259099999996</c:v>
                </c:pt>
                <c:pt idx="803">
                  <c:v>4783.80555</c:v>
                </c:pt>
                <c:pt idx="804">
                  <c:v>4782.8072099999999</c:v>
                </c:pt>
                <c:pt idx="805">
                  <c:v>4782.1177299999999</c:v>
                </c:pt>
                <c:pt idx="806">
                  <c:v>4781.7229200000002</c:v>
                </c:pt>
                <c:pt idx="807">
                  <c:v>4781.7722000000003</c:v>
                </c:pt>
                <c:pt idx="808">
                  <c:v>4782.4230299999999</c:v>
                </c:pt>
                <c:pt idx="809">
                  <c:v>4783.58</c:v>
                </c:pt>
                <c:pt idx="810">
                  <c:v>4785.06376</c:v>
                </c:pt>
                <c:pt idx="811">
                  <c:v>4786.7003800000002</c:v>
                </c:pt>
                <c:pt idx="812">
                  <c:v>4788.16518</c:v>
                </c:pt>
                <c:pt idx="813">
                  <c:v>4789.1305499999999</c:v>
                </c:pt>
                <c:pt idx="814">
                  <c:v>4789.3741499999996</c:v>
                </c:pt>
                <c:pt idx="815">
                  <c:v>4788.9123799999998</c:v>
                </c:pt>
                <c:pt idx="816">
                  <c:v>4788.0402999999997</c:v>
                </c:pt>
                <c:pt idx="817">
                  <c:v>4786.9718000000003</c:v>
                </c:pt>
                <c:pt idx="818">
                  <c:v>4785.7827399999996</c:v>
                </c:pt>
                <c:pt idx="819">
                  <c:v>4784.9205300000003</c:v>
                </c:pt>
                <c:pt idx="820">
                  <c:v>4784.7706200000002</c:v>
                </c:pt>
                <c:pt idx="821">
                  <c:v>4785.5623900000001</c:v>
                </c:pt>
                <c:pt idx="822">
                  <c:v>4787.25342</c:v>
                </c:pt>
                <c:pt idx="823">
                  <c:v>4789.7402099999999</c:v>
                </c:pt>
                <c:pt idx="824">
                  <c:v>4792.8085600000004</c:v>
                </c:pt>
                <c:pt idx="825">
                  <c:v>4795.8128500000003</c:v>
                </c:pt>
                <c:pt idx="826">
                  <c:v>4798.1142200000004</c:v>
                </c:pt>
                <c:pt idx="827">
                  <c:v>4799.2850500000004</c:v>
                </c:pt>
                <c:pt idx="828">
                  <c:v>4799.1078699999998</c:v>
                </c:pt>
                <c:pt idx="829">
                  <c:v>4797.5413500000004</c:v>
                </c:pt>
                <c:pt idx="830">
                  <c:v>4795.0170399999997</c:v>
                </c:pt>
                <c:pt idx="831">
                  <c:v>4791.9939599999998</c:v>
                </c:pt>
                <c:pt idx="832">
                  <c:v>4789.4608799999996</c:v>
                </c:pt>
                <c:pt idx="833">
                  <c:v>4788.54835</c:v>
                </c:pt>
                <c:pt idx="834">
                  <c:v>4789.1780600000002</c:v>
                </c:pt>
                <c:pt idx="835">
                  <c:v>4791.0257199999996</c:v>
                </c:pt>
                <c:pt idx="836">
                  <c:v>4793.6753699999999</c:v>
                </c:pt>
                <c:pt idx="837">
                  <c:v>4796.6705199999997</c:v>
                </c:pt>
                <c:pt idx="838">
                  <c:v>4799.3508300000003</c:v>
                </c:pt>
                <c:pt idx="839">
                  <c:v>4801.0618700000005</c:v>
                </c:pt>
                <c:pt idx="840">
                  <c:v>4801.4664199999997</c:v>
                </c:pt>
                <c:pt idx="841">
                  <c:v>4800.3369599999996</c:v>
                </c:pt>
                <c:pt idx="842">
                  <c:v>4797.8869299999997</c:v>
                </c:pt>
                <c:pt idx="843">
                  <c:v>4794.5430100000003</c:v>
                </c:pt>
                <c:pt idx="844">
                  <c:v>4790.7268000000004</c:v>
                </c:pt>
                <c:pt idx="845">
                  <c:v>4786.7902800000002</c:v>
                </c:pt>
                <c:pt idx="846">
                  <c:v>4783.3597900000004</c:v>
                </c:pt>
                <c:pt idx="847">
                  <c:v>4780.9129300000004</c:v>
                </c:pt>
                <c:pt idx="848">
                  <c:v>4779.6740099999997</c:v>
                </c:pt>
                <c:pt idx="849">
                  <c:v>4779.5494200000003</c:v>
                </c:pt>
                <c:pt idx="850">
                  <c:v>4779.8642</c:v>
                </c:pt>
                <c:pt idx="851">
                  <c:v>4780.5861000000004</c:v>
                </c:pt>
                <c:pt idx="852">
                  <c:v>4781.0780699999996</c:v>
                </c:pt>
                <c:pt idx="853">
                  <c:v>4780.7162799999996</c:v>
                </c:pt>
                <c:pt idx="854">
                  <c:v>4779.1966400000001</c:v>
                </c:pt>
                <c:pt idx="855">
                  <c:v>4776.5552900000002</c:v>
                </c:pt>
                <c:pt idx="856">
                  <c:v>4773.0015000000003</c:v>
                </c:pt>
                <c:pt idx="857">
                  <c:v>4768.6520200000004</c:v>
                </c:pt>
                <c:pt idx="858">
                  <c:v>4763.91338</c:v>
                </c:pt>
                <c:pt idx="859">
                  <c:v>4759.3684499999999</c:v>
                </c:pt>
                <c:pt idx="860">
                  <c:v>4755.0691999999999</c:v>
                </c:pt>
                <c:pt idx="861">
                  <c:v>4751.2044999999998</c:v>
                </c:pt>
                <c:pt idx="862">
                  <c:v>4748.0845799999997</c:v>
                </c:pt>
                <c:pt idx="863">
                  <c:v>4745.9402200000004</c:v>
                </c:pt>
                <c:pt idx="864">
                  <c:v>4745.2252900000003</c:v>
                </c:pt>
                <c:pt idx="865">
                  <c:v>4745.6107099999999</c:v>
                </c:pt>
                <c:pt idx="866">
                  <c:v>4747.0558099999998</c:v>
                </c:pt>
                <c:pt idx="867">
                  <c:v>4749.3001599999998</c:v>
                </c:pt>
                <c:pt idx="868">
                  <c:v>4751.7798199999997</c:v>
                </c:pt>
                <c:pt idx="869">
                  <c:v>4754.1936599999999</c:v>
                </c:pt>
                <c:pt idx="870">
                  <c:v>4756.3999400000002</c:v>
                </c:pt>
                <c:pt idx="871">
                  <c:v>4758.02477</c:v>
                </c:pt>
                <c:pt idx="872">
                  <c:v>4758.8605299999999</c:v>
                </c:pt>
                <c:pt idx="873">
                  <c:v>4758.9981699999998</c:v>
                </c:pt>
                <c:pt idx="874">
                  <c:v>4758.4406799999997</c:v>
                </c:pt>
                <c:pt idx="875">
                  <c:v>4757.3560399999997</c:v>
                </c:pt>
                <c:pt idx="876">
                  <c:v>4755.9663099999998</c:v>
                </c:pt>
                <c:pt idx="877">
                  <c:v>4754.4944400000004</c:v>
                </c:pt>
                <c:pt idx="878">
                  <c:v>4753.1947700000001</c:v>
                </c:pt>
                <c:pt idx="879">
                  <c:v>4752.3955699999997</c:v>
                </c:pt>
                <c:pt idx="880">
                  <c:v>4752.3754099999996</c:v>
                </c:pt>
                <c:pt idx="881">
                  <c:v>4753.0935099999997</c:v>
                </c:pt>
                <c:pt idx="882">
                  <c:v>4754.5471799999996</c:v>
                </c:pt>
                <c:pt idx="883">
                  <c:v>4756.4169700000002</c:v>
                </c:pt>
                <c:pt idx="884">
                  <c:v>4758.3676800000003</c:v>
                </c:pt>
                <c:pt idx="885">
                  <c:v>4760.1383400000004</c:v>
                </c:pt>
                <c:pt idx="886">
                  <c:v>4761.4058999999997</c:v>
                </c:pt>
                <c:pt idx="887">
                  <c:v>4761.9163799999997</c:v>
                </c:pt>
                <c:pt idx="888">
                  <c:v>4761.4969899999996</c:v>
                </c:pt>
                <c:pt idx="889">
                  <c:v>4760.0564899999999</c:v>
                </c:pt>
                <c:pt idx="890">
                  <c:v>4757.6555799999996</c:v>
                </c:pt>
                <c:pt idx="891">
                  <c:v>4754.3743899999999</c:v>
                </c:pt>
                <c:pt idx="892">
                  <c:v>4750.6161700000002</c:v>
                </c:pt>
                <c:pt idx="893">
                  <c:v>4746.9087099999997</c:v>
                </c:pt>
                <c:pt idx="894">
                  <c:v>4743.5295599999999</c:v>
                </c:pt>
                <c:pt idx="895">
                  <c:v>4740.8916200000003</c:v>
                </c:pt>
                <c:pt idx="896">
                  <c:v>4739.3208299999997</c:v>
                </c:pt>
                <c:pt idx="897">
                  <c:v>4738.6278899999998</c:v>
                </c:pt>
                <c:pt idx="898">
                  <c:v>4738.5807599999998</c:v>
                </c:pt>
                <c:pt idx="899">
                  <c:v>4738.7985200000003</c:v>
                </c:pt>
                <c:pt idx="900">
                  <c:v>4738.8696799999998</c:v>
                </c:pt>
                <c:pt idx="901">
                  <c:v>4738.1550500000003</c:v>
                </c:pt>
                <c:pt idx="902">
                  <c:v>4736.2323699999997</c:v>
                </c:pt>
                <c:pt idx="903">
                  <c:v>4732.9853400000002</c:v>
                </c:pt>
                <c:pt idx="904">
                  <c:v>4728.8832300000004</c:v>
                </c:pt>
                <c:pt idx="905">
                  <c:v>4724.3404399999999</c:v>
                </c:pt>
                <c:pt idx="906">
                  <c:v>4719.7089100000003</c:v>
                </c:pt>
                <c:pt idx="907">
                  <c:v>4715.2878799999999</c:v>
                </c:pt>
                <c:pt idx="908">
                  <c:v>4711.5570799999996</c:v>
                </c:pt>
                <c:pt idx="909">
                  <c:v>4708.8234300000004</c:v>
                </c:pt>
                <c:pt idx="910">
                  <c:v>4707.0847999999996</c:v>
                </c:pt>
                <c:pt idx="911">
                  <c:v>4706.30584</c:v>
                </c:pt>
                <c:pt idx="912">
                  <c:v>4706.4017899999999</c:v>
                </c:pt>
                <c:pt idx="913">
                  <c:v>4707.2879199999998</c:v>
                </c:pt>
                <c:pt idx="914">
                  <c:v>4708.6880899999996</c:v>
                </c:pt>
                <c:pt idx="915">
                  <c:v>4710.3393400000004</c:v>
                </c:pt>
                <c:pt idx="916">
                  <c:v>4712.35862</c:v>
                </c:pt>
                <c:pt idx="917">
                  <c:v>4714.8035</c:v>
                </c:pt>
                <c:pt idx="918">
                  <c:v>4717.7282100000002</c:v>
                </c:pt>
                <c:pt idx="919">
                  <c:v>4720.8406599999998</c:v>
                </c:pt>
                <c:pt idx="920">
                  <c:v>4723.7988400000004</c:v>
                </c:pt>
                <c:pt idx="921">
                  <c:v>4726.4465300000002</c:v>
                </c:pt>
                <c:pt idx="922">
                  <c:v>4728.4731000000002</c:v>
                </c:pt>
                <c:pt idx="923">
                  <c:v>4729.6244900000002</c:v>
                </c:pt>
                <c:pt idx="924">
                  <c:v>4729.8218299999999</c:v>
                </c:pt>
                <c:pt idx="925">
                  <c:v>4729.1377599999996</c:v>
                </c:pt>
                <c:pt idx="926">
                  <c:v>4727.8953099999999</c:v>
                </c:pt>
                <c:pt idx="927">
                  <c:v>4726.3604400000004</c:v>
                </c:pt>
                <c:pt idx="928">
                  <c:v>4724.8950800000002</c:v>
                </c:pt>
                <c:pt idx="929">
                  <c:v>4723.69877</c:v>
                </c:pt>
                <c:pt idx="930">
                  <c:v>4722.9103100000002</c:v>
                </c:pt>
                <c:pt idx="931">
                  <c:v>4722.4712600000003</c:v>
                </c:pt>
                <c:pt idx="932">
                  <c:v>4722.2353499999999</c:v>
                </c:pt>
                <c:pt idx="933">
                  <c:v>4721.9773100000002</c:v>
                </c:pt>
                <c:pt idx="934">
                  <c:v>4721.5456000000004</c:v>
                </c:pt>
                <c:pt idx="935">
                  <c:v>4720.80843</c:v>
                </c:pt>
                <c:pt idx="936">
                  <c:v>4719.7038499999999</c:v>
                </c:pt>
                <c:pt idx="937">
                  <c:v>4718.08518</c:v>
                </c:pt>
                <c:pt idx="938">
                  <c:v>4716.2950099999998</c:v>
                </c:pt>
                <c:pt idx="939">
                  <c:v>4714.8555699999997</c:v>
                </c:pt>
                <c:pt idx="940">
                  <c:v>4713.9761200000003</c:v>
                </c:pt>
                <c:pt idx="941">
                  <c:v>4713.7100899999996</c:v>
                </c:pt>
                <c:pt idx="942">
                  <c:v>4713.95046</c:v>
                </c:pt>
                <c:pt idx="943">
                  <c:v>4714.3981999999996</c:v>
                </c:pt>
                <c:pt idx="944">
                  <c:v>4714.8585199999998</c:v>
                </c:pt>
                <c:pt idx="945">
                  <c:v>4715.0875999999998</c:v>
                </c:pt>
                <c:pt idx="946">
                  <c:v>4714.8722500000003</c:v>
                </c:pt>
                <c:pt idx="947">
                  <c:v>4714.1823199999999</c:v>
                </c:pt>
                <c:pt idx="948">
                  <c:v>4713.1441599999998</c:v>
                </c:pt>
                <c:pt idx="949">
                  <c:v>4712.04666</c:v>
                </c:pt>
                <c:pt idx="950">
                  <c:v>4711.3429699999997</c:v>
                </c:pt>
                <c:pt idx="951">
                  <c:v>4711.1959900000002</c:v>
                </c:pt>
                <c:pt idx="952">
                  <c:v>4711.5189300000002</c:v>
                </c:pt>
                <c:pt idx="953">
                  <c:v>4712.1841000000004</c:v>
                </c:pt>
                <c:pt idx="954">
                  <c:v>4713.0355799999998</c:v>
                </c:pt>
                <c:pt idx="955">
                  <c:v>4713.7610000000004</c:v>
                </c:pt>
                <c:pt idx="956">
                  <c:v>4714.0163899999998</c:v>
                </c:pt>
                <c:pt idx="957">
                  <c:v>4713.5798299999997</c:v>
                </c:pt>
                <c:pt idx="958">
                  <c:v>4712.3145299999996</c:v>
                </c:pt>
                <c:pt idx="959">
                  <c:v>4710.5830800000003</c:v>
                </c:pt>
                <c:pt idx="960">
                  <c:v>4708.5802599999997</c:v>
                </c:pt>
                <c:pt idx="961">
                  <c:v>4706.8173699999998</c:v>
                </c:pt>
                <c:pt idx="962">
                  <c:v>4705.7225200000003</c:v>
                </c:pt>
                <c:pt idx="963">
                  <c:v>4705.51944</c:v>
                </c:pt>
                <c:pt idx="964">
                  <c:v>4706.2543400000004</c:v>
                </c:pt>
                <c:pt idx="965">
                  <c:v>4707.7115899999999</c:v>
                </c:pt>
                <c:pt idx="966">
                  <c:v>4709.6893</c:v>
                </c:pt>
                <c:pt idx="967">
                  <c:v>4711.7185300000001</c:v>
                </c:pt>
                <c:pt idx="968">
                  <c:v>4713.4407600000004</c:v>
                </c:pt>
                <c:pt idx="969">
                  <c:v>4714.5217199999997</c:v>
                </c:pt>
                <c:pt idx="970">
                  <c:v>4714.9207299999998</c:v>
                </c:pt>
                <c:pt idx="971">
                  <c:v>4714.8494300000002</c:v>
                </c:pt>
                <c:pt idx="972">
                  <c:v>4714.57791</c:v>
                </c:pt>
                <c:pt idx="973">
                  <c:v>4714.2182700000003</c:v>
                </c:pt>
                <c:pt idx="974">
                  <c:v>4713.9330499999996</c:v>
                </c:pt>
                <c:pt idx="975">
                  <c:v>4713.7846</c:v>
                </c:pt>
                <c:pt idx="976">
                  <c:v>4713.8724599999996</c:v>
                </c:pt>
                <c:pt idx="977">
                  <c:v>4714.5318799999995</c:v>
                </c:pt>
                <c:pt idx="978">
                  <c:v>4716.0091400000001</c:v>
                </c:pt>
                <c:pt idx="979">
                  <c:v>4717.7376400000003</c:v>
                </c:pt>
                <c:pt idx="980">
                  <c:v>4719.5542299999997</c:v>
                </c:pt>
                <c:pt idx="981">
                  <c:v>4721.3807299999999</c:v>
                </c:pt>
                <c:pt idx="982">
                  <c:v>4722.8700200000003</c:v>
                </c:pt>
                <c:pt idx="983">
                  <c:v>4723.8673500000004</c:v>
                </c:pt>
                <c:pt idx="984">
                  <c:v>4724.0564700000004</c:v>
                </c:pt>
                <c:pt idx="985">
                  <c:v>4723.9224700000004</c:v>
                </c:pt>
                <c:pt idx="986">
                  <c:v>4723.7445500000003</c:v>
                </c:pt>
                <c:pt idx="987">
                  <c:v>4723.4584000000004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6F-4E9A-8442-10D78AEBAC0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Mapped_H1_M5_Interporate!$BH$14:$BH$1009</c:f>
              <c:numCache>
                <c:formatCode>General</c:formatCode>
                <c:ptCount val="996"/>
                <c:pt idx="0">
                  <c:v>4603.5483400000003</c:v>
                </c:pt>
                <c:pt idx="1">
                  <c:v>4605.6410900000001</c:v>
                </c:pt>
                <c:pt idx="2">
                  <c:v>4608.8157600000004</c:v>
                </c:pt>
                <c:pt idx="3">
                  <c:v>4612.6266900000001</c:v>
                </c:pt>
                <c:pt idx="4">
                  <c:v>4616.6011699999999</c:v>
                </c:pt>
                <c:pt idx="5">
                  <c:v>4620.0693300000003</c:v>
                </c:pt>
                <c:pt idx="6">
                  <c:v>4622.5054399999999</c:v>
                </c:pt>
                <c:pt idx="7">
                  <c:v>4623.5347599999996</c:v>
                </c:pt>
                <c:pt idx="8">
                  <c:v>4622.9052199999996</c:v>
                </c:pt>
                <c:pt idx="9">
                  <c:v>4620.5447800000002</c:v>
                </c:pt>
                <c:pt idx="10">
                  <c:v>4616.5543399999997</c:v>
                </c:pt>
                <c:pt idx="11">
                  <c:v>4611.2581</c:v>
                </c:pt>
                <c:pt idx="12">
                  <c:v>4605.3277399999997</c:v>
                </c:pt>
                <c:pt idx="13">
                  <c:v>4599.5286800000003</c:v>
                </c:pt>
                <c:pt idx="14">
                  <c:v>4594.5585099999998</c:v>
                </c:pt>
                <c:pt idx="15">
                  <c:v>4591.13436</c:v>
                </c:pt>
                <c:pt idx="16">
                  <c:v>4589.7255999999998</c:v>
                </c:pt>
                <c:pt idx="17">
                  <c:v>4590.5983100000003</c:v>
                </c:pt>
                <c:pt idx="18">
                  <c:v>4593.7285300000003</c:v>
                </c:pt>
                <c:pt idx="19">
                  <c:v>4598.8519800000004</c:v>
                </c:pt>
                <c:pt idx="20">
                  <c:v>4605.7064499999997</c:v>
                </c:pt>
                <c:pt idx="21">
                  <c:v>4613.7277400000003</c:v>
                </c:pt>
                <c:pt idx="22">
                  <c:v>4621.9959399999998</c:v>
                </c:pt>
                <c:pt idx="23">
                  <c:v>4629.9275100000004</c:v>
                </c:pt>
                <c:pt idx="24">
                  <c:v>4637.1626500000002</c:v>
                </c:pt>
                <c:pt idx="25">
                  <c:v>4643.7232400000003</c:v>
                </c:pt>
                <c:pt idx="26">
                  <c:v>4649.7708899999998</c:v>
                </c:pt>
                <c:pt idx="27">
                  <c:v>4655.5947200000001</c:v>
                </c:pt>
                <c:pt idx="28">
                  <c:v>4661.28665</c:v>
                </c:pt>
                <c:pt idx="29">
                  <c:v>4666.7230099999997</c:v>
                </c:pt>
                <c:pt idx="30">
                  <c:v>4671.89563</c:v>
                </c:pt>
                <c:pt idx="31">
                  <c:v>4676.5823899999996</c:v>
                </c:pt>
                <c:pt idx="32">
                  <c:v>4680.2739199999996</c:v>
                </c:pt>
                <c:pt idx="33">
                  <c:v>4682.5302000000001</c:v>
                </c:pt>
                <c:pt idx="34">
                  <c:v>4683.3076899999996</c:v>
                </c:pt>
                <c:pt idx="35">
                  <c:v>4682.6652000000004</c:v>
                </c:pt>
                <c:pt idx="36">
                  <c:v>4680.8879999999999</c:v>
                </c:pt>
                <c:pt idx="37">
                  <c:v>4678.3786899999996</c:v>
                </c:pt>
                <c:pt idx="38">
                  <c:v>4675.7028700000001</c:v>
                </c:pt>
                <c:pt idx="39">
                  <c:v>4673.2786100000003</c:v>
                </c:pt>
                <c:pt idx="40">
                  <c:v>4671.3559999999998</c:v>
                </c:pt>
                <c:pt idx="41">
                  <c:v>4670.1110200000003</c:v>
                </c:pt>
                <c:pt idx="42">
                  <c:v>4669.3331200000002</c:v>
                </c:pt>
                <c:pt idx="43">
                  <c:v>4668.6691499999997</c:v>
                </c:pt>
                <c:pt idx="44">
                  <c:v>4667.8174900000004</c:v>
                </c:pt>
                <c:pt idx="45">
                  <c:v>4666.5815499999999</c:v>
                </c:pt>
                <c:pt idx="46">
                  <c:v>4664.9251000000004</c:v>
                </c:pt>
                <c:pt idx="47">
                  <c:v>4662.85466</c:v>
                </c:pt>
                <c:pt idx="48">
                  <c:v>4660.4962100000002</c:v>
                </c:pt>
                <c:pt idx="49">
                  <c:v>4658.0559400000002</c:v>
                </c:pt>
                <c:pt idx="50">
                  <c:v>4655.8542500000003</c:v>
                </c:pt>
                <c:pt idx="51">
                  <c:v>4654.2080100000003</c:v>
                </c:pt>
                <c:pt idx="52">
                  <c:v>4653.4159900000004</c:v>
                </c:pt>
                <c:pt idx="53">
                  <c:v>4653.5409</c:v>
                </c:pt>
                <c:pt idx="54">
                  <c:v>4654.5254999999997</c:v>
                </c:pt>
                <c:pt idx="55">
                  <c:v>4656.1103400000002</c:v>
                </c:pt>
                <c:pt idx="56">
                  <c:v>4657.9473600000001</c:v>
                </c:pt>
                <c:pt idx="57">
                  <c:v>4659.8121099999998</c:v>
                </c:pt>
                <c:pt idx="58">
                  <c:v>4661.4707600000002</c:v>
                </c:pt>
                <c:pt idx="59">
                  <c:v>4662.6807099999996</c:v>
                </c:pt>
                <c:pt idx="60">
                  <c:v>4663.3685299999997</c:v>
                </c:pt>
                <c:pt idx="61">
                  <c:v>4663.4453899999999</c:v>
                </c:pt>
                <c:pt idx="62">
                  <c:v>4662.8986000000004</c:v>
                </c:pt>
                <c:pt idx="63">
                  <c:v>4661.7645400000001</c:v>
                </c:pt>
                <c:pt idx="64">
                  <c:v>4660.1769700000004</c:v>
                </c:pt>
                <c:pt idx="65">
                  <c:v>4658.2821199999998</c:v>
                </c:pt>
                <c:pt idx="66">
                  <c:v>4656.40715</c:v>
                </c:pt>
                <c:pt idx="67">
                  <c:v>4654.7824000000001</c:v>
                </c:pt>
                <c:pt idx="68">
                  <c:v>4653.5231800000001</c:v>
                </c:pt>
                <c:pt idx="69">
                  <c:v>4652.60437</c:v>
                </c:pt>
                <c:pt idx="70">
                  <c:v>4652.1009100000001</c:v>
                </c:pt>
                <c:pt idx="71">
                  <c:v>4651.9429700000001</c:v>
                </c:pt>
                <c:pt idx="72">
                  <c:v>4652.0289199999997</c:v>
                </c:pt>
                <c:pt idx="73">
                  <c:v>4652.1980199999998</c:v>
                </c:pt>
                <c:pt idx="74">
                  <c:v>4652.3478500000001</c:v>
                </c:pt>
                <c:pt idx="75">
                  <c:v>4652.5390500000003</c:v>
                </c:pt>
                <c:pt idx="76">
                  <c:v>4652.9171299999998</c:v>
                </c:pt>
                <c:pt idx="77">
                  <c:v>4653.70208</c:v>
                </c:pt>
                <c:pt idx="78">
                  <c:v>4655.1007200000004</c:v>
                </c:pt>
                <c:pt idx="79">
                  <c:v>4657.1657699999996</c:v>
                </c:pt>
                <c:pt idx="80">
                  <c:v>4659.8939399999999</c:v>
                </c:pt>
                <c:pt idx="81">
                  <c:v>4663.0485200000003</c:v>
                </c:pt>
                <c:pt idx="82">
                  <c:v>4666.2315699999999</c:v>
                </c:pt>
                <c:pt idx="83">
                  <c:v>4669.0644400000001</c:v>
                </c:pt>
                <c:pt idx="84">
                  <c:v>4671.2280199999996</c:v>
                </c:pt>
                <c:pt idx="85">
                  <c:v>4672.4685799999997</c:v>
                </c:pt>
                <c:pt idx="86">
                  <c:v>4672.6317399999998</c:v>
                </c:pt>
                <c:pt idx="87">
                  <c:v>4671.8923100000002</c:v>
                </c:pt>
                <c:pt idx="88">
                  <c:v>4670.63544</c:v>
                </c:pt>
                <c:pt idx="89">
                  <c:v>4669.2468600000002</c:v>
                </c:pt>
                <c:pt idx="90">
                  <c:v>4668.1682199999996</c:v>
                </c:pt>
                <c:pt idx="91">
                  <c:v>4667.6880700000002</c:v>
                </c:pt>
                <c:pt idx="92">
                  <c:v>4667.88375</c:v>
                </c:pt>
                <c:pt idx="93">
                  <c:v>4668.6236500000005</c:v>
                </c:pt>
                <c:pt idx="94">
                  <c:v>4669.6327499999998</c:v>
                </c:pt>
                <c:pt idx="95">
                  <c:v>4670.5551999999998</c:v>
                </c:pt>
                <c:pt idx="96">
                  <c:v>4671.2182000000003</c:v>
                </c:pt>
                <c:pt idx="97">
                  <c:v>4671.5299400000004</c:v>
                </c:pt>
                <c:pt idx="98">
                  <c:v>4671.5593600000002</c:v>
                </c:pt>
                <c:pt idx="99">
                  <c:v>4671.4664899999998</c:v>
                </c:pt>
                <c:pt idx="100">
                  <c:v>4671.4818299999997</c:v>
                </c:pt>
                <c:pt idx="101">
                  <c:v>4671.71299</c:v>
                </c:pt>
                <c:pt idx="102">
                  <c:v>4672.0534600000001</c:v>
                </c:pt>
                <c:pt idx="103">
                  <c:v>4672.1418700000004</c:v>
                </c:pt>
                <c:pt idx="104">
                  <c:v>4671.5454099999997</c:v>
                </c:pt>
                <c:pt idx="105">
                  <c:v>4669.8713200000002</c:v>
                </c:pt>
                <c:pt idx="106">
                  <c:v>4666.8170600000003</c:v>
                </c:pt>
                <c:pt idx="107">
                  <c:v>4662.2825300000004</c:v>
                </c:pt>
                <c:pt idx="108">
                  <c:v>4656.4221399999997</c:v>
                </c:pt>
                <c:pt idx="109">
                  <c:v>4650.1609799999997</c:v>
                </c:pt>
                <c:pt idx="110">
                  <c:v>4644.3706000000002</c:v>
                </c:pt>
                <c:pt idx="111">
                  <c:v>4639.7758000000003</c:v>
                </c:pt>
                <c:pt idx="112">
                  <c:v>4636.7558099999997</c:v>
                </c:pt>
                <c:pt idx="113">
                  <c:v>4635.3595400000004</c:v>
                </c:pt>
                <c:pt idx="114">
                  <c:v>4635.46976</c:v>
                </c:pt>
                <c:pt idx="115">
                  <c:v>4636.7214299999996</c:v>
                </c:pt>
                <c:pt idx="116">
                  <c:v>4638.4645200000004</c:v>
                </c:pt>
                <c:pt idx="117">
                  <c:v>4640.02693</c:v>
                </c:pt>
                <c:pt idx="118">
                  <c:v>4640.8393299999998</c:v>
                </c:pt>
                <c:pt idx="119">
                  <c:v>4640.6441199999999</c:v>
                </c:pt>
                <c:pt idx="120">
                  <c:v>4639.0785699999997</c:v>
                </c:pt>
                <c:pt idx="121">
                  <c:v>4636.1860800000004</c:v>
                </c:pt>
                <c:pt idx="122">
                  <c:v>4632.26458</c:v>
                </c:pt>
                <c:pt idx="123">
                  <c:v>4627.6874200000002</c:v>
                </c:pt>
                <c:pt idx="124">
                  <c:v>4623.0005499999997</c:v>
                </c:pt>
                <c:pt idx="125">
                  <c:v>4618.7614800000001</c:v>
                </c:pt>
                <c:pt idx="126">
                  <c:v>4615.5288399999999</c:v>
                </c:pt>
                <c:pt idx="127">
                  <c:v>4613.5362400000004</c:v>
                </c:pt>
                <c:pt idx="128">
                  <c:v>4612.8305600000003</c:v>
                </c:pt>
                <c:pt idx="129">
                  <c:v>4613.3389900000002</c:v>
                </c:pt>
                <c:pt idx="130">
                  <c:v>4614.6804000000002</c:v>
                </c:pt>
                <c:pt idx="131">
                  <c:v>4616.3526300000003</c:v>
                </c:pt>
                <c:pt idx="132">
                  <c:v>4617.9514799999997</c:v>
                </c:pt>
                <c:pt idx="133">
                  <c:v>4618.94823</c:v>
                </c:pt>
                <c:pt idx="134">
                  <c:v>4619.0320199999996</c:v>
                </c:pt>
                <c:pt idx="135">
                  <c:v>4618.1081199999999</c:v>
                </c:pt>
                <c:pt idx="136">
                  <c:v>4616.4843199999996</c:v>
                </c:pt>
                <c:pt idx="137">
                  <c:v>4614.56765</c:v>
                </c:pt>
                <c:pt idx="138">
                  <c:v>4613.0180499999997</c:v>
                </c:pt>
                <c:pt idx="139">
                  <c:v>4612.34681</c:v>
                </c:pt>
                <c:pt idx="140">
                  <c:v>4612.9059800000005</c:v>
                </c:pt>
                <c:pt idx="141">
                  <c:v>4614.7438499999998</c:v>
                </c:pt>
                <c:pt idx="142">
                  <c:v>4617.7627599999996</c:v>
                </c:pt>
                <c:pt idx="143">
                  <c:v>4621.63634</c:v>
                </c:pt>
                <c:pt idx="144">
                  <c:v>4625.9109799999997</c:v>
                </c:pt>
                <c:pt idx="145">
                  <c:v>4629.9744000000001</c:v>
                </c:pt>
                <c:pt idx="146">
                  <c:v>4633.2183999999997</c:v>
                </c:pt>
                <c:pt idx="147">
                  <c:v>4635.1769800000002</c:v>
                </c:pt>
                <c:pt idx="148">
                  <c:v>4635.8484200000003</c:v>
                </c:pt>
                <c:pt idx="149">
                  <c:v>4635.2658199999996</c:v>
                </c:pt>
                <c:pt idx="150">
                  <c:v>4633.5458600000002</c:v>
                </c:pt>
                <c:pt idx="151">
                  <c:v>4631.2030699999996</c:v>
                </c:pt>
                <c:pt idx="152">
                  <c:v>4628.7547699999996</c:v>
                </c:pt>
                <c:pt idx="153">
                  <c:v>4626.8641799999996</c:v>
                </c:pt>
                <c:pt idx="154">
                  <c:v>4626.16021</c:v>
                </c:pt>
                <c:pt idx="155">
                  <c:v>4627.0296099999996</c:v>
                </c:pt>
                <c:pt idx="156">
                  <c:v>4629.6277499999997</c:v>
                </c:pt>
                <c:pt idx="157">
                  <c:v>4633.7919300000003</c:v>
                </c:pt>
                <c:pt idx="158">
                  <c:v>4639.1067000000003</c:v>
                </c:pt>
                <c:pt idx="159">
                  <c:v>4644.95172</c:v>
                </c:pt>
                <c:pt idx="160">
                  <c:v>4650.3142699999999</c:v>
                </c:pt>
                <c:pt idx="161">
                  <c:v>4654.4104299999999</c:v>
                </c:pt>
                <c:pt idx="162">
                  <c:v>4656.8081000000002</c:v>
                </c:pt>
                <c:pt idx="163">
                  <c:v>4657.4111300000004</c:v>
                </c:pt>
                <c:pt idx="164">
                  <c:v>4656.3516200000004</c:v>
                </c:pt>
                <c:pt idx="165">
                  <c:v>4653.9022299999997</c:v>
                </c:pt>
                <c:pt idx="166">
                  <c:v>4650.4155600000004</c:v>
                </c:pt>
                <c:pt idx="167">
                  <c:v>4646.3037899999999</c:v>
                </c:pt>
                <c:pt idx="168">
                  <c:v>4641.9965700000002</c:v>
                </c:pt>
                <c:pt idx="169">
                  <c:v>4637.99953</c:v>
                </c:pt>
                <c:pt idx="170">
                  <c:v>4634.6620400000002</c:v>
                </c:pt>
                <c:pt idx="171">
                  <c:v>4632.1349399999999</c:v>
                </c:pt>
                <c:pt idx="172">
                  <c:v>4630.5244499999999</c:v>
                </c:pt>
                <c:pt idx="173">
                  <c:v>4629.7781500000001</c:v>
                </c:pt>
                <c:pt idx="174">
                  <c:v>4629.8408799999997</c:v>
                </c:pt>
                <c:pt idx="175">
                  <c:v>4630.6264700000002</c:v>
                </c:pt>
                <c:pt idx="176">
                  <c:v>4632.0587299999997</c:v>
                </c:pt>
                <c:pt idx="177">
                  <c:v>4633.98279</c:v>
                </c:pt>
                <c:pt idx="178">
                  <c:v>4636.2253799999999</c:v>
                </c:pt>
                <c:pt idx="179">
                  <c:v>4638.58968</c:v>
                </c:pt>
                <c:pt idx="180">
                  <c:v>4640.8122599999997</c:v>
                </c:pt>
                <c:pt idx="181">
                  <c:v>4642.6037699999997</c:v>
                </c:pt>
                <c:pt idx="182">
                  <c:v>4643.8311800000001</c:v>
                </c:pt>
                <c:pt idx="183">
                  <c:v>4644.5406199999998</c:v>
                </c:pt>
                <c:pt idx="184">
                  <c:v>4644.8892400000004</c:v>
                </c:pt>
                <c:pt idx="185">
                  <c:v>4645.1419599999999</c:v>
                </c:pt>
                <c:pt idx="186">
                  <c:v>4645.5548399999998</c:v>
                </c:pt>
                <c:pt idx="187">
                  <c:v>4646.4055799999996</c:v>
                </c:pt>
                <c:pt idx="188">
                  <c:v>4647.95471</c:v>
                </c:pt>
                <c:pt idx="189">
                  <c:v>4650.3590299999996</c:v>
                </c:pt>
                <c:pt idx="190">
                  <c:v>4653.5804900000003</c:v>
                </c:pt>
                <c:pt idx="191">
                  <c:v>4657.4023399999996</c:v>
                </c:pt>
                <c:pt idx="192">
                  <c:v>4661.4780899999996</c:v>
                </c:pt>
                <c:pt idx="193">
                  <c:v>4665.3768300000002</c:v>
                </c:pt>
                <c:pt idx="194">
                  <c:v>4668.6063299999996</c:v>
                </c:pt>
                <c:pt idx="195">
                  <c:v>4670.7834999999995</c:v>
                </c:pt>
                <c:pt idx="196">
                  <c:v>4671.6689500000002</c:v>
                </c:pt>
                <c:pt idx="197">
                  <c:v>4671.2924999999996</c:v>
                </c:pt>
                <c:pt idx="198">
                  <c:v>4669.92623</c:v>
                </c:pt>
                <c:pt idx="199">
                  <c:v>4667.9030000000002</c:v>
                </c:pt>
                <c:pt idx="200">
                  <c:v>4665.5874199999998</c:v>
                </c:pt>
                <c:pt idx="201">
                  <c:v>4663.3237300000001</c:v>
                </c:pt>
                <c:pt idx="202">
                  <c:v>4661.3441400000002</c:v>
                </c:pt>
                <c:pt idx="203">
                  <c:v>4659.6503899999998</c:v>
                </c:pt>
                <c:pt idx="204">
                  <c:v>4658.3794699999999</c:v>
                </c:pt>
                <c:pt idx="205">
                  <c:v>4657.5358299999998</c:v>
                </c:pt>
                <c:pt idx="206">
                  <c:v>4657.0074299999997</c:v>
                </c:pt>
                <c:pt idx="207">
                  <c:v>4656.68181</c:v>
                </c:pt>
                <c:pt idx="208">
                  <c:v>4656.5465100000001</c:v>
                </c:pt>
                <c:pt idx="209">
                  <c:v>4656.6769899999999</c:v>
                </c:pt>
                <c:pt idx="210">
                  <c:v>4657.0861299999997</c:v>
                </c:pt>
                <c:pt idx="211">
                  <c:v>4657.71922</c:v>
                </c:pt>
                <c:pt idx="212">
                  <c:v>4658.4936100000004</c:v>
                </c:pt>
                <c:pt idx="213">
                  <c:v>4659.2209400000002</c:v>
                </c:pt>
                <c:pt idx="214">
                  <c:v>4659.6476700000003</c:v>
                </c:pt>
                <c:pt idx="215">
                  <c:v>4659.4619700000003</c:v>
                </c:pt>
                <c:pt idx="216">
                  <c:v>4658.4428500000004</c:v>
                </c:pt>
                <c:pt idx="217">
                  <c:v>4656.6844099999998</c:v>
                </c:pt>
                <c:pt idx="218">
                  <c:v>4654.5029199999999</c:v>
                </c:pt>
                <c:pt idx="219">
                  <c:v>4652.4142400000001</c:v>
                </c:pt>
                <c:pt idx="220">
                  <c:v>4651.0126200000004</c:v>
                </c:pt>
                <c:pt idx="221">
                  <c:v>4650.8838599999999</c:v>
                </c:pt>
                <c:pt idx="222">
                  <c:v>4652.3543600000003</c:v>
                </c:pt>
                <c:pt idx="223">
                  <c:v>4655.50378</c:v>
                </c:pt>
                <c:pt idx="224">
                  <c:v>4660.1368499999999</c:v>
                </c:pt>
                <c:pt idx="225">
                  <c:v>4665.7843199999998</c:v>
                </c:pt>
                <c:pt idx="226">
                  <c:v>4671.8060699999996</c:v>
                </c:pt>
                <c:pt idx="227">
                  <c:v>4677.5255999999999</c:v>
                </c:pt>
                <c:pt idx="228">
                  <c:v>4682.4076999999997</c:v>
                </c:pt>
                <c:pt idx="229">
                  <c:v>4686.0654599999998</c:v>
                </c:pt>
                <c:pt idx="230">
                  <c:v>4688.5371299999997</c:v>
                </c:pt>
                <c:pt idx="231">
                  <c:v>4689.9770600000002</c:v>
                </c:pt>
                <c:pt idx="232">
                  <c:v>4690.7229799999996</c:v>
                </c:pt>
                <c:pt idx="233">
                  <c:v>4691.06088</c:v>
                </c:pt>
                <c:pt idx="234">
                  <c:v>4691.3093900000003</c:v>
                </c:pt>
                <c:pt idx="235">
                  <c:v>4691.6635500000002</c:v>
                </c:pt>
                <c:pt idx="236">
                  <c:v>4692.2865599999996</c:v>
                </c:pt>
                <c:pt idx="237">
                  <c:v>4693.1916899999997</c:v>
                </c:pt>
                <c:pt idx="238">
                  <c:v>4694.28971</c:v>
                </c:pt>
                <c:pt idx="239">
                  <c:v>4695.5324799999999</c:v>
                </c:pt>
                <c:pt idx="240">
                  <c:v>4696.8450999999995</c:v>
                </c:pt>
                <c:pt idx="241">
                  <c:v>4698.1386899999998</c:v>
                </c:pt>
                <c:pt idx="242">
                  <c:v>4699.3661099999999</c:v>
                </c:pt>
                <c:pt idx="243">
                  <c:v>4700.4743600000002</c:v>
                </c:pt>
                <c:pt idx="244">
                  <c:v>4701.4287999999997</c:v>
                </c:pt>
                <c:pt idx="245">
                  <c:v>4702.1522500000001</c:v>
                </c:pt>
                <c:pt idx="246">
                  <c:v>4702.5370300000004</c:v>
                </c:pt>
                <c:pt idx="247">
                  <c:v>4702.4691199999997</c:v>
                </c:pt>
                <c:pt idx="248">
                  <c:v>4701.8815800000002</c:v>
                </c:pt>
                <c:pt idx="249">
                  <c:v>4700.7509099999997</c:v>
                </c:pt>
                <c:pt idx="250">
                  <c:v>4699.1553999999996</c:v>
                </c:pt>
                <c:pt idx="251">
                  <c:v>4697.3122400000002</c:v>
                </c:pt>
                <c:pt idx="252">
                  <c:v>4695.4174400000002</c:v>
                </c:pt>
                <c:pt idx="253">
                  <c:v>4693.59782</c:v>
                </c:pt>
                <c:pt idx="254">
                  <c:v>4692.03568</c:v>
                </c:pt>
                <c:pt idx="255">
                  <c:v>4690.9400400000004</c:v>
                </c:pt>
                <c:pt idx="256">
                  <c:v>4690.3539899999996</c:v>
                </c:pt>
                <c:pt idx="257">
                  <c:v>4690.2592299999997</c:v>
                </c:pt>
                <c:pt idx="258">
                  <c:v>4690.5591599999998</c:v>
                </c:pt>
                <c:pt idx="259">
                  <c:v>4691.1078399999997</c:v>
                </c:pt>
                <c:pt idx="260">
                  <c:v>4691.7204599999995</c:v>
                </c:pt>
                <c:pt idx="261">
                  <c:v>4692.1871000000001</c:v>
                </c:pt>
                <c:pt idx="262">
                  <c:v>4692.4131100000004</c:v>
                </c:pt>
                <c:pt idx="263">
                  <c:v>4692.3701000000001</c:v>
                </c:pt>
                <c:pt idx="264">
                  <c:v>4692.0996400000004</c:v>
                </c:pt>
                <c:pt idx="265">
                  <c:v>4691.6319599999997</c:v>
                </c:pt>
                <c:pt idx="266">
                  <c:v>4691.0473199999997</c:v>
                </c:pt>
                <c:pt idx="267">
                  <c:v>4690.4700300000004</c:v>
                </c:pt>
                <c:pt idx="268">
                  <c:v>4689.9444299999996</c:v>
                </c:pt>
                <c:pt idx="269">
                  <c:v>4689.49748</c:v>
                </c:pt>
                <c:pt idx="270">
                  <c:v>4689.0648799999999</c:v>
                </c:pt>
                <c:pt idx="271">
                  <c:v>4688.5131000000001</c:v>
                </c:pt>
                <c:pt idx="272">
                  <c:v>4687.6751100000001</c:v>
                </c:pt>
                <c:pt idx="273">
                  <c:v>4686.4481299999998</c:v>
                </c:pt>
                <c:pt idx="274">
                  <c:v>4684.7793899999997</c:v>
                </c:pt>
                <c:pt idx="275">
                  <c:v>4682.6679800000002</c:v>
                </c:pt>
                <c:pt idx="276">
                  <c:v>4680.2689200000004</c:v>
                </c:pt>
                <c:pt idx="277">
                  <c:v>4677.7332200000001</c:v>
                </c:pt>
                <c:pt idx="278">
                  <c:v>4675.3169099999996</c:v>
                </c:pt>
                <c:pt idx="279">
                  <c:v>4673.3571499999998</c:v>
                </c:pt>
                <c:pt idx="280">
                  <c:v>4672.08068</c:v>
                </c:pt>
                <c:pt idx="281">
                  <c:v>4671.6869100000004</c:v>
                </c:pt>
                <c:pt idx="282">
                  <c:v>4672.12788</c:v>
                </c:pt>
                <c:pt idx="283">
                  <c:v>4673.0932000000003</c:v>
                </c:pt>
                <c:pt idx="284">
                  <c:v>4674.1925600000004</c:v>
                </c:pt>
                <c:pt idx="285">
                  <c:v>4675.0649700000004</c:v>
                </c:pt>
                <c:pt idx="286">
                  <c:v>4675.4115899999997</c:v>
                </c:pt>
                <c:pt idx="287">
                  <c:v>4675.1095699999996</c:v>
                </c:pt>
                <c:pt idx="288">
                  <c:v>4674.2030800000002</c:v>
                </c:pt>
                <c:pt idx="289">
                  <c:v>4672.9107999999997</c:v>
                </c:pt>
                <c:pt idx="290">
                  <c:v>4671.5201999999999</c:v>
                </c:pt>
                <c:pt idx="291">
                  <c:v>4670.3058300000002</c:v>
                </c:pt>
                <c:pt idx="292">
                  <c:v>4669.5128100000002</c:v>
                </c:pt>
                <c:pt idx="293">
                  <c:v>4669.1336000000001</c:v>
                </c:pt>
                <c:pt idx="294">
                  <c:v>4669.1507099999999</c:v>
                </c:pt>
                <c:pt idx="295">
                  <c:v>4669.44038</c:v>
                </c:pt>
                <c:pt idx="296">
                  <c:v>4669.8523299999997</c:v>
                </c:pt>
                <c:pt idx="297">
                  <c:v>4670.4063299999998</c:v>
                </c:pt>
                <c:pt idx="298">
                  <c:v>4671.1567999999997</c:v>
                </c:pt>
                <c:pt idx="299">
                  <c:v>4672.0078400000002</c:v>
                </c:pt>
                <c:pt idx="300">
                  <c:v>4672.9849100000001</c:v>
                </c:pt>
                <c:pt idx="301">
                  <c:v>4674.3116300000002</c:v>
                </c:pt>
                <c:pt idx="302">
                  <c:v>4676.1130400000002</c:v>
                </c:pt>
                <c:pt idx="303">
                  <c:v>4678.3741900000005</c:v>
                </c:pt>
                <c:pt idx="304">
                  <c:v>4680.8280599999998</c:v>
                </c:pt>
                <c:pt idx="305">
                  <c:v>4683.1367</c:v>
                </c:pt>
                <c:pt idx="306">
                  <c:v>4684.9616500000002</c:v>
                </c:pt>
                <c:pt idx="307">
                  <c:v>4685.9371099999998</c:v>
                </c:pt>
                <c:pt idx="308">
                  <c:v>4685.9246999999996</c:v>
                </c:pt>
                <c:pt idx="309">
                  <c:v>4684.8845499999998</c:v>
                </c:pt>
                <c:pt idx="310">
                  <c:v>4682.9551300000003</c:v>
                </c:pt>
                <c:pt idx="311">
                  <c:v>4680.26116</c:v>
                </c:pt>
                <c:pt idx="312">
                  <c:v>4677.0442999999996</c:v>
                </c:pt>
                <c:pt idx="313">
                  <c:v>4673.6965600000003</c:v>
                </c:pt>
                <c:pt idx="314">
                  <c:v>4670.5770700000003</c:v>
                </c:pt>
                <c:pt idx="315">
                  <c:v>4667.97811</c:v>
                </c:pt>
                <c:pt idx="316">
                  <c:v>4665.9795599999998</c:v>
                </c:pt>
                <c:pt idx="317">
                  <c:v>4664.5738899999997</c:v>
                </c:pt>
                <c:pt idx="318">
                  <c:v>4663.6745799999999</c:v>
                </c:pt>
                <c:pt idx="319">
                  <c:v>4663.1843799999997</c:v>
                </c:pt>
                <c:pt idx="320">
                  <c:v>4663.1617399999996</c:v>
                </c:pt>
                <c:pt idx="321">
                  <c:v>4663.52322</c:v>
                </c:pt>
                <c:pt idx="322">
                  <c:v>4664.1439499999997</c:v>
                </c:pt>
                <c:pt idx="323">
                  <c:v>4664.9047600000004</c:v>
                </c:pt>
                <c:pt idx="324">
                  <c:v>4665.6926000000003</c:v>
                </c:pt>
                <c:pt idx="325">
                  <c:v>4666.4403499999999</c:v>
                </c:pt>
                <c:pt idx="326">
                  <c:v>4667.1208999999999</c:v>
                </c:pt>
                <c:pt idx="327">
                  <c:v>4667.5952900000002</c:v>
                </c:pt>
                <c:pt idx="328">
                  <c:v>4667.7765600000002</c:v>
                </c:pt>
                <c:pt idx="329">
                  <c:v>4667.5927700000002</c:v>
                </c:pt>
                <c:pt idx="330">
                  <c:v>4667.0443400000004</c:v>
                </c:pt>
                <c:pt idx="331">
                  <c:v>4666.1596300000001</c:v>
                </c:pt>
                <c:pt idx="332">
                  <c:v>4665.0436300000001</c:v>
                </c:pt>
                <c:pt idx="333">
                  <c:v>4663.8250799999996</c:v>
                </c:pt>
                <c:pt idx="334">
                  <c:v>4662.5951100000002</c:v>
                </c:pt>
                <c:pt idx="335">
                  <c:v>4661.4601599999996</c:v>
                </c:pt>
                <c:pt idx="336">
                  <c:v>4660.50846</c:v>
                </c:pt>
                <c:pt idx="337">
                  <c:v>4659.7716300000002</c:v>
                </c:pt>
                <c:pt idx="338">
                  <c:v>4659.2275200000004</c:v>
                </c:pt>
                <c:pt idx="339">
                  <c:v>4658.8526400000001</c:v>
                </c:pt>
                <c:pt idx="340">
                  <c:v>4658.5011299999996</c:v>
                </c:pt>
                <c:pt idx="341">
                  <c:v>4658.0598</c:v>
                </c:pt>
                <c:pt idx="342">
                  <c:v>4657.52189</c:v>
                </c:pt>
                <c:pt idx="343">
                  <c:v>4656.8962600000004</c:v>
                </c:pt>
                <c:pt idx="344">
                  <c:v>4656.2550199999996</c:v>
                </c:pt>
                <c:pt idx="345">
                  <c:v>4655.7521800000004</c:v>
                </c:pt>
                <c:pt idx="346">
                  <c:v>4655.5623900000001</c:v>
                </c:pt>
                <c:pt idx="347">
                  <c:v>4655.7320200000004</c:v>
                </c:pt>
                <c:pt idx="348">
                  <c:v>4656.2598900000003</c:v>
                </c:pt>
                <c:pt idx="349">
                  <c:v>4657.0594700000001</c:v>
                </c:pt>
                <c:pt idx="350">
                  <c:v>4657.9155600000004</c:v>
                </c:pt>
                <c:pt idx="351">
                  <c:v>4658.5979500000003</c:v>
                </c:pt>
                <c:pt idx="352">
                  <c:v>4658.8837100000001</c:v>
                </c:pt>
                <c:pt idx="353">
                  <c:v>4658.66</c:v>
                </c:pt>
                <c:pt idx="354">
                  <c:v>4657.9513900000002</c:v>
                </c:pt>
                <c:pt idx="355">
                  <c:v>4656.8747100000001</c:v>
                </c:pt>
                <c:pt idx="356">
                  <c:v>4655.7080299999998</c:v>
                </c:pt>
                <c:pt idx="357">
                  <c:v>4654.6507700000002</c:v>
                </c:pt>
                <c:pt idx="358">
                  <c:v>4653.8206600000003</c:v>
                </c:pt>
                <c:pt idx="359">
                  <c:v>4653.2428900000004</c:v>
                </c:pt>
                <c:pt idx="360">
                  <c:v>4652.7828799999997</c:v>
                </c:pt>
                <c:pt idx="361">
                  <c:v>4652.3155399999996</c:v>
                </c:pt>
                <c:pt idx="362">
                  <c:v>4651.8365299999996</c:v>
                </c:pt>
                <c:pt idx="363">
                  <c:v>4651.3507499999996</c:v>
                </c:pt>
                <c:pt idx="364">
                  <c:v>4650.9209099999998</c:v>
                </c:pt>
                <c:pt idx="365">
                  <c:v>4650.6341700000003</c:v>
                </c:pt>
                <c:pt idx="366">
                  <c:v>4650.5487999999996</c:v>
                </c:pt>
                <c:pt idx="367">
                  <c:v>4650.7226899999996</c:v>
                </c:pt>
                <c:pt idx="368">
                  <c:v>4651.2133000000003</c:v>
                </c:pt>
                <c:pt idx="369">
                  <c:v>4652.0227100000002</c:v>
                </c:pt>
                <c:pt idx="370">
                  <c:v>4653.0473899999997</c:v>
                </c:pt>
                <c:pt idx="371">
                  <c:v>4654.1723099999999</c:v>
                </c:pt>
                <c:pt idx="372">
                  <c:v>4655.2331100000001</c:v>
                </c:pt>
                <c:pt idx="373">
                  <c:v>4656.0641599999999</c:v>
                </c:pt>
                <c:pt idx="374">
                  <c:v>4656.5552399999997</c:v>
                </c:pt>
                <c:pt idx="375">
                  <c:v>4656.5929900000001</c:v>
                </c:pt>
                <c:pt idx="376">
                  <c:v>4656.1747699999996</c:v>
                </c:pt>
                <c:pt idx="377">
                  <c:v>4655.4018299999998</c:v>
                </c:pt>
                <c:pt idx="378">
                  <c:v>4654.4700899999998</c:v>
                </c:pt>
                <c:pt idx="379">
                  <c:v>4653.6142200000004</c:v>
                </c:pt>
                <c:pt idx="380">
                  <c:v>4653.1218200000003</c:v>
                </c:pt>
                <c:pt idx="381">
                  <c:v>4653.1857099999997</c:v>
                </c:pt>
                <c:pt idx="382">
                  <c:v>4653.9257100000004</c:v>
                </c:pt>
                <c:pt idx="383">
                  <c:v>4655.2981499999996</c:v>
                </c:pt>
                <c:pt idx="384">
                  <c:v>4657.1586200000002</c:v>
                </c:pt>
                <c:pt idx="385">
                  <c:v>4659.1294500000004</c:v>
                </c:pt>
                <c:pt idx="386">
                  <c:v>4660.8218900000002</c:v>
                </c:pt>
                <c:pt idx="387">
                  <c:v>4662.0177199999998</c:v>
                </c:pt>
                <c:pt idx="388">
                  <c:v>4662.5995800000001</c:v>
                </c:pt>
                <c:pt idx="389">
                  <c:v>4662.6213699999998</c:v>
                </c:pt>
                <c:pt idx="390">
                  <c:v>4662.1907099999999</c:v>
                </c:pt>
                <c:pt idx="391">
                  <c:v>4661.4949999999999</c:v>
                </c:pt>
                <c:pt idx="392">
                  <c:v>4660.7294499999998</c:v>
                </c:pt>
                <c:pt idx="393">
                  <c:v>4660.0563599999996</c:v>
                </c:pt>
                <c:pt idx="394">
                  <c:v>4659.52448</c:v>
                </c:pt>
                <c:pt idx="395">
                  <c:v>4659.1598400000003</c:v>
                </c:pt>
                <c:pt idx="396">
                  <c:v>4658.9023200000001</c:v>
                </c:pt>
                <c:pt idx="397">
                  <c:v>4658.6471199999996</c:v>
                </c:pt>
                <c:pt idx="398">
                  <c:v>4658.30674</c:v>
                </c:pt>
                <c:pt idx="399">
                  <c:v>4657.8348699999997</c:v>
                </c:pt>
                <c:pt idx="400">
                  <c:v>4657.2592500000001</c:v>
                </c:pt>
                <c:pt idx="401">
                  <c:v>4656.6969099999997</c:v>
                </c:pt>
                <c:pt idx="402">
                  <c:v>4656.2264800000003</c:v>
                </c:pt>
                <c:pt idx="403">
                  <c:v>4655.9043199999996</c:v>
                </c:pt>
                <c:pt idx="404">
                  <c:v>4655.7397600000004</c:v>
                </c:pt>
                <c:pt idx="405">
                  <c:v>4655.7240099999999</c:v>
                </c:pt>
                <c:pt idx="406">
                  <c:v>4655.8265899999997</c:v>
                </c:pt>
                <c:pt idx="407">
                  <c:v>4655.9946499999996</c:v>
                </c:pt>
                <c:pt idx="408">
                  <c:v>4656.2308599999997</c:v>
                </c:pt>
                <c:pt idx="409">
                  <c:v>4656.6114799999996</c:v>
                </c:pt>
                <c:pt idx="410">
                  <c:v>4657.1986699999998</c:v>
                </c:pt>
                <c:pt idx="411">
                  <c:v>4657.9469600000002</c:v>
                </c:pt>
                <c:pt idx="412">
                  <c:v>4658.7646199999999</c:v>
                </c:pt>
                <c:pt idx="413">
                  <c:v>4659.51962</c:v>
                </c:pt>
                <c:pt idx="414">
                  <c:v>4660.0632900000001</c:v>
                </c:pt>
                <c:pt idx="415">
                  <c:v>4660.22696</c:v>
                </c:pt>
                <c:pt idx="416">
                  <c:v>4659.9022699999996</c:v>
                </c:pt>
                <c:pt idx="417">
                  <c:v>4659.0608000000002</c:v>
                </c:pt>
                <c:pt idx="418">
                  <c:v>4657.7970800000003</c:v>
                </c:pt>
                <c:pt idx="419">
                  <c:v>4656.2841500000004</c:v>
                </c:pt>
                <c:pt idx="420">
                  <c:v>4654.7356200000004</c:v>
                </c:pt>
                <c:pt idx="421">
                  <c:v>4653.2464300000001</c:v>
                </c:pt>
                <c:pt idx="422">
                  <c:v>4652.0835100000004</c:v>
                </c:pt>
                <c:pt idx="423">
                  <c:v>4651.33817</c:v>
                </c:pt>
                <c:pt idx="424">
                  <c:v>4650.7580699999999</c:v>
                </c:pt>
                <c:pt idx="425">
                  <c:v>4650.03784</c:v>
                </c:pt>
                <c:pt idx="426">
                  <c:v>4648.7888700000003</c:v>
                </c:pt>
                <c:pt idx="427">
                  <c:v>4646.6932800000004</c:v>
                </c:pt>
                <c:pt idx="428">
                  <c:v>4643.8422600000004</c:v>
                </c:pt>
                <c:pt idx="429">
                  <c:v>4640.3682600000002</c:v>
                </c:pt>
                <c:pt idx="430">
                  <c:v>4636.6230599999999</c:v>
                </c:pt>
                <c:pt idx="431">
                  <c:v>4633.0860000000002</c:v>
                </c:pt>
                <c:pt idx="432">
                  <c:v>4630.2048599999998</c:v>
                </c:pt>
                <c:pt idx="433">
                  <c:v>4628.3224600000003</c:v>
                </c:pt>
                <c:pt idx="434">
                  <c:v>4627.6290300000001</c:v>
                </c:pt>
                <c:pt idx="435">
                  <c:v>4628.25461</c:v>
                </c:pt>
                <c:pt idx="436">
                  <c:v>4630.1048600000004</c:v>
                </c:pt>
                <c:pt idx="437">
                  <c:v>4632.9606299999996</c:v>
                </c:pt>
                <c:pt idx="438">
                  <c:v>4636.4429300000002</c:v>
                </c:pt>
                <c:pt idx="439">
                  <c:v>4640.1067199999998</c:v>
                </c:pt>
                <c:pt idx="440">
                  <c:v>4643.4900799999996</c:v>
                </c:pt>
                <c:pt idx="441">
                  <c:v>4646.1911300000002</c:v>
                </c:pt>
                <c:pt idx="442">
                  <c:v>4647.91561</c:v>
                </c:pt>
                <c:pt idx="443">
                  <c:v>4648.59213</c:v>
                </c:pt>
                <c:pt idx="444">
                  <c:v>4648.3380299999999</c:v>
                </c:pt>
                <c:pt idx="445">
                  <c:v>4647.4268400000001</c:v>
                </c:pt>
                <c:pt idx="446">
                  <c:v>4646.2056000000002</c:v>
                </c:pt>
                <c:pt idx="447">
                  <c:v>4645.0268900000001</c:v>
                </c:pt>
                <c:pt idx="448">
                  <c:v>4644.2068799999997</c:v>
                </c:pt>
                <c:pt idx="449">
                  <c:v>4643.9195499999996</c:v>
                </c:pt>
                <c:pt idx="450">
                  <c:v>4644.1882900000001</c:v>
                </c:pt>
                <c:pt idx="451">
                  <c:v>4644.8757699999996</c:v>
                </c:pt>
                <c:pt idx="452">
                  <c:v>4645.8095999999996</c:v>
                </c:pt>
                <c:pt idx="453">
                  <c:v>4646.7619999999997</c:v>
                </c:pt>
                <c:pt idx="454">
                  <c:v>4647.5552799999996</c:v>
                </c:pt>
                <c:pt idx="455">
                  <c:v>4648.0897999999997</c:v>
                </c:pt>
                <c:pt idx="456">
                  <c:v>4648.3445899999997</c:v>
                </c:pt>
                <c:pt idx="457">
                  <c:v>4648.4157299999997</c:v>
                </c:pt>
                <c:pt idx="458">
                  <c:v>4648.5033800000001</c:v>
                </c:pt>
                <c:pt idx="459">
                  <c:v>4648.8630599999997</c:v>
                </c:pt>
                <c:pt idx="460">
                  <c:v>4649.6772000000001</c:v>
                </c:pt>
                <c:pt idx="461">
                  <c:v>4651.0601200000001</c:v>
                </c:pt>
                <c:pt idx="462">
                  <c:v>4653.0114899999999</c:v>
                </c:pt>
                <c:pt idx="463">
                  <c:v>4655.2947199999999</c:v>
                </c:pt>
                <c:pt idx="464">
                  <c:v>4657.6213799999996</c:v>
                </c:pt>
                <c:pt idx="465">
                  <c:v>4659.6234199999999</c:v>
                </c:pt>
                <c:pt idx="466">
                  <c:v>4660.9567399999996</c:v>
                </c:pt>
                <c:pt idx="467">
                  <c:v>4661.3205399999997</c:v>
                </c:pt>
                <c:pt idx="468">
                  <c:v>4660.5476500000004</c:v>
                </c:pt>
                <c:pt idx="469">
                  <c:v>4658.6175300000004</c:v>
                </c:pt>
                <c:pt idx="470">
                  <c:v>4655.6445000000003</c:v>
                </c:pt>
                <c:pt idx="471">
                  <c:v>4651.8720499999999</c:v>
                </c:pt>
                <c:pt idx="472">
                  <c:v>4647.6668799999998</c:v>
                </c:pt>
                <c:pt idx="473">
                  <c:v>4643.5493500000002</c:v>
                </c:pt>
                <c:pt idx="474">
                  <c:v>4640.1441000000004</c:v>
                </c:pt>
                <c:pt idx="475">
                  <c:v>4637.8645999999999</c:v>
                </c:pt>
                <c:pt idx="476">
                  <c:v>4636.7830400000003</c:v>
                </c:pt>
                <c:pt idx="477">
                  <c:v>4636.8971300000003</c:v>
                </c:pt>
                <c:pt idx="478">
                  <c:v>4637.9511599999996</c:v>
                </c:pt>
                <c:pt idx="479">
                  <c:v>4639.5329300000003</c:v>
                </c:pt>
                <c:pt idx="480">
                  <c:v>4641.20262</c:v>
                </c:pt>
                <c:pt idx="481">
                  <c:v>4642.5964400000003</c:v>
                </c:pt>
                <c:pt idx="482">
                  <c:v>4643.5511100000003</c:v>
                </c:pt>
                <c:pt idx="483">
                  <c:v>4644.0355600000003</c:v>
                </c:pt>
                <c:pt idx="484">
                  <c:v>4644.2388300000002</c:v>
                </c:pt>
                <c:pt idx="485">
                  <c:v>4644.4300199999998</c:v>
                </c:pt>
                <c:pt idx="486">
                  <c:v>4644.8828999999996</c:v>
                </c:pt>
                <c:pt idx="487">
                  <c:v>4645.7605100000001</c:v>
                </c:pt>
                <c:pt idx="488">
                  <c:v>4647.0792199999996</c:v>
                </c:pt>
                <c:pt idx="489">
                  <c:v>4648.6697599999998</c:v>
                </c:pt>
                <c:pt idx="490">
                  <c:v>4650.3277900000003</c:v>
                </c:pt>
                <c:pt idx="491">
                  <c:v>4651.7792600000002</c:v>
                </c:pt>
                <c:pt idx="492">
                  <c:v>4652.78305</c:v>
                </c:pt>
                <c:pt idx="493">
                  <c:v>4653.1674800000001</c:v>
                </c:pt>
                <c:pt idx="494">
                  <c:v>4652.8074699999997</c:v>
                </c:pt>
                <c:pt idx="495">
                  <c:v>4651.7177799999999</c:v>
                </c:pt>
                <c:pt idx="496">
                  <c:v>4649.9898400000002</c:v>
                </c:pt>
                <c:pt idx="497">
                  <c:v>4647.8429900000001</c:v>
                </c:pt>
                <c:pt idx="498">
                  <c:v>4645.6442900000002</c:v>
                </c:pt>
                <c:pt idx="499">
                  <c:v>4643.6925300000003</c:v>
                </c:pt>
                <c:pt idx="500">
                  <c:v>4642.2589500000004</c:v>
                </c:pt>
                <c:pt idx="501">
                  <c:v>4641.6624599999996</c:v>
                </c:pt>
                <c:pt idx="502">
                  <c:v>4642.1887399999996</c:v>
                </c:pt>
                <c:pt idx="503">
                  <c:v>4644.0863499999996</c:v>
                </c:pt>
                <c:pt idx="504">
                  <c:v>4647.3736900000004</c:v>
                </c:pt>
                <c:pt idx="505">
                  <c:v>4651.8751400000001</c:v>
                </c:pt>
                <c:pt idx="506">
                  <c:v>4657.2797300000002</c:v>
                </c:pt>
                <c:pt idx="507">
                  <c:v>4663.0484299999998</c:v>
                </c:pt>
                <c:pt idx="508">
                  <c:v>4668.7159899999997</c:v>
                </c:pt>
                <c:pt idx="509">
                  <c:v>4673.6056900000003</c:v>
                </c:pt>
                <c:pt idx="510">
                  <c:v>4677.4322499999998</c:v>
                </c:pt>
                <c:pt idx="511">
                  <c:v>4680.07755</c:v>
                </c:pt>
                <c:pt idx="512">
                  <c:v>4681.7319299999999</c:v>
                </c:pt>
                <c:pt idx="513">
                  <c:v>4682.7278999999999</c:v>
                </c:pt>
                <c:pt idx="514">
                  <c:v>4683.4532300000001</c:v>
                </c:pt>
                <c:pt idx="515">
                  <c:v>4684.1829500000003</c:v>
                </c:pt>
                <c:pt idx="516">
                  <c:v>4685.0796099999998</c:v>
                </c:pt>
                <c:pt idx="517">
                  <c:v>4686.1054800000002</c:v>
                </c:pt>
                <c:pt idx="518">
                  <c:v>4687.0126799999998</c:v>
                </c:pt>
                <c:pt idx="519">
                  <c:v>4687.4810900000002</c:v>
                </c:pt>
                <c:pt idx="520">
                  <c:v>4687.1509599999999</c:v>
                </c:pt>
                <c:pt idx="521">
                  <c:v>4685.7763400000003</c:v>
                </c:pt>
                <c:pt idx="522">
                  <c:v>4683.4369999999999</c:v>
                </c:pt>
                <c:pt idx="523">
                  <c:v>4680.4432100000004</c:v>
                </c:pt>
                <c:pt idx="524">
                  <c:v>4677.28892</c:v>
                </c:pt>
                <c:pt idx="525">
                  <c:v>4674.5665200000003</c:v>
                </c:pt>
                <c:pt idx="526">
                  <c:v>4672.6887800000004</c:v>
                </c:pt>
                <c:pt idx="527">
                  <c:v>4671.7914300000002</c:v>
                </c:pt>
                <c:pt idx="528">
                  <c:v>4671.7981399999999</c:v>
                </c:pt>
                <c:pt idx="529">
                  <c:v>4672.3938699999999</c:v>
                </c:pt>
                <c:pt idx="530">
                  <c:v>4673.1590500000002</c:v>
                </c:pt>
                <c:pt idx="531">
                  <c:v>4673.6392100000003</c:v>
                </c:pt>
                <c:pt idx="532">
                  <c:v>4673.4536699999999</c:v>
                </c:pt>
                <c:pt idx="533">
                  <c:v>4672.4090999999999</c:v>
                </c:pt>
                <c:pt idx="534">
                  <c:v>4670.4775600000003</c:v>
                </c:pt>
                <c:pt idx="535">
                  <c:v>4667.7273599999999</c:v>
                </c:pt>
                <c:pt idx="536">
                  <c:v>4664.3551100000004</c:v>
                </c:pt>
                <c:pt idx="537">
                  <c:v>4660.5981599999996</c:v>
                </c:pt>
                <c:pt idx="538">
                  <c:v>4656.8551699999998</c:v>
                </c:pt>
                <c:pt idx="539">
                  <c:v>4653.3379000000004</c:v>
                </c:pt>
                <c:pt idx="540">
                  <c:v>4650.2830899999999</c:v>
                </c:pt>
                <c:pt idx="541">
                  <c:v>4647.8435600000003</c:v>
                </c:pt>
                <c:pt idx="542">
                  <c:v>4646.1759000000002</c:v>
                </c:pt>
                <c:pt idx="543">
                  <c:v>4645.5614500000001</c:v>
                </c:pt>
                <c:pt idx="544">
                  <c:v>4646.0221799999999</c:v>
                </c:pt>
                <c:pt idx="545">
                  <c:v>4647.3759600000003</c:v>
                </c:pt>
                <c:pt idx="546">
                  <c:v>4649.3571199999997</c:v>
                </c:pt>
                <c:pt idx="547">
                  <c:v>4651.6773199999998</c:v>
                </c:pt>
                <c:pt idx="548">
                  <c:v>4654.0080500000004</c:v>
                </c:pt>
                <c:pt idx="549">
                  <c:v>4655.9991</c:v>
                </c:pt>
                <c:pt idx="550">
                  <c:v>4657.5040600000002</c:v>
                </c:pt>
                <c:pt idx="551">
                  <c:v>4658.5207300000002</c:v>
                </c:pt>
                <c:pt idx="552">
                  <c:v>4659.1342599999998</c:v>
                </c:pt>
                <c:pt idx="553">
                  <c:v>4659.5107399999997</c:v>
                </c:pt>
                <c:pt idx="554">
                  <c:v>4659.8337700000002</c:v>
                </c:pt>
                <c:pt idx="555">
                  <c:v>4660.2313800000002</c:v>
                </c:pt>
                <c:pt idx="556">
                  <c:v>4660.6679899999999</c:v>
                </c:pt>
                <c:pt idx="557">
                  <c:v>4660.9259499999998</c:v>
                </c:pt>
                <c:pt idx="558">
                  <c:v>4660.8175899999997</c:v>
                </c:pt>
                <c:pt idx="559">
                  <c:v>4660.25425</c:v>
                </c:pt>
                <c:pt idx="560">
                  <c:v>4659.1694100000004</c:v>
                </c:pt>
                <c:pt idx="561">
                  <c:v>4657.69283</c:v>
                </c:pt>
                <c:pt idx="562">
                  <c:v>4656.1330200000002</c:v>
                </c:pt>
                <c:pt idx="563">
                  <c:v>4654.7343700000001</c:v>
                </c:pt>
                <c:pt idx="564">
                  <c:v>4653.77916</c:v>
                </c:pt>
                <c:pt idx="565">
                  <c:v>4653.4080000000004</c:v>
                </c:pt>
                <c:pt idx="566">
                  <c:v>4653.6372000000001</c:v>
                </c:pt>
                <c:pt idx="567">
                  <c:v>4654.2970999999998</c:v>
                </c:pt>
                <c:pt idx="568">
                  <c:v>4655.12273</c:v>
                </c:pt>
                <c:pt idx="569">
                  <c:v>4655.5767299999998</c:v>
                </c:pt>
                <c:pt idx="570">
                  <c:v>4655.1459699999996</c:v>
                </c:pt>
                <c:pt idx="571">
                  <c:v>4653.5506500000001</c:v>
                </c:pt>
                <c:pt idx="572">
                  <c:v>4650.6686099999997</c:v>
                </c:pt>
                <c:pt idx="573">
                  <c:v>4646.7130900000002</c:v>
                </c:pt>
                <c:pt idx="574">
                  <c:v>4641.99557</c:v>
                </c:pt>
                <c:pt idx="575">
                  <c:v>4636.9898899999998</c:v>
                </c:pt>
                <c:pt idx="576">
                  <c:v>4632.43804</c:v>
                </c:pt>
                <c:pt idx="577">
                  <c:v>4629.2774900000004</c:v>
                </c:pt>
                <c:pt idx="578">
                  <c:v>4628.2463200000002</c:v>
                </c:pt>
                <c:pt idx="579">
                  <c:v>4629.4286599999996</c:v>
                </c:pt>
                <c:pt idx="580">
                  <c:v>4632.5794500000002</c:v>
                </c:pt>
                <c:pt idx="581">
                  <c:v>4636.74244</c:v>
                </c:pt>
                <c:pt idx="582">
                  <c:v>4640.9144299999998</c:v>
                </c:pt>
                <c:pt idx="583">
                  <c:v>4644.1448899999996</c:v>
                </c:pt>
                <c:pt idx="584">
                  <c:v>4645.8211700000002</c:v>
                </c:pt>
                <c:pt idx="585">
                  <c:v>4645.8617800000002</c:v>
                </c:pt>
                <c:pt idx="586">
                  <c:v>4644.5195100000001</c:v>
                </c:pt>
                <c:pt idx="587">
                  <c:v>4642.4319999999998</c:v>
                </c:pt>
                <c:pt idx="588">
                  <c:v>4640.3819000000003</c:v>
                </c:pt>
                <c:pt idx="589">
                  <c:v>4639.0806199999997</c:v>
                </c:pt>
                <c:pt idx="590">
                  <c:v>4638.8915999999999</c:v>
                </c:pt>
                <c:pt idx="591">
                  <c:v>4639.7897300000004</c:v>
                </c:pt>
                <c:pt idx="592">
                  <c:v>4641.48128</c:v>
                </c:pt>
                <c:pt idx="593">
                  <c:v>4643.6551799999997</c:v>
                </c:pt>
                <c:pt idx="594">
                  <c:v>4645.8894099999998</c:v>
                </c:pt>
                <c:pt idx="595">
                  <c:v>4647.95759</c:v>
                </c:pt>
                <c:pt idx="596">
                  <c:v>4649.7674500000003</c:v>
                </c:pt>
                <c:pt idx="597">
                  <c:v>4651.3110999999999</c:v>
                </c:pt>
                <c:pt idx="598">
                  <c:v>4652.60779</c:v>
                </c:pt>
                <c:pt idx="599">
                  <c:v>4653.73297</c:v>
                </c:pt>
                <c:pt idx="600">
                  <c:v>4654.7697900000003</c:v>
                </c:pt>
                <c:pt idx="601">
                  <c:v>4655.7054500000004</c:v>
                </c:pt>
                <c:pt idx="602">
                  <c:v>4656.6458199999997</c:v>
                </c:pt>
                <c:pt idx="603">
                  <c:v>4657.5569500000001</c:v>
                </c:pt>
                <c:pt idx="604">
                  <c:v>4658.3933500000003</c:v>
                </c:pt>
                <c:pt idx="605">
                  <c:v>4659.1020200000003</c:v>
                </c:pt>
                <c:pt idx="606">
                  <c:v>4659.58889</c:v>
                </c:pt>
                <c:pt idx="607">
                  <c:v>4659.8811299999998</c:v>
                </c:pt>
                <c:pt idx="608">
                  <c:v>4660.0682900000002</c:v>
                </c:pt>
                <c:pt idx="609">
                  <c:v>4660.1914900000002</c:v>
                </c:pt>
                <c:pt idx="610">
                  <c:v>4660.3335900000002</c:v>
                </c:pt>
                <c:pt idx="611">
                  <c:v>4660.5396899999996</c:v>
                </c:pt>
                <c:pt idx="612">
                  <c:v>4660.9079000000002</c:v>
                </c:pt>
                <c:pt idx="613">
                  <c:v>4661.4027699999997</c:v>
                </c:pt>
                <c:pt idx="614">
                  <c:v>4662.0123400000002</c:v>
                </c:pt>
                <c:pt idx="615">
                  <c:v>4662.7673699999996</c:v>
                </c:pt>
                <c:pt idx="616">
                  <c:v>4663.8500400000003</c:v>
                </c:pt>
                <c:pt idx="617">
                  <c:v>4665.3360700000003</c:v>
                </c:pt>
                <c:pt idx="618">
                  <c:v>4667.20784</c:v>
                </c:pt>
                <c:pt idx="619">
                  <c:v>4669.2577499999998</c:v>
                </c:pt>
                <c:pt idx="620">
                  <c:v>4671.2504600000002</c:v>
                </c:pt>
                <c:pt idx="621">
                  <c:v>4673.1542099999997</c:v>
                </c:pt>
                <c:pt idx="622">
                  <c:v>4674.9046699999999</c:v>
                </c:pt>
                <c:pt idx="623">
                  <c:v>4676.5308400000004</c:v>
                </c:pt>
                <c:pt idx="624">
                  <c:v>4678.0829299999996</c:v>
                </c:pt>
                <c:pt idx="625">
                  <c:v>4679.5574200000001</c:v>
                </c:pt>
                <c:pt idx="626">
                  <c:v>4680.8960299999999</c:v>
                </c:pt>
                <c:pt idx="627">
                  <c:v>4681.9039899999998</c:v>
                </c:pt>
                <c:pt idx="628">
                  <c:v>4682.3600800000004</c:v>
                </c:pt>
                <c:pt idx="629">
                  <c:v>4682.1544700000004</c:v>
                </c:pt>
                <c:pt idx="630">
                  <c:v>4681.1680299999998</c:v>
                </c:pt>
                <c:pt idx="631">
                  <c:v>4679.3280199999999</c:v>
                </c:pt>
                <c:pt idx="632">
                  <c:v>4676.7983299999996</c:v>
                </c:pt>
                <c:pt idx="633">
                  <c:v>4673.9045599999999</c:v>
                </c:pt>
                <c:pt idx="634">
                  <c:v>4671.1459000000004</c:v>
                </c:pt>
                <c:pt idx="635">
                  <c:v>4669.12248</c:v>
                </c:pt>
                <c:pt idx="636">
                  <c:v>4668.2963600000003</c:v>
                </c:pt>
                <c:pt idx="637">
                  <c:v>4668.85869</c:v>
                </c:pt>
                <c:pt idx="638">
                  <c:v>4670.8374100000001</c:v>
                </c:pt>
                <c:pt idx="639">
                  <c:v>4673.9899599999999</c:v>
                </c:pt>
                <c:pt idx="640">
                  <c:v>4677.7025999999996</c:v>
                </c:pt>
                <c:pt idx="641">
                  <c:v>4681.5135799999998</c:v>
                </c:pt>
                <c:pt idx="642">
                  <c:v>4685.1615599999996</c:v>
                </c:pt>
                <c:pt idx="643">
                  <c:v>4688.5704999999998</c:v>
                </c:pt>
                <c:pt idx="644">
                  <c:v>4691.7849800000004</c:v>
                </c:pt>
                <c:pt idx="645">
                  <c:v>4694.8823000000002</c:v>
                </c:pt>
                <c:pt idx="646">
                  <c:v>4697.7167799999997</c:v>
                </c:pt>
                <c:pt idx="647">
                  <c:v>4700.31124</c:v>
                </c:pt>
                <c:pt idx="648">
                  <c:v>4702.6508700000004</c:v>
                </c:pt>
                <c:pt idx="649">
                  <c:v>4704.61114</c:v>
                </c:pt>
                <c:pt idx="650">
                  <c:v>4706.0757700000004</c:v>
                </c:pt>
                <c:pt idx="651">
                  <c:v>4706.9983199999997</c:v>
                </c:pt>
                <c:pt idx="652">
                  <c:v>4707.4590500000004</c:v>
                </c:pt>
                <c:pt idx="653">
                  <c:v>4707.6641399999999</c:v>
                </c:pt>
                <c:pt idx="654">
                  <c:v>4707.8663800000004</c:v>
                </c:pt>
                <c:pt idx="655">
                  <c:v>4708.3615300000001</c:v>
                </c:pt>
                <c:pt idx="656">
                  <c:v>4709.4614700000002</c:v>
                </c:pt>
                <c:pt idx="657">
                  <c:v>4711.3580300000003</c:v>
                </c:pt>
                <c:pt idx="658">
                  <c:v>4714.0329199999996</c:v>
                </c:pt>
                <c:pt idx="659">
                  <c:v>4717.4065399999999</c:v>
                </c:pt>
                <c:pt idx="660">
                  <c:v>4721.3324499999999</c:v>
                </c:pt>
                <c:pt idx="661">
                  <c:v>4725.14786</c:v>
                </c:pt>
                <c:pt idx="662">
                  <c:v>4728.5757100000001</c:v>
                </c:pt>
                <c:pt idx="663">
                  <c:v>4731.8739100000003</c:v>
                </c:pt>
                <c:pt idx="664">
                  <c:v>4735.5453100000004</c:v>
                </c:pt>
                <c:pt idx="665">
                  <c:v>4740.2490699999998</c:v>
                </c:pt>
                <c:pt idx="666">
                  <c:v>4746.5021399999996</c:v>
                </c:pt>
                <c:pt idx="667">
                  <c:v>4754.3641699999998</c:v>
                </c:pt>
                <c:pt idx="668">
                  <c:v>4763.6208900000001</c:v>
                </c:pt>
                <c:pt idx="669">
                  <c:v>4774.0053900000003</c:v>
                </c:pt>
                <c:pt idx="670">
                  <c:v>4784.9838399999999</c:v>
                </c:pt>
                <c:pt idx="671">
                  <c:v>4795.55764</c:v>
                </c:pt>
                <c:pt idx="672">
                  <c:v>4804.5433999999996</c:v>
                </c:pt>
                <c:pt idx="673">
                  <c:v>4811.2601100000002</c:v>
                </c:pt>
                <c:pt idx="674">
                  <c:v>4815.3726299999998</c:v>
                </c:pt>
                <c:pt idx="675">
                  <c:v>4816.9713499999998</c:v>
                </c:pt>
                <c:pt idx="676">
                  <c:v>4816.50054</c:v>
                </c:pt>
                <c:pt idx="677">
                  <c:v>4814.8640699999996</c:v>
                </c:pt>
                <c:pt idx="678">
                  <c:v>4813.1411399999997</c:v>
                </c:pt>
                <c:pt idx="679">
                  <c:v>4812.3696200000004</c:v>
                </c:pt>
                <c:pt idx="680">
                  <c:v>4813.20964</c:v>
                </c:pt>
                <c:pt idx="681">
                  <c:v>4815.8358600000001</c:v>
                </c:pt>
                <c:pt idx="682">
                  <c:v>4819.9897099999998</c:v>
                </c:pt>
                <c:pt idx="683">
                  <c:v>4824.94686</c:v>
                </c:pt>
                <c:pt idx="684">
                  <c:v>4829.6408199999996</c:v>
                </c:pt>
                <c:pt idx="685">
                  <c:v>4833.0011199999999</c:v>
                </c:pt>
                <c:pt idx="686">
                  <c:v>4834.4478499999996</c:v>
                </c:pt>
                <c:pt idx="687">
                  <c:v>4833.8831399999999</c:v>
                </c:pt>
                <c:pt idx="688">
                  <c:v>4831.5890600000002</c:v>
                </c:pt>
                <c:pt idx="689">
                  <c:v>4828.2014799999997</c:v>
                </c:pt>
                <c:pt idx="690">
                  <c:v>4824.5155400000003</c:v>
                </c:pt>
                <c:pt idx="691">
                  <c:v>4821.2697399999997</c:v>
                </c:pt>
                <c:pt idx="692">
                  <c:v>4818.8497299999999</c:v>
                </c:pt>
                <c:pt idx="693">
                  <c:v>4817.4265299999997</c:v>
                </c:pt>
                <c:pt idx="694">
                  <c:v>4816.7977499999997</c:v>
                </c:pt>
                <c:pt idx="695">
                  <c:v>4816.4488899999997</c:v>
                </c:pt>
                <c:pt idx="696">
                  <c:v>4815.8769899999998</c:v>
                </c:pt>
                <c:pt idx="697">
                  <c:v>4814.7764900000002</c:v>
                </c:pt>
                <c:pt idx="698">
                  <c:v>4812.8202099999999</c:v>
                </c:pt>
                <c:pt idx="699">
                  <c:v>4809.99431</c:v>
                </c:pt>
                <c:pt idx="700">
                  <c:v>4806.8000300000003</c:v>
                </c:pt>
                <c:pt idx="701">
                  <c:v>4803.8195500000002</c:v>
                </c:pt>
                <c:pt idx="702">
                  <c:v>4801.6773700000003</c:v>
                </c:pt>
                <c:pt idx="703">
                  <c:v>4800.7452300000004</c:v>
                </c:pt>
                <c:pt idx="704">
                  <c:v>4801.1769800000002</c:v>
                </c:pt>
                <c:pt idx="705">
                  <c:v>4802.8591699999997</c:v>
                </c:pt>
                <c:pt idx="706">
                  <c:v>4805.3673900000003</c:v>
                </c:pt>
                <c:pt idx="707">
                  <c:v>4808.2061000000003</c:v>
                </c:pt>
                <c:pt idx="708">
                  <c:v>4810.8907499999996</c:v>
                </c:pt>
                <c:pt idx="709">
                  <c:v>4812.9688800000004</c:v>
                </c:pt>
                <c:pt idx="710">
                  <c:v>4814.2065199999997</c:v>
                </c:pt>
                <c:pt idx="711">
                  <c:v>4814.5939200000003</c:v>
                </c:pt>
                <c:pt idx="712">
                  <c:v>4814.2769799999996</c:v>
                </c:pt>
                <c:pt idx="713">
                  <c:v>4813.4826499999999</c:v>
                </c:pt>
                <c:pt idx="714">
                  <c:v>4812.3805199999997</c:v>
                </c:pt>
                <c:pt idx="715">
                  <c:v>4811.0519000000004</c:v>
                </c:pt>
                <c:pt idx="716">
                  <c:v>4809.5676299999996</c:v>
                </c:pt>
                <c:pt idx="717">
                  <c:v>4808.0567499999997</c:v>
                </c:pt>
                <c:pt idx="718">
                  <c:v>4806.5784000000003</c:v>
                </c:pt>
                <c:pt idx="719">
                  <c:v>4805.1863300000005</c:v>
                </c:pt>
                <c:pt idx="720">
                  <c:v>4803.9051200000004</c:v>
                </c:pt>
                <c:pt idx="721">
                  <c:v>4802.7658700000002</c:v>
                </c:pt>
                <c:pt idx="722">
                  <c:v>4801.8163800000002</c:v>
                </c:pt>
                <c:pt idx="723">
                  <c:v>4801.1355400000002</c:v>
                </c:pt>
                <c:pt idx="724">
                  <c:v>4800.7460000000001</c:v>
                </c:pt>
                <c:pt idx="725">
                  <c:v>4800.5673900000002</c:v>
                </c:pt>
                <c:pt idx="726">
                  <c:v>4800.4678800000002</c:v>
                </c:pt>
                <c:pt idx="727">
                  <c:v>4800.35844</c:v>
                </c:pt>
                <c:pt idx="728">
                  <c:v>4800.16957</c:v>
                </c:pt>
                <c:pt idx="729">
                  <c:v>4799.7963</c:v>
                </c:pt>
                <c:pt idx="730">
                  <c:v>4799.2229500000003</c:v>
                </c:pt>
                <c:pt idx="731">
                  <c:v>4798.47426</c:v>
                </c:pt>
                <c:pt idx="732">
                  <c:v>4797.6795199999997</c:v>
                </c:pt>
                <c:pt idx="733">
                  <c:v>4796.9878200000003</c:v>
                </c:pt>
                <c:pt idx="734">
                  <c:v>4796.5828499999998</c:v>
                </c:pt>
                <c:pt idx="735">
                  <c:v>4796.5466299999998</c:v>
                </c:pt>
                <c:pt idx="736">
                  <c:v>4796.9395500000001</c:v>
                </c:pt>
                <c:pt idx="737">
                  <c:v>4797.78665</c:v>
                </c:pt>
                <c:pt idx="738">
                  <c:v>4798.8691699999999</c:v>
                </c:pt>
                <c:pt idx="739">
                  <c:v>4800.0046499999999</c:v>
                </c:pt>
                <c:pt idx="740">
                  <c:v>4801.0099600000003</c:v>
                </c:pt>
                <c:pt idx="741">
                  <c:v>4801.8172800000002</c:v>
                </c:pt>
                <c:pt idx="742">
                  <c:v>4802.5031799999997</c:v>
                </c:pt>
                <c:pt idx="743">
                  <c:v>4803.1848200000004</c:v>
                </c:pt>
                <c:pt idx="744">
                  <c:v>4803.9869099999996</c:v>
                </c:pt>
                <c:pt idx="745">
                  <c:v>4805.0636699999995</c:v>
                </c:pt>
                <c:pt idx="746">
                  <c:v>4806.5502200000001</c:v>
                </c:pt>
                <c:pt idx="747">
                  <c:v>4808.5420899999999</c:v>
                </c:pt>
                <c:pt idx="748">
                  <c:v>4811.0594099999998</c:v>
                </c:pt>
                <c:pt idx="749">
                  <c:v>4814.0120800000004</c:v>
                </c:pt>
                <c:pt idx="750">
                  <c:v>4817.1817300000002</c:v>
                </c:pt>
                <c:pt idx="751">
                  <c:v>4820.2572399999999</c:v>
                </c:pt>
                <c:pt idx="752">
                  <c:v>4823.0266899999997</c:v>
                </c:pt>
                <c:pt idx="753">
                  <c:v>4825.3314099999998</c:v>
                </c:pt>
                <c:pt idx="754">
                  <c:v>4827.0185300000003</c:v>
                </c:pt>
                <c:pt idx="755">
                  <c:v>4828.0599099999999</c:v>
                </c:pt>
                <c:pt idx="756">
                  <c:v>4828.6998000000003</c:v>
                </c:pt>
                <c:pt idx="757">
                  <c:v>4829.1722300000001</c:v>
                </c:pt>
                <c:pt idx="758">
                  <c:v>4829.7635499999997</c:v>
                </c:pt>
                <c:pt idx="759">
                  <c:v>4830.5965299999998</c:v>
                </c:pt>
                <c:pt idx="760">
                  <c:v>4831.5870999999997</c:v>
                </c:pt>
                <c:pt idx="761">
                  <c:v>4832.5043100000003</c:v>
                </c:pt>
                <c:pt idx="762">
                  <c:v>4833.0407999999998</c:v>
                </c:pt>
                <c:pt idx="763">
                  <c:v>4832.9645099999998</c:v>
                </c:pt>
                <c:pt idx="764">
                  <c:v>4832.1169499999996</c:v>
                </c:pt>
                <c:pt idx="765">
                  <c:v>4830.37799</c:v>
                </c:pt>
                <c:pt idx="766">
                  <c:v>4827.8349099999996</c:v>
                </c:pt>
                <c:pt idx="767">
                  <c:v>4824.7978999999996</c:v>
                </c:pt>
                <c:pt idx="768">
                  <c:v>4821.6138700000001</c:v>
                </c:pt>
                <c:pt idx="769">
                  <c:v>4818.6793900000002</c:v>
                </c:pt>
                <c:pt idx="770">
                  <c:v>4816.2205599999998</c:v>
                </c:pt>
                <c:pt idx="771">
                  <c:v>4814.3919999999998</c:v>
                </c:pt>
                <c:pt idx="772">
                  <c:v>4813.2192100000002</c:v>
                </c:pt>
                <c:pt idx="773">
                  <c:v>4812.5916699999998</c:v>
                </c:pt>
                <c:pt idx="774">
                  <c:v>4812.3509599999998</c:v>
                </c:pt>
                <c:pt idx="775">
                  <c:v>4812.4774100000004</c:v>
                </c:pt>
                <c:pt idx="776">
                  <c:v>4812.9265699999996</c:v>
                </c:pt>
                <c:pt idx="777">
                  <c:v>4813.6664799999999</c:v>
                </c:pt>
                <c:pt idx="778">
                  <c:v>4814.5618400000003</c:v>
                </c:pt>
                <c:pt idx="779">
                  <c:v>4815.4098999999997</c:v>
                </c:pt>
                <c:pt idx="780">
                  <c:v>4816.0780400000003</c:v>
                </c:pt>
                <c:pt idx="781">
                  <c:v>4816.3450599999996</c:v>
                </c:pt>
                <c:pt idx="782">
                  <c:v>4815.9990299999999</c:v>
                </c:pt>
                <c:pt idx="783">
                  <c:v>4814.8822</c:v>
                </c:pt>
                <c:pt idx="784">
                  <c:v>4812.87248</c:v>
                </c:pt>
                <c:pt idx="785">
                  <c:v>4810.1369800000002</c:v>
                </c:pt>
                <c:pt idx="786">
                  <c:v>4806.9238599999999</c:v>
                </c:pt>
                <c:pt idx="787">
                  <c:v>4803.6151900000004</c:v>
                </c:pt>
                <c:pt idx="788">
                  <c:v>4800.5772800000004</c:v>
                </c:pt>
                <c:pt idx="789">
                  <c:v>4798.2309100000002</c:v>
                </c:pt>
                <c:pt idx="790">
                  <c:v>4796.7897300000004</c:v>
                </c:pt>
                <c:pt idx="791">
                  <c:v>4796.2660400000004</c:v>
                </c:pt>
                <c:pt idx="792">
                  <c:v>4796.5408100000004</c:v>
                </c:pt>
                <c:pt idx="793">
                  <c:v>4797.3217400000003</c:v>
                </c:pt>
                <c:pt idx="794">
                  <c:v>4798.2458100000003</c:v>
                </c:pt>
                <c:pt idx="795">
                  <c:v>4798.89959</c:v>
                </c:pt>
                <c:pt idx="796">
                  <c:v>4799.0096599999997</c:v>
                </c:pt>
                <c:pt idx="797">
                  <c:v>4798.3586999999998</c:v>
                </c:pt>
                <c:pt idx="798">
                  <c:v>4796.9420799999998</c:v>
                </c:pt>
                <c:pt idx="799">
                  <c:v>4794.8799399999998</c:v>
                </c:pt>
                <c:pt idx="800">
                  <c:v>4792.3984799999998</c:v>
                </c:pt>
                <c:pt idx="801">
                  <c:v>4789.8956699999999</c:v>
                </c:pt>
                <c:pt idx="802">
                  <c:v>4787.6107899999997</c:v>
                </c:pt>
                <c:pt idx="803">
                  <c:v>4785.7081699999999</c:v>
                </c:pt>
                <c:pt idx="804">
                  <c:v>4784.2576900000004</c:v>
                </c:pt>
                <c:pt idx="805">
                  <c:v>4783.1877100000002</c:v>
                </c:pt>
                <c:pt idx="806">
                  <c:v>4782.45532</c:v>
                </c:pt>
                <c:pt idx="807">
                  <c:v>4782.1137600000002</c:v>
                </c:pt>
                <c:pt idx="808">
                  <c:v>4782.2683999999999</c:v>
                </c:pt>
                <c:pt idx="809">
                  <c:v>4782.9242000000004</c:v>
                </c:pt>
                <c:pt idx="810">
                  <c:v>4783.9939800000002</c:v>
                </c:pt>
                <c:pt idx="811">
                  <c:v>4785.3471799999998</c:v>
                </c:pt>
                <c:pt idx="812">
                  <c:v>4786.7561800000003</c:v>
                </c:pt>
                <c:pt idx="813">
                  <c:v>4787.94337</c:v>
                </c:pt>
                <c:pt idx="814">
                  <c:v>4788.6587600000003</c:v>
                </c:pt>
                <c:pt idx="815">
                  <c:v>4788.78557</c:v>
                </c:pt>
                <c:pt idx="816">
                  <c:v>4788.4129300000004</c:v>
                </c:pt>
                <c:pt idx="817">
                  <c:v>4787.6923699999998</c:v>
                </c:pt>
                <c:pt idx="818">
                  <c:v>4786.7375499999998</c:v>
                </c:pt>
                <c:pt idx="819">
                  <c:v>4785.8290399999996</c:v>
                </c:pt>
                <c:pt idx="820">
                  <c:v>4785.2998299999999</c:v>
                </c:pt>
                <c:pt idx="821">
                  <c:v>4785.4311100000004</c:v>
                </c:pt>
                <c:pt idx="822">
                  <c:v>4786.3422600000004</c:v>
                </c:pt>
                <c:pt idx="823">
                  <c:v>4788.0412399999996</c:v>
                </c:pt>
                <c:pt idx="824">
                  <c:v>4790.4249</c:v>
                </c:pt>
                <c:pt idx="825">
                  <c:v>4793.1188700000002</c:v>
                </c:pt>
                <c:pt idx="826">
                  <c:v>4795.6165499999997</c:v>
                </c:pt>
                <c:pt idx="827">
                  <c:v>4797.4507999999996</c:v>
                </c:pt>
                <c:pt idx="828">
                  <c:v>4798.27934</c:v>
                </c:pt>
                <c:pt idx="829">
                  <c:v>4797.9103400000004</c:v>
                </c:pt>
                <c:pt idx="830">
                  <c:v>4796.4636899999996</c:v>
                </c:pt>
                <c:pt idx="831">
                  <c:v>4794.22883</c:v>
                </c:pt>
                <c:pt idx="832">
                  <c:v>4791.8448500000004</c:v>
                </c:pt>
                <c:pt idx="833">
                  <c:v>4790.1966000000002</c:v>
                </c:pt>
                <c:pt idx="834">
                  <c:v>4789.6873299999997</c:v>
                </c:pt>
                <c:pt idx="835">
                  <c:v>4790.35653</c:v>
                </c:pt>
                <c:pt idx="836">
                  <c:v>4792.01595</c:v>
                </c:pt>
                <c:pt idx="837">
                  <c:v>4794.3432300000004</c:v>
                </c:pt>
                <c:pt idx="838">
                  <c:v>4796.8470299999999</c:v>
                </c:pt>
                <c:pt idx="839">
                  <c:v>4798.9544500000002</c:v>
                </c:pt>
                <c:pt idx="840">
                  <c:v>4800.2104300000001</c:v>
                </c:pt>
                <c:pt idx="841">
                  <c:v>4800.2736999999997</c:v>
                </c:pt>
                <c:pt idx="842">
                  <c:v>4799.0803100000003</c:v>
                </c:pt>
                <c:pt idx="843">
                  <c:v>4796.8116600000003</c:v>
                </c:pt>
                <c:pt idx="844">
                  <c:v>4793.7692299999999</c:v>
                </c:pt>
                <c:pt idx="845">
                  <c:v>4790.2797600000004</c:v>
                </c:pt>
                <c:pt idx="846">
                  <c:v>4786.8197700000001</c:v>
                </c:pt>
                <c:pt idx="847">
                  <c:v>4783.8663500000002</c:v>
                </c:pt>
                <c:pt idx="848">
                  <c:v>4781.7701800000004</c:v>
                </c:pt>
                <c:pt idx="849">
                  <c:v>4780.6598000000004</c:v>
                </c:pt>
                <c:pt idx="850">
                  <c:v>4780.2619999999997</c:v>
                </c:pt>
                <c:pt idx="851">
                  <c:v>4780.4240499999996</c:v>
                </c:pt>
                <c:pt idx="852">
                  <c:v>4780.7510599999996</c:v>
                </c:pt>
                <c:pt idx="853">
                  <c:v>4780.7336699999996</c:v>
                </c:pt>
                <c:pt idx="854">
                  <c:v>4779.9651599999997</c:v>
                </c:pt>
                <c:pt idx="855">
                  <c:v>4778.2602200000001</c:v>
                </c:pt>
                <c:pt idx="856">
                  <c:v>4775.6308600000002</c:v>
                </c:pt>
                <c:pt idx="857">
                  <c:v>4772.1414400000003</c:v>
                </c:pt>
                <c:pt idx="858">
                  <c:v>4768.0274099999997</c:v>
                </c:pt>
                <c:pt idx="859">
                  <c:v>4763.6979300000003</c:v>
                </c:pt>
                <c:pt idx="860">
                  <c:v>4759.38357</c:v>
                </c:pt>
                <c:pt idx="861">
                  <c:v>4755.29403</c:v>
                </c:pt>
                <c:pt idx="862">
                  <c:v>4751.6893099999998</c:v>
                </c:pt>
                <c:pt idx="863">
                  <c:v>4748.8147600000002</c:v>
                </c:pt>
                <c:pt idx="864">
                  <c:v>4747.0200199999999</c:v>
                </c:pt>
                <c:pt idx="865">
                  <c:v>4746.3153700000003</c:v>
                </c:pt>
                <c:pt idx="866">
                  <c:v>4746.68559</c:v>
                </c:pt>
                <c:pt idx="867">
                  <c:v>4747.99287</c:v>
                </c:pt>
                <c:pt idx="868">
                  <c:v>4749.8863499999998</c:v>
                </c:pt>
                <c:pt idx="869">
                  <c:v>4752.04</c:v>
                </c:pt>
                <c:pt idx="870">
                  <c:v>4754.2199700000001</c:v>
                </c:pt>
                <c:pt idx="871">
                  <c:v>4756.12237</c:v>
                </c:pt>
                <c:pt idx="872">
                  <c:v>4757.4914500000004</c:v>
                </c:pt>
                <c:pt idx="873">
                  <c:v>4758.2448100000001</c:v>
                </c:pt>
                <c:pt idx="874">
                  <c:v>4758.3427499999998</c:v>
                </c:pt>
                <c:pt idx="875">
                  <c:v>4757.8493900000003</c:v>
                </c:pt>
                <c:pt idx="876">
                  <c:v>4756.9078499999996</c:v>
                </c:pt>
                <c:pt idx="877">
                  <c:v>4755.7011499999999</c:v>
                </c:pt>
                <c:pt idx="878">
                  <c:v>4754.4479600000004</c:v>
                </c:pt>
                <c:pt idx="879">
                  <c:v>4753.4217699999999</c:v>
                </c:pt>
                <c:pt idx="880">
                  <c:v>4752.8985899999998</c:v>
                </c:pt>
                <c:pt idx="881">
                  <c:v>4752.9960499999997</c:v>
                </c:pt>
                <c:pt idx="882">
                  <c:v>4753.7716200000004</c:v>
                </c:pt>
                <c:pt idx="883">
                  <c:v>4755.09429</c:v>
                </c:pt>
                <c:pt idx="884">
                  <c:v>4756.73099</c:v>
                </c:pt>
                <c:pt idx="885">
                  <c:v>4758.4346599999999</c:v>
                </c:pt>
                <c:pt idx="886">
                  <c:v>4759.9202800000003</c:v>
                </c:pt>
                <c:pt idx="887">
                  <c:v>4760.9183300000004</c:v>
                </c:pt>
                <c:pt idx="888">
                  <c:v>4761.20766</c:v>
                </c:pt>
                <c:pt idx="889">
                  <c:v>4760.6320699999997</c:v>
                </c:pt>
                <c:pt idx="890">
                  <c:v>4759.14383</c:v>
                </c:pt>
                <c:pt idx="891">
                  <c:v>4756.75911</c:v>
                </c:pt>
                <c:pt idx="892">
                  <c:v>4753.6876400000001</c:v>
                </c:pt>
                <c:pt idx="893">
                  <c:v>4750.29817</c:v>
                </c:pt>
                <c:pt idx="894">
                  <c:v>4746.9138700000003</c:v>
                </c:pt>
                <c:pt idx="895">
                  <c:v>4743.9027400000004</c:v>
                </c:pt>
                <c:pt idx="896">
                  <c:v>4741.6117899999999</c:v>
                </c:pt>
                <c:pt idx="897">
                  <c:v>4740.1198400000003</c:v>
                </c:pt>
                <c:pt idx="898">
                  <c:v>4739.3503000000001</c:v>
                </c:pt>
                <c:pt idx="899">
                  <c:v>4739.0744100000002</c:v>
                </c:pt>
                <c:pt idx="900">
                  <c:v>4738.9720399999997</c:v>
                </c:pt>
                <c:pt idx="901">
                  <c:v>4738.5635499999999</c:v>
                </c:pt>
                <c:pt idx="902">
                  <c:v>4737.3979600000002</c:v>
                </c:pt>
                <c:pt idx="903">
                  <c:v>4735.1916499999998</c:v>
                </c:pt>
                <c:pt idx="904">
                  <c:v>4732.0374400000001</c:v>
                </c:pt>
                <c:pt idx="905">
                  <c:v>4728.18894</c:v>
                </c:pt>
                <c:pt idx="906">
                  <c:v>4723.9489199999998</c:v>
                </c:pt>
                <c:pt idx="907">
                  <c:v>4719.6184000000003</c:v>
                </c:pt>
                <c:pt idx="908">
                  <c:v>4715.5877399999999</c:v>
                </c:pt>
                <c:pt idx="909">
                  <c:v>4712.2055799999998</c:v>
                </c:pt>
                <c:pt idx="910">
                  <c:v>4709.6451900000002</c:v>
                </c:pt>
                <c:pt idx="911">
                  <c:v>4707.97552</c:v>
                </c:pt>
                <c:pt idx="912">
                  <c:v>4707.1886599999998</c:v>
                </c:pt>
                <c:pt idx="913">
                  <c:v>4707.2382900000002</c:v>
                </c:pt>
                <c:pt idx="914">
                  <c:v>4707.9631900000004</c:v>
                </c:pt>
                <c:pt idx="915">
                  <c:v>4709.1512599999996</c:v>
                </c:pt>
                <c:pt idx="916">
                  <c:v>4710.7549399999998</c:v>
                </c:pt>
                <c:pt idx="917">
                  <c:v>4712.7792200000004</c:v>
                </c:pt>
                <c:pt idx="918">
                  <c:v>4715.25371</c:v>
                </c:pt>
                <c:pt idx="919">
                  <c:v>4718.0471900000002</c:v>
                </c:pt>
                <c:pt idx="920">
                  <c:v>4720.9230200000002</c:v>
                </c:pt>
                <c:pt idx="921">
                  <c:v>4723.6847699999998</c:v>
                </c:pt>
                <c:pt idx="922">
                  <c:v>4726.0789299999997</c:v>
                </c:pt>
                <c:pt idx="923">
                  <c:v>4727.8517099999999</c:v>
                </c:pt>
                <c:pt idx="924">
                  <c:v>4728.8367699999999</c:v>
                </c:pt>
                <c:pt idx="925">
                  <c:v>4728.9872699999996</c:v>
                </c:pt>
                <c:pt idx="926">
                  <c:v>4728.4412899999998</c:v>
                </c:pt>
                <c:pt idx="927">
                  <c:v>4727.4008599999997</c:v>
                </c:pt>
                <c:pt idx="928">
                  <c:v>4726.14797</c:v>
                </c:pt>
                <c:pt idx="929">
                  <c:v>4724.9233700000004</c:v>
                </c:pt>
                <c:pt idx="930">
                  <c:v>4723.9168399999999</c:v>
                </c:pt>
                <c:pt idx="931">
                  <c:v>4723.1940500000001</c:v>
                </c:pt>
                <c:pt idx="932">
                  <c:v>4722.7147000000004</c:v>
                </c:pt>
                <c:pt idx="933">
                  <c:v>4722.3459999999995</c:v>
                </c:pt>
                <c:pt idx="934">
                  <c:v>4721.9458000000004</c:v>
                </c:pt>
                <c:pt idx="935">
                  <c:v>4721.3771200000001</c:v>
                </c:pt>
                <c:pt idx="936">
                  <c:v>4720.5404799999997</c:v>
                </c:pt>
                <c:pt idx="937">
                  <c:v>4719.3128299999998</c:v>
                </c:pt>
                <c:pt idx="938">
                  <c:v>4717.8039200000003</c:v>
                </c:pt>
                <c:pt idx="939">
                  <c:v>4716.3297499999999</c:v>
                </c:pt>
                <c:pt idx="940">
                  <c:v>4715.1529300000002</c:v>
                </c:pt>
                <c:pt idx="941">
                  <c:v>4714.4315100000003</c:v>
                </c:pt>
                <c:pt idx="942">
                  <c:v>4714.1909900000001</c:v>
                </c:pt>
                <c:pt idx="943">
                  <c:v>4714.2945900000004</c:v>
                </c:pt>
                <c:pt idx="944">
                  <c:v>4714.5765600000004</c:v>
                </c:pt>
                <c:pt idx="945">
                  <c:v>4714.8320800000001</c:v>
                </c:pt>
                <c:pt idx="946">
                  <c:v>4714.8521700000001</c:v>
                </c:pt>
                <c:pt idx="947">
                  <c:v>4714.5172400000001</c:v>
                </c:pt>
                <c:pt idx="948">
                  <c:v>4713.8307000000004</c:v>
                </c:pt>
                <c:pt idx="949">
                  <c:v>4712.9386800000002</c:v>
                </c:pt>
                <c:pt idx="950">
                  <c:v>4712.1408199999996</c:v>
                </c:pt>
                <c:pt idx="951">
                  <c:v>4711.6684100000002</c:v>
                </c:pt>
                <c:pt idx="952">
                  <c:v>4711.5936700000002</c:v>
                </c:pt>
                <c:pt idx="953">
                  <c:v>4711.8888800000004</c:v>
                </c:pt>
                <c:pt idx="954">
                  <c:v>4712.4622300000001</c:v>
                </c:pt>
                <c:pt idx="955">
                  <c:v>4713.1116199999997</c:v>
                </c:pt>
                <c:pt idx="956">
                  <c:v>4713.5640000000003</c:v>
                </c:pt>
                <c:pt idx="957">
                  <c:v>4713.5719200000003</c:v>
                </c:pt>
                <c:pt idx="958">
                  <c:v>4712.9432200000001</c:v>
                </c:pt>
                <c:pt idx="959">
                  <c:v>4711.7631499999998</c:v>
                </c:pt>
                <c:pt idx="960">
                  <c:v>4710.1717099999996</c:v>
                </c:pt>
                <c:pt idx="961">
                  <c:v>4708.4945399999997</c:v>
                </c:pt>
                <c:pt idx="962">
                  <c:v>4707.1085300000004</c:v>
                </c:pt>
                <c:pt idx="963">
                  <c:v>4706.3139899999996</c:v>
                </c:pt>
                <c:pt idx="964">
                  <c:v>4706.2841600000002</c:v>
                </c:pt>
                <c:pt idx="965">
                  <c:v>4706.9978700000001</c:v>
                </c:pt>
                <c:pt idx="966">
                  <c:v>4708.3435900000004</c:v>
                </c:pt>
                <c:pt idx="967">
                  <c:v>4710.0310600000003</c:v>
                </c:pt>
                <c:pt idx="968">
                  <c:v>4711.7359100000003</c:v>
                </c:pt>
                <c:pt idx="969">
                  <c:v>4713.1288100000002</c:v>
                </c:pt>
                <c:pt idx="970">
                  <c:v>4714.02477</c:v>
                </c:pt>
                <c:pt idx="971">
                  <c:v>4714.4371000000001</c:v>
                </c:pt>
                <c:pt idx="972">
                  <c:v>4714.5074999999997</c:v>
                </c:pt>
                <c:pt idx="973">
                  <c:v>4714.3628900000003</c:v>
                </c:pt>
                <c:pt idx="974">
                  <c:v>4714.14797</c:v>
                </c:pt>
                <c:pt idx="975">
                  <c:v>4713.9662799999996</c:v>
                </c:pt>
                <c:pt idx="976">
                  <c:v>4713.9193699999996</c:v>
                </c:pt>
                <c:pt idx="977">
                  <c:v>4714.2256299999999</c:v>
                </c:pt>
                <c:pt idx="978">
                  <c:v>4715.1173799999997</c:v>
                </c:pt>
                <c:pt idx="979">
                  <c:v>4716.4275100000004</c:v>
                </c:pt>
                <c:pt idx="980">
                  <c:v>4717.9908699999996</c:v>
                </c:pt>
                <c:pt idx="981">
                  <c:v>4719.6858000000002</c:v>
                </c:pt>
                <c:pt idx="982">
                  <c:v>4721.2779099999998</c:v>
                </c:pt>
                <c:pt idx="983">
                  <c:v>4722.5726299999997</c:v>
                </c:pt>
                <c:pt idx="984">
                  <c:v>4723.3145500000001</c:v>
                </c:pt>
                <c:pt idx="985">
                  <c:v>4723.6185100000002</c:v>
                </c:pt>
                <c:pt idx="986">
                  <c:v>4723.6815299999998</c:v>
                </c:pt>
                <c:pt idx="987">
                  <c:v>4723.5699599999998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6F-4E9A-8442-10D78AEBAC0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Mapped_H1_M5_Interporate!$BI$14:$BI$1009</c:f>
              <c:numCache>
                <c:formatCode>General</c:formatCode>
                <c:ptCount val="996"/>
                <c:pt idx="0">
                  <c:v>4649.7140108333333</c:v>
                </c:pt>
                <c:pt idx="1">
                  <c:v>4650.5347716666665</c:v>
                </c:pt>
                <c:pt idx="2">
                  <c:v>4651.3555324999998</c:v>
                </c:pt>
                <c:pt idx="3">
                  <c:v>4652.1762933333339</c:v>
                </c:pt>
                <c:pt idx="4">
                  <c:v>4652.9970541666671</c:v>
                </c:pt>
                <c:pt idx="5">
                  <c:v>4653.8178150000003</c:v>
                </c:pt>
                <c:pt idx="6">
                  <c:v>4654.6385758333336</c:v>
                </c:pt>
                <c:pt idx="7">
                  <c:v>4655.4593366666668</c:v>
                </c:pt>
                <c:pt idx="8">
                  <c:v>4656.2800975000009</c:v>
                </c:pt>
                <c:pt idx="9">
                  <c:v>4657.1008583333341</c:v>
                </c:pt>
                <c:pt idx="10">
                  <c:v>4657.9216191666674</c:v>
                </c:pt>
                <c:pt idx="11">
                  <c:v>4658.7423800000006</c:v>
                </c:pt>
                <c:pt idx="12">
                  <c:v>4660.7863649999999</c:v>
                </c:pt>
                <c:pt idx="13">
                  <c:v>4661.7012199999999</c:v>
                </c:pt>
                <c:pt idx="14">
                  <c:v>4662.6160749999999</c:v>
                </c:pt>
                <c:pt idx="15">
                  <c:v>4663.5309299999999</c:v>
                </c:pt>
                <c:pt idx="16">
                  <c:v>4664.4457849999999</c:v>
                </c:pt>
                <c:pt idx="17">
                  <c:v>4665.3606399999999</c:v>
                </c:pt>
                <c:pt idx="18">
                  <c:v>4666.2754949999999</c:v>
                </c:pt>
                <c:pt idx="19">
                  <c:v>4667.1903499999999</c:v>
                </c:pt>
                <c:pt idx="20">
                  <c:v>4668.1052049999998</c:v>
                </c:pt>
                <c:pt idx="21">
                  <c:v>4669.0200599999998</c:v>
                </c:pt>
                <c:pt idx="22">
                  <c:v>4669.9349149999998</c:v>
                </c:pt>
                <c:pt idx="23">
                  <c:v>4670.8497699999998</c:v>
                </c:pt>
                <c:pt idx="24">
                  <c:v>4670.8234249999996</c:v>
                </c:pt>
                <c:pt idx="25">
                  <c:v>4671.6658799999996</c:v>
                </c:pt>
                <c:pt idx="26">
                  <c:v>4672.5083349999995</c:v>
                </c:pt>
                <c:pt idx="27">
                  <c:v>4673.3507899999995</c:v>
                </c:pt>
                <c:pt idx="28">
                  <c:v>4674.1932449999995</c:v>
                </c:pt>
                <c:pt idx="29">
                  <c:v>4675.0356999999995</c:v>
                </c:pt>
                <c:pt idx="30">
                  <c:v>4675.8781549999994</c:v>
                </c:pt>
                <c:pt idx="31">
                  <c:v>4676.7206099999994</c:v>
                </c:pt>
                <c:pt idx="32">
                  <c:v>4677.5630649999994</c:v>
                </c:pt>
                <c:pt idx="33">
                  <c:v>4678.4055199999993</c:v>
                </c:pt>
                <c:pt idx="34">
                  <c:v>4679.2479749999993</c:v>
                </c:pt>
                <c:pt idx="35">
                  <c:v>4680.0904299999993</c:v>
                </c:pt>
                <c:pt idx="36">
                  <c:v>4677.3875141666667</c:v>
                </c:pt>
                <c:pt idx="37">
                  <c:v>4677.9572483333332</c:v>
                </c:pt>
                <c:pt idx="38">
                  <c:v>4678.5269825000005</c:v>
                </c:pt>
                <c:pt idx="39">
                  <c:v>4679.0967166666669</c:v>
                </c:pt>
                <c:pt idx="40">
                  <c:v>4679.6664508333333</c:v>
                </c:pt>
                <c:pt idx="41">
                  <c:v>4680.2361850000007</c:v>
                </c:pt>
                <c:pt idx="42">
                  <c:v>4680.8059191666671</c:v>
                </c:pt>
                <c:pt idx="43">
                  <c:v>4681.3756533333335</c:v>
                </c:pt>
                <c:pt idx="44">
                  <c:v>4681.9453875000008</c:v>
                </c:pt>
                <c:pt idx="45">
                  <c:v>4682.5151216666673</c:v>
                </c:pt>
                <c:pt idx="46">
                  <c:v>4683.0848558333337</c:v>
                </c:pt>
                <c:pt idx="47">
                  <c:v>4683.654590000001</c:v>
                </c:pt>
                <c:pt idx="48">
                  <c:v>4680.4798474999998</c:v>
                </c:pt>
                <c:pt idx="49">
                  <c:v>4680.7615449999994</c:v>
                </c:pt>
                <c:pt idx="50">
                  <c:v>4681.0432424999999</c:v>
                </c:pt>
                <c:pt idx="51">
                  <c:v>4681.3249399999995</c:v>
                </c:pt>
                <c:pt idx="52">
                  <c:v>4681.6066375</c:v>
                </c:pt>
                <c:pt idx="53">
                  <c:v>4681.8883349999996</c:v>
                </c:pt>
                <c:pt idx="54">
                  <c:v>4682.1700325000002</c:v>
                </c:pt>
                <c:pt idx="55">
                  <c:v>4682.4517299999998</c:v>
                </c:pt>
                <c:pt idx="56">
                  <c:v>4682.7334275000003</c:v>
                </c:pt>
                <c:pt idx="57">
                  <c:v>4683.0151249999999</c:v>
                </c:pt>
                <c:pt idx="58">
                  <c:v>4683.2968224999995</c:v>
                </c:pt>
                <c:pt idx="59">
                  <c:v>4683.57852</c:v>
                </c:pt>
                <c:pt idx="60">
                  <c:v>4680.4523433333334</c:v>
                </c:pt>
                <c:pt idx="61">
                  <c:v>4680.4718966666669</c:v>
                </c:pt>
                <c:pt idx="62">
                  <c:v>4680.4914499999995</c:v>
                </c:pt>
                <c:pt idx="63">
                  <c:v>4680.5110033333331</c:v>
                </c:pt>
                <c:pt idx="64">
                  <c:v>4680.5305566666666</c:v>
                </c:pt>
                <c:pt idx="65">
                  <c:v>4680.5501100000001</c:v>
                </c:pt>
                <c:pt idx="66">
                  <c:v>4680.5696633333328</c:v>
                </c:pt>
                <c:pt idx="67">
                  <c:v>4680.5892166666663</c:v>
                </c:pt>
                <c:pt idx="68">
                  <c:v>4680.6087699999998</c:v>
                </c:pt>
                <c:pt idx="69">
                  <c:v>4680.6283233333334</c:v>
                </c:pt>
                <c:pt idx="70">
                  <c:v>4680.647876666666</c:v>
                </c:pt>
                <c:pt idx="71">
                  <c:v>4680.6674299999995</c:v>
                </c:pt>
                <c:pt idx="72">
                  <c:v>4677.8945199999998</c:v>
                </c:pt>
                <c:pt idx="73">
                  <c:v>4677.8945199999998</c:v>
                </c:pt>
                <c:pt idx="74">
                  <c:v>4677.8945199999998</c:v>
                </c:pt>
                <c:pt idx="75">
                  <c:v>4677.8945199999998</c:v>
                </c:pt>
                <c:pt idx="76">
                  <c:v>4677.8945199999998</c:v>
                </c:pt>
                <c:pt idx="77">
                  <c:v>4677.8945199999998</c:v>
                </c:pt>
                <c:pt idx="78">
                  <c:v>4677.8945199999998</c:v>
                </c:pt>
                <c:pt idx="79">
                  <c:v>4677.8945199999998</c:v>
                </c:pt>
                <c:pt idx="80">
                  <c:v>4677.8945199999998</c:v>
                </c:pt>
                <c:pt idx="81">
                  <c:v>4677.8945199999998</c:v>
                </c:pt>
                <c:pt idx="82">
                  <c:v>4677.8945199999998</c:v>
                </c:pt>
                <c:pt idx="83">
                  <c:v>4677.8945199999998</c:v>
                </c:pt>
                <c:pt idx="84">
                  <c:v>4673.0936600000005</c:v>
                </c:pt>
                <c:pt idx="85">
                  <c:v>4673.0936600000005</c:v>
                </c:pt>
                <c:pt idx="86">
                  <c:v>4673.0936600000005</c:v>
                </c:pt>
                <c:pt idx="87">
                  <c:v>4673.0936600000005</c:v>
                </c:pt>
                <c:pt idx="88">
                  <c:v>4673.0936600000005</c:v>
                </c:pt>
                <c:pt idx="89">
                  <c:v>4673.0936600000005</c:v>
                </c:pt>
                <c:pt idx="90">
                  <c:v>4673.0936600000005</c:v>
                </c:pt>
                <c:pt idx="91">
                  <c:v>4673.0936600000005</c:v>
                </c:pt>
                <c:pt idx="92">
                  <c:v>4673.0936600000005</c:v>
                </c:pt>
                <c:pt idx="93">
                  <c:v>4673.0936600000005</c:v>
                </c:pt>
                <c:pt idx="94">
                  <c:v>4673.0936600000005</c:v>
                </c:pt>
                <c:pt idx="95">
                  <c:v>4673.0936600000005</c:v>
                </c:pt>
                <c:pt idx="96">
                  <c:v>4666.6421600000003</c:v>
                </c:pt>
                <c:pt idx="97">
                  <c:v>4666.1421600000003</c:v>
                </c:pt>
                <c:pt idx="98">
                  <c:v>4665.6421600000003</c:v>
                </c:pt>
                <c:pt idx="99">
                  <c:v>4665.1421600000003</c:v>
                </c:pt>
                <c:pt idx="100">
                  <c:v>4664.6421600000003</c:v>
                </c:pt>
                <c:pt idx="101">
                  <c:v>4664.1421600000003</c:v>
                </c:pt>
                <c:pt idx="102">
                  <c:v>4663.6421600000003</c:v>
                </c:pt>
                <c:pt idx="103">
                  <c:v>4663.1421600000003</c:v>
                </c:pt>
                <c:pt idx="104">
                  <c:v>4662.6421600000003</c:v>
                </c:pt>
                <c:pt idx="105">
                  <c:v>4662.1421600000003</c:v>
                </c:pt>
                <c:pt idx="106">
                  <c:v>4661.6421600000003</c:v>
                </c:pt>
                <c:pt idx="107">
                  <c:v>4661.1421600000003</c:v>
                </c:pt>
                <c:pt idx="108">
                  <c:v>4659.6184800000001</c:v>
                </c:pt>
                <c:pt idx="109">
                  <c:v>4659.1184800000001</c:v>
                </c:pt>
                <c:pt idx="110">
                  <c:v>4658.6184800000001</c:v>
                </c:pt>
                <c:pt idx="111">
                  <c:v>4658.1184800000001</c:v>
                </c:pt>
                <c:pt idx="112">
                  <c:v>4657.6184800000001</c:v>
                </c:pt>
                <c:pt idx="113">
                  <c:v>4657.1184800000001</c:v>
                </c:pt>
                <c:pt idx="114">
                  <c:v>4656.6184800000001</c:v>
                </c:pt>
                <c:pt idx="115">
                  <c:v>4656.1184800000001</c:v>
                </c:pt>
                <c:pt idx="116">
                  <c:v>4655.6184800000001</c:v>
                </c:pt>
                <c:pt idx="117">
                  <c:v>4655.1184800000001</c:v>
                </c:pt>
                <c:pt idx="118">
                  <c:v>4654.6184800000001</c:v>
                </c:pt>
                <c:pt idx="119">
                  <c:v>4654.1184800000001</c:v>
                </c:pt>
                <c:pt idx="120">
                  <c:v>4653.3418899999997</c:v>
                </c:pt>
                <c:pt idx="121">
                  <c:v>4652.8418899999997</c:v>
                </c:pt>
                <c:pt idx="122">
                  <c:v>4652.3418899999997</c:v>
                </c:pt>
                <c:pt idx="123">
                  <c:v>4651.8418899999997</c:v>
                </c:pt>
                <c:pt idx="124">
                  <c:v>4651.3418899999997</c:v>
                </c:pt>
                <c:pt idx="125">
                  <c:v>4650.8418899999997</c:v>
                </c:pt>
                <c:pt idx="126">
                  <c:v>4650.3418899999997</c:v>
                </c:pt>
                <c:pt idx="127">
                  <c:v>4649.8418899999997</c:v>
                </c:pt>
                <c:pt idx="128">
                  <c:v>4649.3418899999997</c:v>
                </c:pt>
                <c:pt idx="129">
                  <c:v>4648.8418899999997</c:v>
                </c:pt>
                <c:pt idx="130">
                  <c:v>4648.3418899999997</c:v>
                </c:pt>
                <c:pt idx="131">
                  <c:v>4647.8418899999997</c:v>
                </c:pt>
                <c:pt idx="132">
                  <c:v>4649.0975200000003</c:v>
                </c:pt>
                <c:pt idx="133">
                  <c:v>4649.0975200000003</c:v>
                </c:pt>
                <c:pt idx="134">
                  <c:v>4649.0975200000003</c:v>
                </c:pt>
                <c:pt idx="135">
                  <c:v>4649.0975200000003</c:v>
                </c:pt>
                <c:pt idx="136">
                  <c:v>4649.0975200000003</c:v>
                </c:pt>
                <c:pt idx="137">
                  <c:v>4649.0975200000003</c:v>
                </c:pt>
                <c:pt idx="138">
                  <c:v>4649.0975200000003</c:v>
                </c:pt>
                <c:pt idx="139">
                  <c:v>4649.0975200000003</c:v>
                </c:pt>
                <c:pt idx="140">
                  <c:v>4649.0975200000003</c:v>
                </c:pt>
                <c:pt idx="141">
                  <c:v>4649.0975200000003</c:v>
                </c:pt>
                <c:pt idx="142">
                  <c:v>4649.0975200000003</c:v>
                </c:pt>
                <c:pt idx="143">
                  <c:v>4649.0975200000003</c:v>
                </c:pt>
                <c:pt idx="144">
                  <c:v>4648.12428</c:v>
                </c:pt>
                <c:pt idx="145">
                  <c:v>4648.12428</c:v>
                </c:pt>
                <c:pt idx="146">
                  <c:v>4648.12428</c:v>
                </c:pt>
                <c:pt idx="147">
                  <c:v>4648.12428</c:v>
                </c:pt>
                <c:pt idx="148">
                  <c:v>4648.12428</c:v>
                </c:pt>
                <c:pt idx="149">
                  <c:v>4648.12428</c:v>
                </c:pt>
                <c:pt idx="150">
                  <c:v>4648.12428</c:v>
                </c:pt>
                <c:pt idx="151">
                  <c:v>4648.12428</c:v>
                </c:pt>
                <c:pt idx="152">
                  <c:v>4648.12428</c:v>
                </c:pt>
                <c:pt idx="153">
                  <c:v>4648.12428</c:v>
                </c:pt>
                <c:pt idx="154">
                  <c:v>4648.12428</c:v>
                </c:pt>
                <c:pt idx="155">
                  <c:v>4648.12428</c:v>
                </c:pt>
                <c:pt idx="156">
                  <c:v>4650.4546275000002</c:v>
                </c:pt>
                <c:pt idx="157">
                  <c:v>4650.6338850000002</c:v>
                </c:pt>
                <c:pt idx="158">
                  <c:v>4650.8131425000001</c:v>
                </c:pt>
                <c:pt idx="159">
                  <c:v>4650.9924000000001</c:v>
                </c:pt>
                <c:pt idx="160">
                  <c:v>4651.1716575</c:v>
                </c:pt>
                <c:pt idx="161">
                  <c:v>4651.3509150000009</c:v>
                </c:pt>
                <c:pt idx="162">
                  <c:v>4651.5301725000008</c:v>
                </c:pt>
                <c:pt idx="163">
                  <c:v>4651.7094300000008</c:v>
                </c:pt>
                <c:pt idx="164">
                  <c:v>4651.8886875000007</c:v>
                </c:pt>
                <c:pt idx="165">
                  <c:v>4652.0679450000007</c:v>
                </c:pt>
                <c:pt idx="166">
                  <c:v>4652.2472025000006</c:v>
                </c:pt>
                <c:pt idx="167">
                  <c:v>4652.4264600000006</c:v>
                </c:pt>
                <c:pt idx="168">
                  <c:v>4655.1581916666664</c:v>
                </c:pt>
                <c:pt idx="169">
                  <c:v>4655.5337933333331</c:v>
                </c:pt>
                <c:pt idx="170">
                  <c:v>4655.9093949999997</c:v>
                </c:pt>
                <c:pt idx="171">
                  <c:v>4656.2849966666663</c:v>
                </c:pt>
                <c:pt idx="172">
                  <c:v>4656.6605983333329</c:v>
                </c:pt>
                <c:pt idx="173">
                  <c:v>4657.0361999999996</c:v>
                </c:pt>
                <c:pt idx="174">
                  <c:v>4657.4118016666662</c:v>
                </c:pt>
                <c:pt idx="175">
                  <c:v>4657.7874033333328</c:v>
                </c:pt>
                <c:pt idx="176">
                  <c:v>4658.1630049999994</c:v>
                </c:pt>
                <c:pt idx="177">
                  <c:v>4658.5386066666661</c:v>
                </c:pt>
                <c:pt idx="178">
                  <c:v>4658.9142083333327</c:v>
                </c:pt>
                <c:pt idx="179">
                  <c:v>4659.2898099999993</c:v>
                </c:pt>
                <c:pt idx="180">
                  <c:v>4662.5094433333334</c:v>
                </c:pt>
                <c:pt idx="181">
                  <c:v>4663.1038166666667</c:v>
                </c:pt>
                <c:pt idx="182">
                  <c:v>4663.6981900000001</c:v>
                </c:pt>
                <c:pt idx="183">
                  <c:v>4664.2925633333334</c:v>
                </c:pt>
                <c:pt idx="184">
                  <c:v>4664.8869366666668</c:v>
                </c:pt>
                <c:pt idx="185">
                  <c:v>4665.4813100000001</c:v>
                </c:pt>
                <c:pt idx="186">
                  <c:v>4666.0756833333335</c:v>
                </c:pt>
                <c:pt idx="187">
                  <c:v>4666.6700566666668</c:v>
                </c:pt>
                <c:pt idx="188">
                  <c:v>4667.2644300000002</c:v>
                </c:pt>
                <c:pt idx="189">
                  <c:v>4667.8588033333335</c:v>
                </c:pt>
                <c:pt idx="190">
                  <c:v>4668.4531766666669</c:v>
                </c:pt>
                <c:pt idx="191">
                  <c:v>4669.0475500000002</c:v>
                </c:pt>
                <c:pt idx="192">
                  <c:v>4671.4465074999998</c:v>
                </c:pt>
                <c:pt idx="193">
                  <c:v>4672.1796949999998</c:v>
                </c:pt>
                <c:pt idx="194">
                  <c:v>4672.9128824999998</c:v>
                </c:pt>
                <c:pt idx="195">
                  <c:v>4673.6460699999998</c:v>
                </c:pt>
                <c:pt idx="196">
                  <c:v>4674.3792574999998</c:v>
                </c:pt>
                <c:pt idx="197">
                  <c:v>4675.1124449999998</c:v>
                </c:pt>
                <c:pt idx="198">
                  <c:v>4675.8456324999997</c:v>
                </c:pt>
                <c:pt idx="199">
                  <c:v>4676.5788199999997</c:v>
                </c:pt>
                <c:pt idx="200">
                  <c:v>4677.3120074999997</c:v>
                </c:pt>
                <c:pt idx="201">
                  <c:v>4678.0451949999997</c:v>
                </c:pt>
                <c:pt idx="202">
                  <c:v>4678.7783824999997</c:v>
                </c:pt>
                <c:pt idx="203">
                  <c:v>4679.5115699999997</c:v>
                </c:pt>
                <c:pt idx="204">
                  <c:v>4680.4864708333334</c:v>
                </c:pt>
                <c:pt idx="205">
                  <c:v>4681.2382516666667</c:v>
                </c:pt>
                <c:pt idx="206">
                  <c:v>4681.9900324999999</c:v>
                </c:pt>
                <c:pt idx="207">
                  <c:v>4682.741813333334</c:v>
                </c:pt>
                <c:pt idx="208">
                  <c:v>4683.4935941666672</c:v>
                </c:pt>
                <c:pt idx="209">
                  <c:v>4684.2453750000004</c:v>
                </c:pt>
                <c:pt idx="210">
                  <c:v>4684.9971558333336</c:v>
                </c:pt>
                <c:pt idx="211">
                  <c:v>4685.7489366666669</c:v>
                </c:pt>
                <c:pt idx="212">
                  <c:v>4686.500717500001</c:v>
                </c:pt>
                <c:pt idx="213">
                  <c:v>4687.2524983333342</c:v>
                </c:pt>
                <c:pt idx="214">
                  <c:v>4688.0042791666674</c:v>
                </c:pt>
                <c:pt idx="215">
                  <c:v>4688.7560600000006</c:v>
                </c:pt>
                <c:pt idx="216">
                  <c:v>4688.9578758333337</c:v>
                </c:pt>
                <c:pt idx="217">
                  <c:v>4689.6673516666669</c:v>
                </c:pt>
                <c:pt idx="218">
                  <c:v>4690.3768275000002</c:v>
                </c:pt>
                <c:pt idx="219">
                  <c:v>4691.0863033333335</c:v>
                </c:pt>
                <c:pt idx="220">
                  <c:v>4691.7957791666677</c:v>
                </c:pt>
                <c:pt idx="221">
                  <c:v>4692.5052550000009</c:v>
                </c:pt>
                <c:pt idx="222">
                  <c:v>4693.2147308333342</c:v>
                </c:pt>
                <c:pt idx="223">
                  <c:v>4693.9242066666675</c:v>
                </c:pt>
                <c:pt idx="224">
                  <c:v>4694.6336825000008</c:v>
                </c:pt>
                <c:pt idx="225">
                  <c:v>4695.343158333334</c:v>
                </c:pt>
                <c:pt idx="226">
                  <c:v>4696.0526341666673</c:v>
                </c:pt>
                <c:pt idx="227">
                  <c:v>4696.7621100000006</c:v>
                </c:pt>
                <c:pt idx="228">
                  <c:v>4695.3789975</c:v>
                </c:pt>
                <c:pt idx="229">
                  <c:v>4695.9275049999997</c:v>
                </c:pt>
                <c:pt idx="230">
                  <c:v>4696.4760125000003</c:v>
                </c:pt>
                <c:pt idx="231">
                  <c:v>4697.0245199999999</c:v>
                </c:pt>
                <c:pt idx="232">
                  <c:v>4697.5730274999996</c:v>
                </c:pt>
                <c:pt idx="233">
                  <c:v>4698.1215350000002</c:v>
                </c:pt>
                <c:pt idx="234">
                  <c:v>4698.6700424999999</c:v>
                </c:pt>
                <c:pt idx="235">
                  <c:v>4699.2185499999996</c:v>
                </c:pt>
                <c:pt idx="236">
                  <c:v>4699.7670575000002</c:v>
                </c:pt>
                <c:pt idx="237">
                  <c:v>4700.3155649999999</c:v>
                </c:pt>
                <c:pt idx="238">
                  <c:v>4700.8640724999996</c:v>
                </c:pt>
                <c:pt idx="239">
                  <c:v>4701.4125800000002</c:v>
                </c:pt>
                <c:pt idx="240">
                  <c:v>4698.9634933333327</c:v>
                </c:pt>
                <c:pt idx="241">
                  <c:v>4699.2814166666658</c:v>
                </c:pt>
                <c:pt idx="242">
                  <c:v>4699.5993399999998</c:v>
                </c:pt>
                <c:pt idx="243">
                  <c:v>4699.9172633333328</c:v>
                </c:pt>
                <c:pt idx="244">
                  <c:v>4700.2351866666659</c:v>
                </c:pt>
                <c:pt idx="245">
                  <c:v>4700.5531099999989</c:v>
                </c:pt>
                <c:pt idx="246">
                  <c:v>4700.8710333333329</c:v>
                </c:pt>
                <c:pt idx="247">
                  <c:v>4701.1889566666659</c:v>
                </c:pt>
                <c:pt idx="248">
                  <c:v>4701.506879999999</c:v>
                </c:pt>
                <c:pt idx="249">
                  <c:v>4701.8248033333321</c:v>
                </c:pt>
                <c:pt idx="250">
                  <c:v>4702.142726666666</c:v>
                </c:pt>
                <c:pt idx="251">
                  <c:v>4702.4606499999991</c:v>
                </c:pt>
                <c:pt idx="252">
                  <c:v>4699.4867458333338</c:v>
                </c:pt>
                <c:pt idx="253">
                  <c:v>4699.5514516666672</c:v>
                </c:pt>
                <c:pt idx="254">
                  <c:v>4699.6161575000006</c:v>
                </c:pt>
                <c:pt idx="255">
                  <c:v>4699.6808633333339</c:v>
                </c:pt>
                <c:pt idx="256">
                  <c:v>4699.7455691666673</c:v>
                </c:pt>
                <c:pt idx="257">
                  <c:v>4699.8102750000007</c:v>
                </c:pt>
                <c:pt idx="258">
                  <c:v>4699.8749808333341</c:v>
                </c:pt>
                <c:pt idx="259">
                  <c:v>4699.9396866666675</c:v>
                </c:pt>
                <c:pt idx="260">
                  <c:v>4700.0043925000009</c:v>
                </c:pt>
                <c:pt idx="261">
                  <c:v>4700.0690983333343</c:v>
                </c:pt>
                <c:pt idx="262">
                  <c:v>4700.1338041666677</c:v>
                </c:pt>
                <c:pt idx="263">
                  <c:v>4700.1985100000011</c:v>
                </c:pt>
                <c:pt idx="264">
                  <c:v>4697.5813600000001</c:v>
                </c:pt>
                <c:pt idx="265">
                  <c:v>4697.5813600000001</c:v>
                </c:pt>
                <c:pt idx="266">
                  <c:v>4697.5813600000001</c:v>
                </c:pt>
                <c:pt idx="267">
                  <c:v>4697.5813600000001</c:v>
                </c:pt>
                <c:pt idx="268">
                  <c:v>4697.5813600000001</c:v>
                </c:pt>
                <c:pt idx="269">
                  <c:v>4697.5813600000001</c:v>
                </c:pt>
                <c:pt idx="270">
                  <c:v>4697.5813600000001</c:v>
                </c:pt>
                <c:pt idx="271">
                  <c:v>4697.5813600000001</c:v>
                </c:pt>
                <c:pt idx="272">
                  <c:v>4697.5813600000001</c:v>
                </c:pt>
                <c:pt idx="273">
                  <c:v>4697.5813600000001</c:v>
                </c:pt>
                <c:pt idx="274">
                  <c:v>4697.5813600000001</c:v>
                </c:pt>
                <c:pt idx="275">
                  <c:v>4697.5813600000001</c:v>
                </c:pt>
                <c:pt idx="276">
                  <c:v>4693.6831199999997</c:v>
                </c:pt>
                <c:pt idx="277">
                  <c:v>4693.6831199999997</c:v>
                </c:pt>
                <c:pt idx="278">
                  <c:v>4693.6831199999997</c:v>
                </c:pt>
                <c:pt idx="279">
                  <c:v>4693.6831199999997</c:v>
                </c:pt>
                <c:pt idx="280">
                  <c:v>4693.6831199999997</c:v>
                </c:pt>
                <c:pt idx="281">
                  <c:v>4693.6831199999997</c:v>
                </c:pt>
                <c:pt idx="282">
                  <c:v>4693.6831199999997</c:v>
                </c:pt>
                <c:pt idx="283">
                  <c:v>4693.6831199999997</c:v>
                </c:pt>
                <c:pt idx="284">
                  <c:v>4693.6831199999997</c:v>
                </c:pt>
                <c:pt idx="285">
                  <c:v>4693.6831199999997</c:v>
                </c:pt>
                <c:pt idx="286">
                  <c:v>4693.6831199999997</c:v>
                </c:pt>
                <c:pt idx="287">
                  <c:v>4693.6831199999997</c:v>
                </c:pt>
                <c:pt idx="288">
                  <c:v>4688.6306500000001</c:v>
                </c:pt>
                <c:pt idx="289">
                  <c:v>4688.6306500000001</c:v>
                </c:pt>
                <c:pt idx="290">
                  <c:v>4688.6306500000001</c:v>
                </c:pt>
                <c:pt idx="291">
                  <c:v>4688.6306500000001</c:v>
                </c:pt>
                <c:pt idx="292">
                  <c:v>4688.6306500000001</c:v>
                </c:pt>
                <c:pt idx="293">
                  <c:v>4688.6306500000001</c:v>
                </c:pt>
                <c:pt idx="294">
                  <c:v>4688.6306500000001</c:v>
                </c:pt>
                <c:pt idx="295">
                  <c:v>4688.6306500000001</c:v>
                </c:pt>
                <c:pt idx="296">
                  <c:v>4688.6306500000001</c:v>
                </c:pt>
                <c:pt idx="297">
                  <c:v>4688.6306500000001</c:v>
                </c:pt>
                <c:pt idx="298">
                  <c:v>4688.6306500000001</c:v>
                </c:pt>
                <c:pt idx="299">
                  <c:v>4688.6306500000001</c:v>
                </c:pt>
                <c:pt idx="300">
                  <c:v>4683.3630300000004</c:v>
                </c:pt>
                <c:pt idx="301">
                  <c:v>4683.3630300000004</c:v>
                </c:pt>
                <c:pt idx="302">
                  <c:v>4683.3630300000004</c:v>
                </c:pt>
                <c:pt idx="303">
                  <c:v>4683.3630300000004</c:v>
                </c:pt>
                <c:pt idx="304">
                  <c:v>4683.3630300000004</c:v>
                </c:pt>
                <c:pt idx="305">
                  <c:v>4683.3630300000004</c:v>
                </c:pt>
                <c:pt idx="306">
                  <c:v>4683.3630300000004</c:v>
                </c:pt>
                <c:pt idx="307">
                  <c:v>4683.3630300000004</c:v>
                </c:pt>
                <c:pt idx="308">
                  <c:v>4683.3630300000004</c:v>
                </c:pt>
                <c:pt idx="309">
                  <c:v>4683.3630300000004</c:v>
                </c:pt>
                <c:pt idx="310">
                  <c:v>4683.3630300000004</c:v>
                </c:pt>
                <c:pt idx="311">
                  <c:v>4683.3630300000004</c:v>
                </c:pt>
                <c:pt idx="312">
                  <c:v>4677.8176000000003</c:v>
                </c:pt>
                <c:pt idx="313">
                  <c:v>4677.8176000000003</c:v>
                </c:pt>
                <c:pt idx="314">
                  <c:v>4677.8176000000003</c:v>
                </c:pt>
                <c:pt idx="315">
                  <c:v>4677.8176000000003</c:v>
                </c:pt>
                <c:pt idx="316">
                  <c:v>4677.8176000000003</c:v>
                </c:pt>
                <c:pt idx="317">
                  <c:v>4677.8176000000003</c:v>
                </c:pt>
                <c:pt idx="318">
                  <c:v>4677.8176000000003</c:v>
                </c:pt>
                <c:pt idx="319">
                  <c:v>4677.8176000000003</c:v>
                </c:pt>
                <c:pt idx="320">
                  <c:v>4677.8176000000003</c:v>
                </c:pt>
                <c:pt idx="321">
                  <c:v>4677.8176000000003</c:v>
                </c:pt>
                <c:pt idx="322">
                  <c:v>4677.8176000000003</c:v>
                </c:pt>
                <c:pt idx="323">
                  <c:v>4677.8176000000003</c:v>
                </c:pt>
                <c:pt idx="324">
                  <c:v>4672.7678500000002</c:v>
                </c:pt>
                <c:pt idx="325">
                  <c:v>4672.7678500000002</c:v>
                </c:pt>
                <c:pt idx="326">
                  <c:v>4672.7678500000002</c:v>
                </c:pt>
                <c:pt idx="327">
                  <c:v>4672.7678500000002</c:v>
                </c:pt>
                <c:pt idx="328">
                  <c:v>4672.7678500000002</c:v>
                </c:pt>
                <c:pt idx="329">
                  <c:v>4672.7678500000002</c:v>
                </c:pt>
                <c:pt idx="330">
                  <c:v>4672.7678500000002</c:v>
                </c:pt>
                <c:pt idx="331">
                  <c:v>4672.7678500000002</c:v>
                </c:pt>
                <c:pt idx="332">
                  <c:v>4672.7678500000002</c:v>
                </c:pt>
                <c:pt idx="333">
                  <c:v>4672.7678500000002</c:v>
                </c:pt>
                <c:pt idx="334">
                  <c:v>4672.7678500000002</c:v>
                </c:pt>
                <c:pt idx="335">
                  <c:v>4672.7678500000002</c:v>
                </c:pt>
                <c:pt idx="336">
                  <c:v>4668.7659999999996</c:v>
                </c:pt>
                <c:pt idx="337">
                  <c:v>4668.7659999999996</c:v>
                </c:pt>
                <c:pt idx="338">
                  <c:v>4668.7659999999996</c:v>
                </c:pt>
                <c:pt idx="339">
                  <c:v>4668.7659999999996</c:v>
                </c:pt>
                <c:pt idx="340">
                  <c:v>4668.7659999999996</c:v>
                </c:pt>
                <c:pt idx="341">
                  <c:v>4668.7659999999996</c:v>
                </c:pt>
                <c:pt idx="342">
                  <c:v>4668.7659999999996</c:v>
                </c:pt>
                <c:pt idx="343">
                  <c:v>4668.7659999999996</c:v>
                </c:pt>
                <c:pt idx="344">
                  <c:v>4668.7659999999996</c:v>
                </c:pt>
                <c:pt idx="345">
                  <c:v>4668.7659999999996</c:v>
                </c:pt>
                <c:pt idx="346">
                  <c:v>4668.7659999999996</c:v>
                </c:pt>
                <c:pt idx="347">
                  <c:v>4668.7659999999996</c:v>
                </c:pt>
                <c:pt idx="348">
                  <c:v>4666.1510900000003</c:v>
                </c:pt>
                <c:pt idx="349">
                  <c:v>4666.1510900000003</c:v>
                </c:pt>
                <c:pt idx="350">
                  <c:v>4666.1510900000003</c:v>
                </c:pt>
                <c:pt idx="351">
                  <c:v>4666.1510900000003</c:v>
                </c:pt>
                <c:pt idx="352">
                  <c:v>4666.1510900000003</c:v>
                </c:pt>
                <c:pt idx="353">
                  <c:v>4666.1510900000003</c:v>
                </c:pt>
                <c:pt idx="354">
                  <c:v>4666.1510900000003</c:v>
                </c:pt>
                <c:pt idx="355">
                  <c:v>4666.1510900000003</c:v>
                </c:pt>
                <c:pt idx="356">
                  <c:v>4666.1510900000003</c:v>
                </c:pt>
                <c:pt idx="357">
                  <c:v>4666.1510900000003</c:v>
                </c:pt>
                <c:pt idx="358">
                  <c:v>4666.1510900000003</c:v>
                </c:pt>
                <c:pt idx="359">
                  <c:v>4666.1510900000003</c:v>
                </c:pt>
                <c:pt idx="360">
                  <c:v>4664.4943899999998</c:v>
                </c:pt>
                <c:pt idx="361">
                  <c:v>4664.4943899999998</c:v>
                </c:pt>
                <c:pt idx="362">
                  <c:v>4664.4943899999998</c:v>
                </c:pt>
                <c:pt idx="363">
                  <c:v>4664.4943899999998</c:v>
                </c:pt>
                <c:pt idx="364">
                  <c:v>4664.4943899999998</c:v>
                </c:pt>
                <c:pt idx="365">
                  <c:v>4664.4943899999998</c:v>
                </c:pt>
                <c:pt idx="366">
                  <c:v>4664.4943899999998</c:v>
                </c:pt>
                <c:pt idx="367">
                  <c:v>4664.4943899999998</c:v>
                </c:pt>
                <c:pt idx="368">
                  <c:v>4664.4943899999998</c:v>
                </c:pt>
                <c:pt idx="369">
                  <c:v>4664.4943899999998</c:v>
                </c:pt>
                <c:pt idx="370">
                  <c:v>4664.4943899999998</c:v>
                </c:pt>
                <c:pt idx="371">
                  <c:v>4664.4943899999998</c:v>
                </c:pt>
                <c:pt idx="372">
                  <c:v>4663.5195899999999</c:v>
                </c:pt>
                <c:pt idx="373">
                  <c:v>4663.5195899999999</c:v>
                </c:pt>
                <c:pt idx="374">
                  <c:v>4663.5195899999999</c:v>
                </c:pt>
                <c:pt idx="375">
                  <c:v>4663.5195899999999</c:v>
                </c:pt>
                <c:pt idx="376">
                  <c:v>4663.5195899999999</c:v>
                </c:pt>
                <c:pt idx="377">
                  <c:v>4663.5195899999999</c:v>
                </c:pt>
                <c:pt idx="378">
                  <c:v>4663.5195899999999</c:v>
                </c:pt>
                <c:pt idx="379">
                  <c:v>4663.5195899999999</c:v>
                </c:pt>
                <c:pt idx="380">
                  <c:v>4663.5195899999999</c:v>
                </c:pt>
                <c:pt idx="381">
                  <c:v>4663.5195899999999</c:v>
                </c:pt>
                <c:pt idx="382">
                  <c:v>4663.5195899999999</c:v>
                </c:pt>
                <c:pt idx="383">
                  <c:v>4663.5195899999999</c:v>
                </c:pt>
                <c:pt idx="384">
                  <c:v>4662.6555699999999</c:v>
                </c:pt>
                <c:pt idx="385">
                  <c:v>4662.6555699999999</c:v>
                </c:pt>
                <c:pt idx="386">
                  <c:v>4662.6555699999999</c:v>
                </c:pt>
                <c:pt idx="387">
                  <c:v>4662.6555699999999</c:v>
                </c:pt>
                <c:pt idx="388">
                  <c:v>4662.6555699999999</c:v>
                </c:pt>
                <c:pt idx="389">
                  <c:v>4662.6555699999999</c:v>
                </c:pt>
                <c:pt idx="390">
                  <c:v>4662.6555699999999</c:v>
                </c:pt>
                <c:pt idx="391">
                  <c:v>4662.6555699999999</c:v>
                </c:pt>
                <c:pt idx="392">
                  <c:v>4662.6555699999999</c:v>
                </c:pt>
                <c:pt idx="393">
                  <c:v>4662.6555699999999</c:v>
                </c:pt>
                <c:pt idx="394">
                  <c:v>4662.6555699999999</c:v>
                </c:pt>
                <c:pt idx="395">
                  <c:v>4662.6555699999999</c:v>
                </c:pt>
                <c:pt idx="396">
                  <c:v>4661.13879</c:v>
                </c:pt>
                <c:pt idx="397">
                  <c:v>4661.13879</c:v>
                </c:pt>
                <c:pt idx="398">
                  <c:v>4661.13879</c:v>
                </c:pt>
                <c:pt idx="399">
                  <c:v>4661.13879</c:v>
                </c:pt>
                <c:pt idx="400">
                  <c:v>4661.13879</c:v>
                </c:pt>
                <c:pt idx="401">
                  <c:v>4661.13879</c:v>
                </c:pt>
                <c:pt idx="402">
                  <c:v>4661.13879</c:v>
                </c:pt>
                <c:pt idx="403">
                  <c:v>4661.13879</c:v>
                </c:pt>
                <c:pt idx="404">
                  <c:v>4661.13879</c:v>
                </c:pt>
                <c:pt idx="405">
                  <c:v>4661.13879</c:v>
                </c:pt>
                <c:pt idx="406">
                  <c:v>4661.13879</c:v>
                </c:pt>
                <c:pt idx="407">
                  <c:v>4661.13879</c:v>
                </c:pt>
                <c:pt idx="408">
                  <c:v>4659.1617100000003</c:v>
                </c:pt>
                <c:pt idx="409">
                  <c:v>4659.1617100000003</c:v>
                </c:pt>
                <c:pt idx="410">
                  <c:v>4659.1617100000003</c:v>
                </c:pt>
                <c:pt idx="411">
                  <c:v>4659.1617100000003</c:v>
                </c:pt>
                <c:pt idx="412">
                  <c:v>4659.1617100000003</c:v>
                </c:pt>
                <c:pt idx="413">
                  <c:v>4659.1617100000003</c:v>
                </c:pt>
                <c:pt idx="414">
                  <c:v>4659.1617100000003</c:v>
                </c:pt>
                <c:pt idx="415">
                  <c:v>4659.1617100000003</c:v>
                </c:pt>
                <c:pt idx="416">
                  <c:v>4659.1617100000003</c:v>
                </c:pt>
                <c:pt idx="417">
                  <c:v>4659.1617100000003</c:v>
                </c:pt>
                <c:pt idx="418">
                  <c:v>4659.1617100000003</c:v>
                </c:pt>
                <c:pt idx="419">
                  <c:v>4659.1617100000003</c:v>
                </c:pt>
                <c:pt idx="420">
                  <c:v>4657.1723899999997</c:v>
                </c:pt>
                <c:pt idx="421">
                  <c:v>4657.1723899999997</c:v>
                </c:pt>
                <c:pt idx="422">
                  <c:v>4657.1723899999997</c:v>
                </c:pt>
                <c:pt idx="423">
                  <c:v>4657.1723899999997</c:v>
                </c:pt>
                <c:pt idx="424">
                  <c:v>4657.1723899999997</c:v>
                </c:pt>
                <c:pt idx="425">
                  <c:v>4657.1723899999997</c:v>
                </c:pt>
                <c:pt idx="426">
                  <c:v>4657.1723899999997</c:v>
                </c:pt>
                <c:pt idx="427">
                  <c:v>4657.1723899999997</c:v>
                </c:pt>
                <c:pt idx="428">
                  <c:v>4657.1723899999997</c:v>
                </c:pt>
                <c:pt idx="429">
                  <c:v>4657.1723899999997</c:v>
                </c:pt>
                <c:pt idx="430">
                  <c:v>4657.1723899999997</c:v>
                </c:pt>
                <c:pt idx="431">
                  <c:v>4657.1723899999997</c:v>
                </c:pt>
                <c:pt idx="432">
                  <c:v>4655.7704599999997</c:v>
                </c:pt>
                <c:pt idx="433">
                  <c:v>4655.7704599999997</c:v>
                </c:pt>
                <c:pt idx="434">
                  <c:v>4655.7704599999997</c:v>
                </c:pt>
                <c:pt idx="435">
                  <c:v>4655.7704599999997</c:v>
                </c:pt>
                <c:pt idx="436">
                  <c:v>4655.7704599999997</c:v>
                </c:pt>
                <c:pt idx="437">
                  <c:v>4655.7704599999997</c:v>
                </c:pt>
                <c:pt idx="438">
                  <c:v>4655.7704599999997</c:v>
                </c:pt>
                <c:pt idx="439">
                  <c:v>4655.7704599999997</c:v>
                </c:pt>
                <c:pt idx="440">
                  <c:v>4655.7704599999997</c:v>
                </c:pt>
                <c:pt idx="441">
                  <c:v>4655.7704599999997</c:v>
                </c:pt>
                <c:pt idx="442">
                  <c:v>4655.7704599999997</c:v>
                </c:pt>
                <c:pt idx="443">
                  <c:v>4655.7704599999997</c:v>
                </c:pt>
                <c:pt idx="444">
                  <c:v>4655.9494591666671</c:v>
                </c:pt>
                <c:pt idx="445">
                  <c:v>4655.963228333334</c:v>
                </c:pt>
                <c:pt idx="446">
                  <c:v>4655.9769975000008</c:v>
                </c:pt>
                <c:pt idx="447">
                  <c:v>4655.9907666666677</c:v>
                </c:pt>
                <c:pt idx="448">
                  <c:v>4656.0045358333336</c:v>
                </c:pt>
                <c:pt idx="449">
                  <c:v>4656.0183050000005</c:v>
                </c:pt>
                <c:pt idx="450">
                  <c:v>4656.0320741666674</c:v>
                </c:pt>
                <c:pt idx="451">
                  <c:v>4656.0458433333342</c:v>
                </c:pt>
                <c:pt idx="452">
                  <c:v>4656.0596125000011</c:v>
                </c:pt>
                <c:pt idx="453">
                  <c:v>4656.073381666668</c:v>
                </c:pt>
                <c:pt idx="454">
                  <c:v>4656.0871508333339</c:v>
                </c:pt>
                <c:pt idx="455">
                  <c:v>4656.1009200000008</c:v>
                </c:pt>
                <c:pt idx="456">
                  <c:v>4658.3159249999999</c:v>
                </c:pt>
                <c:pt idx="457">
                  <c:v>4658.4990200000002</c:v>
                </c:pt>
                <c:pt idx="458">
                  <c:v>4658.6821149999996</c:v>
                </c:pt>
                <c:pt idx="459">
                  <c:v>4658.8652099999999</c:v>
                </c:pt>
                <c:pt idx="460">
                  <c:v>4659.0483049999993</c:v>
                </c:pt>
                <c:pt idx="461">
                  <c:v>4659.2313999999997</c:v>
                </c:pt>
                <c:pt idx="462">
                  <c:v>4659.4144949999991</c:v>
                </c:pt>
                <c:pt idx="463">
                  <c:v>4659.5975899999994</c:v>
                </c:pt>
                <c:pt idx="464">
                  <c:v>4659.7806849999997</c:v>
                </c:pt>
                <c:pt idx="465">
                  <c:v>4659.9637799999991</c:v>
                </c:pt>
                <c:pt idx="466">
                  <c:v>4660.1468749999995</c:v>
                </c:pt>
                <c:pt idx="467">
                  <c:v>4660.3299699999989</c:v>
                </c:pt>
                <c:pt idx="468">
                  <c:v>4662.4512350000005</c:v>
                </c:pt>
                <c:pt idx="469">
                  <c:v>4662.7834200000007</c:v>
                </c:pt>
                <c:pt idx="470">
                  <c:v>4663.1156050000009</c:v>
                </c:pt>
                <c:pt idx="471">
                  <c:v>4663.4477900000002</c:v>
                </c:pt>
                <c:pt idx="472">
                  <c:v>4663.7799750000004</c:v>
                </c:pt>
                <c:pt idx="473">
                  <c:v>4664.1121600000006</c:v>
                </c:pt>
                <c:pt idx="474">
                  <c:v>4664.4443450000008</c:v>
                </c:pt>
                <c:pt idx="475">
                  <c:v>4664.776530000001</c:v>
                </c:pt>
                <c:pt idx="476">
                  <c:v>4665.1087150000003</c:v>
                </c:pt>
                <c:pt idx="477">
                  <c:v>4665.4409000000005</c:v>
                </c:pt>
                <c:pt idx="478">
                  <c:v>4665.7730850000007</c:v>
                </c:pt>
                <c:pt idx="479">
                  <c:v>4666.1052700000009</c:v>
                </c:pt>
                <c:pt idx="480">
                  <c:v>4667.8618433333331</c:v>
                </c:pt>
                <c:pt idx="481">
                  <c:v>4668.3035966666666</c:v>
                </c:pt>
                <c:pt idx="482">
                  <c:v>4668.7453499999992</c:v>
                </c:pt>
                <c:pt idx="483">
                  <c:v>4669.1871033333327</c:v>
                </c:pt>
                <c:pt idx="484">
                  <c:v>4669.6288566666663</c:v>
                </c:pt>
                <c:pt idx="485">
                  <c:v>4670.0706099999998</c:v>
                </c:pt>
                <c:pt idx="486">
                  <c:v>4670.5123633333324</c:v>
                </c:pt>
                <c:pt idx="487">
                  <c:v>4670.9541166666659</c:v>
                </c:pt>
                <c:pt idx="488">
                  <c:v>4671.3958699999994</c:v>
                </c:pt>
                <c:pt idx="489">
                  <c:v>4671.8376233333329</c:v>
                </c:pt>
                <c:pt idx="490">
                  <c:v>4672.2793766666655</c:v>
                </c:pt>
                <c:pt idx="491">
                  <c:v>4672.721129999999</c:v>
                </c:pt>
                <c:pt idx="492">
                  <c:v>4673.6761883333338</c:v>
                </c:pt>
                <c:pt idx="493">
                  <c:v>4674.1574266666676</c:v>
                </c:pt>
                <c:pt idx="494">
                  <c:v>4674.6386650000004</c:v>
                </c:pt>
                <c:pt idx="495">
                  <c:v>4675.1199033333342</c:v>
                </c:pt>
                <c:pt idx="496">
                  <c:v>4675.601141666667</c:v>
                </c:pt>
                <c:pt idx="497">
                  <c:v>4676.0823800000007</c:v>
                </c:pt>
                <c:pt idx="498">
                  <c:v>4676.5636183333336</c:v>
                </c:pt>
                <c:pt idx="499">
                  <c:v>4677.0448566666673</c:v>
                </c:pt>
                <c:pt idx="500">
                  <c:v>4677.5260950000011</c:v>
                </c:pt>
                <c:pt idx="501">
                  <c:v>4678.0073333333339</c:v>
                </c:pt>
                <c:pt idx="502">
                  <c:v>4678.4885716666677</c:v>
                </c:pt>
                <c:pt idx="503">
                  <c:v>4678.9698100000005</c:v>
                </c:pt>
                <c:pt idx="504">
                  <c:v>4678.624855</c:v>
                </c:pt>
                <c:pt idx="505">
                  <c:v>4679.0425400000004</c:v>
                </c:pt>
                <c:pt idx="506">
                  <c:v>4679.4602249999998</c:v>
                </c:pt>
                <c:pt idx="507">
                  <c:v>4679.8779100000002</c:v>
                </c:pt>
                <c:pt idx="508">
                  <c:v>4680.2955949999996</c:v>
                </c:pt>
                <c:pt idx="509">
                  <c:v>4680.7132799999999</c:v>
                </c:pt>
                <c:pt idx="510">
                  <c:v>4681.1309649999994</c:v>
                </c:pt>
                <c:pt idx="511">
                  <c:v>4681.5486499999997</c:v>
                </c:pt>
                <c:pt idx="512">
                  <c:v>4681.9663349999992</c:v>
                </c:pt>
                <c:pt idx="513">
                  <c:v>4682.3840199999995</c:v>
                </c:pt>
                <c:pt idx="514">
                  <c:v>4682.8017049999999</c:v>
                </c:pt>
                <c:pt idx="515">
                  <c:v>4683.2193899999993</c:v>
                </c:pt>
                <c:pt idx="516">
                  <c:v>4680.583515833333</c:v>
                </c:pt>
                <c:pt idx="517">
                  <c:v>4680.7663116666663</c:v>
                </c:pt>
                <c:pt idx="518">
                  <c:v>4680.9491074999996</c:v>
                </c:pt>
                <c:pt idx="519">
                  <c:v>4681.131903333333</c:v>
                </c:pt>
                <c:pt idx="520">
                  <c:v>4681.3146991666663</c:v>
                </c:pt>
                <c:pt idx="521">
                  <c:v>4681.4974949999996</c:v>
                </c:pt>
                <c:pt idx="522">
                  <c:v>4681.6802908333329</c:v>
                </c:pt>
                <c:pt idx="523">
                  <c:v>4681.8630866666663</c:v>
                </c:pt>
                <c:pt idx="524">
                  <c:v>4682.0458824999996</c:v>
                </c:pt>
                <c:pt idx="525">
                  <c:v>4682.2286783333329</c:v>
                </c:pt>
                <c:pt idx="526">
                  <c:v>4682.4114741666663</c:v>
                </c:pt>
                <c:pt idx="527">
                  <c:v>4682.5942699999996</c:v>
                </c:pt>
                <c:pt idx="528">
                  <c:v>4678.9481599999999</c:v>
                </c:pt>
                <c:pt idx="529">
                  <c:v>4678.9481599999999</c:v>
                </c:pt>
                <c:pt idx="530">
                  <c:v>4678.9481599999999</c:v>
                </c:pt>
                <c:pt idx="531">
                  <c:v>4678.9481599999999</c:v>
                </c:pt>
                <c:pt idx="532">
                  <c:v>4678.9481599999999</c:v>
                </c:pt>
                <c:pt idx="533">
                  <c:v>4678.9481599999999</c:v>
                </c:pt>
                <c:pt idx="534">
                  <c:v>4678.9481599999999</c:v>
                </c:pt>
                <c:pt idx="535">
                  <c:v>4678.9481599999999</c:v>
                </c:pt>
                <c:pt idx="536">
                  <c:v>4678.9481599999999</c:v>
                </c:pt>
                <c:pt idx="537">
                  <c:v>4678.9481599999999</c:v>
                </c:pt>
                <c:pt idx="538">
                  <c:v>4678.9481599999999</c:v>
                </c:pt>
                <c:pt idx="539">
                  <c:v>4678.9481599999999</c:v>
                </c:pt>
                <c:pt idx="540">
                  <c:v>4674.3870100000004</c:v>
                </c:pt>
                <c:pt idx="541">
                  <c:v>4674.3870100000004</c:v>
                </c:pt>
                <c:pt idx="542">
                  <c:v>4674.3870100000004</c:v>
                </c:pt>
                <c:pt idx="543">
                  <c:v>4674.3870100000004</c:v>
                </c:pt>
                <c:pt idx="544">
                  <c:v>4674.3870100000004</c:v>
                </c:pt>
                <c:pt idx="545">
                  <c:v>4674.3870100000004</c:v>
                </c:pt>
                <c:pt idx="546">
                  <c:v>4674.3870100000004</c:v>
                </c:pt>
                <c:pt idx="547">
                  <c:v>4674.3870100000004</c:v>
                </c:pt>
                <c:pt idx="548">
                  <c:v>4674.3870100000004</c:v>
                </c:pt>
                <c:pt idx="549">
                  <c:v>4674.3870100000004</c:v>
                </c:pt>
                <c:pt idx="550">
                  <c:v>4674.3870100000004</c:v>
                </c:pt>
                <c:pt idx="551">
                  <c:v>4674.3870100000004</c:v>
                </c:pt>
                <c:pt idx="552">
                  <c:v>4668.1805100000001</c:v>
                </c:pt>
                <c:pt idx="553">
                  <c:v>4667.6805100000001</c:v>
                </c:pt>
                <c:pt idx="554">
                  <c:v>4667.1805100000001</c:v>
                </c:pt>
                <c:pt idx="555">
                  <c:v>4666.6805100000001</c:v>
                </c:pt>
                <c:pt idx="556">
                  <c:v>4666.1805100000001</c:v>
                </c:pt>
                <c:pt idx="557">
                  <c:v>4665.6805100000001</c:v>
                </c:pt>
                <c:pt idx="558">
                  <c:v>4665.1805100000001</c:v>
                </c:pt>
                <c:pt idx="559">
                  <c:v>4664.6805100000001</c:v>
                </c:pt>
                <c:pt idx="560">
                  <c:v>4664.1805100000001</c:v>
                </c:pt>
                <c:pt idx="561">
                  <c:v>4663.6805100000001</c:v>
                </c:pt>
                <c:pt idx="562">
                  <c:v>4663.1805100000001</c:v>
                </c:pt>
                <c:pt idx="563">
                  <c:v>4662.6805100000001</c:v>
                </c:pt>
                <c:pt idx="564">
                  <c:v>4661.9041999999999</c:v>
                </c:pt>
                <c:pt idx="565">
                  <c:v>4661.4041999999999</c:v>
                </c:pt>
                <c:pt idx="566">
                  <c:v>4660.9041999999999</c:v>
                </c:pt>
                <c:pt idx="567">
                  <c:v>4660.4041999999999</c:v>
                </c:pt>
                <c:pt idx="568">
                  <c:v>4659.9041999999999</c:v>
                </c:pt>
                <c:pt idx="569">
                  <c:v>4659.4041999999999</c:v>
                </c:pt>
                <c:pt idx="570">
                  <c:v>4658.9041999999999</c:v>
                </c:pt>
                <c:pt idx="571">
                  <c:v>4658.4041999999999</c:v>
                </c:pt>
                <c:pt idx="572">
                  <c:v>4657.9041999999999</c:v>
                </c:pt>
                <c:pt idx="573">
                  <c:v>4657.4041999999999</c:v>
                </c:pt>
                <c:pt idx="574">
                  <c:v>4656.9041999999999</c:v>
                </c:pt>
                <c:pt idx="575">
                  <c:v>4656.4041999999999</c:v>
                </c:pt>
                <c:pt idx="576">
                  <c:v>4657.9989500000001</c:v>
                </c:pt>
                <c:pt idx="577">
                  <c:v>4657.9989500000001</c:v>
                </c:pt>
                <c:pt idx="578">
                  <c:v>4657.9989500000001</c:v>
                </c:pt>
                <c:pt idx="579">
                  <c:v>4657.9989500000001</c:v>
                </c:pt>
                <c:pt idx="580">
                  <c:v>4657.9989500000001</c:v>
                </c:pt>
                <c:pt idx="581">
                  <c:v>4657.9989500000001</c:v>
                </c:pt>
                <c:pt idx="582">
                  <c:v>4657.9989500000001</c:v>
                </c:pt>
                <c:pt idx="583">
                  <c:v>4657.9989500000001</c:v>
                </c:pt>
                <c:pt idx="584">
                  <c:v>4657.9989500000001</c:v>
                </c:pt>
                <c:pt idx="585">
                  <c:v>4657.9989500000001</c:v>
                </c:pt>
                <c:pt idx="586">
                  <c:v>4657.9989500000001</c:v>
                </c:pt>
                <c:pt idx="587">
                  <c:v>4657.9989500000001</c:v>
                </c:pt>
                <c:pt idx="588">
                  <c:v>4658.8120783333334</c:v>
                </c:pt>
                <c:pt idx="589">
                  <c:v>4658.8746266666667</c:v>
                </c:pt>
                <c:pt idx="590">
                  <c:v>4658.937175</c:v>
                </c:pt>
                <c:pt idx="591">
                  <c:v>4658.9997233333333</c:v>
                </c:pt>
                <c:pt idx="592">
                  <c:v>4659.0622716666667</c:v>
                </c:pt>
                <c:pt idx="593">
                  <c:v>4659.12482</c:v>
                </c:pt>
                <c:pt idx="594">
                  <c:v>4659.1873683333333</c:v>
                </c:pt>
                <c:pt idx="595">
                  <c:v>4659.2499166666666</c:v>
                </c:pt>
                <c:pt idx="596">
                  <c:v>4659.312465</c:v>
                </c:pt>
                <c:pt idx="597">
                  <c:v>4659.3750133333333</c:v>
                </c:pt>
                <c:pt idx="598">
                  <c:v>4659.4375616666666</c:v>
                </c:pt>
                <c:pt idx="599">
                  <c:v>4659.5001099999999</c:v>
                </c:pt>
                <c:pt idx="600">
                  <c:v>4666.6170650000004</c:v>
                </c:pt>
                <c:pt idx="601">
                  <c:v>4667.2222600000005</c:v>
                </c:pt>
                <c:pt idx="602">
                  <c:v>4667.8274550000006</c:v>
                </c:pt>
                <c:pt idx="603">
                  <c:v>4668.4326500000006</c:v>
                </c:pt>
                <c:pt idx="604">
                  <c:v>4669.0378449999998</c:v>
                </c:pt>
                <c:pt idx="605">
                  <c:v>4669.6430399999999</c:v>
                </c:pt>
                <c:pt idx="606">
                  <c:v>4670.248235</c:v>
                </c:pt>
                <c:pt idx="607">
                  <c:v>4670.8534300000001</c:v>
                </c:pt>
                <c:pt idx="608">
                  <c:v>4671.4586250000002</c:v>
                </c:pt>
                <c:pt idx="609">
                  <c:v>4672.0638200000003</c:v>
                </c:pt>
                <c:pt idx="610">
                  <c:v>4672.6690150000004</c:v>
                </c:pt>
                <c:pt idx="611">
                  <c:v>4673.2742100000005</c:v>
                </c:pt>
                <c:pt idx="612">
                  <c:v>4681.7197700000006</c:v>
                </c:pt>
                <c:pt idx="613">
                  <c:v>4682.9280700000008</c:v>
                </c:pt>
                <c:pt idx="614">
                  <c:v>4684.1363700000002</c:v>
                </c:pt>
                <c:pt idx="615">
                  <c:v>4685.3446700000004</c:v>
                </c:pt>
                <c:pt idx="616">
                  <c:v>4686.5529700000006</c:v>
                </c:pt>
                <c:pt idx="617">
                  <c:v>4687.7612700000009</c:v>
                </c:pt>
                <c:pt idx="618">
                  <c:v>4688.9695700000002</c:v>
                </c:pt>
                <c:pt idx="619">
                  <c:v>4690.1778700000004</c:v>
                </c:pt>
                <c:pt idx="620">
                  <c:v>4691.3861700000007</c:v>
                </c:pt>
                <c:pt idx="621">
                  <c:v>4692.5944700000009</c:v>
                </c:pt>
                <c:pt idx="622">
                  <c:v>4693.8027700000002</c:v>
                </c:pt>
                <c:pt idx="623">
                  <c:v>4695.0110700000005</c:v>
                </c:pt>
                <c:pt idx="624">
                  <c:v>4703.4064308333327</c:v>
                </c:pt>
                <c:pt idx="625">
                  <c:v>4705.1675816666657</c:v>
                </c:pt>
                <c:pt idx="626">
                  <c:v>4706.9287324999996</c:v>
                </c:pt>
                <c:pt idx="627">
                  <c:v>4708.6898833333325</c:v>
                </c:pt>
                <c:pt idx="628">
                  <c:v>4710.4510341666655</c:v>
                </c:pt>
                <c:pt idx="629">
                  <c:v>4712.2121849999994</c:v>
                </c:pt>
                <c:pt idx="630">
                  <c:v>4713.9733358333324</c:v>
                </c:pt>
                <c:pt idx="631">
                  <c:v>4715.7344866666654</c:v>
                </c:pt>
                <c:pt idx="632">
                  <c:v>4717.4956374999992</c:v>
                </c:pt>
                <c:pt idx="633">
                  <c:v>4719.2567883333322</c:v>
                </c:pt>
                <c:pt idx="634">
                  <c:v>4721.0179391666652</c:v>
                </c:pt>
                <c:pt idx="635">
                  <c:v>4722.7790899999991</c:v>
                </c:pt>
                <c:pt idx="636">
                  <c:v>4730.4039233333333</c:v>
                </c:pt>
                <c:pt idx="637">
                  <c:v>4732.6161266666668</c:v>
                </c:pt>
                <c:pt idx="638">
                  <c:v>4734.8283300000003</c:v>
                </c:pt>
                <c:pt idx="639">
                  <c:v>4737.0405333333329</c:v>
                </c:pt>
                <c:pt idx="640">
                  <c:v>4739.2527366666664</c:v>
                </c:pt>
                <c:pt idx="641">
                  <c:v>4741.4649399999998</c:v>
                </c:pt>
                <c:pt idx="642">
                  <c:v>4743.6771433333333</c:v>
                </c:pt>
                <c:pt idx="643">
                  <c:v>4745.8893466666668</c:v>
                </c:pt>
                <c:pt idx="644">
                  <c:v>4748.1015499999994</c:v>
                </c:pt>
                <c:pt idx="645">
                  <c:v>4750.3137533333329</c:v>
                </c:pt>
                <c:pt idx="646">
                  <c:v>4752.5259566666664</c:v>
                </c:pt>
                <c:pt idx="647">
                  <c:v>4754.7381599999999</c:v>
                </c:pt>
                <c:pt idx="648">
                  <c:v>4758.3870258333327</c:v>
                </c:pt>
                <c:pt idx="649">
                  <c:v>4760.7097416666656</c:v>
                </c:pt>
                <c:pt idx="650">
                  <c:v>4763.0324574999995</c:v>
                </c:pt>
                <c:pt idx="651">
                  <c:v>4765.3551733333325</c:v>
                </c:pt>
                <c:pt idx="652">
                  <c:v>4767.6778891666663</c:v>
                </c:pt>
                <c:pt idx="653">
                  <c:v>4770.0006049999993</c:v>
                </c:pt>
                <c:pt idx="654">
                  <c:v>4772.3233208333331</c:v>
                </c:pt>
                <c:pt idx="655">
                  <c:v>4774.6460366666661</c:v>
                </c:pt>
                <c:pt idx="656">
                  <c:v>4776.9687524999999</c:v>
                </c:pt>
                <c:pt idx="657">
                  <c:v>4779.2914683333329</c:v>
                </c:pt>
                <c:pt idx="658">
                  <c:v>4781.6141841666658</c:v>
                </c:pt>
                <c:pt idx="659">
                  <c:v>4783.9368999999997</c:v>
                </c:pt>
                <c:pt idx="660">
                  <c:v>4786.5420191666663</c:v>
                </c:pt>
                <c:pt idx="661">
                  <c:v>4788.8864583333325</c:v>
                </c:pt>
                <c:pt idx="662">
                  <c:v>4791.2308974999996</c:v>
                </c:pt>
                <c:pt idx="663">
                  <c:v>4793.5753366666659</c:v>
                </c:pt>
                <c:pt idx="664">
                  <c:v>4795.919775833333</c:v>
                </c:pt>
                <c:pt idx="665">
                  <c:v>4798.2642149999992</c:v>
                </c:pt>
                <c:pt idx="666">
                  <c:v>4800.6086541666664</c:v>
                </c:pt>
                <c:pt idx="667">
                  <c:v>4802.9530933333326</c:v>
                </c:pt>
                <c:pt idx="668">
                  <c:v>4805.2975324999998</c:v>
                </c:pt>
                <c:pt idx="669">
                  <c:v>4807.641971666666</c:v>
                </c:pt>
                <c:pt idx="670">
                  <c:v>4809.9864108333331</c:v>
                </c:pt>
                <c:pt idx="671">
                  <c:v>4812.3308499999994</c:v>
                </c:pt>
                <c:pt idx="672">
                  <c:v>4810.3831875000005</c:v>
                </c:pt>
                <c:pt idx="673">
                  <c:v>4812.3974650000009</c:v>
                </c:pt>
                <c:pt idx="674">
                  <c:v>4814.4117425000004</c:v>
                </c:pt>
                <c:pt idx="675">
                  <c:v>4816.4260200000008</c:v>
                </c:pt>
                <c:pt idx="676">
                  <c:v>4818.4402975000003</c:v>
                </c:pt>
                <c:pt idx="677">
                  <c:v>4820.4545750000007</c:v>
                </c:pt>
                <c:pt idx="678">
                  <c:v>4822.4688525000001</c:v>
                </c:pt>
                <c:pt idx="679">
                  <c:v>4824.4831300000005</c:v>
                </c:pt>
                <c:pt idx="680">
                  <c:v>4826.4974075000009</c:v>
                </c:pt>
                <c:pt idx="681">
                  <c:v>4828.5116850000004</c:v>
                </c:pt>
                <c:pt idx="682">
                  <c:v>4830.5259625000008</c:v>
                </c:pt>
                <c:pt idx="683">
                  <c:v>4832.5402400000003</c:v>
                </c:pt>
                <c:pt idx="684">
                  <c:v>4827.6593933333334</c:v>
                </c:pt>
                <c:pt idx="685">
                  <c:v>4829.1432766666667</c:v>
                </c:pt>
                <c:pt idx="686">
                  <c:v>4830.62716</c:v>
                </c:pt>
                <c:pt idx="687">
                  <c:v>4832.1110433333333</c:v>
                </c:pt>
                <c:pt idx="688">
                  <c:v>4833.5949266666667</c:v>
                </c:pt>
                <c:pt idx="689">
                  <c:v>4835.07881</c:v>
                </c:pt>
                <c:pt idx="690">
                  <c:v>4836.5626933333333</c:v>
                </c:pt>
                <c:pt idx="691">
                  <c:v>4838.0465766666666</c:v>
                </c:pt>
                <c:pt idx="692">
                  <c:v>4839.5304599999999</c:v>
                </c:pt>
                <c:pt idx="693">
                  <c:v>4841.0143433333333</c:v>
                </c:pt>
                <c:pt idx="694">
                  <c:v>4842.4982266666666</c:v>
                </c:pt>
                <c:pt idx="695">
                  <c:v>4843.9821099999999</c:v>
                </c:pt>
                <c:pt idx="696">
                  <c:v>4837.1305883333325</c:v>
                </c:pt>
                <c:pt idx="697">
                  <c:v>4837.9732866666654</c:v>
                </c:pt>
                <c:pt idx="698">
                  <c:v>4838.8159849999993</c:v>
                </c:pt>
                <c:pt idx="699">
                  <c:v>4839.6586833333322</c:v>
                </c:pt>
                <c:pt idx="700">
                  <c:v>4840.501381666666</c:v>
                </c:pt>
                <c:pt idx="701">
                  <c:v>4841.3440799999989</c:v>
                </c:pt>
                <c:pt idx="702">
                  <c:v>4842.1867783333328</c:v>
                </c:pt>
                <c:pt idx="703">
                  <c:v>4843.0294766666657</c:v>
                </c:pt>
                <c:pt idx="704">
                  <c:v>4843.8721749999995</c:v>
                </c:pt>
                <c:pt idx="705">
                  <c:v>4844.7148733333324</c:v>
                </c:pt>
                <c:pt idx="706">
                  <c:v>4845.5575716666654</c:v>
                </c:pt>
                <c:pt idx="707">
                  <c:v>4846.4002699999992</c:v>
                </c:pt>
                <c:pt idx="708">
                  <c:v>4839.7488366666666</c:v>
                </c:pt>
                <c:pt idx="709">
                  <c:v>4840.0150633333333</c:v>
                </c:pt>
                <c:pt idx="710">
                  <c:v>4840.2812899999999</c:v>
                </c:pt>
                <c:pt idx="711">
                  <c:v>4840.5475166666665</c:v>
                </c:pt>
                <c:pt idx="712">
                  <c:v>4840.8137433333332</c:v>
                </c:pt>
                <c:pt idx="713">
                  <c:v>4841.0799700000007</c:v>
                </c:pt>
                <c:pt idx="714">
                  <c:v>4841.3461966666673</c:v>
                </c:pt>
                <c:pt idx="715">
                  <c:v>4841.6124233333339</c:v>
                </c:pt>
                <c:pt idx="716">
                  <c:v>4841.8786500000006</c:v>
                </c:pt>
                <c:pt idx="717">
                  <c:v>4842.1448766666672</c:v>
                </c:pt>
                <c:pt idx="718">
                  <c:v>4842.4111033333338</c:v>
                </c:pt>
                <c:pt idx="719">
                  <c:v>4842.6773300000004</c:v>
                </c:pt>
                <c:pt idx="720">
                  <c:v>4837.1471499999998</c:v>
                </c:pt>
                <c:pt idx="721">
                  <c:v>4837.1471499999998</c:v>
                </c:pt>
                <c:pt idx="722">
                  <c:v>4837.1471499999998</c:v>
                </c:pt>
                <c:pt idx="723">
                  <c:v>4837.1471499999998</c:v>
                </c:pt>
                <c:pt idx="724">
                  <c:v>4837.1471499999998</c:v>
                </c:pt>
                <c:pt idx="725">
                  <c:v>4837.1471499999998</c:v>
                </c:pt>
                <c:pt idx="726">
                  <c:v>4837.1471499999998</c:v>
                </c:pt>
                <c:pt idx="727">
                  <c:v>4837.1471499999998</c:v>
                </c:pt>
                <c:pt idx="728">
                  <c:v>4837.1471499999998</c:v>
                </c:pt>
                <c:pt idx="729">
                  <c:v>4837.1471499999998</c:v>
                </c:pt>
                <c:pt idx="730">
                  <c:v>4837.1471499999998</c:v>
                </c:pt>
                <c:pt idx="731">
                  <c:v>4837.1471499999998</c:v>
                </c:pt>
                <c:pt idx="732">
                  <c:v>4831.6884</c:v>
                </c:pt>
                <c:pt idx="733">
                  <c:v>4831.6884</c:v>
                </c:pt>
                <c:pt idx="734">
                  <c:v>4831.6884</c:v>
                </c:pt>
                <c:pt idx="735">
                  <c:v>4831.6884</c:v>
                </c:pt>
                <c:pt idx="736">
                  <c:v>4831.6884</c:v>
                </c:pt>
                <c:pt idx="737">
                  <c:v>4831.6884</c:v>
                </c:pt>
                <c:pt idx="738">
                  <c:v>4831.6884</c:v>
                </c:pt>
                <c:pt idx="739">
                  <c:v>4831.6884</c:v>
                </c:pt>
                <c:pt idx="740">
                  <c:v>4831.6884</c:v>
                </c:pt>
                <c:pt idx="741">
                  <c:v>4831.6884</c:v>
                </c:pt>
                <c:pt idx="742">
                  <c:v>4831.6884</c:v>
                </c:pt>
                <c:pt idx="743">
                  <c:v>4831.6884</c:v>
                </c:pt>
                <c:pt idx="744">
                  <c:v>4825.2866000000004</c:v>
                </c:pt>
                <c:pt idx="745">
                  <c:v>4824.7866000000004</c:v>
                </c:pt>
                <c:pt idx="746">
                  <c:v>4824.2866000000004</c:v>
                </c:pt>
                <c:pt idx="747">
                  <c:v>4823.7866000000004</c:v>
                </c:pt>
                <c:pt idx="748">
                  <c:v>4823.2866000000004</c:v>
                </c:pt>
                <c:pt idx="749">
                  <c:v>4822.7866000000004</c:v>
                </c:pt>
                <c:pt idx="750">
                  <c:v>4822.2866000000004</c:v>
                </c:pt>
                <c:pt idx="751">
                  <c:v>4821.7866000000004</c:v>
                </c:pt>
                <c:pt idx="752">
                  <c:v>4821.2866000000004</c:v>
                </c:pt>
                <c:pt idx="753">
                  <c:v>4820.7866000000004</c:v>
                </c:pt>
                <c:pt idx="754">
                  <c:v>4820.2866000000004</c:v>
                </c:pt>
                <c:pt idx="755">
                  <c:v>4819.7866000000004</c:v>
                </c:pt>
                <c:pt idx="756">
                  <c:v>4819.0247900000004</c:v>
                </c:pt>
                <c:pt idx="757">
                  <c:v>4818.5247900000004</c:v>
                </c:pt>
                <c:pt idx="758">
                  <c:v>4818.0247900000004</c:v>
                </c:pt>
                <c:pt idx="759">
                  <c:v>4817.5247900000004</c:v>
                </c:pt>
                <c:pt idx="760">
                  <c:v>4817.0247900000004</c:v>
                </c:pt>
                <c:pt idx="761">
                  <c:v>4816.5247900000004</c:v>
                </c:pt>
                <c:pt idx="762">
                  <c:v>4816.0247900000004</c:v>
                </c:pt>
                <c:pt idx="763">
                  <c:v>4815.5247900000004</c:v>
                </c:pt>
                <c:pt idx="764">
                  <c:v>4815.0247900000004</c:v>
                </c:pt>
                <c:pt idx="765">
                  <c:v>4814.5247900000004</c:v>
                </c:pt>
                <c:pt idx="766">
                  <c:v>4814.0247900000004</c:v>
                </c:pt>
                <c:pt idx="767">
                  <c:v>4813.5247900000004</c:v>
                </c:pt>
                <c:pt idx="768">
                  <c:v>4814.0508</c:v>
                </c:pt>
                <c:pt idx="769">
                  <c:v>4814.0508</c:v>
                </c:pt>
                <c:pt idx="770">
                  <c:v>4814.0508</c:v>
                </c:pt>
                <c:pt idx="771">
                  <c:v>4814.0508</c:v>
                </c:pt>
                <c:pt idx="772">
                  <c:v>4814.0508</c:v>
                </c:pt>
                <c:pt idx="773">
                  <c:v>4814.0508</c:v>
                </c:pt>
                <c:pt idx="774">
                  <c:v>4814.0508</c:v>
                </c:pt>
                <c:pt idx="775">
                  <c:v>4814.0508</c:v>
                </c:pt>
                <c:pt idx="776">
                  <c:v>4814.0508</c:v>
                </c:pt>
                <c:pt idx="777">
                  <c:v>4814.0508</c:v>
                </c:pt>
                <c:pt idx="778">
                  <c:v>4814.0508</c:v>
                </c:pt>
                <c:pt idx="779">
                  <c:v>4814.0508</c:v>
                </c:pt>
                <c:pt idx="780">
                  <c:v>4811.01001</c:v>
                </c:pt>
                <c:pt idx="781">
                  <c:v>4811.01001</c:v>
                </c:pt>
                <c:pt idx="782">
                  <c:v>4811.01001</c:v>
                </c:pt>
                <c:pt idx="783">
                  <c:v>4811.01001</c:v>
                </c:pt>
                <c:pt idx="784">
                  <c:v>4811.01001</c:v>
                </c:pt>
                <c:pt idx="785">
                  <c:v>4811.01001</c:v>
                </c:pt>
                <c:pt idx="786">
                  <c:v>4811.01001</c:v>
                </c:pt>
                <c:pt idx="787">
                  <c:v>4811.01001</c:v>
                </c:pt>
                <c:pt idx="788">
                  <c:v>4811.01001</c:v>
                </c:pt>
                <c:pt idx="789">
                  <c:v>4811.01001</c:v>
                </c:pt>
                <c:pt idx="790">
                  <c:v>4811.01001</c:v>
                </c:pt>
                <c:pt idx="791">
                  <c:v>4811.01001</c:v>
                </c:pt>
                <c:pt idx="792">
                  <c:v>4809.4615400000002</c:v>
                </c:pt>
                <c:pt idx="793">
                  <c:v>4809.4615400000002</c:v>
                </c:pt>
                <c:pt idx="794">
                  <c:v>4809.4615400000002</c:v>
                </c:pt>
                <c:pt idx="795">
                  <c:v>4809.4615400000002</c:v>
                </c:pt>
                <c:pt idx="796">
                  <c:v>4809.4615400000002</c:v>
                </c:pt>
                <c:pt idx="797">
                  <c:v>4809.4615400000002</c:v>
                </c:pt>
                <c:pt idx="798">
                  <c:v>4809.4615400000002</c:v>
                </c:pt>
                <c:pt idx="799">
                  <c:v>4809.4615400000002</c:v>
                </c:pt>
                <c:pt idx="800">
                  <c:v>4809.4615400000002</c:v>
                </c:pt>
                <c:pt idx="801">
                  <c:v>4809.4615400000002</c:v>
                </c:pt>
                <c:pt idx="802">
                  <c:v>4809.4615400000002</c:v>
                </c:pt>
                <c:pt idx="803">
                  <c:v>4809.4615400000002</c:v>
                </c:pt>
                <c:pt idx="804">
                  <c:v>4808.6906399999998</c:v>
                </c:pt>
                <c:pt idx="805">
                  <c:v>4808.6906399999998</c:v>
                </c:pt>
                <c:pt idx="806">
                  <c:v>4808.6906399999998</c:v>
                </c:pt>
                <c:pt idx="807">
                  <c:v>4808.6906399999998</c:v>
                </c:pt>
                <c:pt idx="808">
                  <c:v>4808.6906399999998</c:v>
                </c:pt>
                <c:pt idx="809">
                  <c:v>4808.6906399999998</c:v>
                </c:pt>
                <c:pt idx="810">
                  <c:v>4808.6906399999998</c:v>
                </c:pt>
                <c:pt idx="811">
                  <c:v>4808.6906399999998</c:v>
                </c:pt>
                <c:pt idx="812">
                  <c:v>4808.6906399999998</c:v>
                </c:pt>
                <c:pt idx="813">
                  <c:v>4808.6906399999998</c:v>
                </c:pt>
                <c:pt idx="814">
                  <c:v>4808.6906399999998</c:v>
                </c:pt>
                <c:pt idx="815">
                  <c:v>4808.6906399999998</c:v>
                </c:pt>
                <c:pt idx="816">
                  <c:v>4807.6720299999997</c:v>
                </c:pt>
                <c:pt idx="817">
                  <c:v>4807.6720299999997</c:v>
                </c:pt>
                <c:pt idx="818">
                  <c:v>4807.6720299999997</c:v>
                </c:pt>
                <c:pt idx="819">
                  <c:v>4807.6720299999997</c:v>
                </c:pt>
                <c:pt idx="820">
                  <c:v>4807.6720299999997</c:v>
                </c:pt>
                <c:pt idx="821">
                  <c:v>4807.6720299999997</c:v>
                </c:pt>
                <c:pt idx="822">
                  <c:v>4807.6720299999997</c:v>
                </c:pt>
                <c:pt idx="823">
                  <c:v>4807.6720299999997</c:v>
                </c:pt>
                <c:pt idx="824">
                  <c:v>4807.6720299999997</c:v>
                </c:pt>
                <c:pt idx="825">
                  <c:v>4807.6720299999997</c:v>
                </c:pt>
                <c:pt idx="826">
                  <c:v>4807.6720299999997</c:v>
                </c:pt>
                <c:pt idx="827">
                  <c:v>4807.6720299999997</c:v>
                </c:pt>
                <c:pt idx="828">
                  <c:v>4804.9373800000003</c:v>
                </c:pt>
                <c:pt idx="829">
                  <c:v>4804.9373800000003</c:v>
                </c:pt>
                <c:pt idx="830">
                  <c:v>4804.9373800000003</c:v>
                </c:pt>
                <c:pt idx="831">
                  <c:v>4804.9373800000003</c:v>
                </c:pt>
                <c:pt idx="832">
                  <c:v>4804.9373800000003</c:v>
                </c:pt>
                <c:pt idx="833">
                  <c:v>4804.9373800000003</c:v>
                </c:pt>
                <c:pt idx="834">
                  <c:v>4804.9373800000003</c:v>
                </c:pt>
                <c:pt idx="835">
                  <c:v>4804.9373800000003</c:v>
                </c:pt>
                <c:pt idx="836">
                  <c:v>4804.9373800000003</c:v>
                </c:pt>
                <c:pt idx="837">
                  <c:v>4804.9373800000003</c:v>
                </c:pt>
                <c:pt idx="838">
                  <c:v>4804.9373800000003</c:v>
                </c:pt>
                <c:pt idx="839">
                  <c:v>4804.9373800000003</c:v>
                </c:pt>
                <c:pt idx="840">
                  <c:v>4799.3947500000004</c:v>
                </c:pt>
                <c:pt idx="841">
                  <c:v>4799.3947500000004</c:v>
                </c:pt>
                <c:pt idx="842">
                  <c:v>4799.3947500000004</c:v>
                </c:pt>
                <c:pt idx="843">
                  <c:v>4799.3947500000004</c:v>
                </c:pt>
                <c:pt idx="844">
                  <c:v>4799.3947500000004</c:v>
                </c:pt>
                <c:pt idx="845">
                  <c:v>4799.3947500000004</c:v>
                </c:pt>
                <c:pt idx="846">
                  <c:v>4799.3947500000004</c:v>
                </c:pt>
                <c:pt idx="847">
                  <c:v>4799.3947500000004</c:v>
                </c:pt>
                <c:pt idx="848">
                  <c:v>4799.3947500000004</c:v>
                </c:pt>
                <c:pt idx="849">
                  <c:v>4799.3947500000004</c:v>
                </c:pt>
                <c:pt idx="850">
                  <c:v>4799.3947500000004</c:v>
                </c:pt>
                <c:pt idx="851">
                  <c:v>4799.3947500000004</c:v>
                </c:pt>
                <c:pt idx="852">
                  <c:v>4790.6205499999996</c:v>
                </c:pt>
                <c:pt idx="853">
                  <c:v>4790.1205499999996</c:v>
                </c:pt>
                <c:pt idx="854">
                  <c:v>4789.6205499999996</c:v>
                </c:pt>
                <c:pt idx="855">
                  <c:v>4789.1205499999996</c:v>
                </c:pt>
                <c:pt idx="856">
                  <c:v>4788.6205499999996</c:v>
                </c:pt>
                <c:pt idx="857">
                  <c:v>4788.1205499999996</c:v>
                </c:pt>
                <c:pt idx="858">
                  <c:v>4787.6205499999996</c:v>
                </c:pt>
                <c:pt idx="859">
                  <c:v>4787.1205499999996</c:v>
                </c:pt>
                <c:pt idx="860">
                  <c:v>4786.6205499999996</c:v>
                </c:pt>
                <c:pt idx="861">
                  <c:v>4786.1205499999996</c:v>
                </c:pt>
                <c:pt idx="862">
                  <c:v>4785.6205499999996</c:v>
                </c:pt>
                <c:pt idx="863">
                  <c:v>4785.1205499999996</c:v>
                </c:pt>
                <c:pt idx="864">
                  <c:v>4779.22667</c:v>
                </c:pt>
                <c:pt idx="865">
                  <c:v>4778.72667</c:v>
                </c:pt>
                <c:pt idx="866">
                  <c:v>4778.22667</c:v>
                </c:pt>
                <c:pt idx="867">
                  <c:v>4777.72667</c:v>
                </c:pt>
                <c:pt idx="868">
                  <c:v>4777.22667</c:v>
                </c:pt>
                <c:pt idx="869">
                  <c:v>4776.72667</c:v>
                </c:pt>
                <c:pt idx="870">
                  <c:v>4776.22667</c:v>
                </c:pt>
                <c:pt idx="871">
                  <c:v>4775.72667</c:v>
                </c:pt>
                <c:pt idx="872">
                  <c:v>4775.22667</c:v>
                </c:pt>
                <c:pt idx="873">
                  <c:v>4774.72667</c:v>
                </c:pt>
                <c:pt idx="874">
                  <c:v>4774.22667</c:v>
                </c:pt>
                <c:pt idx="875">
                  <c:v>4773.72667</c:v>
                </c:pt>
                <c:pt idx="876">
                  <c:v>4766.8191100000004</c:v>
                </c:pt>
                <c:pt idx="877">
                  <c:v>4766.3191100000004</c:v>
                </c:pt>
                <c:pt idx="878">
                  <c:v>4765.8191100000004</c:v>
                </c:pt>
                <c:pt idx="879">
                  <c:v>4765.3191100000004</c:v>
                </c:pt>
                <c:pt idx="880">
                  <c:v>4764.8191100000004</c:v>
                </c:pt>
                <c:pt idx="881">
                  <c:v>4764.3191100000004</c:v>
                </c:pt>
                <c:pt idx="882">
                  <c:v>4763.8191100000004</c:v>
                </c:pt>
                <c:pt idx="883">
                  <c:v>4763.3191100000004</c:v>
                </c:pt>
                <c:pt idx="884">
                  <c:v>4762.8191100000004</c:v>
                </c:pt>
                <c:pt idx="885">
                  <c:v>4762.3191100000004</c:v>
                </c:pt>
                <c:pt idx="886">
                  <c:v>4761.8191100000004</c:v>
                </c:pt>
                <c:pt idx="887">
                  <c:v>4761.3191100000004</c:v>
                </c:pt>
                <c:pt idx="888">
                  <c:v>4754.3659699999998</c:v>
                </c:pt>
                <c:pt idx="889">
                  <c:v>4753.8659699999998</c:v>
                </c:pt>
                <c:pt idx="890">
                  <c:v>4753.3659699999998</c:v>
                </c:pt>
                <c:pt idx="891">
                  <c:v>4752.8659699999998</c:v>
                </c:pt>
                <c:pt idx="892">
                  <c:v>4752.3659699999998</c:v>
                </c:pt>
                <c:pt idx="893">
                  <c:v>4751.8659699999998</c:v>
                </c:pt>
                <c:pt idx="894">
                  <c:v>4751.3659699999998</c:v>
                </c:pt>
                <c:pt idx="895">
                  <c:v>4750.8659699999998</c:v>
                </c:pt>
                <c:pt idx="896">
                  <c:v>4750.3659699999998</c:v>
                </c:pt>
                <c:pt idx="897">
                  <c:v>4749.8659699999998</c:v>
                </c:pt>
                <c:pt idx="898">
                  <c:v>4749.3659699999998</c:v>
                </c:pt>
                <c:pt idx="899">
                  <c:v>4748.8659699999998</c:v>
                </c:pt>
                <c:pt idx="900">
                  <c:v>4742.875</c:v>
                </c:pt>
                <c:pt idx="901">
                  <c:v>4742.375</c:v>
                </c:pt>
                <c:pt idx="902">
                  <c:v>4741.875</c:v>
                </c:pt>
                <c:pt idx="903">
                  <c:v>4741.375</c:v>
                </c:pt>
                <c:pt idx="904">
                  <c:v>4740.875</c:v>
                </c:pt>
                <c:pt idx="905">
                  <c:v>4740.375</c:v>
                </c:pt>
                <c:pt idx="906">
                  <c:v>4739.875</c:v>
                </c:pt>
                <c:pt idx="907">
                  <c:v>4739.375</c:v>
                </c:pt>
                <c:pt idx="908">
                  <c:v>4738.875</c:v>
                </c:pt>
                <c:pt idx="909">
                  <c:v>4738.375</c:v>
                </c:pt>
                <c:pt idx="910">
                  <c:v>4737.875</c:v>
                </c:pt>
                <c:pt idx="911">
                  <c:v>4737.375</c:v>
                </c:pt>
                <c:pt idx="912">
                  <c:v>4733.9530100000002</c:v>
                </c:pt>
                <c:pt idx="913">
                  <c:v>4733.4530100000002</c:v>
                </c:pt>
                <c:pt idx="914">
                  <c:v>4732.9530100000002</c:v>
                </c:pt>
                <c:pt idx="915">
                  <c:v>4732.4530100000002</c:v>
                </c:pt>
                <c:pt idx="916">
                  <c:v>4731.9530100000002</c:v>
                </c:pt>
                <c:pt idx="917">
                  <c:v>4731.4530100000002</c:v>
                </c:pt>
                <c:pt idx="918">
                  <c:v>4730.9530100000002</c:v>
                </c:pt>
                <c:pt idx="919">
                  <c:v>4730.4530100000002</c:v>
                </c:pt>
                <c:pt idx="920">
                  <c:v>4729.9530100000002</c:v>
                </c:pt>
                <c:pt idx="921">
                  <c:v>4729.4530100000002</c:v>
                </c:pt>
                <c:pt idx="922">
                  <c:v>4728.9530100000002</c:v>
                </c:pt>
                <c:pt idx="923">
                  <c:v>4728.4530100000002</c:v>
                </c:pt>
                <c:pt idx="924">
                  <c:v>4728.4727300000004</c:v>
                </c:pt>
                <c:pt idx="925">
                  <c:v>4728.4727300000004</c:v>
                </c:pt>
                <c:pt idx="926">
                  <c:v>4728.4727300000004</c:v>
                </c:pt>
                <c:pt idx="927">
                  <c:v>4728.4727300000004</c:v>
                </c:pt>
                <c:pt idx="928">
                  <c:v>4728.4727300000004</c:v>
                </c:pt>
                <c:pt idx="929">
                  <c:v>4728.4727300000004</c:v>
                </c:pt>
                <c:pt idx="930">
                  <c:v>4728.4727300000004</c:v>
                </c:pt>
                <c:pt idx="931">
                  <c:v>4728.4727300000004</c:v>
                </c:pt>
                <c:pt idx="932">
                  <c:v>4728.4727300000004</c:v>
                </c:pt>
                <c:pt idx="933">
                  <c:v>4728.4727300000004</c:v>
                </c:pt>
                <c:pt idx="934">
                  <c:v>4728.4727300000004</c:v>
                </c:pt>
                <c:pt idx="935">
                  <c:v>4728.4727300000004</c:v>
                </c:pt>
                <c:pt idx="936">
                  <c:v>4726.0757400000002</c:v>
                </c:pt>
                <c:pt idx="937">
                  <c:v>4726.0757400000002</c:v>
                </c:pt>
                <c:pt idx="938">
                  <c:v>4726.0757400000002</c:v>
                </c:pt>
                <c:pt idx="939">
                  <c:v>4726.0757400000002</c:v>
                </c:pt>
                <c:pt idx="940">
                  <c:v>4726.0757400000002</c:v>
                </c:pt>
                <c:pt idx="941">
                  <c:v>4726.0757400000002</c:v>
                </c:pt>
                <c:pt idx="942">
                  <c:v>4726.0757400000002</c:v>
                </c:pt>
                <c:pt idx="943">
                  <c:v>4726.0757400000002</c:v>
                </c:pt>
                <c:pt idx="944">
                  <c:v>4726.0757400000002</c:v>
                </c:pt>
                <c:pt idx="945">
                  <c:v>4726.0757400000002</c:v>
                </c:pt>
                <c:pt idx="946">
                  <c:v>4726.0757400000002</c:v>
                </c:pt>
                <c:pt idx="947">
                  <c:v>4726.0757400000002</c:v>
                </c:pt>
                <c:pt idx="948">
                  <c:v>4725.6533900000004</c:v>
                </c:pt>
                <c:pt idx="949">
                  <c:v>4725.6533900000004</c:v>
                </c:pt>
                <c:pt idx="950">
                  <c:v>4725.6533900000004</c:v>
                </c:pt>
                <c:pt idx="951">
                  <c:v>4725.6533900000004</c:v>
                </c:pt>
                <c:pt idx="952">
                  <c:v>4725.6533900000004</c:v>
                </c:pt>
                <c:pt idx="953">
                  <c:v>4725.6533900000004</c:v>
                </c:pt>
                <c:pt idx="954">
                  <c:v>4725.6533900000004</c:v>
                </c:pt>
                <c:pt idx="955">
                  <c:v>4725.6533900000004</c:v>
                </c:pt>
                <c:pt idx="956">
                  <c:v>4725.6533900000004</c:v>
                </c:pt>
                <c:pt idx="957">
                  <c:v>4725.6533900000004</c:v>
                </c:pt>
                <c:pt idx="958">
                  <c:v>4725.6533900000004</c:v>
                </c:pt>
                <c:pt idx="959">
                  <c:v>4725.6533900000004</c:v>
                </c:pt>
                <c:pt idx="960">
                  <c:v>4727.2194024999999</c:v>
                </c:pt>
                <c:pt idx="961">
                  <c:v>4727.3398649999999</c:v>
                </c:pt>
                <c:pt idx="962">
                  <c:v>4727.4603274999999</c:v>
                </c:pt>
                <c:pt idx="963">
                  <c:v>4727.58079</c:v>
                </c:pt>
                <c:pt idx="964">
                  <c:v>4727.7012524999991</c:v>
                </c:pt>
                <c:pt idx="965">
                  <c:v>4727.8217149999991</c:v>
                </c:pt>
                <c:pt idx="966">
                  <c:v>4727.9421774999992</c:v>
                </c:pt>
                <c:pt idx="967">
                  <c:v>4728.0626399999992</c:v>
                </c:pt>
                <c:pt idx="968">
                  <c:v>4728.1831024999992</c:v>
                </c:pt>
                <c:pt idx="969">
                  <c:v>4728.3035649999993</c:v>
                </c:pt>
                <c:pt idx="970">
                  <c:v>4728.4240274999993</c:v>
                </c:pt>
                <c:pt idx="971">
                  <c:v>4728.5444899999993</c:v>
                </c:pt>
                <c:pt idx="972">
                  <c:v>4730.0177433333329</c:v>
                </c:pt>
                <c:pt idx="973">
                  <c:v>4730.2422666666662</c:v>
                </c:pt>
                <c:pt idx="974">
                  <c:v>4730.4667899999995</c:v>
                </c:pt>
                <c:pt idx="975">
                  <c:v>4730.6913133333328</c:v>
                </c:pt>
                <c:pt idx="976">
                  <c:v>4730.9158366666661</c:v>
                </c:pt>
                <c:pt idx="977">
                  <c:v>4731.1403599999994</c:v>
                </c:pt>
                <c:pt idx="978">
                  <c:v>4731.3648833333327</c:v>
                </c:pt>
                <c:pt idx="979">
                  <c:v>4731.589406666666</c:v>
                </c:pt>
                <c:pt idx="980">
                  <c:v>4731.8139299999993</c:v>
                </c:pt>
                <c:pt idx="981">
                  <c:v>4732.0384533333327</c:v>
                </c:pt>
                <c:pt idx="982">
                  <c:v>4732.262976666666</c:v>
                </c:pt>
                <c:pt idx="983">
                  <c:v>4732.4874999999993</c:v>
                </c:pt>
                <c:pt idx="984">
                  <c:v>4731.7168516666661</c:v>
                </c:pt>
                <c:pt idx="985">
                  <c:v>4731.8648233333324</c:v>
                </c:pt>
                <c:pt idx="986">
                  <c:v>4732.0127949999996</c:v>
                </c:pt>
                <c:pt idx="987">
                  <c:v>4732.1607666666659</c:v>
                </c:pt>
                <c:pt idx="988">
                  <c:v>4732.3087383333332</c:v>
                </c:pt>
                <c:pt idx="989">
                  <c:v>4732.4567099999995</c:v>
                </c:pt>
                <c:pt idx="990">
                  <c:v>4732.6046816666667</c:v>
                </c:pt>
                <c:pt idx="991">
                  <c:v>4732.752653333333</c:v>
                </c:pt>
                <c:pt idx="992">
                  <c:v>4732.9006249999993</c:v>
                </c:pt>
                <c:pt idx="993">
                  <c:v>4733.0485966666665</c:v>
                </c:pt>
                <c:pt idx="994">
                  <c:v>4733.1965683333328</c:v>
                </c:pt>
                <c:pt idx="995">
                  <c:v>4733.3445400000001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6F-4E9A-8442-10D78AEBAC01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Mapped_H1_M5_Interporate!$BJ$14:$BJ$1009</c:f>
              <c:numCache>
                <c:formatCode>General</c:formatCode>
                <c:ptCount val="996"/>
                <c:pt idx="0">
                  <c:v>4606.5639099999999</c:v>
                </c:pt>
                <c:pt idx="1">
                  <c:v>4607.0639099999999</c:v>
                </c:pt>
                <c:pt idx="2">
                  <c:v>4607.5639099999999</c:v>
                </c:pt>
                <c:pt idx="3">
                  <c:v>4608.0639099999999</c:v>
                </c:pt>
                <c:pt idx="4">
                  <c:v>4608.5639099999999</c:v>
                </c:pt>
                <c:pt idx="5">
                  <c:v>4609.0639099999999</c:v>
                </c:pt>
                <c:pt idx="6">
                  <c:v>4609.5639099999999</c:v>
                </c:pt>
                <c:pt idx="7">
                  <c:v>4610.0639099999999</c:v>
                </c:pt>
                <c:pt idx="8">
                  <c:v>4610.5639099999999</c:v>
                </c:pt>
                <c:pt idx="9">
                  <c:v>4611.0639099999999</c:v>
                </c:pt>
                <c:pt idx="10">
                  <c:v>4611.5639099999999</c:v>
                </c:pt>
                <c:pt idx="11">
                  <c:v>4612.0639099999999</c:v>
                </c:pt>
                <c:pt idx="12">
                  <c:v>4616.2317599999997</c:v>
                </c:pt>
                <c:pt idx="13">
                  <c:v>4616.7317599999997</c:v>
                </c:pt>
                <c:pt idx="14">
                  <c:v>4617.2317599999997</c:v>
                </c:pt>
                <c:pt idx="15">
                  <c:v>4617.7317599999997</c:v>
                </c:pt>
                <c:pt idx="16">
                  <c:v>4618.2317599999997</c:v>
                </c:pt>
                <c:pt idx="17">
                  <c:v>4618.7317599999997</c:v>
                </c:pt>
                <c:pt idx="18">
                  <c:v>4619.2317599999997</c:v>
                </c:pt>
                <c:pt idx="19">
                  <c:v>4619.7317599999997</c:v>
                </c:pt>
                <c:pt idx="20">
                  <c:v>4620.2317599999997</c:v>
                </c:pt>
                <c:pt idx="21">
                  <c:v>4620.7317599999997</c:v>
                </c:pt>
                <c:pt idx="22">
                  <c:v>4621.2317599999997</c:v>
                </c:pt>
                <c:pt idx="23">
                  <c:v>4621.7317599999997</c:v>
                </c:pt>
                <c:pt idx="24">
                  <c:v>4627.3274499999998</c:v>
                </c:pt>
                <c:pt idx="25">
                  <c:v>4627.8274499999998</c:v>
                </c:pt>
                <c:pt idx="26">
                  <c:v>4628.3274499999998</c:v>
                </c:pt>
                <c:pt idx="27">
                  <c:v>4628.8274499999998</c:v>
                </c:pt>
                <c:pt idx="28">
                  <c:v>4629.3274499999998</c:v>
                </c:pt>
                <c:pt idx="29">
                  <c:v>4629.8274499999998</c:v>
                </c:pt>
                <c:pt idx="30">
                  <c:v>4630.3274499999998</c:v>
                </c:pt>
                <c:pt idx="31">
                  <c:v>4630.8274499999998</c:v>
                </c:pt>
                <c:pt idx="32">
                  <c:v>4631.3274499999998</c:v>
                </c:pt>
                <c:pt idx="33">
                  <c:v>4631.8274499999998</c:v>
                </c:pt>
                <c:pt idx="34">
                  <c:v>4632.3274499999998</c:v>
                </c:pt>
                <c:pt idx="35">
                  <c:v>4632.8274499999998</c:v>
                </c:pt>
                <c:pt idx="36">
                  <c:v>4637.3437599999997</c:v>
                </c:pt>
                <c:pt idx="37">
                  <c:v>4637.8437599999997</c:v>
                </c:pt>
                <c:pt idx="38">
                  <c:v>4638.3437599999997</c:v>
                </c:pt>
                <c:pt idx="39">
                  <c:v>4638.8437599999997</c:v>
                </c:pt>
                <c:pt idx="40">
                  <c:v>4639.3437599999997</c:v>
                </c:pt>
                <c:pt idx="41">
                  <c:v>4639.8437599999997</c:v>
                </c:pt>
                <c:pt idx="42">
                  <c:v>4640.3437599999997</c:v>
                </c:pt>
                <c:pt idx="43">
                  <c:v>4640.8437599999997</c:v>
                </c:pt>
                <c:pt idx="44">
                  <c:v>4641.3437599999997</c:v>
                </c:pt>
                <c:pt idx="45">
                  <c:v>4641.8437599999997</c:v>
                </c:pt>
                <c:pt idx="46">
                  <c:v>4642.3437599999997</c:v>
                </c:pt>
                <c:pt idx="47">
                  <c:v>4642.8437599999997</c:v>
                </c:pt>
                <c:pt idx="48">
                  <c:v>4644.6042500000003</c:v>
                </c:pt>
                <c:pt idx="49">
                  <c:v>4645.1042500000003</c:v>
                </c:pt>
                <c:pt idx="50">
                  <c:v>4645.6042500000003</c:v>
                </c:pt>
                <c:pt idx="51">
                  <c:v>4646.1042500000003</c:v>
                </c:pt>
                <c:pt idx="52">
                  <c:v>4646.6042500000003</c:v>
                </c:pt>
                <c:pt idx="53">
                  <c:v>4647.1042500000003</c:v>
                </c:pt>
                <c:pt idx="54">
                  <c:v>4647.6042500000003</c:v>
                </c:pt>
                <c:pt idx="55">
                  <c:v>4648.1042500000003</c:v>
                </c:pt>
                <c:pt idx="56">
                  <c:v>4648.6042500000003</c:v>
                </c:pt>
                <c:pt idx="57">
                  <c:v>4649.1042500000003</c:v>
                </c:pt>
                <c:pt idx="58">
                  <c:v>4649.6042500000003</c:v>
                </c:pt>
                <c:pt idx="59">
                  <c:v>4650.1042500000003</c:v>
                </c:pt>
                <c:pt idx="60">
                  <c:v>4648.53917</c:v>
                </c:pt>
                <c:pt idx="61">
                  <c:v>4648.53917</c:v>
                </c:pt>
                <c:pt idx="62">
                  <c:v>4648.53917</c:v>
                </c:pt>
                <c:pt idx="63">
                  <c:v>4648.53917</c:v>
                </c:pt>
                <c:pt idx="64">
                  <c:v>4648.53917</c:v>
                </c:pt>
                <c:pt idx="65">
                  <c:v>4648.53917</c:v>
                </c:pt>
                <c:pt idx="66">
                  <c:v>4648.53917</c:v>
                </c:pt>
                <c:pt idx="67">
                  <c:v>4648.53917</c:v>
                </c:pt>
                <c:pt idx="68">
                  <c:v>4648.53917</c:v>
                </c:pt>
                <c:pt idx="69">
                  <c:v>4648.53917</c:v>
                </c:pt>
                <c:pt idx="70">
                  <c:v>4648.53917</c:v>
                </c:pt>
                <c:pt idx="71">
                  <c:v>4648.53917</c:v>
                </c:pt>
                <c:pt idx="72">
                  <c:v>4648.7117799999996</c:v>
                </c:pt>
                <c:pt idx="73">
                  <c:v>4648.7117799999996</c:v>
                </c:pt>
                <c:pt idx="74">
                  <c:v>4648.7117799999996</c:v>
                </c:pt>
                <c:pt idx="75">
                  <c:v>4648.7117799999996</c:v>
                </c:pt>
                <c:pt idx="76">
                  <c:v>4648.7117799999996</c:v>
                </c:pt>
                <c:pt idx="77">
                  <c:v>4648.7117799999996</c:v>
                </c:pt>
                <c:pt idx="78">
                  <c:v>4648.7117799999996</c:v>
                </c:pt>
                <c:pt idx="79">
                  <c:v>4648.7117799999996</c:v>
                </c:pt>
                <c:pt idx="80">
                  <c:v>4648.7117799999996</c:v>
                </c:pt>
                <c:pt idx="81">
                  <c:v>4648.7117799999996</c:v>
                </c:pt>
                <c:pt idx="82">
                  <c:v>4648.7117799999996</c:v>
                </c:pt>
                <c:pt idx="83">
                  <c:v>4648.7117799999996</c:v>
                </c:pt>
                <c:pt idx="84">
                  <c:v>4644.8571608333332</c:v>
                </c:pt>
                <c:pt idx="85">
                  <c:v>4644.5606516666667</c:v>
                </c:pt>
                <c:pt idx="86">
                  <c:v>4644.2641425000002</c:v>
                </c:pt>
                <c:pt idx="87">
                  <c:v>4643.9676333333327</c:v>
                </c:pt>
                <c:pt idx="88">
                  <c:v>4643.6711241666662</c:v>
                </c:pt>
                <c:pt idx="89">
                  <c:v>4643.3746149999997</c:v>
                </c:pt>
                <c:pt idx="90">
                  <c:v>4643.0781058333332</c:v>
                </c:pt>
                <c:pt idx="91">
                  <c:v>4642.7815966666667</c:v>
                </c:pt>
                <c:pt idx="92">
                  <c:v>4642.4850874999993</c:v>
                </c:pt>
                <c:pt idx="93">
                  <c:v>4642.1885783333328</c:v>
                </c:pt>
                <c:pt idx="94">
                  <c:v>4641.8920691666663</c:v>
                </c:pt>
                <c:pt idx="95">
                  <c:v>4641.5955599999998</c:v>
                </c:pt>
                <c:pt idx="96">
                  <c:v>4637.5769558333332</c:v>
                </c:pt>
                <c:pt idx="97">
                  <c:v>4636.9941316666664</c:v>
                </c:pt>
                <c:pt idx="98">
                  <c:v>4636.4113074999996</c:v>
                </c:pt>
                <c:pt idx="99">
                  <c:v>4635.8284833333328</c:v>
                </c:pt>
                <c:pt idx="100">
                  <c:v>4635.2456591666669</c:v>
                </c:pt>
                <c:pt idx="101">
                  <c:v>4634.6628350000001</c:v>
                </c:pt>
                <c:pt idx="102">
                  <c:v>4634.0800108333333</c:v>
                </c:pt>
                <c:pt idx="103">
                  <c:v>4633.4971866666665</c:v>
                </c:pt>
                <c:pt idx="104">
                  <c:v>4632.9143624999997</c:v>
                </c:pt>
                <c:pt idx="105">
                  <c:v>4632.3315383333329</c:v>
                </c:pt>
                <c:pt idx="106">
                  <c:v>4631.748714166667</c:v>
                </c:pt>
                <c:pt idx="107">
                  <c:v>4631.1658900000002</c:v>
                </c:pt>
                <c:pt idx="108">
                  <c:v>4628.2260791666668</c:v>
                </c:pt>
                <c:pt idx="109">
                  <c:v>4627.4619483333336</c:v>
                </c:pt>
                <c:pt idx="110">
                  <c:v>4626.6978175000004</c:v>
                </c:pt>
                <c:pt idx="111">
                  <c:v>4625.9336866666663</c:v>
                </c:pt>
                <c:pt idx="112">
                  <c:v>4625.1695558333331</c:v>
                </c:pt>
                <c:pt idx="113">
                  <c:v>4624.4054249999999</c:v>
                </c:pt>
                <c:pt idx="114">
                  <c:v>4623.6412941666667</c:v>
                </c:pt>
                <c:pt idx="115">
                  <c:v>4622.8771633333336</c:v>
                </c:pt>
                <c:pt idx="116">
                  <c:v>4622.1130324999995</c:v>
                </c:pt>
                <c:pt idx="117">
                  <c:v>4621.3489016666663</c:v>
                </c:pt>
                <c:pt idx="118">
                  <c:v>4620.5847708333331</c:v>
                </c:pt>
                <c:pt idx="119">
                  <c:v>4619.8206399999999</c:v>
                </c:pt>
                <c:pt idx="120">
                  <c:v>4620.2778483333332</c:v>
                </c:pt>
                <c:pt idx="121">
                  <c:v>4619.6076666666668</c:v>
                </c:pt>
                <c:pt idx="122">
                  <c:v>4618.9374849999995</c:v>
                </c:pt>
                <c:pt idx="123">
                  <c:v>4618.2673033333331</c:v>
                </c:pt>
                <c:pt idx="124">
                  <c:v>4617.5971216666667</c:v>
                </c:pt>
                <c:pt idx="125">
                  <c:v>4616.9269399999994</c:v>
                </c:pt>
                <c:pt idx="126">
                  <c:v>4616.256758333333</c:v>
                </c:pt>
                <c:pt idx="127">
                  <c:v>4615.5865766666666</c:v>
                </c:pt>
                <c:pt idx="128">
                  <c:v>4614.9163949999993</c:v>
                </c:pt>
                <c:pt idx="129">
                  <c:v>4614.2462133333329</c:v>
                </c:pt>
                <c:pt idx="130">
                  <c:v>4613.5760316666665</c:v>
                </c:pt>
                <c:pt idx="131">
                  <c:v>4612.9058499999992</c:v>
                </c:pt>
                <c:pt idx="132">
                  <c:v>4615.1876216666669</c:v>
                </c:pt>
                <c:pt idx="133">
                  <c:v>4614.744513333334</c:v>
                </c:pt>
                <c:pt idx="134">
                  <c:v>4614.3014050000002</c:v>
                </c:pt>
                <c:pt idx="135">
                  <c:v>4613.8582966666672</c:v>
                </c:pt>
                <c:pt idx="136">
                  <c:v>4613.4151883333334</c:v>
                </c:pt>
                <c:pt idx="137">
                  <c:v>4612.9720800000005</c:v>
                </c:pt>
                <c:pt idx="138">
                  <c:v>4612.5289716666666</c:v>
                </c:pt>
                <c:pt idx="139">
                  <c:v>4612.0858633333337</c:v>
                </c:pt>
                <c:pt idx="140">
                  <c:v>4611.6427550000008</c:v>
                </c:pt>
                <c:pt idx="141">
                  <c:v>4611.1996466666669</c:v>
                </c:pt>
                <c:pt idx="142">
                  <c:v>4610.756538333334</c:v>
                </c:pt>
                <c:pt idx="143">
                  <c:v>4610.3134300000002</c:v>
                </c:pt>
                <c:pt idx="144">
                  <c:v>4614.0850733333327</c:v>
                </c:pt>
                <c:pt idx="145">
                  <c:v>4613.9661766666659</c:v>
                </c:pt>
                <c:pt idx="146">
                  <c:v>4613.847279999999</c:v>
                </c:pt>
                <c:pt idx="147">
                  <c:v>4613.7283833333322</c:v>
                </c:pt>
                <c:pt idx="148">
                  <c:v>4613.6094866666663</c:v>
                </c:pt>
                <c:pt idx="149">
                  <c:v>4613.4905899999994</c:v>
                </c:pt>
                <c:pt idx="150">
                  <c:v>4613.3716933333326</c:v>
                </c:pt>
                <c:pt idx="151">
                  <c:v>4613.2527966666657</c:v>
                </c:pt>
                <c:pt idx="152">
                  <c:v>4613.1338999999989</c:v>
                </c:pt>
                <c:pt idx="153">
                  <c:v>4613.0150033333321</c:v>
                </c:pt>
                <c:pt idx="154">
                  <c:v>4612.8961066666661</c:v>
                </c:pt>
                <c:pt idx="155">
                  <c:v>4612.7772099999993</c:v>
                </c:pt>
                <c:pt idx="156">
                  <c:v>4616.6523200000001</c:v>
                </c:pt>
                <c:pt idx="157">
                  <c:v>4616.6523200000001</c:v>
                </c:pt>
                <c:pt idx="158">
                  <c:v>4616.6523200000001</c:v>
                </c:pt>
                <c:pt idx="159">
                  <c:v>4616.6523200000001</c:v>
                </c:pt>
                <c:pt idx="160">
                  <c:v>4616.6523200000001</c:v>
                </c:pt>
                <c:pt idx="161">
                  <c:v>4616.6523200000001</c:v>
                </c:pt>
                <c:pt idx="162">
                  <c:v>4616.6523200000001</c:v>
                </c:pt>
                <c:pt idx="163">
                  <c:v>4616.6523200000001</c:v>
                </c:pt>
                <c:pt idx="164">
                  <c:v>4616.6523200000001</c:v>
                </c:pt>
                <c:pt idx="165">
                  <c:v>4616.6523200000001</c:v>
                </c:pt>
                <c:pt idx="166">
                  <c:v>4616.6523200000001</c:v>
                </c:pt>
                <c:pt idx="167">
                  <c:v>4616.6523200000001</c:v>
                </c:pt>
                <c:pt idx="168">
                  <c:v>4622.9220500000001</c:v>
                </c:pt>
                <c:pt idx="169">
                  <c:v>4623.4220500000001</c:v>
                </c:pt>
                <c:pt idx="170">
                  <c:v>4623.9220500000001</c:v>
                </c:pt>
                <c:pt idx="171">
                  <c:v>4624.4220500000001</c:v>
                </c:pt>
                <c:pt idx="172">
                  <c:v>4624.9220500000001</c:v>
                </c:pt>
                <c:pt idx="173">
                  <c:v>4625.4220500000001</c:v>
                </c:pt>
                <c:pt idx="174">
                  <c:v>4625.9220500000001</c:v>
                </c:pt>
                <c:pt idx="175">
                  <c:v>4626.4220500000001</c:v>
                </c:pt>
                <c:pt idx="176">
                  <c:v>4626.9220500000001</c:v>
                </c:pt>
                <c:pt idx="177">
                  <c:v>4627.4220500000001</c:v>
                </c:pt>
                <c:pt idx="178">
                  <c:v>4627.9220500000001</c:v>
                </c:pt>
                <c:pt idx="179">
                  <c:v>4628.4220500000001</c:v>
                </c:pt>
                <c:pt idx="180">
                  <c:v>4632.4241599999996</c:v>
                </c:pt>
                <c:pt idx="181">
                  <c:v>4632.9241599999996</c:v>
                </c:pt>
                <c:pt idx="182">
                  <c:v>4633.4241599999996</c:v>
                </c:pt>
                <c:pt idx="183">
                  <c:v>4633.9241599999996</c:v>
                </c:pt>
                <c:pt idx="184">
                  <c:v>4634.4241599999996</c:v>
                </c:pt>
                <c:pt idx="185">
                  <c:v>4634.9241599999996</c:v>
                </c:pt>
                <c:pt idx="186">
                  <c:v>4635.4241599999996</c:v>
                </c:pt>
                <c:pt idx="187">
                  <c:v>4635.9241599999996</c:v>
                </c:pt>
                <c:pt idx="188">
                  <c:v>4636.4241599999996</c:v>
                </c:pt>
                <c:pt idx="189">
                  <c:v>4636.9241599999996</c:v>
                </c:pt>
                <c:pt idx="190">
                  <c:v>4637.4241599999996</c:v>
                </c:pt>
                <c:pt idx="191">
                  <c:v>4637.9241599999996</c:v>
                </c:pt>
                <c:pt idx="192">
                  <c:v>4643.7356200000004</c:v>
                </c:pt>
                <c:pt idx="193">
                  <c:v>4644.2356200000004</c:v>
                </c:pt>
                <c:pt idx="194">
                  <c:v>4644.7356200000004</c:v>
                </c:pt>
                <c:pt idx="195">
                  <c:v>4645.2356200000004</c:v>
                </c:pt>
                <c:pt idx="196">
                  <c:v>4645.7356200000004</c:v>
                </c:pt>
                <c:pt idx="197">
                  <c:v>4646.2356200000004</c:v>
                </c:pt>
                <c:pt idx="198">
                  <c:v>4646.7356200000004</c:v>
                </c:pt>
                <c:pt idx="199">
                  <c:v>4647.2356200000004</c:v>
                </c:pt>
                <c:pt idx="200">
                  <c:v>4647.7356200000004</c:v>
                </c:pt>
                <c:pt idx="201">
                  <c:v>4648.2356200000004</c:v>
                </c:pt>
                <c:pt idx="202">
                  <c:v>4648.7356200000004</c:v>
                </c:pt>
                <c:pt idx="203">
                  <c:v>4649.2356200000004</c:v>
                </c:pt>
                <c:pt idx="204">
                  <c:v>4655.1543600000005</c:v>
                </c:pt>
                <c:pt idx="205">
                  <c:v>4655.6543600000005</c:v>
                </c:pt>
                <c:pt idx="206">
                  <c:v>4656.1543600000005</c:v>
                </c:pt>
                <c:pt idx="207">
                  <c:v>4656.6543600000005</c:v>
                </c:pt>
                <c:pt idx="208">
                  <c:v>4657.1543600000005</c:v>
                </c:pt>
                <c:pt idx="209">
                  <c:v>4657.6543600000005</c:v>
                </c:pt>
                <c:pt idx="210">
                  <c:v>4658.1543600000005</c:v>
                </c:pt>
                <c:pt idx="211">
                  <c:v>4658.6543600000005</c:v>
                </c:pt>
                <c:pt idx="212">
                  <c:v>4659.1543600000005</c:v>
                </c:pt>
                <c:pt idx="213">
                  <c:v>4659.6543600000005</c:v>
                </c:pt>
                <c:pt idx="214">
                  <c:v>4660.1543600000005</c:v>
                </c:pt>
                <c:pt idx="215">
                  <c:v>4660.6543600000005</c:v>
                </c:pt>
                <c:pt idx="216">
                  <c:v>4665.5290699999996</c:v>
                </c:pt>
                <c:pt idx="217">
                  <c:v>4666.0290699999996</c:v>
                </c:pt>
                <c:pt idx="218">
                  <c:v>4666.5290699999996</c:v>
                </c:pt>
                <c:pt idx="219">
                  <c:v>4667.0290699999996</c:v>
                </c:pt>
                <c:pt idx="220">
                  <c:v>4667.5290699999996</c:v>
                </c:pt>
                <c:pt idx="221">
                  <c:v>4668.0290699999996</c:v>
                </c:pt>
                <c:pt idx="222">
                  <c:v>4668.5290699999996</c:v>
                </c:pt>
                <c:pt idx="223">
                  <c:v>4669.0290699999996</c:v>
                </c:pt>
                <c:pt idx="224">
                  <c:v>4669.5290699999996</c:v>
                </c:pt>
                <c:pt idx="225">
                  <c:v>4670.0290699999996</c:v>
                </c:pt>
                <c:pt idx="226">
                  <c:v>4670.5290699999996</c:v>
                </c:pt>
                <c:pt idx="227">
                  <c:v>4671.0290699999996</c:v>
                </c:pt>
                <c:pt idx="228">
                  <c:v>4673.7260900000001</c:v>
                </c:pt>
                <c:pt idx="229">
                  <c:v>4674.2260900000001</c:v>
                </c:pt>
                <c:pt idx="230">
                  <c:v>4674.7260900000001</c:v>
                </c:pt>
                <c:pt idx="231">
                  <c:v>4675.2260900000001</c:v>
                </c:pt>
                <c:pt idx="232">
                  <c:v>4675.7260900000001</c:v>
                </c:pt>
                <c:pt idx="233">
                  <c:v>4676.2260900000001</c:v>
                </c:pt>
                <c:pt idx="234">
                  <c:v>4676.7260900000001</c:v>
                </c:pt>
                <c:pt idx="235">
                  <c:v>4677.2260900000001</c:v>
                </c:pt>
                <c:pt idx="236">
                  <c:v>4677.7260900000001</c:v>
                </c:pt>
                <c:pt idx="237">
                  <c:v>4678.2260900000001</c:v>
                </c:pt>
                <c:pt idx="238">
                  <c:v>4678.7260900000001</c:v>
                </c:pt>
                <c:pt idx="239">
                  <c:v>4679.2260900000001</c:v>
                </c:pt>
                <c:pt idx="240">
                  <c:v>4678.1513199999999</c:v>
                </c:pt>
                <c:pt idx="241">
                  <c:v>4678.1513199999999</c:v>
                </c:pt>
                <c:pt idx="242">
                  <c:v>4678.1513199999999</c:v>
                </c:pt>
                <c:pt idx="243">
                  <c:v>4678.1513199999999</c:v>
                </c:pt>
                <c:pt idx="244">
                  <c:v>4678.1513199999999</c:v>
                </c:pt>
                <c:pt idx="245">
                  <c:v>4678.1513199999999</c:v>
                </c:pt>
                <c:pt idx="246">
                  <c:v>4678.1513199999999</c:v>
                </c:pt>
                <c:pt idx="247">
                  <c:v>4678.1513199999999</c:v>
                </c:pt>
                <c:pt idx="248">
                  <c:v>4678.1513199999999</c:v>
                </c:pt>
                <c:pt idx="249">
                  <c:v>4678.1513199999999</c:v>
                </c:pt>
                <c:pt idx="250">
                  <c:v>4678.1513199999999</c:v>
                </c:pt>
                <c:pt idx="251">
                  <c:v>4678.1513199999999</c:v>
                </c:pt>
                <c:pt idx="252">
                  <c:v>4678.3047800000004</c:v>
                </c:pt>
                <c:pt idx="253">
                  <c:v>4678.3047800000004</c:v>
                </c:pt>
                <c:pt idx="254">
                  <c:v>4678.3047800000004</c:v>
                </c:pt>
                <c:pt idx="255">
                  <c:v>4678.3047800000004</c:v>
                </c:pt>
                <c:pt idx="256">
                  <c:v>4678.3047800000004</c:v>
                </c:pt>
                <c:pt idx="257">
                  <c:v>4678.3047800000004</c:v>
                </c:pt>
                <c:pt idx="258">
                  <c:v>4678.3047800000004</c:v>
                </c:pt>
                <c:pt idx="259">
                  <c:v>4678.3047800000004</c:v>
                </c:pt>
                <c:pt idx="260">
                  <c:v>4678.3047800000004</c:v>
                </c:pt>
                <c:pt idx="261">
                  <c:v>4678.3047800000004</c:v>
                </c:pt>
                <c:pt idx="262">
                  <c:v>4678.3047800000004</c:v>
                </c:pt>
                <c:pt idx="263">
                  <c:v>4678.3047800000004</c:v>
                </c:pt>
                <c:pt idx="264">
                  <c:v>4674.5989891666659</c:v>
                </c:pt>
                <c:pt idx="265">
                  <c:v>4674.3139283333321</c:v>
                </c:pt>
                <c:pt idx="266">
                  <c:v>4674.0288674999993</c:v>
                </c:pt>
                <c:pt idx="267">
                  <c:v>4673.7438066666655</c:v>
                </c:pt>
                <c:pt idx="268">
                  <c:v>4673.4587458333326</c:v>
                </c:pt>
                <c:pt idx="269">
                  <c:v>4673.1736849999988</c:v>
                </c:pt>
                <c:pt idx="270">
                  <c:v>4672.888624166666</c:v>
                </c:pt>
                <c:pt idx="271">
                  <c:v>4672.6035633333322</c:v>
                </c:pt>
                <c:pt idx="272">
                  <c:v>4672.3185024999984</c:v>
                </c:pt>
                <c:pt idx="273">
                  <c:v>4672.0334416666656</c:v>
                </c:pt>
                <c:pt idx="274">
                  <c:v>4671.7483808333318</c:v>
                </c:pt>
                <c:pt idx="275">
                  <c:v>4671.4633199999989</c:v>
                </c:pt>
                <c:pt idx="276">
                  <c:v>4668.7635525000005</c:v>
                </c:pt>
                <c:pt idx="277">
                  <c:v>4668.2927450000007</c:v>
                </c:pt>
                <c:pt idx="278">
                  <c:v>4667.8219375000008</c:v>
                </c:pt>
                <c:pt idx="279">
                  <c:v>4667.3511300000009</c:v>
                </c:pt>
                <c:pt idx="280">
                  <c:v>4666.8803225000001</c:v>
                </c:pt>
                <c:pt idx="281">
                  <c:v>4666.4095150000003</c:v>
                </c:pt>
                <c:pt idx="282">
                  <c:v>4665.9387075000004</c:v>
                </c:pt>
                <c:pt idx="283">
                  <c:v>4665.4679000000006</c:v>
                </c:pt>
                <c:pt idx="284">
                  <c:v>4664.9970925000007</c:v>
                </c:pt>
                <c:pt idx="285">
                  <c:v>4664.5262850000008</c:v>
                </c:pt>
                <c:pt idx="286">
                  <c:v>4664.055477500001</c:v>
                </c:pt>
                <c:pt idx="287">
                  <c:v>4663.5846700000011</c:v>
                </c:pt>
                <c:pt idx="288">
                  <c:v>4662.7752449999998</c:v>
                </c:pt>
                <c:pt idx="289">
                  <c:v>4662.2783899999995</c:v>
                </c:pt>
                <c:pt idx="290">
                  <c:v>4661.7815350000001</c:v>
                </c:pt>
                <c:pt idx="291">
                  <c:v>4661.2846799999998</c:v>
                </c:pt>
                <c:pt idx="292">
                  <c:v>4660.7878249999994</c:v>
                </c:pt>
                <c:pt idx="293">
                  <c:v>4660.29097</c:v>
                </c:pt>
                <c:pt idx="294">
                  <c:v>4659.7941149999997</c:v>
                </c:pt>
                <c:pt idx="295">
                  <c:v>4659.2972599999994</c:v>
                </c:pt>
                <c:pt idx="296">
                  <c:v>4658.800405</c:v>
                </c:pt>
                <c:pt idx="297">
                  <c:v>4658.3035499999996</c:v>
                </c:pt>
                <c:pt idx="298">
                  <c:v>4657.8066949999993</c:v>
                </c:pt>
                <c:pt idx="299">
                  <c:v>4657.3098399999999</c:v>
                </c:pt>
                <c:pt idx="300">
                  <c:v>4657.6526658333332</c:v>
                </c:pt>
                <c:pt idx="301">
                  <c:v>4657.2204016666665</c:v>
                </c:pt>
                <c:pt idx="302">
                  <c:v>4656.7881374999997</c:v>
                </c:pt>
                <c:pt idx="303">
                  <c:v>4656.355873333333</c:v>
                </c:pt>
                <c:pt idx="304">
                  <c:v>4655.9236091666662</c:v>
                </c:pt>
                <c:pt idx="305">
                  <c:v>4655.4913450000004</c:v>
                </c:pt>
                <c:pt idx="306">
                  <c:v>4655.0590808333336</c:v>
                </c:pt>
                <c:pt idx="307">
                  <c:v>4654.6268166666669</c:v>
                </c:pt>
                <c:pt idx="308">
                  <c:v>4654.1945525000001</c:v>
                </c:pt>
                <c:pt idx="309">
                  <c:v>4653.7622883333333</c:v>
                </c:pt>
                <c:pt idx="310">
                  <c:v>4653.3300241666666</c:v>
                </c:pt>
                <c:pt idx="311">
                  <c:v>4652.8977599999998</c:v>
                </c:pt>
                <c:pt idx="312">
                  <c:v>4653.8914333333332</c:v>
                </c:pt>
                <c:pt idx="313">
                  <c:v>4653.5688566666668</c:v>
                </c:pt>
                <c:pt idx="314">
                  <c:v>4653.2462799999994</c:v>
                </c:pt>
                <c:pt idx="315">
                  <c:v>4652.9237033333329</c:v>
                </c:pt>
                <c:pt idx="316">
                  <c:v>4652.6011266666665</c:v>
                </c:pt>
                <c:pt idx="317">
                  <c:v>4652.27855</c:v>
                </c:pt>
                <c:pt idx="318">
                  <c:v>4651.9559733333326</c:v>
                </c:pt>
                <c:pt idx="319">
                  <c:v>4651.6333966666662</c:v>
                </c:pt>
                <c:pt idx="320">
                  <c:v>4651.3108199999997</c:v>
                </c:pt>
                <c:pt idx="321">
                  <c:v>4650.9882433333332</c:v>
                </c:pt>
                <c:pt idx="322">
                  <c:v>4650.6656666666659</c:v>
                </c:pt>
                <c:pt idx="323">
                  <c:v>4650.3430899999994</c:v>
                </c:pt>
                <c:pt idx="324">
                  <c:v>4651.6245291666673</c:v>
                </c:pt>
                <c:pt idx="325">
                  <c:v>4651.4253383333344</c:v>
                </c:pt>
                <c:pt idx="326">
                  <c:v>4651.2261475000005</c:v>
                </c:pt>
                <c:pt idx="327">
                  <c:v>4651.0269566666675</c:v>
                </c:pt>
                <c:pt idx="328">
                  <c:v>4650.8277658333345</c:v>
                </c:pt>
                <c:pt idx="329">
                  <c:v>4650.6285750000006</c:v>
                </c:pt>
                <c:pt idx="330">
                  <c:v>4650.4293841666677</c:v>
                </c:pt>
                <c:pt idx="331">
                  <c:v>4650.2301933333347</c:v>
                </c:pt>
                <c:pt idx="332">
                  <c:v>4650.0310025000008</c:v>
                </c:pt>
                <c:pt idx="333">
                  <c:v>4649.8318116666678</c:v>
                </c:pt>
                <c:pt idx="334">
                  <c:v>4649.6326208333348</c:v>
                </c:pt>
                <c:pt idx="335">
                  <c:v>4649.433430000001</c:v>
                </c:pt>
                <c:pt idx="336">
                  <c:v>4650.3251991666666</c:v>
                </c:pt>
                <c:pt idx="337">
                  <c:v>4650.2099283333337</c:v>
                </c:pt>
                <c:pt idx="338">
                  <c:v>4650.0946574999998</c:v>
                </c:pt>
                <c:pt idx="339">
                  <c:v>4649.9793866666669</c:v>
                </c:pt>
                <c:pt idx="340">
                  <c:v>4649.864115833333</c:v>
                </c:pt>
                <c:pt idx="341">
                  <c:v>4649.7488450000001</c:v>
                </c:pt>
                <c:pt idx="342">
                  <c:v>4649.6335741666662</c:v>
                </c:pt>
                <c:pt idx="343">
                  <c:v>4649.5183033333333</c:v>
                </c:pt>
                <c:pt idx="344">
                  <c:v>4649.4030324999994</c:v>
                </c:pt>
                <c:pt idx="345">
                  <c:v>4649.2877616666665</c:v>
                </c:pt>
                <c:pt idx="346">
                  <c:v>4649.1724908333326</c:v>
                </c:pt>
                <c:pt idx="347">
                  <c:v>4649.0572199999997</c:v>
                </c:pt>
                <c:pt idx="348">
                  <c:v>4649.8276825000003</c:v>
                </c:pt>
                <c:pt idx="349">
                  <c:v>4649.7805450000005</c:v>
                </c:pt>
                <c:pt idx="350">
                  <c:v>4649.7334074999999</c:v>
                </c:pt>
                <c:pt idx="351">
                  <c:v>4649.6862700000001</c:v>
                </c:pt>
                <c:pt idx="352">
                  <c:v>4649.6391325000004</c:v>
                </c:pt>
                <c:pt idx="353">
                  <c:v>4649.5919950000007</c:v>
                </c:pt>
                <c:pt idx="354">
                  <c:v>4649.5448575</c:v>
                </c:pt>
                <c:pt idx="355">
                  <c:v>4649.4977200000003</c:v>
                </c:pt>
                <c:pt idx="356">
                  <c:v>4649.4505825000006</c:v>
                </c:pt>
                <c:pt idx="357">
                  <c:v>4649.4034450000008</c:v>
                </c:pt>
                <c:pt idx="358">
                  <c:v>4649.3563075000002</c:v>
                </c:pt>
                <c:pt idx="359">
                  <c:v>4649.3091700000004</c:v>
                </c:pt>
                <c:pt idx="360">
                  <c:v>4649.3501291666662</c:v>
                </c:pt>
                <c:pt idx="361">
                  <c:v>4649.3097683333326</c:v>
                </c:pt>
                <c:pt idx="362">
                  <c:v>4649.2694074999999</c:v>
                </c:pt>
                <c:pt idx="363">
                  <c:v>4649.2290466666664</c:v>
                </c:pt>
                <c:pt idx="364">
                  <c:v>4649.1886858333328</c:v>
                </c:pt>
                <c:pt idx="365">
                  <c:v>4649.1483249999992</c:v>
                </c:pt>
                <c:pt idx="366">
                  <c:v>4649.1079641666665</c:v>
                </c:pt>
                <c:pt idx="367">
                  <c:v>4649.067603333333</c:v>
                </c:pt>
                <c:pt idx="368">
                  <c:v>4649.0272424999994</c:v>
                </c:pt>
                <c:pt idx="369">
                  <c:v>4648.9868816666658</c:v>
                </c:pt>
                <c:pt idx="370">
                  <c:v>4648.9465208333331</c:v>
                </c:pt>
                <c:pt idx="371">
                  <c:v>4648.9061599999995</c:v>
                </c:pt>
                <c:pt idx="372">
                  <c:v>4648.3660033333335</c:v>
                </c:pt>
                <c:pt idx="373">
                  <c:v>4648.2871966666671</c:v>
                </c:pt>
                <c:pt idx="374">
                  <c:v>4648.2083899999998</c:v>
                </c:pt>
                <c:pt idx="375">
                  <c:v>4648.1295833333334</c:v>
                </c:pt>
                <c:pt idx="376">
                  <c:v>4648.0507766666669</c:v>
                </c:pt>
                <c:pt idx="377">
                  <c:v>4647.9719700000005</c:v>
                </c:pt>
                <c:pt idx="378">
                  <c:v>4647.8931633333332</c:v>
                </c:pt>
                <c:pt idx="379">
                  <c:v>4647.8143566666668</c:v>
                </c:pt>
                <c:pt idx="380">
                  <c:v>4647.7355500000003</c:v>
                </c:pt>
                <c:pt idx="381">
                  <c:v>4647.6567433333339</c:v>
                </c:pt>
                <c:pt idx="382">
                  <c:v>4647.5779366666666</c:v>
                </c:pt>
                <c:pt idx="383">
                  <c:v>4647.4991300000002</c:v>
                </c:pt>
                <c:pt idx="384">
                  <c:v>4646.3429591666672</c:v>
                </c:pt>
                <c:pt idx="385">
                  <c:v>4646.1812783333344</c:v>
                </c:pt>
                <c:pt idx="386">
                  <c:v>4646.0195975000006</c:v>
                </c:pt>
                <c:pt idx="387">
                  <c:v>4645.8579166666677</c:v>
                </c:pt>
                <c:pt idx="388">
                  <c:v>4645.696235833334</c:v>
                </c:pt>
                <c:pt idx="389">
                  <c:v>4645.5345550000011</c:v>
                </c:pt>
                <c:pt idx="390">
                  <c:v>4645.3728741666673</c:v>
                </c:pt>
                <c:pt idx="391">
                  <c:v>4645.2111933333344</c:v>
                </c:pt>
                <c:pt idx="392">
                  <c:v>4645.0495125000007</c:v>
                </c:pt>
                <c:pt idx="393">
                  <c:v>4644.8878316666678</c:v>
                </c:pt>
                <c:pt idx="394">
                  <c:v>4644.726150833334</c:v>
                </c:pt>
                <c:pt idx="395">
                  <c:v>4644.5644700000012</c:v>
                </c:pt>
                <c:pt idx="396">
                  <c:v>4643.0580691666664</c:v>
                </c:pt>
                <c:pt idx="397">
                  <c:v>4642.7929483333328</c:v>
                </c:pt>
                <c:pt idx="398">
                  <c:v>4642.5278275000001</c:v>
                </c:pt>
                <c:pt idx="399">
                  <c:v>4642.2627066666664</c:v>
                </c:pt>
                <c:pt idx="400">
                  <c:v>4641.9975858333328</c:v>
                </c:pt>
                <c:pt idx="401">
                  <c:v>4641.732465</c:v>
                </c:pt>
                <c:pt idx="402">
                  <c:v>4641.4673441666664</c:v>
                </c:pt>
                <c:pt idx="403">
                  <c:v>4641.2022233333328</c:v>
                </c:pt>
                <c:pt idx="404">
                  <c:v>4640.9371025</c:v>
                </c:pt>
                <c:pt idx="405">
                  <c:v>4640.6719816666664</c:v>
                </c:pt>
                <c:pt idx="406">
                  <c:v>4640.4068608333328</c:v>
                </c:pt>
                <c:pt idx="407">
                  <c:v>4640.14174</c:v>
                </c:pt>
                <c:pt idx="408">
                  <c:v>4638.7584025000006</c:v>
                </c:pt>
                <c:pt idx="409">
                  <c:v>4638.4072650000007</c:v>
                </c:pt>
                <c:pt idx="410">
                  <c:v>4638.0561275000009</c:v>
                </c:pt>
                <c:pt idx="411">
                  <c:v>4637.7049900000011</c:v>
                </c:pt>
                <c:pt idx="412">
                  <c:v>4637.3538525000004</c:v>
                </c:pt>
                <c:pt idx="413">
                  <c:v>4637.0027150000005</c:v>
                </c:pt>
                <c:pt idx="414">
                  <c:v>4636.6515775000007</c:v>
                </c:pt>
                <c:pt idx="415">
                  <c:v>4636.3004400000009</c:v>
                </c:pt>
                <c:pt idx="416">
                  <c:v>4635.9493025000011</c:v>
                </c:pt>
                <c:pt idx="417">
                  <c:v>4635.5981650000012</c:v>
                </c:pt>
                <c:pt idx="418">
                  <c:v>4635.2470275000005</c:v>
                </c:pt>
                <c:pt idx="419">
                  <c:v>4634.8958900000007</c:v>
                </c:pt>
                <c:pt idx="420">
                  <c:v>4634.2981533333341</c:v>
                </c:pt>
                <c:pt idx="421">
                  <c:v>4633.9280466666678</c:v>
                </c:pt>
                <c:pt idx="422">
                  <c:v>4633.5579400000006</c:v>
                </c:pt>
                <c:pt idx="423">
                  <c:v>4633.1878333333343</c:v>
                </c:pt>
                <c:pt idx="424">
                  <c:v>4632.8177266666671</c:v>
                </c:pt>
                <c:pt idx="425">
                  <c:v>4632.4476200000008</c:v>
                </c:pt>
                <c:pt idx="426">
                  <c:v>4632.0775133333336</c:v>
                </c:pt>
                <c:pt idx="427">
                  <c:v>4631.7074066666673</c:v>
                </c:pt>
                <c:pt idx="428">
                  <c:v>4631.3373000000001</c:v>
                </c:pt>
                <c:pt idx="429">
                  <c:v>4630.9671933333339</c:v>
                </c:pt>
                <c:pt idx="430">
                  <c:v>4630.5970866666676</c:v>
                </c:pt>
                <c:pt idx="431">
                  <c:v>4630.2269800000004</c:v>
                </c:pt>
                <c:pt idx="432">
                  <c:v>4631.5189341666664</c:v>
                </c:pt>
                <c:pt idx="433">
                  <c:v>4631.2766783333327</c:v>
                </c:pt>
                <c:pt idx="434">
                  <c:v>4631.0344224999999</c:v>
                </c:pt>
                <c:pt idx="435">
                  <c:v>4630.7921666666662</c:v>
                </c:pt>
                <c:pt idx="436">
                  <c:v>4630.5499108333333</c:v>
                </c:pt>
                <c:pt idx="437">
                  <c:v>4630.3076549999996</c:v>
                </c:pt>
                <c:pt idx="438">
                  <c:v>4630.0653991666668</c:v>
                </c:pt>
                <c:pt idx="439">
                  <c:v>4629.8231433333331</c:v>
                </c:pt>
                <c:pt idx="440">
                  <c:v>4629.5808874999993</c:v>
                </c:pt>
                <c:pt idx="441">
                  <c:v>4629.3386316666665</c:v>
                </c:pt>
                <c:pt idx="442">
                  <c:v>4629.0963758333328</c:v>
                </c:pt>
                <c:pt idx="443">
                  <c:v>4628.85412</c:v>
                </c:pt>
                <c:pt idx="444">
                  <c:v>4630.8660316666674</c:v>
                </c:pt>
                <c:pt idx="445">
                  <c:v>4630.7971733333343</c:v>
                </c:pt>
                <c:pt idx="446">
                  <c:v>4630.7283150000003</c:v>
                </c:pt>
                <c:pt idx="447">
                  <c:v>4630.6594566666672</c:v>
                </c:pt>
                <c:pt idx="448">
                  <c:v>4630.5905983333341</c:v>
                </c:pt>
                <c:pt idx="449">
                  <c:v>4630.521740000001</c:v>
                </c:pt>
                <c:pt idx="450">
                  <c:v>4630.4528816666671</c:v>
                </c:pt>
                <c:pt idx="451">
                  <c:v>4630.384023333334</c:v>
                </c:pt>
                <c:pt idx="452">
                  <c:v>4630.3151650000009</c:v>
                </c:pt>
                <c:pt idx="453">
                  <c:v>4630.2463066666678</c:v>
                </c:pt>
                <c:pt idx="454">
                  <c:v>4630.1774483333338</c:v>
                </c:pt>
                <c:pt idx="455">
                  <c:v>4630.1085900000007</c:v>
                </c:pt>
                <c:pt idx="456">
                  <c:v>4631.8726900000001</c:v>
                </c:pt>
                <c:pt idx="457">
                  <c:v>4631.8726900000001</c:v>
                </c:pt>
                <c:pt idx="458">
                  <c:v>4631.8726900000001</c:v>
                </c:pt>
                <c:pt idx="459">
                  <c:v>4631.8726900000001</c:v>
                </c:pt>
                <c:pt idx="460">
                  <c:v>4631.8726900000001</c:v>
                </c:pt>
                <c:pt idx="461">
                  <c:v>4631.8726900000001</c:v>
                </c:pt>
                <c:pt idx="462">
                  <c:v>4631.8726900000001</c:v>
                </c:pt>
                <c:pt idx="463">
                  <c:v>4631.8726900000001</c:v>
                </c:pt>
                <c:pt idx="464">
                  <c:v>4631.8726900000001</c:v>
                </c:pt>
                <c:pt idx="465">
                  <c:v>4631.8726900000001</c:v>
                </c:pt>
                <c:pt idx="466">
                  <c:v>4631.8726900000001</c:v>
                </c:pt>
                <c:pt idx="467">
                  <c:v>4631.8726900000001</c:v>
                </c:pt>
                <c:pt idx="468">
                  <c:v>4634.2582599999996</c:v>
                </c:pt>
                <c:pt idx="469">
                  <c:v>4634.2582599999996</c:v>
                </c:pt>
                <c:pt idx="470">
                  <c:v>4634.2582599999996</c:v>
                </c:pt>
                <c:pt idx="471">
                  <c:v>4634.2582599999996</c:v>
                </c:pt>
                <c:pt idx="472">
                  <c:v>4634.2582599999996</c:v>
                </c:pt>
                <c:pt idx="473">
                  <c:v>4634.2582599999996</c:v>
                </c:pt>
                <c:pt idx="474">
                  <c:v>4634.2582599999996</c:v>
                </c:pt>
                <c:pt idx="475">
                  <c:v>4634.2582599999996</c:v>
                </c:pt>
                <c:pt idx="476">
                  <c:v>4634.2582599999996</c:v>
                </c:pt>
                <c:pt idx="477">
                  <c:v>4634.2582599999996</c:v>
                </c:pt>
                <c:pt idx="478">
                  <c:v>4634.2582599999996</c:v>
                </c:pt>
                <c:pt idx="479">
                  <c:v>4634.2582599999996</c:v>
                </c:pt>
                <c:pt idx="480">
                  <c:v>4638.2373699999998</c:v>
                </c:pt>
                <c:pt idx="481">
                  <c:v>4638.2373699999998</c:v>
                </c:pt>
                <c:pt idx="482">
                  <c:v>4638.2373699999998</c:v>
                </c:pt>
                <c:pt idx="483">
                  <c:v>4638.2373699999998</c:v>
                </c:pt>
                <c:pt idx="484">
                  <c:v>4638.2373699999998</c:v>
                </c:pt>
                <c:pt idx="485">
                  <c:v>4638.2373699999998</c:v>
                </c:pt>
                <c:pt idx="486">
                  <c:v>4638.2373699999998</c:v>
                </c:pt>
                <c:pt idx="487">
                  <c:v>4638.2373699999998</c:v>
                </c:pt>
                <c:pt idx="488">
                  <c:v>4638.2373699999998</c:v>
                </c:pt>
                <c:pt idx="489">
                  <c:v>4638.2373699999998</c:v>
                </c:pt>
                <c:pt idx="490">
                  <c:v>4638.2373699999998</c:v>
                </c:pt>
                <c:pt idx="491">
                  <c:v>4638.2373699999998</c:v>
                </c:pt>
                <c:pt idx="492">
                  <c:v>4642.4807099999998</c:v>
                </c:pt>
                <c:pt idx="493">
                  <c:v>4642.4807099999998</c:v>
                </c:pt>
                <c:pt idx="494">
                  <c:v>4642.4807099999998</c:v>
                </c:pt>
                <c:pt idx="495">
                  <c:v>4642.4807099999998</c:v>
                </c:pt>
                <c:pt idx="496">
                  <c:v>4642.4807099999998</c:v>
                </c:pt>
                <c:pt idx="497">
                  <c:v>4642.4807099999998</c:v>
                </c:pt>
                <c:pt idx="498">
                  <c:v>4642.4807099999998</c:v>
                </c:pt>
                <c:pt idx="499">
                  <c:v>4642.4807099999998</c:v>
                </c:pt>
                <c:pt idx="500">
                  <c:v>4642.4807099999998</c:v>
                </c:pt>
                <c:pt idx="501">
                  <c:v>4642.4807099999998</c:v>
                </c:pt>
                <c:pt idx="502">
                  <c:v>4642.4807099999998</c:v>
                </c:pt>
                <c:pt idx="503">
                  <c:v>4642.4807099999998</c:v>
                </c:pt>
                <c:pt idx="504">
                  <c:v>4645.9594900000002</c:v>
                </c:pt>
                <c:pt idx="505">
                  <c:v>4645.9594900000002</c:v>
                </c:pt>
                <c:pt idx="506">
                  <c:v>4645.9594900000002</c:v>
                </c:pt>
                <c:pt idx="507">
                  <c:v>4645.9594900000002</c:v>
                </c:pt>
                <c:pt idx="508">
                  <c:v>4645.9594900000002</c:v>
                </c:pt>
                <c:pt idx="509">
                  <c:v>4645.9594900000002</c:v>
                </c:pt>
                <c:pt idx="510">
                  <c:v>4645.9594900000002</c:v>
                </c:pt>
                <c:pt idx="511">
                  <c:v>4645.9594900000002</c:v>
                </c:pt>
                <c:pt idx="512">
                  <c:v>4645.9594900000002</c:v>
                </c:pt>
                <c:pt idx="513">
                  <c:v>4645.9594900000002</c:v>
                </c:pt>
                <c:pt idx="514">
                  <c:v>4645.9594900000002</c:v>
                </c:pt>
                <c:pt idx="515">
                  <c:v>4645.9594900000002</c:v>
                </c:pt>
                <c:pt idx="516">
                  <c:v>4647.4332800000002</c:v>
                </c:pt>
                <c:pt idx="517">
                  <c:v>4647.4332800000002</c:v>
                </c:pt>
                <c:pt idx="518">
                  <c:v>4647.4332800000002</c:v>
                </c:pt>
                <c:pt idx="519">
                  <c:v>4647.4332800000002</c:v>
                </c:pt>
                <c:pt idx="520">
                  <c:v>4647.4332800000002</c:v>
                </c:pt>
                <c:pt idx="521">
                  <c:v>4647.4332800000002</c:v>
                </c:pt>
                <c:pt idx="522">
                  <c:v>4647.4332800000002</c:v>
                </c:pt>
                <c:pt idx="523">
                  <c:v>4647.4332800000002</c:v>
                </c:pt>
                <c:pt idx="524">
                  <c:v>4647.4332800000002</c:v>
                </c:pt>
                <c:pt idx="525">
                  <c:v>4647.4332800000002</c:v>
                </c:pt>
                <c:pt idx="526">
                  <c:v>4647.4332800000002</c:v>
                </c:pt>
                <c:pt idx="527">
                  <c:v>4647.4332800000002</c:v>
                </c:pt>
                <c:pt idx="528">
                  <c:v>4645.794380833333</c:v>
                </c:pt>
                <c:pt idx="529">
                  <c:v>4645.6683116666663</c:v>
                </c:pt>
                <c:pt idx="530">
                  <c:v>4645.5422424999997</c:v>
                </c:pt>
                <c:pt idx="531">
                  <c:v>4645.4161733333331</c:v>
                </c:pt>
                <c:pt idx="532">
                  <c:v>4645.2901041666655</c:v>
                </c:pt>
                <c:pt idx="533">
                  <c:v>4645.1640349999989</c:v>
                </c:pt>
                <c:pt idx="534">
                  <c:v>4645.0379658333322</c:v>
                </c:pt>
                <c:pt idx="535">
                  <c:v>4644.9118966666656</c:v>
                </c:pt>
                <c:pt idx="536">
                  <c:v>4644.785827499999</c:v>
                </c:pt>
                <c:pt idx="537">
                  <c:v>4644.6597583333323</c:v>
                </c:pt>
                <c:pt idx="538">
                  <c:v>4644.5336891666657</c:v>
                </c:pt>
                <c:pt idx="539">
                  <c:v>4644.407619999999</c:v>
                </c:pt>
                <c:pt idx="540">
                  <c:v>4641.4885549999999</c:v>
                </c:pt>
                <c:pt idx="541">
                  <c:v>4641.1476400000001</c:v>
                </c:pt>
                <c:pt idx="542">
                  <c:v>4640.8067249999995</c:v>
                </c:pt>
                <c:pt idx="543">
                  <c:v>4640.4658099999997</c:v>
                </c:pt>
                <c:pt idx="544">
                  <c:v>4640.1248949999999</c:v>
                </c:pt>
                <c:pt idx="545">
                  <c:v>4639.7839800000002</c:v>
                </c:pt>
                <c:pt idx="546">
                  <c:v>4639.4430649999995</c:v>
                </c:pt>
                <c:pt idx="547">
                  <c:v>4639.1021499999997</c:v>
                </c:pt>
                <c:pt idx="548">
                  <c:v>4638.7612349999999</c:v>
                </c:pt>
                <c:pt idx="549">
                  <c:v>4638.4203200000002</c:v>
                </c:pt>
                <c:pt idx="550">
                  <c:v>4638.0794049999995</c:v>
                </c:pt>
                <c:pt idx="551">
                  <c:v>4637.7384899999997</c:v>
                </c:pt>
                <c:pt idx="552">
                  <c:v>4636.1160566666667</c:v>
                </c:pt>
                <c:pt idx="553">
                  <c:v>4635.6765633333334</c:v>
                </c:pt>
                <c:pt idx="554">
                  <c:v>4635.2370700000001</c:v>
                </c:pt>
                <c:pt idx="555">
                  <c:v>4634.7975766666668</c:v>
                </c:pt>
                <c:pt idx="556">
                  <c:v>4634.3580833333335</c:v>
                </c:pt>
                <c:pt idx="557">
                  <c:v>4633.9185900000002</c:v>
                </c:pt>
                <c:pt idx="558">
                  <c:v>4633.4790966666669</c:v>
                </c:pt>
                <c:pt idx="559">
                  <c:v>4633.0396033333336</c:v>
                </c:pt>
                <c:pt idx="560">
                  <c:v>4632.6001100000003</c:v>
                </c:pt>
                <c:pt idx="561">
                  <c:v>4632.160616666667</c:v>
                </c:pt>
                <c:pt idx="562">
                  <c:v>4631.7211233333337</c:v>
                </c:pt>
                <c:pt idx="563">
                  <c:v>4631.2816300000004</c:v>
                </c:pt>
                <c:pt idx="564">
                  <c:v>4630.5085675</c:v>
                </c:pt>
                <c:pt idx="565">
                  <c:v>4630.0434150000001</c:v>
                </c:pt>
                <c:pt idx="566">
                  <c:v>4629.5782625000002</c:v>
                </c:pt>
                <c:pt idx="567">
                  <c:v>4629.1131100000002</c:v>
                </c:pt>
                <c:pt idx="568">
                  <c:v>4628.6479574999994</c:v>
                </c:pt>
                <c:pt idx="569">
                  <c:v>4628.1828049999995</c:v>
                </c:pt>
                <c:pt idx="570">
                  <c:v>4627.7176524999995</c:v>
                </c:pt>
                <c:pt idx="571">
                  <c:v>4627.2524999999996</c:v>
                </c:pt>
                <c:pt idx="572">
                  <c:v>4626.7873474999997</c:v>
                </c:pt>
                <c:pt idx="573">
                  <c:v>4626.3221949999997</c:v>
                </c:pt>
                <c:pt idx="574">
                  <c:v>4625.8570424999998</c:v>
                </c:pt>
                <c:pt idx="575">
                  <c:v>4625.3918899999999</c:v>
                </c:pt>
                <c:pt idx="576">
                  <c:v>4626.7953466666668</c:v>
                </c:pt>
                <c:pt idx="577">
                  <c:v>4626.4739333333337</c:v>
                </c:pt>
                <c:pt idx="578">
                  <c:v>4626.1525199999996</c:v>
                </c:pt>
                <c:pt idx="579">
                  <c:v>4625.8311066666665</c:v>
                </c:pt>
                <c:pt idx="580">
                  <c:v>4625.5096933333334</c:v>
                </c:pt>
                <c:pt idx="581">
                  <c:v>4625.1882800000003</c:v>
                </c:pt>
                <c:pt idx="582">
                  <c:v>4624.8668666666663</c:v>
                </c:pt>
                <c:pt idx="583">
                  <c:v>4624.5454533333332</c:v>
                </c:pt>
                <c:pt idx="584">
                  <c:v>4624.2240400000001</c:v>
                </c:pt>
                <c:pt idx="585">
                  <c:v>4623.9026266666669</c:v>
                </c:pt>
                <c:pt idx="586">
                  <c:v>4623.5812133333329</c:v>
                </c:pt>
                <c:pt idx="587">
                  <c:v>4623.2597999999998</c:v>
                </c:pt>
                <c:pt idx="588">
                  <c:v>4627.5602099999996</c:v>
                </c:pt>
                <c:pt idx="589">
                  <c:v>4627.5602099999996</c:v>
                </c:pt>
                <c:pt idx="590">
                  <c:v>4627.5602099999996</c:v>
                </c:pt>
                <c:pt idx="591">
                  <c:v>4627.5602099999996</c:v>
                </c:pt>
                <c:pt idx="592">
                  <c:v>4627.5602099999996</c:v>
                </c:pt>
                <c:pt idx="593">
                  <c:v>4627.5602099999996</c:v>
                </c:pt>
                <c:pt idx="594">
                  <c:v>4627.5602099999996</c:v>
                </c:pt>
                <c:pt idx="595">
                  <c:v>4627.5602099999996</c:v>
                </c:pt>
                <c:pt idx="596">
                  <c:v>4627.5602099999996</c:v>
                </c:pt>
                <c:pt idx="597">
                  <c:v>4627.5602099999996</c:v>
                </c:pt>
                <c:pt idx="598">
                  <c:v>4627.5602099999996</c:v>
                </c:pt>
                <c:pt idx="599">
                  <c:v>4627.5602099999996</c:v>
                </c:pt>
                <c:pt idx="600">
                  <c:v>4633.2463399999997</c:v>
                </c:pt>
                <c:pt idx="601">
                  <c:v>4633.2463399999997</c:v>
                </c:pt>
                <c:pt idx="602">
                  <c:v>4633.2463399999997</c:v>
                </c:pt>
                <c:pt idx="603">
                  <c:v>4633.2463399999997</c:v>
                </c:pt>
                <c:pt idx="604">
                  <c:v>4633.2463399999997</c:v>
                </c:pt>
                <c:pt idx="605">
                  <c:v>4633.2463399999997</c:v>
                </c:pt>
                <c:pt idx="606">
                  <c:v>4633.2463399999997</c:v>
                </c:pt>
                <c:pt idx="607">
                  <c:v>4633.2463399999997</c:v>
                </c:pt>
                <c:pt idx="608">
                  <c:v>4633.2463399999997</c:v>
                </c:pt>
                <c:pt idx="609">
                  <c:v>4633.2463399999997</c:v>
                </c:pt>
                <c:pt idx="610">
                  <c:v>4633.2463399999997</c:v>
                </c:pt>
                <c:pt idx="611">
                  <c:v>4633.2463399999997</c:v>
                </c:pt>
                <c:pt idx="612">
                  <c:v>4644.3130300000003</c:v>
                </c:pt>
                <c:pt idx="613">
                  <c:v>4644.8130300000003</c:v>
                </c:pt>
                <c:pt idx="614">
                  <c:v>4645.3130300000003</c:v>
                </c:pt>
                <c:pt idx="615">
                  <c:v>4645.8130300000003</c:v>
                </c:pt>
                <c:pt idx="616">
                  <c:v>4646.3130300000003</c:v>
                </c:pt>
                <c:pt idx="617">
                  <c:v>4646.8130300000003</c:v>
                </c:pt>
                <c:pt idx="618">
                  <c:v>4647.3130300000003</c:v>
                </c:pt>
                <c:pt idx="619">
                  <c:v>4647.8130300000003</c:v>
                </c:pt>
                <c:pt idx="620">
                  <c:v>4648.3130300000003</c:v>
                </c:pt>
                <c:pt idx="621">
                  <c:v>4648.8130300000003</c:v>
                </c:pt>
                <c:pt idx="622">
                  <c:v>4649.3130300000003</c:v>
                </c:pt>
                <c:pt idx="623">
                  <c:v>4649.8130300000003</c:v>
                </c:pt>
                <c:pt idx="624">
                  <c:v>4661.0112399999998</c:v>
                </c:pt>
                <c:pt idx="625">
                  <c:v>4661.5112399999998</c:v>
                </c:pt>
                <c:pt idx="626">
                  <c:v>4662.0112399999998</c:v>
                </c:pt>
                <c:pt idx="627">
                  <c:v>4662.5112399999998</c:v>
                </c:pt>
                <c:pt idx="628">
                  <c:v>4663.0112399999998</c:v>
                </c:pt>
                <c:pt idx="629">
                  <c:v>4663.5112399999998</c:v>
                </c:pt>
                <c:pt idx="630">
                  <c:v>4664.0112399999998</c:v>
                </c:pt>
                <c:pt idx="631">
                  <c:v>4664.5112399999998</c:v>
                </c:pt>
                <c:pt idx="632">
                  <c:v>4665.0112399999998</c:v>
                </c:pt>
                <c:pt idx="633">
                  <c:v>4665.5112399999998</c:v>
                </c:pt>
                <c:pt idx="634">
                  <c:v>4666.0112399999998</c:v>
                </c:pt>
                <c:pt idx="635">
                  <c:v>4666.5112399999998</c:v>
                </c:pt>
                <c:pt idx="636">
                  <c:v>4682.7849399999996</c:v>
                </c:pt>
                <c:pt idx="637">
                  <c:v>4683.2849399999996</c:v>
                </c:pt>
                <c:pt idx="638">
                  <c:v>4683.7849399999996</c:v>
                </c:pt>
                <c:pt idx="639">
                  <c:v>4684.2849399999996</c:v>
                </c:pt>
                <c:pt idx="640">
                  <c:v>4684.7849399999996</c:v>
                </c:pt>
                <c:pt idx="641">
                  <c:v>4685.2849399999996</c:v>
                </c:pt>
                <c:pt idx="642">
                  <c:v>4685.7849399999996</c:v>
                </c:pt>
                <c:pt idx="643">
                  <c:v>4686.2849399999996</c:v>
                </c:pt>
                <c:pt idx="644">
                  <c:v>4686.7849399999996</c:v>
                </c:pt>
                <c:pt idx="645">
                  <c:v>4687.2849399999996</c:v>
                </c:pt>
                <c:pt idx="646">
                  <c:v>4687.7849399999996</c:v>
                </c:pt>
                <c:pt idx="647">
                  <c:v>4688.2849399999996</c:v>
                </c:pt>
                <c:pt idx="648">
                  <c:v>4707.6582699999999</c:v>
                </c:pt>
                <c:pt idx="649">
                  <c:v>4708.1582699999999</c:v>
                </c:pt>
                <c:pt idx="650">
                  <c:v>4708.6582699999999</c:v>
                </c:pt>
                <c:pt idx="651">
                  <c:v>4709.1582699999999</c:v>
                </c:pt>
                <c:pt idx="652">
                  <c:v>4709.6582699999999</c:v>
                </c:pt>
                <c:pt idx="653">
                  <c:v>4710.1582699999999</c:v>
                </c:pt>
                <c:pt idx="654">
                  <c:v>4710.6582699999999</c:v>
                </c:pt>
                <c:pt idx="655">
                  <c:v>4711.1582699999999</c:v>
                </c:pt>
                <c:pt idx="656">
                  <c:v>4711.6582699999999</c:v>
                </c:pt>
                <c:pt idx="657">
                  <c:v>4712.1582699999999</c:v>
                </c:pt>
                <c:pt idx="658">
                  <c:v>4712.6582699999999</c:v>
                </c:pt>
                <c:pt idx="659">
                  <c:v>4713.1582699999999</c:v>
                </c:pt>
                <c:pt idx="660">
                  <c:v>4734.0701499999996</c:v>
                </c:pt>
                <c:pt idx="661">
                  <c:v>4734.5701499999996</c:v>
                </c:pt>
                <c:pt idx="662">
                  <c:v>4735.0701499999996</c:v>
                </c:pt>
                <c:pt idx="663">
                  <c:v>4735.5701499999996</c:v>
                </c:pt>
                <c:pt idx="664">
                  <c:v>4736.0701499999996</c:v>
                </c:pt>
                <c:pt idx="665">
                  <c:v>4736.5701499999996</c:v>
                </c:pt>
                <c:pt idx="666">
                  <c:v>4737.0701499999996</c:v>
                </c:pt>
                <c:pt idx="667">
                  <c:v>4737.5701499999996</c:v>
                </c:pt>
                <c:pt idx="668">
                  <c:v>4738.0701499999996</c:v>
                </c:pt>
                <c:pt idx="669">
                  <c:v>4738.5701499999996</c:v>
                </c:pt>
                <c:pt idx="670">
                  <c:v>4739.0701499999996</c:v>
                </c:pt>
                <c:pt idx="671">
                  <c:v>4739.5701499999996</c:v>
                </c:pt>
                <c:pt idx="672">
                  <c:v>4759.5120900000002</c:v>
                </c:pt>
                <c:pt idx="673">
                  <c:v>4760.0120900000002</c:v>
                </c:pt>
                <c:pt idx="674">
                  <c:v>4760.5120900000002</c:v>
                </c:pt>
                <c:pt idx="675">
                  <c:v>4761.0120900000002</c:v>
                </c:pt>
                <c:pt idx="676">
                  <c:v>4761.5120900000002</c:v>
                </c:pt>
                <c:pt idx="677">
                  <c:v>4762.0120900000002</c:v>
                </c:pt>
                <c:pt idx="678">
                  <c:v>4762.5120900000002</c:v>
                </c:pt>
                <c:pt idx="679">
                  <c:v>4763.0120900000002</c:v>
                </c:pt>
                <c:pt idx="680">
                  <c:v>4763.5120900000002</c:v>
                </c:pt>
                <c:pt idx="681">
                  <c:v>4764.0120900000002</c:v>
                </c:pt>
                <c:pt idx="682">
                  <c:v>4764.5120900000002</c:v>
                </c:pt>
                <c:pt idx="683">
                  <c:v>4765.0120900000002</c:v>
                </c:pt>
                <c:pt idx="684">
                  <c:v>4780.6488099999997</c:v>
                </c:pt>
                <c:pt idx="685">
                  <c:v>4781.1488099999997</c:v>
                </c:pt>
                <c:pt idx="686">
                  <c:v>4781.6488099999997</c:v>
                </c:pt>
                <c:pt idx="687">
                  <c:v>4782.1488099999997</c:v>
                </c:pt>
                <c:pt idx="688">
                  <c:v>4782.6488099999997</c:v>
                </c:pt>
                <c:pt idx="689">
                  <c:v>4783.1488099999997</c:v>
                </c:pt>
                <c:pt idx="690">
                  <c:v>4783.6488099999997</c:v>
                </c:pt>
                <c:pt idx="691">
                  <c:v>4784.1488099999997</c:v>
                </c:pt>
                <c:pt idx="692">
                  <c:v>4784.6488099999997</c:v>
                </c:pt>
                <c:pt idx="693">
                  <c:v>4785.1488099999997</c:v>
                </c:pt>
                <c:pt idx="694">
                  <c:v>4785.6488099999997</c:v>
                </c:pt>
                <c:pt idx="695">
                  <c:v>4786.1488099999997</c:v>
                </c:pt>
                <c:pt idx="696">
                  <c:v>4796.0105599999997</c:v>
                </c:pt>
                <c:pt idx="697">
                  <c:v>4796.5105599999997</c:v>
                </c:pt>
                <c:pt idx="698">
                  <c:v>4797.0105599999997</c:v>
                </c:pt>
                <c:pt idx="699">
                  <c:v>4797.5105599999997</c:v>
                </c:pt>
                <c:pt idx="700">
                  <c:v>4798.0105599999997</c:v>
                </c:pt>
                <c:pt idx="701">
                  <c:v>4798.5105599999997</c:v>
                </c:pt>
                <c:pt idx="702">
                  <c:v>4799.0105599999997</c:v>
                </c:pt>
                <c:pt idx="703">
                  <c:v>4799.5105599999997</c:v>
                </c:pt>
                <c:pt idx="704">
                  <c:v>4800.0105599999997</c:v>
                </c:pt>
                <c:pt idx="705">
                  <c:v>4800.5105599999997</c:v>
                </c:pt>
                <c:pt idx="706">
                  <c:v>4801.0105599999997</c:v>
                </c:pt>
                <c:pt idx="707">
                  <c:v>4801.5105599999997</c:v>
                </c:pt>
                <c:pt idx="708">
                  <c:v>4805.5474100000001</c:v>
                </c:pt>
                <c:pt idx="709">
                  <c:v>4806.0474100000001</c:v>
                </c:pt>
                <c:pt idx="710">
                  <c:v>4806.5474100000001</c:v>
                </c:pt>
                <c:pt idx="711">
                  <c:v>4807.0474100000001</c:v>
                </c:pt>
                <c:pt idx="712">
                  <c:v>4807.5474100000001</c:v>
                </c:pt>
                <c:pt idx="713">
                  <c:v>4808.0474100000001</c:v>
                </c:pt>
                <c:pt idx="714">
                  <c:v>4808.5474100000001</c:v>
                </c:pt>
                <c:pt idx="715">
                  <c:v>4809.0474100000001</c:v>
                </c:pt>
                <c:pt idx="716">
                  <c:v>4809.5474100000001</c:v>
                </c:pt>
                <c:pt idx="717">
                  <c:v>4810.0474100000001</c:v>
                </c:pt>
                <c:pt idx="718">
                  <c:v>4810.5474100000001</c:v>
                </c:pt>
                <c:pt idx="719">
                  <c:v>4811.0474100000001</c:v>
                </c:pt>
                <c:pt idx="720">
                  <c:v>4809.5740800000003</c:v>
                </c:pt>
                <c:pt idx="721">
                  <c:v>4809.5740800000003</c:v>
                </c:pt>
                <c:pt idx="722">
                  <c:v>4809.5740800000003</c:v>
                </c:pt>
                <c:pt idx="723">
                  <c:v>4809.5740800000003</c:v>
                </c:pt>
                <c:pt idx="724">
                  <c:v>4809.5740800000003</c:v>
                </c:pt>
                <c:pt idx="725">
                  <c:v>4809.5740800000003</c:v>
                </c:pt>
                <c:pt idx="726">
                  <c:v>4809.5740800000003</c:v>
                </c:pt>
                <c:pt idx="727">
                  <c:v>4809.5740800000003</c:v>
                </c:pt>
                <c:pt idx="728">
                  <c:v>4809.5740800000003</c:v>
                </c:pt>
                <c:pt idx="729">
                  <c:v>4809.5740800000003</c:v>
                </c:pt>
                <c:pt idx="730">
                  <c:v>4809.5740800000003</c:v>
                </c:pt>
                <c:pt idx="731">
                  <c:v>4809.5740800000003</c:v>
                </c:pt>
                <c:pt idx="732">
                  <c:v>4809.1956825000007</c:v>
                </c:pt>
                <c:pt idx="733">
                  <c:v>4809.1665750000011</c:v>
                </c:pt>
                <c:pt idx="734">
                  <c:v>4809.1374675000006</c:v>
                </c:pt>
                <c:pt idx="735">
                  <c:v>4809.1083600000011</c:v>
                </c:pt>
                <c:pt idx="736">
                  <c:v>4809.0792525000006</c:v>
                </c:pt>
                <c:pt idx="737">
                  <c:v>4809.0501450000011</c:v>
                </c:pt>
                <c:pt idx="738">
                  <c:v>4809.0210375000006</c:v>
                </c:pt>
                <c:pt idx="739">
                  <c:v>4808.991930000001</c:v>
                </c:pt>
                <c:pt idx="740">
                  <c:v>4808.9628225000006</c:v>
                </c:pt>
                <c:pt idx="741">
                  <c:v>4808.933715000001</c:v>
                </c:pt>
                <c:pt idx="742">
                  <c:v>4808.9046075000006</c:v>
                </c:pt>
                <c:pt idx="743">
                  <c:v>4808.875500000001</c:v>
                </c:pt>
                <c:pt idx="744">
                  <c:v>4805.7165558333336</c:v>
                </c:pt>
                <c:pt idx="745">
                  <c:v>4805.446691666667</c:v>
                </c:pt>
                <c:pt idx="746">
                  <c:v>4805.1768275000004</c:v>
                </c:pt>
                <c:pt idx="747">
                  <c:v>4804.9069633333338</c:v>
                </c:pt>
                <c:pt idx="748">
                  <c:v>4804.6370991666672</c:v>
                </c:pt>
                <c:pt idx="749">
                  <c:v>4804.3672349999997</c:v>
                </c:pt>
                <c:pt idx="750">
                  <c:v>4804.0973708333331</c:v>
                </c:pt>
                <c:pt idx="751">
                  <c:v>4803.8275066666665</c:v>
                </c:pt>
                <c:pt idx="752">
                  <c:v>4803.5576424999999</c:v>
                </c:pt>
                <c:pt idx="753">
                  <c:v>4803.2877783333333</c:v>
                </c:pt>
                <c:pt idx="754">
                  <c:v>4803.0179141666667</c:v>
                </c:pt>
                <c:pt idx="755">
                  <c:v>4802.7480500000001</c:v>
                </c:pt>
                <c:pt idx="756">
                  <c:v>4800.5655283333326</c:v>
                </c:pt>
                <c:pt idx="757">
                  <c:v>4800.1485366666657</c:v>
                </c:pt>
                <c:pt idx="758">
                  <c:v>4799.7315449999996</c:v>
                </c:pt>
                <c:pt idx="759">
                  <c:v>4799.3145533333327</c:v>
                </c:pt>
                <c:pt idx="760">
                  <c:v>4798.8975616666658</c:v>
                </c:pt>
                <c:pt idx="761">
                  <c:v>4798.4805699999988</c:v>
                </c:pt>
                <c:pt idx="762">
                  <c:v>4798.0635783333328</c:v>
                </c:pt>
                <c:pt idx="763">
                  <c:v>4797.6465866666658</c:v>
                </c:pt>
                <c:pt idx="764">
                  <c:v>4797.2295949999989</c:v>
                </c:pt>
                <c:pt idx="765">
                  <c:v>4796.8126033333319</c:v>
                </c:pt>
                <c:pt idx="766">
                  <c:v>4796.3956116666659</c:v>
                </c:pt>
                <c:pt idx="767">
                  <c:v>4795.978619999999</c:v>
                </c:pt>
                <c:pt idx="768">
                  <c:v>4794.2919941666669</c:v>
                </c:pt>
                <c:pt idx="769">
                  <c:v>4793.7773383333333</c:v>
                </c:pt>
                <c:pt idx="770">
                  <c:v>4793.2626825000007</c:v>
                </c:pt>
                <c:pt idx="771">
                  <c:v>4792.7480266666671</c:v>
                </c:pt>
                <c:pt idx="772">
                  <c:v>4792.2333708333335</c:v>
                </c:pt>
                <c:pt idx="773">
                  <c:v>4791.7187150000009</c:v>
                </c:pt>
                <c:pt idx="774">
                  <c:v>4791.2040591666673</c:v>
                </c:pt>
                <c:pt idx="775">
                  <c:v>4790.6894033333338</c:v>
                </c:pt>
                <c:pt idx="776">
                  <c:v>4790.1747475000011</c:v>
                </c:pt>
                <c:pt idx="777">
                  <c:v>4789.6600916666675</c:v>
                </c:pt>
                <c:pt idx="778">
                  <c:v>4789.145435833334</c:v>
                </c:pt>
                <c:pt idx="779">
                  <c:v>4788.6307800000013</c:v>
                </c:pt>
                <c:pt idx="780">
                  <c:v>4787.8466991666673</c:v>
                </c:pt>
                <c:pt idx="781">
                  <c:v>4787.3113183333344</c:v>
                </c:pt>
                <c:pt idx="782">
                  <c:v>4786.7759375000005</c:v>
                </c:pt>
                <c:pt idx="783">
                  <c:v>4786.2405566666675</c:v>
                </c:pt>
                <c:pt idx="784">
                  <c:v>4785.7051758333337</c:v>
                </c:pt>
                <c:pt idx="785">
                  <c:v>4785.1697950000007</c:v>
                </c:pt>
                <c:pt idx="786">
                  <c:v>4784.6344141666668</c:v>
                </c:pt>
                <c:pt idx="787">
                  <c:v>4784.0990333333339</c:v>
                </c:pt>
                <c:pt idx="788">
                  <c:v>4783.5636525000009</c:v>
                </c:pt>
                <c:pt idx="789">
                  <c:v>4783.028271666667</c:v>
                </c:pt>
                <c:pt idx="790">
                  <c:v>4782.4928908333341</c:v>
                </c:pt>
                <c:pt idx="791">
                  <c:v>4781.9575100000002</c:v>
                </c:pt>
                <c:pt idx="792">
                  <c:v>4781.8882874999999</c:v>
                </c:pt>
                <c:pt idx="793">
                  <c:v>4781.3887649999997</c:v>
                </c:pt>
                <c:pt idx="794">
                  <c:v>4780.8892425000004</c:v>
                </c:pt>
                <c:pt idx="795">
                  <c:v>4780.3897200000001</c:v>
                </c:pt>
                <c:pt idx="796">
                  <c:v>4779.8901974999999</c:v>
                </c:pt>
                <c:pt idx="797">
                  <c:v>4779.3906749999996</c:v>
                </c:pt>
                <c:pt idx="798">
                  <c:v>4778.8911525000003</c:v>
                </c:pt>
                <c:pt idx="799">
                  <c:v>4778.3916300000001</c:v>
                </c:pt>
                <c:pt idx="800">
                  <c:v>4777.8921074999998</c:v>
                </c:pt>
                <c:pt idx="801">
                  <c:v>4777.3925849999996</c:v>
                </c:pt>
                <c:pt idx="802">
                  <c:v>4776.8930625000003</c:v>
                </c:pt>
                <c:pt idx="803">
                  <c:v>4776.39354</c:v>
                </c:pt>
                <c:pt idx="804">
                  <c:v>4776.5628891666665</c:v>
                </c:pt>
                <c:pt idx="805">
                  <c:v>4776.1148183333335</c:v>
                </c:pt>
                <c:pt idx="806">
                  <c:v>4775.6667474999995</c:v>
                </c:pt>
                <c:pt idx="807">
                  <c:v>4775.2186766666664</c:v>
                </c:pt>
                <c:pt idx="808">
                  <c:v>4774.7706058333333</c:v>
                </c:pt>
                <c:pt idx="809">
                  <c:v>4774.3225349999993</c:v>
                </c:pt>
                <c:pt idx="810">
                  <c:v>4773.8744641666663</c:v>
                </c:pt>
                <c:pt idx="811">
                  <c:v>4773.4263933333332</c:v>
                </c:pt>
                <c:pt idx="812">
                  <c:v>4772.9783224999992</c:v>
                </c:pt>
                <c:pt idx="813">
                  <c:v>4772.5302516666661</c:v>
                </c:pt>
                <c:pt idx="814">
                  <c:v>4772.082180833333</c:v>
                </c:pt>
                <c:pt idx="815">
                  <c:v>4771.6341099999991</c:v>
                </c:pt>
                <c:pt idx="816">
                  <c:v>4771.4475558333334</c:v>
                </c:pt>
                <c:pt idx="817">
                  <c:v>4771.0196016666669</c:v>
                </c:pt>
                <c:pt idx="818">
                  <c:v>4770.5916475000004</c:v>
                </c:pt>
                <c:pt idx="819">
                  <c:v>4770.1636933333339</c:v>
                </c:pt>
                <c:pt idx="820">
                  <c:v>4769.7357391666665</c:v>
                </c:pt>
                <c:pt idx="821">
                  <c:v>4769.307785</c:v>
                </c:pt>
                <c:pt idx="822">
                  <c:v>4768.8798308333335</c:v>
                </c:pt>
                <c:pt idx="823">
                  <c:v>4768.451876666667</c:v>
                </c:pt>
                <c:pt idx="824">
                  <c:v>4768.0239225000005</c:v>
                </c:pt>
                <c:pt idx="825">
                  <c:v>4767.595968333334</c:v>
                </c:pt>
                <c:pt idx="826">
                  <c:v>4767.1680141666666</c:v>
                </c:pt>
                <c:pt idx="827">
                  <c:v>4766.7400600000001</c:v>
                </c:pt>
                <c:pt idx="828">
                  <c:v>4765.6684866666665</c:v>
                </c:pt>
                <c:pt idx="829">
                  <c:v>4765.1910233333329</c:v>
                </c:pt>
                <c:pt idx="830">
                  <c:v>4764.7135600000001</c:v>
                </c:pt>
                <c:pt idx="831">
                  <c:v>4764.2360966666665</c:v>
                </c:pt>
                <c:pt idx="832">
                  <c:v>4763.7586333333329</c:v>
                </c:pt>
                <c:pt idx="833">
                  <c:v>4763.2811700000002</c:v>
                </c:pt>
                <c:pt idx="834">
                  <c:v>4762.8037066666666</c:v>
                </c:pt>
                <c:pt idx="835">
                  <c:v>4762.326243333333</c:v>
                </c:pt>
                <c:pt idx="836">
                  <c:v>4761.8487800000003</c:v>
                </c:pt>
                <c:pt idx="837">
                  <c:v>4761.3713166666666</c:v>
                </c:pt>
                <c:pt idx="838">
                  <c:v>4760.893853333333</c:v>
                </c:pt>
                <c:pt idx="839">
                  <c:v>4760.4163900000003</c:v>
                </c:pt>
                <c:pt idx="840">
                  <c:v>4758.9564950000004</c:v>
                </c:pt>
                <c:pt idx="841">
                  <c:v>4758.4034600000005</c:v>
                </c:pt>
                <c:pt idx="842">
                  <c:v>4757.8504250000005</c:v>
                </c:pt>
                <c:pt idx="843">
                  <c:v>4757.2973900000006</c:v>
                </c:pt>
                <c:pt idx="844">
                  <c:v>4756.7443550000007</c:v>
                </c:pt>
                <c:pt idx="845">
                  <c:v>4756.1913199999999</c:v>
                </c:pt>
                <c:pt idx="846">
                  <c:v>4755.638285</c:v>
                </c:pt>
                <c:pt idx="847">
                  <c:v>4755.0852500000001</c:v>
                </c:pt>
                <c:pt idx="848">
                  <c:v>4754.5322150000002</c:v>
                </c:pt>
                <c:pt idx="849">
                  <c:v>4753.9791800000003</c:v>
                </c:pt>
                <c:pt idx="850">
                  <c:v>4753.4261450000004</c:v>
                </c:pt>
                <c:pt idx="851">
                  <c:v>4752.8731100000005</c:v>
                </c:pt>
                <c:pt idx="852">
                  <c:v>4750.7255708333332</c:v>
                </c:pt>
                <c:pt idx="853">
                  <c:v>4750.0498816666668</c:v>
                </c:pt>
                <c:pt idx="854">
                  <c:v>4749.3741924999995</c:v>
                </c:pt>
                <c:pt idx="855">
                  <c:v>4748.6985033333331</c:v>
                </c:pt>
                <c:pt idx="856">
                  <c:v>4748.0228141666666</c:v>
                </c:pt>
                <c:pt idx="857">
                  <c:v>4747.3471249999993</c:v>
                </c:pt>
                <c:pt idx="858">
                  <c:v>4746.6714358333329</c:v>
                </c:pt>
                <c:pt idx="859">
                  <c:v>4745.9957466666665</c:v>
                </c:pt>
                <c:pt idx="860">
                  <c:v>4745.3200574999992</c:v>
                </c:pt>
                <c:pt idx="861">
                  <c:v>4744.6443683333327</c:v>
                </c:pt>
                <c:pt idx="862">
                  <c:v>4743.9686791666663</c:v>
                </c:pt>
                <c:pt idx="863">
                  <c:v>4743.292989999999</c:v>
                </c:pt>
                <c:pt idx="864">
                  <c:v>4742.0951341666669</c:v>
                </c:pt>
                <c:pt idx="865">
                  <c:v>4741.3792783333338</c:v>
                </c:pt>
                <c:pt idx="866">
                  <c:v>4740.6634224999998</c:v>
                </c:pt>
                <c:pt idx="867">
                  <c:v>4739.9475666666667</c:v>
                </c:pt>
                <c:pt idx="868">
                  <c:v>4739.2317108333336</c:v>
                </c:pt>
                <c:pt idx="869">
                  <c:v>4738.5158550000006</c:v>
                </c:pt>
                <c:pt idx="870">
                  <c:v>4737.7999991666666</c:v>
                </c:pt>
                <c:pt idx="871">
                  <c:v>4737.0841433333335</c:v>
                </c:pt>
                <c:pt idx="872">
                  <c:v>4736.3682875000004</c:v>
                </c:pt>
                <c:pt idx="873">
                  <c:v>4735.6524316666673</c:v>
                </c:pt>
                <c:pt idx="874">
                  <c:v>4734.9365758333333</c:v>
                </c:pt>
                <c:pt idx="875">
                  <c:v>4734.2207200000003</c:v>
                </c:pt>
                <c:pt idx="876">
                  <c:v>4732.9918299999999</c:v>
                </c:pt>
                <c:pt idx="877">
                  <c:v>4732.2365099999997</c:v>
                </c:pt>
                <c:pt idx="878">
                  <c:v>4731.4811900000004</c:v>
                </c:pt>
                <c:pt idx="879">
                  <c:v>4730.7258700000002</c:v>
                </c:pt>
                <c:pt idx="880">
                  <c:v>4729.97055</c:v>
                </c:pt>
                <c:pt idx="881">
                  <c:v>4729.2152299999998</c:v>
                </c:pt>
                <c:pt idx="882">
                  <c:v>4728.4599100000005</c:v>
                </c:pt>
                <c:pt idx="883">
                  <c:v>4727.7045900000003</c:v>
                </c:pt>
                <c:pt idx="884">
                  <c:v>4726.9492700000001</c:v>
                </c:pt>
                <c:pt idx="885">
                  <c:v>4726.1939499999999</c:v>
                </c:pt>
                <c:pt idx="886">
                  <c:v>4725.4386300000006</c:v>
                </c:pt>
                <c:pt idx="887">
                  <c:v>4724.6833100000003</c:v>
                </c:pt>
                <c:pt idx="888">
                  <c:v>4723.1463216666662</c:v>
                </c:pt>
                <c:pt idx="889">
                  <c:v>4722.3308733333324</c:v>
                </c:pt>
                <c:pt idx="890">
                  <c:v>4721.5154249999996</c:v>
                </c:pt>
                <c:pt idx="891">
                  <c:v>4720.6999766666659</c:v>
                </c:pt>
                <c:pt idx="892">
                  <c:v>4719.884528333333</c:v>
                </c:pt>
                <c:pt idx="893">
                  <c:v>4719.0690799999993</c:v>
                </c:pt>
                <c:pt idx="894">
                  <c:v>4718.2536316666665</c:v>
                </c:pt>
                <c:pt idx="895">
                  <c:v>4717.4381833333327</c:v>
                </c:pt>
                <c:pt idx="896">
                  <c:v>4716.6227349999999</c:v>
                </c:pt>
                <c:pt idx="897">
                  <c:v>4715.8072866666662</c:v>
                </c:pt>
                <c:pt idx="898">
                  <c:v>4714.9918383333325</c:v>
                </c:pt>
                <c:pt idx="899">
                  <c:v>4714.1763899999996</c:v>
                </c:pt>
                <c:pt idx="900">
                  <c:v>4713.6829083333332</c:v>
                </c:pt>
                <c:pt idx="901">
                  <c:v>4712.8922266666668</c:v>
                </c:pt>
                <c:pt idx="902">
                  <c:v>4712.1015449999995</c:v>
                </c:pt>
                <c:pt idx="903">
                  <c:v>4711.3108633333331</c:v>
                </c:pt>
                <c:pt idx="904">
                  <c:v>4710.5201816666668</c:v>
                </c:pt>
                <c:pt idx="905">
                  <c:v>4709.7294999999995</c:v>
                </c:pt>
                <c:pt idx="906">
                  <c:v>4708.9388183333331</c:v>
                </c:pt>
                <c:pt idx="907">
                  <c:v>4708.1481366666667</c:v>
                </c:pt>
                <c:pt idx="908">
                  <c:v>4707.3574549999994</c:v>
                </c:pt>
                <c:pt idx="909">
                  <c:v>4706.566773333333</c:v>
                </c:pt>
                <c:pt idx="910">
                  <c:v>4705.7760916666666</c:v>
                </c:pt>
                <c:pt idx="911">
                  <c:v>4704.9854099999993</c:v>
                </c:pt>
                <c:pt idx="912">
                  <c:v>4706.8214108333332</c:v>
                </c:pt>
                <c:pt idx="913">
                  <c:v>4706.2327816666666</c:v>
                </c:pt>
                <c:pt idx="914">
                  <c:v>4705.6441525</c:v>
                </c:pt>
                <c:pt idx="915">
                  <c:v>4705.0555233333334</c:v>
                </c:pt>
                <c:pt idx="916">
                  <c:v>4704.4668941666669</c:v>
                </c:pt>
                <c:pt idx="917">
                  <c:v>4703.8782649999994</c:v>
                </c:pt>
                <c:pt idx="918">
                  <c:v>4703.2896358333328</c:v>
                </c:pt>
                <c:pt idx="919">
                  <c:v>4702.7010066666662</c:v>
                </c:pt>
                <c:pt idx="920">
                  <c:v>4702.1123774999996</c:v>
                </c:pt>
                <c:pt idx="921">
                  <c:v>4701.5237483333331</c:v>
                </c:pt>
                <c:pt idx="922">
                  <c:v>4700.9351191666665</c:v>
                </c:pt>
                <c:pt idx="923">
                  <c:v>4700.3464899999999</c:v>
                </c:pt>
                <c:pt idx="924">
                  <c:v>4703.2360758333334</c:v>
                </c:pt>
                <c:pt idx="925">
                  <c:v>4702.9150016666672</c:v>
                </c:pt>
                <c:pt idx="926">
                  <c:v>4702.5939275000001</c:v>
                </c:pt>
                <c:pt idx="927">
                  <c:v>4702.2728533333338</c:v>
                </c:pt>
                <c:pt idx="928">
                  <c:v>4701.9517791666667</c:v>
                </c:pt>
                <c:pt idx="929">
                  <c:v>4701.6307050000005</c:v>
                </c:pt>
                <c:pt idx="930">
                  <c:v>4701.3096308333334</c:v>
                </c:pt>
                <c:pt idx="931">
                  <c:v>4700.9885566666671</c:v>
                </c:pt>
                <c:pt idx="932">
                  <c:v>4700.6674825</c:v>
                </c:pt>
                <c:pt idx="933">
                  <c:v>4700.3464083333338</c:v>
                </c:pt>
                <c:pt idx="934">
                  <c:v>4700.0253341666667</c:v>
                </c:pt>
                <c:pt idx="935">
                  <c:v>4699.7042600000004</c:v>
                </c:pt>
                <c:pt idx="936">
                  <c:v>4701.7755433333332</c:v>
                </c:pt>
                <c:pt idx="937">
                  <c:v>4701.6384966666665</c:v>
                </c:pt>
                <c:pt idx="938">
                  <c:v>4701.5014499999997</c:v>
                </c:pt>
                <c:pt idx="939">
                  <c:v>4701.364403333333</c:v>
                </c:pt>
                <c:pt idx="940">
                  <c:v>4701.2273566666672</c:v>
                </c:pt>
                <c:pt idx="941">
                  <c:v>4701.0903100000005</c:v>
                </c:pt>
                <c:pt idx="942">
                  <c:v>4700.9532633333338</c:v>
                </c:pt>
                <c:pt idx="943">
                  <c:v>4700.8162166666671</c:v>
                </c:pt>
                <c:pt idx="944">
                  <c:v>4700.6791700000003</c:v>
                </c:pt>
                <c:pt idx="945">
                  <c:v>4700.5421233333336</c:v>
                </c:pt>
                <c:pt idx="946">
                  <c:v>4700.4050766666669</c:v>
                </c:pt>
                <c:pt idx="947">
                  <c:v>4700.2680300000002</c:v>
                </c:pt>
                <c:pt idx="948">
                  <c:v>4702.9516899999999</c:v>
                </c:pt>
                <c:pt idx="949">
                  <c:v>4702.9516899999999</c:v>
                </c:pt>
                <c:pt idx="950">
                  <c:v>4702.9516899999999</c:v>
                </c:pt>
                <c:pt idx="951">
                  <c:v>4702.9516899999999</c:v>
                </c:pt>
                <c:pt idx="952">
                  <c:v>4702.9516899999999</c:v>
                </c:pt>
                <c:pt idx="953">
                  <c:v>4702.9516899999999</c:v>
                </c:pt>
                <c:pt idx="954">
                  <c:v>4702.9516899999999</c:v>
                </c:pt>
                <c:pt idx="955">
                  <c:v>4702.9516899999999</c:v>
                </c:pt>
                <c:pt idx="956">
                  <c:v>4702.9516899999999</c:v>
                </c:pt>
                <c:pt idx="957">
                  <c:v>4702.9516899999999</c:v>
                </c:pt>
                <c:pt idx="958">
                  <c:v>4702.9516899999999</c:v>
                </c:pt>
                <c:pt idx="959">
                  <c:v>4702.9516899999999</c:v>
                </c:pt>
                <c:pt idx="960">
                  <c:v>4705.4812700000002</c:v>
                </c:pt>
                <c:pt idx="961">
                  <c:v>4705.4812700000002</c:v>
                </c:pt>
                <c:pt idx="962">
                  <c:v>4705.4812700000002</c:v>
                </c:pt>
                <c:pt idx="963">
                  <c:v>4705.4812700000002</c:v>
                </c:pt>
                <c:pt idx="964">
                  <c:v>4705.4812700000002</c:v>
                </c:pt>
                <c:pt idx="965">
                  <c:v>4705.4812700000002</c:v>
                </c:pt>
                <c:pt idx="966">
                  <c:v>4705.4812700000002</c:v>
                </c:pt>
                <c:pt idx="967">
                  <c:v>4705.4812700000002</c:v>
                </c:pt>
                <c:pt idx="968">
                  <c:v>4705.4812700000002</c:v>
                </c:pt>
                <c:pt idx="969">
                  <c:v>4705.4812700000002</c:v>
                </c:pt>
                <c:pt idx="970">
                  <c:v>4705.4812700000002</c:v>
                </c:pt>
                <c:pt idx="971">
                  <c:v>4705.4812700000002</c:v>
                </c:pt>
                <c:pt idx="972">
                  <c:v>4709.0566200000003</c:v>
                </c:pt>
                <c:pt idx="973">
                  <c:v>4709.0566200000003</c:v>
                </c:pt>
                <c:pt idx="974">
                  <c:v>4709.0566200000003</c:v>
                </c:pt>
                <c:pt idx="975">
                  <c:v>4709.0566200000003</c:v>
                </c:pt>
                <c:pt idx="976">
                  <c:v>4709.0566200000003</c:v>
                </c:pt>
                <c:pt idx="977">
                  <c:v>4709.0566200000003</c:v>
                </c:pt>
                <c:pt idx="978">
                  <c:v>4709.0566200000003</c:v>
                </c:pt>
                <c:pt idx="979">
                  <c:v>4709.0566200000003</c:v>
                </c:pt>
                <c:pt idx="980">
                  <c:v>4709.0566200000003</c:v>
                </c:pt>
                <c:pt idx="981">
                  <c:v>4709.0566200000003</c:v>
                </c:pt>
                <c:pt idx="982">
                  <c:v>4709.0566200000003</c:v>
                </c:pt>
                <c:pt idx="983">
                  <c:v>4709.0566200000003</c:v>
                </c:pt>
                <c:pt idx="984">
                  <c:v>4714.4965899999997</c:v>
                </c:pt>
                <c:pt idx="985">
                  <c:v>4714.4965899999997</c:v>
                </c:pt>
                <c:pt idx="986">
                  <c:v>4714.4965899999997</c:v>
                </c:pt>
                <c:pt idx="987">
                  <c:v>4714.4965899999997</c:v>
                </c:pt>
                <c:pt idx="988">
                  <c:v>4714.4965899999997</c:v>
                </c:pt>
                <c:pt idx="989">
                  <c:v>4714.4965899999997</c:v>
                </c:pt>
                <c:pt idx="990">
                  <c:v>4714.4965899999997</c:v>
                </c:pt>
                <c:pt idx="991">
                  <c:v>4714.4965899999997</c:v>
                </c:pt>
                <c:pt idx="992">
                  <c:v>4714.4965899999997</c:v>
                </c:pt>
                <c:pt idx="993">
                  <c:v>4714.4965899999997</c:v>
                </c:pt>
                <c:pt idx="994">
                  <c:v>4714.4965899999997</c:v>
                </c:pt>
                <c:pt idx="995">
                  <c:v>4714.4965899999997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56F-4E9A-8442-10D78AEBA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468800"/>
        <c:axId val="1235475040"/>
      </c:lineChart>
      <c:catAx>
        <c:axId val="1235468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235475040"/>
        <c:crosses val="autoZero"/>
        <c:auto val="1"/>
        <c:lblAlgn val="ctr"/>
        <c:lblOffset val="100"/>
        <c:noMultiLvlLbl val="0"/>
      </c:catAx>
      <c:valAx>
        <c:axId val="123547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23546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255270</xdr:colOff>
      <xdr:row>2</xdr:row>
      <xdr:rowOff>129552</xdr:rowOff>
    </xdr:from>
    <xdr:to>
      <xdr:col>56</xdr:col>
      <xdr:colOff>373380</xdr:colOff>
      <xdr:row>55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A44503-5984-4E6E-AC09-1FF17B505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62</xdr:col>
      <xdr:colOff>276224</xdr:colOff>
      <xdr:row>944</xdr:row>
      <xdr:rowOff>45720</xdr:rowOff>
    </xdr:from>
    <xdr:to>
      <xdr:col>82</xdr:col>
      <xdr:colOff>514349</xdr:colOff>
      <xdr:row>1010</xdr:row>
      <xdr:rowOff>82550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F30BABA-8A99-436B-AC30-31FE3C66D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B976FA-4C49-465C-805A-E8A77E9580E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e623caf-d3ce-423a-a81a-95b9a2029f0c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opLeftCell="A956" zoomScale="60" zoomScaleNormal="60" workbookViewId="0">
      <selection activeCell="A979" sqref="A979"/>
    </sheetView>
  </sheetViews>
  <sheetFormatPr defaultRowHeight="14.4" x14ac:dyDescent="0.55000000000000004"/>
  <cols>
    <col min="1" max="1" width="12.1015625" bestFit="1" customWidth="1"/>
    <col min="2" max="2" width="9.3125" bestFit="1" customWidth="1"/>
    <col min="3" max="3" width="11.9453125" bestFit="1" customWidth="1"/>
    <col min="4" max="4" width="7.68359375" bestFit="1" customWidth="1"/>
    <col min="5" max="8" width="10.68359375" bestFit="1" customWidth="1"/>
    <col min="10" max="10" width="12.734375" customWidth="1"/>
    <col min="11" max="11" width="9.89453125" bestFit="1" customWidth="1"/>
    <col min="12" max="12" width="12.5234375" bestFit="1" customWidth="1"/>
    <col min="15" max="15" width="11.05078125" bestFit="1" customWidth="1"/>
    <col min="16" max="16" width="10.89453125" bestFit="1" customWidth="1"/>
    <col min="17" max="17" width="10.68359375" bestFit="1" customWidth="1"/>
  </cols>
  <sheetData>
    <row r="1" spans="1:17" x14ac:dyDescent="0.55000000000000004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55000000000000004">
      <c r="A2">
        <v>1770285600</v>
      </c>
      <c r="B2" t="s">
        <v>0</v>
      </c>
      <c r="C2" t="s">
        <v>1</v>
      </c>
      <c r="D2">
        <v>4868.29</v>
      </c>
      <c r="E2">
        <v>4838.3861299999999</v>
      </c>
      <c r="F2">
        <v>4838.3861299999999</v>
      </c>
      <c r="G2">
        <v>4865.9280200000003</v>
      </c>
      <c r="H2">
        <v>4801.8570799999998</v>
      </c>
      <c r="J2">
        <v>1775127600</v>
      </c>
      <c r="K2" t="s">
        <v>0</v>
      </c>
      <c r="L2" t="s">
        <v>2</v>
      </c>
      <c r="M2">
        <v>4626.58</v>
      </c>
      <c r="N2">
        <v>4627.2148999999999</v>
      </c>
      <c r="O2">
        <v>4627.2148999999999</v>
      </c>
      <c r="P2">
        <v>4628.9426700000004</v>
      </c>
      <c r="Q2">
        <v>4622.0950700000003</v>
      </c>
    </row>
    <row r="3" spans="1:17" x14ac:dyDescent="0.55000000000000004">
      <c r="A3">
        <v>1770289200</v>
      </c>
      <c r="B3" t="s">
        <v>0</v>
      </c>
      <c r="C3" t="s">
        <v>1</v>
      </c>
      <c r="D3">
        <v>4853.79</v>
      </c>
      <c r="E3">
        <v>4842.5979100000004</v>
      </c>
      <c r="F3">
        <v>4840.4920199999997</v>
      </c>
      <c r="G3">
        <v>4870.1465900000003</v>
      </c>
      <c r="H3">
        <v>4799.0653400000001</v>
      </c>
      <c r="J3">
        <v>1775127900</v>
      </c>
      <c r="K3" t="s">
        <v>0</v>
      </c>
      <c r="L3" t="s">
        <v>2</v>
      </c>
      <c r="M3">
        <v>4625.78</v>
      </c>
      <c r="N3">
        <v>4627.1535899999999</v>
      </c>
      <c r="O3">
        <v>4627.1842399999996</v>
      </c>
      <c r="P3">
        <v>4629.7388700000001</v>
      </c>
      <c r="Q3">
        <v>4623.55998</v>
      </c>
    </row>
    <row r="4" spans="1:17" x14ac:dyDescent="0.55000000000000004">
      <c r="A4">
        <v>1770292800</v>
      </c>
      <c r="B4" t="s">
        <v>0</v>
      </c>
      <c r="C4" t="s">
        <v>1</v>
      </c>
      <c r="D4">
        <v>4835.3599999999997</v>
      </c>
      <c r="E4">
        <v>4850.9081200000001</v>
      </c>
      <c r="F4">
        <v>4845.7000699999999</v>
      </c>
      <c r="G4">
        <v>4878.4280900000003</v>
      </c>
      <c r="H4">
        <v>4808.7921900000001</v>
      </c>
      <c r="J4">
        <v>1775128200</v>
      </c>
      <c r="K4" t="s">
        <v>0</v>
      </c>
      <c r="L4" t="s">
        <v>2</v>
      </c>
      <c r="M4">
        <v>4627.5</v>
      </c>
      <c r="N4">
        <v>4626.4943400000002</v>
      </c>
      <c r="O4">
        <v>4626.8392899999999</v>
      </c>
      <c r="P4">
        <v>4630.0632800000003</v>
      </c>
      <c r="Q4">
        <v>4623.5508099999997</v>
      </c>
    </row>
    <row r="5" spans="1:17" x14ac:dyDescent="0.55000000000000004">
      <c r="A5">
        <v>1770296400</v>
      </c>
      <c r="B5" t="s">
        <v>0</v>
      </c>
      <c r="C5" t="s">
        <v>1</v>
      </c>
      <c r="D5">
        <v>4846.26</v>
      </c>
      <c r="E5">
        <v>4860.5813799999996</v>
      </c>
      <c r="F5">
        <v>4853.1407300000001</v>
      </c>
      <c r="G5">
        <v>4887.4499400000004</v>
      </c>
      <c r="H5">
        <v>4823.41572</v>
      </c>
      <c r="J5">
        <v>1775128500</v>
      </c>
      <c r="K5" t="s">
        <v>0</v>
      </c>
      <c r="L5" t="s">
        <v>2</v>
      </c>
      <c r="M5">
        <v>4624.55</v>
      </c>
      <c r="N5">
        <v>4624.5197399999997</v>
      </c>
      <c r="O5">
        <v>4625.6795199999997</v>
      </c>
      <c r="P5">
        <v>4629.3204800000003</v>
      </c>
      <c r="Q5">
        <v>4622.1270100000002</v>
      </c>
    </row>
    <row r="6" spans="1:17" x14ac:dyDescent="0.55000000000000004">
      <c r="A6">
        <v>1770300000</v>
      </c>
      <c r="B6" t="s">
        <v>0</v>
      </c>
      <c r="C6" t="s">
        <v>1</v>
      </c>
      <c r="D6">
        <v>4818.33</v>
      </c>
      <c r="E6">
        <v>4865.6854599999997</v>
      </c>
      <c r="F6">
        <v>4859.41309</v>
      </c>
      <c r="G6">
        <v>4893.0510299999996</v>
      </c>
      <c r="H6">
        <v>4836.3314300000002</v>
      </c>
      <c r="J6">
        <v>1775128800</v>
      </c>
      <c r="K6" t="s">
        <v>0</v>
      </c>
      <c r="L6" t="s">
        <v>2</v>
      </c>
      <c r="M6">
        <v>4625.5600000000004</v>
      </c>
      <c r="N6">
        <v>4621.2593299999999</v>
      </c>
      <c r="O6">
        <v>4623.4694200000004</v>
      </c>
      <c r="P6">
        <v>4627.1788500000002</v>
      </c>
      <c r="Q6">
        <v>4619.3455800000002</v>
      </c>
    </row>
    <row r="7" spans="1:17" x14ac:dyDescent="0.55000000000000004">
      <c r="A7">
        <v>1770303600</v>
      </c>
      <c r="B7" t="s">
        <v>0</v>
      </c>
      <c r="C7" t="s">
        <v>1</v>
      </c>
      <c r="D7">
        <v>4888.8599999999997</v>
      </c>
      <c r="E7">
        <v>4865.2814699999999</v>
      </c>
      <c r="F7">
        <v>4862.34728</v>
      </c>
      <c r="G7">
        <v>4892.5267400000002</v>
      </c>
      <c r="H7">
        <v>4843.0972099999999</v>
      </c>
      <c r="J7">
        <v>1775129100</v>
      </c>
      <c r="K7" t="s">
        <v>0</v>
      </c>
      <c r="L7" t="s">
        <v>2</v>
      </c>
      <c r="M7">
        <v>4614.9799999999996</v>
      </c>
      <c r="N7">
        <v>4616.8744900000002</v>
      </c>
      <c r="O7">
        <v>4620.1719599999997</v>
      </c>
      <c r="P7">
        <v>4623.8186500000002</v>
      </c>
      <c r="Q7">
        <v>4615.1333599999998</v>
      </c>
    </row>
    <row r="8" spans="1:17" x14ac:dyDescent="0.55000000000000004">
      <c r="A8">
        <v>1770307200</v>
      </c>
      <c r="B8" t="s">
        <v>0</v>
      </c>
      <c r="C8" t="s">
        <v>1</v>
      </c>
      <c r="D8">
        <v>4868.9399999999996</v>
      </c>
      <c r="E8">
        <v>4853.9563900000003</v>
      </c>
      <c r="F8">
        <v>4858.1518400000004</v>
      </c>
      <c r="G8">
        <v>4883.0128100000002</v>
      </c>
      <c r="H8">
        <v>4839.5010700000003</v>
      </c>
      <c r="J8">
        <v>1775129400</v>
      </c>
      <c r="K8" t="s">
        <v>0</v>
      </c>
      <c r="L8" t="s">
        <v>2</v>
      </c>
      <c r="M8">
        <v>4613.45</v>
      </c>
      <c r="N8">
        <v>4612.3584099999998</v>
      </c>
      <c r="O8">
        <v>4616.2651800000003</v>
      </c>
      <c r="P8">
        <v>4619.4719599999999</v>
      </c>
      <c r="Q8">
        <v>4610.3074100000003</v>
      </c>
    </row>
    <row r="9" spans="1:17" x14ac:dyDescent="0.55000000000000004">
      <c r="A9">
        <v>1770310800</v>
      </c>
      <c r="B9" t="s">
        <v>0</v>
      </c>
      <c r="C9" t="s">
        <v>1</v>
      </c>
      <c r="D9">
        <v>4857.99</v>
      </c>
      <c r="E9">
        <v>4835.6818199999998</v>
      </c>
      <c r="F9">
        <v>4846.9168300000001</v>
      </c>
      <c r="G9">
        <v>4867.2408299999997</v>
      </c>
      <c r="H9">
        <v>4823.2270500000004</v>
      </c>
      <c r="J9">
        <v>1775129700</v>
      </c>
      <c r="K9" t="s">
        <v>0</v>
      </c>
      <c r="L9" t="s">
        <v>2</v>
      </c>
      <c r="M9">
        <v>4608.84</v>
      </c>
      <c r="N9">
        <v>4608.0569599999999</v>
      </c>
      <c r="O9">
        <v>4612.1610700000001</v>
      </c>
      <c r="P9">
        <v>4615.32276</v>
      </c>
      <c r="Q9">
        <v>4605.4399000000003</v>
      </c>
    </row>
    <row r="10" spans="1:17" x14ac:dyDescent="0.55000000000000004">
      <c r="A10">
        <v>1770314400</v>
      </c>
      <c r="B10" t="s">
        <v>0</v>
      </c>
      <c r="C10" t="s">
        <v>1</v>
      </c>
      <c r="D10">
        <v>4829.42</v>
      </c>
      <c r="E10">
        <v>4813.86384</v>
      </c>
      <c r="F10">
        <v>4830.3903399999999</v>
      </c>
      <c r="G10">
        <v>4848.5110500000001</v>
      </c>
      <c r="H10">
        <v>4797.9059299999999</v>
      </c>
      <c r="J10">
        <v>1775130000</v>
      </c>
      <c r="K10" t="s">
        <v>0</v>
      </c>
      <c r="L10" t="s">
        <v>2</v>
      </c>
      <c r="M10">
        <v>4600.1000000000004</v>
      </c>
      <c r="N10">
        <v>4604.4892600000003</v>
      </c>
      <c r="O10">
        <v>4608.3251600000003</v>
      </c>
      <c r="P10">
        <v>4611.6117700000004</v>
      </c>
      <c r="Q10">
        <v>4600.8629899999996</v>
      </c>
    </row>
    <row r="11" spans="1:17" x14ac:dyDescent="0.55000000000000004">
      <c r="A11">
        <v>1770318000</v>
      </c>
      <c r="B11" t="s">
        <v>0</v>
      </c>
      <c r="C11" t="s">
        <v>1</v>
      </c>
      <c r="D11">
        <v>4811.43</v>
      </c>
      <c r="E11">
        <v>4793.1035400000001</v>
      </c>
      <c r="F11">
        <v>4811.74694</v>
      </c>
      <c r="G11">
        <v>4829.8836799999999</v>
      </c>
      <c r="H11">
        <v>4769.1734299999998</v>
      </c>
      <c r="J11">
        <v>1775130300</v>
      </c>
      <c r="K11" t="s">
        <v>0</v>
      </c>
      <c r="L11" t="s">
        <v>2</v>
      </c>
      <c r="M11">
        <v>4604.26</v>
      </c>
      <c r="N11">
        <v>4602.3008300000001</v>
      </c>
      <c r="O11">
        <v>4605.3130000000001</v>
      </c>
      <c r="P11">
        <v>4608.92346</v>
      </c>
      <c r="Q11">
        <v>4597.6154399999996</v>
      </c>
    </row>
    <row r="12" spans="1:17" x14ac:dyDescent="0.55000000000000004">
      <c r="A12">
        <v>1770321600</v>
      </c>
      <c r="B12" t="s">
        <v>0</v>
      </c>
      <c r="C12" t="s">
        <v>1</v>
      </c>
      <c r="D12">
        <v>4779.67</v>
      </c>
      <c r="E12">
        <v>4777.1719300000004</v>
      </c>
      <c r="F12">
        <v>4794.4594299999999</v>
      </c>
      <c r="G12">
        <v>4814.8349200000002</v>
      </c>
      <c r="H12">
        <v>4743.1615199999997</v>
      </c>
      <c r="J12">
        <v>1775130600</v>
      </c>
      <c r="K12" t="s">
        <v>0</v>
      </c>
      <c r="L12" t="s">
        <v>2</v>
      </c>
      <c r="M12">
        <v>4601.4399999999996</v>
      </c>
      <c r="N12">
        <v>4601.4458100000002</v>
      </c>
      <c r="O12">
        <v>4603.3793999999998</v>
      </c>
      <c r="P12">
        <v>4607.5299699999996</v>
      </c>
      <c r="Q12">
        <v>4595.8357900000001</v>
      </c>
    </row>
    <row r="13" spans="1:17" x14ac:dyDescent="0.55000000000000004">
      <c r="A13">
        <v>1770328800</v>
      </c>
      <c r="B13" t="s">
        <v>0</v>
      </c>
      <c r="C13" t="s">
        <v>1</v>
      </c>
      <c r="D13">
        <v>4703.8</v>
      </c>
      <c r="E13">
        <v>4769.2476299999998</v>
      </c>
      <c r="F13">
        <v>4781.8535300000003</v>
      </c>
      <c r="G13">
        <v>4805.7536200000004</v>
      </c>
      <c r="H13">
        <v>4725.2752300000002</v>
      </c>
      <c r="J13">
        <v>1775130900</v>
      </c>
      <c r="K13" t="s">
        <v>0</v>
      </c>
      <c r="L13" t="s">
        <v>2</v>
      </c>
      <c r="M13">
        <v>4600.2</v>
      </c>
      <c r="N13">
        <v>4602.1149599999999</v>
      </c>
      <c r="O13">
        <v>4602.7471800000003</v>
      </c>
      <c r="P13">
        <v>4607.2350299999998</v>
      </c>
      <c r="Q13">
        <v>4595.5988799999996</v>
      </c>
    </row>
    <row r="14" spans="1:17" x14ac:dyDescent="0.55000000000000004">
      <c r="A14">
        <v>1770332400</v>
      </c>
      <c r="B14" t="s">
        <v>0</v>
      </c>
      <c r="C14" t="s">
        <v>1</v>
      </c>
      <c r="D14">
        <v>4763.47</v>
      </c>
      <c r="E14">
        <v>4772.1994400000003</v>
      </c>
      <c r="F14">
        <v>4777.0264800000004</v>
      </c>
      <c r="G14">
        <v>4804.3424599999998</v>
      </c>
      <c r="H14">
        <v>4719.6806999999999</v>
      </c>
      <c r="J14">
        <v>1775131200</v>
      </c>
      <c r="K14" t="s">
        <v>0</v>
      </c>
      <c r="L14" t="s">
        <v>2</v>
      </c>
      <c r="M14">
        <v>4607.01</v>
      </c>
      <c r="N14">
        <v>4604.3494899999996</v>
      </c>
      <c r="O14">
        <v>4603.5483400000003</v>
      </c>
      <c r="P14">
        <v>4608.3770000000004</v>
      </c>
      <c r="Q14">
        <v>4597.0596400000004</v>
      </c>
    </row>
    <row r="15" spans="1:17" x14ac:dyDescent="0.55000000000000004">
      <c r="A15">
        <v>1770336000</v>
      </c>
      <c r="B15" t="s">
        <v>0</v>
      </c>
      <c r="C15" t="s">
        <v>1</v>
      </c>
      <c r="D15">
        <v>4774.29</v>
      </c>
      <c r="E15">
        <v>4782.4462800000001</v>
      </c>
      <c r="F15">
        <v>4779.7363800000003</v>
      </c>
      <c r="G15">
        <v>4810.7924800000001</v>
      </c>
      <c r="H15">
        <v>4727.5242799999996</v>
      </c>
      <c r="J15">
        <v>1775131500</v>
      </c>
      <c r="K15" t="s">
        <v>0</v>
      </c>
      <c r="L15" t="s">
        <v>2</v>
      </c>
      <c r="M15">
        <v>4603.93</v>
      </c>
      <c r="N15">
        <v>4607.7338399999999</v>
      </c>
      <c r="O15">
        <v>4605.6410900000001</v>
      </c>
      <c r="P15">
        <v>4610.7752399999999</v>
      </c>
      <c r="Q15">
        <v>4600.2291100000002</v>
      </c>
    </row>
    <row r="16" spans="1:17" x14ac:dyDescent="0.55000000000000004">
      <c r="A16">
        <v>1770339600</v>
      </c>
      <c r="B16" t="s">
        <v>0</v>
      </c>
      <c r="C16" t="s">
        <v>1</v>
      </c>
      <c r="D16">
        <v>4816.55</v>
      </c>
      <c r="E16">
        <v>4797.2680300000002</v>
      </c>
      <c r="F16">
        <v>4788.5022099999996</v>
      </c>
      <c r="G16">
        <v>4822.6372700000002</v>
      </c>
      <c r="H16">
        <v>4744.8896400000003</v>
      </c>
      <c r="J16">
        <v>1775131800</v>
      </c>
      <c r="K16" t="s">
        <v>0</v>
      </c>
      <c r="L16" t="s">
        <v>2</v>
      </c>
      <c r="M16">
        <v>4612.54</v>
      </c>
      <c r="N16">
        <v>4611.9904299999998</v>
      </c>
      <c r="O16">
        <v>4608.8157600000004</v>
      </c>
      <c r="P16">
        <v>4614.0695599999999</v>
      </c>
      <c r="Q16">
        <v>4604.5279600000003</v>
      </c>
    </row>
    <row r="17" spans="1:17" x14ac:dyDescent="0.55000000000000004">
      <c r="A17">
        <v>1770343200</v>
      </c>
      <c r="B17" t="s">
        <v>0</v>
      </c>
      <c r="C17" t="s">
        <v>1</v>
      </c>
      <c r="D17">
        <v>4824.29</v>
      </c>
      <c r="E17">
        <v>4813.2256500000003</v>
      </c>
      <c r="F17">
        <v>4800.8639300000004</v>
      </c>
      <c r="G17">
        <v>4836.0863300000001</v>
      </c>
      <c r="H17">
        <v>4766.25306</v>
      </c>
      <c r="J17">
        <v>1775132100</v>
      </c>
      <c r="K17" t="s">
        <v>0</v>
      </c>
      <c r="L17" t="s">
        <v>2</v>
      </c>
      <c r="M17">
        <v>4613.71</v>
      </c>
      <c r="N17">
        <v>4616.4376300000004</v>
      </c>
      <c r="O17">
        <v>4612.6266900000001</v>
      </c>
      <c r="P17">
        <v>4617.9350999999997</v>
      </c>
      <c r="Q17">
        <v>4609.5104499999998</v>
      </c>
    </row>
    <row r="18" spans="1:17" x14ac:dyDescent="0.55000000000000004">
      <c r="A18">
        <v>1770346800</v>
      </c>
      <c r="B18" t="s">
        <v>0</v>
      </c>
      <c r="C18" t="s">
        <v>1</v>
      </c>
      <c r="D18">
        <v>4813.63</v>
      </c>
      <c r="E18">
        <v>4828.4392799999996</v>
      </c>
      <c r="F18">
        <v>4814.6516099999999</v>
      </c>
      <c r="G18">
        <v>4849.5942999999997</v>
      </c>
      <c r="H18">
        <v>4787.4901399999999</v>
      </c>
      <c r="J18">
        <v>1775132400</v>
      </c>
      <c r="K18" t="s">
        <v>0</v>
      </c>
      <c r="L18" t="s">
        <v>2</v>
      </c>
      <c r="M18">
        <v>4628.26</v>
      </c>
      <c r="N18">
        <v>4620.5756499999998</v>
      </c>
      <c r="O18">
        <v>4616.6011699999999</v>
      </c>
      <c r="P18">
        <v>4621.93361</v>
      </c>
      <c r="Q18">
        <v>4614.2644899999996</v>
      </c>
    </row>
    <row r="19" spans="1:17" x14ac:dyDescent="0.55000000000000004">
      <c r="A19">
        <v>1770350400</v>
      </c>
      <c r="B19" t="s">
        <v>0</v>
      </c>
      <c r="C19" t="s">
        <v>1</v>
      </c>
      <c r="D19">
        <v>4897.7700000000004</v>
      </c>
      <c r="E19">
        <v>4842.0299299999997</v>
      </c>
      <c r="F19">
        <v>4828.3407699999998</v>
      </c>
      <c r="G19">
        <v>4862.0047599999998</v>
      </c>
      <c r="H19">
        <v>4806.3359700000001</v>
      </c>
      <c r="J19">
        <v>1775132700</v>
      </c>
      <c r="K19" t="s">
        <v>0</v>
      </c>
      <c r="L19" t="s">
        <v>2</v>
      </c>
      <c r="M19">
        <v>4626.08</v>
      </c>
      <c r="N19">
        <v>4623.53748</v>
      </c>
      <c r="O19">
        <v>4620.0693300000003</v>
      </c>
      <c r="P19">
        <v>4625.38033</v>
      </c>
      <c r="Q19">
        <v>4618.0848299999998</v>
      </c>
    </row>
    <row r="20" spans="1:17" x14ac:dyDescent="0.55000000000000004">
      <c r="A20">
        <v>1770354000</v>
      </c>
      <c r="B20" t="s">
        <v>0</v>
      </c>
      <c r="C20" t="s">
        <v>1</v>
      </c>
      <c r="D20">
        <v>4846.3999999999996</v>
      </c>
      <c r="E20">
        <v>4851.8569299999999</v>
      </c>
      <c r="F20">
        <v>4840.0988500000003</v>
      </c>
      <c r="G20">
        <v>4871.3171700000003</v>
      </c>
      <c r="H20">
        <v>4821.7836200000002</v>
      </c>
      <c r="J20">
        <v>1775133000</v>
      </c>
      <c r="K20" t="s">
        <v>0</v>
      </c>
      <c r="L20" t="s">
        <v>2</v>
      </c>
      <c r="M20">
        <v>4621.9399999999996</v>
      </c>
      <c r="N20">
        <v>4624.9415399999998</v>
      </c>
      <c r="O20">
        <v>4622.5054399999999</v>
      </c>
      <c r="P20">
        <v>4627.80357</v>
      </c>
      <c r="Q20">
        <v>4620.1751299999996</v>
      </c>
    </row>
    <row r="21" spans="1:17" x14ac:dyDescent="0.55000000000000004">
      <c r="A21">
        <v>1770357600</v>
      </c>
      <c r="B21" t="s">
        <v>0</v>
      </c>
      <c r="C21" t="s">
        <v>1</v>
      </c>
      <c r="D21">
        <v>4840.93</v>
      </c>
      <c r="E21">
        <v>4859.9966999999997</v>
      </c>
      <c r="F21">
        <v>4850.0477799999999</v>
      </c>
      <c r="G21">
        <v>4877.8455000000004</v>
      </c>
      <c r="H21">
        <v>4833.5991100000001</v>
      </c>
      <c r="J21">
        <v>1775133300</v>
      </c>
      <c r="K21" t="s">
        <v>0</v>
      </c>
      <c r="L21" t="s">
        <v>2</v>
      </c>
      <c r="M21">
        <v>4621.45</v>
      </c>
      <c r="N21">
        <v>4624.5640899999999</v>
      </c>
      <c r="O21">
        <v>4623.5347599999996</v>
      </c>
      <c r="P21">
        <v>4628.8857099999996</v>
      </c>
      <c r="Q21">
        <v>4620.2811799999999</v>
      </c>
    </row>
    <row r="22" spans="1:17" x14ac:dyDescent="0.55000000000000004">
      <c r="A22">
        <v>1770361200</v>
      </c>
      <c r="B22" t="s">
        <v>0</v>
      </c>
      <c r="C22" t="s">
        <v>1</v>
      </c>
      <c r="D22">
        <v>4861.92</v>
      </c>
      <c r="E22">
        <v>4867.6216999999997</v>
      </c>
      <c r="F22">
        <v>4858.8347400000002</v>
      </c>
      <c r="G22">
        <v>4883.3925799999997</v>
      </c>
      <c r="H22">
        <v>4842.5100300000004</v>
      </c>
      <c r="J22">
        <v>1775133600</v>
      </c>
      <c r="K22" t="s">
        <v>0</v>
      </c>
      <c r="L22" t="s">
        <v>2</v>
      </c>
      <c r="M22">
        <v>4618.28</v>
      </c>
      <c r="N22">
        <v>4622.27567</v>
      </c>
      <c r="O22">
        <v>4622.9052199999996</v>
      </c>
      <c r="P22">
        <v>4628.3621599999997</v>
      </c>
      <c r="Q22">
        <v>4618.2539999999999</v>
      </c>
    </row>
    <row r="23" spans="1:17" x14ac:dyDescent="0.55000000000000004">
      <c r="A23">
        <v>1770364800</v>
      </c>
      <c r="B23" t="s">
        <v>0</v>
      </c>
      <c r="C23" t="s">
        <v>1</v>
      </c>
      <c r="D23">
        <v>4866.51</v>
      </c>
      <c r="E23">
        <v>4875.3941999999997</v>
      </c>
      <c r="F23">
        <v>4867.1144700000004</v>
      </c>
      <c r="G23">
        <v>4888.76001</v>
      </c>
      <c r="H23">
        <v>4850.1565000000001</v>
      </c>
      <c r="J23">
        <v>1775133900</v>
      </c>
      <c r="K23" t="s">
        <v>0</v>
      </c>
      <c r="L23" t="s">
        <v>2</v>
      </c>
      <c r="M23">
        <v>4619.49</v>
      </c>
      <c r="N23">
        <v>4618.1843399999998</v>
      </c>
      <c r="O23">
        <v>4620.5447800000002</v>
      </c>
      <c r="P23">
        <v>4626.1302100000003</v>
      </c>
      <c r="Q23">
        <v>4614.26451</v>
      </c>
    </row>
    <row r="24" spans="1:17" x14ac:dyDescent="0.55000000000000004">
      <c r="A24">
        <v>1770368400</v>
      </c>
      <c r="B24" t="s">
        <v>0</v>
      </c>
      <c r="C24" t="s">
        <v>1</v>
      </c>
      <c r="D24">
        <v>4878.49</v>
      </c>
      <c r="E24">
        <v>4884.1694799999996</v>
      </c>
      <c r="F24">
        <v>4875.6419699999997</v>
      </c>
      <c r="G24">
        <v>4895.2335899999998</v>
      </c>
      <c r="H24">
        <v>4857.8180499999999</v>
      </c>
      <c r="J24">
        <v>1775134200</v>
      </c>
      <c r="K24" t="s">
        <v>0</v>
      </c>
      <c r="L24" t="s">
        <v>2</v>
      </c>
      <c r="M24">
        <v>4620.28</v>
      </c>
      <c r="N24">
        <v>4612.5639000000001</v>
      </c>
      <c r="O24">
        <v>4616.5543399999997</v>
      </c>
      <c r="P24">
        <v>4622.2283100000004</v>
      </c>
      <c r="Q24">
        <v>4608.6792599999999</v>
      </c>
    </row>
    <row r="25" spans="1:17" x14ac:dyDescent="0.55000000000000004">
      <c r="A25">
        <v>1770372000</v>
      </c>
      <c r="B25" t="s">
        <v>0</v>
      </c>
      <c r="C25" t="s">
        <v>1</v>
      </c>
      <c r="D25">
        <v>4887.3100000000004</v>
      </c>
      <c r="E25">
        <v>4894.3635299999996</v>
      </c>
      <c r="F25">
        <v>4885.0027499999997</v>
      </c>
      <c r="G25">
        <v>4903.4203399999997</v>
      </c>
      <c r="H25">
        <v>4866.4978799999999</v>
      </c>
      <c r="J25">
        <v>1775134500</v>
      </c>
      <c r="K25" t="s">
        <v>0</v>
      </c>
      <c r="L25" t="s">
        <v>2</v>
      </c>
      <c r="M25">
        <v>4601.49</v>
      </c>
      <c r="N25">
        <v>4605.9618600000003</v>
      </c>
      <c r="O25">
        <v>4611.2581</v>
      </c>
      <c r="P25">
        <v>4616.9907400000002</v>
      </c>
      <c r="Q25">
        <v>4601.9813899999999</v>
      </c>
    </row>
    <row r="26" spans="1:17" x14ac:dyDescent="0.55000000000000004">
      <c r="A26">
        <v>1770375600</v>
      </c>
      <c r="B26" t="s">
        <v>0</v>
      </c>
      <c r="C26" t="s">
        <v>1</v>
      </c>
      <c r="D26">
        <v>4900.37</v>
      </c>
      <c r="E26">
        <v>4905.8348699999997</v>
      </c>
      <c r="F26">
        <v>4895.4188100000001</v>
      </c>
      <c r="G26">
        <v>4913.2675099999997</v>
      </c>
      <c r="H26">
        <v>4876.63501</v>
      </c>
      <c r="J26">
        <v>1775134800</v>
      </c>
      <c r="K26" t="s">
        <v>0</v>
      </c>
      <c r="L26" t="s">
        <v>2</v>
      </c>
      <c r="M26">
        <v>4595.07</v>
      </c>
      <c r="N26">
        <v>4599.3973800000003</v>
      </c>
      <c r="O26">
        <v>4605.3277399999997</v>
      </c>
      <c r="P26">
        <v>4611.0778300000002</v>
      </c>
      <c r="Q26">
        <v>4595.15834</v>
      </c>
    </row>
    <row r="27" spans="1:17" x14ac:dyDescent="0.55000000000000004">
      <c r="A27">
        <v>1770379200</v>
      </c>
      <c r="B27" t="s">
        <v>0</v>
      </c>
      <c r="C27" t="s">
        <v>1</v>
      </c>
      <c r="D27">
        <v>4928.8999999999996</v>
      </c>
      <c r="E27">
        <v>4917.9939199999999</v>
      </c>
      <c r="F27">
        <v>4906.7063699999999</v>
      </c>
      <c r="G27">
        <v>4924.3402299999998</v>
      </c>
      <c r="H27">
        <v>4888.2350399999996</v>
      </c>
      <c r="J27">
        <v>1775135100</v>
      </c>
      <c r="K27" t="s">
        <v>0</v>
      </c>
      <c r="L27" t="s">
        <v>2</v>
      </c>
      <c r="M27">
        <v>4600.43</v>
      </c>
      <c r="N27">
        <v>4593.7296200000001</v>
      </c>
      <c r="O27">
        <v>4599.5286800000003</v>
      </c>
      <c r="P27">
        <v>4605.5109499999999</v>
      </c>
      <c r="Q27">
        <v>4589.1928900000003</v>
      </c>
    </row>
    <row r="28" spans="1:17" x14ac:dyDescent="0.55000000000000004">
      <c r="A28">
        <v>1770382800</v>
      </c>
      <c r="B28" t="s">
        <v>0</v>
      </c>
      <c r="C28" t="s">
        <v>1</v>
      </c>
      <c r="D28">
        <v>4947.96</v>
      </c>
      <c r="E28">
        <v>4929.8150900000001</v>
      </c>
      <c r="F28">
        <v>4918.26073</v>
      </c>
      <c r="G28">
        <v>4935.53676</v>
      </c>
      <c r="H28">
        <v>4900.6094199999998</v>
      </c>
      <c r="J28">
        <v>1775135400</v>
      </c>
      <c r="K28" t="s">
        <v>0</v>
      </c>
      <c r="L28" t="s">
        <v>2</v>
      </c>
      <c r="M28">
        <v>4587.6099999999997</v>
      </c>
      <c r="N28">
        <v>4589.5883400000002</v>
      </c>
      <c r="O28">
        <v>4594.5585099999998</v>
      </c>
      <c r="P28">
        <v>4600.8793999999998</v>
      </c>
      <c r="Q28">
        <v>4584.5234700000001</v>
      </c>
    </row>
    <row r="29" spans="1:17" x14ac:dyDescent="0.55000000000000004">
      <c r="A29">
        <v>1770386400</v>
      </c>
      <c r="B29" t="s">
        <v>0</v>
      </c>
      <c r="C29" t="s">
        <v>1</v>
      </c>
      <c r="D29">
        <v>4943.7299999999996</v>
      </c>
      <c r="E29">
        <v>4940.5870199999999</v>
      </c>
      <c r="F29">
        <v>4929.4238699999996</v>
      </c>
      <c r="G29">
        <v>4946.16183</v>
      </c>
      <c r="H29">
        <v>4913.2989500000003</v>
      </c>
      <c r="J29">
        <v>1775135700</v>
      </c>
      <c r="K29" t="s">
        <v>0</v>
      </c>
      <c r="L29" t="s">
        <v>2</v>
      </c>
      <c r="M29">
        <v>4591.18</v>
      </c>
      <c r="N29">
        <v>4587.7102100000002</v>
      </c>
      <c r="O29">
        <v>4591.13436</v>
      </c>
      <c r="P29">
        <v>4598.0306399999999</v>
      </c>
      <c r="Q29">
        <v>4581.7385199999999</v>
      </c>
    </row>
    <row r="30" spans="1:17" x14ac:dyDescent="0.55000000000000004">
      <c r="A30">
        <v>1770390000</v>
      </c>
      <c r="B30" t="s">
        <v>0</v>
      </c>
      <c r="C30" t="s">
        <v>1</v>
      </c>
      <c r="D30">
        <v>4951.66</v>
      </c>
      <c r="E30">
        <v>4950.1473699999997</v>
      </c>
      <c r="F30">
        <v>4939.7856199999997</v>
      </c>
      <c r="G30">
        <v>4955.6728400000002</v>
      </c>
      <c r="H30">
        <v>4925.19326</v>
      </c>
      <c r="J30">
        <v>1775136000</v>
      </c>
      <c r="K30" t="s">
        <v>0</v>
      </c>
      <c r="L30" t="s">
        <v>2</v>
      </c>
      <c r="M30">
        <v>4582.9799999999996</v>
      </c>
      <c r="N30">
        <v>4588.3168400000004</v>
      </c>
      <c r="O30">
        <v>4589.7255999999998</v>
      </c>
      <c r="P30">
        <v>4597.5022099999996</v>
      </c>
      <c r="Q30">
        <v>4581.1429099999996</v>
      </c>
    </row>
    <row r="31" spans="1:17" x14ac:dyDescent="0.55000000000000004">
      <c r="A31">
        <v>1770393600</v>
      </c>
      <c r="B31" t="s">
        <v>0</v>
      </c>
      <c r="C31" t="s">
        <v>1</v>
      </c>
      <c r="D31">
        <v>4960.42</v>
      </c>
      <c r="E31">
        <v>4958.2448199999999</v>
      </c>
      <c r="F31">
        <v>4949.0152200000002</v>
      </c>
      <c r="G31">
        <v>4964.1965700000001</v>
      </c>
      <c r="H31">
        <v>4935.6826300000002</v>
      </c>
      <c r="J31">
        <v>1775136300</v>
      </c>
      <c r="K31" t="s">
        <v>0</v>
      </c>
      <c r="L31" t="s">
        <v>2</v>
      </c>
      <c r="M31">
        <v>4597.4799999999996</v>
      </c>
      <c r="N31">
        <v>4591.47102</v>
      </c>
      <c r="O31">
        <v>4590.5983100000003</v>
      </c>
      <c r="P31">
        <v>4599.3926099999999</v>
      </c>
      <c r="Q31">
        <v>4582.8550400000004</v>
      </c>
    </row>
    <row r="32" spans="1:17" x14ac:dyDescent="0.55000000000000004">
      <c r="A32">
        <v>1770397200</v>
      </c>
      <c r="B32" t="s">
        <v>0</v>
      </c>
      <c r="C32" t="s">
        <v>1</v>
      </c>
      <c r="D32">
        <v>4962.49</v>
      </c>
      <c r="E32">
        <v>4964.5000799999998</v>
      </c>
      <c r="F32">
        <v>4956.7576499999996</v>
      </c>
      <c r="G32">
        <v>4971.5157200000003</v>
      </c>
      <c r="H32">
        <v>4943.9757200000004</v>
      </c>
      <c r="J32">
        <v>1775136600</v>
      </c>
      <c r="K32" t="s">
        <v>0</v>
      </c>
      <c r="L32" t="s">
        <v>2</v>
      </c>
      <c r="M32">
        <v>4599.59</v>
      </c>
      <c r="N32">
        <v>4596.8587500000003</v>
      </c>
      <c r="O32">
        <v>4593.7285300000003</v>
      </c>
      <c r="P32">
        <v>4603.6295700000001</v>
      </c>
      <c r="Q32">
        <v>4586.8312999999998</v>
      </c>
    </row>
    <row r="33" spans="1:17" x14ac:dyDescent="0.55000000000000004">
      <c r="A33">
        <v>1770400800</v>
      </c>
      <c r="B33" t="s">
        <v>0</v>
      </c>
      <c r="C33" t="s">
        <v>1</v>
      </c>
      <c r="D33">
        <v>4957.1899999999996</v>
      </c>
      <c r="E33">
        <v>4969.7661500000004</v>
      </c>
      <c r="F33">
        <v>4963.2619000000004</v>
      </c>
      <c r="G33">
        <v>4978.5111100000004</v>
      </c>
      <c r="H33">
        <v>4949.9865499999996</v>
      </c>
      <c r="J33">
        <v>1775136900</v>
      </c>
      <c r="K33" t="s">
        <v>0</v>
      </c>
      <c r="L33" t="s">
        <v>2</v>
      </c>
      <c r="M33">
        <v>4590.12</v>
      </c>
      <c r="N33">
        <v>4603.9754400000002</v>
      </c>
      <c r="O33">
        <v>4598.8519800000004</v>
      </c>
      <c r="P33">
        <v>4609.8396199999997</v>
      </c>
      <c r="Q33">
        <v>4592.54864</v>
      </c>
    </row>
    <row r="34" spans="1:17" x14ac:dyDescent="0.55000000000000004">
      <c r="A34">
        <v>1770404400</v>
      </c>
      <c r="B34" t="s">
        <v>0</v>
      </c>
      <c r="C34" t="s">
        <v>1</v>
      </c>
      <c r="D34">
        <v>4953.1099999999997</v>
      </c>
      <c r="E34">
        <v>4975.3220099999999</v>
      </c>
      <c r="F34">
        <v>4969.2919499999998</v>
      </c>
      <c r="G34">
        <v>4986.4018400000004</v>
      </c>
      <c r="H34">
        <v>4954.68174</v>
      </c>
      <c r="J34">
        <v>1775137200</v>
      </c>
      <c r="K34" t="s">
        <v>0</v>
      </c>
      <c r="L34" t="s">
        <v>2</v>
      </c>
      <c r="M34">
        <v>4602.13</v>
      </c>
      <c r="N34">
        <v>4612.5609199999999</v>
      </c>
      <c r="O34">
        <v>4605.7064499999997</v>
      </c>
      <c r="P34">
        <v>4617.7261699999999</v>
      </c>
      <c r="Q34">
        <v>4599.7664699999996</v>
      </c>
    </row>
    <row r="35" spans="1:17" x14ac:dyDescent="0.55000000000000004">
      <c r="A35">
        <v>1770408000</v>
      </c>
      <c r="B35" t="s">
        <v>0</v>
      </c>
      <c r="C35" t="s">
        <v>1</v>
      </c>
      <c r="D35">
        <v>4967.8900000000003</v>
      </c>
      <c r="E35">
        <v>4982.3084500000004</v>
      </c>
      <c r="F35">
        <v>4975.8001999999997</v>
      </c>
      <c r="G35">
        <v>4996.03719</v>
      </c>
      <c r="H35">
        <v>4959.8211000000001</v>
      </c>
      <c r="J35">
        <v>1775137500</v>
      </c>
      <c r="K35" t="s">
        <v>0</v>
      </c>
      <c r="L35" t="s">
        <v>2</v>
      </c>
      <c r="M35">
        <v>4634.43</v>
      </c>
      <c r="N35">
        <v>4621.7490299999999</v>
      </c>
      <c r="O35">
        <v>4613.7277400000003</v>
      </c>
      <c r="P35">
        <v>4626.7140799999997</v>
      </c>
      <c r="Q35">
        <v>4608.1671299999998</v>
      </c>
    </row>
    <row r="36" spans="1:17" x14ac:dyDescent="0.55000000000000004">
      <c r="A36">
        <v>1770588000</v>
      </c>
      <c r="B36" t="s">
        <v>0</v>
      </c>
      <c r="C36" t="s">
        <v>1</v>
      </c>
      <c r="D36">
        <v>5036.1400000000003</v>
      </c>
      <c r="E36">
        <v>4990.7645599999996</v>
      </c>
      <c r="F36">
        <v>4983.2823799999996</v>
      </c>
      <c r="G36">
        <v>5007.32701</v>
      </c>
      <c r="H36">
        <v>4966.3803099999996</v>
      </c>
      <c r="J36">
        <v>1775137800</v>
      </c>
      <c r="K36" t="s">
        <v>0</v>
      </c>
      <c r="L36" t="s">
        <v>2</v>
      </c>
      <c r="M36">
        <v>4635.58</v>
      </c>
      <c r="N36">
        <v>4630.2641400000002</v>
      </c>
      <c r="O36">
        <v>4621.9959399999998</v>
      </c>
      <c r="P36">
        <v>4635.4237999999996</v>
      </c>
      <c r="Q36">
        <v>4616.9749099999999</v>
      </c>
    </row>
    <row r="37" spans="1:17" x14ac:dyDescent="0.55000000000000004">
      <c r="A37">
        <v>1770591600</v>
      </c>
      <c r="B37" t="s">
        <v>0</v>
      </c>
      <c r="C37" t="s">
        <v>1</v>
      </c>
      <c r="D37">
        <v>5020.03</v>
      </c>
      <c r="E37">
        <v>4998.8167299999996</v>
      </c>
      <c r="F37">
        <v>4991.0495600000004</v>
      </c>
      <c r="G37">
        <v>5017.8486800000001</v>
      </c>
      <c r="H37">
        <v>4974.4883</v>
      </c>
      <c r="J37">
        <v>1775138100</v>
      </c>
      <c r="K37" t="s">
        <v>0</v>
      </c>
      <c r="L37" t="s">
        <v>2</v>
      </c>
      <c r="M37">
        <v>4645.33</v>
      </c>
      <c r="N37">
        <v>4637.8590899999999</v>
      </c>
      <c r="O37">
        <v>4629.9275100000004</v>
      </c>
      <c r="P37">
        <v>4643.3448699999999</v>
      </c>
      <c r="Q37">
        <v>4625.1524900000004</v>
      </c>
    </row>
    <row r="38" spans="1:17" x14ac:dyDescent="0.55000000000000004">
      <c r="A38">
        <v>1770595200</v>
      </c>
      <c r="B38" t="s">
        <v>0</v>
      </c>
      <c r="C38" t="s">
        <v>1</v>
      </c>
      <c r="D38">
        <v>4982.6899999999996</v>
      </c>
      <c r="E38">
        <v>5006.4341299999996</v>
      </c>
      <c r="F38">
        <v>4998.7418399999997</v>
      </c>
      <c r="G38">
        <v>5026.9551300000003</v>
      </c>
      <c r="H38">
        <v>4982.7965800000002</v>
      </c>
      <c r="J38">
        <v>1775138400</v>
      </c>
      <c r="K38" t="s">
        <v>0</v>
      </c>
      <c r="L38" t="s">
        <v>2</v>
      </c>
      <c r="M38">
        <v>4642.46</v>
      </c>
      <c r="N38">
        <v>4644.39779</v>
      </c>
      <c r="O38">
        <v>4637.1626500000002</v>
      </c>
      <c r="P38">
        <v>4650.2238699999998</v>
      </c>
      <c r="Q38">
        <v>4632.5078000000003</v>
      </c>
    </row>
    <row r="39" spans="1:17" x14ac:dyDescent="0.55000000000000004">
      <c r="A39">
        <v>1770598800</v>
      </c>
      <c r="B39" t="s">
        <v>0</v>
      </c>
      <c r="C39" t="s">
        <v>1</v>
      </c>
      <c r="D39">
        <v>5007.0200000000004</v>
      </c>
      <c r="E39">
        <v>5014.0733099999998</v>
      </c>
      <c r="F39">
        <v>5006.4075800000001</v>
      </c>
      <c r="G39">
        <v>5034.0468899999996</v>
      </c>
      <c r="H39">
        <v>4991.6495699999996</v>
      </c>
      <c r="J39">
        <v>1775138700</v>
      </c>
      <c r="K39" t="s">
        <v>0</v>
      </c>
      <c r="L39" t="s">
        <v>2</v>
      </c>
      <c r="M39">
        <v>4648.01</v>
      </c>
      <c r="N39">
        <v>4650.2838199999997</v>
      </c>
      <c r="O39">
        <v>4643.7232400000003</v>
      </c>
      <c r="P39">
        <v>4656.3179899999996</v>
      </c>
      <c r="Q39">
        <v>4639.1625899999999</v>
      </c>
    </row>
    <row r="40" spans="1:17" x14ac:dyDescent="0.55000000000000004">
      <c r="A40">
        <v>1770602400</v>
      </c>
      <c r="B40" t="s">
        <v>0</v>
      </c>
      <c r="C40" t="s">
        <v>1</v>
      </c>
      <c r="D40">
        <v>5016.3999999999996</v>
      </c>
      <c r="E40">
        <v>5020.1690900000003</v>
      </c>
      <c r="F40">
        <v>5013.2883300000003</v>
      </c>
      <c r="G40">
        <v>5039.1771699999999</v>
      </c>
      <c r="H40">
        <v>5000.2087600000004</v>
      </c>
      <c r="J40">
        <v>1775139000</v>
      </c>
      <c r="K40" t="s">
        <v>0</v>
      </c>
      <c r="L40" t="s">
        <v>2</v>
      </c>
      <c r="M40">
        <v>4647.7700000000004</v>
      </c>
      <c r="N40">
        <v>4655.8185400000002</v>
      </c>
      <c r="O40">
        <v>4649.7708899999998</v>
      </c>
      <c r="P40">
        <v>4661.9669700000004</v>
      </c>
      <c r="Q40">
        <v>4645.2204400000001</v>
      </c>
    </row>
    <row r="41" spans="1:17" x14ac:dyDescent="0.55000000000000004">
      <c r="A41">
        <v>1770606000</v>
      </c>
      <c r="B41" t="s">
        <v>0</v>
      </c>
      <c r="C41" t="s">
        <v>1</v>
      </c>
      <c r="D41">
        <v>5012.1099999999997</v>
      </c>
      <c r="E41">
        <v>5023.6580599999998</v>
      </c>
      <c r="F41">
        <v>5018.4732000000004</v>
      </c>
      <c r="G41">
        <v>5041.6228799999999</v>
      </c>
      <c r="H41">
        <v>5006.2995700000001</v>
      </c>
      <c r="J41">
        <v>1775139300</v>
      </c>
      <c r="K41" t="s">
        <v>0</v>
      </c>
      <c r="L41" t="s">
        <v>2</v>
      </c>
      <c r="M41">
        <v>4660.72</v>
      </c>
      <c r="N41">
        <v>4661.4185500000003</v>
      </c>
      <c r="O41">
        <v>4655.5947200000001</v>
      </c>
      <c r="P41">
        <v>4667.3708200000001</v>
      </c>
      <c r="Q41">
        <v>4650.7812700000004</v>
      </c>
    </row>
    <row r="42" spans="1:17" x14ac:dyDescent="0.55000000000000004">
      <c r="A42">
        <v>1770609600</v>
      </c>
      <c r="B42" t="s">
        <v>0</v>
      </c>
      <c r="C42" t="s">
        <v>1</v>
      </c>
      <c r="D42">
        <v>5036.76</v>
      </c>
      <c r="E42">
        <v>5024.2402700000002</v>
      </c>
      <c r="F42">
        <v>5021.3567300000004</v>
      </c>
      <c r="G42">
        <v>5041.5066699999998</v>
      </c>
      <c r="H42">
        <v>5009.0051700000004</v>
      </c>
      <c r="J42">
        <v>1775139600</v>
      </c>
      <c r="K42" t="s">
        <v>0</v>
      </c>
      <c r="L42" t="s">
        <v>2</v>
      </c>
      <c r="M42">
        <v>4675.17</v>
      </c>
      <c r="N42">
        <v>4666.97858</v>
      </c>
      <c r="O42">
        <v>4661.28665</v>
      </c>
      <c r="P42">
        <v>4672.7348599999996</v>
      </c>
      <c r="Q42">
        <v>4656.1407600000002</v>
      </c>
    </row>
    <row r="43" spans="1:17" x14ac:dyDescent="0.55000000000000004">
      <c r="A43">
        <v>1770613200</v>
      </c>
      <c r="B43" t="s">
        <v>0</v>
      </c>
      <c r="C43" t="s">
        <v>1</v>
      </c>
      <c r="D43">
        <v>5031.2</v>
      </c>
      <c r="E43">
        <v>5021.5104600000004</v>
      </c>
      <c r="F43">
        <v>5021.4336000000003</v>
      </c>
      <c r="G43">
        <v>5038.7425899999998</v>
      </c>
      <c r="H43">
        <v>5008.1613900000002</v>
      </c>
      <c r="J43">
        <v>1775139900</v>
      </c>
      <c r="K43" t="s">
        <v>0</v>
      </c>
      <c r="L43" t="s">
        <v>2</v>
      </c>
      <c r="M43">
        <v>4665.41</v>
      </c>
      <c r="N43">
        <v>4672.1593700000003</v>
      </c>
      <c r="O43">
        <v>4666.7230099999997</v>
      </c>
      <c r="P43">
        <v>4677.8486199999998</v>
      </c>
      <c r="Q43">
        <v>4661.1553999999996</v>
      </c>
    </row>
    <row r="44" spans="1:17" x14ac:dyDescent="0.55000000000000004">
      <c r="A44">
        <v>1770616800</v>
      </c>
      <c r="B44" t="s">
        <v>0</v>
      </c>
      <c r="C44" t="s">
        <v>1</v>
      </c>
      <c r="D44">
        <v>5006.47</v>
      </c>
      <c r="E44">
        <v>5016.5899399999998</v>
      </c>
      <c r="F44">
        <v>5019.0117700000001</v>
      </c>
      <c r="G44">
        <v>5034.0313500000002</v>
      </c>
      <c r="H44">
        <v>5004.4130100000002</v>
      </c>
      <c r="J44">
        <v>1775140200</v>
      </c>
      <c r="K44" t="s">
        <v>0</v>
      </c>
      <c r="L44" t="s">
        <v>2</v>
      </c>
      <c r="M44">
        <v>4670.1099999999997</v>
      </c>
      <c r="N44">
        <v>4677.0682500000003</v>
      </c>
      <c r="O44">
        <v>4671.89563</v>
      </c>
      <c r="P44">
        <v>4682.6741300000003</v>
      </c>
      <c r="Q44">
        <v>4665.8245699999998</v>
      </c>
    </row>
    <row r="45" spans="1:17" x14ac:dyDescent="0.55000000000000004">
      <c r="A45">
        <v>1770620400</v>
      </c>
      <c r="B45" t="s">
        <v>0</v>
      </c>
      <c r="C45" t="s">
        <v>1</v>
      </c>
      <c r="D45">
        <v>5027.3900000000003</v>
      </c>
      <c r="E45">
        <v>5011.4309300000004</v>
      </c>
      <c r="F45">
        <v>5015.2213499999998</v>
      </c>
      <c r="G45">
        <v>5028.8636200000001</v>
      </c>
      <c r="H45">
        <v>4999.5001000000002</v>
      </c>
      <c r="J45">
        <v>1775140500</v>
      </c>
      <c r="K45" t="s">
        <v>0</v>
      </c>
      <c r="L45" t="s">
        <v>2</v>
      </c>
      <c r="M45">
        <v>4687.83</v>
      </c>
      <c r="N45">
        <v>4681.2691500000001</v>
      </c>
      <c r="O45">
        <v>4676.5823899999996</v>
      </c>
      <c r="P45">
        <v>4687.0213899999999</v>
      </c>
      <c r="Q45">
        <v>4670.0658800000001</v>
      </c>
    </row>
    <row r="46" spans="1:17" x14ac:dyDescent="0.55000000000000004">
      <c r="A46">
        <v>1770624000</v>
      </c>
      <c r="B46" t="s">
        <v>0</v>
      </c>
      <c r="C46" t="s">
        <v>1</v>
      </c>
      <c r="D46">
        <v>5007.82</v>
      </c>
      <c r="E46">
        <v>5006.9854800000003</v>
      </c>
      <c r="F46">
        <v>5011.1034099999997</v>
      </c>
      <c r="G46">
        <v>5024.3878199999999</v>
      </c>
      <c r="H46">
        <v>4994.7569000000003</v>
      </c>
      <c r="J46">
        <v>1775140800</v>
      </c>
      <c r="K46" t="s">
        <v>0</v>
      </c>
      <c r="L46" t="s">
        <v>2</v>
      </c>
      <c r="M46">
        <v>4693.91</v>
      </c>
      <c r="N46">
        <v>4683.9654399999999</v>
      </c>
      <c r="O46">
        <v>4680.2739199999996</v>
      </c>
      <c r="P46">
        <v>4690.0123800000001</v>
      </c>
      <c r="Q46">
        <v>4673.4285</v>
      </c>
    </row>
    <row r="47" spans="1:17" x14ac:dyDescent="0.55000000000000004">
      <c r="A47">
        <v>1770627600</v>
      </c>
      <c r="B47" t="s">
        <v>0</v>
      </c>
      <c r="C47" t="s">
        <v>1</v>
      </c>
      <c r="D47">
        <v>4990.9799999999996</v>
      </c>
      <c r="E47">
        <v>5005.16914</v>
      </c>
      <c r="F47">
        <v>5008.1362799999997</v>
      </c>
      <c r="G47">
        <v>5021.5740999999998</v>
      </c>
      <c r="H47">
        <v>4991.5862500000003</v>
      </c>
      <c r="J47">
        <v>1775141100</v>
      </c>
      <c r="K47" t="s">
        <v>0</v>
      </c>
      <c r="L47" t="s">
        <v>2</v>
      </c>
      <c r="M47">
        <v>4681.08</v>
      </c>
      <c r="N47">
        <v>4684.7864799999998</v>
      </c>
      <c r="O47">
        <v>4682.5302000000001</v>
      </c>
      <c r="P47">
        <v>4691.3216899999998</v>
      </c>
      <c r="Q47">
        <v>4675.4326700000001</v>
      </c>
    </row>
    <row r="48" spans="1:17" x14ac:dyDescent="0.55000000000000004">
      <c r="A48">
        <v>1770631200</v>
      </c>
      <c r="B48" t="s">
        <v>0</v>
      </c>
      <c r="C48" t="s">
        <v>1</v>
      </c>
      <c r="D48">
        <v>5010.8500000000004</v>
      </c>
      <c r="E48">
        <v>5007.4619599999996</v>
      </c>
      <c r="F48">
        <v>5007.7991199999997</v>
      </c>
      <c r="G48">
        <v>5021.9885999999997</v>
      </c>
      <c r="H48">
        <v>4991.7414500000004</v>
      </c>
      <c r="J48">
        <v>1775141400</v>
      </c>
      <c r="K48" t="s">
        <v>0</v>
      </c>
      <c r="L48" t="s">
        <v>2</v>
      </c>
      <c r="M48">
        <v>4683.95</v>
      </c>
      <c r="N48">
        <v>4684.08518</v>
      </c>
      <c r="O48">
        <v>4683.3076899999996</v>
      </c>
      <c r="P48">
        <v>4691.0278500000004</v>
      </c>
      <c r="Q48">
        <v>4675.9755699999996</v>
      </c>
    </row>
    <row r="49" spans="1:17" x14ac:dyDescent="0.55000000000000004">
      <c r="A49">
        <v>1770634800</v>
      </c>
      <c r="B49" t="s">
        <v>0</v>
      </c>
      <c r="C49" t="s">
        <v>1</v>
      </c>
      <c r="D49">
        <v>5013.29</v>
      </c>
      <c r="E49">
        <v>5013.6495199999999</v>
      </c>
      <c r="F49">
        <v>5010.7243200000003</v>
      </c>
      <c r="G49">
        <v>5026.0454399999999</v>
      </c>
      <c r="H49">
        <v>4995.8347800000001</v>
      </c>
      <c r="J49">
        <v>1775141700</v>
      </c>
      <c r="K49" t="s">
        <v>0</v>
      </c>
      <c r="L49" t="s">
        <v>2</v>
      </c>
      <c r="M49">
        <v>4681.32</v>
      </c>
      <c r="N49">
        <v>4682.0227100000002</v>
      </c>
      <c r="O49">
        <v>4682.6652000000004</v>
      </c>
      <c r="P49">
        <v>4689.4954399999997</v>
      </c>
      <c r="Q49">
        <v>4675.3213500000002</v>
      </c>
    </row>
    <row r="50" spans="1:17" x14ac:dyDescent="0.55000000000000004">
      <c r="A50">
        <v>1770638400</v>
      </c>
      <c r="B50" t="s">
        <v>0</v>
      </c>
      <c r="C50" t="s">
        <v>1</v>
      </c>
      <c r="D50">
        <v>5006.9799999999996</v>
      </c>
      <c r="E50">
        <v>5023.0736100000004</v>
      </c>
      <c r="F50">
        <v>5016.8989700000002</v>
      </c>
      <c r="G50">
        <v>5033.4247800000003</v>
      </c>
      <c r="H50">
        <v>5003.4412899999998</v>
      </c>
      <c r="J50">
        <v>1775142000</v>
      </c>
      <c r="K50" t="s">
        <v>0</v>
      </c>
      <c r="L50" t="s">
        <v>2</v>
      </c>
      <c r="M50">
        <v>4681.1899999999996</v>
      </c>
      <c r="N50">
        <v>4679.1108100000001</v>
      </c>
      <c r="O50">
        <v>4680.8879999999999</v>
      </c>
      <c r="P50">
        <v>4686.9387999999999</v>
      </c>
      <c r="Q50">
        <v>4673.5292200000004</v>
      </c>
    </row>
    <row r="51" spans="1:17" x14ac:dyDescent="0.55000000000000004">
      <c r="A51">
        <v>1770642000</v>
      </c>
      <c r="B51" t="s">
        <v>0</v>
      </c>
      <c r="C51" t="s">
        <v>1</v>
      </c>
      <c r="D51">
        <v>5038.0600000000004</v>
      </c>
      <c r="E51">
        <v>5035.0304100000003</v>
      </c>
      <c r="F51">
        <v>5025.9646899999998</v>
      </c>
      <c r="G51">
        <v>5043.3710600000004</v>
      </c>
      <c r="H51">
        <v>5014.2363299999997</v>
      </c>
      <c r="J51">
        <v>1775142300</v>
      </c>
      <c r="K51" t="s">
        <v>0</v>
      </c>
      <c r="L51" t="s">
        <v>2</v>
      </c>
      <c r="M51">
        <v>4670.99</v>
      </c>
      <c r="N51">
        <v>4675.8693700000003</v>
      </c>
      <c r="O51">
        <v>4678.3786899999996</v>
      </c>
      <c r="P51">
        <v>4683.9488000000001</v>
      </c>
      <c r="Q51">
        <v>4671.24406</v>
      </c>
    </row>
    <row r="52" spans="1:17" x14ac:dyDescent="0.55000000000000004">
      <c r="A52">
        <v>1770645600</v>
      </c>
      <c r="B52" t="s">
        <v>0</v>
      </c>
      <c r="C52" t="s">
        <v>1</v>
      </c>
      <c r="D52">
        <v>5058.8100000000004</v>
      </c>
      <c r="E52">
        <v>5047.2704800000001</v>
      </c>
      <c r="F52">
        <v>5036.6175800000001</v>
      </c>
      <c r="G52">
        <v>5054.5366800000002</v>
      </c>
      <c r="H52">
        <v>5026.7199199999995</v>
      </c>
      <c r="J52">
        <v>1775142600</v>
      </c>
      <c r="K52" t="s">
        <v>0</v>
      </c>
      <c r="L52" t="s">
        <v>2</v>
      </c>
      <c r="M52">
        <v>4672.3599999999997</v>
      </c>
      <c r="N52">
        <v>4673.0270499999997</v>
      </c>
      <c r="O52">
        <v>4675.7028700000001</v>
      </c>
      <c r="P52">
        <v>4680.9776700000002</v>
      </c>
      <c r="Q52">
        <v>4668.9176399999997</v>
      </c>
    </row>
    <row r="53" spans="1:17" x14ac:dyDescent="0.55000000000000004">
      <c r="A53">
        <v>1770649200</v>
      </c>
      <c r="B53" t="s">
        <v>0</v>
      </c>
      <c r="C53" t="s">
        <v>1</v>
      </c>
      <c r="D53">
        <v>5073.2700000000004</v>
      </c>
      <c r="E53">
        <v>5057.6447699999999</v>
      </c>
      <c r="F53">
        <v>5047.1311800000003</v>
      </c>
      <c r="G53">
        <v>5065.1683300000004</v>
      </c>
      <c r="H53">
        <v>5038.6277799999998</v>
      </c>
      <c r="J53">
        <v>1775142900</v>
      </c>
      <c r="K53" t="s">
        <v>0</v>
      </c>
      <c r="L53" t="s">
        <v>2</v>
      </c>
      <c r="M53">
        <v>4672.5600000000004</v>
      </c>
      <c r="N53">
        <v>4670.8543600000003</v>
      </c>
      <c r="O53">
        <v>4673.2786100000003</v>
      </c>
      <c r="P53">
        <v>4678.3622599999999</v>
      </c>
      <c r="Q53">
        <v>4666.8237600000002</v>
      </c>
    </row>
    <row r="54" spans="1:17" x14ac:dyDescent="0.55000000000000004">
      <c r="A54">
        <v>1770652800</v>
      </c>
      <c r="B54" t="s">
        <v>0</v>
      </c>
      <c r="C54" t="s">
        <v>1</v>
      </c>
      <c r="D54">
        <v>5046.21</v>
      </c>
      <c r="E54">
        <v>5064.5813900000003</v>
      </c>
      <c r="F54">
        <v>5055.85628</v>
      </c>
      <c r="G54">
        <v>5073.6743100000003</v>
      </c>
      <c r="H54">
        <v>5047.4093000000003</v>
      </c>
      <c r="J54">
        <v>1775143200</v>
      </c>
      <c r="K54" t="s">
        <v>0</v>
      </c>
      <c r="L54" t="s">
        <v>2</v>
      </c>
      <c r="M54">
        <v>4662.04</v>
      </c>
      <c r="N54">
        <v>4669.4333800000004</v>
      </c>
      <c r="O54">
        <v>4671.3559999999998</v>
      </c>
      <c r="P54">
        <v>4676.1981299999998</v>
      </c>
      <c r="Q54">
        <v>4665.0741500000004</v>
      </c>
    </row>
    <row r="55" spans="1:17" x14ac:dyDescent="0.55000000000000004">
      <c r="A55">
        <v>1770656400</v>
      </c>
      <c r="B55" t="s">
        <v>0</v>
      </c>
      <c r="C55" t="s">
        <v>1</v>
      </c>
      <c r="D55">
        <v>5062.79</v>
      </c>
      <c r="E55">
        <v>5068.1594999999998</v>
      </c>
      <c r="F55">
        <v>5062.0078899999999</v>
      </c>
      <c r="G55">
        <v>5079.3399900000004</v>
      </c>
      <c r="H55">
        <v>5052.3291799999997</v>
      </c>
      <c r="J55">
        <v>1775143500</v>
      </c>
      <c r="K55" t="s">
        <v>0</v>
      </c>
      <c r="L55" t="s">
        <v>2</v>
      </c>
      <c r="M55">
        <v>4672.5</v>
      </c>
      <c r="N55">
        <v>4668.8660399999999</v>
      </c>
      <c r="O55">
        <v>4670.1110200000003</v>
      </c>
      <c r="P55">
        <v>4674.6620599999997</v>
      </c>
      <c r="Q55">
        <v>4663.9517900000001</v>
      </c>
    </row>
    <row r="56" spans="1:17" x14ac:dyDescent="0.55000000000000004">
      <c r="A56">
        <v>1770660000</v>
      </c>
      <c r="B56" t="s">
        <v>0</v>
      </c>
      <c r="C56" t="s">
        <v>1</v>
      </c>
      <c r="D56">
        <v>5074.6099999999997</v>
      </c>
      <c r="E56">
        <v>5067.7583999999997</v>
      </c>
      <c r="F56">
        <v>5064.8831499999997</v>
      </c>
      <c r="G56">
        <v>5081.9361099999996</v>
      </c>
      <c r="H56">
        <v>5052.7717300000004</v>
      </c>
      <c r="J56">
        <v>1775143800</v>
      </c>
      <c r="K56" t="s">
        <v>0</v>
      </c>
      <c r="L56" t="s">
        <v>2</v>
      </c>
      <c r="M56">
        <v>4675.2</v>
      </c>
      <c r="N56">
        <v>4668.5552200000002</v>
      </c>
      <c r="O56">
        <v>4669.3331200000002</v>
      </c>
      <c r="P56">
        <v>4673.4511499999999</v>
      </c>
      <c r="Q56">
        <v>4663.2979299999997</v>
      </c>
    </row>
    <row r="57" spans="1:17" x14ac:dyDescent="0.55000000000000004">
      <c r="A57">
        <v>1770663600</v>
      </c>
      <c r="B57" t="s">
        <v>0</v>
      </c>
      <c r="C57" t="s">
        <v>1</v>
      </c>
      <c r="D57">
        <v>5079.41</v>
      </c>
      <c r="E57">
        <v>5063.3627800000004</v>
      </c>
      <c r="F57">
        <v>5064.1229599999997</v>
      </c>
      <c r="G57">
        <v>5080.8790399999998</v>
      </c>
      <c r="H57">
        <v>5048.4137300000002</v>
      </c>
      <c r="J57">
        <v>1775144100</v>
      </c>
      <c r="K57" t="s">
        <v>0</v>
      </c>
      <c r="L57" t="s">
        <v>2</v>
      </c>
      <c r="M57">
        <v>4670.34</v>
      </c>
      <c r="N57">
        <v>4668.0051899999999</v>
      </c>
      <c r="O57">
        <v>4668.6691499999997</v>
      </c>
      <c r="P57">
        <v>4672.3166300000003</v>
      </c>
      <c r="Q57">
        <v>4662.55969</v>
      </c>
    </row>
    <row r="58" spans="1:17" x14ac:dyDescent="0.55000000000000004">
      <c r="A58">
        <v>1770667200</v>
      </c>
      <c r="B58" t="s">
        <v>0</v>
      </c>
      <c r="C58" t="s">
        <v>1</v>
      </c>
      <c r="D58">
        <v>5058.49</v>
      </c>
      <c r="E58">
        <v>5055.6670400000003</v>
      </c>
      <c r="F58">
        <v>5059.8950000000004</v>
      </c>
      <c r="G58">
        <v>5076.2052700000004</v>
      </c>
      <c r="H58">
        <v>5039.9312499999996</v>
      </c>
      <c r="J58">
        <v>1775144400</v>
      </c>
      <c r="K58" t="s">
        <v>0</v>
      </c>
      <c r="L58" t="s">
        <v>2</v>
      </c>
      <c r="M58">
        <v>4666</v>
      </c>
      <c r="N58">
        <v>4666.9658200000003</v>
      </c>
      <c r="O58">
        <v>4667.8174900000004</v>
      </c>
      <c r="P58">
        <v>4670.9167900000002</v>
      </c>
      <c r="Q58">
        <v>4661.4008299999996</v>
      </c>
    </row>
    <row r="59" spans="1:17" x14ac:dyDescent="0.55000000000000004">
      <c r="A59">
        <v>1770674400</v>
      </c>
      <c r="B59" t="s">
        <v>0</v>
      </c>
      <c r="C59" t="s">
        <v>1</v>
      </c>
      <c r="D59">
        <v>5031.91</v>
      </c>
      <c r="E59">
        <v>5046.4958399999996</v>
      </c>
      <c r="F59">
        <v>5053.19542</v>
      </c>
      <c r="G59">
        <v>5068.6590699999997</v>
      </c>
      <c r="H59">
        <v>5029.6148700000003</v>
      </c>
      <c r="J59">
        <v>1775144700</v>
      </c>
      <c r="K59" t="s">
        <v>0</v>
      </c>
      <c r="L59" t="s">
        <v>2</v>
      </c>
      <c r="M59">
        <v>4659.1499999999996</v>
      </c>
      <c r="N59">
        <v>4665.3455999999996</v>
      </c>
      <c r="O59">
        <v>4666.5815499999999</v>
      </c>
      <c r="P59">
        <v>4669.2165699999996</v>
      </c>
      <c r="Q59">
        <v>4659.7411499999998</v>
      </c>
    </row>
    <row r="60" spans="1:17" x14ac:dyDescent="0.55000000000000004">
      <c r="A60">
        <v>1770678000</v>
      </c>
      <c r="B60" t="s">
        <v>0</v>
      </c>
      <c r="C60" t="s">
        <v>1</v>
      </c>
      <c r="D60">
        <v>5019.42</v>
      </c>
      <c r="E60">
        <v>5037.9624400000002</v>
      </c>
      <c r="F60">
        <v>5045.5789299999997</v>
      </c>
      <c r="G60">
        <v>5059.4665100000002</v>
      </c>
      <c r="H60">
        <v>5020.8527299999996</v>
      </c>
      <c r="J60">
        <v>1775145000</v>
      </c>
      <c r="K60" t="s">
        <v>0</v>
      </c>
      <c r="L60" t="s">
        <v>2</v>
      </c>
      <c r="M60">
        <v>4662.16</v>
      </c>
      <c r="N60">
        <v>4663.26865</v>
      </c>
      <c r="O60">
        <v>4664.9251000000004</v>
      </c>
      <c r="P60">
        <v>4667.2694099999999</v>
      </c>
      <c r="Q60">
        <v>4657.5996800000003</v>
      </c>
    </row>
    <row r="61" spans="1:17" x14ac:dyDescent="0.55000000000000004">
      <c r="A61">
        <v>1770681600</v>
      </c>
      <c r="B61" t="s">
        <v>0</v>
      </c>
      <c r="C61" t="s">
        <v>1</v>
      </c>
      <c r="D61">
        <v>5032.84</v>
      </c>
      <c r="E61">
        <v>5031.5491300000003</v>
      </c>
      <c r="F61">
        <v>5038.5640299999995</v>
      </c>
      <c r="G61">
        <v>5050.5604999999996</v>
      </c>
      <c r="H61">
        <v>5014.4400999999998</v>
      </c>
      <c r="J61">
        <v>1775145300</v>
      </c>
      <c r="K61" t="s">
        <v>0</v>
      </c>
      <c r="L61" t="s">
        <v>2</v>
      </c>
      <c r="M61">
        <v>4661.0600000000004</v>
      </c>
      <c r="N61">
        <v>4660.7842199999996</v>
      </c>
      <c r="O61">
        <v>4662.85466</v>
      </c>
      <c r="P61">
        <v>4665.2316899999996</v>
      </c>
      <c r="Q61">
        <v>4655.2180600000002</v>
      </c>
    </row>
    <row r="62" spans="1:17" x14ac:dyDescent="0.55000000000000004">
      <c r="A62">
        <v>1770685200</v>
      </c>
      <c r="B62" t="s">
        <v>0</v>
      </c>
      <c r="C62" t="s">
        <v>1</v>
      </c>
      <c r="D62">
        <v>5038.37</v>
      </c>
      <c r="E62">
        <v>5027.5463</v>
      </c>
      <c r="F62">
        <v>5033.0551699999996</v>
      </c>
      <c r="G62">
        <v>5043.3403900000003</v>
      </c>
      <c r="H62">
        <v>5010.9778200000001</v>
      </c>
      <c r="J62">
        <v>1775145600</v>
      </c>
      <c r="K62" t="s">
        <v>0</v>
      </c>
      <c r="L62" t="s">
        <v>2</v>
      </c>
      <c r="M62">
        <v>4661.82</v>
      </c>
      <c r="N62">
        <v>4658.1377499999999</v>
      </c>
      <c r="O62">
        <v>4660.4962100000002</v>
      </c>
      <c r="P62">
        <v>4663.2183999999997</v>
      </c>
      <c r="Q62">
        <v>4652.7929899999999</v>
      </c>
    </row>
    <row r="63" spans="1:17" x14ac:dyDescent="0.55000000000000004">
      <c r="A63">
        <v>1770688800</v>
      </c>
      <c r="B63" t="s">
        <v>0</v>
      </c>
      <c r="C63" t="s">
        <v>1</v>
      </c>
      <c r="D63">
        <v>5030.1099999999997</v>
      </c>
      <c r="E63">
        <v>5026.0272299999997</v>
      </c>
      <c r="F63">
        <v>5029.5411999999997</v>
      </c>
      <c r="G63">
        <v>5038.1843699999999</v>
      </c>
      <c r="H63">
        <v>5010.1562999999996</v>
      </c>
      <c r="J63">
        <v>1775145900</v>
      </c>
      <c r="K63" t="s">
        <v>0</v>
      </c>
      <c r="L63" t="s">
        <v>2</v>
      </c>
      <c r="M63">
        <v>4658.07</v>
      </c>
      <c r="N63">
        <v>4655.6156799999999</v>
      </c>
      <c r="O63">
        <v>4658.0559400000002</v>
      </c>
      <c r="P63">
        <v>4661.3148600000004</v>
      </c>
      <c r="Q63">
        <v>4650.4533099999999</v>
      </c>
    </row>
    <row r="64" spans="1:17" x14ac:dyDescent="0.55000000000000004">
      <c r="A64">
        <v>1770692400</v>
      </c>
      <c r="B64" t="s">
        <v>0</v>
      </c>
      <c r="C64" t="s">
        <v>1</v>
      </c>
      <c r="D64">
        <v>5031.5</v>
      </c>
      <c r="E64">
        <v>5027.0743300000004</v>
      </c>
      <c r="F64">
        <v>5028.3077599999997</v>
      </c>
      <c r="G64">
        <v>5036.0469300000004</v>
      </c>
      <c r="H64">
        <v>5012.1393200000002</v>
      </c>
      <c r="J64">
        <v>1775146200</v>
      </c>
      <c r="K64" t="s">
        <v>0</v>
      </c>
      <c r="L64" t="s">
        <v>2</v>
      </c>
      <c r="M64">
        <v>4654.93</v>
      </c>
      <c r="N64">
        <v>4653.6525600000004</v>
      </c>
      <c r="O64">
        <v>4655.8542500000003</v>
      </c>
      <c r="P64">
        <v>4659.8492999999999</v>
      </c>
      <c r="Q64">
        <v>4648.7909200000004</v>
      </c>
    </row>
    <row r="65" spans="1:17" x14ac:dyDescent="0.55000000000000004">
      <c r="A65">
        <v>1770696000</v>
      </c>
      <c r="B65" t="s">
        <v>0</v>
      </c>
      <c r="C65" t="s">
        <v>1</v>
      </c>
      <c r="D65">
        <v>5039.74</v>
      </c>
      <c r="E65">
        <v>5030.1993700000003</v>
      </c>
      <c r="F65">
        <v>5029.2535699999999</v>
      </c>
      <c r="G65">
        <v>5037.1177799999996</v>
      </c>
      <c r="H65">
        <v>5016.2927900000004</v>
      </c>
      <c r="J65">
        <v>1775146500</v>
      </c>
      <c r="K65" t="s">
        <v>0</v>
      </c>
      <c r="L65" t="s">
        <v>2</v>
      </c>
      <c r="M65">
        <v>4646.49</v>
      </c>
      <c r="N65">
        <v>4652.5617700000003</v>
      </c>
      <c r="O65">
        <v>4654.2080100000003</v>
      </c>
      <c r="P65">
        <v>4659.1783599999999</v>
      </c>
      <c r="Q65">
        <v>4647.9756600000001</v>
      </c>
    </row>
    <row r="66" spans="1:17" x14ac:dyDescent="0.55000000000000004">
      <c r="A66">
        <v>1770699600</v>
      </c>
      <c r="B66" t="s">
        <v>0</v>
      </c>
      <c r="C66" t="s">
        <v>1</v>
      </c>
      <c r="D66">
        <v>5024.2</v>
      </c>
      <c r="E66">
        <v>5034.4970999999996</v>
      </c>
      <c r="F66">
        <v>5031.8753399999996</v>
      </c>
      <c r="G66">
        <v>5040.8222100000003</v>
      </c>
      <c r="H66">
        <v>5021.9188000000004</v>
      </c>
      <c r="J66">
        <v>1775146800</v>
      </c>
      <c r="K66" t="s">
        <v>0</v>
      </c>
      <c r="L66" t="s">
        <v>2</v>
      </c>
      <c r="M66">
        <v>4651.4799999999996</v>
      </c>
      <c r="N66">
        <v>4652.6239599999999</v>
      </c>
      <c r="O66">
        <v>4653.4159900000004</v>
      </c>
      <c r="P66">
        <v>4659.3595400000004</v>
      </c>
      <c r="Q66">
        <v>4648.2082099999998</v>
      </c>
    </row>
    <row r="67" spans="1:17" x14ac:dyDescent="0.55000000000000004">
      <c r="A67">
        <v>1770703200</v>
      </c>
      <c r="B67" t="s">
        <v>0</v>
      </c>
      <c r="C67" t="s">
        <v>1</v>
      </c>
      <c r="D67">
        <v>5033.97</v>
      </c>
      <c r="E67">
        <v>5039.4751900000001</v>
      </c>
      <c r="F67">
        <v>5035.67526</v>
      </c>
      <c r="G67">
        <v>5046.1881199999998</v>
      </c>
      <c r="H67">
        <v>5027.7608499999997</v>
      </c>
      <c r="J67">
        <v>1775147100</v>
      </c>
      <c r="K67" t="s">
        <v>0</v>
      </c>
      <c r="L67" t="s">
        <v>2</v>
      </c>
      <c r="M67">
        <v>4650.75</v>
      </c>
      <c r="N67">
        <v>4653.6658200000002</v>
      </c>
      <c r="O67">
        <v>4653.5409</v>
      </c>
      <c r="P67">
        <v>4660.3495300000004</v>
      </c>
      <c r="Q67">
        <v>4649.49269</v>
      </c>
    </row>
    <row r="68" spans="1:17" x14ac:dyDescent="0.55000000000000004">
      <c r="A68">
        <v>1770706800</v>
      </c>
      <c r="B68" t="s">
        <v>0</v>
      </c>
      <c r="C68" t="s">
        <v>1</v>
      </c>
      <c r="D68">
        <v>5041.88</v>
      </c>
      <c r="E68">
        <v>5044.0432600000004</v>
      </c>
      <c r="F68">
        <v>5039.8592600000002</v>
      </c>
      <c r="G68">
        <v>5052.4642899999999</v>
      </c>
      <c r="H68">
        <v>5032.7108500000004</v>
      </c>
      <c r="J68">
        <v>1775147400</v>
      </c>
      <c r="K68" t="s">
        <v>0</v>
      </c>
      <c r="L68" t="s">
        <v>2</v>
      </c>
      <c r="M68">
        <v>4658.29</v>
      </c>
      <c r="N68">
        <v>4655.5101000000004</v>
      </c>
      <c r="O68">
        <v>4654.5254999999997</v>
      </c>
      <c r="P68">
        <v>4661.9625999999998</v>
      </c>
      <c r="Q68">
        <v>4651.4599500000004</v>
      </c>
    </row>
    <row r="69" spans="1:17" x14ac:dyDescent="0.55000000000000004">
      <c r="A69">
        <v>1770710400</v>
      </c>
      <c r="B69" t="s">
        <v>0</v>
      </c>
      <c r="C69" t="s">
        <v>1</v>
      </c>
      <c r="D69">
        <v>5046.74</v>
      </c>
      <c r="E69">
        <v>5047.2758299999996</v>
      </c>
      <c r="F69">
        <v>5043.5675499999998</v>
      </c>
      <c r="G69">
        <v>5058.0866500000002</v>
      </c>
      <c r="H69">
        <v>5035.6991699999999</v>
      </c>
      <c r="J69">
        <v>1775147700</v>
      </c>
      <c r="K69" t="s">
        <v>0</v>
      </c>
      <c r="L69" t="s">
        <v>2</v>
      </c>
      <c r="M69">
        <v>4663.9799999999996</v>
      </c>
      <c r="N69">
        <v>4657.6951799999997</v>
      </c>
      <c r="O69">
        <v>4656.1103400000002</v>
      </c>
      <c r="P69">
        <v>4663.7835999999998</v>
      </c>
      <c r="Q69">
        <v>4653.8362699999998</v>
      </c>
    </row>
    <row r="70" spans="1:17" x14ac:dyDescent="0.55000000000000004">
      <c r="A70">
        <v>1770714000</v>
      </c>
      <c r="B70" t="s">
        <v>0</v>
      </c>
      <c r="C70" t="s">
        <v>1</v>
      </c>
      <c r="D70">
        <v>5046.91</v>
      </c>
      <c r="E70">
        <v>5048.4224100000001</v>
      </c>
      <c r="F70">
        <v>5045.9949800000004</v>
      </c>
      <c r="G70">
        <v>5061.93941</v>
      </c>
      <c r="H70">
        <v>5035.93462</v>
      </c>
      <c r="J70">
        <v>1775148000</v>
      </c>
      <c r="K70" t="s">
        <v>0</v>
      </c>
      <c r="L70" t="s">
        <v>2</v>
      </c>
      <c r="M70">
        <v>4658.8999999999996</v>
      </c>
      <c r="N70">
        <v>4659.7843700000003</v>
      </c>
      <c r="O70">
        <v>4657.9473600000001</v>
      </c>
      <c r="P70">
        <v>4665.4598999999998</v>
      </c>
      <c r="Q70">
        <v>4656.1348900000003</v>
      </c>
    </row>
    <row r="71" spans="1:17" x14ac:dyDescent="0.55000000000000004">
      <c r="A71">
        <v>1770717600</v>
      </c>
      <c r="B71" t="s">
        <v>0</v>
      </c>
      <c r="C71" t="s">
        <v>1</v>
      </c>
      <c r="D71">
        <v>5056.0600000000004</v>
      </c>
      <c r="E71">
        <v>5047.2500300000002</v>
      </c>
      <c r="F71">
        <v>5046.6225000000004</v>
      </c>
      <c r="G71">
        <v>5063.4569000000001</v>
      </c>
      <c r="H71">
        <v>5033.4346599999999</v>
      </c>
      <c r="J71">
        <v>1775148300</v>
      </c>
      <c r="K71" t="s">
        <v>0</v>
      </c>
      <c r="L71" t="s">
        <v>2</v>
      </c>
      <c r="M71">
        <v>4660.3500000000004</v>
      </c>
      <c r="N71">
        <v>4661.6768700000002</v>
      </c>
      <c r="O71">
        <v>4659.8121099999998</v>
      </c>
      <c r="P71">
        <v>4666.7413100000003</v>
      </c>
      <c r="Q71">
        <v>4658.0846000000001</v>
      </c>
    </row>
    <row r="72" spans="1:17" x14ac:dyDescent="0.55000000000000004">
      <c r="A72">
        <v>1770721200</v>
      </c>
      <c r="B72" t="s">
        <v>0</v>
      </c>
      <c r="C72" t="s">
        <v>1</v>
      </c>
      <c r="D72">
        <v>5032.3</v>
      </c>
      <c r="E72">
        <v>5043.74773</v>
      </c>
      <c r="F72">
        <v>5045.1851200000001</v>
      </c>
      <c r="G72">
        <v>5062.4311100000004</v>
      </c>
      <c r="H72">
        <v>5028.5209599999998</v>
      </c>
      <c r="J72">
        <v>1775148600</v>
      </c>
      <c r="K72" t="s">
        <v>0</v>
      </c>
      <c r="L72" t="s">
        <v>2</v>
      </c>
      <c r="M72">
        <v>4664.3</v>
      </c>
      <c r="N72">
        <v>4663.1294099999996</v>
      </c>
      <c r="O72">
        <v>4661.4707600000002</v>
      </c>
      <c r="P72">
        <v>4667.6842900000001</v>
      </c>
      <c r="Q72">
        <v>4659.5505000000003</v>
      </c>
    </row>
    <row r="73" spans="1:17" x14ac:dyDescent="0.55000000000000004">
      <c r="A73">
        <v>1770724800</v>
      </c>
      <c r="B73" t="s">
        <v>0</v>
      </c>
      <c r="C73" t="s">
        <v>1</v>
      </c>
      <c r="D73">
        <v>5050.9799999999996</v>
      </c>
      <c r="E73">
        <v>5039.0809300000001</v>
      </c>
      <c r="F73">
        <v>5042.1330200000002</v>
      </c>
      <c r="G73">
        <v>5059.0151599999999</v>
      </c>
      <c r="H73">
        <v>5022.7356499999996</v>
      </c>
      <c r="J73">
        <v>1775148900</v>
      </c>
      <c r="K73" t="s">
        <v>0</v>
      </c>
      <c r="L73" t="s">
        <v>2</v>
      </c>
      <c r="M73">
        <v>4659.3100000000004</v>
      </c>
      <c r="N73">
        <v>4663.89066</v>
      </c>
      <c r="O73">
        <v>4662.6807099999996</v>
      </c>
      <c r="P73">
        <v>4667.9943999999996</v>
      </c>
      <c r="Q73">
        <v>4660.3499899999997</v>
      </c>
    </row>
    <row r="74" spans="1:17" x14ac:dyDescent="0.55000000000000004">
      <c r="A74">
        <v>1770728400</v>
      </c>
      <c r="B74" t="s">
        <v>0</v>
      </c>
      <c r="C74" t="s">
        <v>1</v>
      </c>
      <c r="D74">
        <v>5039.54</v>
      </c>
      <c r="E74">
        <v>5033.4720900000002</v>
      </c>
      <c r="F74">
        <v>5037.8025600000001</v>
      </c>
      <c r="G74">
        <v>5053.7510000000002</v>
      </c>
      <c r="H74">
        <v>5016.88706</v>
      </c>
      <c r="J74">
        <v>1775149200</v>
      </c>
      <c r="K74" t="s">
        <v>0</v>
      </c>
      <c r="L74" t="s">
        <v>2</v>
      </c>
      <c r="M74">
        <v>4663.75</v>
      </c>
      <c r="N74">
        <v>4664.0563400000001</v>
      </c>
      <c r="O74">
        <v>4663.3685299999997</v>
      </c>
      <c r="P74">
        <v>4667.8017399999999</v>
      </c>
      <c r="Q74">
        <v>4660.4375700000001</v>
      </c>
    </row>
    <row r="75" spans="1:17" x14ac:dyDescent="0.55000000000000004">
      <c r="A75">
        <v>1770732000</v>
      </c>
      <c r="B75" t="s">
        <v>0</v>
      </c>
      <c r="C75" t="s">
        <v>1</v>
      </c>
      <c r="D75">
        <v>5019.72</v>
      </c>
      <c r="E75">
        <v>5028.1294200000002</v>
      </c>
      <c r="F75">
        <v>5032.9659899999997</v>
      </c>
      <c r="G75">
        <v>5047.0471399999997</v>
      </c>
      <c r="H75">
        <v>5012.0659900000001</v>
      </c>
      <c r="J75">
        <v>1775149500</v>
      </c>
      <c r="K75" t="s">
        <v>0</v>
      </c>
      <c r="L75" t="s">
        <v>2</v>
      </c>
      <c r="M75">
        <v>4662.91</v>
      </c>
      <c r="N75">
        <v>4663.5222599999997</v>
      </c>
      <c r="O75">
        <v>4663.4453899999999</v>
      </c>
      <c r="P75">
        <v>4667.13825</v>
      </c>
      <c r="Q75">
        <v>4659.8991100000003</v>
      </c>
    </row>
    <row r="76" spans="1:17" x14ac:dyDescent="0.55000000000000004">
      <c r="A76">
        <v>1770735600</v>
      </c>
      <c r="B76" t="s">
        <v>0</v>
      </c>
      <c r="C76" t="s">
        <v>1</v>
      </c>
      <c r="D76">
        <v>5023.79</v>
      </c>
      <c r="E76">
        <v>5024.3531400000002</v>
      </c>
      <c r="F76">
        <v>5028.6595600000001</v>
      </c>
      <c r="G76">
        <v>5040.7523700000002</v>
      </c>
      <c r="H76">
        <v>5009.4784200000004</v>
      </c>
      <c r="J76">
        <v>1775149800</v>
      </c>
      <c r="K76" t="s">
        <v>0</v>
      </c>
      <c r="L76" t="s">
        <v>2</v>
      </c>
      <c r="M76">
        <v>4663.9799999999996</v>
      </c>
      <c r="N76">
        <v>4662.3518000000004</v>
      </c>
      <c r="O76">
        <v>4662.8986000000004</v>
      </c>
      <c r="P76">
        <v>4665.92155</v>
      </c>
      <c r="Q76">
        <v>4658.6838699999998</v>
      </c>
    </row>
    <row r="77" spans="1:17" x14ac:dyDescent="0.55000000000000004">
      <c r="A77">
        <v>1770739200</v>
      </c>
      <c r="B77" t="s">
        <v>0</v>
      </c>
      <c r="C77" t="s">
        <v>1</v>
      </c>
      <c r="D77">
        <v>5026.18</v>
      </c>
      <c r="E77">
        <v>5022.4897600000004</v>
      </c>
      <c r="F77">
        <v>5025.5746600000002</v>
      </c>
      <c r="G77">
        <v>5036.4222099999997</v>
      </c>
      <c r="H77">
        <v>5009.0373399999999</v>
      </c>
      <c r="J77">
        <v>1775150100</v>
      </c>
      <c r="K77" t="s">
        <v>0</v>
      </c>
      <c r="L77" t="s">
        <v>2</v>
      </c>
      <c r="M77">
        <v>4662.1499999999996</v>
      </c>
      <c r="N77">
        <v>4660.6304799999998</v>
      </c>
      <c r="O77">
        <v>4661.7645400000001</v>
      </c>
      <c r="P77">
        <v>4664.3222800000003</v>
      </c>
      <c r="Q77">
        <v>4656.9564499999997</v>
      </c>
    </row>
    <row r="78" spans="1:17" x14ac:dyDescent="0.55000000000000004">
      <c r="A78">
        <v>1770742800</v>
      </c>
      <c r="B78" t="s">
        <v>0</v>
      </c>
      <c r="C78" t="s">
        <v>1</v>
      </c>
      <c r="D78">
        <v>5013.2700000000004</v>
      </c>
      <c r="E78">
        <v>5022.58464</v>
      </c>
      <c r="F78">
        <v>5024.0796499999997</v>
      </c>
      <c r="G78">
        <v>5034.3335699999998</v>
      </c>
      <c r="H78">
        <v>5010.0711700000002</v>
      </c>
      <c r="J78">
        <v>1775150400</v>
      </c>
      <c r="K78" t="s">
        <v>0</v>
      </c>
      <c r="L78" t="s">
        <v>2</v>
      </c>
      <c r="M78">
        <v>4663.71</v>
      </c>
      <c r="N78">
        <v>4658.5893999999998</v>
      </c>
      <c r="O78">
        <v>4660.1769700000004</v>
      </c>
      <c r="P78">
        <v>4662.42616</v>
      </c>
      <c r="Q78">
        <v>4654.8345799999997</v>
      </c>
    </row>
    <row r="79" spans="1:17" x14ac:dyDescent="0.55000000000000004">
      <c r="A79">
        <v>1770746400</v>
      </c>
      <c r="B79" t="s">
        <v>0</v>
      </c>
      <c r="C79" t="s">
        <v>1</v>
      </c>
      <c r="D79">
        <v>5028.03</v>
      </c>
      <c r="E79">
        <v>5024.7691699999996</v>
      </c>
      <c r="F79">
        <v>5024.4244099999996</v>
      </c>
      <c r="G79">
        <v>5034.8758200000002</v>
      </c>
      <c r="H79">
        <v>5012.5737499999996</v>
      </c>
      <c r="J79">
        <v>1775150700</v>
      </c>
      <c r="K79" t="s">
        <v>0</v>
      </c>
      <c r="L79" t="s">
        <v>2</v>
      </c>
      <c r="M79">
        <v>4651.84</v>
      </c>
      <c r="N79">
        <v>4656.3872799999999</v>
      </c>
      <c r="O79">
        <v>4658.2821199999998</v>
      </c>
      <c r="P79">
        <v>4660.3934099999997</v>
      </c>
      <c r="Q79">
        <v>4652.5450199999996</v>
      </c>
    </row>
    <row r="80" spans="1:17" x14ac:dyDescent="0.55000000000000004">
      <c r="A80">
        <v>1770750000</v>
      </c>
      <c r="B80" t="s">
        <v>0</v>
      </c>
      <c r="C80" t="s">
        <v>1</v>
      </c>
      <c r="D80">
        <v>5030.51</v>
      </c>
      <c r="E80">
        <v>5028.2573400000001</v>
      </c>
      <c r="F80">
        <v>5026.34087</v>
      </c>
      <c r="G80">
        <v>5037.6103000000003</v>
      </c>
      <c r="H80">
        <v>5016.0110100000002</v>
      </c>
      <c r="J80">
        <v>1775151000</v>
      </c>
      <c r="K80" t="s">
        <v>0</v>
      </c>
      <c r="L80" t="s">
        <v>2</v>
      </c>
      <c r="M80">
        <v>4651.88</v>
      </c>
      <c r="N80">
        <v>4654.5321800000002</v>
      </c>
      <c r="O80">
        <v>4656.40715</v>
      </c>
      <c r="P80">
        <v>4658.4268400000001</v>
      </c>
      <c r="Q80">
        <v>4650.5092699999996</v>
      </c>
    </row>
    <row r="81" spans="1:17" x14ac:dyDescent="0.55000000000000004">
      <c r="A81">
        <v>1770753600</v>
      </c>
      <c r="B81" t="s">
        <v>0</v>
      </c>
      <c r="C81" t="s">
        <v>1</v>
      </c>
      <c r="D81">
        <v>5025.3500000000004</v>
      </c>
      <c r="E81">
        <v>5032.51919</v>
      </c>
      <c r="F81">
        <v>5029.4300300000004</v>
      </c>
      <c r="G81">
        <v>5041.48783</v>
      </c>
      <c r="H81">
        <v>5019.8088900000002</v>
      </c>
      <c r="J81">
        <v>1775151300</v>
      </c>
      <c r="K81" t="s">
        <v>0</v>
      </c>
      <c r="L81" t="s">
        <v>2</v>
      </c>
      <c r="M81">
        <v>4653.6099999999997</v>
      </c>
      <c r="N81">
        <v>4653.1576500000001</v>
      </c>
      <c r="O81">
        <v>4654.7824000000001</v>
      </c>
      <c r="P81">
        <v>4656.9286300000003</v>
      </c>
      <c r="Q81">
        <v>4649.0515699999996</v>
      </c>
    </row>
    <row r="82" spans="1:17" x14ac:dyDescent="0.55000000000000004">
      <c r="A82">
        <v>1770760800</v>
      </c>
      <c r="B82" t="s">
        <v>0</v>
      </c>
      <c r="C82" t="s">
        <v>1</v>
      </c>
      <c r="D82">
        <v>5041.83</v>
      </c>
      <c r="E82">
        <v>5037.2126799999996</v>
      </c>
      <c r="F82">
        <v>5033.3213599999999</v>
      </c>
      <c r="G82">
        <v>5046.0259999999998</v>
      </c>
      <c r="H82">
        <v>5023.8264399999998</v>
      </c>
      <c r="J82">
        <v>1775151600</v>
      </c>
      <c r="K82" t="s">
        <v>0</v>
      </c>
      <c r="L82" t="s">
        <v>2</v>
      </c>
      <c r="M82">
        <v>4658.13</v>
      </c>
      <c r="N82">
        <v>4652.2639600000002</v>
      </c>
      <c r="O82">
        <v>4653.5231800000001</v>
      </c>
      <c r="P82">
        <v>4655.97865</v>
      </c>
      <c r="Q82">
        <v>4648.2206800000004</v>
      </c>
    </row>
    <row r="83" spans="1:17" x14ac:dyDescent="0.55000000000000004">
      <c r="A83">
        <v>1770764400</v>
      </c>
      <c r="B83" t="s">
        <v>0</v>
      </c>
      <c r="C83" t="s">
        <v>1</v>
      </c>
      <c r="D83">
        <v>5037.96</v>
      </c>
      <c r="E83">
        <v>5041.5463799999998</v>
      </c>
      <c r="F83">
        <v>5037.4338699999998</v>
      </c>
      <c r="G83">
        <v>5049.9983199999997</v>
      </c>
      <c r="H83">
        <v>5027.9030599999996</v>
      </c>
      <c r="J83">
        <v>1775151900</v>
      </c>
      <c r="K83" t="s">
        <v>0</v>
      </c>
      <c r="L83" t="s">
        <v>2</v>
      </c>
      <c r="M83">
        <v>4647.29</v>
      </c>
      <c r="N83">
        <v>4651.6855699999996</v>
      </c>
      <c r="O83">
        <v>4652.60437</v>
      </c>
      <c r="P83">
        <v>4655.4298900000003</v>
      </c>
      <c r="Q83">
        <v>4647.9004199999999</v>
      </c>
    </row>
    <row r="84" spans="1:17" x14ac:dyDescent="0.55000000000000004">
      <c r="A84">
        <v>1770768000</v>
      </c>
      <c r="B84" t="s">
        <v>0</v>
      </c>
      <c r="C84" t="s">
        <v>1</v>
      </c>
      <c r="D84">
        <v>5052.47</v>
      </c>
      <c r="E84">
        <v>5045.4405500000003</v>
      </c>
      <c r="F84">
        <v>5041.4372100000001</v>
      </c>
      <c r="G84">
        <v>5053.1981699999997</v>
      </c>
      <c r="H84">
        <v>5032.0471399999997</v>
      </c>
      <c r="J84">
        <v>1775152200</v>
      </c>
      <c r="K84" t="s">
        <v>0</v>
      </c>
      <c r="L84" t="s">
        <v>2</v>
      </c>
      <c r="M84">
        <v>4650.38</v>
      </c>
      <c r="N84">
        <v>4651.5974399999996</v>
      </c>
      <c r="O84">
        <v>4652.1009100000001</v>
      </c>
      <c r="P84">
        <v>4655.1611599999997</v>
      </c>
      <c r="Q84">
        <v>4648.1356800000003</v>
      </c>
    </row>
    <row r="85" spans="1:17" x14ac:dyDescent="0.55000000000000004">
      <c r="A85">
        <v>1770771600</v>
      </c>
      <c r="B85" t="s">
        <v>0</v>
      </c>
      <c r="C85" t="s">
        <v>1</v>
      </c>
      <c r="D85">
        <v>5054.34</v>
      </c>
      <c r="E85">
        <v>5048.5800600000002</v>
      </c>
      <c r="F85">
        <v>5045.0086300000003</v>
      </c>
      <c r="G85">
        <v>5055.6084199999996</v>
      </c>
      <c r="H85">
        <v>5036.3022700000001</v>
      </c>
      <c r="J85">
        <v>1775152500</v>
      </c>
      <c r="K85" t="s">
        <v>0</v>
      </c>
      <c r="L85" t="s">
        <v>2</v>
      </c>
      <c r="M85">
        <v>4648.8100000000004</v>
      </c>
      <c r="N85">
        <v>4651.78503</v>
      </c>
      <c r="O85">
        <v>4651.9429700000001</v>
      </c>
      <c r="P85">
        <v>4655.2239099999997</v>
      </c>
      <c r="Q85">
        <v>4648.7755800000004</v>
      </c>
    </row>
    <row r="86" spans="1:17" x14ac:dyDescent="0.55000000000000004">
      <c r="A86">
        <v>1770775200</v>
      </c>
      <c r="B86" t="s">
        <v>0</v>
      </c>
      <c r="C86" t="s">
        <v>1</v>
      </c>
      <c r="D86">
        <v>5054.33</v>
      </c>
      <c r="E86">
        <v>5051.1116700000002</v>
      </c>
      <c r="F86">
        <v>5048.0601500000002</v>
      </c>
      <c r="G86">
        <v>5057.5376699999997</v>
      </c>
      <c r="H86">
        <v>5040.5798800000002</v>
      </c>
      <c r="J86">
        <v>1775152800</v>
      </c>
      <c r="K86" t="s">
        <v>0</v>
      </c>
      <c r="L86" t="s">
        <v>2</v>
      </c>
      <c r="M86">
        <v>4653.29</v>
      </c>
      <c r="N86">
        <v>4652.1148599999997</v>
      </c>
      <c r="O86">
        <v>4652.0289199999997</v>
      </c>
      <c r="P86">
        <v>4655.4402399999999</v>
      </c>
      <c r="Q86">
        <v>4649.5669500000004</v>
      </c>
    </row>
    <row r="87" spans="1:17" x14ac:dyDescent="0.55000000000000004">
      <c r="A87">
        <v>1770778800</v>
      </c>
      <c r="B87" t="s">
        <v>0</v>
      </c>
      <c r="C87" t="s">
        <v>1</v>
      </c>
      <c r="D87">
        <v>5046.32</v>
      </c>
      <c r="E87">
        <v>5053.4194900000002</v>
      </c>
      <c r="F87">
        <v>5050.7398199999998</v>
      </c>
      <c r="G87">
        <v>5059.5215799999996</v>
      </c>
      <c r="H87">
        <v>5044.4438300000002</v>
      </c>
      <c r="J87">
        <v>1775153100</v>
      </c>
      <c r="K87" t="s">
        <v>0</v>
      </c>
      <c r="L87" t="s">
        <v>2</v>
      </c>
      <c r="M87">
        <v>4656.04</v>
      </c>
      <c r="N87">
        <v>4652.3671299999996</v>
      </c>
      <c r="O87">
        <v>4652.1980199999998</v>
      </c>
      <c r="P87">
        <v>4655.6647499999999</v>
      </c>
      <c r="Q87">
        <v>4650.2981</v>
      </c>
    </row>
    <row r="88" spans="1:17" x14ac:dyDescent="0.55000000000000004">
      <c r="A88">
        <v>1770782400</v>
      </c>
      <c r="B88" t="s">
        <v>0</v>
      </c>
      <c r="C88" t="s">
        <v>1</v>
      </c>
      <c r="D88">
        <v>5052.3900000000003</v>
      </c>
      <c r="E88">
        <v>5056.1349600000003</v>
      </c>
      <c r="F88">
        <v>5053.4373900000001</v>
      </c>
      <c r="G88">
        <v>5062.2456499999998</v>
      </c>
      <c r="H88">
        <v>5047.7443899999998</v>
      </c>
      <c r="J88">
        <v>1775153400</v>
      </c>
      <c r="K88" t="s">
        <v>0</v>
      </c>
      <c r="L88" t="s">
        <v>2</v>
      </c>
      <c r="M88">
        <v>4653.49</v>
      </c>
      <c r="N88">
        <v>4652.4976800000004</v>
      </c>
      <c r="O88">
        <v>4652.3478500000001</v>
      </c>
      <c r="P88">
        <v>4655.73092</v>
      </c>
      <c r="Q88">
        <v>4650.7403199999999</v>
      </c>
    </row>
    <row r="89" spans="1:17" x14ac:dyDescent="0.55000000000000004">
      <c r="A89">
        <v>1770786000</v>
      </c>
      <c r="B89" t="s">
        <v>0</v>
      </c>
      <c r="C89" t="s">
        <v>1</v>
      </c>
      <c r="D89">
        <v>5064.1899999999996</v>
      </c>
      <c r="E89">
        <v>5059.4502000000002</v>
      </c>
      <c r="F89">
        <v>5056.4438</v>
      </c>
      <c r="G89">
        <v>5066.0747799999999</v>
      </c>
      <c r="H89">
        <v>5050.4677600000005</v>
      </c>
      <c r="J89">
        <v>1775153700</v>
      </c>
      <c r="K89" t="s">
        <v>0</v>
      </c>
      <c r="L89" t="s">
        <v>2</v>
      </c>
      <c r="M89">
        <v>4653.8999999999996</v>
      </c>
      <c r="N89">
        <v>4652.7302499999996</v>
      </c>
      <c r="O89">
        <v>4652.5390500000003</v>
      </c>
      <c r="P89">
        <v>4655.75</v>
      </c>
      <c r="Q89">
        <v>4650.9544299999998</v>
      </c>
    </row>
    <row r="90" spans="1:17" x14ac:dyDescent="0.55000000000000004">
      <c r="A90">
        <v>1770789600</v>
      </c>
      <c r="B90" t="s">
        <v>0</v>
      </c>
      <c r="C90" t="s">
        <v>1</v>
      </c>
      <c r="D90">
        <v>5055.5600000000004</v>
      </c>
      <c r="E90">
        <v>5063.1543700000002</v>
      </c>
      <c r="F90">
        <v>5059.7990799999998</v>
      </c>
      <c r="G90">
        <v>5071.15751</v>
      </c>
      <c r="H90">
        <v>5052.3773600000004</v>
      </c>
      <c r="J90">
        <v>1775154000</v>
      </c>
      <c r="K90" t="s">
        <v>0</v>
      </c>
      <c r="L90" t="s">
        <v>2</v>
      </c>
      <c r="M90">
        <v>4651.99</v>
      </c>
      <c r="N90">
        <v>4653.2952100000002</v>
      </c>
      <c r="O90">
        <v>4652.9171299999998</v>
      </c>
      <c r="P90">
        <v>4656.0099399999999</v>
      </c>
      <c r="Q90">
        <v>4651.1726099999996</v>
      </c>
    </row>
    <row r="91" spans="1:17" x14ac:dyDescent="0.55000000000000004">
      <c r="A91">
        <v>1770793200</v>
      </c>
      <c r="B91" t="s">
        <v>0</v>
      </c>
      <c r="C91" t="s">
        <v>1</v>
      </c>
      <c r="D91">
        <v>5053.79</v>
      </c>
      <c r="E91">
        <v>5067.4610700000003</v>
      </c>
      <c r="F91">
        <v>5063.6300799999999</v>
      </c>
      <c r="G91">
        <v>5077.2502299999996</v>
      </c>
      <c r="H91">
        <v>5053.3043200000002</v>
      </c>
      <c r="J91">
        <v>1775154300</v>
      </c>
      <c r="K91" t="s">
        <v>0</v>
      </c>
      <c r="L91" t="s">
        <v>2</v>
      </c>
      <c r="M91">
        <v>4651.4399999999996</v>
      </c>
      <c r="N91">
        <v>4654.4870199999996</v>
      </c>
      <c r="O91">
        <v>4653.70208</v>
      </c>
      <c r="P91">
        <v>4656.7803400000003</v>
      </c>
      <c r="Q91">
        <v>4651.7001700000001</v>
      </c>
    </row>
    <row r="92" spans="1:17" x14ac:dyDescent="0.55000000000000004">
      <c r="A92">
        <v>1770796800</v>
      </c>
      <c r="B92" t="s">
        <v>0</v>
      </c>
      <c r="C92" t="s">
        <v>1</v>
      </c>
      <c r="D92">
        <v>5062.76</v>
      </c>
      <c r="E92">
        <v>5072.0449399999998</v>
      </c>
      <c r="F92">
        <v>5067.8375100000003</v>
      </c>
      <c r="G92">
        <v>5084.0751499999997</v>
      </c>
      <c r="H92">
        <v>5053.21738</v>
      </c>
      <c r="J92">
        <v>1775154600</v>
      </c>
      <c r="K92" t="s">
        <v>0</v>
      </c>
      <c r="L92" t="s">
        <v>2</v>
      </c>
      <c r="M92">
        <v>4658.95</v>
      </c>
      <c r="N92">
        <v>4656.4993599999998</v>
      </c>
      <c r="O92">
        <v>4655.1007200000004</v>
      </c>
      <c r="P92">
        <v>4658.3717999999999</v>
      </c>
      <c r="Q92">
        <v>4652.8678399999999</v>
      </c>
    </row>
    <row r="93" spans="1:17" x14ac:dyDescent="0.55000000000000004">
      <c r="A93">
        <v>1770800400</v>
      </c>
      <c r="B93" t="s">
        <v>0</v>
      </c>
      <c r="C93" t="s">
        <v>1</v>
      </c>
      <c r="D93">
        <v>5092.97</v>
      </c>
      <c r="E93">
        <v>5076.3302899999999</v>
      </c>
      <c r="F93">
        <v>5072.0838999999996</v>
      </c>
      <c r="G93">
        <v>5090.5782499999996</v>
      </c>
      <c r="H93">
        <v>5052.3088100000004</v>
      </c>
      <c r="J93">
        <v>1775154900</v>
      </c>
      <c r="K93" t="s">
        <v>0</v>
      </c>
      <c r="L93" t="s">
        <v>2</v>
      </c>
      <c r="M93">
        <v>4656.1400000000003</v>
      </c>
      <c r="N93">
        <v>4659.2308300000004</v>
      </c>
      <c r="O93">
        <v>4657.1657699999996</v>
      </c>
      <c r="P93">
        <v>4660.7737800000004</v>
      </c>
      <c r="Q93">
        <v>4654.8505500000001</v>
      </c>
    </row>
    <row r="94" spans="1:17" x14ac:dyDescent="0.55000000000000004">
      <c r="A94">
        <v>1770804000</v>
      </c>
      <c r="B94" t="s">
        <v>0</v>
      </c>
      <c r="C94" t="s">
        <v>1</v>
      </c>
      <c r="D94">
        <v>5111.7700000000004</v>
      </c>
      <c r="E94">
        <v>5078.9753199999996</v>
      </c>
      <c r="F94">
        <v>5075.5296099999996</v>
      </c>
      <c r="G94">
        <v>5095.43397</v>
      </c>
      <c r="H94">
        <v>5050.2911700000004</v>
      </c>
      <c r="J94">
        <v>1775155200</v>
      </c>
      <c r="K94" t="s">
        <v>0</v>
      </c>
      <c r="L94" t="s">
        <v>2</v>
      </c>
      <c r="M94">
        <v>4662.7299999999996</v>
      </c>
      <c r="N94">
        <v>4662.6220999999996</v>
      </c>
      <c r="O94">
        <v>4659.8939399999999</v>
      </c>
      <c r="P94">
        <v>4663.9699099999998</v>
      </c>
      <c r="Q94">
        <v>4657.5982999999997</v>
      </c>
    </row>
    <row r="95" spans="1:17" x14ac:dyDescent="0.55000000000000004">
      <c r="A95">
        <v>1770807600</v>
      </c>
      <c r="B95" t="s">
        <v>0</v>
      </c>
      <c r="C95" t="s">
        <v>1</v>
      </c>
      <c r="D95">
        <v>5083.8500000000004</v>
      </c>
      <c r="E95">
        <v>5079.2295400000003</v>
      </c>
      <c r="F95">
        <v>5077.3795799999998</v>
      </c>
      <c r="G95">
        <v>5097.8002200000001</v>
      </c>
      <c r="H95">
        <v>5047.1642899999997</v>
      </c>
      <c r="J95">
        <v>1775155500</v>
      </c>
      <c r="K95" t="s">
        <v>0</v>
      </c>
      <c r="L95" t="s">
        <v>2</v>
      </c>
      <c r="M95">
        <v>4669.2</v>
      </c>
      <c r="N95">
        <v>4666.2030999999997</v>
      </c>
      <c r="O95">
        <v>4663.0485200000003</v>
      </c>
      <c r="P95">
        <v>4667.6584499999999</v>
      </c>
      <c r="Q95">
        <v>4660.90985</v>
      </c>
    </row>
    <row r="96" spans="1:17" x14ac:dyDescent="0.55000000000000004">
      <c r="A96">
        <v>1770811200</v>
      </c>
      <c r="B96" t="s">
        <v>0</v>
      </c>
      <c r="C96" t="s">
        <v>1</v>
      </c>
      <c r="D96">
        <v>5066.3</v>
      </c>
      <c r="E96">
        <v>5078.1370100000004</v>
      </c>
      <c r="F96">
        <v>5077.7582899999998</v>
      </c>
      <c r="G96">
        <v>5097.5546199999999</v>
      </c>
      <c r="H96">
        <v>5044.6355000000003</v>
      </c>
      <c r="J96">
        <v>1775155800</v>
      </c>
      <c r="K96" t="s">
        <v>0</v>
      </c>
      <c r="L96" t="s">
        <v>2</v>
      </c>
      <c r="M96">
        <v>4668.3</v>
      </c>
      <c r="N96">
        <v>4669.4146300000002</v>
      </c>
      <c r="O96">
        <v>4666.2315699999999</v>
      </c>
      <c r="P96">
        <v>4671.3117599999996</v>
      </c>
      <c r="Q96">
        <v>4664.2521100000004</v>
      </c>
    </row>
    <row r="97" spans="1:17" x14ac:dyDescent="0.55000000000000004">
      <c r="A97">
        <v>1770814800</v>
      </c>
      <c r="B97" t="s">
        <v>0</v>
      </c>
      <c r="C97" t="s">
        <v>1</v>
      </c>
      <c r="D97">
        <v>5059.8</v>
      </c>
      <c r="E97">
        <v>5076.9088300000003</v>
      </c>
      <c r="F97">
        <v>5077.33356</v>
      </c>
      <c r="G97">
        <v>5095.8677200000002</v>
      </c>
      <c r="H97">
        <v>5044.4317099999998</v>
      </c>
      <c r="J97">
        <v>1775156100</v>
      </c>
      <c r="K97" t="s">
        <v>0</v>
      </c>
      <c r="L97" t="s">
        <v>2</v>
      </c>
      <c r="M97">
        <v>4668.54</v>
      </c>
      <c r="N97">
        <v>4671.8973100000003</v>
      </c>
      <c r="O97">
        <v>4669.0644400000001</v>
      </c>
      <c r="P97">
        <v>4674.4765699999998</v>
      </c>
      <c r="Q97">
        <v>4667.1619799999999</v>
      </c>
    </row>
    <row r="98" spans="1:17" x14ac:dyDescent="0.55000000000000004">
      <c r="A98">
        <v>1770818400</v>
      </c>
      <c r="B98" t="s">
        <v>0</v>
      </c>
      <c r="C98" t="s">
        <v>1</v>
      </c>
      <c r="D98">
        <v>5059.9799999999996</v>
      </c>
      <c r="E98">
        <v>5076.3112700000001</v>
      </c>
      <c r="F98">
        <v>5076.8224099999998</v>
      </c>
      <c r="G98">
        <v>5093.6347500000002</v>
      </c>
      <c r="H98">
        <v>5046.6251300000004</v>
      </c>
      <c r="J98">
        <v>1775156400</v>
      </c>
      <c r="K98" t="s">
        <v>0</v>
      </c>
      <c r="L98" t="s">
        <v>2</v>
      </c>
      <c r="M98">
        <v>4672.38</v>
      </c>
      <c r="N98">
        <v>4673.3915900000002</v>
      </c>
      <c r="O98">
        <v>4671.2280199999996</v>
      </c>
      <c r="P98">
        <v>4676.7465000000002</v>
      </c>
      <c r="Q98">
        <v>4669.1888099999996</v>
      </c>
    </row>
    <row r="99" spans="1:17" x14ac:dyDescent="0.55000000000000004">
      <c r="A99">
        <v>1770822000</v>
      </c>
      <c r="B99" t="s">
        <v>0</v>
      </c>
      <c r="C99" t="s">
        <v>1</v>
      </c>
      <c r="D99">
        <v>5075.3100000000004</v>
      </c>
      <c r="E99">
        <v>5076.6957000000002</v>
      </c>
      <c r="F99">
        <v>5076.7590600000003</v>
      </c>
      <c r="G99">
        <v>5091.5114899999999</v>
      </c>
      <c r="H99">
        <v>5051.1059599999999</v>
      </c>
      <c r="J99">
        <v>1775156700</v>
      </c>
      <c r="K99" t="s">
        <v>0</v>
      </c>
      <c r="L99" t="s">
        <v>2</v>
      </c>
      <c r="M99">
        <v>4679.6499999999996</v>
      </c>
      <c r="N99">
        <v>4673.7091399999999</v>
      </c>
      <c r="O99">
        <v>4672.4685799999997</v>
      </c>
      <c r="P99">
        <v>4677.8068599999997</v>
      </c>
      <c r="Q99">
        <v>4670.0970600000001</v>
      </c>
    </row>
    <row r="100" spans="1:17" x14ac:dyDescent="0.55000000000000004">
      <c r="A100">
        <v>1770825600</v>
      </c>
      <c r="B100" t="s">
        <v>0</v>
      </c>
      <c r="C100" t="s">
        <v>1</v>
      </c>
      <c r="D100">
        <v>5091.4799999999996</v>
      </c>
      <c r="E100">
        <v>5077.6390300000003</v>
      </c>
      <c r="F100">
        <v>5077.1990400000004</v>
      </c>
      <c r="G100">
        <v>5090.0393899999999</v>
      </c>
      <c r="H100">
        <v>5057.0938299999998</v>
      </c>
      <c r="J100">
        <v>1775157000</v>
      </c>
      <c r="K100" t="s">
        <v>0</v>
      </c>
      <c r="L100" t="s">
        <v>2</v>
      </c>
      <c r="M100">
        <v>4674.5</v>
      </c>
      <c r="N100">
        <v>4672.7949099999996</v>
      </c>
      <c r="O100">
        <v>4672.6317399999998</v>
      </c>
      <c r="P100">
        <v>4677.5678500000004</v>
      </c>
      <c r="Q100">
        <v>4669.8264099999997</v>
      </c>
    </row>
    <row r="101" spans="1:17" x14ac:dyDescent="0.55000000000000004">
      <c r="A101">
        <v>1770829200</v>
      </c>
      <c r="B101" t="s">
        <v>0</v>
      </c>
      <c r="C101" t="s">
        <v>1</v>
      </c>
      <c r="D101">
        <v>5082.51</v>
      </c>
      <c r="E101">
        <v>5078.3613400000004</v>
      </c>
      <c r="F101">
        <v>5077.7801900000004</v>
      </c>
      <c r="G101">
        <v>5088.8804099999998</v>
      </c>
      <c r="H101">
        <v>5062.85124</v>
      </c>
      <c r="J101">
        <v>1775157300</v>
      </c>
      <c r="K101" t="s">
        <v>0</v>
      </c>
      <c r="L101" t="s">
        <v>2</v>
      </c>
      <c r="M101">
        <v>4670.04</v>
      </c>
      <c r="N101">
        <v>4671.1528900000003</v>
      </c>
      <c r="O101">
        <v>4671.8923100000002</v>
      </c>
      <c r="P101">
        <v>4676.2256699999998</v>
      </c>
      <c r="Q101">
        <v>4668.6132699999998</v>
      </c>
    </row>
    <row r="102" spans="1:17" x14ac:dyDescent="0.55000000000000004">
      <c r="A102">
        <v>1770832800</v>
      </c>
      <c r="B102" t="s">
        <v>0</v>
      </c>
      <c r="C102" t="s">
        <v>1</v>
      </c>
      <c r="D102">
        <v>5081.3500000000004</v>
      </c>
      <c r="E102">
        <v>5078.7473</v>
      </c>
      <c r="F102">
        <v>5078.2637500000001</v>
      </c>
      <c r="G102">
        <v>5088.1654799999997</v>
      </c>
      <c r="H102">
        <v>5067.2574500000001</v>
      </c>
      <c r="J102">
        <v>1775157600</v>
      </c>
      <c r="K102" t="s">
        <v>0</v>
      </c>
      <c r="L102" t="s">
        <v>2</v>
      </c>
      <c r="M102">
        <v>4673.01</v>
      </c>
      <c r="N102">
        <v>4669.3785699999999</v>
      </c>
      <c r="O102">
        <v>4670.63544</v>
      </c>
      <c r="P102">
        <v>4674.3962000000001</v>
      </c>
      <c r="Q102">
        <v>4667.0328099999997</v>
      </c>
    </row>
    <row r="103" spans="1:17" x14ac:dyDescent="0.55000000000000004">
      <c r="A103">
        <v>1770836400</v>
      </c>
      <c r="B103" t="s">
        <v>0</v>
      </c>
      <c r="C103" t="s">
        <v>1</v>
      </c>
      <c r="D103">
        <v>5086.53</v>
      </c>
      <c r="E103">
        <v>5078.5167799999999</v>
      </c>
      <c r="F103">
        <v>5078.3902600000001</v>
      </c>
      <c r="G103">
        <v>5087.6215899999997</v>
      </c>
      <c r="H103">
        <v>5069.2461899999998</v>
      </c>
      <c r="J103">
        <v>1775157900</v>
      </c>
      <c r="K103" t="s">
        <v>0</v>
      </c>
      <c r="L103" t="s">
        <v>2</v>
      </c>
      <c r="M103">
        <v>4665.04</v>
      </c>
      <c r="N103">
        <v>4667.8582800000004</v>
      </c>
      <c r="O103">
        <v>4669.2468600000002</v>
      </c>
      <c r="P103">
        <v>4672.4984599999998</v>
      </c>
      <c r="Q103">
        <v>4665.6002699999999</v>
      </c>
    </row>
    <row r="104" spans="1:17" x14ac:dyDescent="0.55000000000000004">
      <c r="A104">
        <v>1770840000</v>
      </c>
      <c r="B104" t="s">
        <v>0</v>
      </c>
      <c r="C104" t="s">
        <v>1</v>
      </c>
      <c r="D104">
        <v>5084.6899999999996</v>
      </c>
      <c r="E104">
        <v>5077.15182</v>
      </c>
      <c r="F104">
        <v>5077.7710399999996</v>
      </c>
      <c r="G104">
        <v>5086.9384099999997</v>
      </c>
      <c r="H104">
        <v>5068.3829400000004</v>
      </c>
      <c r="J104">
        <v>1775158200</v>
      </c>
      <c r="K104" t="s">
        <v>0</v>
      </c>
      <c r="L104" t="s">
        <v>2</v>
      </c>
      <c r="M104">
        <v>4663.78</v>
      </c>
      <c r="N104">
        <v>4667.0895899999996</v>
      </c>
      <c r="O104">
        <v>4668.1682199999996</v>
      </c>
      <c r="P104">
        <v>4671.0569100000002</v>
      </c>
      <c r="Q104">
        <v>4664.7290700000003</v>
      </c>
    </row>
    <row r="105" spans="1:17" x14ac:dyDescent="0.55000000000000004">
      <c r="A105">
        <v>1770847200</v>
      </c>
      <c r="B105" t="s">
        <v>0</v>
      </c>
      <c r="C105" t="s">
        <v>1</v>
      </c>
      <c r="D105">
        <v>5061.21</v>
      </c>
      <c r="E105">
        <v>5074.6085599999997</v>
      </c>
      <c r="F105">
        <v>5076.1898000000001</v>
      </c>
      <c r="G105">
        <v>5085.5569999999998</v>
      </c>
      <c r="H105">
        <v>5065.1350700000003</v>
      </c>
      <c r="J105">
        <v>1775158500</v>
      </c>
      <c r="K105" t="s">
        <v>0</v>
      </c>
      <c r="L105" t="s">
        <v>2</v>
      </c>
      <c r="M105">
        <v>4664.3100000000004</v>
      </c>
      <c r="N105">
        <v>4667.2079199999998</v>
      </c>
      <c r="O105">
        <v>4667.6880700000002</v>
      </c>
      <c r="P105">
        <v>4670.48783</v>
      </c>
      <c r="Q105">
        <v>4664.6398300000001</v>
      </c>
    </row>
    <row r="106" spans="1:17" x14ac:dyDescent="0.55000000000000004">
      <c r="A106">
        <v>1770850800</v>
      </c>
      <c r="B106" t="s">
        <v>0</v>
      </c>
      <c r="C106" t="s">
        <v>1</v>
      </c>
      <c r="D106">
        <v>5063.07</v>
      </c>
      <c r="E106">
        <v>5071.5908600000002</v>
      </c>
      <c r="F106">
        <v>5073.8903300000002</v>
      </c>
      <c r="G106">
        <v>5083.0065800000002</v>
      </c>
      <c r="H106">
        <v>5060.5931</v>
      </c>
      <c r="J106">
        <v>1775158800</v>
      </c>
      <c r="K106" t="s">
        <v>0</v>
      </c>
      <c r="L106" t="s">
        <v>2</v>
      </c>
      <c r="M106">
        <v>4665.91</v>
      </c>
      <c r="N106">
        <v>4668.07942</v>
      </c>
      <c r="O106">
        <v>4667.88375</v>
      </c>
      <c r="P106">
        <v>4670.8289500000001</v>
      </c>
      <c r="Q106">
        <v>4665.2993800000004</v>
      </c>
    </row>
    <row r="107" spans="1:17" x14ac:dyDescent="0.55000000000000004">
      <c r="A107">
        <v>1770854400</v>
      </c>
      <c r="B107" t="s">
        <v>0</v>
      </c>
      <c r="C107" t="s">
        <v>1</v>
      </c>
      <c r="D107">
        <v>5064.04</v>
      </c>
      <c r="E107">
        <v>5068.2289300000002</v>
      </c>
      <c r="F107">
        <v>5071.0596299999997</v>
      </c>
      <c r="G107">
        <v>5079.98063</v>
      </c>
      <c r="H107">
        <v>5055.6900299999998</v>
      </c>
      <c r="J107">
        <v>1775159100</v>
      </c>
      <c r="K107" t="s">
        <v>0</v>
      </c>
      <c r="L107" t="s">
        <v>2</v>
      </c>
      <c r="M107">
        <v>4668.83</v>
      </c>
      <c r="N107">
        <v>4669.36355</v>
      </c>
      <c r="O107">
        <v>4668.6236500000005</v>
      </c>
      <c r="P107">
        <v>4671.8223600000001</v>
      </c>
      <c r="Q107">
        <v>4666.4366900000005</v>
      </c>
    </row>
    <row r="108" spans="1:17" x14ac:dyDescent="0.55000000000000004">
      <c r="A108">
        <v>1770858000</v>
      </c>
      <c r="B108" t="s">
        <v>0</v>
      </c>
      <c r="C108" t="s">
        <v>1</v>
      </c>
      <c r="D108">
        <v>5065.99</v>
      </c>
      <c r="E108">
        <v>5064.8501299999998</v>
      </c>
      <c r="F108">
        <v>5067.9548800000002</v>
      </c>
      <c r="G108">
        <v>5076.62194</v>
      </c>
      <c r="H108">
        <v>5051.3740299999999</v>
      </c>
      <c r="J108">
        <v>1775159400</v>
      </c>
      <c r="K108" t="s">
        <v>0</v>
      </c>
      <c r="L108" t="s">
        <v>2</v>
      </c>
      <c r="M108">
        <v>4675.3599999999997</v>
      </c>
      <c r="N108">
        <v>4670.64185</v>
      </c>
      <c r="O108">
        <v>4669.6327499999998</v>
      </c>
      <c r="P108">
        <v>4673.0529100000003</v>
      </c>
      <c r="Q108">
        <v>4667.7114700000002</v>
      </c>
    </row>
    <row r="109" spans="1:17" x14ac:dyDescent="0.55000000000000004">
      <c r="A109">
        <v>1770861600</v>
      </c>
      <c r="B109" t="s">
        <v>0</v>
      </c>
      <c r="C109" t="s">
        <v>1</v>
      </c>
      <c r="D109">
        <v>5057.08</v>
      </c>
      <c r="E109">
        <v>5061.9963900000002</v>
      </c>
      <c r="F109">
        <v>5064.9756299999999</v>
      </c>
      <c r="G109">
        <v>5073.0387000000001</v>
      </c>
      <c r="H109">
        <v>5048.2291299999997</v>
      </c>
      <c r="J109">
        <v>1775159700</v>
      </c>
      <c r="K109" t="s">
        <v>0</v>
      </c>
      <c r="L109" t="s">
        <v>2</v>
      </c>
      <c r="M109">
        <v>4671.99</v>
      </c>
      <c r="N109">
        <v>4671.4776499999998</v>
      </c>
      <c r="O109">
        <v>4670.5551999999998</v>
      </c>
      <c r="P109">
        <v>4674.0277100000003</v>
      </c>
      <c r="Q109">
        <v>4668.80008</v>
      </c>
    </row>
    <row r="110" spans="1:17" x14ac:dyDescent="0.55000000000000004">
      <c r="A110">
        <v>1770865200</v>
      </c>
      <c r="B110" t="s">
        <v>0</v>
      </c>
      <c r="C110" t="s">
        <v>1</v>
      </c>
      <c r="D110">
        <v>5069.6400000000003</v>
      </c>
      <c r="E110">
        <v>5060.5073000000002</v>
      </c>
      <c r="F110">
        <v>5062.7414699999999</v>
      </c>
      <c r="G110">
        <v>5069.7125900000001</v>
      </c>
      <c r="H110">
        <v>5046.9113500000003</v>
      </c>
      <c r="J110">
        <v>1775160000</v>
      </c>
      <c r="K110" t="s">
        <v>0</v>
      </c>
      <c r="L110" t="s">
        <v>2</v>
      </c>
      <c r="M110">
        <v>4675.1499999999996</v>
      </c>
      <c r="N110">
        <v>4671.8812099999996</v>
      </c>
      <c r="O110">
        <v>4671.2182000000003</v>
      </c>
      <c r="P110">
        <v>4674.4926599999999</v>
      </c>
      <c r="Q110">
        <v>4669.5256499999996</v>
      </c>
    </row>
    <row r="111" spans="1:17" x14ac:dyDescent="0.55000000000000004">
      <c r="A111">
        <v>1770868800</v>
      </c>
      <c r="B111" t="s">
        <v>0</v>
      </c>
      <c r="C111" t="s">
        <v>1</v>
      </c>
      <c r="D111">
        <v>5075.63</v>
      </c>
      <c r="E111">
        <v>5060.4706900000001</v>
      </c>
      <c r="F111">
        <v>5061.6060799999996</v>
      </c>
      <c r="G111">
        <v>5067.4607999999998</v>
      </c>
      <c r="H111">
        <v>5047.9079400000001</v>
      </c>
      <c r="J111">
        <v>1775160300</v>
      </c>
      <c r="K111" t="s">
        <v>0</v>
      </c>
      <c r="L111" t="s">
        <v>2</v>
      </c>
      <c r="M111">
        <v>4674.2</v>
      </c>
      <c r="N111">
        <v>4671.8416699999998</v>
      </c>
      <c r="O111">
        <v>4671.5299400000004</v>
      </c>
      <c r="P111">
        <v>4674.4267799999998</v>
      </c>
      <c r="Q111">
        <v>4669.91914</v>
      </c>
    </row>
    <row r="112" spans="1:17" x14ac:dyDescent="0.55000000000000004">
      <c r="A112">
        <v>1770872400</v>
      </c>
      <c r="B112" t="s">
        <v>0</v>
      </c>
      <c r="C112" t="s">
        <v>1</v>
      </c>
      <c r="D112">
        <v>5059.8100000000004</v>
      </c>
      <c r="E112">
        <v>5061.9249099999997</v>
      </c>
      <c r="F112">
        <v>5061.7654899999998</v>
      </c>
      <c r="G112">
        <v>5066.74244</v>
      </c>
      <c r="H112">
        <v>5050.8122599999997</v>
      </c>
      <c r="J112">
        <v>1775160600</v>
      </c>
      <c r="K112" t="s">
        <v>0</v>
      </c>
      <c r="L112" t="s">
        <v>2</v>
      </c>
      <c r="M112">
        <v>4674.03</v>
      </c>
      <c r="N112">
        <v>4671.58878</v>
      </c>
      <c r="O112">
        <v>4671.5593600000002</v>
      </c>
      <c r="P112">
        <v>4673.9942700000001</v>
      </c>
      <c r="Q112">
        <v>4670.0770499999999</v>
      </c>
    </row>
    <row r="113" spans="1:17" x14ac:dyDescent="0.55000000000000004">
      <c r="A113">
        <v>1770876000</v>
      </c>
      <c r="B113" t="s">
        <v>0</v>
      </c>
      <c r="C113" t="s">
        <v>1</v>
      </c>
      <c r="D113">
        <v>5063.91</v>
      </c>
      <c r="E113">
        <v>5065.14174</v>
      </c>
      <c r="F113">
        <v>5063.4536200000002</v>
      </c>
      <c r="G113">
        <v>5067.9951600000004</v>
      </c>
      <c r="H113">
        <v>5055.5998300000001</v>
      </c>
      <c r="J113">
        <v>1775160900</v>
      </c>
      <c r="K113" t="s">
        <v>0</v>
      </c>
      <c r="L113" t="s">
        <v>2</v>
      </c>
      <c r="M113">
        <v>4668.38</v>
      </c>
      <c r="N113">
        <v>4671.3736200000003</v>
      </c>
      <c r="O113">
        <v>4671.4664899999998</v>
      </c>
      <c r="P113">
        <v>4673.4397499999995</v>
      </c>
      <c r="Q113">
        <v>4670.1775900000002</v>
      </c>
    </row>
    <row r="114" spans="1:17" x14ac:dyDescent="0.55000000000000004">
      <c r="A114">
        <v>1770879600</v>
      </c>
      <c r="B114" t="s">
        <v>0</v>
      </c>
      <c r="C114" t="s">
        <v>1</v>
      </c>
      <c r="D114">
        <v>5068.47</v>
      </c>
      <c r="E114">
        <v>5069.3668900000002</v>
      </c>
      <c r="F114">
        <v>5066.4102499999999</v>
      </c>
      <c r="G114">
        <v>5071.5119800000002</v>
      </c>
      <c r="H114">
        <v>5061.0777500000004</v>
      </c>
      <c r="J114">
        <v>1775161200</v>
      </c>
      <c r="K114" t="s">
        <v>0</v>
      </c>
      <c r="L114" t="s">
        <v>2</v>
      </c>
      <c r="M114">
        <v>4666.67</v>
      </c>
      <c r="N114">
        <v>4671.4971699999996</v>
      </c>
      <c r="O114">
        <v>4671.4818299999997</v>
      </c>
      <c r="P114">
        <v>4673.0921900000003</v>
      </c>
      <c r="Q114">
        <v>4670.4073399999997</v>
      </c>
    </row>
    <row r="115" spans="1:17" x14ac:dyDescent="0.55000000000000004">
      <c r="A115">
        <v>1770883200</v>
      </c>
      <c r="B115" t="s">
        <v>0</v>
      </c>
      <c r="C115" t="s">
        <v>1</v>
      </c>
      <c r="D115">
        <v>5073.24</v>
      </c>
      <c r="E115">
        <v>5073.2862500000001</v>
      </c>
      <c r="F115">
        <v>5069.84825</v>
      </c>
      <c r="G115">
        <v>5076.5349699999997</v>
      </c>
      <c r="H115">
        <v>5065.6189800000002</v>
      </c>
      <c r="J115">
        <v>1775161500</v>
      </c>
      <c r="K115" t="s">
        <v>0</v>
      </c>
      <c r="L115" t="s">
        <v>2</v>
      </c>
      <c r="M115">
        <v>4667.8999999999996</v>
      </c>
      <c r="N115">
        <v>4671.9441500000003</v>
      </c>
      <c r="O115">
        <v>4671.71299</v>
      </c>
      <c r="P115">
        <v>4673.25731</v>
      </c>
      <c r="Q115">
        <v>4670.7202100000004</v>
      </c>
    </row>
    <row r="116" spans="1:17" x14ac:dyDescent="0.55000000000000004">
      <c r="A116">
        <v>1770886800</v>
      </c>
      <c r="B116" t="s">
        <v>0</v>
      </c>
      <c r="C116" t="s">
        <v>1</v>
      </c>
      <c r="D116">
        <v>5062.37</v>
      </c>
      <c r="E116">
        <v>5075.1147700000001</v>
      </c>
      <c r="F116">
        <v>5072.4815099999996</v>
      </c>
      <c r="G116">
        <v>5081.6744200000003</v>
      </c>
      <c r="H116">
        <v>5066.9553999999998</v>
      </c>
      <c r="J116">
        <v>1775161800</v>
      </c>
      <c r="K116" t="s">
        <v>0</v>
      </c>
      <c r="L116" t="s">
        <v>2</v>
      </c>
      <c r="M116">
        <v>4672.41</v>
      </c>
      <c r="N116">
        <v>4672.3939399999999</v>
      </c>
      <c r="O116">
        <v>4672.0534600000001</v>
      </c>
      <c r="P116">
        <v>4673.7726300000004</v>
      </c>
      <c r="Q116">
        <v>4670.7442300000002</v>
      </c>
    </row>
    <row r="117" spans="1:17" x14ac:dyDescent="0.55000000000000004">
      <c r="A117">
        <v>1770890400</v>
      </c>
      <c r="B117" t="s">
        <v>0</v>
      </c>
      <c r="C117" t="s">
        <v>1</v>
      </c>
      <c r="D117">
        <v>5063.76</v>
      </c>
      <c r="E117">
        <v>5073.4656599999998</v>
      </c>
      <c r="F117">
        <v>5072.9735899999996</v>
      </c>
      <c r="G117">
        <v>5085.3715000000002</v>
      </c>
      <c r="H117">
        <v>5063.5685899999999</v>
      </c>
      <c r="J117">
        <v>1775162100</v>
      </c>
      <c r="K117" t="s">
        <v>0</v>
      </c>
      <c r="L117" t="s">
        <v>2</v>
      </c>
      <c r="M117">
        <v>4671.5</v>
      </c>
      <c r="N117">
        <v>4672.23027</v>
      </c>
      <c r="O117">
        <v>4672.1418700000004</v>
      </c>
      <c r="P117">
        <v>4674.2225699999999</v>
      </c>
      <c r="Q117">
        <v>4669.9859100000003</v>
      </c>
    </row>
    <row r="118" spans="1:17" x14ac:dyDescent="0.55000000000000004">
      <c r="A118">
        <v>1770894000</v>
      </c>
      <c r="B118" t="s">
        <v>0</v>
      </c>
      <c r="C118" t="s">
        <v>1</v>
      </c>
      <c r="D118">
        <v>5052.88</v>
      </c>
      <c r="E118">
        <v>5066.8578600000001</v>
      </c>
      <c r="F118">
        <v>5069.91572</v>
      </c>
      <c r="G118">
        <v>5085.9427999999998</v>
      </c>
      <c r="H118">
        <v>5054.05044</v>
      </c>
      <c r="J118">
        <v>1775162400</v>
      </c>
      <c r="K118" t="s">
        <v>0</v>
      </c>
      <c r="L118" t="s">
        <v>2</v>
      </c>
      <c r="M118">
        <v>4669.05</v>
      </c>
      <c r="N118">
        <v>4670.94895</v>
      </c>
      <c r="O118">
        <v>4671.5454099999997</v>
      </c>
      <c r="P118">
        <v>4674.0442499999999</v>
      </c>
      <c r="Q118">
        <v>4667.8971099999999</v>
      </c>
    </row>
    <row r="119" spans="1:17" x14ac:dyDescent="0.55000000000000004">
      <c r="A119">
        <v>1770897600</v>
      </c>
      <c r="B119" t="s">
        <v>0</v>
      </c>
      <c r="C119" t="s">
        <v>1</v>
      </c>
      <c r="D119">
        <v>5075.4399999999996</v>
      </c>
      <c r="E119">
        <v>5054.6818999999996</v>
      </c>
      <c r="F119">
        <v>5062.2988100000002</v>
      </c>
      <c r="G119">
        <v>5081.5598099999997</v>
      </c>
      <c r="H119">
        <v>5038.1688199999999</v>
      </c>
      <c r="J119">
        <v>1775162700</v>
      </c>
      <c r="K119" t="s">
        <v>0</v>
      </c>
      <c r="L119" t="s">
        <v>2</v>
      </c>
      <c r="M119">
        <v>4670.82</v>
      </c>
      <c r="N119">
        <v>4668.19722</v>
      </c>
      <c r="O119">
        <v>4669.8713200000002</v>
      </c>
      <c r="P119">
        <v>4672.7255100000002</v>
      </c>
      <c r="Q119">
        <v>4664.2378799999997</v>
      </c>
    </row>
    <row r="120" spans="1:17" x14ac:dyDescent="0.55000000000000004">
      <c r="A120">
        <v>1770901200</v>
      </c>
      <c r="B120" t="s">
        <v>0</v>
      </c>
      <c r="C120" t="s">
        <v>1</v>
      </c>
      <c r="D120">
        <v>5044.58</v>
      </c>
      <c r="E120">
        <v>5036.1449599999996</v>
      </c>
      <c r="F120">
        <v>5049.2218899999998</v>
      </c>
      <c r="G120">
        <v>5070.6188599999996</v>
      </c>
      <c r="H120">
        <v>5016.2443000000003</v>
      </c>
      <c r="J120">
        <v>1775163000</v>
      </c>
      <c r="K120" t="s">
        <v>0</v>
      </c>
      <c r="L120" t="s">
        <v>2</v>
      </c>
      <c r="M120">
        <v>4672.13</v>
      </c>
      <c r="N120">
        <v>4663.7628100000002</v>
      </c>
      <c r="O120">
        <v>4666.8170600000003</v>
      </c>
      <c r="P120">
        <v>4669.8040600000004</v>
      </c>
      <c r="Q120">
        <v>4658.9708899999996</v>
      </c>
    </row>
    <row r="121" spans="1:17" x14ac:dyDescent="0.55000000000000004">
      <c r="A121">
        <v>1770904800</v>
      </c>
      <c r="B121" t="s">
        <v>0</v>
      </c>
      <c r="C121" t="s">
        <v>1</v>
      </c>
      <c r="D121">
        <v>5060.57</v>
      </c>
      <c r="E121">
        <v>5012.9442600000002</v>
      </c>
      <c r="F121">
        <v>5031.0830699999997</v>
      </c>
      <c r="G121">
        <v>5052.9875199999997</v>
      </c>
      <c r="H121">
        <v>4989.9478499999996</v>
      </c>
      <c r="J121">
        <v>1775163300</v>
      </c>
      <c r="K121" t="s">
        <v>0</v>
      </c>
      <c r="L121" t="s">
        <v>2</v>
      </c>
      <c r="M121">
        <v>4676.09</v>
      </c>
      <c r="N121">
        <v>4657.7479999999996</v>
      </c>
      <c r="O121">
        <v>4662.2825300000004</v>
      </c>
      <c r="P121">
        <v>4665.1652800000002</v>
      </c>
      <c r="Q121">
        <v>4652.3676299999997</v>
      </c>
    </row>
    <row r="122" spans="1:17" x14ac:dyDescent="0.55000000000000004">
      <c r="A122">
        <v>1770908400</v>
      </c>
      <c r="B122" t="s">
        <v>0</v>
      </c>
      <c r="C122" t="s">
        <v>1</v>
      </c>
      <c r="D122">
        <v>4955.0200000000004</v>
      </c>
      <c r="E122">
        <v>4986.4903999999997</v>
      </c>
      <c r="F122">
        <v>5008.7867399999996</v>
      </c>
      <c r="G122">
        <v>5029.6830099999997</v>
      </c>
      <c r="H122">
        <v>4961.4617099999996</v>
      </c>
      <c r="J122">
        <v>1775426400</v>
      </c>
      <c r="K122" t="s">
        <v>0</v>
      </c>
      <c r="L122" t="s">
        <v>2</v>
      </c>
      <c r="M122">
        <v>4637.3599999999997</v>
      </c>
      <c r="N122">
        <v>4650.5617499999998</v>
      </c>
      <c r="O122">
        <v>4656.4221399999997</v>
      </c>
      <c r="P122">
        <v>4658.9313899999997</v>
      </c>
      <c r="Q122">
        <v>4644.8408300000001</v>
      </c>
    </row>
    <row r="123" spans="1:17" x14ac:dyDescent="0.55000000000000004">
      <c r="A123">
        <v>1770912000</v>
      </c>
      <c r="B123" t="s">
        <v>0</v>
      </c>
      <c r="C123" t="s">
        <v>1</v>
      </c>
      <c r="D123">
        <v>4941.24</v>
      </c>
      <c r="E123">
        <v>4962.1105900000002</v>
      </c>
      <c r="F123">
        <v>4985.44866</v>
      </c>
      <c r="G123">
        <v>5002.9327300000004</v>
      </c>
      <c r="H123">
        <v>4937.6419500000002</v>
      </c>
      <c r="J123">
        <v>1775426700</v>
      </c>
      <c r="K123" t="s">
        <v>0</v>
      </c>
      <c r="L123" t="s">
        <v>2</v>
      </c>
      <c r="M123">
        <v>4633.63</v>
      </c>
      <c r="N123">
        <v>4643.8998199999996</v>
      </c>
      <c r="O123">
        <v>4650.1609799999997</v>
      </c>
      <c r="P123">
        <v>4652.0105800000001</v>
      </c>
      <c r="Q123">
        <v>4638.0308800000003</v>
      </c>
    </row>
    <row r="124" spans="1:17" x14ac:dyDescent="0.55000000000000004">
      <c r="A124">
        <v>1770915600</v>
      </c>
      <c r="B124" t="s">
        <v>0</v>
      </c>
      <c r="C124" t="s">
        <v>1</v>
      </c>
      <c r="D124">
        <v>4935.66</v>
      </c>
      <c r="E124">
        <v>4942.3313099999996</v>
      </c>
      <c r="F124">
        <v>4963.8899899999997</v>
      </c>
      <c r="G124">
        <v>4977.64203</v>
      </c>
      <c r="H124">
        <v>4918.6735200000003</v>
      </c>
      <c r="J124">
        <v>1775427000</v>
      </c>
      <c r="K124" t="s">
        <v>0</v>
      </c>
      <c r="L124" t="s">
        <v>2</v>
      </c>
      <c r="M124">
        <v>4629.97</v>
      </c>
      <c r="N124">
        <v>4638.5802299999996</v>
      </c>
      <c r="O124">
        <v>4644.3706000000002</v>
      </c>
      <c r="P124">
        <v>4645.8410599999997</v>
      </c>
      <c r="Q124">
        <v>4632.5402100000001</v>
      </c>
    </row>
    <row r="125" spans="1:17" x14ac:dyDescent="0.55000000000000004">
      <c r="A125">
        <v>1770919200</v>
      </c>
      <c r="B125" t="s">
        <v>0</v>
      </c>
      <c r="C125" t="s">
        <v>1</v>
      </c>
      <c r="D125">
        <v>4945.5600000000004</v>
      </c>
      <c r="E125">
        <v>4928.8912</v>
      </c>
      <c r="F125">
        <v>4946.39059</v>
      </c>
      <c r="G125">
        <v>4957.3192799999997</v>
      </c>
      <c r="H125">
        <v>4906.5635899999997</v>
      </c>
      <c r="J125">
        <v>1775427300</v>
      </c>
      <c r="K125" t="s">
        <v>0</v>
      </c>
      <c r="L125" t="s">
        <v>2</v>
      </c>
      <c r="M125">
        <v>4635.7700000000004</v>
      </c>
      <c r="N125">
        <v>4635.1809899999998</v>
      </c>
      <c r="O125">
        <v>4639.7758000000003</v>
      </c>
      <c r="P125">
        <v>4641.2815499999997</v>
      </c>
      <c r="Q125">
        <v>4629.0387499999997</v>
      </c>
    </row>
    <row r="126" spans="1:17" x14ac:dyDescent="0.55000000000000004">
      <c r="A126">
        <v>1770922800</v>
      </c>
      <c r="B126" t="s">
        <v>0</v>
      </c>
      <c r="C126" t="s">
        <v>1</v>
      </c>
      <c r="D126">
        <v>4915.3500000000004</v>
      </c>
      <c r="E126">
        <v>4922.3233499999997</v>
      </c>
      <c r="F126">
        <v>4934.3569699999998</v>
      </c>
      <c r="G126">
        <v>4943.9316200000003</v>
      </c>
      <c r="H126">
        <v>4901.1416600000002</v>
      </c>
      <c r="J126">
        <v>1775427600</v>
      </c>
      <c r="K126" t="s">
        <v>0</v>
      </c>
      <c r="L126" t="s">
        <v>2</v>
      </c>
      <c r="M126">
        <v>4641.3500000000004</v>
      </c>
      <c r="N126">
        <v>4633.7358199999999</v>
      </c>
      <c r="O126">
        <v>4636.7558099999997</v>
      </c>
      <c r="P126">
        <v>4638.7064200000004</v>
      </c>
      <c r="Q126">
        <v>4627.1490000000003</v>
      </c>
    </row>
    <row r="127" spans="1:17" x14ac:dyDescent="0.55000000000000004">
      <c r="A127">
        <v>1770926400</v>
      </c>
      <c r="B127" t="s">
        <v>0</v>
      </c>
      <c r="C127" t="s">
        <v>1</v>
      </c>
      <c r="D127">
        <v>4921.92</v>
      </c>
      <c r="E127">
        <v>4923.3570900000004</v>
      </c>
      <c r="F127">
        <v>4928.8570300000001</v>
      </c>
      <c r="G127">
        <v>4938.7561900000001</v>
      </c>
      <c r="H127">
        <v>4902.55278</v>
      </c>
      <c r="J127">
        <v>1775427900</v>
      </c>
      <c r="K127" t="s">
        <v>0</v>
      </c>
      <c r="L127" t="s">
        <v>2</v>
      </c>
      <c r="M127">
        <v>4635.96</v>
      </c>
      <c r="N127">
        <v>4633.9632600000004</v>
      </c>
      <c r="O127">
        <v>4635.3595400000004</v>
      </c>
      <c r="P127">
        <v>4638.2820599999995</v>
      </c>
      <c r="Q127">
        <v>4626.52934</v>
      </c>
    </row>
    <row r="128" spans="1:17" x14ac:dyDescent="0.55000000000000004">
      <c r="A128">
        <v>1770933600</v>
      </c>
      <c r="B128" t="s">
        <v>0</v>
      </c>
      <c r="C128" t="s">
        <v>1</v>
      </c>
      <c r="D128">
        <v>4920.54</v>
      </c>
      <c r="E128">
        <v>4930.6650499999996</v>
      </c>
      <c r="F128">
        <v>4929.7610400000003</v>
      </c>
      <c r="G128">
        <v>4941.9995799999997</v>
      </c>
      <c r="H128">
        <v>4909.7384899999997</v>
      </c>
      <c r="J128">
        <v>1775428200</v>
      </c>
      <c r="K128" t="s">
        <v>0</v>
      </c>
      <c r="L128" t="s">
        <v>2</v>
      </c>
      <c r="M128">
        <v>4634.46</v>
      </c>
      <c r="N128">
        <v>4635.5799699999998</v>
      </c>
      <c r="O128">
        <v>4635.46976</v>
      </c>
      <c r="P128">
        <v>4639.8127599999998</v>
      </c>
      <c r="Q128">
        <v>4626.7584900000002</v>
      </c>
    </row>
    <row r="129" spans="1:17" x14ac:dyDescent="0.55000000000000004">
      <c r="A129">
        <v>1770937200</v>
      </c>
      <c r="B129" t="s">
        <v>0</v>
      </c>
      <c r="C129" t="s">
        <v>1</v>
      </c>
      <c r="D129">
        <v>4928.1099999999997</v>
      </c>
      <c r="E129">
        <v>4942.3810700000004</v>
      </c>
      <c r="F129">
        <v>4936.0710499999996</v>
      </c>
      <c r="G129">
        <v>4951.88789</v>
      </c>
      <c r="H129">
        <v>4921.7294000000002</v>
      </c>
      <c r="J129">
        <v>1775428500</v>
      </c>
      <c r="K129" t="s">
        <v>0</v>
      </c>
      <c r="L129" t="s">
        <v>2</v>
      </c>
      <c r="M129">
        <v>4641.8100000000004</v>
      </c>
      <c r="N129">
        <v>4637.9731099999999</v>
      </c>
      <c r="O129">
        <v>4636.7214299999996</v>
      </c>
      <c r="P129">
        <v>4642.7662399999999</v>
      </c>
      <c r="Q129">
        <v>4627.4491600000001</v>
      </c>
    </row>
    <row r="130" spans="1:17" x14ac:dyDescent="0.55000000000000004">
      <c r="A130">
        <v>1770940800</v>
      </c>
      <c r="B130" t="s">
        <v>0</v>
      </c>
      <c r="C130" t="s">
        <v>1</v>
      </c>
      <c r="D130">
        <v>4980.7700000000004</v>
      </c>
      <c r="E130">
        <v>4955.9134899999999</v>
      </c>
      <c r="F130">
        <v>4945.9922699999997</v>
      </c>
      <c r="G130">
        <v>4965.2752799999998</v>
      </c>
      <c r="H130">
        <v>4935.7387799999997</v>
      </c>
      <c r="J130">
        <v>1775428800</v>
      </c>
      <c r="K130" t="s">
        <v>0</v>
      </c>
      <c r="L130" t="s">
        <v>2</v>
      </c>
      <c r="M130">
        <v>4642.72</v>
      </c>
      <c r="N130">
        <v>4640.2075999999997</v>
      </c>
      <c r="O130">
        <v>4638.4645200000004</v>
      </c>
      <c r="P130">
        <v>4646.3120399999998</v>
      </c>
      <c r="Q130">
        <v>4628.1457600000003</v>
      </c>
    </row>
    <row r="131" spans="1:17" x14ac:dyDescent="0.55000000000000004">
      <c r="A131">
        <v>1770944400</v>
      </c>
      <c r="B131" t="s">
        <v>0</v>
      </c>
      <c r="C131" t="s">
        <v>1</v>
      </c>
      <c r="D131">
        <v>4988.5200000000004</v>
      </c>
      <c r="E131">
        <v>4967.5207</v>
      </c>
      <c r="F131">
        <v>4956.75648</v>
      </c>
      <c r="G131">
        <v>4978.2088000000003</v>
      </c>
      <c r="H131">
        <v>4949.2670900000003</v>
      </c>
      <c r="J131">
        <v>1775429100</v>
      </c>
      <c r="K131" t="s">
        <v>0</v>
      </c>
      <c r="L131" t="s">
        <v>2</v>
      </c>
      <c r="M131">
        <v>4642.66</v>
      </c>
      <c r="N131">
        <v>4641.5893400000004</v>
      </c>
      <c r="O131">
        <v>4640.02693</v>
      </c>
      <c r="P131">
        <v>4649.4396999999999</v>
      </c>
      <c r="Q131">
        <v>4628.4591700000001</v>
      </c>
    </row>
    <row r="132" spans="1:17" x14ac:dyDescent="0.55000000000000004">
      <c r="A132">
        <v>1770948000</v>
      </c>
      <c r="B132" t="s">
        <v>0</v>
      </c>
      <c r="C132" t="s">
        <v>1</v>
      </c>
      <c r="D132">
        <v>4981.3500000000004</v>
      </c>
      <c r="E132">
        <v>4975.3754399999998</v>
      </c>
      <c r="F132">
        <v>4966.0659599999999</v>
      </c>
      <c r="G132">
        <v>4988.1622500000003</v>
      </c>
      <c r="H132">
        <v>4959.3512499999997</v>
      </c>
      <c r="J132">
        <v>1775429400</v>
      </c>
      <c r="K132" t="s">
        <v>0</v>
      </c>
      <c r="L132" t="s">
        <v>2</v>
      </c>
      <c r="M132">
        <v>4629.1400000000003</v>
      </c>
      <c r="N132">
        <v>4641.6517299999996</v>
      </c>
      <c r="O132">
        <v>4640.8393299999998</v>
      </c>
      <c r="P132">
        <v>4651.2021699999996</v>
      </c>
      <c r="Q132">
        <v>4628.9286700000002</v>
      </c>
    </row>
    <row r="133" spans="1:17" x14ac:dyDescent="0.55000000000000004">
      <c r="A133">
        <v>1770951600</v>
      </c>
      <c r="B133" t="s">
        <v>0</v>
      </c>
      <c r="C133" t="s">
        <v>1</v>
      </c>
      <c r="D133">
        <v>4976.78</v>
      </c>
      <c r="E133">
        <v>4978.9775499999996</v>
      </c>
      <c r="F133">
        <v>4972.5217599999996</v>
      </c>
      <c r="G133">
        <v>4993.6552099999999</v>
      </c>
      <c r="H133">
        <v>4964.9635200000002</v>
      </c>
      <c r="J133">
        <v>1775429700</v>
      </c>
      <c r="K133" t="s">
        <v>0</v>
      </c>
      <c r="L133" t="s">
        <v>2</v>
      </c>
      <c r="M133">
        <v>4645.8100000000004</v>
      </c>
      <c r="N133">
        <v>4640.4489199999998</v>
      </c>
      <c r="O133">
        <v>4640.6441199999999</v>
      </c>
      <c r="P133">
        <v>4651.0454</v>
      </c>
      <c r="Q133">
        <v>4629.1110600000002</v>
      </c>
    </row>
    <row r="134" spans="1:17" x14ac:dyDescent="0.55000000000000004">
      <c r="A134">
        <v>1770955200</v>
      </c>
      <c r="B134" t="s">
        <v>0</v>
      </c>
      <c r="C134" t="s">
        <v>1</v>
      </c>
      <c r="D134">
        <v>4946.43</v>
      </c>
      <c r="E134">
        <v>4978.5884100000003</v>
      </c>
      <c r="F134">
        <v>4975.5550800000001</v>
      </c>
      <c r="G134">
        <v>4994.1314400000001</v>
      </c>
      <c r="H134">
        <v>4966.03377</v>
      </c>
      <c r="J134">
        <v>1775430000</v>
      </c>
      <c r="K134" t="s">
        <v>0</v>
      </c>
      <c r="L134" t="s">
        <v>2</v>
      </c>
      <c r="M134">
        <v>4636.75</v>
      </c>
      <c r="N134">
        <v>4637.5130099999997</v>
      </c>
      <c r="O134">
        <v>4639.0785699999997</v>
      </c>
      <c r="P134">
        <v>4648.58493</v>
      </c>
      <c r="Q134">
        <v>4628.5196999999998</v>
      </c>
    </row>
    <row r="135" spans="1:17" x14ac:dyDescent="0.55000000000000004">
      <c r="A135">
        <v>1770958800</v>
      </c>
      <c r="B135" t="s">
        <v>0</v>
      </c>
      <c r="C135" t="s">
        <v>1</v>
      </c>
      <c r="D135">
        <v>4967.4399999999996</v>
      </c>
      <c r="E135">
        <v>4975.8756100000001</v>
      </c>
      <c r="F135">
        <v>4975.7153500000004</v>
      </c>
      <c r="G135">
        <v>4990.5866999999998</v>
      </c>
      <c r="H135">
        <v>4963.9994200000001</v>
      </c>
      <c r="J135">
        <v>1775430300</v>
      </c>
      <c r="K135" t="s">
        <v>0</v>
      </c>
      <c r="L135" t="s">
        <v>2</v>
      </c>
      <c r="M135">
        <v>4630.4799999999996</v>
      </c>
      <c r="N135">
        <v>4633.2935900000002</v>
      </c>
      <c r="O135">
        <v>4636.1860800000004</v>
      </c>
      <c r="P135">
        <v>4644.0196900000001</v>
      </c>
      <c r="Q135">
        <v>4626.87979</v>
      </c>
    </row>
    <row r="136" spans="1:17" x14ac:dyDescent="0.55000000000000004">
      <c r="A136">
        <v>1770962400</v>
      </c>
      <c r="B136" t="s">
        <v>0</v>
      </c>
      <c r="C136" t="s">
        <v>1</v>
      </c>
      <c r="D136">
        <v>4974.9399999999996</v>
      </c>
      <c r="E136">
        <v>4971.4793300000001</v>
      </c>
      <c r="F136">
        <v>4973.5973400000003</v>
      </c>
      <c r="G136">
        <v>4984.9934499999999</v>
      </c>
      <c r="H136">
        <v>4959.9128899999996</v>
      </c>
      <c r="J136">
        <v>1775430600</v>
      </c>
      <c r="K136" t="s">
        <v>0</v>
      </c>
      <c r="L136" t="s">
        <v>2</v>
      </c>
      <c r="M136">
        <v>4632.63</v>
      </c>
      <c r="N136">
        <v>4628.3430799999996</v>
      </c>
      <c r="O136">
        <v>4632.26458</v>
      </c>
      <c r="P136">
        <v>4638.0888599999998</v>
      </c>
      <c r="Q136">
        <v>4624.2941700000001</v>
      </c>
    </row>
    <row r="137" spans="1:17" x14ac:dyDescent="0.55000000000000004">
      <c r="A137">
        <v>1770966000</v>
      </c>
      <c r="B137" t="s">
        <v>0</v>
      </c>
      <c r="C137" t="s">
        <v>1</v>
      </c>
      <c r="D137">
        <v>4982.66</v>
      </c>
      <c r="E137">
        <v>4966.5223299999998</v>
      </c>
      <c r="F137">
        <v>4970.0598300000001</v>
      </c>
      <c r="G137">
        <v>4978.9554799999996</v>
      </c>
      <c r="H137">
        <v>4954.9024200000003</v>
      </c>
      <c r="J137">
        <v>1775430900</v>
      </c>
      <c r="K137" t="s">
        <v>0</v>
      </c>
      <c r="L137" t="s">
        <v>2</v>
      </c>
      <c r="M137">
        <v>4624.8500000000004</v>
      </c>
      <c r="N137">
        <v>4623.1102499999997</v>
      </c>
      <c r="O137">
        <v>4627.6874200000002</v>
      </c>
      <c r="P137">
        <v>4631.6184000000003</v>
      </c>
      <c r="Q137">
        <v>4620.9525000000003</v>
      </c>
    </row>
    <row r="138" spans="1:17" x14ac:dyDescent="0.55000000000000004">
      <c r="A138">
        <v>1770969600</v>
      </c>
      <c r="B138" t="s">
        <v>0</v>
      </c>
      <c r="C138" t="s">
        <v>1</v>
      </c>
      <c r="D138">
        <v>4970.3100000000004</v>
      </c>
      <c r="E138">
        <v>4962.1540800000002</v>
      </c>
      <c r="F138">
        <v>4966.1069600000001</v>
      </c>
      <c r="G138">
        <v>4974.2052899999999</v>
      </c>
      <c r="H138">
        <v>4949.7255299999997</v>
      </c>
      <c r="J138">
        <v>1775431200</v>
      </c>
      <c r="K138" t="s">
        <v>0</v>
      </c>
      <c r="L138" t="s">
        <v>2</v>
      </c>
      <c r="M138">
        <v>4619.92</v>
      </c>
      <c r="N138">
        <v>4618.3136800000002</v>
      </c>
      <c r="O138">
        <v>4623.0005499999997</v>
      </c>
      <c r="P138">
        <v>4625.3512700000001</v>
      </c>
      <c r="Q138">
        <v>4617.1724599999998</v>
      </c>
    </row>
    <row r="139" spans="1:17" x14ac:dyDescent="0.55000000000000004">
      <c r="A139">
        <v>1770973200</v>
      </c>
      <c r="B139" t="s">
        <v>0</v>
      </c>
      <c r="C139" t="s">
        <v>1</v>
      </c>
      <c r="D139">
        <v>4950.1000000000004</v>
      </c>
      <c r="E139">
        <v>4959.9444299999996</v>
      </c>
      <c r="F139">
        <v>4963.0256900000004</v>
      </c>
      <c r="G139">
        <v>4972.4092099999998</v>
      </c>
      <c r="H139">
        <v>4945.9080299999996</v>
      </c>
      <c r="J139">
        <v>1775431500</v>
      </c>
      <c r="K139" t="s">
        <v>0</v>
      </c>
      <c r="L139" t="s">
        <v>2</v>
      </c>
      <c r="M139">
        <v>4609.4799999999996</v>
      </c>
      <c r="N139">
        <v>4614.5224099999996</v>
      </c>
      <c r="O139">
        <v>4618.7614800000001</v>
      </c>
      <c r="P139">
        <v>4620.1356100000003</v>
      </c>
      <c r="Q139">
        <v>4613.4706999999999</v>
      </c>
    </row>
    <row r="140" spans="1:17" x14ac:dyDescent="0.55000000000000004">
      <c r="A140">
        <v>1770976800</v>
      </c>
      <c r="B140" t="s">
        <v>0</v>
      </c>
      <c r="C140" t="s">
        <v>1</v>
      </c>
      <c r="D140">
        <v>4953.88</v>
      </c>
      <c r="E140">
        <v>4961.3539000000001</v>
      </c>
      <c r="F140">
        <v>4962.1898000000001</v>
      </c>
      <c r="G140">
        <v>4974.5066699999998</v>
      </c>
      <c r="H140">
        <v>4944.8930300000002</v>
      </c>
      <c r="J140">
        <v>1775431800</v>
      </c>
      <c r="K140" t="s">
        <v>0</v>
      </c>
      <c r="L140" t="s">
        <v>2</v>
      </c>
      <c r="M140">
        <v>4615.4399999999996</v>
      </c>
      <c r="N140">
        <v>4612.2961999999998</v>
      </c>
      <c r="O140">
        <v>4615.5288399999999</v>
      </c>
      <c r="P140">
        <v>4616.5612199999996</v>
      </c>
      <c r="Q140">
        <v>4610.5015400000002</v>
      </c>
    </row>
    <row r="141" spans="1:17" x14ac:dyDescent="0.55000000000000004">
      <c r="A141">
        <v>1770980400</v>
      </c>
      <c r="B141" t="s">
        <v>0</v>
      </c>
      <c r="C141" t="s">
        <v>1</v>
      </c>
      <c r="D141">
        <v>4969.46</v>
      </c>
      <c r="E141">
        <v>4966.5804799999996</v>
      </c>
      <c r="F141">
        <v>4964.3851400000003</v>
      </c>
      <c r="G141">
        <v>4981.28179</v>
      </c>
      <c r="H141">
        <v>4947.7475299999996</v>
      </c>
      <c r="J141">
        <v>1775432100</v>
      </c>
      <c r="K141" t="s">
        <v>0</v>
      </c>
      <c r="L141" t="s">
        <v>2</v>
      </c>
      <c r="M141">
        <v>4614.28</v>
      </c>
      <c r="N141">
        <v>4611.5436499999996</v>
      </c>
      <c r="O141">
        <v>4613.5362400000004</v>
      </c>
      <c r="P141">
        <v>4614.9085299999997</v>
      </c>
      <c r="Q141">
        <v>4608.6942799999997</v>
      </c>
    </row>
    <row r="142" spans="1:17" x14ac:dyDescent="0.55000000000000004">
      <c r="A142">
        <v>1770984000</v>
      </c>
      <c r="B142" t="s">
        <v>0</v>
      </c>
      <c r="C142" t="s">
        <v>1</v>
      </c>
      <c r="D142">
        <v>4987.05</v>
      </c>
      <c r="E142">
        <v>4974.9626799999996</v>
      </c>
      <c r="F142">
        <v>4969.6739100000004</v>
      </c>
      <c r="G142">
        <v>4991.6441400000003</v>
      </c>
      <c r="H142">
        <v>4954.1848600000003</v>
      </c>
      <c r="J142">
        <v>1775432400</v>
      </c>
      <c r="K142" t="s">
        <v>0</v>
      </c>
      <c r="L142" t="s">
        <v>2</v>
      </c>
      <c r="M142">
        <v>4607.25</v>
      </c>
      <c r="N142">
        <v>4612.1248800000003</v>
      </c>
      <c r="O142">
        <v>4612.8305600000003</v>
      </c>
      <c r="P142">
        <v>4615.0315199999995</v>
      </c>
      <c r="Q142">
        <v>4608.0202300000001</v>
      </c>
    </row>
    <row r="143" spans="1:17" x14ac:dyDescent="0.55000000000000004">
      <c r="A143">
        <v>1770987600</v>
      </c>
      <c r="B143" t="s">
        <v>0</v>
      </c>
      <c r="C143" t="s">
        <v>1</v>
      </c>
      <c r="D143">
        <v>4995.5</v>
      </c>
      <c r="E143">
        <v>4985.4468999999999</v>
      </c>
      <c r="F143">
        <v>4977.5604000000003</v>
      </c>
      <c r="G143">
        <v>5003.8050000000003</v>
      </c>
      <c r="H143">
        <v>4963.9225900000001</v>
      </c>
      <c r="J143">
        <v>1775432700</v>
      </c>
      <c r="K143" t="s">
        <v>0</v>
      </c>
      <c r="L143" t="s">
        <v>2</v>
      </c>
      <c r="M143">
        <v>4613.58</v>
      </c>
      <c r="N143">
        <v>4613.8474200000001</v>
      </c>
      <c r="O143">
        <v>4613.3389900000002</v>
      </c>
      <c r="P143">
        <v>4616.6145100000003</v>
      </c>
      <c r="Q143">
        <v>4608.5599599999996</v>
      </c>
    </row>
    <row r="144" spans="1:17" x14ac:dyDescent="0.55000000000000004">
      <c r="A144">
        <v>1770991200</v>
      </c>
      <c r="B144" t="s">
        <v>0</v>
      </c>
      <c r="C144" t="s">
        <v>1</v>
      </c>
      <c r="D144">
        <v>4976.79</v>
      </c>
      <c r="E144">
        <v>4997.0491099999999</v>
      </c>
      <c r="F144">
        <v>4987.30476</v>
      </c>
      <c r="G144">
        <v>5016.2044999999998</v>
      </c>
      <c r="H144">
        <v>4976.2075999999997</v>
      </c>
      <c r="J144">
        <v>1775433000</v>
      </c>
      <c r="K144" t="s">
        <v>0</v>
      </c>
      <c r="L144" t="s">
        <v>2</v>
      </c>
      <c r="M144">
        <v>4616.92</v>
      </c>
      <c r="N144">
        <v>4616.0218000000004</v>
      </c>
      <c r="O144">
        <v>4614.6804000000002</v>
      </c>
      <c r="P144">
        <v>4619.0384999999997</v>
      </c>
      <c r="Q144">
        <v>4609.9696599999997</v>
      </c>
    </row>
    <row r="145" spans="1:17" x14ac:dyDescent="0.55000000000000004">
      <c r="A145">
        <v>1770994800</v>
      </c>
      <c r="B145" t="s">
        <v>0</v>
      </c>
      <c r="C145" t="s">
        <v>1</v>
      </c>
      <c r="D145">
        <v>5007.9799999999996</v>
      </c>
      <c r="E145">
        <v>5009.2182899999998</v>
      </c>
      <c r="F145">
        <v>4998.26152</v>
      </c>
      <c r="G145">
        <v>5027.41824</v>
      </c>
      <c r="H145">
        <v>4989.77063</v>
      </c>
      <c r="J145">
        <v>1775433300</v>
      </c>
      <c r="K145" t="s">
        <v>0</v>
      </c>
      <c r="L145" t="s">
        <v>2</v>
      </c>
      <c r="M145">
        <v>4610.53</v>
      </c>
      <c r="N145">
        <v>4618.0248499999998</v>
      </c>
      <c r="O145">
        <v>4616.3526300000003</v>
      </c>
      <c r="P145">
        <v>4621.6044199999997</v>
      </c>
      <c r="Q145">
        <v>4611.6280900000002</v>
      </c>
    </row>
    <row r="146" spans="1:17" x14ac:dyDescent="0.55000000000000004">
      <c r="A146">
        <v>1770998400</v>
      </c>
      <c r="B146" t="s">
        <v>0</v>
      </c>
      <c r="C146" t="s">
        <v>1</v>
      </c>
      <c r="D146">
        <v>5020.88</v>
      </c>
      <c r="E146">
        <v>5019.95208</v>
      </c>
      <c r="F146">
        <v>5009.1067999999996</v>
      </c>
      <c r="G146">
        <v>5036.1572100000003</v>
      </c>
      <c r="H146">
        <v>5003.13195</v>
      </c>
      <c r="J146">
        <v>1775433600</v>
      </c>
      <c r="K146" t="s">
        <v>0</v>
      </c>
      <c r="L146" t="s">
        <v>2</v>
      </c>
      <c r="M146">
        <v>4623.28</v>
      </c>
      <c r="N146">
        <v>4619.5503399999998</v>
      </c>
      <c r="O146">
        <v>4617.9514799999997</v>
      </c>
      <c r="P146">
        <v>4623.8075799999997</v>
      </c>
      <c r="Q146">
        <v>4613.0892700000004</v>
      </c>
    </row>
    <row r="147" spans="1:17" x14ac:dyDescent="0.55000000000000004">
      <c r="A147">
        <v>1771002000</v>
      </c>
      <c r="B147" t="s">
        <v>0</v>
      </c>
      <c r="C147" t="s">
        <v>1</v>
      </c>
      <c r="D147">
        <v>5031.2</v>
      </c>
      <c r="E147">
        <v>5028.0027700000001</v>
      </c>
      <c r="F147">
        <v>5018.5547900000001</v>
      </c>
      <c r="G147">
        <v>5042.0000799999998</v>
      </c>
      <c r="H147">
        <v>5014.0591100000001</v>
      </c>
      <c r="J147">
        <v>1775433900</v>
      </c>
      <c r="K147" t="s">
        <v>0</v>
      </c>
      <c r="L147" t="s">
        <v>2</v>
      </c>
      <c r="M147">
        <v>4623.1899999999996</v>
      </c>
      <c r="N147">
        <v>4619.9449699999996</v>
      </c>
      <c r="O147">
        <v>4618.94823</v>
      </c>
      <c r="P147">
        <v>4625.0669600000001</v>
      </c>
      <c r="Q147">
        <v>4613.9897199999996</v>
      </c>
    </row>
    <row r="148" spans="1:17" x14ac:dyDescent="0.55000000000000004">
      <c r="A148">
        <v>1771005600</v>
      </c>
      <c r="B148" t="s">
        <v>0</v>
      </c>
      <c r="C148" t="s">
        <v>1</v>
      </c>
      <c r="D148">
        <v>5025.79</v>
      </c>
      <c r="E148">
        <v>5032.5069599999997</v>
      </c>
      <c r="F148">
        <v>5025.5308699999996</v>
      </c>
      <c r="G148">
        <v>5044.6451500000003</v>
      </c>
      <c r="H148">
        <v>5021.1277600000003</v>
      </c>
      <c r="J148">
        <v>1775434200</v>
      </c>
      <c r="K148" t="s">
        <v>0</v>
      </c>
      <c r="L148" t="s">
        <v>2</v>
      </c>
      <c r="M148">
        <v>4626.16</v>
      </c>
      <c r="N148">
        <v>4619.1158100000002</v>
      </c>
      <c r="O148">
        <v>4619.0320199999996</v>
      </c>
      <c r="P148">
        <v>4625.0957799999996</v>
      </c>
      <c r="Q148">
        <v>4613.8329199999998</v>
      </c>
    </row>
    <row r="149" spans="1:17" x14ac:dyDescent="0.55000000000000004">
      <c r="A149">
        <v>1771009200</v>
      </c>
      <c r="B149" t="s">
        <v>0</v>
      </c>
      <c r="C149" t="s">
        <v>1</v>
      </c>
      <c r="D149">
        <v>5032.3500000000004</v>
      </c>
      <c r="E149">
        <v>5033.5340500000002</v>
      </c>
      <c r="F149">
        <v>5029.5324600000004</v>
      </c>
      <c r="G149">
        <v>5043.9608699999999</v>
      </c>
      <c r="H149">
        <v>5023.5778899999996</v>
      </c>
      <c r="J149">
        <v>1775434500</v>
      </c>
      <c r="K149" t="s">
        <v>0</v>
      </c>
      <c r="L149" t="s">
        <v>2</v>
      </c>
      <c r="M149">
        <v>4614.87</v>
      </c>
      <c r="N149">
        <v>4617.1842200000001</v>
      </c>
      <c r="O149">
        <v>4618.1081199999999</v>
      </c>
      <c r="P149">
        <v>4623.9011600000003</v>
      </c>
      <c r="Q149">
        <v>4612.5855300000003</v>
      </c>
    </row>
    <row r="150" spans="1:17" x14ac:dyDescent="0.55000000000000004">
      <c r="A150">
        <v>1771012800</v>
      </c>
      <c r="B150" t="s">
        <v>0</v>
      </c>
      <c r="C150" t="s">
        <v>1</v>
      </c>
      <c r="D150">
        <v>5041.6899999999996</v>
      </c>
      <c r="E150">
        <v>5030.9117200000001</v>
      </c>
      <c r="F150">
        <v>5030.2220900000002</v>
      </c>
      <c r="G150">
        <v>5040.6424299999999</v>
      </c>
      <c r="H150">
        <v>5021.4229800000003</v>
      </c>
      <c r="J150">
        <v>1775434800</v>
      </c>
      <c r="K150" t="s">
        <v>0</v>
      </c>
      <c r="L150" t="s">
        <v>2</v>
      </c>
      <c r="M150">
        <v>4617.09</v>
      </c>
      <c r="N150">
        <v>4614.8605200000002</v>
      </c>
      <c r="O150">
        <v>4616.4843199999996</v>
      </c>
      <c r="P150">
        <v>4621.7020599999996</v>
      </c>
      <c r="Q150">
        <v>4610.7120400000003</v>
      </c>
    </row>
    <row r="151" spans="1:17" x14ac:dyDescent="0.55000000000000004">
      <c r="A151">
        <v>1771192800</v>
      </c>
      <c r="B151" t="s">
        <v>0</v>
      </c>
      <c r="C151" t="s">
        <v>1</v>
      </c>
      <c r="D151">
        <v>5020.6000000000004</v>
      </c>
      <c r="E151">
        <v>5024.8770199999999</v>
      </c>
      <c r="F151">
        <v>5027.5495600000004</v>
      </c>
      <c r="G151">
        <v>5034.9198500000002</v>
      </c>
      <c r="H151">
        <v>5015.0391499999996</v>
      </c>
      <c r="J151">
        <v>1775435100</v>
      </c>
      <c r="K151" t="s">
        <v>0</v>
      </c>
      <c r="L151" t="s">
        <v>2</v>
      </c>
      <c r="M151">
        <v>4603.5200000000004</v>
      </c>
      <c r="N151">
        <v>4612.6509699999997</v>
      </c>
      <c r="O151">
        <v>4614.56765</v>
      </c>
      <c r="P151">
        <v>4619.1656899999998</v>
      </c>
      <c r="Q151">
        <v>4608.7485900000001</v>
      </c>
    </row>
    <row r="152" spans="1:17" x14ac:dyDescent="0.55000000000000004">
      <c r="A152">
        <v>1771196400</v>
      </c>
      <c r="B152" t="s">
        <v>0</v>
      </c>
      <c r="C152" t="s">
        <v>1</v>
      </c>
      <c r="D152">
        <v>5015.6499999999996</v>
      </c>
      <c r="E152">
        <v>5016.8657400000002</v>
      </c>
      <c r="F152">
        <v>5022.2076500000003</v>
      </c>
      <c r="G152">
        <v>5027.7104300000001</v>
      </c>
      <c r="H152">
        <v>5006.0875699999997</v>
      </c>
      <c r="J152">
        <v>1775435400</v>
      </c>
      <c r="K152" t="s">
        <v>0</v>
      </c>
      <c r="L152" t="s">
        <v>2</v>
      </c>
      <c r="M152">
        <v>4609.2</v>
      </c>
      <c r="N152">
        <v>4611.4684500000003</v>
      </c>
      <c r="O152">
        <v>4613.0180499999997</v>
      </c>
      <c r="P152">
        <v>4616.9894599999998</v>
      </c>
      <c r="Q152">
        <v>4607.5706200000004</v>
      </c>
    </row>
    <row r="153" spans="1:17" x14ac:dyDescent="0.55000000000000004">
      <c r="A153">
        <v>1771200000</v>
      </c>
      <c r="B153" t="s">
        <v>0</v>
      </c>
      <c r="C153" t="s">
        <v>1</v>
      </c>
      <c r="D153">
        <v>5028.8599999999997</v>
      </c>
      <c r="E153">
        <v>5008.3659200000002</v>
      </c>
      <c r="F153">
        <v>5015.2867800000004</v>
      </c>
      <c r="G153">
        <v>5020.1553199999998</v>
      </c>
      <c r="H153">
        <v>4996.6299799999997</v>
      </c>
      <c r="J153">
        <v>1775435700</v>
      </c>
      <c r="K153" t="s">
        <v>0</v>
      </c>
      <c r="L153" t="s">
        <v>2</v>
      </c>
      <c r="M153">
        <v>4610.5600000000004</v>
      </c>
      <c r="N153">
        <v>4611.6755800000001</v>
      </c>
      <c r="O153">
        <v>4612.34681</v>
      </c>
      <c r="P153">
        <v>4615.9714599999998</v>
      </c>
      <c r="Q153">
        <v>4607.6396299999997</v>
      </c>
    </row>
    <row r="154" spans="1:17" x14ac:dyDescent="0.55000000000000004">
      <c r="A154">
        <v>1771203600</v>
      </c>
      <c r="B154" t="s">
        <v>0</v>
      </c>
      <c r="C154" t="s">
        <v>1</v>
      </c>
      <c r="D154">
        <v>4994.78</v>
      </c>
      <c r="E154">
        <v>5000.2474899999997</v>
      </c>
      <c r="F154">
        <v>5007.7671399999999</v>
      </c>
      <c r="G154">
        <v>5012.9672600000004</v>
      </c>
      <c r="H154">
        <v>4987.8797800000002</v>
      </c>
      <c r="J154">
        <v>1775436000</v>
      </c>
      <c r="K154" t="s">
        <v>0</v>
      </c>
      <c r="L154" t="s">
        <v>2</v>
      </c>
      <c r="M154">
        <v>4619.16</v>
      </c>
      <c r="N154">
        <v>4613.46515</v>
      </c>
      <c r="O154">
        <v>4612.9059800000005</v>
      </c>
      <c r="P154">
        <v>4616.5727699999998</v>
      </c>
      <c r="Q154">
        <v>4609.1351199999999</v>
      </c>
    </row>
    <row r="155" spans="1:17" x14ac:dyDescent="0.55000000000000004">
      <c r="A155">
        <v>1771207200</v>
      </c>
      <c r="B155" t="s">
        <v>0</v>
      </c>
      <c r="C155" t="s">
        <v>1</v>
      </c>
      <c r="D155">
        <v>4987.72</v>
      </c>
      <c r="E155">
        <v>4994.4473600000001</v>
      </c>
      <c r="F155">
        <v>5001.10725</v>
      </c>
      <c r="G155">
        <v>5006.9335700000001</v>
      </c>
      <c r="H155">
        <v>4981.4739499999996</v>
      </c>
      <c r="J155">
        <v>1775436300</v>
      </c>
      <c r="K155" t="s">
        <v>0</v>
      </c>
      <c r="L155" t="s">
        <v>2</v>
      </c>
      <c r="M155">
        <v>4617.8</v>
      </c>
      <c r="N155">
        <v>4616.5817100000004</v>
      </c>
      <c r="O155">
        <v>4614.7438499999998</v>
      </c>
      <c r="P155">
        <v>4618.7831999999999</v>
      </c>
      <c r="Q155">
        <v>4611.93649</v>
      </c>
    </row>
    <row r="156" spans="1:17" x14ac:dyDescent="0.55000000000000004">
      <c r="A156">
        <v>1771210800</v>
      </c>
      <c r="B156" t="s">
        <v>0</v>
      </c>
      <c r="C156" t="s">
        <v>1</v>
      </c>
      <c r="D156">
        <v>4977.1000000000004</v>
      </c>
      <c r="E156">
        <v>4991.7268000000004</v>
      </c>
      <c r="F156">
        <v>4996.4170299999996</v>
      </c>
      <c r="G156">
        <v>5003.3408600000002</v>
      </c>
      <c r="H156">
        <v>4978.4817899999998</v>
      </c>
      <c r="J156">
        <v>1775436600</v>
      </c>
      <c r="K156" t="s">
        <v>0</v>
      </c>
      <c r="L156" t="s">
        <v>2</v>
      </c>
      <c r="M156">
        <v>4621.3</v>
      </c>
      <c r="N156">
        <v>4620.7816700000003</v>
      </c>
      <c r="O156">
        <v>4617.7627599999996</v>
      </c>
      <c r="P156">
        <v>4622.5082000000002</v>
      </c>
      <c r="Q156">
        <v>4615.6148000000003</v>
      </c>
    </row>
    <row r="157" spans="1:17" x14ac:dyDescent="0.55000000000000004">
      <c r="A157">
        <v>1771214400</v>
      </c>
      <c r="B157" t="s">
        <v>0</v>
      </c>
      <c r="C157" t="s">
        <v>1</v>
      </c>
      <c r="D157">
        <v>4990.59</v>
      </c>
      <c r="E157">
        <v>4992.5215699999999</v>
      </c>
      <c r="F157">
        <v>4994.4692999999997</v>
      </c>
      <c r="G157">
        <v>5002.5221700000002</v>
      </c>
      <c r="H157">
        <v>4979.1091200000001</v>
      </c>
      <c r="J157">
        <v>1775436900</v>
      </c>
      <c r="K157" t="s">
        <v>0</v>
      </c>
      <c r="L157" t="s">
        <v>2</v>
      </c>
      <c r="M157">
        <v>4622.5200000000004</v>
      </c>
      <c r="N157">
        <v>4625.5099200000004</v>
      </c>
      <c r="O157">
        <v>4621.63634</v>
      </c>
      <c r="P157">
        <v>4627.3999400000002</v>
      </c>
      <c r="Q157">
        <v>4619.7752200000004</v>
      </c>
    </row>
    <row r="158" spans="1:17" x14ac:dyDescent="0.55000000000000004">
      <c r="A158">
        <v>1771218000</v>
      </c>
      <c r="B158" t="s">
        <v>0</v>
      </c>
      <c r="C158" t="s">
        <v>1</v>
      </c>
      <c r="D158">
        <v>4994.9399999999996</v>
      </c>
      <c r="E158">
        <v>4995.7699300000004</v>
      </c>
      <c r="F158">
        <v>4995.1196099999997</v>
      </c>
      <c r="G158">
        <v>5004.1744399999998</v>
      </c>
      <c r="H158">
        <v>4982.9379900000004</v>
      </c>
      <c r="J158">
        <v>1775437200</v>
      </c>
      <c r="K158" t="s">
        <v>0</v>
      </c>
      <c r="L158" t="s">
        <v>2</v>
      </c>
      <c r="M158">
        <v>4631.26</v>
      </c>
      <c r="N158">
        <v>4630.1856200000002</v>
      </c>
      <c r="O158">
        <v>4625.9109799999997</v>
      </c>
      <c r="P158">
        <v>4632.7437</v>
      </c>
      <c r="Q158">
        <v>4623.8327900000004</v>
      </c>
    </row>
    <row r="159" spans="1:17" x14ac:dyDescent="0.55000000000000004">
      <c r="A159">
        <v>1771221600</v>
      </c>
      <c r="B159" t="s">
        <v>0</v>
      </c>
      <c r="C159" t="s">
        <v>1</v>
      </c>
      <c r="D159">
        <v>5007.16</v>
      </c>
      <c r="E159">
        <v>5000.1574899999996</v>
      </c>
      <c r="F159">
        <v>4997.6385499999997</v>
      </c>
      <c r="G159">
        <v>5007.1665800000001</v>
      </c>
      <c r="H159">
        <v>4988.2504900000004</v>
      </c>
      <c r="J159">
        <v>1775437500</v>
      </c>
      <c r="K159" t="s">
        <v>0</v>
      </c>
      <c r="L159" t="s">
        <v>2</v>
      </c>
      <c r="M159">
        <v>4637.6499999999996</v>
      </c>
      <c r="N159">
        <v>4634.0378199999996</v>
      </c>
      <c r="O159">
        <v>4629.9744000000001</v>
      </c>
      <c r="P159">
        <v>4637.6982200000002</v>
      </c>
      <c r="Q159">
        <v>4627.26224</v>
      </c>
    </row>
    <row r="160" spans="1:17" x14ac:dyDescent="0.55000000000000004">
      <c r="A160">
        <v>1771225200</v>
      </c>
      <c r="B160" t="s">
        <v>0</v>
      </c>
      <c r="C160" t="s">
        <v>1</v>
      </c>
      <c r="D160">
        <v>5008.04</v>
      </c>
      <c r="E160">
        <v>5004.05962</v>
      </c>
      <c r="F160">
        <v>5000.8490899999997</v>
      </c>
      <c r="G160">
        <v>5010.1967500000001</v>
      </c>
      <c r="H160">
        <v>4993.3869599999998</v>
      </c>
      <c r="J160">
        <v>1775437800</v>
      </c>
      <c r="K160" t="s">
        <v>0</v>
      </c>
      <c r="L160" t="s">
        <v>2</v>
      </c>
      <c r="M160">
        <v>4641.83</v>
      </c>
      <c r="N160">
        <v>4636.4624100000001</v>
      </c>
      <c r="O160">
        <v>4633.2183999999997</v>
      </c>
      <c r="P160">
        <v>4641.38004</v>
      </c>
      <c r="Q160">
        <v>4629.5903699999999</v>
      </c>
    </row>
    <row r="161" spans="1:17" x14ac:dyDescent="0.55000000000000004">
      <c r="A161">
        <v>1771228800</v>
      </c>
      <c r="B161" t="s">
        <v>0</v>
      </c>
      <c r="C161" t="s">
        <v>1</v>
      </c>
      <c r="D161">
        <v>5013.5200000000004</v>
      </c>
      <c r="E161">
        <v>5006.3441000000003</v>
      </c>
      <c r="F161">
        <v>5003.5965999999999</v>
      </c>
      <c r="G161">
        <v>5012.1412300000002</v>
      </c>
      <c r="H161">
        <v>4996.9365100000005</v>
      </c>
      <c r="J161">
        <v>1775438100</v>
      </c>
      <c r="K161" t="s">
        <v>0</v>
      </c>
      <c r="L161" t="s">
        <v>2</v>
      </c>
      <c r="M161">
        <v>4625.1099999999997</v>
      </c>
      <c r="N161">
        <v>4637.13555</v>
      </c>
      <c r="O161">
        <v>4635.1769800000002</v>
      </c>
      <c r="P161">
        <v>4643.2445200000002</v>
      </c>
      <c r="Q161">
        <v>4630.3998099999999</v>
      </c>
    </row>
    <row r="162" spans="1:17" x14ac:dyDescent="0.55000000000000004">
      <c r="A162">
        <v>1771232400</v>
      </c>
      <c r="B162" t="s">
        <v>0</v>
      </c>
      <c r="C162" t="s">
        <v>1</v>
      </c>
      <c r="D162">
        <v>5006.12</v>
      </c>
      <c r="E162">
        <v>5006.2873300000001</v>
      </c>
      <c r="F162">
        <v>5004.9419600000001</v>
      </c>
      <c r="G162">
        <v>5012.1737400000002</v>
      </c>
      <c r="H162">
        <v>4997.8218100000004</v>
      </c>
      <c r="J162">
        <v>1775438400</v>
      </c>
      <c r="K162" t="s">
        <v>0</v>
      </c>
      <c r="L162" t="s">
        <v>2</v>
      </c>
      <c r="M162">
        <v>4632.76</v>
      </c>
      <c r="N162">
        <v>4636.5198600000003</v>
      </c>
      <c r="O162">
        <v>4635.8484200000003</v>
      </c>
      <c r="P162">
        <v>4643.0847199999998</v>
      </c>
      <c r="Q162">
        <v>4630.0613999999996</v>
      </c>
    </row>
    <row r="163" spans="1:17" x14ac:dyDescent="0.55000000000000004">
      <c r="A163">
        <v>1771236000</v>
      </c>
      <c r="B163" t="s">
        <v>0</v>
      </c>
      <c r="C163" t="s">
        <v>1</v>
      </c>
      <c r="D163">
        <v>5004.33</v>
      </c>
      <c r="E163">
        <v>5004.26242</v>
      </c>
      <c r="F163">
        <v>5004.6021899999996</v>
      </c>
      <c r="G163">
        <v>5010.1793399999997</v>
      </c>
      <c r="H163">
        <v>4996.3184700000002</v>
      </c>
      <c r="J163">
        <v>1775438700</v>
      </c>
      <c r="K163" t="s">
        <v>0</v>
      </c>
      <c r="L163" t="s">
        <v>2</v>
      </c>
      <c r="M163">
        <v>4641.0200000000004</v>
      </c>
      <c r="N163">
        <v>4634.6832100000001</v>
      </c>
      <c r="O163">
        <v>4635.2658199999996</v>
      </c>
      <c r="P163">
        <v>4641.2359800000004</v>
      </c>
      <c r="Q163">
        <v>4628.8650399999997</v>
      </c>
    </row>
    <row r="164" spans="1:17" x14ac:dyDescent="0.55000000000000004">
      <c r="A164">
        <v>1771239600</v>
      </c>
      <c r="B164" t="s">
        <v>0</v>
      </c>
      <c r="C164" t="s">
        <v>1</v>
      </c>
      <c r="D164">
        <v>5002.1099999999997</v>
      </c>
      <c r="E164">
        <v>5000.9480599999997</v>
      </c>
      <c r="F164">
        <v>5002.7751200000002</v>
      </c>
      <c r="G164">
        <v>5006.8055700000004</v>
      </c>
      <c r="H164">
        <v>4993.1681500000004</v>
      </c>
      <c r="J164">
        <v>1775439000</v>
      </c>
      <c r="K164" t="s">
        <v>0</v>
      </c>
      <c r="L164" t="s">
        <v>2</v>
      </c>
      <c r="M164">
        <v>4628.82</v>
      </c>
      <c r="N164">
        <v>4631.8258999999998</v>
      </c>
      <c r="O164">
        <v>4633.5458600000002</v>
      </c>
      <c r="P164">
        <v>4637.9871300000004</v>
      </c>
      <c r="Q164">
        <v>4626.8162499999999</v>
      </c>
    </row>
    <row r="165" spans="1:17" x14ac:dyDescent="0.55000000000000004">
      <c r="A165">
        <v>1771243200</v>
      </c>
      <c r="B165" t="s">
        <v>0</v>
      </c>
      <c r="C165" t="s">
        <v>1</v>
      </c>
      <c r="D165">
        <v>4997.18</v>
      </c>
      <c r="E165">
        <v>4997.2590200000004</v>
      </c>
      <c r="F165">
        <v>5000.0170699999999</v>
      </c>
      <c r="G165">
        <v>5002.8062900000004</v>
      </c>
      <c r="H165">
        <v>4989.5369099999998</v>
      </c>
      <c r="J165">
        <v>1775439300</v>
      </c>
      <c r="K165" t="s">
        <v>0</v>
      </c>
      <c r="L165" t="s">
        <v>2</v>
      </c>
      <c r="M165">
        <v>4635.1899999999996</v>
      </c>
      <c r="N165">
        <v>4628.8602799999999</v>
      </c>
      <c r="O165">
        <v>4631.2030699999996</v>
      </c>
      <c r="P165">
        <v>4634.04061</v>
      </c>
      <c r="Q165">
        <v>4624.4709800000001</v>
      </c>
    </row>
    <row r="166" spans="1:17" x14ac:dyDescent="0.55000000000000004">
      <c r="A166">
        <v>1771246800</v>
      </c>
      <c r="B166" t="s">
        <v>0</v>
      </c>
      <c r="C166" t="s">
        <v>1</v>
      </c>
      <c r="D166">
        <v>4988.2700000000004</v>
      </c>
      <c r="E166">
        <v>4993.9698900000003</v>
      </c>
      <c r="F166">
        <v>4996.9934800000001</v>
      </c>
      <c r="G166">
        <v>4999.1200099999996</v>
      </c>
      <c r="H166">
        <v>4986.3577999999998</v>
      </c>
      <c r="J166">
        <v>1775439600</v>
      </c>
      <c r="K166" t="s">
        <v>0</v>
      </c>
      <c r="L166" t="s">
        <v>2</v>
      </c>
      <c r="M166">
        <v>4628.21</v>
      </c>
      <c r="N166">
        <v>4626.3064599999998</v>
      </c>
      <c r="O166">
        <v>4628.7547699999996</v>
      </c>
      <c r="P166">
        <v>4630.4286899999997</v>
      </c>
      <c r="Q166">
        <v>4622.3483200000001</v>
      </c>
    </row>
    <row r="167" spans="1:17" x14ac:dyDescent="0.55000000000000004">
      <c r="A167">
        <v>1771250400</v>
      </c>
      <c r="B167" t="s">
        <v>0</v>
      </c>
      <c r="C167" t="s">
        <v>1</v>
      </c>
      <c r="D167">
        <v>4979.59</v>
      </c>
      <c r="E167">
        <v>4991.5427399999999</v>
      </c>
      <c r="F167">
        <v>4994.26811</v>
      </c>
      <c r="G167">
        <v>4996.44146</v>
      </c>
      <c r="H167">
        <v>4984.2127600000003</v>
      </c>
      <c r="J167">
        <v>1775439900</v>
      </c>
      <c r="K167" t="s">
        <v>0</v>
      </c>
      <c r="L167" t="s">
        <v>2</v>
      </c>
      <c r="M167">
        <v>4623.55</v>
      </c>
      <c r="N167">
        <v>4624.9736000000003</v>
      </c>
      <c r="O167">
        <v>4626.8641799999996</v>
      </c>
      <c r="P167">
        <v>4628.0294100000001</v>
      </c>
      <c r="Q167">
        <v>4621.0247900000004</v>
      </c>
    </row>
    <row r="168" spans="1:17" x14ac:dyDescent="0.55000000000000004">
      <c r="A168">
        <v>1771254000</v>
      </c>
      <c r="B168" t="s">
        <v>0</v>
      </c>
      <c r="C168" t="s">
        <v>1</v>
      </c>
      <c r="D168">
        <v>4988.2</v>
      </c>
      <c r="E168">
        <v>4989.9709499999999</v>
      </c>
      <c r="F168">
        <v>4992.1195299999999</v>
      </c>
      <c r="G168">
        <v>4995.2219500000001</v>
      </c>
      <c r="H168">
        <v>4983.16644</v>
      </c>
      <c r="J168">
        <v>1775440200</v>
      </c>
      <c r="K168" t="s">
        <v>0</v>
      </c>
      <c r="L168" t="s">
        <v>2</v>
      </c>
      <c r="M168">
        <v>4626.3599999999997</v>
      </c>
      <c r="N168">
        <v>4625.4562400000004</v>
      </c>
      <c r="O168">
        <v>4626.16021</v>
      </c>
      <c r="P168">
        <v>4627.6728800000001</v>
      </c>
      <c r="Q168">
        <v>4620.9570899999999</v>
      </c>
    </row>
    <row r="169" spans="1:17" x14ac:dyDescent="0.55000000000000004">
      <c r="A169">
        <v>1771257600</v>
      </c>
      <c r="B169" t="s">
        <v>0</v>
      </c>
      <c r="C169" t="s">
        <v>1</v>
      </c>
      <c r="D169">
        <v>4991.57</v>
      </c>
      <c r="E169">
        <v>4988.4647999999997</v>
      </c>
      <c r="F169">
        <v>4990.2921699999997</v>
      </c>
      <c r="G169">
        <v>4995.0953799999997</v>
      </c>
      <c r="H169">
        <v>4982.3316199999999</v>
      </c>
      <c r="J169">
        <v>1775440500</v>
      </c>
      <c r="K169" t="s">
        <v>0</v>
      </c>
      <c r="L169" t="s">
        <v>2</v>
      </c>
      <c r="M169">
        <v>4625.9799999999996</v>
      </c>
      <c r="N169">
        <v>4627.8990000000003</v>
      </c>
      <c r="O169">
        <v>4627.0296099999996</v>
      </c>
      <c r="P169">
        <v>4629.77016</v>
      </c>
      <c r="Q169">
        <v>4622.4919600000003</v>
      </c>
    </row>
    <row r="170" spans="1:17" x14ac:dyDescent="0.55000000000000004">
      <c r="A170">
        <v>1771261200</v>
      </c>
      <c r="B170" t="s">
        <v>0</v>
      </c>
      <c r="C170" t="s">
        <v>1</v>
      </c>
      <c r="D170">
        <v>4994.7299999999996</v>
      </c>
      <c r="E170">
        <v>4986.2338799999998</v>
      </c>
      <c r="F170">
        <v>4988.2630200000003</v>
      </c>
      <c r="G170">
        <v>4995.1813300000003</v>
      </c>
      <c r="H170">
        <v>4980.2255500000001</v>
      </c>
      <c r="J170">
        <v>1775440800</v>
      </c>
      <c r="K170" t="s">
        <v>0</v>
      </c>
      <c r="L170" t="s">
        <v>2</v>
      </c>
      <c r="M170">
        <v>4629.6000000000004</v>
      </c>
      <c r="N170">
        <v>4632.2258899999997</v>
      </c>
      <c r="O170">
        <v>4629.6277499999997</v>
      </c>
      <c r="P170">
        <v>4634.2308800000001</v>
      </c>
      <c r="Q170">
        <v>4625.71144</v>
      </c>
    </row>
    <row r="171" spans="1:17" x14ac:dyDescent="0.55000000000000004">
      <c r="A171">
        <v>1771264800</v>
      </c>
      <c r="B171" t="s">
        <v>0</v>
      </c>
      <c r="C171" t="s">
        <v>1</v>
      </c>
      <c r="D171">
        <v>4991.75</v>
      </c>
      <c r="E171">
        <v>4982.4656299999997</v>
      </c>
      <c r="F171">
        <v>4985.3643300000003</v>
      </c>
      <c r="G171">
        <v>4994.5155800000002</v>
      </c>
      <c r="H171">
        <v>4975.8433000000005</v>
      </c>
      <c r="J171">
        <v>1775441100</v>
      </c>
      <c r="K171" t="s">
        <v>0</v>
      </c>
      <c r="L171" t="s">
        <v>2</v>
      </c>
      <c r="M171">
        <v>4632.28</v>
      </c>
      <c r="N171">
        <v>4637.9561000000003</v>
      </c>
      <c r="O171">
        <v>4633.7919300000003</v>
      </c>
      <c r="P171">
        <v>4640.5057100000004</v>
      </c>
      <c r="Q171">
        <v>4630.4324500000002</v>
      </c>
    </row>
    <row r="172" spans="1:17" x14ac:dyDescent="0.55000000000000004">
      <c r="A172">
        <v>1771279200</v>
      </c>
      <c r="B172" t="s">
        <v>0</v>
      </c>
      <c r="C172" t="s">
        <v>1</v>
      </c>
      <c r="D172">
        <v>4989.79</v>
      </c>
      <c r="E172">
        <v>4976.7347600000003</v>
      </c>
      <c r="F172">
        <v>4981.04954</v>
      </c>
      <c r="G172">
        <v>4992.1954299999998</v>
      </c>
      <c r="H172">
        <v>4968.5187599999999</v>
      </c>
      <c r="J172">
        <v>1775441400</v>
      </c>
      <c r="K172" t="s">
        <v>0</v>
      </c>
      <c r="L172" t="s">
        <v>2</v>
      </c>
      <c r="M172">
        <v>4636.2700000000004</v>
      </c>
      <c r="N172">
        <v>4644.42148</v>
      </c>
      <c r="O172">
        <v>4639.1067000000003</v>
      </c>
      <c r="P172">
        <v>4647.7893299999996</v>
      </c>
      <c r="Q172">
        <v>4636.1905500000003</v>
      </c>
    </row>
    <row r="173" spans="1:17" x14ac:dyDescent="0.55000000000000004">
      <c r="A173">
        <v>1771282800</v>
      </c>
      <c r="B173" t="s">
        <v>0</v>
      </c>
      <c r="C173" t="s">
        <v>1</v>
      </c>
      <c r="D173">
        <v>4935.6400000000003</v>
      </c>
      <c r="E173">
        <v>4968.9703200000004</v>
      </c>
      <c r="F173">
        <v>4975.0099300000002</v>
      </c>
      <c r="G173">
        <v>4987.4331499999998</v>
      </c>
      <c r="H173">
        <v>4958.4504999999999</v>
      </c>
      <c r="J173">
        <v>1775441700</v>
      </c>
      <c r="K173" t="s">
        <v>0</v>
      </c>
      <c r="L173" t="s">
        <v>2</v>
      </c>
      <c r="M173">
        <v>4663.26</v>
      </c>
      <c r="N173">
        <v>4650.7967399999998</v>
      </c>
      <c r="O173">
        <v>4644.95172</v>
      </c>
      <c r="P173">
        <v>4655.0013099999996</v>
      </c>
      <c r="Q173">
        <v>4642.3179899999996</v>
      </c>
    </row>
    <row r="174" spans="1:17" x14ac:dyDescent="0.55000000000000004">
      <c r="A174">
        <v>1771286400</v>
      </c>
      <c r="B174" t="s">
        <v>0</v>
      </c>
      <c r="C174" t="s">
        <v>1</v>
      </c>
      <c r="D174">
        <v>4957.47</v>
      </c>
      <c r="E174">
        <v>4960.8678399999999</v>
      </c>
      <c r="F174">
        <v>4967.9388799999997</v>
      </c>
      <c r="G174">
        <v>4980.2569299999996</v>
      </c>
      <c r="H174">
        <v>4947.6328700000004</v>
      </c>
      <c r="J174">
        <v>1775442000</v>
      </c>
      <c r="K174" t="s">
        <v>0</v>
      </c>
      <c r="L174" t="s">
        <v>2</v>
      </c>
      <c r="M174">
        <v>4665.33</v>
      </c>
      <c r="N174">
        <v>4655.6768199999997</v>
      </c>
      <c r="O174">
        <v>4650.3142699999999</v>
      </c>
      <c r="P174">
        <v>4660.6690399999998</v>
      </c>
      <c r="Q174">
        <v>4648.0223400000004</v>
      </c>
    </row>
    <row r="175" spans="1:17" x14ac:dyDescent="0.55000000000000004">
      <c r="A175">
        <v>1771290000</v>
      </c>
      <c r="B175" t="s">
        <v>0</v>
      </c>
      <c r="C175" t="s">
        <v>1</v>
      </c>
      <c r="D175">
        <v>4967.1899999999996</v>
      </c>
      <c r="E175">
        <v>4952.1824699999997</v>
      </c>
      <c r="F175">
        <v>4960.0606799999996</v>
      </c>
      <c r="G175">
        <v>4971.6385799999998</v>
      </c>
      <c r="H175">
        <v>4937.0660399999997</v>
      </c>
      <c r="J175">
        <v>1775442300</v>
      </c>
      <c r="K175" t="s">
        <v>0</v>
      </c>
      <c r="L175" t="s">
        <v>2</v>
      </c>
      <c r="M175">
        <v>4661.16</v>
      </c>
      <c r="N175">
        <v>4658.5065999999997</v>
      </c>
      <c r="O175">
        <v>4654.4104299999999</v>
      </c>
      <c r="P175">
        <v>4664.0313800000004</v>
      </c>
      <c r="Q175">
        <v>4652.0402899999999</v>
      </c>
    </row>
    <row r="176" spans="1:17" x14ac:dyDescent="0.55000000000000004">
      <c r="A176">
        <v>1771293600</v>
      </c>
      <c r="B176" t="s">
        <v>0</v>
      </c>
      <c r="C176" t="s">
        <v>1</v>
      </c>
      <c r="D176">
        <v>4956.76</v>
      </c>
      <c r="E176">
        <v>4942.9771799999999</v>
      </c>
      <c r="F176">
        <v>4951.5189300000002</v>
      </c>
      <c r="G176">
        <v>4962.0141299999996</v>
      </c>
      <c r="H176">
        <v>4926.6123100000004</v>
      </c>
      <c r="J176">
        <v>1775442600</v>
      </c>
      <c r="K176" t="s">
        <v>0</v>
      </c>
      <c r="L176" t="s">
        <v>2</v>
      </c>
      <c r="M176">
        <v>4654.38</v>
      </c>
      <c r="N176">
        <v>4659.2057599999998</v>
      </c>
      <c r="O176">
        <v>4656.8081000000002</v>
      </c>
      <c r="P176">
        <v>4664.9805500000002</v>
      </c>
      <c r="Q176">
        <v>4654.0630199999996</v>
      </c>
    </row>
    <row r="177" spans="1:17" x14ac:dyDescent="0.55000000000000004">
      <c r="A177">
        <v>1771297200</v>
      </c>
      <c r="B177" t="s">
        <v>0</v>
      </c>
      <c r="C177" t="s">
        <v>1</v>
      </c>
      <c r="D177">
        <v>4953.1400000000003</v>
      </c>
      <c r="E177">
        <v>4934.0653000000002</v>
      </c>
      <c r="F177">
        <v>4942.7921200000001</v>
      </c>
      <c r="G177">
        <v>4952.2582499999999</v>
      </c>
      <c r="H177">
        <v>4917.0724300000002</v>
      </c>
      <c r="J177">
        <v>1775442900</v>
      </c>
      <c r="K177" t="s">
        <v>0</v>
      </c>
      <c r="L177" t="s">
        <v>2</v>
      </c>
      <c r="M177">
        <v>4651.3999999999996</v>
      </c>
      <c r="N177">
        <v>4658.01415</v>
      </c>
      <c r="O177">
        <v>4657.4111300000004</v>
      </c>
      <c r="P177">
        <v>4663.6978200000003</v>
      </c>
      <c r="Q177">
        <v>4654.1077999999998</v>
      </c>
    </row>
    <row r="178" spans="1:17" x14ac:dyDescent="0.55000000000000004">
      <c r="A178">
        <v>1771300800</v>
      </c>
      <c r="B178" t="s">
        <v>0</v>
      </c>
      <c r="C178" t="s">
        <v>1</v>
      </c>
      <c r="D178">
        <v>4888.84</v>
      </c>
      <c r="E178">
        <v>4926.1338699999997</v>
      </c>
      <c r="F178">
        <v>4934.46299</v>
      </c>
      <c r="G178">
        <v>4943.4840800000002</v>
      </c>
      <c r="H178">
        <v>4909.2046200000004</v>
      </c>
      <c r="J178">
        <v>1775443200</v>
      </c>
      <c r="K178" t="s">
        <v>0</v>
      </c>
      <c r="L178" t="s">
        <v>2</v>
      </c>
      <c r="M178">
        <v>4651.07</v>
      </c>
      <c r="N178">
        <v>4655.2921100000003</v>
      </c>
      <c r="O178">
        <v>4656.3516200000004</v>
      </c>
      <c r="P178">
        <v>4660.8784100000003</v>
      </c>
      <c r="Q178">
        <v>4652.5263199999999</v>
      </c>
    </row>
    <row r="179" spans="1:17" x14ac:dyDescent="0.55000000000000004">
      <c r="A179">
        <v>1771304400</v>
      </c>
      <c r="B179" t="s">
        <v>0</v>
      </c>
      <c r="C179" t="s">
        <v>1</v>
      </c>
      <c r="D179">
        <v>4910.3599999999997</v>
      </c>
      <c r="E179">
        <v>4921.2827900000002</v>
      </c>
      <c r="F179">
        <v>4927.8728899999996</v>
      </c>
      <c r="G179">
        <v>4936.4652400000004</v>
      </c>
      <c r="H179">
        <v>4905.6599399999996</v>
      </c>
      <c r="J179">
        <v>1775443500</v>
      </c>
      <c r="K179" t="s">
        <v>0</v>
      </c>
      <c r="L179" t="s">
        <v>2</v>
      </c>
      <c r="M179">
        <v>4652.2700000000004</v>
      </c>
      <c r="N179">
        <v>4651.4528499999997</v>
      </c>
      <c r="O179">
        <v>4653.9022299999997</v>
      </c>
      <c r="P179">
        <v>4657.0416500000001</v>
      </c>
      <c r="Q179">
        <v>4649.4926699999996</v>
      </c>
    </row>
    <row r="180" spans="1:17" x14ac:dyDescent="0.55000000000000004">
      <c r="A180">
        <v>1771308000</v>
      </c>
      <c r="B180" t="s">
        <v>0</v>
      </c>
      <c r="C180" t="s">
        <v>1</v>
      </c>
      <c r="D180">
        <v>4917.21</v>
      </c>
      <c r="E180">
        <v>4918.68559</v>
      </c>
      <c r="F180">
        <v>4923.2792399999998</v>
      </c>
      <c r="G180">
        <v>4932.4758000000002</v>
      </c>
      <c r="H180">
        <v>4905.1067999999996</v>
      </c>
      <c r="J180">
        <v>1775443800</v>
      </c>
      <c r="K180" t="s">
        <v>0</v>
      </c>
      <c r="L180" t="s">
        <v>2</v>
      </c>
      <c r="M180">
        <v>4650.66</v>
      </c>
      <c r="N180">
        <v>4646.9288800000004</v>
      </c>
      <c r="O180">
        <v>4650.4155600000004</v>
      </c>
      <c r="P180">
        <v>4652.6657999999998</v>
      </c>
      <c r="Q180">
        <v>4645.39156</v>
      </c>
    </row>
    <row r="181" spans="1:17" x14ac:dyDescent="0.55000000000000004">
      <c r="A181">
        <v>1771311600</v>
      </c>
      <c r="B181" t="s">
        <v>0</v>
      </c>
      <c r="C181" t="s">
        <v>1</v>
      </c>
      <c r="D181">
        <v>4920.76</v>
      </c>
      <c r="E181">
        <v>4917.3591800000004</v>
      </c>
      <c r="F181">
        <v>4920.3192099999997</v>
      </c>
      <c r="G181">
        <v>4930.9572799999996</v>
      </c>
      <c r="H181">
        <v>4905.86445</v>
      </c>
      <c r="J181">
        <v>1775444100</v>
      </c>
      <c r="K181" t="s">
        <v>0</v>
      </c>
      <c r="L181" t="s">
        <v>2</v>
      </c>
      <c r="M181">
        <v>4648.0600000000004</v>
      </c>
      <c r="N181">
        <v>4642.1920200000004</v>
      </c>
      <c r="O181">
        <v>4646.3037899999999</v>
      </c>
      <c r="P181">
        <v>4648.1373299999996</v>
      </c>
      <c r="Q181">
        <v>4640.7748700000002</v>
      </c>
    </row>
    <row r="182" spans="1:17" x14ac:dyDescent="0.55000000000000004">
      <c r="A182">
        <v>1771315200</v>
      </c>
      <c r="B182" t="s">
        <v>0</v>
      </c>
      <c r="C182" t="s">
        <v>1</v>
      </c>
      <c r="D182">
        <v>4925.91</v>
      </c>
      <c r="E182">
        <v>4916.2557800000004</v>
      </c>
      <c r="F182">
        <v>4918.2875000000004</v>
      </c>
      <c r="G182">
        <v>4930.8795700000001</v>
      </c>
      <c r="H182">
        <v>4906.1438900000003</v>
      </c>
      <c r="J182">
        <v>1775444400</v>
      </c>
      <c r="K182" t="s">
        <v>0</v>
      </c>
      <c r="L182" t="s">
        <v>2</v>
      </c>
      <c r="M182">
        <v>4634.6000000000004</v>
      </c>
      <c r="N182">
        <v>4637.6893399999999</v>
      </c>
      <c r="O182">
        <v>4641.9965700000002</v>
      </c>
      <c r="P182">
        <v>4643.8547200000003</v>
      </c>
      <c r="Q182">
        <v>4636.1070099999997</v>
      </c>
    </row>
    <row r="183" spans="1:17" x14ac:dyDescent="0.55000000000000004">
      <c r="A183">
        <v>1771318800</v>
      </c>
      <c r="B183" t="s">
        <v>0</v>
      </c>
      <c r="C183" t="s">
        <v>1</v>
      </c>
      <c r="D183">
        <v>4913.1899999999996</v>
      </c>
      <c r="E183">
        <v>4914.2340199999999</v>
      </c>
      <c r="F183">
        <v>4916.2607600000001</v>
      </c>
      <c r="G183">
        <v>4931.09591</v>
      </c>
      <c r="H183">
        <v>4904.7898599999999</v>
      </c>
      <c r="J183">
        <v>1775444700</v>
      </c>
      <c r="K183" t="s">
        <v>0</v>
      </c>
      <c r="L183" t="s">
        <v>2</v>
      </c>
      <c r="M183">
        <v>4631.1099999999997</v>
      </c>
      <c r="N183">
        <v>4634.0024899999999</v>
      </c>
      <c r="O183">
        <v>4637.99953</v>
      </c>
      <c r="P183">
        <v>4640.0883700000004</v>
      </c>
      <c r="Q183">
        <v>4632.1372700000002</v>
      </c>
    </row>
    <row r="184" spans="1:17" x14ac:dyDescent="0.55000000000000004">
      <c r="A184">
        <v>1771322400</v>
      </c>
      <c r="B184" t="s">
        <v>0</v>
      </c>
      <c r="C184" t="s">
        <v>1</v>
      </c>
      <c r="D184">
        <v>4929.3900000000003</v>
      </c>
      <c r="E184">
        <v>4910.7888499999999</v>
      </c>
      <c r="F184">
        <v>4913.5248000000001</v>
      </c>
      <c r="G184">
        <v>4930.29432</v>
      </c>
      <c r="H184">
        <v>4901.0704400000004</v>
      </c>
      <c r="J184">
        <v>1775445000</v>
      </c>
      <c r="K184" t="s">
        <v>0</v>
      </c>
      <c r="L184" t="s">
        <v>2</v>
      </c>
      <c r="M184">
        <v>4632.38</v>
      </c>
      <c r="N184">
        <v>4631.3245500000003</v>
      </c>
      <c r="O184">
        <v>4634.6620400000002</v>
      </c>
      <c r="P184">
        <v>4637.1715400000003</v>
      </c>
      <c r="Q184">
        <v>4629.0973199999999</v>
      </c>
    </row>
    <row r="185" spans="1:17" x14ac:dyDescent="0.55000000000000004">
      <c r="A185">
        <v>1771326000</v>
      </c>
      <c r="B185" t="s">
        <v>0</v>
      </c>
      <c r="C185" t="s">
        <v>1</v>
      </c>
      <c r="D185">
        <v>4932.1400000000003</v>
      </c>
      <c r="E185">
        <v>4905.0696799999996</v>
      </c>
      <c r="F185">
        <v>4909.2972399999999</v>
      </c>
      <c r="G185">
        <v>4927.7543299999998</v>
      </c>
      <c r="H185">
        <v>4894.5660200000002</v>
      </c>
      <c r="J185">
        <v>1775445300</v>
      </c>
      <c r="K185" t="s">
        <v>0</v>
      </c>
      <c r="L185" t="s">
        <v>2</v>
      </c>
      <c r="M185">
        <v>4627.22</v>
      </c>
      <c r="N185">
        <v>4629.6078399999997</v>
      </c>
      <c r="O185">
        <v>4632.1349399999999</v>
      </c>
      <c r="P185">
        <v>4634.9827800000003</v>
      </c>
      <c r="Q185">
        <v>4627.0560699999996</v>
      </c>
    </row>
    <row r="186" spans="1:17" x14ac:dyDescent="0.55000000000000004">
      <c r="A186">
        <v>1771329600</v>
      </c>
      <c r="B186" t="s">
        <v>0</v>
      </c>
      <c r="C186" t="s">
        <v>1</v>
      </c>
      <c r="D186">
        <v>4870.97</v>
      </c>
      <c r="E186">
        <v>4897.0982299999996</v>
      </c>
      <c r="F186">
        <v>4903.1977399999996</v>
      </c>
      <c r="G186">
        <v>4922.6786300000003</v>
      </c>
      <c r="H186">
        <v>4885.23927</v>
      </c>
      <c r="J186">
        <v>1775445600</v>
      </c>
      <c r="K186" t="s">
        <v>0</v>
      </c>
      <c r="L186" t="s">
        <v>2</v>
      </c>
      <c r="M186">
        <v>4631.2</v>
      </c>
      <c r="N186">
        <v>4628.9139699999996</v>
      </c>
      <c r="O186">
        <v>4630.5244499999999</v>
      </c>
      <c r="P186">
        <v>4633.4727499999999</v>
      </c>
      <c r="Q186">
        <v>4626.0083599999998</v>
      </c>
    </row>
    <row r="187" spans="1:17" x14ac:dyDescent="0.55000000000000004">
      <c r="A187">
        <v>1771333200</v>
      </c>
      <c r="B187" t="s">
        <v>0</v>
      </c>
      <c r="C187" t="s">
        <v>1</v>
      </c>
      <c r="D187">
        <v>4863.0200000000004</v>
      </c>
      <c r="E187">
        <v>4889.1513199999999</v>
      </c>
      <c r="F187">
        <v>4896.1745300000002</v>
      </c>
      <c r="G187">
        <v>4915.3620600000004</v>
      </c>
      <c r="H187">
        <v>4875.6026700000002</v>
      </c>
      <c r="J187">
        <v>1775445900</v>
      </c>
      <c r="K187" t="s">
        <v>0</v>
      </c>
      <c r="L187" t="s">
        <v>2</v>
      </c>
      <c r="M187">
        <v>4630.59</v>
      </c>
      <c r="N187">
        <v>4629.0318500000003</v>
      </c>
      <c r="O187">
        <v>4629.7781500000001</v>
      </c>
      <c r="P187">
        <v>4632.7016599999997</v>
      </c>
      <c r="Q187">
        <v>4625.8896800000002</v>
      </c>
    </row>
    <row r="188" spans="1:17" x14ac:dyDescent="0.55000000000000004">
      <c r="A188">
        <v>1771336800</v>
      </c>
      <c r="B188" t="s">
        <v>0</v>
      </c>
      <c r="C188" t="s">
        <v>1</v>
      </c>
      <c r="D188">
        <v>4878.8100000000004</v>
      </c>
      <c r="E188">
        <v>4882.0924699999996</v>
      </c>
      <c r="F188">
        <v>4889.1334999999999</v>
      </c>
      <c r="G188">
        <v>4906.9382999999998</v>
      </c>
      <c r="H188">
        <v>4867.50173</v>
      </c>
      <c r="J188">
        <v>1775446200</v>
      </c>
      <c r="K188" t="s">
        <v>0</v>
      </c>
      <c r="L188" t="s">
        <v>2</v>
      </c>
      <c r="M188">
        <v>4631.41</v>
      </c>
      <c r="N188">
        <v>4629.9035999999996</v>
      </c>
      <c r="O188">
        <v>4629.8408799999997</v>
      </c>
      <c r="P188">
        <v>4632.6302999999998</v>
      </c>
      <c r="Q188">
        <v>4626.4681899999996</v>
      </c>
    </row>
    <row r="189" spans="1:17" x14ac:dyDescent="0.55000000000000004">
      <c r="A189">
        <v>1771340400</v>
      </c>
      <c r="B189" t="s">
        <v>0</v>
      </c>
      <c r="C189" t="s">
        <v>1</v>
      </c>
      <c r="D189">
        <v>4869.1899999999996</v>
      </c>
      <c r="E189">
        <v>4876.0085499999996</v>
      </c>
      <c r="F189">
        <v>4882.5710200000003</v>
      </c>
      <c r="G189">
        <v>4898.7369900000003</v>
      </c>
      <c r="H189">
        <v>4861.4690700000001</v>
      </c>
      <c r="J189">
        <v>1775446500</v>
      </c>
      <c r="K189" t="s">
        <v>0</v>
      </c>
      <c r="L189" t="s">
        <v>2</v>
      </c>
      <c r="M189">
        <v>4629.21</v>
      </c>
      <c r="N189">
        <v>4631.4120599999997</v>
      </c>
      <c r="O189">
        <v>4630.6264700000002</v>
      </c>
      <c r="P189">
        <v>4633.3368200000004</v>
      </c>
      <c r="Q189">
        <v>4627.7370899999996</v>
      </c>
    </row>
    <row r="190" spans="1:17" x14ac:dyDescent="0.55000000000000004">
      <c r="A190">
        <v>1771344000</v>
      </c>
      <c r="B190" t="s">
        <v>0</v>
      </c>
      <c r="C190" t="s">
        <v>1</v>
      </c>
      <c r="D190">
        <v>4865.2299999999996</v>
      </c>
      <c r="E190">
        <v>4871.6063700000004</v>
      </c>
      <c r="F190">
        <v>4877.0887000000002</v>
      </c>
      <c r="G190">
        <v>4891.2844800000003</v>
      </c>
      <c r="H190">
        <v>4857.3551900000002</v>
      </c>
      <c r="J190">
        <v>1775446800</v>
      </c>
      <c r="K190" t="s">
        <v>0</v>
      </c>
      <c r="L190" t="s">
        <v>2</v>
      </c>
      <c r="M190">
        <v>4632.92</v>
      </c>
      <c r="N190">
        <v>4633.491</v>
      </c>
      <c r="O190">
        <v>4632.0587299999997</v>
      </c>
      <c r="P190">
        <v>4634.7715099999996</v>
      </c>
      <c r="Q190">
        <v>4629.5054499999997</v>
      </c>
    </row>
    <row r="191" spans="1:17" x14ac:dyDescent="0.55000000000000004">
      <c r="A191">
        <v>1771347600</v>
      </c>
      <c r="B191" t="s">
        <v>0</v>
      </c>
      <c r="C191" t="s">
        <v>1</v>
      </c>
      <c r="D191">
        <v>4898.91</v>
      </c>
      <c r="E191">
        <v>4869.2915800000001</v>
      </c>
      <c r="F191">
        <v>4873.1901399999997</v>
      </c>
      <c r="G191">
        <v>4885.8916300000001</v>
      </c>
      <c r="H191">
        <v>4855.7767400000002</v>
      </c>
      <c r="J191">
        <v>1775447100</v>
      </c>
      <c r="K191" t="s">
        <v>0</v>
      </c>
      <c r="L191" t="s">
        <v>2</v>
      </c>
      <c r="M191">
        <v>4634.92</v>
      </c>
      <c r="N191">
        <v>4635.9068399999996</v>
      </c>
      <c r="O191">
        <v>4633.98279</v>
      </c>
      <c r="P191">
        <v>4636.8733599999996</v>
      </c>
      <c r="Q191">
        <v>4631.7407499999999</v>
      </c>
    </row>
    <row r="192" spans="1:17" x14ac:dyDescent="0.55000000000000004">
      <c r="A192">
        <v>1771351200</v>
      </c>
      <c r="B192" t="s">
        <v>0</v>
      </c>
      <c r="C192" t="s">
        <v>1</v>
      </c>
      <c r="D192">
        <v>4880.29</v>
      </c>
      <c r="E192">
        <v>4868.3644400000003</v>
      </c>
      <c r="F192">
        <v>4870.77729</v>
      </c>
      <c r="G192">
        <v>4882.1628700000001</v>
      </c>
      <c r="H192">
        <v>4856.2966800000004</v>
      </c>
      <c r="J192">
        <v>1775447400</v>
      </c>
      <c r="K192" t="s">
        <v>0</v>
      </c>
      <c r="L192" t="s">
        <v>2</v>
      </c>
      <c r="M192">
        <v>4635.7700000000004</v>
      </c>
      <c r="N192">
        <v>4638.4679800000004</v>
      </c>
      <c r="O192">
        <v>4636.2253799999999</v>
      </c>
      <c r="P192">
        <v>4639.4429099999998</v>
      </c>
      <c r="Q192">
        <v>4634.2</v>
      </c>
    </row>
    <row r="193" spans="1:17" x14ac:dyDescent="0.55000000000000004">
      <c r="A193">
        <v>1771354800</v>
      </c>
      <c r="B193" t="s">
        <v>0</v>
      </c>
      <c r="C193" t="s">
        <v>1</v>
      </c>
      <c r="D193">
        <v>4877.8900000000003</v>
      </c>
      <c r="E193">
        <v>4869.5932499999999</v>
      </c>
      <c r="F193">
        <v>4870.1852699999999</v>
      </c>
      <c r="G193">
        <v>4880.8247899999997</v>
      </c>
      <c r="H193">
        <v>4858.4477699999998</v>
      </c>
      <c r="J193">
        <v>1775447700</v>
      </c>
      <c r="K193" t="s">
        <v>0</v>
      </c>
      <c r="L193" t="s">
        <v>2</v>
      </c>
      <c r="M193">
        <v>4640.55</v>
      </c>
      <c r="N193">
        <v>4640.9539800000002</v>
      </c>
      <c r="O193">
        <v>4638.58968</v>
      </c>
      <c r="P193">
        <v>4642.1633400000001</v>
      </c>
      <c r="Q193">
        <v>4636.66518</v>
      </c>
    </row>
    <row r="194" spans="1:17" x14ac:dyDescent="0.55000000000000004">
      <c r="A194">
        <v>1771358400</v>
      </c>
      <c r="B194" t="s">
        <v>0</v>
      </c>
      <c r="C194" t="s">
        <v>1</v>
      </c>
      <c r="D194">
        <v>4877.46</v>
      </c>
      <c r="E194">
        <v>4873.2648499999996</v>
      </c>
      <c r="F194">
        <v>4871.7250599999998</v>
      </c>
      <c r="G194">
        <v>4882.6381300000003</v>
      </c>
      <c r="H194">
        <v>4862.2971799999996</v>
      </c>
      <c r="J194">
        <v>1775448000</v>
      </c>
      <c r="K194" t="s">
        <v>0</v>
      </c>
      <c r="L194" t="s">
        <v>2</v>
      </c>
      <c r="M194">
        <v>4648.03</v>
      </c>
      <c r="N194">
        <v>4643.0348299999996</v>
      </c>
      <c r="O194">
        <v>4640.8122599999997</v>
      </c>
      <c r="P194">
        <v>4644.6316900000002</v>
      </c>
      <c r="Q194">
        <v>4638.9351100000003</v>
      </c>
    </row>
    <row r="195" spans="1:17" x14ac:dyDescent="0.55000000000000004">
      <c r="A195">
        <v>1771365600</v>
      </c>
      <c r="B195" t="s">
        <v>0</v>
      </c>
      <c r="C195" t="s">
        <v>1</v>
      </c>
      <c r="D195">
        <v>4859.41</v>
      </c>
      <c r="E195">
        <v>4879.3963400000002</v>
      </c>
      <c r="F195">
        <v>4875.5607</v>
      </c>
      <c r="G195">
        <v>4887.4875400000001</v>
      </c>
      <c r="H195">
        <v>4867.8606900000004</v>
      </c>
      <c r="J195">
        <v>1775448300</v>
      </c>
      <c r="K195" t="s">
        <v>0</v>
      </c>
      <c r="L195" t="s">
        <v>2</v>
      </c>
      <c r="M195">
        <v>4646.6099999999997</v>
      </c>
      <c r="N195">
        <v>4644.3952799999997</v>
      </c>
      <c r="O195">
        <v>4642.6037699999997</v>
      </c>
      <c r="P195">
        <v>4646.4269999999997</v>
      </c>
      <c r="Q195">
        <v>4640.7753199999997</v>
      </c>
    </row>
    <row r="196" spans="1:17" x14ac:dyDescent="0.55000000000000004">
      <c r="A196">
        <v>1771369200</v>
      </c>
      <c r="B196" t="s">
        <v>0</v>
      </c>
      <c r="C196" t="s">
        <v>1</v>
      </c>
      <c r="D196">
        <v>4874.8999999999996</v>
      </c>
      <c r="E196">
        <v>4888.1580400000003</v>
      </c>
      <c r="F196">
        <v>4881.8593700000001</v>
      </c>
      <c r="G196">
        <v>4894.9712399999999</v>
      </c>
      <c r="H196">
        <v>4875.67004</v>
      </c>
      <c r="J196">
        <v>1775448600</v>
      </c>
      <c r="K196" t="s">
        <v>0</v>
      </c>
      <c r="L196" t="s">
        <v>2</v>
      </c>
      <c r="M196">
        <v>4643.54</v>
      </c>
      <c r="N196">
        <v>4645.0585899999996</v>
      </c>
      <c r="O196">
        <v>4643.8311800000001</v>
      </c>
      <c r="P196">
        <v>4647.4194799999996</v>
      </c>
      <c r="Q196">
        <v>4642.0506699999996</v>
      </c>
    </row>
    <row r="197" spans="1:17" x14ac:dyDescent="0.55000000000000004">
      <c r="A197">
        <v>1771372800</v>
      </c>
      <c r="B197" t="s">
        <v>0</v>
      </c>
      <c r="C197" t="s">
        <v>1</v>
      </c>
      <c r="D197">
        <v>4889.79</v>
      </c>
      <c r="E197">
        <v>4898.4144500000002</v>
      </c>
      <c r="F197">
        <v>4890.1369100000002</v>
      </c>
      <c r="G197">
        <v>4904.3275700000004</v>
      </c>
      <c r="H197">
        <v>4885.2822500000002</v>
      </c>
      <c r="J197">
        <v>1775448900</v>
      </c>
      <c r="K197" t="s">
        <v>0</v>
      </c>
      <c r="L197" t="s">
        <v>2</v>
      </c>
      <c r="M197">
        <v>4643.5600000000004</v>
      </c>
      <c r="N197">
        <v>4645.2500600000003</v>
      </c>
      <c r="O197">
        <v>4644.5406199999998</v>
      </c>
      <c r="P197">
        <v>4647.6498499999998</v>
      </c>
      <c r="Q197">
        <v>4642.7979500000001</v>
      </c>
    </row>
    <row r="198" spans="1:17" x14ac:dyDescent="0.55000000000000004">
      <c r="A198">
        <v>1771376400</v>
      </c>
      <c r="B198" t="s">
        <v>0</v>
      </c>
      <c r="C198" t="s">
        <v>1</v>
      </c>
      <c r="D198">
        <v>4905.4399999999996</v>
      </c>
      <c r="E198">
        <v>4908.6716999999999</v>
      </c>
      <c r="F198">
        <v>4899.4043099999999</v>
      </c>
      <c r="G198">
        <v>4914.1970300000003</v>
      </c>
      <c r="H198">
        <v>4895.5903799999996</v>
      </c>
      <c r="J198">
        <v>1775449200</v>
      </c>
      <c r="K198" t="s">
        <v>0</v>
      </c>
      <c r="L198" t="s">
        <v>2</v>
      </c>
      <c r="M198">
        <v>4642.1000000000004</v>
      </c>
      <c r="N198">
        <v>4645.2378600000002</v>
      </c>
      <c r="O198">
        <v>4644.8892400000004</v>
      </c>
      <c r="P198">
        <v>4647.4559200000003</v>
      </c>
      <c r="Q198">
        <v>4643.1626399999996</v>
      </c>
    </row>
    <row r="199" spans="1:17" x14ac:dyDescent="0.55000000000000004">
      <c r="A199">
        <v>1771380000</v>
      </c>
      <c r="B199" t="s">
        <v>0</v>
      </c>
      <c r="C199" t="s">
        <v>1</v>
      </c>
      <c r="D199">
        <v>4920.75</v>
      </c>
      <c r="E199">
        <v>4917.3799600000002</v>
      </c>
      <c r="F199">
        <v>4908.3921300000002</v>
      </c>
      <c r="G199">
        <v>4923.0100400000001</v>
      </c>
      <c r="H199">
        <v>4905.3602799999999</v>
      </c>
      <c r="J199">
        <v>1775449500</v>
      </c>
      <c r="K199" t="s">
        <v>0</v>
      </c>
      <c r="L199" t="s">
        <v>2</v>
      </c>
      <c r="M199">
        <v>4646.8</v>
      </c>
      <c r="N199">
        <v>4645.3946699999997</v>
      </c>
      <c r="O199">
        <v>4645.1419599999999</v>
      </c>
      <c r="P199">
        <v>4647.23315</v>
      </c>
      <c r="Q199">
        <v>4643.42994</v>
      </c>
    </row>
    <row r="200" spans="1:17" x14ac:dyDescent="0.55000000000000004">
      <c r="A200">
        <v>1771383600</v>
      </c>
      <c r="B200" t="s">
        <v>0</v>
      </c>
      <c r="C200" t="s">
        <v>1</v>
      </c>
      <c r="D200">
        <v>4934.13</v>
      </c>
      <c r="E200">
        <v>4923.2364399999997</v>
      </c>
      <c r="F200">
        <v>4915.8142900000003</v>
      </c>
      <c r="G200">
        <v>4929.4457400000001</v>
      </c>
      <c r="H200">
        <v>4913.1419900000001</v>
      </c>
      <c r="J200">
        <v>1775449800</v>
      </c>
      <c r="K200" t="s">
        <v>0</v>
      </c>
      <c r="L200" t="s">
        <v>2</v>
      </c>
      <c r="M200">
        <v>4648.5200000000004</v>
      </c>
      <c r="N200">
        <v>4645.9677099999999</v>
      </c>
      <c r="O200">
        <v>4645.5548399999998</v>
      </c>
      <c r="P200">
        <v>4647.3774000000003</v>
      </c>
      <c r="Q200">
        <v>4643.8919100000003</v>
      </c>
    </row>
    <row r="201" spans="1:17" x14ac:dyDescent="0.55000000000000004">
      <c r="A201">
        <v>1771387200</v>
      </c>
      <c r="B201" t="s">
        <v>0</v>
      </c>
      <c r="C201" t="s">
        <v>1</v>
      </c>
      <c r="D201">
        <v>4933.21</v>
      </c>
      <c r="E201">
        <v>4925.5606500000004</v>
      </c>
      <c r="F201">
        <v>4920.6874699999998</v>
      </c>
      <c r="G201">
        <v>4932.6065699999999</v>
      </c>
      <c r="H201">
        <v>4917.8865699999997</v>
      </c>
      <c r="J201">
        <v>1775450100</v>
      </c>
      <c r="K201" t="s">
        <v>0</v>
      </c>
      <c r="L201" t="s">
        <v>2</v>
      </c>
      <c r="M201">
        <v>4648.3900000000003</v>
      </c>
      <c r="N201">
        <v>4647.2563200000004</v>
      </c>
      <c r="O201">
        <v>4646.4055799999996</v>
      </c>
      <c r="P201">
        <v>4648.2711399999998</v>
      </c>
      <c r="Q201">
        <v>4644.83032</v>
      </c>
    </row>
    <row r="202" spans="1:17" x14ac:dyDescent="0.55000000000000004">
      <c r="A202">
        <v>1771390800</v>
      </c>
      <c r="B202" t="s">
        <v>0</v>
      </c>
      <c r="C202" t="s">
        <v>1</v>
      </c>
      <c r="D202">
        <v>4930.63</v>
      </c>
      <c r="E202">
        <v>4924.8470399999997</v>
      </c>
      <c r="F202">
        <v>4922.7672499999999</v>
      </c>
      <c r="G202">
        <v>4932.7725200000004</v>
      </c>
      <c r="H202">
        <v>4919.2228299999997</v>
      </c>
      <c r="J202">
        <v>1775450400</v>
      </c>
      <c r="K202" t="s">
        <v>0</v>
      </c>
      <c r="L202" t="s">
        <v>2</v>
      </c>
      <c r="M202">
        <v>4649</v>
      </c>
      <c r="N202">
        <v>4649.5038400000003</v>
      </c>
      <c r="O202">
        <v>4647.95471</v>
      </c>
      <c r="P202">
        <v>4650.1799600000004</v>
      </c>
      <c r="Q202">
        <v>4646.3878800000002</v>
      </c>
    </row>
    <row r="203" spans="1:17" x14ac:dyDescent="0.55000000000000004">
      <c r="A203">
        <v>1771394400</v>
      </c>
      <c r="B203" t="s">
        <v>0</v>
      </c>
      <c r="C203" t="s">
        <v>1</v>
      </c>
      <c r="D203">
        <v>4930.2700000000004</v>
      </c>
      <c r="E203">
        <v>4922.3945299999996</v>
      </c>
      <c r="F203">
        <v>4922.5808900000002</v>
      </c>
      <c r="G203">
        <v>4931.0603499999997</v>
      </c>
      <c r="H203">
        <v>4918.03006</v>
      </c>
      <c r="J203">
        <v>1775450700</v>
      </c>
      <c r="K203" t="s">
        <v>0</v>
      </c>
      <c r="L203" t="s">
        <v>2</v>
      </c>
      <c r="M203">
        <v>4652.01</v>
      </c>
      <c r="N203">
        <v>4652.7633599999999</v>
      </c>
      <c r="O203">
        <v>4650.3590299999996</v>
      </c>
      <c r="P203">
        <v>4653.2498599999999</v>
      </c>
      <c r="Q203">
        <v>4648.7649199999996</v>
      </c>
    </row>
    <row r="204" spans="1:17" x14ac:dyDescent="0.55000000000000004">
      <c r="A204">
        <v>1771398000</v>
      </c>
      <c r="B204" t="s">
        <v>0</v>
      </c>
      <c r="C204" t="s">
        <v>1</v>
      </c>
      <c r="D204">
        <v>4917.38</v>
      </c>
      <c r="E204">
        <v>4920.0505000000003</v>
      </c>
      <c r="F204">
        <v>4921.3157000000001</v>
      </c>
      <c r="G204">
        <v>4928.9271699999999</v>
      </c>
      <c r="H204">
        <v>4915.6325800000004</v>
      </c>
      <c r="J204">
        <v>1775451000</v>
      </c>
      <c r="K204" t="s">
        <v>0</v>
      </c>
      <c r="L204" t="s">
        <v>2</v>
      </c>
      <c r="M204">
        <v>4656.13</v>
      </c>
      <c r="N204">
        <v>4656.80195</v>
      </c>
      <c r="O204">
        <v>4653.5804900000003</v>
      </c>
      <c r="P204">
        <v>4657.3063300000003</v>
      </c>
      <c r="Q204">
        <v>4651.9996799999999</v>
      </c>
    </row>
    <row r="205" spans="1:17" x14ac:dyDescent="0.55000000000000004">
      <c r="A205">
        <v>1771401600</v>
      </c>
      <c r="B205" t="s">
        <v>0</v>
      </c>
      <c r="C205" t="s">
        <v>1</v>
      </c>
      <c r="D205">
        <v>4917.2700000000004</v>
      </c>
      <c r="E205">
        <v>4919.9406099999997</v>
      </c>
      <c r="F205">
        <v>4920.6281499999996</v>
      </c>
      <c r="G205">
        <v>4928.4783399999997</v>
      </c>
      <c r="H205">
        <v>4914.0095899999997</v>
      </c>
      <c r="J205">
        <v>1775451300</v>
      </c>
      <c r="K205" t="s">
        <v>0</v>
      </c>
      <c r="L205" t="s">
        <v>2</v>
      </c>
      <c r="M205">
        <v>4659.13</v>
      </c>
      <c r="N205">
        <v>4661.2241800000002</v>
      </c>
      <c r="O205">
        <v>4657.4023399999996</v>
      </c>
      <c r="P205">
        <v>4661.93905</v>
      </c>
      <c r="Q205">
        <v>4655.8235500000001</v>
      </c>
    </row>
    <row r="206" spans="1:17" x14ac:dyDescent="0.55000000000000004">
      <c r="A206">
        <v>1771405200</v>
      </c>
      <c r="B206" t="s">
        <v>0</v>
      </c>
      <c r="C206" t="s">
        <v>1</v>
      </c>
      <c r="D206">
        <v>4914.4399999999996</v>
      </c>
      <c r="E206">
        <v>4923.5171300000002</v>
      </c>
      <c r="F206">
        <v>4922.0726400000003</v>
      </c>
      <c r="G206">
        <v>4931.54637</v>
      </c>
      <c r="H206">
        <v>4914.8288599999996</v>
      </c>
      <c r="J206">
        <v>1775451600</v>
      </c>
      <c r="K206" t="s">
        <v>0</v>
      </c>
      <c r="L206" t="s">
        <v>2</v>
      </c>
      <c r="M206">
        <v>4663.03</v>
      </c>
      <c r="N206">
        <v>4665.5538399999996</v>
      </c>
      <c r="O206">
        <v>4661.4780899999996</v>
      </c>
      <c r="P206">
        <v>4666.6234700000005</v>
      </c>
      <c r="Q206">
        <v>4659.8976199999997</v>
      </c>
    </row>
    <row r="207" spans="1:17" x14ac:dyDescent="0.55000000000000004">
      <c r="A207">
        <v>1771408800</v>
      </c>
      <c r="B207" t="s">
        <v>0</v>
      </c>
      <c r="C207" t="s">
        <v>1</v>
      </c>
      <c r="D207">
        <v>4913.09</v>
      </c>
      <c r="E207">
        <v>4931.60214</v>
      </c>
      <c r="F207">
        <v>4926.8373899999997</v>
      </c>
      <c r="G207">
        <v>4939.0472099999997</v>
      </c>
      <c r="H207">
        <v>4919.4311200000002</v>
      </c>
      <c r="J207">
        <v>1775451900</v>
      </c>
      <c r="K207" t="s">
        <v>0</v>
      </c>
      <c r="L207" t="s">
        <v>2</v>
      </c>
      <c r="M207">
        <v>4670.96</v>
      </c>
      <c r="N207">
        <v>4669.2755800000004</v>
      </c>
      <c r="O207">
        <v>4665.3768300000002</v>
      </c>
      <c r="P207">
        <v>4670.7853599999999</v>
      </c>
      <c r="Q207">
        <v>4663.7814900000003</v>
      </c>
    </row>
    <row r="208" spans="1:17" x14ac:dyDescent="0.55000000000000004">
      <c r="A208">
        <v>1771412400</v>
      </c>
      <c r="B208" t="s">
        <v>0</v>
      </c>
      <c r="C208" t="s">
        <v>1</v>
      </c>
      <c r="D208">
        <v>4943.08</v>
      </c>
      <c r="E208">
        <v>4944.0153300000002</v>
      </c>
      <c r="F208">
        <v>4935.4263600000004</v>
      </c>
      <c r="G208">
        <v>4951.1568399999996</v>
      </c>
      <c r="H208">
        <v>4928.4356799999996</v>
      </c>
      <c r="J208">
        <v>1775452200</v>
      </c>
      <c r="K208" t="s">
        <v>0</v>
      </c>
      <c r="L208" t="s">
        <v>2</v>
      </c>
      <c r="M208">
        <v>4673.6899999999996</v>
      </c>
      <c r="N208">
        <v>4671.83583</v>
      </c>
      <c r="O208">
        <v>4668.6063299999996</v>
      </c>
      <c r="P208">
        <v>4673.87482</v>
      </c>
      <c r="Q208">
        <v>4666.9796699999997</v>
      </c>
    </row>
    <row r="209" spans="1:17" x14ac:dyDescent="0.55000000000000004">
      <c r="A209">
        <v>1771416000</v>
      </c>
      <c r="B209" t="s">
        <v>0</v>
      </c>
      <c r="C209" t="s">
        <v>1</v>
      </c>
      <c r="D209">
        <v>4954.25</v>
      </c>
      <c r="E209">
        <v>4958.87788</v>
      </c>
      <c r="F209">
        <v>4947.1521199999997</v>
      </c>
      <c r="G209">
        <v>4966.1014299999997</v>
      </c>
      <c r="H209">
        <v>4941.3633099999997</v>
      </c>
      <c r="J209">
        <v>1775452500</v>
      </c>
      <c r="K209" t="s">
        <v>0</v>
      </c>
      <c r="L209" t="s">
        <v>2</v>
      </c>
      <c r="M209">
        <v>4677.46</v>
      </c>
      <c r="N209">
        <v>4672.9606700000004</v>
      </c>
      <c r="O209">
        <v>4670.7834999999995</v>
      </c>
      <c r="P209">
        <v>4675.5013600000002</v>
      </c>
      <c r="Q209">
        <v>4668.9796800000004</v>
      </c>
    </row>
    <row r="210" spans="1:17" x14ac:dyDescent="0.55000000000000004">
      <c r="A210">
        <v>1771419600</v>
      </c>
      <c r="B210" t="s">
        <v>0</v>
      </c>
      <c r="C210" t="s">
        <v>1</v>
      </c>
      <c r="D210">
        <v>4991.82</v>
      </c>
      <c r="E210">
        <v>4974.0589900000004</v>
      </c>
      <c r="F210">
        <v>4960.60556</v>
      </c>
      <c r="G210">
        <v>4981.6100299999998</v>
      </c>
      <c r="H210">
        <v>4955.9707200000003</v>
      </c>
      <c r="J210">
        <v>1775452800</v>
      </c>
      <c r="K210" t="s">
        <v>0</v>
      </c>
      <c r="L210" t="s">
        <v>2</v>
      </c>
      <c r="M210">
        <v>4673.74</v>
      </c>
      <c r="N210">
        <v>4672.5544099999997</v>
      </c>
      <c r="O210">
        <v>4671.6689500000002</v>
      </c>
      <c r="P210">
        <v>4675.6082299999998</v>
      </c>
      <c r="Q210">
        <v>4669.5083100000002</v>
      </c>
    </row>
    <row r="211" spans="1:17" x14ac:dyDescent="0.55000000000000004">
      <c r="A211">
        <v>1771423200</v>
      </c>
      <c r="B211" t="s">
        <v>0</v>
      </c>
      <c r="C211" t="s">
        <v>1</v>
      </c>
      <c r="D211">
        <v>4998.0200000000004</v>
      </c>
      <c r="E211">
        <v>4986.6266299999997</v>
      </c>
      <c r="F211">
        <v>4973.6161000000002</v>
      </c>
      <c r="G211">
        <v>4995.0310200000004</v>
      </c>
      <c r="H211">
        <v>4970.1202300000004</v>
      </c>
      <c r="J211">
        <v>1775453100</v>
      </c>
      <c r="K211" t="s">
        <v>0</v>
      </c>
      <c r="L211" t="s">
        <v>2</v>
      </c>
      <c r="M211">
        <v>4667.3</v>
      </c>
      <c r="N211">
        <v>4670.9160599999996</v>
      </c>
      <c r="O211">
        <v>4671.2924999999996</v>
      </c>
      <c r="P211">
        <v>4674.3608999999997</v>
      </c>
      <c r="Q211">
        <v>4668.69985</v>
      </c>
    </row>
    <row r="212" spans="1:17" x14ac:dyDescent="0.55000000000000004">
      <c r="A212">
        <v>1771426800</v>
      </c>
      <c r="B212" t="s">
        <v>0</v>
      </c>
      <c r="C212" t="s">
        <v>1</v>
      </c>
      <c r="D212">
        <v>5000.46</v>
      </c>
      <c r="E212">
        <v>4994.91471</v>
      </c>
      <c r="F212">
        <v>4984.26541</v>
      </c>
      <c r="G212">
        <v>5004.2504799999997</v>
      </c>
      <c r="H212">
        <v>4980.8915900000002</v>
      </c>
      <c r="J212">
        <v>1775453400</v>
      </c>
      <c r="K212" t="s">
        <v>0</v>
      </c>
      <c r="L212" t="s">
        <v>2</v>
      </c>
      <c r="M212">
        <v>4667.47</v>
      </c>
      <c r="N212">
        <v>4668.5599499999998</v>
      </c>
      <c r="O212">
        <v>4669.92623</v>
      </c>
      <c r="P212">
        <v>4672.2420099999999</v>
      </c>
      <c r="Q212">
        <v>4666.7853100000002</v>
      </c>
    </row>
    <row r="213" spans="1:17" x14ac:dyDescent="0.55000000000000004">
      <c r="A213">
        <v>1771430400</v>
      </c>
      <c r="B213" t="s">
        <v>0</v>
      </c>
      <c r="C213" t="s">
        <v>1</v>
      </c>
      <c r="D213">
        <v>4999.17</v>
      </c>
      <c r="E213">
        <v>4998.0609400000003</v>
      </c>
      <c r="F213">
        <v>4991.1631699999998</v>
      </c>
      <c r="G213">
        <v>5008.2169199999998</v>
      </c>
      <c r="H213">
        <v>4986.9877999999999</v>
      </c>
      <c r="J213">
        <v>1775453700</v>
      </c>
      <c r="K213" t="s">
        <v>0</v>
      </c>
      <c r="L213" t="s">
        <v>2</v>
      </c>
      <c r="M213">
        <v>4665.83</v>
      </c>
      <c r="N213">
        <v>4665.8797699999996</v>
      </c>
      <c r="O213">
        <v>4667.9030000000002</v>
      </c>
      <c r="P213">
        <v>4669.7848899999999</v>
      </c>
      <c r="Q213">
        <v>4664.1510200000002</v>
      </c>
    </row>
    <row r="214" spans="1:17" x14ac:dyDescent="0.55000000000000004">
      <c r="A214">
        <v>1771434000</v>
      </c>
      <c r="B214" t="s">
        <v>0</v>
      </c>
      <c r="C214" t="s">
        <v>1</v>
      </c>
      <c r="D214">
        <v>4987.25</v>
      </c>
      <c r="E214">
        <v>4996.2822500000002</v>
      </c>
      <c r="F214">
        <v>4993.72271</v>
      </c>
      <c r="G214">
        <v>5007.0978100000002</v>
      </c>
      <c r="H214">
        <v>4987.8868700000003</v>
      </c>
      <c r="J214">
        <v>1775454000</v>
      </c>
      <c r="K214" t="s">
        <v>0</v>
      </c>
      <c r="L214" t="s">
        <v>2</v>
      </c>
      <c r="M214">
        <v>4661.57</v>
      </c>
      <c r="N214">
        <v>4663.2718400000003</v>
      </c>
      <c r="O214">
        <v>4665.5874199999998</v>
      </c>
      <c r="P214">
        <v>4667.3908799999999</v>
      </c>
      <c r="Q214">
        <v>4661.1457300000002</v>
      </c>
    </row>
    <row r="215" spans="1:17" x14ac:dyDescent="0.55000000000000004">
      <c r="A215">
        <v>1771437600</v>
      </c>
      <c r="B215" t="s">
        <v>0</v>
      </c>
      <c r="C215" t="s">
        <v>1</v>
      </c>
      <c r="D215">
        <v>4980.58</v>
      </c>
      <c r="E215">
        <v>4990.8382099999999</v>
      </c>
      <c r="F215">
        <v>4992.2804599999999</v>
      </c>
      <c r="G215">
        <v>5001.73459</v>
      </c>
      <c r="H215">
        <v>4984.4110799999999</v>
      </c>
      <c r="J215">
        <v>1775454300</v>
      </c>
      <c r="K215" t="s">
        <v>0</v>
      </c>
      <c r="L215" t="s">
        <v>2</v>
      </c>
      <c r="M215">
        <v>4660.0600000000004</v>
      </c>
      <c r="N215">
        <v>4661.0600400000003</v>
      </c>
      <c r="O215">
        <v>4663.3237300000001</v>
      </c>
      <c r="P215">
        <v>4665.2981099999997</v>
      </c>
      <c r="Q215">
        <v>4658.2190300000002</v>
      </c>
    </row>
    <row r="216" spans="1:17" x14ac:dyDescent="0.55000000000000004">
      <c r="A216">
        <v>1771441200</v>
      </c>
      <c r="B216" t="s">
        <v>0</v>
      </c>
      <c r="C216" t="s">
        <v>1</v>
      </c>
      <c r="D216">
        <v>4985.3500000000004</v>
      </c>
      <c r="E216">
        <v>4983.4720200000002</v>
      </c>
      <c r="F216">
        <v>4987.8762399999996</v>
      </c>
      <c r="G216">
        <v>4993.8800600000004</v>
      </c>
      <c r="H216">
        <v>4978.0388800000001</v>
      </c>
      <c r="J216">
        <v>1775454600</v>
      </c>
      <c r="K216" t="s">
        <v>0</v>
      </c>
      <c r="L216" t="s">
        <v>2</v>
      </c>
      <c r="M216">
        <v>4667.0200000000004</v>
      </c>
      <c r="N216">
        <v>4659.3645399999996</v>
      </c>
      <c r="O216">
        <v>4661.3441400000002</v>
      </c>
      <c r="P216">
        <v>4663.6478299999999</v>
      </c>
      <c r="Q216">
        <v>4655.6898700000002</v>
      </c>
    </row>
    <row r="217" spans="1:17" x14ac:dyDescent="0.55000000000000004">
      <c r="A217">
        <v>1771444800</v>
      </c>
      <c r="B217" t="s">
        <v>0</v>
      </c>
      <c r="C217" t="s">
        <v>1</v>
      </c>
      <c r="D217">
        <v>4977.29</v>
      </c>
      <c r="E217">
        <v>4975.9388499999995</v>
      </c>
      <c r="F217">
        <v>4981.9075400000002</v>
      </c>
      <c r="G217">
        <v>4985.65805</v>
      </c>
      <c r="H217">
        <v>4970.5559400000002</v>
      </c>
      <c r="J217">
        <v>1775454900</v>
      </c>
      <c r="K217" t="s">
        <v>0</v>
      </c>
      <c r="L217" t="s">
        <v>2</v>
      </c>
      <c r="M217">
        <v>4652.57</v>
      </c>
      <c r="N217">
        <v>4657.9566500000001</v>
      </c>
      <c r="O217">
        <v>4659.6503899999998</v>
      </c>
      <c r="P217">
        <v>4662.2749700000004</v>
      </c>
      <c r="Q217">
        <v>4653.7267599999996</v>
      </c>
    </row>
    <row r="218" spans="1:17" x14ac:dyDescent="0.55000000000000004">
      <c r="A218">
        <v>1771452000</v>
      </c>
      <c r="B218" t="s">
        <v>0</v>
      </c>
      <c r="C218" t="s">
        <v>1</v>
      </c>
      <c r="D218">
        <v>4976.1000000000004</v>
      </c>
      <c r="E218">
        <v>4970.1572800000004</v>
      </c>
      <c r="F218">
        <v>4976.0324099999998</v>
      </c>
      <c r="G218">
        <v>4978.9640399999998</v>
      </c>
      <c r="H218">
        <v>4963.8668100000004</v>
      </c>
      <c r="J218">
        <v>1775455200</v>
      </c>
      <c r="K218" t="s">
        <v>0</v>
      </c>
      <c r="L218" t="s">
        <v>2</v>
      </c>
      <c r="M218">
        <v>4652.78</v>
      </c>
      <c r="N218">
        <v>4657.1085499999999</v>
      </c>
      <c r="O218">
        <v>4658.3794699999999</v>
      </c>
      <c r="P218">
        <v>4661.0401000000002</v>
      </c>
      <c r="Q218">
        <v>4652.5349900000001</v>
      </c>
    </row>
    <row r="219" spans="1:17" x14ac:dyDescent="0.55000000000000004">
      <c r="A219">
        <v>1771455600</v>
      </c>
      <c r="B219" t="s">
        <v>0</v>
      </c>
      <c r="C219" t="s">
        <v>1</v>
      </c>
      <c r="D219">
        <v>4961.4799999999996</v>
      </c>
      <c r="E219">
        <v>4967.41</v>
      </c>
      <c r="F219">
        <v>4971.7212099999997</v>
      </c>
      <c r="G219">
        <v>4975.1424299999999</v>
      </c>
      <c r="H219">
        <v>4959.9575199999999</v>
      </c>
      <c r="J219">
        <v>1775455500</v>
      </c>
      <c r="K219" t="s">
        <v>0</v>
      </c>
      <c r="L219" t="s">
        <v>2</v>
      </c>
      <c r="M219">
        <v>4658.09</v>
      </c>
      <c r="N219">
        <v>4656.6921899999998</v>
      </c>
      <c r="O219">
        <v>4657.5358299999998</v>
      </c>
      <c r="P219">
        <v>4660.19661</v>
      </c>
      <c r="Q219">
        <v>4652.2267300000003</v>
      </c>
    </row>
    <row r="220" spans="1:17" x14ac:dyDescent="0.55000000000000004">
      <c r="A220">
        <v>1771459200</v>
      </c>
      <c r="B220" t="s">
        <v>0</v>
      </c>
      <c r="C220" t="s">
        <v>1</v>
      </c>
      <c r="D220">
        <v>4973.12</v>
      </c>
      <c r="E220">
        <v>4968.7710999999999</v>
      </c>
      <c r="F220">
        <v>4970.2461499999999</v>
      </c>
      <c r="G220">
        <v>4975.22372</v>
      </c>
      <c r="H220">
        <v>4959.7860700000001</v>
      </c>
      <c r="J220">
        <v>1775455800</v>
      </c>
      <c r="K220" t="s">
        <v>0</v>
      </c>
      <c r="L220" t="s">
        <v>2</v>
      </c>
      <c r="M220">
        <v>4660.93</v>
      </c>
      <c r="N220">
        <v>4656.4790400000002</v>
      </c>
      <c r="O220">
        <v>4657.0074299999997</v>
      </c>
      <c r="P220">
        <v>4659.5277900000001</v>
      </c>
      <c r="Q220">
        <v>4652.4116700000004</v>
      </c>
    </row>
    <row r="221" spans="1:17" x14ac:dyDescent="0.55000000000000004">
      <c r="A221">
        <v>1771462800</v>
      </c>
      <c r="B221" t="s">
        <v>0</v>
      </c>
      <c r="C221" t="s">
        <v>1</v>
      </c>
      <c r="D221">
        <v>4968.1400000000003</v>
      </c>
      <c r="E221">
        <v>4973.6890700000004</v>
      </c>
      <c r="F221">
        <v>4971.9676099999997</v>
      </c>
      <c r="G221">
        <v>4979.1728599999997</v>
      </c>
      <c r="H221">
        <v>4963.5457500000002</v>
      </c>
      <c r="J221">
        <v>1775456100</v>
      </c>
      <c r="K221" t="s">
        <v>0</v>
      </c>
      <c r="L221" t="s">
        <v>2</v>
      </c>
      <c r="M221">
        <v>4658.91</v>
      </c>
      <c r="N221">
        <v>4656.3561799999998</v>
      </c>
      <c r="O221">
        <v>4656.68181</v>
      </c>
      <c r="P221">
        <v>4659.0005000000001</v>
      </c>
      <c r="Q221">
        <v>4652.8207400000001</v>
      </c>
    </row>
    <row r="222" spans="1:17" x14ac:dyDescent="0.55000000000000004">
      <c r="A222">
        <v>1771466400</v>
      </c>
      <c r="B222" t="s">
        <v>0</v>
      </c>
      <c r="C222" t="s">
        <v>1</v>
      </c>
      <c r="D222">
        <v>4981.66</v>
      </c>
      <c r="E222">
        <v>4981.3321999999998</v>
      </c>
      <c r="F222">
        <v>4976.6499000000003</v>
      </c>
      <c r="G222">
        <v>4986.0588299999999</v>
      </c>
      <c r="H222">
        <v>4970.4002099999998</v>
      </c>
      <c r="J222">
        <v>1775456400</v>
      </c>
      <c r="K222" t="s">
        <v>0</v>
      </c>
      <c r="L222" t="s">
        <v>2</v>
      </c>
      <c r="M222">
        <v>4655.17</v>
      </c>
      <c r="N222">
        <v>4656.4112100000002</v>
      </c>
      <c r="O222">
        <v>4656.5465100000001</v>
      </c>
      <c r="P222">
        <v>4658.7014600000002</v>
      </c>
      <c r="Q222">
        <v>4653.2994099999996</v>
      </c>
    </row>
    <row r="223" spans="1:17" x14ac:dyDescent="0.55000000000000004">
      <c r="A223">
        <v>1771470000</v>
      </c>
      <c r="B223" t="s">
        <v>0</v>
      </c>
      <c r="C223" t="s">
        <v>1</v>
      </c>
      <c r="D223">
        <v>4984.25</v>
      </c>
      <c r="E223">
        <v>4989.9903400000003</v>
      </c>
      <c r="F223">
        <v>4983.3201200000003</v>
      </c>
      <c r="G223">
        <v>4994.4589100000003</v>
      </c>
      <c r="H223">
        <v>4979.0546599999998</v>
      </c>
      <c r="J223">
        <v>1775456700</v>
      </c>
      <c r="K223" t="s">
        <v>0</v>
      </c>
      <c r="L223" t="s">
        <v>2</v>
      </c>
      <c r="M223">
        <v>4657.25</v>
      </c>
      <c r="N223">
        <v>4656.8074699999997</v>
      </c>
      <c r="O223">
        <v>4656.6769899999999</v>
      </c>
      <c r="P223">
        <v>4658.7958799999997</v>
      </c>
      <c r="Q223">
        <v>4653.9017299999996</v>
      </c>
    </row>
    <row r="224" spans="1:17" x14ac:dyDescent="0.55000000000000004">
      <c r="A224">
        <v>1771473600</v>
      </c>
      <c r="B224" t="s">
        <v>0</v>
      </c>
      <c r="C224" t="s">
        <v>1</v>
      </c>
      <c r="D224">
        <v>4997.17</v>
      </c>
      <c r="E224">
        <v>4998.1667699999998</v>
      </c>
      <c r="F224">
        <v>4990.7434400000002</v>
      </c>
      <c r="G224">
        <v>5002.9098700000004</v>
      </c>
      <c r="H224">
        <v>4987.6634000000004</v>
      </c>
      <c r="J224">
        <v>1775457000</v>
      </c>
      <c r="K224" t="s">
        <v>0</v>
      </c>
      <c r="L224" t="s">
        <v>2</v>
      </c>
      <c r="M224">
        <v>4658.1400000000003</v>
      </c>
      <c r="N224">
        <v>4657.4952800000001</v>
      </c>
      <c r="O224">
        <v>4657.0861299999997</v>
      </c>
      <c r="P224">
        <v>4659.4143999999997</v>
      </c>
      <c r="Q224">
        <v>4654.6052799999998</v>
      </c>
    </row>
    <row r="225" spans="1:17" x14ac:dyDescent="0.55000000000000004">
      <c r="A225">
        <v>1771477200</v>
      </c>
      <c r="B225" t="s">
        <v>0</v>
      </c>
      <c r="C225" t="s">
        <v>1</v>
      </c>
      <c r="D225">
        <v>5018.33</v>
      </c>
      <c r="E225">
        <v>5004.2619599999998</v>
      </c>
      <c r="F225">
        <v>4997.5027</v>
      </c>
      <c r="G225">
        <v>5009.80645</v>
      </c>
      <c r="H225">
        <v>4994.5621700000002</v>
      </c>
      <c r="J225">
        <v>1775457300</v>
      </c>
      <c r="K225" t="s">
        <v>0</v>
      </c>
      <c r="L225" t="s">
        <v>2</v>
      </c>
      <c r="M225">
        <v>4654.8999999999996</v>
      </c>
      <c r="N225">
        <v>4658.3523100000002</v>
      </c>
      <c r="O225">
        <v>4657.71922</v>
      </c>
      <c r="P225">
        <v>4660.4477900000002</v>
      </c>
      <c r="Q225">
        <v>4655.2854299999999</v>
      </c>
    </row>
    <row r="226" spans="1:17" x14ac:dyDescent="0.55000000000000004">
      <c r="A226">
        <v>1771480800</v>
      </c>
      <c r="B226" t="s">
        <v>0</v>
      </c>
      <c r="C226" t="s">
        <v>1</v>
      </c>
      <c r="D226">
        <v>5010.2299999999996</v>
      </c>
      <c r="E226">
        <v>5007.0210500000003</v>
      </c>
      <c r="F226">
        <v>5002.26188</v>
      </c>
      <c r="G226">
        <v>5013.7816199999997</v>
      </c>
      <c r="H226">
        <v>4998.3627100000003</v>
      </c>
      <c r="J226">
        <v>1775457600</v>
      </c>
      <c r="K226" t="s">
        <v>0</v>
      </c>
      <c r="L226" t="s">
        <v>2</v>
      </c>
      <c r="M226">
        <v>4655.58</v>
      </c>
      <c r="N226">
        <v>4659.268</v>
      </c>
      <c r="O226">
        <v>4658.4936100000004</v>
      </c>
      <c r="P226">
        <v>4661.7290999999996</v>
      </c>
      <c r="Q226">
        <v>4655.9269199999999</v>
      </c>
    </row>
    <row r="227" spans="1:17" x14ac:dyDescent="0.55000000000000004">
      <c r="A227">
        <v>1771484400</v>
      </c>
      <c r="B227" t="s">
        <v>0</v>
      </c>
      <c r="C227" t="s">
        <v>1</v>
      </c>
      <c r="D227">
        <v>5017.08</v>
      </c>
      <c r="E227">
        <v>5006.7030000000004</v>
      </c>
      <c r="F227">
        <v>5004.4824399999998</v>
      </c>
      <c r="G227">
        <v>5014.6575199999997</v>
      </c>
      <c r="H227">
        <v>4998.3540300000004</v>
      </c>
      <c r="J227">
        <v>1775457900</v>
      </c>
      <c r="K227" t="s">
        <v>0</v>
      </c>
      <c r="L227" t="s">
        <v>2</v>
      </c>
      <c r="M227">
        <v>4656.3599999999997</v>
      </c>
      <c r="N227">
        <v>4659.9482699999999</v>
      </c>
      <c r="O227">
        <v>4659.2209400000002</v>
      </c>
      <c r="P227">
        <v>4662.9503100000002</v>
      </c>
      <c r="Q227">
        <v>4656.3350700000001</v>
      </c>
    </row>
    <row r="228" spans="1:17" x14ac:dyDescent="0.55000000000000004">
      <c r="A228">
        <v>1771488000</v>
      </c>
      <c r="B228" t="s">
        <v>0</v>
      </c>
      <c r="C228" t="s">
        <v>1</v>
      </c>
      <c r="D228">
        <v>4995.79</v>
      </c>
      <c r="E228">
        <v>5003.8698800000002</v>
      </c>
      <c r="F228">
        <v>5004.17616</v>
      </c>
      <c r="G228">
        <v>5012.9284399999997</v>
      </c>
      <c r="H228">
        <v>4995.0922700000001</v>
      </c>
      <c r="J228">
        <v>1775458200</v>
      </c>
      <c r="K228" t="s">
        <v>0</v>
      </c>
      <c r="L228" t="s">
        <v>2</v>
      </c>
      <c r="M228">
        <v>4662.24</v>
      </c>
      <c r="N228">
        <v>4660.0743899999998</v>
      </c>
      <c r="O228">
        <v>4659.6476700000003</v>
      </c>
      <c r="P228">
        <v>4663.7543400000004</v>
      </c>
      <c r="Q228">
        <v>4656.30962</v>
      </c>
    </row>
    <row r="229" spans="1:17" x14ac:dyDescent="0.55000000000000004">
      <c r="A229">
        <v>1771491600</v>
      </c>
      <c r="B229" t="s">
        <v>0</v>
      </c>
      <c r="C229" t="s">
        <v>1</v>
      </c>
      <c r="D229">
        <v>4993.3</v>
      </c>
      <c r="E229">
        <v>5000.1603100000002</v>
      </c>
      <c r="F229">
        <v>5002.1682300000002</v>
      </c>
      <c r="G229">
        <v>5009.5595199999998</v>
      </c>
      <c r="H229">
        <v>4989.9173700000001</v>
      </c>
      <c r="J229">
        <v>1775458500</v>
      </c>
      <c r="K229" t="s">
        <v>0</v>
      </c>
      <c r="L229" t="s">
        <v>2</v>
      </c>
      <c r="M229">
        <v>4665.9399999999996</v>
      </c>
      <c r="N229">
        <v>4659.2762700000003</v>
      </c>
      <c r="O229">
        <v>4659.4619700000003</v>
      </c>
      <c r="P229">
        <v>4663.5457900000001</v>
      </c>
      <c r="Q229">
        <v>4655.64779</v>
      </c>
    </row>
    <row r="230" spans="1:17" x14ac:dyDescent="0.55000000000000004">
      <c r="A230">
        <v>1771495200</v>
      </c>
      <c r="B230" t="s">
        <v>0</v>
      </c>
      <c r="C230" t="s">
        <v>1</v>
      </c>
      <c r="D230">
        <v>4984.51</v>
      </c>
      <c r="E230">
        <v>4996.7023900000004</v>
      </c>
      <c r="F230">
        <v>4999.4353099999998</v>
      </c>
      <c r="G230">
        <v>5006.2156400000003</v>
      </c>
      <c r="H230">
        <v>4984.4088000000002</v>
      </c>
      <c r="J230">
        <v>1775458800</v>
      </c>
      <c r="K230" t="s">
        <v>0</v>
      </c>
      <c r="L230" t="s">
        <v>2</v>
      </c>
      <c r="M230">
        <v>4658.8999999999996</v>
      </c>
      <c r="N230">
        <v>4657.4237199999998</v>
      </c>
      <c r="O230">
        <v>4658.4428500000004</v>
      </c>
      <c r="P230">
        <v>4662.1893899999995</v>
      </c>
      <c r="Q230">
        <v>4654.21958</v>
      </c>
    </row>
    <row r="231" spans="1:17" x14ac:dyDescent="0.55000000000000004">
      <c r="A231">
        <v>1771498800</v>
      </c>
      <c r="B231" t="s">
        <v>0</v>
      </c>
      <c r="C231" t="s">
        <v>1</v>
      </c>
      <c r="D231">
        <v>4984.91</v>
      </c>
      <c r="E231">
        <v>4994.4840599999998</v>
      </c>
      <c r="F231">
        <v>4996.9596799999999</v>
      </c>
      <c r="G231">
        <v>5003.7264500000001</v>
      </c>
      <c r="H231">
        <v>4979.8561300000001</v>
      </c>
      <c r="J231">
        <v>1775459100</v>
      </c>
      <c r="K231" t="s">
        <v>0</v>
      </c>
      <c r="L231" t="s">
        <v>2</v>
      </c>
      <c r="M231">
        <v>4656.21</v>
      </c>
      <c r="N231">
        <v>4654.92598</v>
      </c>
      <c r="O231">
        <v>4656.6844099999998</v>
      </c>
      <c r="P231">
        <v>4659.7890500000003</v>
      </c>
      <c r="Q231">
        <v>4652.15272</v>
      </c>
    </row>
    <row r="232" spans="1:17" x14ac:dyDescent="0.55000000000000004">
      <c r="A232">
        <v>1771502400</v>
      </c>
      <c r="B232" t="s">
        <v>0</v>
      </c>
      <c r="C232" t="s">
        <v>1</v>
      </c>
      <c r="D232">
        <v>4996.99</v>
      </c>
      <c r="E232">
        <v>4993.7533100000001</v>
      </c>
      <c r="F232">
        <v>4995.3564900000001</v>
      </c>
      <c r="G232">
        <v>5002.5969800000003</v>
      </c>
      <c r="H232">
        <v>4976.98099</v>
      </c>
      <c r="J232">
        <v>1775459400</v>
      </c>
      <c r="K232" t="s">
        <v>0</v>
      </c>
      <c r="L232" t="s">
        <v>2</v>
      </c>
      <c r="M232">
        <v>4651.91</v>
      </c>
      <c r="N232">
        <v>4652.32143</v>
      </c>
      <c r="O232">
        <v>4654.5029199999999</v>
      </c>
      <c r="P232">
        <v>4656.9256999999998</v>
      </c>
      <c r="Q232">
        <v>4649.8316199999999</v>
      </c>
    </row>
    <row r="233" spans="1:17" x14ac:dyDescent="0.55000000000000004">
      <c r="A233">
        <v>1771506000</v>
      </c>
      <c r="B233" t="s">
        <v>0</v>
      </c>
      <c r="C233" t="s">
        <v>1</v>
      </c>
      <c r="D233">
        <v>5005.8100000000004</v>
      </c>
      <c r="E233">
        <v>4993.9384300000002</v>
      </c>
      <c r="F233">
        <v>4994.6474600000001</v>
      </c>
      <c r="G233">
        <v>5002.6303699999999</v>
      </c>
      <c r="H233">
        <v>4976.2833499999997</v>
      </c>
      <c r="J233">
        <v>1775459700</v>
      </c>
      <c r="K233" t="s">
        <v>0</v>
      </c>
      <c r="L233" t="s">
        <v>2</v>
      </c>
      <c r="M233">
        <v>4649.54</v>
      </c>
      <c r="N233">
        <v>4650.32557</v>
      </c>
      <c r="O233">
        <v>4652.4142400000001</v>
      </c>
      <c r="P233">
        <v>4654.3227699999998</v>
      </c>
      <c r="Q233">
        <v>4647.90355</v>
      </c>
    </row>
    <row r="234" spans="1:17" x14ac:dyDescent="0.55000000000000004">
      <c r="A234">
        <v>1771509600</v>
      </c>
      <c r="B234" t="s">
        <v>0</v>
      </c>
      <c r="C234" t="s">
        <v>1</v>
      </c>
      <c r="D234">
        <v>5013.8100000000004</v>
      </c>
      <c r="E234">
        <v>4994.3131299999995</v>
      </c>
      <c r="F234">
        <v>4994.4803000000002</v>
      </c>
      <c r="G234">
        <v>5003.1415500000003</v>
      </c>
      <c r="H234">
        <v>4977.7827100000004</v>
      </c>
      <c r="J234">
        <v>1775460000</v>
      </c>
      <c r="K234" t="s">
        <v>0</v>
      </c>
      <c r="L234" t="s">
        <v>2</v>
      </c>
      <c r="M234">
        <v>4645.37</v>
      </c>
      <c r="N234">
        <v>4649.6109999999999</v>
      </c>
      <c r="O234">
        <v>4651.0126200000004</v>
      </c>
      <c r="P234">
        <v>4652.7426100000002</v>
      </c>
      <c r="Q234">
        <v>4646.9277599999996</v>
      </c>
    </row>
    <row r="235" spans="1:17" x14ac:dyDescent="0.55000000000000004">
      <c r="A235">
        <v>1771513200</v>
      </c>
      <c r="B235" t="s">
        <v>0</v>
      </c>
      <c r="C235" t="s">
        <v>1</v>
      </c>
      <c r="D235">
        <v>4995.28</v>
      </c>
      <c r="E235">
        <v>4994.1544299999996</v>
      </c>
      <c r="F235">
        <v>4994.31736</v>
      </c>
      <c r="G235">
        <v>5003.3260399999999</v>
      </c>
      <c r="H235">
        <v>4979.9716799999997</v>
      </c>
      <c r="J235">
        <v>1775460300</v>
      </c>
      <c r="K235" t="s">
        <v>0</v>
      </c>
      <c r="L235" t="s">
        <v>2</v>
      </c>
      <c r="M235">
        <v>4650.79</v>
      </c>
      <c r="N235">
        <v>4650.7550899999997</v>
      </c>
      <c r="O235">
        <v>4650.8838599999999</v>
      </c>
      <c r="P235">
        <v>4652.9596600000004</v>
      </c>
      <c r="Q235">
        <v>4647.3822099999998</v>
      </c>
    </row>
    <row r="236" spans="1:17" x14ac:dyDescent="0.55000000000000004">
      <c r="A236">
        <v>1771516800</v>
      </c>
      <c r="B236" t="s">
        <v>0</v>
      </c>
      <c r="C236" t="s">
        <v>1</v>
      </c>
      <c r="D236">
        <v>4984.87</v>
      </c>
      <c r="E236">
        <v>4993.85167</v>
      </c>
      <c r="F236">
        <v>4994.0845200000003</v>
      </c>
      <c r="G236">
        <v>5003.1341300000004</v>
      </c>
      <c r="H236">
        <v>4982.2657499999996</v>
      </c>
      <c r="J236">
        <v>1775460600</v>
      </c>
      <c r="K236" t="s">
        <v>0</v>
      </c>
      <c r="L236" t="s">
        <v>2</v>
      </c>
      <c r="M236">
        <v>4653.1899999999996</v>
      </c>
      <c r="N236">
        <v>4653.8248599999997</v>
      </c>
      <c r="O236">
        <v>4652.3543600000003</v>
      </c>
      <c r="P236">
        <v>4655.35401</v>
      </c>
      <c r="Q236">
        <v>4649.5322900000001</v>
      </c>
    </row>
    <row r="237" spans="1:17" x14ac:dyDescent="0.55000000000000004">
      <c r="A237">
        <v>1771520400</v>
      </c>
      <c r="B237" t="s">
        <v>0</v>
      </c>
      <c r="C237" t="s">
        <v>1</v>
      </c>
      <c r="D237">
        <v>4981.72</v>
      </c>
      <c r="E237">
        <v>4993.7087799999999</v>
      </c>
      <c r="F237">
        <v>4993.8966499999997</v>
      </c>
      <c r="G237">
        <v>5002.8251700000001</v>
      </c>
      <c r="H237">
        <v>4984.3479600000001</v>
      </c>
      <c r="J237">
        <v>1775460900</v>
      </c>
      <c r="K237" t="s">
        <v>0</v>
      </c>
      <c r="L237" t="s">
        <v>2</v>
      </c>
      <c r="M237">
        <v>4656.8999999999996</v>
      </c>
      <c r="N237">
        <v>4658.6531999999997</v>
      </c>
      <c r="O237">
        <v>4655.50378</v>
      </c>
      <c r="P237">
        <v>4659.8811500000002</v>
      </c>
      <c r="Q237">
        <v>4653.2668199999998</v>
      </c>
    </row>
    <row r="238" spans="1:17" x14ac:dyDescent="0.55000000000000004">
      <c r="A238">
        <v>1771524000</v>
      </c>
      <c r="B238" t="s">
        <v>0</v>
      </c>
      <c r="C238" t="s">
        <v>1</v>
      </c>
      <c r="D238">
        <v>4987.8599999999997</v>
      </c>
      <c r="E238">
        <v>4993.8540199999998</v>
      </c>
      <c r="F238">
        <v>4993.8753399999996</v>
      </c>
      <c r="G238">
        <v>5002.7958500000004</v>
      </c>
      <c r="H238">
        <v>4986.0983900000001</v>
      </c>
      <c r="J238">
        <v>1775461200</v>
      </c>
      <c r="K238" t="s">
        <v>0</v>
      </c>
      <c r="L238" t="s">
        <v>2</v>
      </c>
      <c r="M238">
        <v>4664.4399999999996</v>
      </c>
      <c r="N238">
        <v>4664.7699199999997</v>
      </c>
      <c r="O238">
        <v>4660.1368499999999</v>
      </c>
      <c r="P238">
        <v>4666.1100800000004</v>
      </c>
      <c r="Q238">
        <v>4658.2961800000003</v>
      </c>
    </row>
    <row r="239" spans="1:17" x14ac:dyDescent="0.55000000000000004">
      <c r="A239">
        <v>1771527600</v>
      </c>
      <c r="B239" t="s">
        <v>0</v>
      </c>
      <c r="C239" t="s">
        <v>1</v>
      </c>
      <c r="D239">
        <v>5001.8100000000004</v>
      </c>
      <c r="E239">
        <v>4994.1166700000003</v>
      </c>
      <c r="F239">
        <v>4993.9960000000001</v>
      </c>
      <c r="G239">
        <v>5003.0752000000002</v>
      </c>
      <c r="H239">
        <v>4987.3122499999999</v>
      </c>
      <c r="J239">
        <v>1775461500</v>
      </c>
      <c r="K239" t="s">
        <v>0</v>
      </c>
      <c r="L239" t="s">
        <v>2</v>
      </c>
      <c r="M239">
        <v>4672.1000000000004</v>
      </c>
      <c r="N239">
        <v>4671.4318000000003</v>
      </c>
      <c r="O239">
        <v>4665.7843199999998</v>
      </c>
      <c r="P239">
        <v>4673.2360900000003</v>
      </c>
      <c r="Q239">
        <v>4664.1387999999997</v>
      </c>
    </row>
    <row r="240" spans="1:17" x14ac:dyDescent="0.55000000000000004">
      <c r="A240">
        <v>1771531200</v>
      </c>
      <c r="B240" t="s">
        <v>0</v>
      </c>
      <c r="C240" t="s">
        <v>1</v>
      </c>
      <c r="D240">
        <v>4996.1099999999997</v>
      </c>
      <c r="E240">
        <v>4994.1692400000002</v>
      </c>
      <c r="F240">
        <v>4994.0826200000001</v>
      </c>
      <c r="G240">
        <v>5003.39905</v>
      </c>
      <c r="H240">
        <v>4987.7614800000001</v>
      </c>
      <c r="J240">
        <v>1775461800</v>
      </c>
      <c r="K240" t="s">
        <v>0</v>
      </c>
      <c r="L240" t="s">
        <v>2</v>
      </c>
      <c r="M240">
        <v>4680.5</v>
      </c>
      <c r="N240">
        <v>4677.8278200000004</v>
      </c>
      <c r="O240">
        <v>4671.8060699999996</v>
      </c>
      <c r="P240">
        <v>4680.38177</v>
      </c>
      <c r="Q240">
        <v>4670.1545800000004</v>
      </c>
    </row>
    <row r="241" spans="1:17" x14ac:dyDescent="0.55000000000000004">
      <c r="A241">
        <v>1771538400</v>
      </c>
      <c r="B241" t="s">
        <v>0</v>
      </c>
      <c r="C241" t="s">
        <v>1</v>
      </c>
      <c r="D241">
        <v>4987.6099999999997</v>
      </c>
      <c r="E241">
        <v>4994.2344700000003</v>
      </c>
      <c r="F241">
        <v>4994.1585500000001</v>
      </c>
      <c r="G241">
        <v>5003.8122300000005</v>
      </c>
      <c r="H241">
        <v>4987.5915999999997</v>
      </c>
      <c r="J241">
        <v>1775462100</v>
      </c>
      <c r="K241" t="s">
        <v>0</v>
      </c>
      <c r="L241" t="s">
        <v>2</v>
      </c>
      <c r="M241">
        <v>4684.83</v>
      </c>
      <c r="N241">
        <v>4683.2451199999996</v>
      </c>
      <c r="O241">
        <v>4677.5255999999999</v>
      </c>
      <c r="P241">
        <v>4686.5291699999998</v>
      </c>
      <c r="Q241">
        <v>4675.6479300000001</v>
      </c>
    </row>
    <row r="242" spans="1:17" x14ac:dyDescent="0.55000000000000004">
      <c r="A242">
        <v>1771542000</v>
      </c>
      <c r="B242" t="s">
        <v>0</v>
      </c>
      <c r="C242" t="s">
        <v>1</v>
      </c>
      <c r="D242">
        <v>5006.63</v>
      </c>
      <c r="E242">
        <v>4994.7327100000002</v>
      </c>
      <c r="F242">
        <v>4994.4456300000002</v>
      </c>
      <c r="G242">
        <v>5004.3222400000004</v>
      </c>
      <c r="H242">
        <v>4987.3603199999998</v>
      </c>
      <c r="J242">
        <v>1775462400</v>
      </c>
      <c r="K242" t="s">
        <v>0</v>
      </c>
      <c r="L242" t="s">
        <v>2</v>
      </c>
      <c r="M242">
        <v>4693.57</v>
      </c>
      <c r="N242">
        <v>4687.2897899999998</v>
      </c>
      <c r="O242">
        <v>4682.4076999999997</v>
      </c>
      <c r="P242">
        <v>4691.1693800000003</v>
      </c>
      <c r="Q242">
        <v>4680.0949700000001</v>
      </c>
    </row>
    <row r="243" spans="1:17" x14ac:dyDescent="0.55000000000000004">
      <c r="A243">
        <v>1771545600</v>
      </c>
      <c r="B243" t="s">
        <v>0</v>
      </c>
      <c r="C243" t="s">
        <v>1</v>
      </c>
      <c r="D243">
        <v>4996.97</v>
      </c>
      <c r="E243">
        <v>4995.3506299999999</v>
      </c>
      <c r="F243">
        <v>4994.8981299999996</v>
      </c>
      <c r="G243">
        <v>5005.1424299999999</v>
      </c>
      <c r="H243">
        <v>4987.59087</v>
      </c>
      <c r="J243">
        <v>1775462700</v>
      </c>
      <c r="K243" t="s">
        <v>0</v>
      </c>
      <c r="L243" t="s">
        <v>2</v>
      </c>
      <c r="M243">
        <v>4684.6000000000004</v>
      </c>
      <c r="N243">
        <v>4689.7232199999999</v>
      </c>
      <c r="O243">
        <v>4686.0654599999998</v>
      </c>
      <c r="P243">
        <v>4694.0077499999998</v>
      </c>
      <c r="Q243">
        <v>4683.3793299999998</v>
      </c>
    </row>
    <row r="244" spans="1:17" x14ac:dyDescent="0.55000000000000004">
      <c r="A244">
        <v>1771549200</v>
      </c>
      <c r="B244" t="s">
        <v>0</v>
      </c>
      <c r="C244" t="s">
        <v>1</v>
      </c>
      <c r="D244">
        <v>4996.16</v>
      </c>
      <c r="E244">
        <v>4996.6304600000003</v>
      </c>
      <c r="F244">
        <v>4995.7642999999998</v>
      </c>
      <c r="G244">
        <v>5006.32672</v>
      </c>
      <c r="H244">
        <v>4988.4582399999999</v>
      </c>
      <c r="J244">
        <v>1775463000</v>
      </c>
      <c r="K244" t="s">
        <v>0</v>
      </c>
      <c r="L244" t="s">
        <v>2</v>
      </c>
      <c r="M244">
        <v>4689.7</v>
      </c>
      <c r="N244">
        <v>4691.0088100000003</v>
      </c>
      <c r="O244">
        <v>4688.5371299999997</v>
      </c>
      <c r="P244">
        <v>4695.2472500000003</v>
      </c>
      <c r="Q244">
        <v>4685.56862</v>
      </c>
    </row>
    <row r="245" spans="1:17" x14ac:dyDescent="0.55000000000000004">
      <c r="A245">
        <v>1771552800</v>
      </c>
      <c r="B245" t="s">
        <v>0</v>
      </c>
      <c r="C245" t="s">
        <v>1</v>
      </c>
      <c r="D245">
        <v>4987.5600000000004</v>
      </c>
      <c r="E245">
        <v>4998.8802800000003</v>
      </c>
      <c r="F245">
        <v>4997.3222900000001</v>
      </c>
      <c r="G245">
        <v>5008.2706799999996</v>
      </c>
      <c r="H245">
        <v>4990.35725</v>
      </c>
      <c r="J245">
        <v>1775463300</v>
      </c>
      <c r="K245" t="s">
        <v>0</v>
      </c>
      <c r="L245" t="s">
        <v>2</v>
      </c>
      <c r="M245">
        <v>4686.7299999999996</v>
      </c>
      <c r="N245">
        <v>4691.4169899999997</v>
      </c>
      <c r="O245">
        <v>4689.9770600000002</v>
      </c>
      <c r="P245">
        <v>4695.3322500000004</v>
      </c>
      <c r="Q245">
        <v>4686.90571</v>
      </c>
    </row>
    <row r="246" spans="1:17" x14ac:dyDescent="0.55000000000000004">
      <c r="A246">
        <v>1771556400</v>
      </c>
      <c r="B246" t="s">
        <v>0</v>
      </c>
      <c r="C246" t="s">
        <v>1</v>
      </c>
      <c r="D246">
        <v>4999.83</v>
      </c>
      <c r="E246">
        <v>5002.4752699999999</v>
      </c>
      <c r="F246">
        <v>4999.8987800000004</v>
      </c>
      <c r="G246">
        <v>5011.3468300000004</v>
      </c>
      <c r="H246">
        <v>4993.7330499999998</v>
      </c>
      <c r="J246">
        <v>1775463600</v>
      </c>
      <c r="K246" t="s">
        <v>0</v>
      </c>
      <c r="L246" t="s">
        <v>2</v>
      </c>
      <c r="M246">
        <v>4692.9799999999996</v>
      </c>
      <c r="N246">
        <v>4691.4688999999998</v>
      </c>
      <c r="O246">
        <v>4690.7229799999996</v>
      </c>
      <c r="P246">
        <v>4694.8019899999999</v>
      </c>
      <c r="Q246">
        <v>4687.6960399999998</v>
      </c>
    </row>
    <row r="247" spans="1:17" x14ac:dyDescent="0.55000000000000004">
      <c r="A247">
        <v>1771560000</v>
      </c>
      <c r="B247" t="s">
        <v>0</v>
      </c>
      <c r="C247" t="s">
        <v>1</v>
      </c>
      <c r="D247">
        <v>5011.87</v>
      </c>
      <c r="E247">
        <v>5007.0015599999997</v>
      </c>
      <c r="F247">
        <v>5003.4501700000001</v>
      </c>
      <c r="G247">
        <v>5015.5024299999995</v>
      </c>
      <c r="H247">
        <v>4998.3050499999999</v>
      </c>
      <c r="J247">
        <v>1775463900</v>
      </c>
      <c r="K247" t="s">
        <v>0</v>
      </c>
      <c r="L247" t="s">
        <v>2</v>
      </c>
      <c r="M247">
        <v>4691.3599999999997</v>
      </c>
      <c r="N247">
        <v>4691.3987800000004</v>
      </c>
      <c r="O247">
        <v>4691.06088</v>
      </c>
      <c r="P247">
        <v>4694.1731499999996</v>
      </c>
      <c r="Q247">
        <v>4688.2948800000004</v>
      </c>
    </row>
    <row r="248" spans="1:17" x14ac:dyDescent="0.55000000000000004">
      <c r="A248">
        <v>1771563600</v>
      </c>
      <c r="B248" t="s">
        <v>0</v>
      </c>
      <c r="C248" t="s">
        <v>1</v>
      </c>
      <c r="D248">
        <v>5020.79</v>
      </c>
      <c r="E248">
        <v>5011.8725599999998</v>
      </c>
      <c r="F248">
        <v>5007.6613600000001</v>
      </c>
      <c r="G248">
        <v>5020.4013500000001</v>
      </c>
      <c r="H248">
        <v>5003.37997</v>
      </c>
      <c r="J248">
        <v>1775464200</v>
      </c>
      <c r="K248" t="s">
        <v>0</v>
      </c>
      <c r="L248" t="s">
        <v>2</v>
      </c>
      <c r="M248">
        <v>4694.6400000000003</v>
      </c>
      <c r="N248">
        <v>4691.55789</v>
      </c>
      <c r="O248">
        <v>4691.3093900000003</v>
      </c>
      <c r="P248">
        <v>4693.80591</v>
      </c>
      <c r="Q248">
        <v>4688.8432400000002</v>
      </c>
    </row>
    <row r="249" spans="1:17" x14ac:dyDescent="0.55000000000000004">
      <c r="A249">
        <v>1771567200</v>
      </c>
      <c r="B249" t="s">
        <v>0</v>
      </c>
      <c r="C249" t="s">
        <v>1</v>
      </c>
      <c r="D249">
        <v>5006.25</v>
      </c>
      <c r="E249">
        <v>5016.6235999999999</v>
      </c>
      <c r="F249">
        <v>5012.1424800000004</v>
      </c>
      <c r="G249">
        <v>5025.3678200000004</v>
      </c>
      <c r="H249">
        <v>5008.11517</v>
      </c>
      <c r="J249">
        <v>1775464500</v>
      </c>
      <c r="K249" t="s">
        <v>0</v>
      </c>
      <c r="L249" t="s">
        <v>2</v>
      </c>
      <c r="M249">
        <v>4690.3500000000004</v>
      </c>
      <c r="N249">
        <v>4692.0177100000001</v>
      </c>
      <c r="O249">
        <v>4691.6635500000002</v>
      </c>
      <c r="P249">
        <v>4693.9978499999997</v>
      </c>
      <c r="Q249">
        <v>4689.5149099999999</v>
      </c>
    </row>
    <row r="250" spans="1:17" x14ac:dyDescent="0.55000000000000004">
      <c r="A250">
        <v>1771570800</v>
      </c>
      <c r="B250" t="s">
        <v>0</v>
      </c>
      <c r="C250" t="s">
        <v>1</v>
      </c>
      <c r="D250">
        <v>5028.93</v>
      </c>
      <c r="E250">
        <v>5021.4118699999999</v>
      </c>
      <c r="F250">
        <v>5016.7771700000003</v>
      </c>
      <c r="G250">
        <v>5030.2124000000003</v>
      </c>
      <c r="H250">
        <v>5012.2084199999999</v>
      </c>
      <c r="J250">
        <v>1775464800</v>
      </c>
      <c r="K250" t="s">
        <v>0</v>
      </c>
      <c r="L250" t="s">
        <v>2</v>
      </c>
      <c r="M250">
        <v>4693.1499999999996</v>
      </c>
      <c r="N250">
        <v>4692.9095699999998</v>
      </c>
      <c r="O250">
        <v>4692.2865599999996</v>
      </c>
      <c r="P250">
        <v>4694.7760900000003</v>
      </c>
      <c r="Q250">
        <v>4690.3755300000003</v>
      </c>
    </row>
    <row r="251" spans="1:17" x14ac:dyDescent="0.55000000000000004">
      <c r="A251">
        <v>1771574400</v>
      </c>
      <c r="B251" t="s">
        <v>0</v>
      </c>
      <c r="C251" t="s">
        <v>1</v>
      </c>
      <c r="D251">
        <v>5027.8100000000004</v>
      </c>
      <c r="E251">
        <v>5025.4877200000001</v>
      </c>
      <c r="F251">
        <v>5021.1324500000001</v>
      </c>
      <c r="G251">
        <v>5034.7239</v>
      </c>
      <c r="H251">
        <v>5015.30753</v>
      </c>
      <c r="J251">
        <v>1775465100</v>
      </c>
      <c r="K251" t="s">
        <v>0</v>
      </c>
      <c r="L251" t="s">
        <v>2</v>
      </c>
      <c r="M251">
        <v>4696.75</v>
      </c>
      <c r="N251">
        <v>4694.0968300000004</v>
      </c>
      <c r="O251">
        <v>4693.1916899999997</v>
      </c>
      <c r="P251">
        <v>4696.0895200000004</v>
      </c>
      <c r="Q251">
        <v>4691.4384399999999</v>
      </c>
    </row>
    <row r="252" spans="1:17" x14ac:dyDescent="0.55000000000000004">
      <c r="A252">
        <v>1771578000</v>
      </c>
      <c r="B252" t="s">
        <v>0</v>
      </c>
      <c r="C252" t="s">
        <v>1</v>
      </c>
      <c r="D252">
        <v>5034.8100000000004</v>
      </c>
      <c r="E252">
        <v>5028.9708499999997</v>
      </c>
      <c r="F252">
        <v>5025.0516500000003</v>
      </c>
      <c r="G252">
        <v>5038.5334999999995</v>
      </c>
      <c r="H252">
        <v>5016.7771000000002</v>
      </c>
      <c r="J252">
        <v>1775465400</v>
      </c>
      <c r="K252" t="s">
        <v>0</v>
      </c>
      <c r="L252" t="s">
        <v>2</v>
      </c>
      <c r="M252">
        <v>4694.03</v>
      </c>
      <c r="N252">
        <v>4695.3877300000004</v>
      </c>
      <c r="O252">
        <v>4694.28971</v>
      </c>
      <c r="P252">
        <v>4697.6624899999997</v>
      </c>
      <c r="Q252">
        <v>4692.6085700000003</v>
      </c>
    </row>
    <row r="253" spans="1:17" x14ac:dyDescent="0.55000000000000004">
      <c r="A253">
        <v>1771581600</v>
      </c>
      <c r="B253" t="s">
        <v>0</v>
      </c>
      <c r="C253" t="s">
        <v>1</v>
      </c>
      <c r="D253">
        <v>5017.5600000000004</v>
      </c>
      <c r="E253">
        <v>5031.9658300000001</v>
      </c>
      <c r="F253">
        <v>5028.5087400000002</v>
      </c>
      <c r="G253">
        <v>5041.8410800000001</v>
      </c>
      <c r="H253">
        <v>5017.1642899999997</v>
      </c>
      <c r="J253">
        <v>1775465700</v>
      </c>
      <c r="K253" t="s">
        <v>0</v>
      </c>
      <c r="L253" t="s">
        <v>2</v>
      </c>
      <c r="M253">
        <v>4695.84</v>
      </c>
      <c r="N253">
        <v>4696.7752499999997</v>
      </c>
      <c r="O253">
        <v>4695.5324799999999</v>
      </c>
      <c r="P253">
        <v>4699.2794100000001</v>
      </c>
      <c r="Q253">
        <v>4693.89437</v>
      </c>
    </row>
    <row r="254" spans="1:17" x14ac:dyDescent="0.55000000000000004">
      <c r="A254">
        <v>1771585200</v>
      </c>
      <c r="B254" t="s">
        <v>0</v>
      </c>
      <c r="C254" t="s">
        <v>1</v>
      </c>
      <c r="D254">
        <v>5025.32</v>
      </c>
      <c r="E254">
        <v>5035.3840399999999</v>
      </c>
      <c r="F254">
        <v>5031.9463900000001</v>
      </c>
      <c r="G254">
        <v>5044.9651999999996</v>
      </c>
      <c r="H254">
        <v>5017.24172</v>
      </c>
      <c r="J254">
        <v>1775466000</v>
      </c>
      <c r="K254" t="s">
        <v>0</v>
      </c>
      <c r="L254" t="s">
        <v>2</v>
      </c>
      <c r="M254">
        <v>4698.93</v>
      </c>
      <c r="N254">
        <v>4698.1577200000002</v>
      </c>
      <c r="O254">
        <v>4696.8450999999995</v>
      </c>
      <c r="P254">
        <v>4700.7673100000002</v>
      </c>
      <c r="Q254">
        <v>4695.23434</v>
      </c>
    </row>
    <row r="255" spans="1:17" x14ac:dyDescent="0.55000000000000004">
      <c r="A255">
        <v>1771588800</v>
      </c>
      <c r="B255" t="s">
        <v>0</v>
      </c>
      <c r="C255" t="s">
        <v>1</v>
      </c>
      <c r="D255">
        <v>5043.5200000000004</v>
      </c>
      <c r="E255">
        <v>5039.3935700000002</v>
      </c>
      <c r="F255">
        <v>5035.6699799999997</v>
      </c>
      <c r="G255">
        <v>5048.4178199999997</v>
      </c>
      <c r="H255">
        <v>5018.0505300000004</v>
      </c>
      <c r="J255">
        <v>1775466300</v>
      </c>
      <c r="K255" t="s">
        <v>0</v>
      </c>
      <c r="L255" t="s">
        <v>2</v>
      </c>
      <c r="M255">
        <v>4699.1099999999997</v>
      </c>
      <c r="N255">
        <v>4699.4322700000002</v>
      </c>
      <c r="O255">
        <v>4698.1386899999998</v>
      </c>
      <c r="P255">
        <v>4701.9471299999996</v>
      </c>
      <c r="Q255">
        <v>4696.5545499999998</v>
      </c>
    </row>
    <row r="256" spans="1:17" x14ac:dyDescent="0.55000000000000004">
      <c r="A256">
        <v>1771592400</v>
      </c>
      <c r="B256" t="s">
        <v>0</v>
      </c>
      <c r="C256" t="s">
        <v>1</v>
      </c>
      <c r="D256">
        <v>5054.6899999999996</v>
      </c>
      <c r="E256">
        <v>5043.8519399999996</v>
      </c>
      <c r="F256">
        <v>5039.7609599999996</v>
      </c>
      <c r="G256">
        <v>5052.0237500000003</v>
      </c>
      <c r="H256">
        <v>5020.09105</v>
      </c>
      <c r="J256">
        <v>1775466600</v>
      </c>
      <c r="K256" t="s">
        <v>0</v>
      </c>
      <c r="L256" t="s">
        <v>2</v>
      </c>
      <c r="M256">
        <v>4701.22</v>
      </c>
      <c r="N256">
        <v>4700.5935300000001</v>
      </c>
      <c r="O256">
        <v>4699.3661099999999</v>
      </c>
      <c r="P256">
        <v>4702.80789</v>
      </c>
      <c r="Q256">
        <v>4697.7913900000003</v>
      </c>
    </row>
    <row r="257" spans="1:17" x14ac:dyDescent="0.55000000000000004">
      <c r="A257">
        <v>1771596000</v>
      </c>
      <c r="B257" t="s">
        <v>0</v>
      </c>
      <c r="C257" t="s">
        <v>1</v>
      </c>
      <c r="D257">
        <v>5042.49</v>
      </c>
      <c r="E257">
        <v>5049.0619900000002</v>
      </c>
      <c r="F257">
        <v>5044.41147</v>
      </c>
      <c r="G257">
        <v>5056.1451500000003</v>
      </c>
      <c r="H257">
        <v>5023.6272600000002</v>
      </c>
      <c r="J257">
        <v>1775466900</v>
      </c>
      <c r="K257" t="s">
        <v>0</v>
      </c>
      <c r="L257" t="s">
        <v>2</v>
      </c>
      <c r="M257">
        <v>4700.28</v>
      </c>
      <c r="N257">
        <v>4701.5826100000004</v>
      </c>
      <c r="O257">
        <v>4700.4743600000002</v>
      </c>
      <c r="P257">
        <v>4703.4660999999996</v>
      </c>
      <c r="Q257">
        <v>4698.9319500000001</v>
      </c>
    </row>
    <row r="258" spans="1:17" x14ac:dyDescent="0.55000000000000004">
      <c r="A258">
        <v>1771599600</v>
      </c>
      <c r="B258" t="s">
        <v>0</v>
      </c>
      <c r="C258" t="s">
        <v>1</v>
      </c>
      <c r="D258">
        <v>5066.82</v>
      </c>
      <c r="E258">
        <v>5056.0441499999997</v>
      </c>
      <c r="F258">
        <v>5050.2278100000003</v>
      </c>
      <c r="G258">
        <v>5061.5358200000001</v>
      </c>
      <c r="H258">
        <v>5030.6157199999998</v>
      </c>
      <c r="J258">
        <v>1775467200</v>
      </c>
      <c r="K258" t="s">
        <v>0</v>
      </c>
      <c r="L258" t="s">
        <v>2</v>
      </c>
      <c r="M258">
        <v>4701.45</v>
      </c>
      <c r="N258">
        <v>4702.3832499999999</v>
      </c>
      <c r="O258">
        <v>4701.4287999999997</v>
      </c>
      <c r="P258">
        <v>4703.9592899999998</v>
      </c>
      <c r="Q258">
        <v>4699.8869500000001</v>
      </c>
    </row>
    <row r="259" spans="1:17" x14ac:dyDescent="0.55000000000000004">
      <c r="A259">
        <v>1771603200</v>
      </c>
      <c r="B259" t="s">
        <v>0</v>
      </c>
      <c r="C259" t="s">
        <v>1</v>
      </c>
      <c r="D259">
        <v>5072.92</v>
      </c>
      <c r="E259">
        <v>5064.85286</v>
      </c>
      <c r="F259">
        <v>5057.5403299999998</v>
      </c>
      <c r="G259">
        <v>5069.0193600000002</v>
      </c>
      <c r="H259">
        <v>5040.1453700000002</v>
      </c>
      <c r="J259">
        <v>1775467500</v>
      </c>
      <c r="K259" t="s">
        <v>0</v>
      </c>
      <c r="L259" t="s">
        <v>2</v>
      </c>
      <c r="M259">
        <v>4702.7</v>
      </c>
      <c r="N259">
        <v>4702.8756899999998</v>
      </c>
      <c r="O259">
        <v>4702.1522500000001</v>
      </c>
      <c r="P259">
        <v>4704.3212599999997</v>
      </c>
      <c r="Q259">
        <v>4700.5789699999996</v>
      </c>
    </row>
    <row r="260" spans="1:17" x14ac:dyDescent="0.55000000000000004">
      <c r="A260">
        <v>1771606800</v>
      </c>
      <c r="B260" t="s">
        <v>0</v>
      </c>
      <c r="C260" t="s">
        <v>1</v>
      </c>
      <c r="D260">
        <v>5071.22</v>
      </c>
      <c r="E260">
        <v>5075.9261100000003</v>
      </c>
      <c r="F260">
        <v>5066.7332200000001</v>
      </c>
      <c r="G260">
        <v>5079.26145</v>
      </c>
      <c r="H260">
        <v>5051.9833900000003</v>
      </c>
      <c r="J260">
        <v>1775467800</v>
      </c>
      <c r="K260" t="s">
        <v>0</v>
      </c>
      <c r="L260" t="s">
        <v>2</v>
      </c>
      <c r="M260">
        <v>4703.76</v>
      </c>
      <c r="N260">
        <v>4702.9218099999998</v>
      </c>
      <c r="O260">
        <v>4702.5370300000004</v>
      </c>
      <c r="P260">
        <v>4704.5103900000004</v>
      </c>
      <c r="Q260">
        <v>4700.8155699999998</v>
      </c>
    </row>
    <row r="261" spans="1:17" x14ac:dyDescent="0.55000000000000004">
      <c r="A261">
        <v>1771610400</v>
      </c>
      <c r="B261" t="s">
        <v>0</v>
      </c>
      <c r="C261" t="s">
        <v>1</v>
      </c>
      <c r="D261">
        <v>5079.53</v>
      </c>
      <c r="E261">
        <v>5089.5076399999998</v>
      </c>
      <c r="F261">
        <v>5078.1204299999999</v>
      </c>
      <c r="G261">
        <v>5092.7182599999996</v>
      </c>
      <c r="H261">
        <v>5065.9718300000004</v>
      </c>
      <c r="J261">
        <v>1775468100</v>
      </c>
      <c r="K261" t="s">
        <v>0</v>
      </c>
      <c r="L261" t="s">
        <v>2</v>
      </c>
      <c r="M261">
        <v>4702.76</v>
      </c>
      <c r="N261">
        <v>4702.4012199999997</v>
      </c>
      <c r="O261">
        <v>4702.4691199999997</v>
      </c>
      <c r="P261">
        <v>4704.3961399999998</v>
      </c>
      <c r="Q261">
        <v>4700.46108</v>
      </c>
    </row>
    <row r="262" spans="1:17" x14ac:dyDescent="0.55000000000000004">
      <c r="A262">
        <v>1771614000</v>
      </c>
      <c r="B262" t="s">
        <v>0</v>
      </c>
      <c r="C262" t="s">
        <v>1</v>
      </c>
      <c r="D262">
        <v>5097.29</v>
      </c>
      <c r="E262">
        <v>5105.13904</v>
      </c>
      <c r="F262">
        <v>5091.6297400000003</v>
      </c>
      <c r="G262">
        <v>5109.02124</v>
      </c>
      <c r="H262">
        <v>5081.3612800000001</v>
      </c>
      <c r="J262">
        <v>1775468400</v>
      </c>
      <c r="K262" t="s">
        <v>0</v>
      </c>
      <c r="L262" t="s">
        <v>2</v>
      </c>
      <c r="M262">
        <v>4703.45</v>
      </c>
      <c r="N262">
        <v>4701.2940399999998</v>
      </c>
      <c r="O262">
        <v>4701.8815800000002</v>
      </c>
      <c r="P262">
        <v>4703.8823700000003</v>
      </c>
      <c r="Q262">
        <v>4699.4340199999997</v>
      </c>
    </row>
    <row r="263" spans="1:17" x14ac:dyDescent="0.55000000000000004">
      <c r="A263">
        <v>1771617600</v>
      </c>
      <c r="B263" t="s">
        <v>0</v>
      </c>
      <c r="C263" t="s">
        <v>1</v>
      </c>
      <c r="D263">
        <v>5105.71</v>
      </c>
      <c r="E263">
        <v>5121.5639000000001</v>
      </c>
      <c r="F263">
        <v>5106.5968199999998</v>
      </c>
      <c r="G263">
        <v>5126.8175000000001</v>
      </c>
      <c r="H263">
        <v>5097.4251199999999</v>
      </c>
      <c r="J263">
        <v>1775468700</v>
      </c>
      <c r="K263" t="s">
        <v>0</v>
      </c>
      <c r="L263" t="s">
        <v>2</v>
      </c>
      <c r="M263">
        <v>4700.6400000000003</v>
      </c>
      <c r="N263">
        <v>4699.6202300000004</v>
      </c>
      <c r="O263">
        <v>4700.7509099999997</v>
      </c>
      <c r="P263">
        <v>4702.8536800000002</v>
      </c>
      <c r="Q263">
        <v>4697.7693900000004</v>
      </c>
    </row>
    <row r="264" spans="1:17" x14ac:dyDescent="0.55000000000000004">
      <c r="A264">
        <v>1771797600</v>
      </c>
      <c r="B264" t="s">
        <v>0</v>
      </c>
      <c r="C264" t="s">
        <v>1</v>
      </c>
      <c r="D264">
        <v>5165.47</v>
      </c>
      <c r="E264">
        <v>5137.4106400000001</v>
      </c>
      <c r="F264">
        <v>5122.0037300000004</v>
      </c>
      <c r="G264">
        <v>5144.4356900000002</v>
      </c>
      <c r="H264">
        <v>5113.1119600000002</v>
      </c>
      <c r="J264">
        <v>1775469000</v>
      </c>
      <c r="K264" t="s">
        <v>0</v>
      </c>
      <c r="L264" t="s">
        <v>2</v>
      </c>
      <c r="M264">
        <v>4693.8100000000004</v>
      </c>
      <c r="N264">
        <v>4697.5598900000005</v>
      </c>
      <c r="O264">
        <v>4699.1553999999996</v>
      </c>
      <c r="P264">
        <v>4701.3393299999998</v>
      </c>
      <c r="Q264">
        <v>4695.6418400000002</v>
      </c>
    </row>
    <row r="265" spans="1:17" x14ac:dyDescent="0.55000000000000004">
      <c r="A265">
        <v>1771801200</v>
      </c>
      <c r="B265" t="s">
        <v>0</v>
      </c>
      <c r="C265" t="s">
        <v>1</v>
      </c>
      <c r="D265">
        <v>5144.58</v>
      </c>
      <c r="E265">
        <v>5149.9188400000003</v>
      </c>
      <c r="F265">
        <v>5135.9612800000004</v>
      </c>
      <c r="G265">
        <v>5158.7529199999999</v>
      </c>
      <c r="H265">
        <v>5127.3606200000004</v>
      </c>
      <c r="J265">
        <v>1775469300</v>
      </c>
      <c r="K265" t="s">
        <v>0</v>
      </c>
      <c r="L265" t="s">
        <v>2</v>
      </c>
      <c r="M265">
        <v>4693.71</v>
      </c>
      <c r="N265">
        <v>4695.4690799999998</v>
      </c>
      <c r="O265">
        <v>4697.3122400000002</v>
      </c>
      <c r="P265">
        <v>4699.5245100000002</v>
      </c>
      <c r="Q265">
        <v>4693.4555499999997</v>
      </c>
    </row>
    <row r="266" spans="1:17" x14ac:dyDescent="0.55000000000000004">
      <c r="A266">
        <v>1771804800</v>
      </c>
      <c r="B266" t="s">
        <v>0</v>
      </c>
      <c r="C266" t="s">
        <v>1</v>
      </c>
      <c r="D266">
        <v>5157.59</v>
      </c>
      <c r="E266">
        <v>5158.9877800000004</v>
      </c>
      <c r="F266">
        <v>5147.4745300000004</v>
      </c>
      <c r="G266">
        <v>5168.81333</v>
      </c>
      <c r="H266">
        <v>5138.8418499999998</v>
      </c>
      <c r="J266">
        <v>1775469600</v>
      </c>
      <c r="K266" t="s">
        <v>0</v>
      </c>
      <c r="L266" t="s">
        <v>2</v>
      </c>
      <c r="M266">
        <v>4697.55</v>
      </c>
      <c r="N266">
        <v>4693.5226499999999</v>
      </c>
      <c r="O266">
        <v>4695.4174400000002</v>
      </c>
      <c r="P266">
        <v>4697.6794399999999</v>
      </c>
      <c r="Q266">
        <v>4691.4215000000004</v>
      </c>
    </row>
    <row r="267" spans="1:17" x14ac:dyDescent="0.55000000000000004">
      <c r="A267">
        <v>1771808400</v>
      </c>
      <c r="B267" t="s">
        <v>0</v>
      </c>
      <c r="C267" t="s">
        <v>1</v>
      </c>
      <c r="D267">
        <v>5173.8500000000004</v>
      </c>
      <c r="E267">
        <v>5164.0585099999998</v>
      </c>
      <c r="F267">
        <v>5155.7665200000001</v>
      </c>
      <c r="G267">
        <v>5174.1531699999996</v>
      </c>
      <c r="H267">
        <v>5146.9099800000004</v>
      </c>
      <c r="J267">
        <v>1775469900</v>
      </c>
      <c r="K267" t="s">
        <v>0</v>
      </c>
      <c r="L267" t="s">
        <v>2</v>
      </c>
      <c r="M267">
        <v>4693.43</v>
      </c>
      <c r="N267">
        <v>4691.77819</v>
      </c>
      <c r="O267">
        <v>4693.59782</v>
      </c>
      <c r="P267">
        <v>4695.8874900000001</v>
      </c>
      <c r="Q267">
        <v>4689.6421600000003</v>
      </c>
    </row>
    <row r="268" spans="1:17" x14ac:dyDescent="0.55000000000000004">
      <c r="A268">
        <v>1771812000</v>
      </c>
      <c r="B268" t="s">
        <v>0</v>
      </c>
      <c r="C268" t="s">
        <v>1</v>
      </c>
      <c r="D268">
        <v>5166.88</v>
      </c>
      <c r="E268">
        <v>5164.9190099999996</v>
      </c>
      <c r="F268">
        <v>5160.3427600000005</v>
      </c>
      <c r="G268">
        <v>5174.7992199999999</v>
      </c>
      <c r="H268">
        <v>5151.0863399999998</v>
      </c>
      <c r="J268">
        <v>1775470200</v>
      </c>
      <c r="K268" t="s">
        <v>0</v>
      </c>
      <c r="L268" t="s">
        <v>2</v>
      </c>
      <c r="M268">
        <v>4686.83</v>
      </c>
      <c r="N268">
        <v>4690.4735499999997</v>
      </c>
      <c r="O268">
        <v>4692.03568</v>
      </c>
      <c r="P268">
        <v>4694.3056699999997</v>
      </c>
      <c r="Q268">
        <v>4688.2656800000004</v>
      </c>
    </row>
    <row r="269" spans="1:17" x14ac:dyDescent="0.55000000000000004">
      <c r="A269">
        <v>1771815600</v>
      </c>
      <c r="B269" t="s">
        <v>0</v>
      </c>
      <c r="C269" t="s">
        <v>1</v>
      </c>
      <c r="D269">
        <v>5160.71</v>
      </c>
      <c r="E269">
        <v>5162.4491099999996</v>
      </c>
      <c r="F269">
        <v>5161.3959400000003</v>
      </c>
      <c r="G269">
        <v>5171.6213900000002</v>
      </c>
      <c r="H269">
        <v>5151.8082599999998</v>
      </c>
      <c r="J269">
        <v>1775470500</v>
      </c>
      <c r="K269" t="s">
        <v>0</v>
      </c>
      <c r="L269" t="s">
        <v>2</v>
      </c>
      <c r="M269">
        <v>4690.57</v>
      </c>
      <c r="N269">
        <v>4689.8444</v>
      </c>
      <c r="O269">
        <v>4690.9400400000004</v>
      </c>
      <c r="P269">
        <v>4693.09141</v>
      </c>
      <c r="Q269">
        <v>4687.47451</v>
      </c>
    </row>
    <row r="270" spans="1:17" x14ac:dyDescent="0.55000000000000004">
      <c r="A270">
        <v>1771819200</v>
      </c>
      <c r="B270" t="s">
        <v>0</v>
      </c>
      <c r="C270" t="s">
        <v>1</v>
      </c>
      <c r="D270">
        <v>5158.3</v>
      </c>
      <c r="E270">
        <v>5157.8388400000003</v>
      </c>
      <c r="F270">
        <v>5159.6173900000003</v>
      </c>
      <c r="G270">
        <v>5166.1099100000001</v>
      </c>
      <c r="H270">
        <v>5149.63267</v>
      </c>
      <c r="J270">
        <v>1775470800</v>
      </c>
      <c r="K270" t="s">
        <v>0</v>
      </c>
      <c r="L270" t="s">
        <v>2</v>
      </c>
      <c r="M270">
        <v>4689.43</v>
      </c>
      <c r="N270">
        <v>4689.76793</v>
      </c>
      <c r="O270">
        <v>4690.3539899999996</v>
      </c>
      <c r="P270">
        <v>4692.4675500000003</v>
      </c>
      <c r="Q270">
        <v>4687.2348300000003</v>
      </c>
    </row>
    <row r="271" spans="1:17" x14ac:dyDescent="0.55000000000000004">
      <c r="A271">
        <v>1771822800</v>
      </c>
      <c r="B271" t="s">
        <v>0</v>
      </c>
      <c r="C271" t="s">
        <v>1</v>
      </c>
      <c r="D271">
        <v>5145.8</v>
      </c>
      <c r="E271">
        <v>5152.3871099999997</v>
      </c>
      <c r="F271">
        <v>5156.0022499999995</v>
      </c>
      <c r="G271">
        <v>5159.9473799999996</v>
      </c>
      <c r="H271">
        <v>5145.5403999999999</v>
      </c>
      <c r="J271">
        <v>1775471100</v>
      </c>
      <c r="K271" t="s">
        <v>0</v>
      </c>
      <c r="L271" t="s">
        <v>2</v>
      </c>
      <c r="M271">
        <v>4689.87</v>
      </c>
      <c r="N271">
        <v>4690.1644800000004</v>
      </c>
      <c r="O271">
        <v>4690.2592299999997</v>
      </c>
      <c r="P271">
        <v>4692.3775800000003</v>
      </c>
      <c r="Q271">
        <v>4687.3735999999999</v>
      </c>
    </row>
    <row r="272" spans="1:17" x14ac:dyDescent="0.55000000000000004">
      <c r="A272">
        <v>1771826400</v>
      </c>
      <c r="B272" t="s">
        <v>0</v>
      </c>
      <c r="C272" t="s">
        <v>1</v>
      </c>
      <c r="D272">
        <v>5136.76</v>
      </c>
      <c r="E272">
        <v>5147.6617800000004</v>
      </c>
      <c r="F272">
        <v>5151.8320100000001</v>
      </c>
      <c r="G272">
        <v>5154.5667700000004</v>
      </c>
      <c r="H272">
        <v>5140.77153</v>
      </c>
      <c r="J272">
        <v>1775471400</v>
      </c>
      <c r="K272" t="s">
        <v>0</v>
      </c>
      <c r="L272" t="s">
        <v>2</v>
      </c>
      <c r="M272">
        <v>4689.84</v>
      </c>
      <c r="N272">
        <v>4690.8590899999999</v>
      </c>
      <c r="O272">
        <v>4690.5591599999998</v>
      </c>
      <c r="P272">
        <v>4692.8178399999997</v>
      </c>
      <c r="Q272">
        <v>4687.8274000000001</v>
      </c>
    </row>
    <row r="273" spans="1:17" x14ac:dyDescent="0.55000000000000004">
      <c r="A273">
        <v>1771830000</v>
      </c>
      <c r="B273" t="s">
        <v>0</v>
      </c>
      <c r="C273" t="s">
        <v>1</v>
      </c>
      <c r="D273">
        <v>5140.32</v>
      </c>
      <c r="E273">
        <v>5144.7879999999996</v>
      </c>
      <c r="F273">
        <v>5148.3100100000001</v>
      </c>
      <c r="G273">
        <v>5151.3011699999997</v>
      </c>
      <c r="H273">
        <v>5136.84519</v>
      </c>
      <c r="J273">
        <v>1775471700</v>
      </c>
      <c r="K273" t="s">
        <v>0</v>
      </c>
      <c r="L273" t="s">
        <v>2</v>
      </c>
      <c r="M273">
        <v>4691.93</v>
      </c>
      <c r="N273">
        <v>4691.6565099999998</v>
      </c>
      <c r="O273">
        <v>4691.1078399999997</v>
      </c>
      <c r="P273">
        <v>4693.52916</v>
      </c>
      <c r="Q273">
        <v>4688.40121</v>
      </c>
    </row>
    <row r="274" spans="1:17" x14ac:dyDescent="0.55000000000000004">
      <c r="A274">
        <v>1771833600</v>
      </c>
      <c r="B274" t="s">
        <v>0</v>
      </c>
      <c r="C274" t="s">
        <v>1</v>
      </c>
      <c r="D274">
        <v>5149.57</v>
      </c>
      <c r="E274">
        <v>5144.3077400000002</v>
      </c>
      <c r="F274">
        <v>5146.3088699999998</v>
      </c>
      <c r="G274">
        <v>5151.1306800000002</v>
      </c>
      <c r="H274">
        <v>5134.5671000000002</v>
      </c>
      <c r="J274">
        <v>1775472000</v>
      </c>
      <c r="K274" t="s">
        <v>0</v>
      </c>
      <c r="L274" t="s">
        <v>2</v>
      </c>
      <c r="M274">
        <v>4695.6099999999997</v>
      </c>
      <c r="N274">
        <v>4692.3330800000003</v>
      </c>
      <c r="O274">
        <v>4691.7204599999995</v>
      </c>
      <c r="P274">
        <v>4694.3688400000001</v>
      </c>
      <c r="Q274">
        <v>4689.00101</v>
      </c>
    </row>
    <row r="275" spans="1:17" x14ac:dyDescent="0.55000000000000004">
      <c r="A275">
        <v>1771837200</v>
      </c>
      <c r="B275" t="s">
        <v>0</v>
      </c>
      <c r="C275" t="s">
        <v>1</v>
      </c>
      <c r="D275">
        <v>5162.93</v>
      </c>
      <c r="E275">
        <v>5146.4306299999998</v>
      </c>
      <c r="F275">
        <v>5146.3697499999998</v>
      </c>
      <c r="G275">
        <v>5154.1065099999996</v>
      </c>
      <c r="H275">
        <v>5134.0241900000001</v>
      </c>
      <c r="J275">
        <v>1775472300</v>
      </c>
      <c r="K275" t="s">
        <v>0</v>
      </c>
      <c r="L275" t="s">
        <v>2</v>
      </c>
      <c r="M275">
        <v>4692.67</v>
      </c>
      <c r="N275">
        <v>4692.6537500000004</v>
      </c>
      <c r="O275">
        <v>4692.1871000000001</v>
      </c>
      <c r="P275">
        <v>4695.0244199999997</v>
      </c>
      <c r="Q275">
        <v>4689.4112100000002</v>
      </c>
    </row>
    <row r="276" spans="1:17" x14ac:dyDescent="0.55000000000000004">
      <c r="A276">
        <v>1771840800</v>
      </c>
      <c r="B276" t="s">
        <v>0</v>
      </c>
      <c r="C276" t="s">
        <v>1</v>
      </c>
      <c r="D276">
        <v>5149.79</v>
      </c>
      <c r="E276">
        <v>5151.0323600000002</v>
      </c>
      <c r="F276">
        <v>5148.7010600000003</v>
      </c>
      <c r="G276">
        <v>5159.7663199999997</v>
      </c>
      <c r="H276">
        <v>5135.5768699999999</v>
      </c>
      <c r="J276">
        <v>1775472600</v>
      </c>
      <c r="K276" t="s">
        <v>0</v>
      </c>
      <c r="L276" t="s">
        <v>2</v>
      </c>
      <c r="M276">
        <v>4691.1099999999997</v>
      </c>
      <c r="N276">
        <v>4692.6391199999998</v>
      </c>
      <c r="O276">
        <v>4692.4131100000004</v>
      </c>
      <c r="P276">
        <v>4695.3691200000003</v>
      </c>
      <c r="Q276">
        <v>4689.7413200000001</v>
      </c>
    </row>
    <row r="277" spans="1:17" x14ac:dyDescent="0.55000000000000004">
      <c r="A277">
        <v>1771844400</v>
      </c>
      <c r="B277" t="s">
        <v>0</v>
      </c>
      <c r="C277" t="s">
        <v>1</v>
      </c>
      <c r="D277">
        <v>5164.08</v>
      </c>
      <c r="E277">
        <v>5158.5431799999997</v>
      </c>
      <c r="F277">
        <v>5153.62212</v>
      </c>
      <c r="G277">
        <v>5167.76638</v>
      </c>
      <c r="H277">
        <v>5139.6609799999997</v>
      </c>
      <c r="J277">
        <v>1775472900</v>
      </c>
      <c r="K277" t="s">
        <v>0</v>
      </c>
      <c r="L277" t="s">
        <v>2</v>
      </c>
      <c r="M277">
        <v>4689.82</v>
      </c>
      <c r="N277">
        <v>4692.3270899999998</v>
      </c>
      <c r="O277">
        <v>4692.3701000000001</v>
      </c>
      <c r="P277">
        <v>4695.3549400000002</v>
      </c>
      <c r="Q277">
        <v>4689.7816700000003</v>
      </c>
    </row>
    <row r="278" spans="1:17" x14ac:dyDescent="0.55000000000000004">
      <c r="A278">
        <v>1771848000</v>
      </c>
      <c r="B278" t="s">
        <v>0</v>
      </c>
      <c r="C278" t="s">
        <v>1</v>
      </c>
      <c r="D278">
        <v>5146.3599999999997</v>
      </c>
      <c r="E278">
        <v>5168.3943900000004</v>
      </c>
      <c r="F278">
        <v>5161.0082599999996</v>
      </c>
      <c r="G278">
        <v>5177.6172200000001</v>
      </c>
      <c r="H278">
        <v>5146.67695</v>
      </c>
      <c r="J278">
        <v>1775473200</v>
      </c>
      <c r="K278" t="s">
        <v>0</v>
      </c>
      <c r="L278" t="s">
        <v>2</v>
      </c>
      <c r="M278">
        <v>4693.0600000000004</v>
      </c>
      <c r="N278">
        <v>4691.82917</v>
      </c>
      <c r="O278">
        <v>4692.0996400000004</v>
      </c>
      <c r="P278">
        <v>4695.0307199999997</v>
      </c>
      <c r="Q278">
        <v>4689.5729000000001</v>
      </c>
    </row>
    <row r="279" spans="1:17" x14ac:dyDescent="0.55000000000000004">
      <c r="A279">
        <v>1771851600</v>
      </c>
      <c r="B279" t="s">
        <v>0</v>
      </c>
      <c r="C279" t="s">
        <v>1</v>
      </c>
      <c r="D279">
        <v>5192.37</v>
      </c>
      <c r="E279">
        <v>5180.5734599999996</v>
      </c>
      <c r="F279">
        <v>5170.7908600000001</v>
      </c>
      <c r="G279">
        <v>5188.7759800000003</v>
      </c>
      <c r="H279">
        <v>5156.72066</v>
      </c>
      <c r="J279">
        <v>1775473500</v>
      </c>
      <c r="K279" t="s">
        <v>0</v>
      </c>
      <c r="L279" t="s">
        <v>2</v>
      </c>
      <c r="M279">
        <v>4692.58</v>
      </c>
      <c r="N279">
        <v>4691.16428</v>
      </c>
      <c r="O279">
        <v>4691.6319599999997</v>
      </c>
      <c r="P279">
        <v>4694.4021599999996</v>
      </c>
      <c r="Q279">
        <v>4689.1510500000004</v>
      </c>
    </row>
    <row r="280" spans="1:17" x14ac:dyDescent="0.55000000000000004">
      <c r="A280">
        <v>1771855200</v>
      </c>
      <c r="B280" t="s">
        <v>0</v>
      </c>
      <c r="C280" t="s">
        <v>1</v>
      </c>
      <c r="D280">
        <v>5196.51</v>
      </c>
      <c r="E280">
        <v>5193.0911999999998</v>
      </c>
      <c r="F280">
        <v>5181.94103</v>
      </c>
      <c r="G280">
        <v>5199.8784100000003</v>
      </c>
      <c r="H280">
        <v>5169.4154799999997</v>
      </c>
      <c r="J280">
        <v>1775473800</v>
      </c>
      <c r="K280" t="s">
        <v>0</v>
      </c>
      <c r="L280" t="s">
        <v>2</v>
      </c>
      <c r="M280">
        <v>4689.57</v>
      </c>
      <c r="N280">
        <v>4690.4626799999996</v>
      </c>
      <c r="O280">
        <v>4691.0473199999997</v>
      </c>
      <c r="P280">
        <v>4693.5891799999999</v>
      </c>
      <c r="Q280">
        <v>4688.5202300000001</v>
      </c>
    </row>
    <row r="281" spans="1:17" x14ac:dyDescent="0.55000000000000004">
      <c r="A281">
        <v>1771858800</v>
      </c>
      <c r="B281" t="s">
        <v>0</v>
      </c>
      <c r="C281" t="s">
        <v>1</v>
      </c>
      <c r="D281">
        <v>5209.97</v>
      </c>
      <c r="E281">
        <v>5204.8827899999997</v>
      </c>
      <c r="F281">
        <v>5193.4119099999998</v>
      </c>
      <c r="G281">
        <v>5210.39588</v>
      </c>
      <c r="H281">
        <v>5182.7712799999999</v>
      </c>
      <c r="J281">
        <v>1775474100</v>
      </c>
      <c r="K281" t="s">
        <v>0</v>
      </c>
      <c r="L281" t="s">
        <v>2</v>
      </c>
      <c r="M281">
        <v>4691.63</v>
      </c>
      <c r="N281">
        <v>4689.89275</v>
      </c>
      <c r="O281">
        <v>4690.4700300000004</v>
      </c>
      <c r="P281">
        <v>4692.8150999999998</v>
      </c>
      <c r="Q281">
        <v>4687.8385399999997</v>
      </c>
    </row>
    <row r="282" spans="1:17" x14ac:dyDescent="0.55000000000000004">
      <c r="A282">
        <v>1771862400</v>
      </c>
      <c r="B282" t="s">
        <v>0</v>
      </c>
      <c r="C282" t="s">
        <v>1</v>
      </c>
      <c r="D282">
        <v>5207.93</v>
      </c>
      <c r="E282">
        <v>5214.7073</v>
      </c>
      <c r="F282">
        <v>5204.0595999999996</v>
      </c>
      <c r="G282">
        <v>5219.5849799999996</v>
      </c>
      <c r="H282">
        <v>5195.5791799999997</v>
      </c>
      <c r="J282">
        <v>1775474400</v>
      </c>
      <c r="K282" t="s">
        <v>0</v>
      </c>
      <c r="L282" t="s">
        <v>2</v>
      </c>
      <c r="M282">
        <v>4688.0600000000004</v>
      </c>
      <c r="N282">
        <v>4689.4188199999999</v>
      </c>
      <c r="O282">
        <v>4689.9444299999996</v>
      </c>
      <c r="P282">
        <v>4692.2205299999996</v>
      </c>
      <c r="Q282">
        <v>4687.1923399999996</v>
      </c>
    </row>
    <row r="283" spans="1:17" x14ac:dyDescent="0.55000000000000004">
      <c r="A283">
        <v>1771866000</v>
      </c>
      <c r="B283" t="s">
        <v>0</v>
      </c>
      <c r="C283" t="s">
        <v>1</v>
      </c>
      <c r="D283">
        <v>5209.6000000000004</v>
      </c>
      <c r="E283">
        <v>5221.8939099999998</v>
      </c>
      <c r="F283">
        <v>5212.9767599999996</v>
      </c>
      <c r="G283">
        <v>5227.1914299999999</v>
      </c>
      <c r="H283">
        <v>5206.0466699999997</v>
      </c>
      <c r="J283">
        <v>1775474700</v>
      </c>
      <c r="K283" t="s">
        <v>0</v>
      </c>
      <c r="L283" t="s">
        <v>2</v>
      </c>
      <c r="M283">
        <v>4688.5</v>
      </c>
      <c r="N283">
        <v>4689.0505300000004</v>
      </c>
      <c r="O283">
        <v>4689.49748</v>
      </c>
      <c r="P283">
        <v>4691.79979</v>
      </c>
      <c r="Q283">
        <v>4686.66111</v>
      </c>
    </row>
    <row r="284" spans="1:17" x14ac:dyDescent="0.55000000000000004">
      <c r="A284">
        <v>1771869600</v>
      </c>
      <c r="B284" t="s">
        <v>0</v>
      </c>
      <c r="C284" t="s">
        <v>1</v>
      </c>
      <c r="D284">
        <v>5215.53</v>
      </c>
      <c r="E284">
        <v>5226.0078899999999</v>
      </c>
      <c r="F284">
        <v>5219.4923200000003</v>
      </c>
      <c r="G284">
        <v>5232.7901899999997</v>
      </c>
      <c r="H284">
        <v>5212.7322800000002</v>
      </c>
      <c r="J284">
        <v>1775475000</v>
      </c>
      <c r="K284" t="s">
        <v>0</v>
      </c>
      <c r="L284" t="s">
        <v>2</v>
      </c>
      <c r="M284">
        <v>4689.41</v>
      </c>
      <c r="N284">
        <v>4688.6322899999996</v>
      </c>
      <c r="O284">
        <v>4689.0648799999999</v>
      </c>
      <c r="P284">
        <v>4691.4970499999999</v>
      </c>
      <c r="Q284">
        <v>4686.1426700000002</v>
      </c>
    </row>
    <row r="285" spans="1:17" x14ac:dyDescent="0.55000000000000004">
      <c r="A285">
        <v>1771873200</v>
      </c>
      <c r="B285" t="s">
        <v>0</v>
      </c>
      <c r="C285" t="s">
        <v>1</v>
      </c>
      <c r="D285">
        <v>5236.3500000000004</v>
      </c>
      <c r="E285">
        <v>5226.7074000000002</v>
      </c>
      <c r="F285">
        <v>5223.0998600000003</v>
      </c>
      <c r="G285">
        <v>5235.9511899999998</v>
      </c>
      <c r="H285">
        <v>5214.8246600000002</v>
      </c>
      <c r="J285">
        <v>1775475300</v>
      </c>
      <c r="K285" t="s">
        <v>0</v>
      </c>
      <c r="L285" t="s">
        <v>2</v>
      </c>
      <c r="M285">
        <v>4689.6499999999996</v>
      </c>
      <c r="N285">
        <v>4687.9613200000003</v>
      </c>
      <c r="O285">
        <v>4688.5131000000001</v>
      </c>
      <c r="P285">
        <v>4691.0984500000004</v>
      </c>
      <c r="Q285">
        <v>4685.4689900000003</v>
      </c>
    </row>
    <row r="286" spans="1:17" x14ac:dyDescent="0.55000000000000004">
      <c r="A286">
        <v>1771876800</v>
      </c>
      <c r="B286" t="s">
        <v>0</v>
      </c>
      <c r="C286" t="s">
        <v>1</v>
      </c>
      <c r="D286">
        <v>5227.66</v>
      </c>
      <c r="E286">
        <v>5223.5316499999999</v>
      </c>
      <c r="F286">
        <v>5223.3157600000004</v>
      </c>
      <c r="G286">
        <v>5235.83619</v>
      </c>
      <c r="H286">
        <v>5212.1075099999998</v>
      </c>
      <c r="J286">
        <v>1775475600</v>
      </c>
      <c r="K286" t="s">
        <v>0</v>
      </c>
      <c r="L286" t="s">
        <v>2</v>
      </c>
      <c r="M286">
        <v>4685.34</v>
      </c>
      <c r="N286">
        <v>4686.8371299999999</v>
      </c>
      <c r="O286">
        <v>4687.6751100000001</v>
      </c>
      <c r="P286">
        <v>4690.3923000000004</v>
      </c>
      <c r="Q286">
        <v>4684.5075399999996</v>
      </c>
    </row>
    <row r="287" spans="1:17" x14ac:dyDescent="0.55000000000000004">
      <c r="A287">
        <v>1771884000</v>
      </c>
      <c r="B287" t="s">
        <v>0</v>
      </c>
      <c r="C287" t="s">
        <v>1</v>
      </c>
      <c r="D287">
        <v>5235.72</v>
      </c>
      <c r="E287">
        <v>5217.2082499999997</v>
      </c>
      <c r="F287">
        <v>5220.2619999999997</v>
      </c>
      <c r="G287">
        <v>5232.3341700000001</v>
      </c>
      <c r="H287">
        <v>5204.9289200000003</v>
      </c>
      <c r="J287">
        <v>1775475900</v>
      </c>
      <c r="K287" t="s">
        <v>0</v>
      </c>
      <c r="L287" t="s">
        <v>2</v>
      </c>
      <c r="M287">
        <v>4682.99</v>
      </c>
      <c r="N287">
        <v>4685.2211399999997</v>
      </c>
      <c r="O287">
        <v>4686.4481299999998</v>
      </c>
      <c r="P287">
        <v>4689.1442500000003</v>
      </c>
      <c r="Q287">
        <v>4683.0767299999998</v>
      </c>
    </row>
    <row r="288" spans="1:17" x14ac:dyDescent="0.55000000000000004">
      <c r="A288">
        <v>1771887600</v>
      </c>
      <c r="B288" t="s">
        <v>0</v>
      </c>
      <c r="C288" t="s">
        <v>1</v>
      </c>
      <c r="D288">
        <v>5224.07</v>
      </c>
      <c r="E288">
        <v>5208.4180299999998</v>
      </c>
      <c r="F288">
        <v>5214.3400099999999</v>
      </c>
      <c r="G288">
        <v>5225.4523099999997</v>
      </c>
      <c r="H288">
        <v>5194.7726199999997</v>
      </c>
      <c r="J288">
        <v>1775476200</v>
      </c>
      <c r="K288" t="s">
        <v>0</v>
      </c>
      <c r="L288" t="s">
        <v>2</v>
      </c>
      <c r="M288">
        <v>4683.3999999999996</v>
      </c>
      <c r="N288">
        <v>4683.1106499999996</v>
      </c>
      <c r="O288">
        <v>4684.7793899999997</v>
      </c>
      <c r="P288">
        <v>4687.4318000000003</v>
      </c>
      <c r="Q288">
        <v>4681.1264300000003</v>
      </c>
    </row>
    <row r="289" spans="1:17" x14ac:dyDescent="0.55000000000000004">
      <c r="A289">
        <v>1771891200</v>
      </c>
      <c r="B289" t="s">
        <v>0</v>
      </c>
      <c r="C289" t="s">
        <v>1</v>
      </c>
      <c r="D289">
        <v>5177.22</v>
      </c>
      <c r="E289">
        <v>5198.5557500000004</v>
      </c>
      <c r="F289">
        <v>5206.4478799999997</v>
      </c>
      <c r="G289">
        <v>5216.2322400000003</v>
      </c>
      <c r="H289">
        <v>5183.3273499999996</v>
      </c>
      <c r="J289">
        <v>1775476500</v>
      </c>
      <c r="K289" t="s">
        <v>0</v>
      </c>
      <c r="L289" t="s">
        <v>2</v>
      </c>
      <c r="M289">
        <v>4678.09</v>
      </c>
      <c r="N289">
        <v>4680.5565699999997</v>
      </c>
      <c r="O289">
        <v>4682.6679800000002</v>
      </c>
      <c r="P289">
        <v>4685.3007100000004</v>
      </c>
      <c r="Q289">
        <v>4678.6751700000004</v>
      </c>
    </row>
    <row r="290" spans="1:17" x14ac:dyDescent="0.55000000000000004">
      <c r="A290">
        <v>1771894800</v>
      </c>
      <c r="B290" t="s">
        <v>0</v>
      </c>
      <c r="C290" t="s">
        <v>1</v>
      </c>
      <c r="D290">
        <v>5190</v>
      </c>
      <c r="E290">
        <v>5189.9738600000001</v>
      </c>
      <c r="F290">
        <v>5198.2108699999999</v>
      </c>
      <c r="G290">
        <v>5206.07816</v>
      </c>
      <c r="H290">
        <v>5174.0939900000003</v>
      </c>
      <c r="J290">
        <v>1775476800</v>
      </c>
      <c r="K290" t="s">
        <v>0</v>
      </c>
      <c r="L290" t="s">
        <v>2</v>
      </c>
      <c r="M290">
        <v>4682.0200000000004</v>
      </c>
      <c r="N290">
        <v>4677.86985</v>
      </c>
      <c r="O290">
        <v>4680.2689200000004</v>
      </c>
      <c r="P290">
        <v>4682.8309200000003</v>
      </c>
      <c r="Q290">
        <v>4675.8438999999998</v>
      </c>
    </row>
    <row r="291" spans="1:17" x14ac:dyDescent="0.55000000000000004">
      <c r="A291">
        <v>1771898400</v>
      </c>
      <c r="B291" t="s">
        <v>0</v>
      </c>
      <c r="C291" t="s">
        <v>1</v>
      </c>
      <c r="D291">
        <v>5172.13</v>
      </c>
      <c r="E291">
        <v>5183.0284099999999</v>
      </c>
      <c r="F291">
        <v>5190.6196399999999</v>
      </c>
      <c r="G291">
        <v>5196.9320299999999</v>
      </c>
      <c r="H291">
        <v>5167.50648</v>
      </c>
      <c r="J291">
        <v>1775477100</v>
      </c>
      <c r="K291" t="s">
        <v>0</v>
      </c>
      <c r="L291" t="s">
        <v>2</v>
      </c>
      <c r="M291">
        <v>4679.3999999999996</v>
      </c>
      <c r="N291">
        <v>4675.1975300000004</v>
      </c>
      <c r="O291">
        <v>4677.7332200000001</v>
      </c>
      <c r="P291">
        <v>4680.2411199999997</v>
      </c>
      <c r="Q291">
        <v>4672.82377</v>
      </c>
    </row>
    <row r="292" spans="1:17" x14ac:dyDescent="0.55000000000000004">
      <c r="A292">
        <v>1771902000</v>
      </c>
      <c r="B292" t="s">
        <v>0</v>
      </c>
      <c r="C292" t="s">
        <v>1</v>
      </c>
      <c r="D292">
        <v>5168.24</v>
      </c>
      <c r="E292">
        <v>5178.4893300000003</v>
      </c>
      <c r="F292">
        <v>5184.5544799999998</v>
      </c>
      <c r="G292">
        <v>5189.5857800000003</v>
      </c>
      <c r="H292">
        <v>5163.6447500000004</v>
      </c>
      <c r="J292">
        <v>1775477400</v>
      </c>
      <c r="K292" t="s">
        <v>0</v>
      </c>
      <c r="L292" t="s">
        <v>2</v>
      </c>
      <c r="M292">
        <v>4672.5200000000004</v>
      </c>
      <c r="N292">
        <v>4672.9005999999999</v>
      </c>
      <c r="O292">
        <v>4675.3169099999996</v>
      </c>
      <c r="P292">
        <v>4677.7300400000004</v>
      </c>
      <c r="Q292">
        <v>4669.9264700000003</v>
      </c>
    </row>
    <row r="293" spans="1:17" x14ac:dyDescent="0.55000000000000004">
      <c r="A293">
        <v>1771905600</v>
      </c>
      <c r="B293" t="s">
        <v>0</v>
      </c>
      <c r="C293" t="s">
        <v>1</v>
      </c>
      <c r="D293">
        <v>5182.53</v>
      </c>
      <c r="E293">
        <v>5176.1428999999998</v>
      </c>
      <c r="F293">
        <v>5180.3486899999998</v>
      </c>
      <c r="G293">
        <v>5184.7933400000002</v>
      </c>
      <c r="H293">
        <v>5162.39509</v>
      </c>
      <c r="J293">
        <v>1775477700</v>
      </c>
      <c r="K293" t="s">
        <v>0</v>
      </c>
      <c r="L293" t="s">
        <v>2</v>
      </c>
      <c r="M293">
        <v>4673.13</v>
      </c>
      <c r="N293">
        <v>4671.3973900000001</v>
      </c>
      <c r="O293">
        <v>4673.3571499999998</v>
      </c>
      <c r="P293">
        <v>4675.7687100000003</v>
      </c>
      <c r="Q293">
        <v>4667.6580100000001</v>
      </c>
    </row>
    <row r="294" spans="1:17" x14ac:dyDescent="0.55000000000000004">
      <c r="A294">
        <v>1771909200</v>
      </c>
      <c r="B294" t="s">
        <v>0</v>
      </c>
      <c r="C294" t="s">
        <v>1</v>
      </c>
      <c r="D294">
        <v>5173.55</v>
      </c>
      <c r="E294">
        <v>5174.8195500000002</v>
      </c>
      <c r="F294">
        <v>5177.5841200000004</v>
      </c>
      <c r="G294">
        <v>5182.04655</v>
      </c>
      <c r="H294">
        <v>5162.6826099999998</v>
      </c>
      <c r="J294">
        <v>1775478000</v>
      </c>
      <c r="K294" t="s">
        <v>0</v>
      </c>
      <c r="L294" t="s">
        <v>2</v>
      </c>
      <c r="M294">
        <v>4664.16</v>
      </c>
      <c r="N294">
        <v>4670.8042100000002</v>
      </c>
      <c r="O294">
        <v>4672.08068</v>
      </c>
      <c r="P294">
        <v>4674.71288</v>
      </c>
      <c r="Q294">
        <v>4666.3496699999996</v>
      </c>
    </row>
    <row r="295" spans="1:17" x14ac:dyDescent="0.55000000000000004">
      <c r="A295">
        <v>1771912800</v>
      </c>
      <c r="B295" t="s">
        <v>0</v>
      </c>
      <c r="C295" t="s">
        <v>1</v>
      </c>
      <c r="D295">
        <v>5179.38</v>
      </c>
      <c r="E295">
        <v>5173.6973900000003</v>
      </c>
      <c r="F295">
        <v>5175.6407600000002</v>
      </c>
      <c r="G295">
        <v>5180.6170199999997</v>
      </c>
      <c r="H295">
        <v>5163.4382299999997</v>
      </c>
      <c r="J295">
        <v>1775478300</v>
      </c>
      <c r="K295" t="s">
        <v>0</v>
      </c>
      <c r="L295" t="s">
        <v>2</v>
      </c>
      <c r="M295">
        <v>4666.07</v>
      </c>
      <c r="N295">
        <v>4671.2931500000004</v>
      </c>
      <c r="O295">
        <v>4671.6869100000004</v>
      </c>
      <c r="P295">
        <v>4674.61751</v>
      </c>
      <c r="Q295">
        <v>4666.2949200000003</v>
      </c>
    </row>
    <row r="296" spans="1:17" x14ac:dyDescent="0.55000000000000004">
      <c r="A296">
        <v>1771916400</v>
      </c>
      <c r="B296" t="s">
        <v>0</v>
      </c>
      <c r="C296" t="s">
        <v>1</v>
      </c>
      <c r="D296">
        <v>5173.59</v>
      </c>
      <c r="E296">
        <v>5171.7610999999997</v>
      </c>
      <c r="F296">
        <v>5173.70093</v>
      </c>
      <c r="G296">
        <v>5179.6835700000001</v>
      </c>
      <c r="H296">
        <v>5163.1838799999996</v>
      </c>
      <c r="J296">
        <v>1775478600</v>
      </c>
      <c r="K296" t="s">
        <v>0</v>
      </c>
      <c r="L296" t="s">
        <v>2</v>
      </c>
      <c r="M296">
        <v>4673.67</v>
      </c>
      <c r="N296">
        <v>4672.5688499999997</v>
      </c>
      <c r="O296">
        <v>4672.12788</v>
      </c>
      <c r="P296">
        <v>4675.4415900000004</v>
      </c>
      <c r="Q296">
        <v>4667.4068299999999</v>
      </c>
    </row>
    <row r="297" spans="1:17" x14ac:dyDescent="0.55000000000000004">
      <c r="A297">
        <v>1771920000</v>
      </c>
      <c r="B297" t="s">
        <v>0</v>
      </c>
      <c r="C297" t="s">
        <v>1</v>
      </c>
      <c r="D297">
        <v>5171.47</v>
      </c>
      <c r="E297">
        <v>5168.55519</v>
      </c>
      <c r="F297">
        <v>5171.12806</v>
      </c>
      <c r="G297">
        <v>5178.45399</v>
      </c>
      <c r="H297">
        <v>5160.89347</v>
      </c>
      <c r="J297">
        <v>1775478900</v>
      </c>
      <c r="K297" t="s">
        <v>0</v>
      </c>
      <c r="L297" t="s">
        <v>2</v>
      </c>
      <c r="M297">
        <v>4676.43</v>
      </c>
      <c r="N297">
        <v>4674.0585099999998</v>
      </c>
      <c r="O297">
        <v>4673.0932000000003</v>
      </c>
      <c r="P297">
        <v>4676.6411399999997</v>
      </c>
      <c r="Q297">
        <v>4669.1795899999997</v>
      </c>
    </row>
    <row r="298" spans="1:17" x14ac:dyDescent="0.55000000000000004">
      <c r="A298">
        <v>1771923600</v>
      </c>
      <c r="B298" t="s">
        <v>0</v>
      </c>
      <c r="C298" t="s">
        <v>1</v>
      </c>
      <c r="D298">
        <v>5172.82</v>
      </c>
      <c r="E298">
        <v>5163.9224899999999</v>
      </c>
      <c r="F298">
        <v>5167.5252799999998</v>
      </c>
      <c r="G298">
        <v>5176.3459999999995</v>
      </c>
      <c r="H298">
        <v>5156.0874100000001</v>
      </c>
      <c r="J298">
        <v>1775479200</v>
      </c>
      <c r="K298" t="s">
        <v>0</v>
      </c>
      <c r="L298" t="s">
        <v>2</v>
      </c>
      <c r="M298">
        <v>4676.87</v>
      </c>
      <c r="N298">
        <v>4675.2919300000003</v>
      </c>
      <c r="O298">
        <v>4674.1925600000004</v>
      </c>
      <c r="P298">
        <v>4677.7691000000004</v>
      </c>
      <c r="Q298">
        <v>4671.0207499999997</v>
      </c>
    </row>
    <row r="299" spans="1:17" x14ac:dyDescent="0.55000000000000004">
      <c r="A299">
        <v>1771927200</v>
      </c>
      <c r="B299" t="s">
        <v>0</v>
      </c>
      <c r="C299" t="s">
        <v>1</v>
      </c>
      <c r="D299">
        <v>5172.6899999999996</v>
      </c>
      <c r="E299">
        <v>5158.1354700000002</v>
      </c>
      <c r="F299">
        <v>5162.8303699999997</v>
      </c>
      <c r="G299">
        <v>5173.0940399999999</v>
      </c>
      <c r="H299">
        <v>5149.11924</v>
      </c>
      <c r="J299">
        <v>1775479500</v>
      </c>
      <c r="K299" t="s">
        <v>0</v>
      </c>
      <c r="L299" t="s">
        <v>2</v>
      </c>
      <c r="M299">
        <v>4678.66</v>
      </c>
      <c r="N299">
        <v>4675.9373800000003</v>
      </c>
      <c r="O299">
        <v>4675.0649700000004</v>
      </c>
      <c r="P299">
        <v>4678.4138999999996</v>
      </c>
      <c r="Q299">
        <v>4672.3702000000003</v>
      </c>
    </row>
    <row r="300" spans="1:17" x14ac:dyDescent="0.55000000000000004">
      <c r="A300">
        <v>1771930800</v>
      </c>
      <c r="B300" t="s">
        <v>0</v>
      </c>
      <c r="C300" t="s">
        <v>1</v>
      </c>
      <c r="D300">
        <v>5150.8500000000004</v>
      </c>
      <c r="E300">
        <v>5151.8544300000003</v>
      </c>
      <c r="F300">
        <v>5157.3424000000005</v>
      </c>
      <c r="G300">
        <v>5168.9185799999996</v>
      </c>
      <c r="H300">
        <v>5140.6676600000001</v>
      </c>
      <c r="J300">
        <v>1775479800</v>
      </c>
      <c r="K300" t="s">
        <v>0</v>
      </c>
      <c r="L300" t="s">
        <v>2</v>
      </c>
      <c r="M300">
        <v>4677.04</v>
      </c>
      <c r="N300">
        <v>4675.7582000000002</v>
      </c>
      <c r="O300">
        <v>4675.4115899999997</v>
      </c>
      <c r="P300">
        <v>4678.2812800000002</v>
      </c>
      <c r="Q300">
        <v>4672.8043799999996</v>
      </c>
    </row>
    <row r="301" spans="1:17" x14ac:dyDescent="0.55000000000000004">
      <c r="A301">
        <v>1771934400</v>
      </c>
      <c r="B301" t="s">
        <v>0</v>
      </c>
      <c r="C301" t="s">
        <v>1</v>
      </c>
      <c r="D301">
        <v>5115.3500000000004</v>
      </c>
      <c r="E301">
        <v>5146.4967200000001</v>
      </c>
      <c r="F301">
        <v>5151.9195600000003</v>
      </c>
      <c r="G301">
        <v>5164.37291</v>
      </c>
      <c r="H301">
        <v>5132.7163399999999</v>
      </c>
      <c r="J301">
        <v>1775480100</v>
      </c>
      <c r="K301" t="s">
        <v>0</v>
      </c>
      <c r="L301" t="s">
        <v>2</v>
      </c>
      <c r="M301">
        <v>4675.88</v>
      </c>
      <c r="N301">
        <v>4674.8075500000004</v>
      </c>
      <c r="O301">
        <v>4675.1095699999996</v>
      </c>
      <c r="P301">
        <v>4677.3864899999999</v>
      </c>
      <c r="Q301">
        <v>4672.2071599999999</v>
      </c>
    </row>
    <row r="302" spans="1:17" x14ac:dyDescent="0.55000000000000004">
      <c r="A302">
        <v>1771938000</v>
      </c>
      <c r="B302" t="s">
        <v>0</v>
      </c>
      <c r="C302" t="s">
        <v>1</v>
      </c>
      <c r="D302">
        <v>5127.7299999999996</v>
      </c>
      <c r="E302">
        <v>5143.7864099999997</v>
      </c>
      <c r="F302">
        <v>5147.8529799999997</v>
      </c>
      <c r="G302">
        <v>5160.3049099999998</v>
      </c>
      <c r="H302">
        <v>5127.4560899999997</v>
      </c>
      <c r="J302">
        <v>1775480400</v>
      </c>
      <c r="K302" t="s">
        <v>0</v>
      </c>
      <c r="L302" t="s">
        <v>2</v>
      </c>
      <c r="M302">
        <v>4671.82</v>
      </c>
      <c r="N302">
        <v>4673.2965899999999</v>
      </c>
      <c r="O302">
        <v>4674.2030800000002</v>
      </c>
      <c r="P302">
        <v>4675.9234900000001</v>
      </c>
      <c r="Q302">
        <v>4670.6663200000003</v>
      </c>
    </row>
    <row r="303" spans="1:17" x14ac:dyDescent="0.55000000000000004">
      <c r="A303">
        <v>1771941600</v>
      </c>
      <c r="B303" t="s">
        <v>0</v>
      </c>
      <c r="C303" t="s">
        <v>1</v>
      </c>
      <c r="D303">
        <v>5150.3</v>
      </c>
      <c r="E303">
        <v>5143.4618600000003</v>
      </c>
      <c r="F303">
        <v>5145.6574199999995</v>
      </c>
      <c r="G303">
        <v>5157.7656999999999</v>
      </c>
      <c r="H303">
        <v>5125.9266900000002</v>
      </c>
      <c r="J303">
        <v>1775480700</v>
      </c>
      <c r="K303" t="s">
        <v>0</v>
      </c>
      <c r="L303" t="s">
        <v>2</v>
      </c>
      <c r="M303">
        <v>4670.1899999999996</v>
      </c>
      <c r="N303">
        <v>4671.61852</v>
      </c>
      <c r="O303">
        <v>4672.9107999999997</v>
      </c>
      <c r="P303">
        <v>4674.2408299999997</v>
      </c>
      <c r="Q303">
        <v>4668.5403399999996</v>
      </c>
    </row>
    <row r="304" spans="1:17" x14ac:dyDescent="0.55000000000000004">
      <c r="A304">
        <v>1771945200</v>
      </c>
      <c r="B304" t="s">
        <v>0</v>
      </c>
      <c r="C304" t="s">
        <v>1</v>
      </c>
      <c r="D304">
        <v>5141.8</v>
      </c>
      <c r="E304">
        <v>5144.5274499999996</v>
      </c>
      <c r="F304">
        <v>5145.0924400000004</v>
      </c>
      <c r="G304">
        <v>5156.5454900000004</v>
      </c>
      <c r="H304">
        <v>5127.2109799999998</v>
      </c>
      <c r="J304">
        <v>1775481000</v>
      </c>
      <c r="K304" t="s">
        <v>0</v>
      </c>
      <c r="L304" t="s">
        <v>2</v>
      </c>
      <c r="M304">
        <v>4668.59</v>
      </c>
      <c r="N304">
        <v>4670.1296000000002</v>
      </c>
      <c r="O304">
        <v>4671.5201999999999</v>
      </c>
      <c r="P304">
        <v>4672.8620499999997</v>
      </c>
      <c r="Q304">
        <v>4666.4454800000003</v>
      </c>
    </row>
    <row r="305" spans="1:17" x14ac:dyDescent="0.55000000000000004">
      <c r="A305">
        <v>1771948800</v>
      </c>
      <c r="B305" t="s">
        <v>0</v>
      </c>
      <c r="C305" t="s">
        <v>1</v>
      </c>
      <c r="D305">
        <v>5163.6400000000003</v>
      </c>
      <c r="E305">
        <v>5146.6443200000003</v>
      </c>
      <c r="F305">
        <v>5145.8683799999999</v>
      </c>
      <c r="G305">
        <v>5156.6539199999997</v>
      </c>
      <c r="H305">
        <v>5130.1400299999996</v>
      </c>
      <c r="J305">
        <v>1775481300</v>
      </c>
      <c r="K305" t="s">
        <v>0</v>
      </c>
      <c r="L305" t="s">
        <v>2</v>
      </c>
      <c r="M305">
        <v>4663.99</v>
      </c>
      <c r="N305">
        <v>4669.0914700000003</v>
      </c>
      <c r="O305">
        <v>4670.3058300000002</v>
      </c>
      <c r="P305">
        <v>4672.1459500000001</v>
      </c>
      <c r="Q305">
        <v>4664.6139300000004</v>
      </c>
    </row>
    <row r="306" spans="1:17" x14ac:dyDescent="0.55000000000000004">
      <c r="A306">
        <v>1771952400</v>
      </c>
      <c r="B306" t="s">
        <v>0</v>
      </c>
      <c r="C306" t="s">
        <v>1</v>
      </c>
      <c r="D306">
        <v>5160.0600000000004</v>
      </c>
      <c r="E306">
        <v>5148.7520299999996</v>
      </c>
      <c r="F306">
        <v>5147.3101999999999</v>
      </c>
      <c r="G306">
        <v>5157.6148199999998</v>
      </c>
      <c r="H306">
        <v>5133.4892900000004</v>
      </c>
      <c r="J306">
        <v>1775481600</v>
      </c>
      <c r="K306" t="s">
        <v>0</v>
      </c>
      <c r="L306" t="s">
        <v>2</v>
      </c>
      <c r="M306">
        <v>4672.75</v>
      </c>
      <c r="N306">
        <v>4668.7197800000004</v>
      </c>
      <c r="O306">
        <v>4669.5128100000002</v>
      </c>
      <c r="P306">
        <v>4672.2961100000002</v>
      </c>
      <c r="Q306">
        <v>4663.3708200000001</v>
      </c>
    </row>
    <row r="307" spans="1:17" x14ac:dyDescent="0.55000000000000004">
      <c r="A307">
        <v>1771956000</v>
      </c>
      <c r="B307" t="s">
        <v>0</v>
      </c>
      <c r="C307" t="s">
        <v>1</v>
      </c>
      <c r="D307">
        <v>5154.01</v>
      </c>
      <c r="E307">
        <v>5150.8360899999998</v>
      </c>
      <c r="F307">
        <v>5149.0731500000002</v>
      </c>
      <c r="G307">
        <v>5159.1586399999997</v>
      </c>
      <c r="H307">
        <v>5136.2996000000003</v>
      </c>
      <c r="J307">
        <v>1775481900</v>
      </c>
      <c r="K307" t="s">
        <v>0</v>
      </c>
      <c r="L307" t="s">
        <v>2</v>
      </c>
      <c r="M307">
        <v>4668.58</v>
      </c>
      <c r="N307">
        <v>4668.7543999999998</v>
      </c>
      <c r="O307">
        <v>4669.1336000000001</v>
      </c>
      <c r="P307">
        <v>4673.20849</v>
      </c>
      <c r="Q307">
        <v>4662.8738700000004</v>
      </c>
    </row>
    <row r="308" spans="1:17" x14ac:dyDescent="0.55000000000000004">
      <c r="A308">
        <v>1771959600</v>
      </c>
      <c r="B308" t="s">
        <v>0</v>
      </c>
      <c r="C308" t="s">
        <v>1</v>
      </c>
      <c r="D308">
        <v>5164.24</v>
      </c>
      <c r="E308">
        <v>5153.1721200000002</v>
      </c>
      <c r="F308">
        <v>5151.1226399999996</v>
      </c>
      <c r="G308">
        <v>5161.5350799999997</v>
      </c>
      <c r="H308">
        <v>5138.6108000000004</v>
      </c>
      <c r="J308">
        <v>1775482200</v>
      </c>
      <c r="K308" t="s">
        <v>0</v>
      </c>
      <c r="L308" t="s">
        <v>2</v>
      </c>
      <c r="M308">
        <v>4671.3</v>
      </c>
      <c r="N308">
        <v>4669.1678099999999</v>
      </c>
      <c r="O308">
        <v>4669.1507099999999</v>
      </c>
      <c r="P308">
        <v>4674.6739500000003</v>
      </c>
      <c r="Q308">
        <v>4662.8700900000003</v>
      </c>
    </row>
    <row r="309" spans="1:17" x14ac:dyDescent="0.55000000000000004">
      <c r="A309">
        <v>1771963200</v>
      </c>
      <c r="B309" t="s">
        <v>0</v>
      </c>
      <c r="C309" t="s">
        <v>1</v>
      </c>
      <c r="D309">
        <v>5143.97</v>
      </c>
      <c r="E309">
        <v>5155.8470900000002</v>
      </c>
      <c r="F309">
        <v>5153.4848599999996</v>
      </c>
      <c r="G309">
        <v>5164.5226499999999</v>
      </c>
      <c r="H309">
        <v>5140.7403599999998</v>
      </c>
      <c r="J309">
        <v>1775482500</v>
      </c>
      <c r="K309" t="s">
        <v>0</v>
      </c>
      <c r="L309" t="s">
        <v>2</v>
      </c>
      <c r="M309">
        <v>4673.97</v>
      </c>
      <c r="N309">
        <v>4669.7300500000001</v>
      </c>
      <c r="O309">
        <v>4669.44038</v>
      </c>
      <c r="P309">
        <v>4676.3116</v>
      </c>
      <c r="Q309">
        <v>4663.3185999999996</v>
      </c>
    </row>
    <row r="310" spans="1:17" x14ac:dyDescent="0.55000000000000004">
      <c r="A310">
        <v>1771970400</v>
      </c>
      <c r="B310" t="s">
        <v>0</v>
      </c>
      <c r="C310" t="s">
        <v>1</v>
      </c>
      <c r="D310">
        <v>5146.72</v>
      </c>
      <c r="E310">
        <v>5159.7098999999998</v>
      </c>
      <c r="F310">
        <v>5156.5973800000002</v>
      </c>
      <c r="G310">
        <v>5168.4090699999997</v>
      </c>
      <c r="H310">
        <v>5143.5128599999998</v>
      </c>
      <c r="J310">
        <v>1775482800</v>
      </c>
      <c r="K310" t="s">
        <v>0</v>
      </c>
      <c r="L310" t="s">
        <v>2</v>
      </c>
      <c r="M310">
        <v>4665.55</v>
      </c>
      <c r="N310">
        <v>4670.2642699999997</v>
      </c>
      <c r="O310">
        <v>4669.8523299999997</v>
      </c>
      <c r="P310">
        <v>4677.84447</v>
      </c>
      <c r="Q310">
        <v>4663.9653600000001</v>
      </c>
    </row>
    <row r="311" spans="1:17" x14ac:dyDescent="0.55000000000000004">
      <c r="A311">
        <v>1771974000</v>
      </c>
      <c r="B311" t="s">
        <v>0</v>
      </c>
      <c r="C311" t="s">
        <v>1</v>
      </c>
      <c r="D311">
        <v>5152.3</v>
      </c>
      <c r="E311">
        <v>5164.8759</v>
      </c>
      <c r="F311">
        <v>5160.7366400000001</v>
      </c>
      <c r="G311">
        <v>5173.6261400000003</v>
      </c>
      <c r="H311">
        <v>5147.9924199999996</v>
      </c>
      <c r="J311">
        <v>1775483100</v>
      </c>
      <c r="K311" t="s">
        <v>0</v>
      </c>
      <c r="L311" t="s">
        <v>2</v>
      </c>
      <c r="M311">
        <v>4664.34</v>
      </c>
      <c r="N311">
        <v>4670.9603299999999</v>
      </c>
      <c r="O311">
        <v>4670.4063299999998</v>
      </c>
      <c r="P311">
        <v>4678.9637000000002</v>
      </c>
      <c r="Q311">
        <v>4664.6325699999998</v>
      </c>
    </row>
    <row r="312" spans="1:17" x14ac:dyDescent="0.55000000000000004">
      <c r="A312">
        <v>1771977600</v>
      </c>
      <c r="B312" t="s">
        <v>0</v>
      </c>
      <c r="C312" t="s">
        <v>1</v>
      </c>
      <c r="D312">
        <v>5176.97</v>
      </c>
      <c r="E312">
        <v>5171.0409600000003</v>
      </c>
      <c r="F312">
        <v>5165.8887999999997</v>
      </c>
      <c r="G312">
        <v>5179.93815</v>
      </c>
      <c r="H312">
        <v>5154.0339100000001</v>
      </c>
      <c r="J312">
        <v>1775483400</v>
      </c>
      <c r="K312" t="s">
        <v>0</v>
      </c>
      <c r="L312" t="s">
        <v>2</v>
      </c>
      <c r="M312">
        <v>4679.01</v>
      </c>
      <c r="N312">
        <v>4671.9072800000004</v>
      </c>
      <c r="O312">
        <v>4671.1567999999997</v>
      </c>
      <c r="P312">
        <v>4679.6675699999996</v>
      </c>
      <c r="Q312">
        <v>4665.3720199999998</v>
      </c>
    </row>
    <row r="313" spans="1:17" x14ac:dyDescent="0.55000000000000004">
      <c r="A313">
        <v>1771981200</v>
      </c>
      <c r="B313" t="s">
        <v>0</v>
      </c>
      <c r="C313" t="s">
        <v>1</v>
      </c>
      <c r="D313">
        <v>5180.66</v>
      </c>
      <c r="E313">
        <v>5177.1143599999996</v>
      </c>
      <c r="F313">
        <v>5171.5015800000001</v>
      </c>
      <c r="G313">
        <v>5186.1275599999999</v>
      </c>
      <c r="H313">
        <v>5161.2108900000003</v>
      </c>
      <c r="J313">
        <v>1775483700</v>
      </c>
      <c r="K313" t="s">
        <v>0</v>
      </c>
      <c r="L313" t="s">
        <v>2</v>
      </c>
      <c r="M313">
        <v>4680.1499999999996</v>
      </c>
      <c r="N313">
        <v>4672.8588900000004</v>
      </c>
      <c r="O313">
        <v>4672.0078400000002</v>
      </c>
      <c r="P313">
        <v>4679.9970700000003</v>
      </c>
      <c r="Q313">
        <v>4666.2259199999999</v>
      </c>
    </row>
    <row r="314" spans="1:17" x14ac:dyDescent="0.55000000000000004">
      <c r="A314">
        <v>1771984800</v>
      </c>
      <c r="B314" t="s">
        <v>0</v>
      </c>
      <c r="C314" t="s">
        <v>1</v>
      </c>
      <c r="D314">
        <v>5181.8100000000004</v>
      </c>
      <c r="E314">
        <v>5182.4680399999997</v>
      </c>
      <c r="F314">
        <v>5176.9848099999999</v>
      </c>
      <c r="G314">
        <v>5191.5918700000002</v>
      </c>
      <c r="H314">
        <v>5168.2892599999996</v>
      </c>
      <c r="J314">
        <v>1775484000</v>
      </c>
      <c r="K314" t="s">
        <v>0</v>
      </c>
      <c r="L314" t="s">
        <v>2</v>
      </c>
      <c r="M314">
        <v>4669.78</v>
      </c>
      <c r="N314">
        <v>4673.9619700000003</v>
      </c>
      <c r="O314">
        <v>4672.9849100000001</v>
      </c>
      <c r="P314">
        <v>4680.1854800000001</v>
      </c>
      <c r="Q314">
        <v>4667.0820599999997</v>
      </c>
    </row>
    <row r="315" spans="1:17" x14ac:dyDescent="0.55000000000000004">
      <c r="A315">
        <v>1771988400</v>
      </c>
      <c r="B315" t="s">
        <v>0</v>
      </c>
      <c r="C315" t="s">
        <v>1</v>
      </c>
      <c r="D315">
        <v>5182.75</v>
      </c>
      <c r="E315">
        <v>5186.6318300000003</v>
      </c>
      <c r="F315">
        <v>5181.8083200000001</v>
      </c>
      <c r="G315">
        <v>5195.9041200000001</v>
      </c>
      <c r="H315">
        <v>5174.1959200000001</v>
      </c>
      <c r="J315">
        <v>1775484300</v>
      </c>
      <c r="K315" t="s">
        <v>0</v>
      </c>
      <c r="L315" t="s">
        <v>2</v>
      </c>
      <c r="M315">
        <v>4670.99</v>
      </c>
      <c r="N315">
        <v>4675.6383599999999</v>
      </c>
      <c r="O315">
        <v>4674.3116300000002</v>
      </c>
      <c r="P315">
        <v>4680.3590100000001</v>
      </c>
      <c r="Q315">
        <v>4668.3067600000004</v>
      </c>
    </row>
    <row r="316" spans="1:17" x14ac:dyDescent="0.55000000000000004">
      <c r="A316">
        <v>1771992000</v>
      </c>
      <c r="B316" t="s">
        <v>0</v>
      </c>
      <c r="C316" t="s">
        <v>1</v>
      </c>
      <c r="D316">
        <v>5201.74</v>
      </c>
      <c r="E316">
        <v>5189.2354699999996</v>
      </c>
      <c r="F316">
        <v>5185.5218999999997</v>
      </c>
      <c r="G316">
        <v>5198.7569299999996</v>
      </c>
      <c r="H316">
        <v>5178.4203900000002</v>
      </c>
      <c r="J316">
        <v>1775484600</v>
      </c>
      <c r="K316" t="s">
        <v>0</v>
      </c>
      <c r="L316" t="s">
        <v>2</v>
      </c>
      <c r="M316">
        <v>4672.8</v>
      </c>
      <c r="N316">
        <v>4677.9144399999996</v>
      </c>
      <c r="O316">
        <v>4676.1130400000002</v>
      </c>
      <c r="P316">
        <v>4681.2409500000003</v>
      </c>
      <c r="Q316">
        <v>4670.1435000000001</v>
      </c>
    </row>
    <row r="317" spans="1:17" x14ac:dyDescent="0.55000000000000004">
      <c r="A317">
        <v>1771995600</v>
      </c>
      <c r="B317" t="s">
        <v>0</v>
      </c>
      <c r="C317" t="s">
        <v>1</v>
      </c>
      <c r="D317">
        <v>5194.6099999999997</v>
      </c>
      <c r="E317">
        <v>5189.6635999999999</v>
      </c>
      <c r="F317">
        <v>5187.5927499999998</v>
      </c>
      <c r="G317">
        <v>5199.3052699999998</v>
      </c>
      <c r="H317">
        <v>5180.3268699999999</v>
      </c>
      <c r="J317">
        <v>1775484900</v>
      </c>
      <c r="K317" t="s">
        <v>0</v>
      </c>
      <c r="L317" t="s">
        <v>2</v>
      </c>
      <c r="M317">
        <v>4682.87</v>
      </c>
      <c r="N317">
        <v>4680.6353399999998</v>
      </c>
      <c r="O317">
        <v>4678.3741900000005</v>
      </c>
      <c r="P317">
        <v>4683.0142299999998</v>
      </c>
      <c r="Q317">
        <v>4672.74863</v>
      </c>
    </row>
    <row r="318" spans="1:17" x14ac:dyDescent="0.55000000000000004">
      <c r="A318">
        <v>1771999200</v>
      </c>
      <c r="B318" t="s">
        <v>0</v>
      </c>
      <c r="C318" t="s">
        <v>1</v>
      </c>
      <c r="D318">
        <v>5184.6899999999996</v>
      </c>
      <c r="E318">
        <v>5188.4550499999996</v>
      </c>
      <c r="F318">
        <v>5188.0239000000001</v>
      </c>
      <c r="G318">
        <v>5197.9445100000003</v>
      </c>
      <c r="H318">
        <v>5179.9779200000003</v>
      </c>
      <c r="J318">
        <v>1775485200</v>
      </c>
      <c r="K318" t="s">
        <v>0</v>
      </c>
      <c r="L318" t="s">
        <v>2</v>
      </c>
      <c r="M318">
        <v>4685.72</v>
      </c>
      <c r="N318">
        <v>4683.2819399999998</v>
      </c>
      <c r="O318">
        <v>4680.8280599999998</v>
      </c>
      <c r="P318">
        <v>4685.3604400000004</v>
      </c>
      <c r="Q318">
        <v>4675.67418</v>
      </c>
    </row>
    <row r="319" spans="1:17" x14ac:dyDescent="0.55000000000000004">
      <c r="A319">
        <v>1772002800</v>
      </c>
      <c r="B319" t="s">
        <v>0</v>
      </c>
      <c r="C319" t="s">
        <v>1</v>
      </c>
      <c r="D319">
        <v>5185.37</v>
      </c>
      <c r="E319">
        <v>5186.57042</v>
      </c>
      <c r="F319">
        <v>5187.2971600000001</v>
      </c>
      <c r="G319">
        <v>5195.4534100000001</v>
      </c>
      <c r="H319">
        <v>5177.9591399999999</v>
      </c>
      <c r="J319">
        <v>1775485500</v>
      </c>
      <c r="K319" t="s">
        <v>0</v>
      </c>
      <c r="L319" t="s">
        <v>2</v>
      </c>
      <c r="M319">
        <v>4686.29</v>
      </c>
      <c r="N319">
        <v>4685.4453400000002</v>
      </c>
      <c r="O319">
        <v>4683.1367</v>
      </c>
      <c r="P319">
        <v>4687.9052600000005</v>
      </c>
      <c r="Q319">
        <v>4678.41273</v>
      </c>
    </row>
    <row r="320" spans="1:17" x14ac:dyDescent="0.55000000000000004">
      <c r="A320">
        <v>1772006400</v>
      </c>
      <c r="B320" t="s">
        <v>0</v>
      </c>
      <c r="C320" t="s">
        <v>1</v>
      </c>
      <c r="D320">
        <v>5193.2700000000004</v>
      </c>
      <c r="E320">
        <v>5184.8198400000001</v>
      </c>
      <c r="F320">
        <v>5186.0585000000001</v>
      </c>
      <c r="G320">
        <v>5192.6060299999999</v>
      </c>
      <c r="H320">
        <v>5175.0916699999998</v>
      </c>
      <c r="J320">
        <v>1775485800</v>
      </c>
      <c r="K320" t="s">
        <v>0</v>
      </c>
      <c r="L320" t="s">
        <v>2</v>
      </c>
      <c r="M320">
        <v>4692.0200000000004</v>
      </c>
      <c r="N320">
        <v>4686.7866000000004</v>
      </c>
      <c r="O320">
        <v>4684.9616500000002</v>
      </c>
      <c r="P320">
        <v>4690.1563800000004</v>
      </c>
      <c r="Q320">
        <v>4680.4225500000002</v>
      </c>
    </row>
    <row r="321" spans="1:17" x14ac:dyDescent="0.55000000000000004">
      <c r="A321">
        <v>1772010000</v>
      </c>
      <c r="B321" t="s">
        <v>0</v>
      </c>
      <c r="C321" t="s">
        <v>1</v>
      </c>
      <c r="D321">
        <v>5175.16</v>
      </c>
      <c r="E321">
        <v>5183.7184800000005</v>
      </c>
      <c r="F321">
        <v>5184.8884900000003</v>
      </c>
      <c r="G321">
        <v>5190.4405100000004</v>
      </c>
      <c r="H321">
        <v>5172.4286300000003</v>
      </c>
      <c r="J321">
        <v>1775486100</v>
      </c>
      <c r="K321" t="s">
        <v>0</v>
      </c>
      <c r="L321" t="s">
        <v>2</v>
      </c>
      <c r="M321">
        <v>4684.53</v>
      </c>
      <c r="N321">
        <v>4686.9125599999998</v>
      </c>
      <c r="O321">
        <v>4685.9371099999998</v>
      </c>
      <c r="P321">
        <v>4691.5571300000001</v>
      </c>
      <c r="Q321">
        <v>4681.3789900000002</v>
      </c>
    </row>
    <row r="322" spans="1:17" x14ac:dyDescent="0.55000000000000004">
      <c r="A322">
        <v>1772013600</v>
      </c>
      <c r="B322" t="s">
        <v>0</v>
      </c>
      <c r="C322" t="s">
        <v>1</v>
      </c>
      <c r="D322">
        <v>5181.67</v>
      </c>
      <c r="E322">
        <v>5184.3823700000003</v>
      </c>
      <c r="F322">
        <v>5184.6354300000003</v>
      </c>
      <c r="G322">
        <v>5189.6987399999998</v>
      </c>
      <c r="H322">
        <v>5171.0070800000003</v>
      </c>
      <c r="J322">
        <v>1775486400</v>
      </c>
      <c r="K322" t="s">
        <v>0</v>
      </c>
      <c r="L322" t="s">
        <v>2</v>
      </c>
      <c r="M322">
        <v>4684.6499999999996</v>
      </c>
      <c r="N322">
        <v>4685.9123</v>
      </c>
      <c r="O322">
        <v>4685.9246999999996</v>
      </c>
      <c r="P322">
        <v>4691.5982100000001</v>
      </c>
      <c r="Q322">
        <v>4681.1737199999998</v>
      </c>
    </row>
    <row r="323" spans="1:17" x14ac:dyDescent="0.55000000000000004">
      <c r="A323">
        <v>1772017200</v>
      </c>
      <c r="B323" t="s">
        <v>0</v>
      </c>
      <c r="C323" t="s">
        <v>1</v>
      </c>
      <c r="D323">
        <v>5182.6499999999996</v>
      </c>
      <c r="E323">
        <v>5186.7363599999999</v>
      </c>
      <c r="F323">
        <v>5185.6858899999997</v>
      </c>
      <c r="G323">
        <v>5191.1107099999999</v>
      </c>
      <c r="H323">
        <v>5171.7637000000004</v>
      </c>
      <c r="J323">
        <v>1775486700</v>
      </c>
      <c r="K323" t="s">
        <v>0</v>
      </c>
      <c r="L323" t="s">
        <v>2</v>
      </c>
      <c r="M323">
        <v>4678.67</v>
      </c>
      <c r="N323">
        <v>4683.8444</v>
      </c>
      <c r="O323">
        <v>4684.8845499999998</v>
      </c>
      <c r="P323">
        <v>4690.2708000000002</v>
      </c>
      <c r="Q323">
        <v>4679.6792400000004</v>
      </c>
    </row>
    <row r="324" spans="1:17" x14ac:dyDescent="0.55000000000000004">
      <c r="A324">
        <v>1772020800</v>
      </c>
      <c r="B324" t="s">
        <v>0</v>
      </c>
      <c r="C324" t="s">
        <v>1</v>
      </c>
      <c r="D324">
        <v>5185.2299999999996</v>
      </c>
      <c r="E324">
        <v>5190.3395399999999</v>
      </c>
      <c r="F324">
        <v>5188.0127199999997</v>
      </c>
      <c r="G324">
        <v>5194.3882199999998</v>
      </c>
      <c r="H324">
        <v>5174.0492100000001</v>
      </c>
      <c r="J324">
        <v>1775487000</v>
      </c>
      <c r="K324" t="s">
        <v>0</v>
      </c>
      <c r="L324" t="s">
        <v>2</v>
      </c>
      <c r="M324">
        <v>4684.8599999999997</v>
      </c>
      <c r="N324">
        <v>4681.0257099999999</v>
      </c>
      <c r="O324">
        <v>4682.9551300000003</v>
      </c>
      <c r="P324">
        <v>4687.8068000000003</v>
      </c>
      <c r="Q324">
        <v>4677.1453199999996</v>
      </c>
    </row>
    <row r="325" spans="1:17" x14ac:dyDescent="0.55000000000000004">
      <c r="A325">
        <v>1772024400</v>
      </c>
      <c r="B325" t="s">
        <v>0</v>
      </c>
      <c r="C325" t="s">
        <v>1</v>
      </c>
      <c r="D325">
        <v>5191.25</v>
      </c>
      <c r="E325">
        <v>5194.3462600000003</v>
      </c>
      <c r="F325">
        <v>5191.1794900000004</v>
      </c>
      <c r="G325">
        <v>5198.8015999999998</v>
      </c>
      <c r="H325">
        <v>5177.2806600000004</v>
      </c>
      <c r="J325">
        <v>1775487300</v>
      </c>
      <c r="K325" t="s">
        <v>0</v>
      </c>
      <c r="L325" t="s">
        <v>2</v>
      </c>
      <c r="M325">
        <v>4682.66</v>
      </c>
      <c r="N325">
        <v>4677.5671899999998</v>
      </c>
      <c r="O325">
        <v>4680.26116</v>
      </c>
      <c r="P325">
        <v>4684.3900199999998</v>
      </c>
      <c r="Q325">
        <v>4673.89077</v>
      </c>
    </row>
    <row r="326" spans="1:17" x14ac:dyDescent="0.55000000000000004">
      <c r="A326">
        <v>1772028000</v>
      </c>
      <c r="B326" t="s">
        <v>0</v>
      </c>
      <c r="C326" t="s">
        <v>1</v>
      </c>
      <c r="D326">
        <v>5194.5</v>
      </c>
      <c r="E326">
        <v>5197.6122699999996</v>
      </c>
      <c r="F326">
        <v>5194.39588</v>
      </c>
      <c r="G326">
        <v>5203.3718399999998</v>
      </c>
      <c r="H326">
        <v>5181.2146000000002</v>
      </c>
      <c r="J326">
        <v>1775487600</v>
      </c>
      <c r="K326" t="s">
        <v>0</v>
      </c>
      <c r="L326" t="s">
        <v>2</v>
      </c>
      <c r="M326">
        <v>4672.25</v>
      </c>
      <c r="N326">
        <v>4673.8274300000003</v>
      </c>
      <c r="O326">
        <v>4677.0442999999996</v>
      </c>
      <c r="P326">
        <v>4680.3301000000001</v>
      </c>
      <c r="Q326">
        <v>4670.1477299999997</v>
      </c>
    </row>
    <row r="327" spans="1:17" x14ac:dyDescent="0.55000000000000004">
      <c r="A327">
        <v>1772031600</v>
      </c>
      <c r="B327" t="s">
        <v>0</v>
      </c>
      <c r="C327" t="s">
        <v>1</v>
      </c>
      <c r="D327">
        <v>5212.3100000000004</v>
      </c>
      <c r="E327">
        <v>5199.1241</v>
      </c>
      <c r="F327">
        <v>5196.7599899999996</v>
      </c>
      <c r="G327">
        <v>5206.8722200000002</v>
      </c>
      <c r="H327">
        <v>5184.3825500000003</v>
      </c>
      <c r="J327">
        <v>1775487900</v>
      </c>
      <c r="K327" t="s">
        <v>0</v>
      </c>
      <c r="L327" t="s">
        <v>2</v>
      </c>
      <c r="M327">
        <v>4667.5600000000004</v>
      </c>
      <c r="N327">
        <v>4670.3488299999999</v>
      </c>
      <c r="O327">
        <v>4673.6965600000003</v>
      </c>
      <c r="P327">
        <v>4676.1398600000002</v>
      </c>
      <c r="Q327">
        <v>4666.53197</v>
      </c>
    </row>
    <row r="328" spans="1:17" x14ac:dyDescent="0.55000000000000004">
      <c r="A328">
        <v>1772035200</v>
      </c>
      <c r="B328" t="s">
        <v>0</v>
      </c>
      <c r="C328" t="s">
        <v>1</v>
      </c>
      <c r="D328">
        <v>5206.82</v>
      </c>
      <c r="E328">
        <v>5197.8388400000003</v>
      </c>
      <c r="F328">
        <v>5197.2994099999996</v>
      </c>
      <c r="G328">
        <v>5208.2192999999997</v>
      </c>
      <c r="H328">
        <v>5185.2683399999996</v>
      </c>
      <c r="J328">
        <v>1775488200</v>
      </c>
      <c r="K328" t="s">
        <v>0</v>
      </c>
      <c r="L328" t="s">
        <v>2</v>
      </c>
      <c r="M328">
        <v>4662.3999999999996</v>
      </c>
      <c r="N328">
        <v>4667.4575800000002</v>
      </c>
      <c r="O328">
        <v>4670.5770700000003</v>
      </c>
      <c r="P328">
        <v>4672.4688999999998</v>
      </c>
      <c r="Q328">
        <v>4663.4490100000003</v>
      </c>
    </row>
    <row r="329" spans="1:17" x14ac:dyDescent="0.55000000000000004">
      <c r="A329">
        <v>1772038800</v>
      </c>
      <c r="B329" t="s">
        <v>0</v>
      </c>
      <c r="C329" t="s">
        <v>1</v>
      </c>
      <c r="D329">
        <v>5202.12</v>
      </c>
      <c r="E329">
        <v>5193.8728000000001</v>
      </c>
      <c r="F329">
        <v>5195.5861000000004</v>
      </c>
      <c r="G329">
        <v>5206.9984999999997</v>
      </c>
      <c r="H329">
        <v>5182.96378</v>
      </c>
      <c r="J329">
        <v>1775488500</v>
      </c>
      <c r="K329" t="s">
        <v>0</v>
      </c>
      <c r="L329" t="s">
        <v>2</v>
      </c>
      <c r="M329">
        <v>4666.55</v>
      </c>
      <c r="N329">
        <v>4665.3791499999998</v>
      </c>
      <c r="O329">
        <v>4667.97811</v>
      </c>
      <c r="P329">
        <v>4669.6450299999997</v>
      </c>
      <c r="Q329">
        <v>4661.13</v>
      </c>
    </row>
    <row r="330" spans="1:17" x14ac:dyDescent="0.55000000000000004">
      <c r="A330">
        <v>1772042400</v>
      </c>
      <c r="B330" t="s">
        <v>0</v>
      </c>
      <c r="C330" t="s">
        <v>1</v>
      </c>
      <c r="D330">
        <v>5204.87</v>
      </c>
      <c r="E330">
        <v>5188.0353400000004</v>
      </c>
      <c r="F330">
        <v>5191.8107200000004</v>
      </c>
      <c r="G330">
        <v>5203.71731</v>
      </c>
      <c r="H330">
        <v>5177.7799699999996</v>
      </c>
      <c r="J330">
        <v>1775488800</v>
      </c>
      <c r="K330" t="s">
        <v>0</v>
      </c>
      <c r="L330" t="s">
        <v>2</v>
      </c>
      <c r="M330">
        <v>4665.8500000000004</v>
      </c>
      <c r="N330">
        <v>4663.9809999999998</v>
      </c>
      <c r="O330">
        <v>4665.9795599999998</v>
      </c>
      <c r="P330">
        <v>4667.7898100000002</v>
      </c>
      <c r="Q330">
        <v>4659.7414799999997</v>
      </c>
    </row>
    <row r="331" spans="1:17" x14ac:dyDescent="0.55000000000000004">
      <c r="A331">
        <v>1772046000</v>
      </c>
      <c r="B331" t="s">
        <v>0</v>
      </c>
      <c r="C331" t="s">
        <v>1</v>
      </c>
      <c r="D331">
        <v>5152.16</v>
      </c>
      <c r="E331">
        <v>5181.5091899999998</v>
      </c>
      <c r="F331">
        <v>5186.65996</v>
      </c>
      <c r="G331">
        <v>5199.1249200000002</v>
      </c>
      <c r="H331">
        <v>5171.0945899999997</v>
      </c>
      <c r="J331">
        <v>1775489100</v>
      </c>
      <c r="K331" t="s">
        <v>0</v>
      </c>
      <c r="L331" t="s">
        <v>2</v>
      </c>
      <c r="M331">
        <v>4667.3900000000003</v>
      </c>
      <c r="N331">
        <v>4663.1682199999996</v>
      </c>
      <c r="O331">
        <v>4664.5738899999997</v>
      </c>
      <c r="P331">
        <v>4666.7425300000004</v>
      </c>
      <c r="Q331">
        <v>4658.9591600000003</v>
      </c>
    </row>
    <row r="332" spans="1:17" x14ac:dyDescent="0.55000000000000004">
      <c r="A332">
        <v>1772049600</v>
      </c>
      <c r="B332" t="s">
        <v>0</v>
      </c>
      <c r="C332" t="s">
        <v>1</v>
      </c>
      <c r="D332">
        <v>5164.8900000000003</v>
      </c>
      <c r="E332">
        <v>5177.1909699999997</v>
      </c>
      <c r="F332">
        <v>5181.9254600000004</v>
      </c>
      <c r="G332">
        <v>5194.3305499999997</v>
      </c>
      <c r="H332">
        <v>5165.7739099999999</v>
      </c>
      <c r="J332">
        <v>1775489400</v>
      </c>
      <c r="K332" t="s">
        <v>0</v>
      </c>
      <c r="L332" t="s">
        <v>2</v>
      </c>
      <c r="M332">
        <v>4667.4799999999996</v>
      </c>
      <c r="N332">
        <v>4662.7752700000001</v>
      </c>
      <c r="O332">
        <v>4663.6745799999999</v>
      </c>
      <c r="P332">
        <v>4666.3479200000002</v>
      </c>
      <c r="Q332">
        <v>4658.6839</v>
      </c>
    </row>
    <row r="333" spans="1:17" x14ac:dyDescent="0.55000000000000004">
      <c r="A333">
        <v>1772056800</v>
      </c>
      <c r="B333" t="s">
        <v>0</v>
      </c>
      <c r="C333" t="s">
        <v>1</v>
      </c>
      <c r="D333">
        <v>5163.13</v>
      </c>
      <c r="E333">
        <v>5175.6192000000001</v>
      </c>
      <c r="F333">
        <v>5178.7723299999998</v>
      </c>
      <c r="G333">
        <v>5191.1650600000003</v>
      </c>
      <c r="H333">
        <v>5163.0788300000004</v>
      </c>
      <c r="J333">
        <v>1775489700</v>
      </c>
      <c r="K333" t="s">
        <v>0</v>
      </c>
      <c r="L333" t="s">
        <v>2</v>
      </c>
      <c r="M333">
        <v>4655.28</v>
      </c>
      <c r="N333">
        <v>4662.6941699999998</v>
      </c>
      <c r="O333">
        <v>4663.1843799999997</v>
      </c>
      <c r="P333">
        <v>4666.3432899999998</v>
      </c>
      <c r="Q333">
        <v>4658.6435099999999</v>
      </c>
    </row>
    <row r="334" spans="1:17" x14ac:dyDescent="0.55000000000000004">
      <c r="A334">
        <v>1772060400</v>
      </c>
      <c r="B334" t="s">
        <v>0</v>
      </c>
      <c r="C334" t="s">
        <v>1</v>
      </c>
      <c r="D334">
        <v>5188.3100000000004</v>
      </c>
      <c r="E334">
        <v>5177.0899600000002</v>
      </c>
      <c r="F334">
        <v>5177.9311500000003</v>
      </c>
      <c r="G334">
        <v>5190.0017900000003</v>
      </c>
      <c r="H334">
        <v>5163.4820900000004</v>
      </c>
      <c r="J334">
        <v>1775490000</v>
      </c>
      <c r="K334" t="s">
        <v>0</v>
      </c>
      <c r="L334" t="s">
        <v>2</v>
      </c>
      <c r="M334">
        <v>4660.82</v>
      </c>
      <c r="N334">
        <v>4663.1391000000003</v>
      </c>
      <c r="O334">
        <v>4663.1617399999996</v>
      </c>
      <c r="P334">
        <v>4666.6157000000003</v>
      </c>
      <c r="Q334">
        <v>4659.0852599999998</v>
      </c>
    </row>
    <row r="335" spans="1:17" x14ac:dyDescent="0.55000000000000004">
      <c r="A335">
        <v>1772064000</v>
      </c>
      <c r="B335" t="s">
        <v>0</v>
      </c>
      <c r="C335" t="s">
        <v>1</v>
      </c>
      <c r="D335">
        <v>5191.71</v>
      </c>
      <c r="E335">
        <v>5180.5517499999996</v>
      </c>
      <c r="F335">
        <v>5179.2414500000004</v>
      </c>
      <c r="G335">
        <v>5190.70496</v>
      </c>
      <c r="H335">
        <v>5167.1321200000002</v>
      </c>
      <c r="J335">
        <v>1775490300</v>
      </c>
      <c r="K335" t="s">
        <v>0</v>
      </c>
      <c r="L335" t="s">
        <v>2</v>
      </c>
      <c r="M335">
        <v>4664.21</v>
      </c>
      <c r="N335">
        <v>4663.8846999999996</v>
      </c>
      <c r="O335">
        <v>4663.52322</v>
      </c>
      <c r="P335">
        <v>4667.1823999999997</v>
      </c>
      <c r="Q335">
        <v>4659.8675700000003</v>
      </c>
    </row>
    <row r="336" spans="1:17" x14ac:dyDescent="0.55000000000000004">
      <c r="A336">
        <v>1772067600</v>
      </c>
      <c r="B336" t="s">
        <v>0</v>
      </c>
      <c r="C336" t="s">
        <v>1</v>
      </c>
      <c r="D336">
        <v>5184.34</v>
      </c>
      <c r="E336">
        <v>5185.0093399999996</v>
      </c>
      <c r="F336">
        <v>5182.1253900000002</v>
      </c>
      <c r="G336">
        <v>5192.7314500000002</v>
      </c>
      <c r="H336">
        <v>5172.6918299999998</v>
      </c>
      <c r="J336">
        <v>1775490600</v>
      </c>
      <c r="K336" t="s">
        <v>0</v>
      </c>
      <c r="L336" t="s">
        <v>2</v>
      </c>
      <c r="M336">
        <v>4665.78</v>
      </c>
      <c r="N336">
        <v>4664.7646800000002</v>
      </c>
      <c r="O336">
        <v>4664.1439499999997</v>
      </c>
      <c r="P336">
        <v>4667.8519399999996</v>
      </c>
      <c r="Q336">
        <v>4660.7769500000004</v>
      </c>
    </row>
    <row r="337" spans="1:17" x14ac:dyDescent="0.55000000000000004">
      <c r="A337">
        <v>1772071200</v>
      </c>
      <c r="B337" t="s">
        <v>0</v>
      </c>
      <c r="C337" t="s">
        <v>1</v>
      </c>
      <c r="D337">
        <v>5192.63</v>
      </c>
      <c r="E337">
        <v>5189.5810899999997</v>
      </c>
      <c r="F337">
        <v>5185.8532400000004</v>
      </c>
      <c r="G337">
        <v>5195.4353099999998</v>
      </c>
      <c r="H337">
        <v>5179.0549899999996</v>
      </c>
      <c r="J337">
        <v>1775490900</v>
      </c>
      <c r="K337" t="s">
        <v>0</v>
      </c>
      <c r="L337" t="s">
        <v>2</v>
      </c>
      <c r="M337">
        <v>4668.12</v>
      </c>
      <c r="N337">
        <v>4665.6655700000001</v>
      </c>
      <c r="O337">
        <v>4664.9047600000004</v>
      </c>
      <c r="P337">
        <v>4668.54043</v>
      </c>
      <c r="Q337">
        <v>4661.7060300000003</v>
      </c>
    </row>
    <row r="338" spans="1:17" x14ac:dyDescent="0.55000000000000004">
      <c r="A338">
        <v>1772074800</v>
      </c>
      <c r="B338" t="s">
        <v>0</v>
      </c>
      <c r="C338" t="s">
        <v>1</v>
      </c>
      <c r="D338">
        <v>5192.6899999999996</v>
      </c>
      <c r="E338">
        <v>5192.9738900000002</v>
      </c>
      <c r="F338">
        <v>5189.4135699999997</v>
      </c>
      <c r="G338">
        <v>5198.0212899999997</v>
      </c>
      <c r="H338">
        <v>5184.6009599999998</v>
      </c>
      <c r="J338">
        <v>1775491200</v>
      </c>
      <c r="K338" t="s">
        <v>0</v>
      </c>
      <c r="L338" t="s">
        <v>2</v>
      </c>
      <c r="M338">
        <v>4666.57</v>
      </c>
      <c r="N338">
        <v>4666.48045</v>
      </c>
      <c r="O338">
        <v>4665.6926000000003</v>
      </c>
      <c r="P338">
        <v>4669.2049100000004</v>
      </c>
      <c r="Q338">
        <v>4662.6413199999997</v>
      </c>
    </row>
    <row r="339" spans="1:17" x14ac:dyDescent="0.55000000000000004">
      <c r="A339">
        <v>1772078400</v>
      </c>
      <c r="B339" t="s">
        <v>0</v>
      </c>
      <c r="C339" t="s">
        <v>1</v>
      </c>
      <c r="D339">
        <v>5198.46</v>
      </c>
      <c r="E339">
        <v>5194.3658699999996</v>
      </c>
      <c r="F339">
        <v>5191.8897200000001</v>
      </c>
      <c r="G339">
        <v>5199.5538299999998</v>
      </c>
      <c r="H339">
        <v>5187.8739599999999</v>
      </c>
      <c r="J339">
        <v>1775491500</v>
      </c>
      <c r="K339" t="s">
        <v>0</v>
      </c>
      <c r="L339" t="s">
        <v>2</v>
      </c>
      <c r="M339">
        <v>4663.43</v>
      </c>
      <c r="N339">
        <v>4667.1881000000003</v>
      </c>
      <c r="O339">
        <v>4666.4403499999999</v>
      </c>
      <c r="P339">
        <v>4669.8033400000004</v>
      </c>
      <c r="Q339">
        <v>4663.5378099999998</v>
      </c>
    </row>
    <row r="340" spans="1:17" x14ac:dyDescent="0.55000000000000004">
      <c r="A340">
        <v>1772082000</v>
      </c>
      <c r="B340" t="s">
        <v>0</v>
      </c>
      <c r="C340" t="s">
        <v>1</v>
      </c>
      <c r="D340">
        <v>5193.26</v>
      </c>
      <c r="E340">
        <v>5193.3076899999996</v>
      </c>
      <c r="F340">
        <v>5192.5986999999996</v>
      </c>
      <c r="G340">
        <v>5199.3889099999997</v>
      </c>
      <c r="H340">
        <v>5188.0987800000003</v>
      </c>
      <c r="J340">
        <v>1775491800</v>
      </c>
      <c r="K340" t="s">
        <v>0</v>
      </c>
      <c r="L340" t="s">
        <v>2</v>
      </c>
      <c r="M340">
        <v>4670.3100000000004</v>
      </c>
      <c r="N340">
        <v>4667.8014400000002</v>
      </c>
      <c r="O340">
        <v>4667.1208999999999</v>
      </c>
      <c r="P340">
        <v>4670.3847500000002</v>
      </c>
      <c r="Q340">
        <v>4664.4207399999996</v>
      </c>
    </row>
    <row r="341" spans="1:17" x14ac:dyDescent="0.55000000000000004">
      <c r="A341">
        <v>1772085600</v>
      </c>
      <c r="B341" t="s">
        <v>0</v>
      </c>
      <c r="C341" t="s">
        <v>1</v>
      </c>
      <c r="D341">
        <v>5186.0200000000004</v>
      </c>
      <c r="E341">
        <v>5190.0649599999997</v>
      </c>
      <c r="F341">
        <v>5191.3318300000001</v>
      </c>
      <c r="G341">
        <v>5197.5386600000002</v>
      </c>
      <c r="H341">
        <v>5185.1509599999999</v>
      </c>
      <c r="J341">
        <v>1775492100</v>
      </c>
      <c r="K341" t="s">
        <v>0</v>
      </c>
      <c r="L341" t="s">
        <v>2</v>
      </c>
      <c r="M341">
        <v>4668.67</v>
      </c>
      <c r="N341">
        <v>4668.0696699999999</v>
      </c>
      <c r="O341">
        <v>4667.5952900000002</v>
      </c>
      <c r="P341">
        <v>4670.7742200000002</v>
      </c>
      <c r="Q341">
        <v>4665.22919</v>
      </c>
    </row>
    <row r="342" spans="1:17" x14ac:dyDescent="0.55000000000000004">
      <c r="A342">
        <v>1772089200</v>
      </c>
      <c r="B342" t="s">
        <v>0</v>
      </c>
      <c r="C342" t="s">
        <v>1</v>
      </c>
      <c r="D342">
        <v>5179.41</v>
      </c>
      <c r="E342">
        <v>5185.4486500000003</v>
      </c>
      <c r="F342">
        <v>5188.3902399999997</v>
      </c>
      <c r="G342">
        <v>5194.4574000000002</v>
      </c>
      <c r="H342">
        <v>5179.6810100000002</v>
      </c>
      <c r="J342">
        <v>1775492400</v>
      </c>
      <c r="K342" t="s">
        <v>0</v>
      </c>
      <c r="L342" t="s">
        <v>2</v>
      </c>
      <c r="M342">
        <v>4668.5600000000004</v>
      </c>
      <c r="N342">
        <v>4667.95784</v>
      </c>
      <c r="O342">
        <v>4667.7765600000002</v>
      </c>
      <c r="P342">
        <v>4670.8331500000004</v>
      </c>
      <c r="Q342">
        <v>4665.7840399999995</v>
      </c>
    </row>
    <row r="343" spans="1:17" x14ac:dyDescent="0.55000000000000004">
      <c r="A343">
        <v>1772092800</v>
      </c>
      <c r="B343" t="s">
        <v>0</v>
      </c>
      <c r="C343" t="s">
        <v>1</v>
      </c>
      <c r="D343">
        <v>5186.32</v>
      </c>
      <c r="E343">
        <v>5180.4013100000002</v>
      </c>
      <c r="F343">
        <v>5184.3957700000001</v>
      </c>
      <c r="G343">
        <v>5190.7790500000001</v>
      </c>
      <c r="H343">
        <v>5172.8311199999998</v>
      </c>
      <c r="J343">
        <v>1775492700</v>
      </c>
      <c r="K343" t="s">
        <v>0</v>
      </c>
      <c r="L343" t="s">
        <v>2</v>
      </c>
      <c r="M343">
        <v>4665.7299999999996</v>
      </c>
      <c r="N343">
        <v>4667.4089899999999</v>
      </c>
      <c r="O343">
        <v>4667.5927700000002</v>
      </c>
      <c r="P343">
        <v>4670.4983400000001</v>
      </c>
      <c r="Q343">
        <v>4665.9255199999998</v>
      </c>
    </row>
    <row r="344" spans="1:17" x14ac:dyDescent="0.55000000000000004">
      <c r="A344">
        <v>1772096400</v>
      </c>
      <c r="B344" t="s">
        <v>0</v>
      </c>
      <c r="C344" t="s">
        <v>1</v>
      </c>
      <c r="D344">
        <v>5171.6099999999997</v>
      </c>
      <c r="E344">
        <v>5175.6016399999999</v>
      </c>
      <c r="F344">
        <v>5179.9987099999998</v>
      </c>
      <c r="G344">
        <v>5187.2154899999996</v>
      </c>
      <c r="H344">
        <v>5165.4237300000004</v>
      </c>
      <c r="J344">
        <v>1775493000</v>
      </c>
      <c r="K344" t="s">
        <v>0</v>
      </c>
      <c r="L344" t="s">
        <v>2</v>
      </c>
      <c r="M344">
        <v>4666.74</v>
      </c>
      <c r="N344">
        <v>4666.4958999999999</v>
      </c>
      <c r="O344">
        <v>4667.0443400000004</v>
      </c>
      <c r="P344">
        <v>4669.7212200000004</v>
      </c>
      <c r="Q344">
        <v>4665.5379199999998</v>
      </c>
    </row>
    <row r="345" spans="1:17" x14ac:dyDescent="0.55000000000000004">
      <c r="A345">
        <v>1772100000</v>
      </c>
      <c r="B345" t="s">
        <v>0</v>
      </c>
      <c r="C345" t="s">
        <v>1</v>
      </c>
      <c r="D345">
        <v>5164.71</v>
      </c>
      <c r="E345">
        <v>5172.1559500000003</v>
      </c>
      <c r="F345">
        <v>5176.0773300000001</v>
      </c>
      <c r="G345">
        <v>5184.4241700000002</v>
      </c>
      <c r="H345">
        <v>5158.6830499999996</v>
      </c>
      <c r="J345">
        <v>1775493300</v>
      </c>
      <c r="K345" t="s">
        <v>0</v>
      </c>
      <c r="L345" t="s">
        <v>2</v>
      </c>
      <c r="M345">
        <v>4664.32</v>
      </c>
      <c r="N345">
        <v>4665.2749199999998</v>
      </c>
      <c r="O345">
        <v>4666.1596300000001</v>
      </c>
      <c r="P345">
        <v>4668.5707700000003</v>
      </c>
      <c r="Q345">
        <v>4664.5756700000002</v>
      </c>
    </row>
    <row r="346" spans="1:17" x14ac:dyDescent="0.55000000000000004">
      <c r="A346">
        <v>1772103600</v>
      </c>
      <c r="B346" t="s">
        <v>0</v>
      </c>
      <c r="C346" t="s">
        <v>1</v>
      </c>
      <c r="D346">
        <v>5183.8500000000004</v>
      </c>
      <c r="E346">
        <v>5170.6103700000003</v>
      </c>
      <c r="F346">
        <v>5173.3438500000002</v>
      </c>
      <c r="G346">
        <v>5183.0791300000001</v>
      </c>
      <c r="H346">
        <v>5153.6587099999997</v>
      </c>
      <c r="J346">
        <v>1775493600</v>
      </c>
      <c r="K346" t="s">
        <v>0</v>
      </c>
      <c r="L346" t="s">
        <v>2</v>
      </c>
      <c r="M346">
        <v>4663.16</v>
      </c>
      <c r="N346">
        <v>4663.9276300000001</v>
      </c>
      <c r="O346">
        <v>4665.0436300000001</v>
      </c>
      <c r="P346">
        <v>4667.0899900000004</v>
      </c>
      <c r="Q346">
        <v>4663.0913300000002</v>
      </c>
    </row>
    <row r="347" spans="1:17" x14ac:dyDescent="0.55000000000000004">
      <c r="A347">
        <v>1772107200</v>
      </c>
      <c r="B347" t="s">
        <v>0</v>
      </c>
      <c r="C347" t="s">
        <v>1</v>
      </c>
      <c r="D347">
        <v>5166.3900000000003</v>
      </c>
      <c r="E347">
        <v>5170.39905</v>
      </c>
      <c r="F347">
        <v>5171.8714499999996</v>
      </c>
      <c r="G347">
        <v>5182.9570400000002</v>
      </c>
      <c r="H347">
        <v>5150.9774299999999</v>
      </c>
      <c r="J347">
        <v>1775493900</v>
      </c>
      <c r="K347" t="s">
        <v>0</v>
      </c>
      <c r="L347" t="s">
        <v>2</v>
      </c>
      <c r="M347">
        <v>4664.8999999999996</v>
      </c>
      <c r="N347">
        <v>4662.60653</v>
      </c>
      <c r="O347">
        <v>4663.8250799999996</v>
      </c>
      <c r="P347">
        <v>4665.5596299999997</v>
      </c>
      <c r="Q347">
        <v>4661.2314500000002</v>
      </c>
    </row>
    <row r="348" spans="1:17" x14ac:dyDescent="0.55000000000000004">
      <c r="A348">
        <v>1772110800</v>
      </c>
      <c r="B348" t="s">
        <v>0</v>
      </c>
      <c r="C348" t="s">
        <v>1</v>
      </c>
      <c r="D348">
        <v>5165.1400000000003</v>
      </c>
      <c r="E348">
        <v>5171.75857</v>
      </c>
      <c r="F348">
        <v>5171.8150100000003</v>
      </c>
      <c r="G348">
        <v>5183.9015399999998</v>
      </c>
      <c r="H348">
        <v>5150.6368400000001</v>
      </c>
      <c r="J348">
        <v>1775494200</v>
      </c>
      <c r="K348" t="s">
        <v>0</v>
      </c>
      <c r="L348" t="s">
        <v>2</v>
      </c>
      <c r="M348">
        <v>4662.88</v>
      </c>
      <c r="N348">
        <v>4661.3651499999996</v>
      </c>
      <c r="O348">
        <v>4662.5951100000002</v>
      </c>
      <c r="P348">
        <v>4664.1372899999997</v>
      </c>
      <c r="Q348">
        <v>4659.2022900000002</v>
      </c>
    </row>
    <row r="349" spans="1:17" x14ac:dyDescent="0.55000000000000004">
      <c r="A349">
        <v>1772114400</v>
      </c>
      <c r="B349" t="s">
        <v>0</v>
      </c>
      <c r="C349" t="s">
        <v>1</v>
      </c>
      <c r="D349">
        <v>5185.8599999999997</v>
      </c>
      <c r="E349">
        <v>5174.2833099999998</v>
      </c>
      <c r="F349">
        <v>5173.0491599999996</v>
      </c>
      <c r="G349">
        <v>5185.78089</v>
      </c>
      <c r="H349">
        <v>5153.0667800000001</v>
      </c>
      <c r="J349">
        <v>1775494500</v>
      </c>
      <c r="K349" t="s">
        <v>0</v>
      </c>
      <c r="L349" t="s">
        <v>2</v>
      </c>
      <c r="M349">
        <v>4660.5600000000004</v>
      </c>
      <c r="N349">
        <v>4660.32521</v>
      </c>
      <c r="O349">
        <v>4661.4601599999996</v>
      </c>
      <c r="P349">
        <v>4662.8912899999996</v>
      </c>
      <c r="Q349">
        <v>4657.1738500000001</v>
      </c>
    </row>
    <row r="350" spans="1:17" x14ac:dyDescent="0.55000000000000004">
      <c r="A350">
        <v>1772118000</v>
      </c>
      <c r="B350" t="s">
        <v>0</v>
      </c>
      <c r="C350" t="s">
        <v>1</v>
      </c>
      <c r="D350">
        <v>5179.6099999999997</v>
      </c>
      <c r="E350">
        <v>5176.7337200000002</v>
      </c>
      <c r="F350">
        <v>5174.8914400000003</v>
      </c>
      <c r="G350">
        <v>5187.6255899999996</v>
      </c>
      <c r="H350">
        <v>5157.8760499999999</v>
      </c>
      <c r="J350">
        <v>1775494800</v>
      </c>
      <c r="K350" t="s">
        <v>0</v>
      </c>
      <c r="L350" t="s">
        <v>2</v>
      </c>
      <c r="M350">
        <v>4659.1099999999997</v>
      </c>
      <c r="N350">
        <v>4659.5567600000004</v>
      </c>
      <c r="O350">
        <v>4660.50846</v>
      </c>
      <c r="P350">
        <v>4661.9460200000003</v>
      </c>
      <c r="Q350">
        <v>4655.4384899999995</v>
      </c>
    </row>
    <row r="351" spans="1:17" x14ac:dyDescent="0.55000000000000004">
      <c r="A351">
        <v>1772121600</v>
      </c>
      <c r="B351" t="s">
        <v>0</v>
      </c>
      <c r="C351" t="s">
        <v>1</v>
      </c>
      <c r="D351">
        <v>5167.22</v>
      </c>
      <c r="E351">
        <v>5179.08187</v>
      </c>
      <c r="F351">
        <v>5176.9866599999996</v>
      </c>
      <c r="G351">
        <v>5189.38454</v>
      </c>
      <c r="H351">
        <v>5163.0572599999996</v>
      </c>
      <c r="J351">
        <v>1775495100</v>
      </c>
      <c r="K351" t="s">
        <v>0</v>
      </c>
      <c r="L351" t="s">
        <v>2</v>
      </c>
      <c r="M351">
        <v>4658.37</v>
      </c>
      <c r="N351">
        <v>4659.0348000000004</v>
      </c>
      <c r="O351">
        <v>4659.7716300000002</v>
      </c>
      <c r="P351">
        <v>4661.3068800000001</v>
      </c>
      <c r="Q351">
        <v>4654.1845700000003</v>
      </c>
    </row>
    <row r="352" spans="1:17" x14ac:dyDescent="0.55000000000000004">
      <c r="A352">
        <v>1772125200</v>
      </c>
      <c r="B352" t="s">
        <v>0</v>
      </c>
      <c r="C352" t="s">
        <v>1</v>
      </c>
      <c r="D352">
        <v>5180.24</v>
      </c>
      <c r="E352">
        <v>5181.6808099999998</v>
      </c>
      <c r="F352">
        <v>5179.3337300000003</v>
      </c>
      <c r="G352">
        <v>5191.0431799999997</v>
      </c>
      <c r="H352">
        <v>5168.2446099999997</v>
      </c>
      <c r="J352">
        <v>1775495400</v>
      </c>
      <c r="K352" t="s">
        <v>0</v>
      </c>
      <c r="L352" t="s">
        <v>2</v>
      </c>
      <c r="M352">
        <v>4654</v>
      </c>
      <c r="N352">
        <v>4658.6833999999999</v>
      </c>
      <c r="O352">
        <v>4659.2275200000004</v>
      </c>
      <c r="P352">
        <v>4660.8867200000004</v>
      </c>
      <c r="Q352">
        <v>4653.4153100000003</v>
      </c>
    </row>
    <row r="353" spans="1:17" x14ac:dyDescent="0.55000000000000004">
      <c r="A353">
        <v>1772128800</v>
      </c>
      <c r="B353" t="s">
        <v>0</v>
      </c>
      <c r="C353" t="s">
        <v>1</v>
      </c>
      <c r="D353">
        <v>5187.0600000000004</v>
      </c>
      <c r="E353">
        <v>5184.0438800000002</v>
      </c>
      <c r="F353">
        <v>5181.6887999999999</v>
      </c>
      <c r="G353">
        <v>5192.82575</v>
      </c>
      <c r="H353">
        <v>5172.9373699999996</v>
      </c>
      <c r="J353">
        <v>1775495700</v>
      </c>
      <c r="K353" t="s">
        <v>0</v>
      </c>
      <c r="L353" t="s">
        <v>2</v>
      </c>
      <c r="M353">
        <v>4659.6099999999997</v>
      </c>
      <c r="N353">
        <v>4658.4777599999998</v>
      </c>
      <c r="O353">
        <v>4658.8526400000001</v>
      </c>
      <c r="P353">
        <v>4660.5579200000002</v>
      </c>
      <c r="Q353">
        <v>4653.2919199999997</v>
      </c>
    </row>
    <row r="354" spans="1:17" x14ac:dyDescent="0.55000000000000004">
      <c r="A354">
        <v>1772132400</v>
      </c>
      <c r="B354" t="s">
        <v>0</v>
      </c>
      <c r="C354" t="s">
        <v>1</v>
      </c>
      <c r="D354">
        <v>5196.6099999999997</v>
      </c>
      <c r="E354">
        <v>5185.8713299999999</v>
      </c>
      <c r="F354">
        <v>5183.7800699999998</v>
      </c>
      <c r="G354">
        <v>5194.5531799999999</v>
      </c>
      <c r="H354">
        <v>5176.2264699999996</v>
      </c>
      <c r="J354">
        <v>1775496000</v>
      </c>
      <c r="K354" t="s">
        <v>0</v>
      </c>
      <c r="L354" t="s">
        <v>2</v>
      </c>
      <c r="M354">
        <v>4659.75</v>
      </c>
      <c r="N354">
        <v>4658.1496299999999</v>
      </c>
      <c r="O354">
        <v>4658.5011299999996</v>
      </c>
      <c r="P354">
        <v>4660.18966</v>
      </c>
      <c r="Q354">
        <v>4653.5242200000002</v>
      </c>
    </row>
    <row r="355" spans="1:17" x14ac:dyDescent="0.55000000000000004">
      <c r="A355">
        <v>1772136000</v>
      </c>
      <c r="B355" t="s">
        <v>0</v>
      </c>
      <c r="C355" t="s">
        <v>1</v>
      </c>
      <c r="D355">
        <v>5185.2</v>
      </c>
      <c r="E355">
        <v>5186.90931</v>
      </c>
      <c r="F355">
        <v>5185.3446899999999</v>
      </c>
      <c r="G355">
        <v>5196.0300699999998</v>
      </c>
      <c r="H355">
        <v>5177.9017000000003</v>
      </c>
      <c r="J355">
        <v>1775496300</v>
      </c>
      <c r="K355" t="s">
        <v>0</v>
      </c>
      <c r="L355" t="s">
        <v>2</v>
      </c>
      <c r="M355">
        <v>4656.26</v>
      </c>
      <c r="N355">
        <v>4657.6184599999997</v>
      </c>
      <c r="O355">
        <v>4658.0598</v>
      </c>
      <c r="P355">
        <v>4659.6799600000004</v>
      </c>
      <c r="Q355">
        <v>4653.7188999999998</v>
      </c>
    </row>
    <row r="356" spans="1:17" x14ac:dyDescent="0.55000000000000004">
      <c r="A356">
        <v>1772143200</v>
      </c>
      <c r="B356" t="s">
        <v>0</v>
      </c>
      <c r="C356" t="s">
        <v>1</v>
      </c>
      <c r="D356">
        <v>5184.6099999999997</v>
      </c>
      <c r="E356">
        <v>5187.4860099999996</v>
      </c>
      <c r="F356">
        <v>5186.4153500000002</v>
      </c>
      <c r="G356">
        <v>5197.13105</v>
      </c>
      <c r="H356">
        <v>5178.3822200000004</v>
      </c>
      <c r="J356">
        <v>1775496600</v>
      </c>
      <c r="K356" t="s">
        <v>0</v>
      </c>
      <c r="L356" t="s">
        <v>2</v>
      </c>
      <c r="M356">
        <v>4659.2</v>
      </c>
      <c r="N356">
        <v>4656.98398</v>
      </c>
      <c r="O356">
        <v>4657.52189</v>
      </c>
      <c r="P356">
        <v>4659.0195999999996</v>
      </c>
      <c r="Q356">
        <v>4653.7873900000004</v>
      </c>
    </row>
    <row r="357" spans="1:17" x14ac:dyDescent="0.55000000000000004">
      <c r="A357">
        <v>1772146800</v>
      </c>
      <c r="B357" t="s">
        <v>0</v>
      </c>
      <c r="C357" t="s">
        <v>1</v>
      </c>
      <c r="D357">
        <v>5174.97</v>
      </c>
      <c r="E357">
        <v>5187.6049499999999</v>
      </c>
      <c r="F357">
        <v>5187.0101500000001</v>
      </c>
      <c r="G357">
        <v>5197.8734000000004</v>
      </c>
      <c r="H357">
        <v>5178.2168499999998</v>
      </c>
      <c r="J357">
        <v>1775496900</v>
      </c>
      <c r="K357" t="s">
        <v>0</v>
      </c>
      <c r="L357" t="s">
        <v>2</v>
      </c>
      <c r="M357">
        <v>4659.6499999999996</v>
      </c>
      <c r="N357">
        <v>4656.2706200000002</v>
      </c>
      <c r="O357">
        <v>4656.8962600000004</v>
      </c>
      <c r="P357">
        <v>4658.3023400000002</v>
      </c>
      <c r="Q357">
        <v>4653.7411599999996</v>
      </c>
    </row>
    <row r="358" spans="1:17" x14ac:dyDescent="0.55000000000000004">
      <c r="A358">
        <v>1772150400</v>
      </c>
      <c r="B358" t="s">
        <v>0</v>
      </c>
      <c r="C358" t="s">
        <v>1</v>
      </c>
      <c r="D358">
        <v>5194.22</v>
      </c>
      <c r="E358">
        <v>5187.4665000000005</v>
      </c>
      <c r="F358">
        <v>5187.2383200000004</v>
      </c>
      <c r="G358">
        <v>5197.8349200000002</v>
      </c>
      <c r="H358">
        <v>5177.8866600000001</v>
      </c>
      <c r="J358">
        <v>1775497200</v>
      </c>
      <c r="K358" t="s">
        <v>0</v>
      </c>
      <c r="L358" t="s">
        <v>2</v>
      </c>
      <c r="M358">
        <v>4656.3100000000004</v>
      </c>
      <c r="N358">
        <v>4655.6137799999997</v>
      </c>
      <c r="O358">
        <v>4656.2550199999996</v>
      </c>
      <c r="P358">
        <v>4657.7051700000002</v>
      </c>
      <c r="Q358">
        <v>4653.4922299999998</v>
      </c>
    </row>
    <row r="359" spans="1:17" x14ac:dyDescent="0.55000000000000004">
      <c r="A359">
        <v>1772154000</v>
      </c>
      <c r="B359" t="s">
        <v>0</v>
      </c>
      <c r="C359" t="s">
        <v>1</v>
      </c>
      <c r="D359">
        <v>5183.68</v>
      </c>
      <c r="E359">
        <v>5186.5573199999999</v>
      </c>
      <c r="F359">
        <v>5186.8978200000001</v>
      </c>
      <c r="G359">
        <v>5196.8588399999999</v>
      </c>
      <c r="H359">
        <v>5177.6859899999999</v>
      </c>
      <c r="J359">
        <v>1775497500</v>
      </c>
      <c r="K359" t="s">
        <v>0</v>
      </c>
      <c r="L359" t="s">
        <v>2</v>
      </c>
      <c r="M359">
        <v>4652.38</v>
      </c>
      <c r="N359">
        <v>4655.2493400000003</v>
      </c>
      <c r="O359">
        <v>4655.7521800000004</v>
      </c>
      <c r="P359">
        <v>4657.3944600000004</v>
      </c>
      <c r="Q359">
        <v>4653.2456599999996</v>
      </c>
    </row>
    <row r="360" spans="1:17" x14ac:dyDescent="0.55000000000000004">
      <c r="A360">
        <v>1772157600</v>
      </c>
      <c r="B360" t="s">
        <v>0</v>
      </c>
      <c r="C360" t="s">
        <v>1</v>
      </c>
      <c r="D360">
        <v>5184</v>
      </c>
      <c r="E360">
        <v>5185.2503100000004</v>
      </c>
      <c r="F360">
        <v>5186.0740699999997</v>
      </c>
      <c r="G360">
        <v>5194.8671999999997</v>
      </c>
      <c r="H360">
        <v>5177.5012299999999</v>
      </c>
      <c r="J360">
        <v>1775497800</v>
      </c>
      <c r="K360" t="s">
        <v>0</v>
      </c>
      <c r="L360" t="s">
        <v>2</v>
      </c>
      <c r="M360">
        <v>4655.76</v>
      </c>
      <c r="N360">
        <v>4655.3725999999997</v>
      </c>
      <c r="O360">
        <v>4655.5623900000001</v>
      </c>
      <c r="P360">
        <v>4657.5559999999996</v>
      </c>
      <c r="Q360">
        <v>4653.2380999999996</v>
      </c>
    </row>
    <row r="361" spans="1:17" x14ac:dyDescent="0.55000000000000004">
      <c r="A361">
        <v>1772161200</v>
      </c>
      <c r="B361" t="s">
        <v>0</v>
      </c>
      <c r="C361" t="s">
        <v>1</v>
      </c>
      <c r="D361">
        <v>5181.88</v>
      </c>
      <c r="E361">
        <v>5183.7113200000003</v>
      </c>
      <c r="F361">
        <v>5184.8926899999997</v>
      </c>
      <c r="G361">
        <v>5192.3450499999999</v>
      </c>
      <c r="H361">
        <v>5177.1422599999996</v>
      </c>
      <c r="J361">
        <v>1775498100</v>
      </c>
      <c r="K361" t="s">
        <v>0</v>
      </c>
      <c r="L361" t="s">
        <v>2</v>
      </c>
      <c r="M361">
        <v>4653.5200000000004</v>
      </c>
      <c r="N361">
        <v>4655.9016499999998</v>
      </c>
      <c r="O361">
        <v>4655.7320200000004</v>
      </c>
      <c r="P361">
        <v>4658.22307</v>
      </c>
      <c r="Q361">
        <v>4653.5670600000003</v>
      </c>
    </row>
    <row r="362" spans="1:17" x14ac:dyDescent="0.55000000000000004">
      <c r="A362">
        <v>1772164800</v>
      </c>
      <c r="B362" t="s">
        <v>0</v>
      </c>
      <c r="C362" t="s">
        <v>1</v>
      </c>
      <c r="D362">
        <v>5197.92</v>
      </c>
      <c r="E362">
        <v>5182.3036899999997</v>
      </c>
      <c r="F362">
        <v>5183.5981899999997</v>
      </c>
      <c r="G362">
        <v>5189.77189</v>
      </c>
      <c r="H362">
        <v>5176.6719599999997</v>
      </c>
      <c r="J362">
        <v>1775498400</v>
      </c>
      <c r="K362" t="s">
        <v>0</v>
      </c>
      <c r="L362" t="s">
        <v>2</v>
      </c>
      <c r="M362">
        <v>4652.88</v>
      </c>
      <c r="N362">
        <v>4656.7877600000002</v>
      </c>
      <c r="O362">
        <v>4656.2598900000003</v>
      </c>
      <c r="P362">
        <v>4659.3208100000002</v>
      </c>
      <c r="Q362">
        <v>4654.2160199999998</v>
      </c>
    </row>
    <row r="363" spans="1:17" x14ac:dyDescent="0.55000000000000004">
      <c r="A363">
        <v>1772168400</v>
      </c>
      <c r="B363" t="s">
        <v>0</v>
      </c>
      <c r="C363" t="s">
        <v>1</v>
      </c>
      <c r="D363">
        <v>5185.71</v>
      </c>
      <c r="E363">
        <v>5180.7764800000004</v>
      </c>
      <c r="F363">
        <v>5182.1873299999997</v>
      </c>
      <c r="G363">
        <v>5187.44434</v>
      </c>
      <c r="H363">
        <v>5176.0638300000001</v>
      </c>
      <c r="J363">
        <v>1775498700</v>
      </c>
      <c r="K363" t="s">
        <v>0</v>
      </c>
      <c r="L363" t="s">
        <v>2</v>
      </c>
      <c r="M363">
        <v>4658.1899999999996</v>
      </c>
      <c r="N363">
        <v>4657.85905</v>
      </c>
      <c r="O363">
        <v>4657.0594700000001</v>
      </c>
      <c r="P363">
        <v>4660.6778599999998</v>
      </c>
      <c r="Q363">
        <v>4655.1519900000003</v>
      </c>
    </row>
    <row r="364" spans="1:17" x14ac:dyDescent="0.55000000000000004">
      <c r="A364">
        <v>1772172000</v>
      </c>
      <c r="B364" t="s">
        <v>0</v>
      </c>
      <c r="C364" t="s">
        <v>1</v>
      </c>
      <c r="D364">
        <v>5176.1000000000004</v>
      </c>
      <c r="E364">
        <v>5179.8568999999998</v>
      </c>
      <c r="F364">
        <v>5181.0221199999996</v>
      </c>
      <c r="G364">
        <v>5185.9262399999998</v>
      </c>
      <c r="H364">
        <v>5175.3148000000001</v>
      </c>
      <c r="J364">
        <v>1775499000</v>
      </c>
      <c r="K364" t="s">
        <v>0</v>
      </c>
      <c r="L364" t="s">
        <v>2</v>
      </c>
      <c r="M364">
        <v>4659.3999999999996</v>
      </c>
      <c r="N364">
        <v>4658.7716499999997</v>
      </c>
      <c r="O364">
        <v>4657.9155600000004</v>
      </c>
      <c r="P364">
        <v>4661.9489400000002</v>
      </c>
      <c r="Q364">
        <v>4656.1814800000002</v>
      </c>
    </row>
    <row r="365" spans="1:17" x14ac:dyDescent="0.55000000000000004">
      <c r="A365">
        <v>1772175600</v>
      </c>
      <c r="B365" t="s">
        <v>0</v>
      </c>
      <c r="C365" t="s">
        <v>1</v>
      </c>
      <c r="D365">
        <v>5178.76</v>
      </c>
      <c r="E365">
        <v>5180.29583</v>
      </c>
      <c r="F365">
        <v>5180.6589700000004</v>
      </c>
      <c r="G365">
        <v>5186.0151599999999</v>
      </c>
      <c r="H365">
        <v>5175.0489100000004</v>
      </c>
      <c r="J365">
        <v>1775499300</v>
      </c>
      <c r="K365" t="s">
        <v>0</v>
      </c>
      <c r="L365" t="s">
        <v>2</v>
      </c>
      <c r="M365">
        <v>4662.9399999999996</v>
      </c>
      <c r="N365">
        <v>4659.28035</v>
      </c>
      <c r="O365">
        <v>4658.5979500000003</v>
      </c>
      <c r="P365">
        <v>4662.7121200000001</v>
      </c>
      <c r="Q365">
        <v>4656.9423699999998</v>
      </c>
    </row>
    <row r="366" spans="1:17" x14ac:dyDescent="0.55000000000000004">
      <c r="A366">
        <v>1772179200</v>
      </c>
      <c r="B366" t="s">
        <v>0</v>
      </c>
      <c r="C366" t="s">
        <v>1</v>
      </c>
      <c r="D366">
        <v>5175.96</v>
      </c>
      <c r="E366">
        <v>5182.3182800000004</v>
      </c>
      <c r="F366">
        <v>5181.4886299999998</v>
      </c>
      <c r="G366">
        <v>5188.2976900000003</v>
      </c>
      <c r="H366">
        <v>5175.5890300000001</v>
      </c>
      <c r="J366">
        <v>1775499600</v>
      </c>
      <c r="K366" t="s">
        <v>0</v>
      </c>
      <c r="L366" t="s">
        <v>2</v>
      </c>
      <c r="M366">
        <v>4662.55</v>
      </c>
      <c r="N366">
        <v>4659.1694699999998</v>
      </c>
      <c r="O366">
        <v>4658.8837100000001</v>
      </c>
      <c r="P366">
        <v>4662.8626599999998</v>
      </c>
      <c r="Q366">
        <v>4657.1799899999996</v>
      </c>
    </row>
    <row r="367" spans="1:17" x14ac:dyDescent="0.55000000000000004">
      <c r="A367">
        <v>1772182800</v>
      </c>
      <c r="B367" t="s">
        <v>0</v>
      </c>
      <c r="C367" t="s">
        <v>1</v>
      </c>
      <c r="D367">
        <v>5177.67</v>
      </c>
      <c r="E367">
        <v>5186.1225999999997</v>
      </c>
      <c r="F367">
        <v>5183.8056100000003</v>
      </c>
      <c r="G367">
        <v>5192.8329299999996</v>
      </c>
      <c r="H367">
        <v>5177.3336499999996</v>
      </c>
      <c r="J367">
        <v>1775499900</v>
      </c>
      <c r="K367" t="s">
        <v>0</v>
      </c>
      <c r="L367" t="s">
        <v>2</v>
      </c>
      <c r="M367">
        <v>4660.3599999999997</v>
      </c>
      <c r="N367">
        <v>4658.4362899999996</v>
      </c>
      <c r="O367">
        <v>4658.66</v>
      </c>
      <c r="P367">
        <v>4662.3530199999996</v>
      </c>
      <c r="Q367">
        <v>4656.7460199999996</v>
      </c>
    </row>
    <row r="368" spans="1:17" x14ac:dyDescent="0.55000000000000004">
      <c r="A368">
        <v>1772186400</v>
      </c>
      <c r="B368" t="s">
        <v>0</v>
      </c>
      <c r="C368" t="s">
        <v>1</v>
      </c>
      <c r="D368">
        <v>5185.66</v>
      </c>
      <c r="E368">
        <v>5191.5375199999999</v>
      </c>
      <c r="F368">
        <v>5187.6715700000004</v>
      </c>
      <c r="G368">
        <v>5199.3497200000002</v>
      </c>
      <c r="H368">
        <v>5180.4937799999998</v>
      </c>
      <c r="J368">
        <v>1775500200</v>
      </c>
      <c r="K368" t="s">
        <v>0</v>
      </c>
      <c r="L368" t="s">
        <v>2</v>
      </c>
      <c r="M368">
        <v>4659.16</v>
      </c>
      <c r="N368">
        <v>4657.2427900000002</v>
      </c>
      <c r="O368">
        <v>4657.9513900000002</v>
      </c>
      <c r="P368">
        <v>4661.2453100000002</v>
      </c>
      <c r="Q368">
        <v>4655.6776900000004</v>
      </c>
    </row>
    <row r="369" spans="1:17" x14ac:dyDescent="0.55000000000000004">
      <c r="A369">
        <v>1772190000</v>
      </c>
      <c r="B369" t="s">
        <v>0</v>
      </c>
      <c r="C369" t="s">
        <v>1</v>
      </c>
      <c r="D369">
        <v>5187.66</v>
      </c>
      <c r="E369">
        <v>5198.1662299999998</v>
      </c>
      <c r="F369">
        <v>5192.9188999999997</v>
      </c>
      <c r="G369">
        <v>5207.2197399999995</v>
      </c>
      <c r="H369">
        <v>5185.0414799999999</v>
      </c>
      <c r="J369">
        <v>1775500500</v>
      </c>
      <c r="K369" t="s">
        <v>0</v>
      </c>
      <c r="L369" t="s">
        <v>2</v>
      </c>
      <c r="M369">
        <v>4649.76</v>
      </c>
      <c r="N369">
        <v>4655.7980200000002</v>
      </c>
      <c r="O369">
        <v>4656.8747100000001</v>
      </c>
      <c r="P369">
        <v>4659.71288</v>
      </c>
      <c r="Q369">
        <v>4654.1870900000004</v>
      </c>
    </row>
    <row r="370" spans="1:17" x14ac:dyDescent="0.55000000000000004">
      <c r="A370">
        <v>1772193600</v>
      </c>
      <c r="B370" t="s">
        <v>0</v>
      </c>
      <c r="C370" t="s">
        <v>1</v>
      </c>
      <c r="D370">
        <v>5223.18</v>
      </c>
      <c r="E370">
        <v>5205.7578400000002</v>
      </c>
      <c r="F370">
        <v>5199.3383700000004</v>
      </c>
      <c r="G370">
        <v>5215.7898400000004</v>
      </c>
      <c r="H370">
        <v>5190.7364299999999</v>
      </c>
      <c r="J370">
        <v>1775500800</v>
      </c>
      <c r="K370" t="s">
        <v>0</v>
      </c>
      <c r="L370" t="s">
        <v>2</v>
      </c>
      <c r="M370">
        <v>4650.55</v>
      </c>
      <c r="N370">
        <v>4654.5413500000004</v>
      </c>
      <c r="O370">
        <v>4655.7080299999998</v>
      </c>
      <c r="P370">
        <v>4658.0696900000003</v>
      </c>
      <c r="Q370">
        <v>4652.6658399999997</v>
      </c>
    </row>
    <row r="371" spans="1:17" x14ac:dyDescent="0.55000000000000004">
      <c r="A371">
        <v>1772197200</v>
      </c>
      <c r="B371" t="s">
        <v>0</v>
      </c>
      <c r="C371" t="s">
        <v>1</v>
      </c>
      <c r="D371">
        <v>5223.76</v>
      </c>
      <c r="E371">
        <v>5213.38</v>
      </c>
      <c r="F371">
        <v>5206.3591900000001</v>
      </c>
      <c r="G371">
        <v>5223.60059</v>
      </c>
      <c r="H371">
        <v>5197.5821800000003</v>
      </c>
      <c r="J371">
        <v>1775501100</v>
      </c>
      <c r="K371" t="s">
        <v>0</v>
      </c>
      <c r="L371" t="s">
        <v>2</v>
      </c>
      <c r="M371">
        <v>4650.84</v>
      </c>
      <c r="N371">
        <v>4653.5935099999997</v>
      </c>
      <c r="O371">
        <v>4654.6507700000002</v>
      </c>
      <c r="P371">
        <v>4656.7276899999997</v>
      </c>
      <c r="Q371">
        <v>4651.3221199999998</v>
      </c>
    </row>
    <row r="372" spans="1:17" x14ac:dyDescent="0.55000000000000004">
      <c r="A372">
        <v>1772200800</v>
      </c>
      <c r="B372" t="s">
        <v>0</v>
      </c>
      <c r="C372" t="s">
        <v>1</v>
      </c>
      <c r="D372">
        <v>5239.32</v>
      </c>
      <c r="E372">
        <v>5221.4473500000004</v>
      </c>
      <c r="F372">
        <v>5213.9032699999998</v>
      </c>
      <c r="G372">
        <v>5231.1443099999997</v>
      </c>
      <c r="H372">
        <v>5205.0963400000001</v>
      </c>
      <c r="J372">
        <v>1775501400</v>
      </c>
      <c r="K372" t="s">
        <v>0</v>
      </c>
      <c r="L372" t="s">
        <v>2</v>
      </c>
      <c r="M372">
        <v>4651.3999999999996</v>
      </c>
      <c r="N372">
        <v>4652.9905500000004</v>
      </c>
      <c r="O372">
        <v>4653.8206600000003</v>
      </c>
      <c r="P372">
        <v>4655.8178500000004</v>
      </c>
      <c r="Q372">
        <v>4650.29097</v>
      </c>
    </row>
    <row r="373" spans="1:17" x14ac:dyDescent="0.55000000000000004">
      <c r="A373">
        <v>1772204400</v>
      </c>
      <c r="B373" t="s">
        <v>0</v>
      </c>
      <c r="C373" t="s">
        <v>1</v>
      </c>
      <c r="D373">
        <v>5229.01</v>
      </c>
      <c r="E373">
        <v>5230.1751999999997</v>
      </c>
      <c r="F373">
        <v>5222.0392400000001</v>
      </c>
      <c r="G373">
        <v>5239.0148200000003</v>
      </c>
      <c r="H373">
        <v>5213.6344799999997</v>
      </c>
      <c r="J373">
        <v>1775501700</v>
      </c>
      <c r="K373" t="s">
        <v>0</v>
      </c>
      <c r="L373" t="s">
        <v>2</v>
      </c>
      <c r="M373">
        <v>4658.3500000000004</v>
      </c>
      <c r="N373">
        <v>4652.6651300000003</v>
      </c>
      <c r="O373">
        <v>4653.2428900000004</v>
      </c>
      <c r="P373">
        <v>4655.3218200000001</v>
      </c>
      <c r="Q373">
        <v>4649.6294399999997</v>
      </c>
    </row>
    <row r="374" spans="1:17" x14ac:dyDescent="0.55000000000000004">
      <c r="A374">
        <v>1772208000</v>
      </c>
      <c r="B374" t="s">
        <v>0</v>
      </c>
      <c r="C374" t="s">
        <v>1</v>
      </c>
      <c r="D374">
        <v>5234.71</v>
      </c>
      <c r="E374">
        <v>5240.5961399999997</v>
      </c>
      <c r="F374">
        <v>5231.3176899999999</v>
      </c>
      <c r="G374">
        <v>5248.0135499999997</v>
      </c>
      <c r="H374">
        <v>5223.3449499999997</v>
      </c>
      <c r="J374">
        <v>1775502000</v>
      </c>
      <c r="K374" t="s">
        <v>0</v>
      </c>
      <c r="L374" t="s">
        <v>2</v>
      </c>
      <c r="M374">
        <v>4658.47</v>
      </c>
      <c r="N374">
        <v>4652.32287</v>
      </c>
      <c r="O374">
        <v>4652.7828799999997</v>
      </c>
      <c r="P374">
        <v>4654.9682700000003</v>
      </c>
      <c r="Q374">
        <v>4649.2996800000001</v>
      </c>
    </row>
    <row r="375" spans="1:17" x14ac:dyDescent="0.55000000000000004">
      <c r="A375">
        <v>1772211600</v>
      </c>
      <c r="B375" t="s">
        <v>0</v>
      </c>
      <c r="C375" t="s">
        <v>1</v>
      </c>
      <c r="D375">
        <v>5245.42</v>
      </c>
      <c r="E375">
        <v>5253.20064</v>
      </c>
      <c r="F375">
        <v>5242.2591599999996</v>
      </c>
      <c r="G375">
        <v>5259.71137</v>
      </c>
      <c r="H375">
        <v>5234.5237999999999</v>
      </c>
      <c r="J375">
        <v>1775502300</v>
      </c>
      <c r="K375" t="s">
        <v>0</v>
      </c>
      <c r="L375" t="s">
        <v>2</v>
      </c>
      <c r="M375">
        <v>4651.45</v>
      </c>
      <c r="N375">
        <v>4651.8481899999997</v>
      </c>
      <c r="O375">
        <v>4652.3155399999996</v>
      </c>
      <c r="P375">
        <v>4654.5974999999999</v>
      </c>
      <c r="Q375">
        <v>4649.03053</v>
      </c>
    </row>
    <row r="376" spans="1:17" x14ac:dyDescent="0.55000000000000004">
      <c r="A376">
        <v>1772215200</v>
      </c>
      <c r="B376" t="s">
        <v>0</v>
      </c>
      <c r="C376" t="s">
        <v>1</v>
      </c>
      <c r="D376">
        <v>5250.07</v>
      </c>
      <c r="E376">
        <v>5267.8650699999998</v>
      </c>
      <c r="F376">
        <v>5255.0621199999996</v>
      </c>
      <c r="G376">
        <v>5274.4928</v>
      </c>
      <c r="H376">
        <v>5247.2140600000002</v>
      </c>
      <c r="J376">
        <v>1775502600</v>
      </c>
      <c r="K376" t="s">
        <v>0</v>
      </c>
      <c r="L376" t="s">
        <v>2</v>
      </c>
      <c r="M376">
        <v>4650.8500000000004</v>
      </c>
      <c r="N376">
        <v>4651.3575199999996</v>
      </c>
      <c r="O376">
        <v>4651.8365299999996</v>
      </c>
      <c r="P376">
        <v>4654.08061</v>
      </c>
      <c r="Q376">
        <v>4648.85545</v>
      </c>
    </row>
    <row r="377" spans="1:17" x14ac:dyDescent="0.55000000000000004">
      <c r="A377">
        <v>1772218800</v>
      </c>
      <c r="B377" t="s">
        <v>0</v>
      </c>
      <c r="C377" t="s">
        <v>1</v>
      </c>
      <c r="D377">
        <v>5263.32</v>
      </c>
      <c r="E377">
        <v>5284.2454500000003</v>
      </c>
      <c r="F377">
        <v>5269.6537799999996</v>
      </c>
      <c r="G377">
        <v>5292.0821999999998</v>
      </c>
      <c r="H377">
        <v>5260.7952699999996</v>
      </c>
      <c r="J377">
        <v>1775502900</v>
      </c>
      <c r="K377" t="s">
        <v>0</v>
      </c>
      <c r="L377" t="s">
        <v>2</v>
      </c>
      <c r="M377">
        <v>4647.9399999999996</v>
      </c>
      <c r="N377">
        <v>4650.8649599999999</v>
      </c>
      <c r="O377">
        <v>4651.3507499999996</v>
      </c>
      <c r="P377">
        <v>4653.5109599999996</v>
      </c>
      <c r="Q377">
        <v>4648.6971800000001</v>
      </c>
    </row>
    <row r="378" spans="1:17" x14ac:dyDescent="0.55000000000000004">
      <c r="A378">
        <v>1772222400</v>
      </c>
      <c r="B378" t="s">
        <v>0</v>
      </c>
      <c r="C378" t="s">
        <v>1</v>
      </c>
      <c r="D378">
        <v>5279.01</v>
      </c>
      <c r="E378">
        <v>5301.52261</v>
      </c>
      <c r="F378">
        <v>5285.5882000000001</v>
      </c>
      <c r="G378">
        <v>5311.3578399999997</v>
      </c>
      <c r="H378">
        <v>5274.8494600000004</v>
      </c>
      <c r="J378">
        <v>1775503200</v>
      </c>
      <c r="K378" t="s">
        <v>0</v>
      </c>
      <c r="L378" t="s">
        <v>2</v>
      </c>
      <c r="M378">
        <v>4647.3900000000003</v>
      </c>
      <c r="N378">
        <v>4650.4910600000003</v>
      </c>
      <c r="O378">
        <v>4650.9209099999998</v>
      </c>
      <c r="P378">
        <v>4652.9633700000004</v>
      </c>
      <c r="Q378">
        <v>4648.6421600000003</v>
      </c>
    </row>
    <row r="379" spans="1:17" x14ac:dyDescent="0.55000000000000004">
      <c r="A379">
        <v>1772402400</v>
      </c>
      <c r="B379" t="s">
        <v>0</v>
      </c>
      <c r="C379" t="s">
        <v>1</v>
      </c>
      <c r="D379">
        <v>5386.86</v>
      </c>
      <c r="E379">
        <v>5318.6073200000001</v>
      </c>
      <c r="F379">
        <v>5302.0977599999997</v>
      </c>
      <c r="G379">
        <v>5330.6985199999999</v>
      </c>
      <c r="H379">
        <v>5289.09998</v>
      </c>
      <c r="J379">
        <v>1775503500</v>
      </c>
      <c r="K379" t="s">
        <v>0</v>
      </c>
      <c r="L379" t="s">
        <v>2</v>
      </c>
      <c r="M379">
        <v>4650.38</v>
      </c>
      <c r="N379">
        <v>4650.3474399999996</v>
      </c>
      <c r="O379">
        <v>4650.6341700000003</v>
      </c>
      <c r="P379">
        <v>4652.5781500000003</v>
      </c>
      <c r="Q379">
        <v>4648.6860299999998</v>
      </c>
    </row>
    <row r="380" spans="1:17" x14ac:dyDescent="0.55000000000000004">
      <c r="A380">
        <v>1772406000</v>
      </c>
      <c r="B380" t="s">
        <v>0</v>
      </c>
      <c r="C380" t="s">
        <v>1</v>
      </c>
      <c r="D380">
        <v>5347.47</v>
      </c>
      <c r="E380">
        <v>5331.9251100000001</v>
      </c>
      <c r="F380">
        <v>5317.0114299999996</v>
      </c>
      <c r="G380">
        <v>5346.1224400000001</v>
      </c>
      <c r="H380">
        <v>5302.2731700000004</v>
      </c>
      <c r="J380">
        <v>1775503800</v>
      </c>
      <c r="K380" t="s">
        <v>0</v>
      </c>
      <c r="L380" t="s">
        <v>2</v>
      </c>
      <c r="M380">
        <v>4651.51</v>
      </c>
      <c r="N380">
        <v>4650.4634400000004</v>
      </c>
      <c r="O380">
        <v>4650.5487999999996</v>
      </c>
      <c r="P380">
        <v>4652.4500900000003</v>
      </c>
      <c r="Q380">
        <v>4648.89426</v>
      </c>
    </row>
    <row r="381" spans="1:17" x14ac:dyDescent="0.55000000000000004">
      <c r="A381">
        <v>1772409600</v>
      </c>
      <c r="B381" t="s">
        <v>0</v>
      </c>
      <c r="C381" t="s">
        <v>1</v>
      </c>
      <c r="D381">
        <v>5325.2</v>
      </c>
      <c r="E381">
        <v>5342.7053100000003</v>
      </c>
      <c r="F381">
        <v>5329.8583699999999</v>
      </c>
      <c r="G381">
        <v>5357.2882200000004</v>
      </c>
      <c r="H381">
        <v>5313.5470299999997</v>
      </c>
      <c r="J381">
        <v>1775504100</v>
      </c>
      <c r="K381" t="s">
        <v>0</v>
      </c>
      <c r="L381" t="s">
        <v>2</v>
      </c>
      <c r="M381">
        <v>4650.84</v>
      </c>
      <c r="N381">
        <v>4650.8965699999999</v>
      </c>
      <c r="O381">
        <v>4650.7226899999996</v>
      </c>
      <c r="P381">
        <v>4652.6142799999998</v>
      </c>
      <c r="Q381">
        <v>4649.24881</v>
      </c>
    </row>
    <row r="382" spans="1:17" x14ac:dyDescent="0.55000000000000004">
      <c r="A382">
        <v>1772413200</v>
      </c>
      <c r="B382" t="s">
        <v>0</v>
      </c>
      <c r="C382" t="s">
        <v>1</v>
      </c>
      <c r="D382">
        <v>5346.71</v>
      </c>
      <c r="E382">
        <v>5352.3761000000004</v>
      </c>
      <c r="F382">
        <v>5341.1172399999996</v>
      </c>
      <c r="G382">
        <v>5365.6352399999996</v>
      </c>
      <c r="H382">
        <v>5324.6165300000002</v>
      </c>
      <c r="J382">
        <v>1775504400</v>
      </c>
      <c r="K382" t="s">
        <v>0</v>
      </c>
      <c r="L382" t="s">
        <v>2</v>
      </c>
      <c r="M382">
        <v>4651.8599999999997</v>
      </c>
      <c r="N382">
        <v>4651.7039000000004</v>
      </c>
      <c r="O382">
        <v>4651.2133000000003</v>
      </c>
      <c r="P382">
        <v>4653.1696000000002</v>
      </c>
      <c r="Q382">
        <v>4649.8019400000003</v>
      </c>
    </row>
    <row r="383" spans="1:17" x14ac:dyDescent="0.55000000000000004">
      <c r="A383">
        <v>1772416800</v>
      </c>
      <c r="B383" t="s">
        <v>0</v>
      </c>
      <c r="C383" t="s">
        <v>1</v>
      </c>
      <c r="D383">
        <v>5366.3</v>
      </c>
      <c r="E383">
        <v>5361.1722300000001</v>
      </c>
      <c r="F383">
        <v>5351.14473</v>
      </c>
      <c r="G383">
        <v>5372.1408199999996</v>
      </c>
      <c r="H383">
        <v>5335.9038200000005</v>
      </c>
      <c r="J383">
        <v>1775504700</v>
      </c>
      <c r="K383" t="s">
        <v>0</v>
      </c>
      <c r="L383" t="s">
        <v>2</v>
      </c>
      <c r="M383">
        <v>4655.57</v>
      </c>
      <c r="N383">
        <v>4652.8321299999998</v>
      </c>
      <c r="O383">
        <v>4652.0227100000002</v>
      </c>
      <c r="P383">
        <v>4654.1382199999998</v>
      </c>
      <c r="Q383">
        <v>4650.6502700000001</v>
      </c>
    </row>
    <row r="384" spans="1:17" x14ac:dyDescent="0.55000000000000004">
      <c r="A384">
        <v>1772420400</v>
      </c>
      <c r="B384" t="s">
        <v>0</v>
      </c>
      <c r="C384" t="s">
        <v>1</v>
      </c>
      <c r="D384">
        <v>5355.9</v>
      </c>
      <c r="E384">
        <v>5369.2995199999996</v>
      </c>
      <c r="F384">
        <v>5360.2221300000001</v>
      </c>
      <c r="G384">
        <v>5377.7240400000001</v>
      </c>
      <c r="H384">
        <v>5347.10214</v>
      </c>
      <c r="J384">
        <v>1775505000</v>
      </c>
      <c r="K384" t="s">
        <v>0</v>
      </c>
      <c r="L384" t="s">
        <v>2</v>
      </c>
      <c r="M384">
        <v>4654.33</v>
      </c>
      <c r="N384">
        <v>4654.0720600000004</v>
      </c>
      <c r="O384">
        <v>4653.0473899999997</v>
      </c>
      <c r="P384">
        <v>4655.3504199999998</v>
      </c>
      <c r="Q384">
        <v>4651.7011499999999</v>
      </c>
    </row>
    <row r="385" spans="1:17" x14ac:dyDescent="0.55000000000000004">
      <c r="A385">
        <v>1772424000</v>
      </c>
      <c r="B385" t="s">
        <v>0</v>
      </c>
      <c r="C385" t="s">
        <v>1</v>
      </c>
      <c r="D385">
        <v>5366.23</v>
      </c>
      <c r="E385">
        <v>5377.6697000000004</v>
      </c>
      <c r="F385">
        <v>5368.9459100000004</v>
      </c>
      <c r="G385">
        <v>5383.6172800000004</v>
      </c>
      <c r="H385">
        <v>5358.5520500000002</v>
      </c>
      <c r="J385">
        <v>1775505300</v>
      </c>
      <c r="K385" t="s">
        <v>0</v>
      </c>
      <c r="L385" t="s">
        <v>2</v>
      </c>
      <c r="M385">
        <v>4655.6000000000004</v>
      </c>
      <c r="N385">
        <v>4655.2972399999999</v>
      </c>
      <c r="O385">
        <v>4654.1723099999999</v>
      </c>
      <c r="P385">
        <v>4656.6181200000001</v>
      </c>
      <c r="Q385">
        <v>4652.8223600000001</v>
      </c>
    </row>
    <row r="386" spans="1:17" x14ac:dyDescent="0.55000000000000004">
      <c r="A386">
        <v>1772427600</v>
      </c>
      <c r="B386" t="s">
        <v>0</v>
      </c>
      <c r="C386" t="s">
        <v>1</v>
      </c>
      <c r="D386">
        <v>5387.56</v>
      </c>
      <c r="E386">
        <v>5385.8137100000004</v>
      </c>
      <c r="F386">
        <v>5377.3798100000004</v>
      </c>
      <c r="G386">
        <v>5390.6276799999996</v>
      </c>
      <c r="H386">
        <v>5369.9259400000001</v>
      </c>
      <c r="J386">
        <v>1775505600</v>
      </c>
      <c r="K386" t="s">
        <v>0</v>
      </c>
      <c r="L386" t="s">
        <v>2</v>
      </c>
      <c r="M386">
        <v>4655.42</v>
      </c>
      <c r="N386">
        <v>4656.2939100000003</v>
      </c>
      <c r="O386">
        <v>4655.2331100000001</v>
      </c>
      <c r="P386">
        <v>4657.6973200000002</v>
      </c>
      <c r="Q386">
        <v>4653.89066</v>
      </c>
    </row>
    <row r="387" spans="1:17" x14ac:dyDescent="0.55000000000000004">
      <c r="A387">
        <v>1772431200</v>
      </c>
      <c r="B387" t="s">
        <v>0</v>
      </c>
      <c r="C387" t="s">
        <v>1</v>
      </c>
      <c r="D387">
        <v>5408.31</v>
      </c>
      <c r="E387">
        <v>5392.7159700000002</v>
      </c>
      <c r="F387">
        <v>5385.0478899999998</v>
      </c>
      <c r="G387">
        <v>5398.1695499999996</v>
      </c>
      <c r="H387">
        <v>5379.7078499999998</v>
      </c>
      <c r="J387">
        <v>1775505900</v>
      </c>
      <c r="K387" t="s">
        <v>0</v>
      </c>
      <c r="L387" t="s">
        <v>2</v>
      </c>
      <c r="M387">
        <v>4653.21</v>
      </c>
      <c r="N387">
        <v>4656.8952099999997</v>
      </c>
      <c r="O387">
        <v>4656.0641599999999</v>
      </c>
      <c r="P387">
        <v>4658.4143999999997</v>
      </c>
      <c r="Q387">
        <v>4654.78755</v>
      </c>
    </row>
    <row r="388" spans="1:17" x14ac:dyDescent="0.55000000000000004">
      <c r="A388">
        <v>1772434800</v>
      </c>
      <c r="B388" t="s">
        <v>0</v>
      </c>
      <c r="C388" t="s">
        <v>1</v>
      </c>
      <c r="D388">
        <v>5394.08</v>
      </c>
      <c r="E388">
        <v>5397.1629199999998</v>
      </c>
      <c r="F388">
        <v>5391.1054000000004</v>
      </c>
      <c r="G388">
        <v>5404.8492699999997</v>
      </c>
      <c r="H388">
        <v>5386.2835400000004</v>
      </c>
      <c r="J388">
        <v>1775506200</v>
      </c>
      <c r="K388" t="s">
        <v>0</v>
      </c>
      <c r="L388" t="s">
        <v>2</v>
      </c>
      <c r="M388">
        <v>4657.2299999999996</v>
      </c>
      <c r="N388">
        <v>4657.0463300000001</v>
      </c>
      <c r="O388">
        <v>4656.5552399999997</v>
      </c>
      <c r="P388">
        <v>4658.6725299999998</v>
      </c>
      <c r="Q388">
        <v>4655.3781799999997</v>
      </c>
    </row>
    <row r="389" spans="1:17" x14ac:dyDescent="0.55000000000000004">
      <c r="A389">
        <v>1772438400</v>
      </c>
      <c r="B389" t="s">
        <v>0</v>
      </c>
      <c r="C389" t="s">
        <v>1</v>
      </c>
      <c r="D389">
        <v>5391.99</v>
      </c>
      <c r="E389">
        <v>5398.4083899999996</v>
      </c>
      <c r="F389">
        <v>5394.7569000000003</v>
      </c>
      <c r="G389">
        <v>5409.6509100000003</v>
      </c>
      <c r="H389">
        <v>5388.3595699999996</v>
      </c>
      <c r="J389">
        <v>1775506500</v>
      </c>
      <c r="K389" t="s">
        <v>0</v>
      </c>
      <c r="L389" t="s">
        <v>2</v>
      </c>
      <c r="M389">
        <v>4656.78</v>
      </c>
      <c r="N389">
        <v>4656.6307399999996</v>
      </c>
      <c r="O389">
        <v>4656.5929900000001</v>
      </c>
      <c r="P389">
        <v>4658.3759899999995</v>
      </c>
      <c r="Q389">
        <v>4655.5305099999996</v>
      </c>
    </row>
    <row r="390" spans="1:17" x14ac:dyDescent="0.55000000000000004">
      <c r="A390">
        <v>1772442000</v>
      </c>
      <c r="B390" t="s">
        <v>0</v>
      </c>
      <c r="C390" t="s">
        <v>1</v>
      </c>
      <c r="D390">
        <v>5389.45</v>
      </c>
      <c r="E390">
        <v>5395.6433299999999</v>
      </c>
      <c r="F390">
        <v>5395.2001099999998</v>
      </c>
      <c r="G390">
        <v>5411.4568399999998</v>
      </c>
      <c r="H390">
        <v>5385.0781999999999</v>
      </c>
      <c r="J390">
        <v>1775506800</v>
      </c>
      <c r="K390" t="s">
        <v>0</v>
      </c>
      <c r="L390" t="s">
        <v>2</v>
      </c>
      <c r="M390">
        <v>4656.43</v>
      </c>
      <c r="N390">
        <v>4655.7565500000001</v>
      </c>
      <c r="O390">
        <v>4656.1747699999996</v>
      </c>
      <c r="P390">
        <v>4657.5968300000004</v>
      </c>
      <c r="Q390">
        <v>4655.1378400000003</v>
      </c>
    </row>
    <row r="391" spans="1:17" x14ac:dyDescent="0.55000000000000004">
      <c r="A391">
        <v>1772445600</v>
      </c>
      <c r="B391" t="s">
        <v>0</v>
      </c>
      <c r="C391" t="s">
        <v>1</v>
      </c>
      <c r="D391">
        <v>5385.31</v>
      </c>
      <c r="E391">
        <v>5388.58115</v>
      </c>
      <c r="F391">
        <v>5391.8906299999999</v>
      </c>
      <c r="G391">
        <v>5409.1014699999996</v>
      </c>
      <c r="H391">
        <v>5376.4238400000004</v>
      </c>
      <c r="J391">
        <v>1775507100</v>
      </c>
      <c r="K391" t="s">
        <v>0</v>
      </c>
      <c r="L391" t="s">
        <v>2</v>
      </c>
      <c r="M391">
        <v>4655.9799999999996</v>
      </c>
      <c r="N391">
        <v>4654.62889</v>
      </c>
      <c r="O391">
        <v>4655.4018299999998</v>
      </c>
      <c r="P391">
        <v>4656.53478</v>
      </c>
      <c r="Q391">
        <v>4654.2874700000002</v>
      </c>
    </row>
    <row r="392" spans="1:17" x14ac:dyDescent="0.55000000000000004">
      <c r="A392">
        <v>1772449200</v>
      </c>
      <c r="B392" t="s">
        <v>0</v>
      </c>
      <c r="C392" t="s">
        <v>1</v>
      </c>
      <c r="D392">
        <v>5397.38</v>
      </c>
      <c r="E392">
        <v>5377.3732900000005</v>
      </c>
      <c r="F392">
        <v>5384.6319599999997</v>
      </c>
      <c r="G392">
        <v>5401.8539600000004</v>
      </c>
      <c r="H392">
        <v>5362.97991</v>
      </c>
      <c r="J392">
        <v>1775507400</v>
      </c>
      <c r="K392" t="s">
        <v>0</v>
      </c>
      <c r="L392" t="s">
        <v>2</v>
      </c>
      <c r="M392">
        <v>4656.87</v>
      </c>
      <c r="N392">
        <v>4653.5383400000001</v>
      </c>
      <c r="O392">
        <v>4654.4700899999998</v>
      </c>
      <c r="P392">
        <v>4655.49982</v>
      </c>
      <c r="Q392">
        <v>4653.1485499999999</v>
      </c>
    </row>
    <row r="393" spans="1:17" x14ac:dyDescent="0.55000000000000004">
      <c r="A393">
        <v>1772452800</v>
      </c>
      <c r="B393" t="s">
        <v>0</v>
      </c>
      <c r="C393" t="s">
        <v>1</v>
      </c>
      <c r="D393">
        <v>5393.99</v>
      </c>
      <c r="E393">
        <v>5362.4651899999999</v>
      </c>
      <c r="F393">
        <v>5373.5485799999997</v>
      </c>
      <c r="G393">
        <v>5389.8505800000003</v>
      </c>
      <c r="H393">
        <v>5345.8916600000002</v>
      </c>
      <c r="J393">
        <v>1775507700</v>
      </c>
      <c r="K393" t="s">
        <v>0</v>
      </c>
      <c r="L393" t="s">
        <v>2</v>
      </c>
      <c r="M393">
        <v>4652.55</v>
      </c>
      <c r="N393">
        <v>4652.7583400000003</v>
      </c>
      <c r="O393">
        <v>4653.6142200000004</v>
      </c>
      <c r="P393">
        <v>4654.7878199999996</v>
      </c>
      <c r="Q393">
        <v>4651.9781899999998</v>
      </c>
    </row>
    <row r="394" spans="1:17" x14ac:dyDescent="0.55000000000000004">
      <c r="A394">
        <v>1772456400</v>
      </c>
      <c r="B394" t="s">
        <v>0</v>
      </c>
      <c r="C394" t="s">
        <v>1</v>
      </c>
      <c r="D394">
        <v>5333.34</v>
      </c>
      <c r="E394">
        <v>5345.4906700000001</v>
      </c>
      <c r="F394">
        <v>5359.51962</v>
      </c>
      <c r="G394">
        <v>5373.7478899999996</v>
      </c>
      <c r="H394">
        <v>5327.00828</v>
      </c>
      <c r="J394">
        <v>1775508000</v>
      </c>
      <c r="K394" t="s">
        <v>0</v>
      </c>
      <c r="L394" t="s">
        <v>2</v>
      </c>
      <c r="M394">
        <v>4653.28</v>
      </c>
      <c r="N394">
        <v>4652.6294200000002</v>
      </c>
      <c r="O394">
        <v>4653.1218200000003</v>
      </c>
      <c r="P394">
        <v>4654.6930700000003</v>
      </c>
      <c r="Q394">
        <v>4651.1508100000001</v>
      </c>
    </row>
    <row r="395" spans="1:17" x14ac:dyDescent="0.55000000000000004">
      <c r="A395">
        <v>1772460000</v>
      </c>
      <c r="B395" t="s">
        <v>0</v>
      </c>
      <c r="C395" t="s">
        <v>1</v>
      </c>
      <c r="D395">
        <v>5315.97</v>
      </c>
      <c r="E395">
        <v>5330.0475699999997</v>
      </c>
      <c r="F395">
        <v>5344.78359</v>
      </c>
      <c r="G395">
        <v>5356.1021099999998</v>
      </c>
      <c r="H395">
        <v>5310.58698</v>
      </c>
      <c r="J395">
        <v>1775508300</v>
      </c>
      <c r="K395" t="s">
        <v>0</v>
      </c>
      <c r="L395" t="s">
        <v>2</v>
      </c>
      <c r="M395">
        <v>4650.3900000000003</v>
      </c>
      <c r="N395">
        <v>4653.2496000000001</v>
      </c>
      <c r="O395">
        <v>4653.1857099999997</v>
      </c>
      <c r="P395">
        <v>4655.4048300000004</v>
      </c>
      <c r="Q395">
        <v>4650.9196499999998</v>
      </c>
    </row>
    <row r="396" spans="1:17" x14ac:dyDescent="0.55000000000000004">
      <c r="A396">
        <v>1772463600</v>
      </c>
      <c r="B396" t="s">
        <v>0</v>
      </c>
      <c r="C396" t="s">
        <v>1</v>
      </c>
      <c r="D396">
        <v>5290.11</v>
      </c>
      <c r="E396">
        <v>5318.2290800000001</v>
      </c>
      <c r="F396">
        <v>5331.5063399999999</v>
      </c>
      <c r="G396">
        <v>5340.4360699999997</v>
      </c>
      <c r="H396">
        <v>5298.3774700000004</v>
      </c>
      <c r="J396">
        <v>1775508600</v>
      </c>
      <c r="K396" t="s">
        <v>0</v>
      </c>
      <c r="L396" t="s">
        <v>2</v>
      </c>
      <c r="M396">
        <v>4652.0600000000004</v>
      </c>
      <c r="N396">
        <v>4654.6657100000002</v>
      </c>
      <c r="O396">
        <v>4653.9257100000004</v>
      </c>
      <c r="P396">
        <v>4656.9016799999999</v>
      </c>
      <c r="Q396">
        <v>4651.4384</v>
      </c>
    </row>
    <row r="397" spans="1:17" x14ac:dyDescent="0.55000000000000004">
      <c r="A397">
        <v>1772467200</v>
      </c>
      <c r="B397" t="s">
        <v>0</v>
      </c>
      <c r="C397" t="s">
        <v>1</v>
      </c>
      <c r="D397">
        <v>5306.85</v>
      </c>
      <c r="E397">
        <v>5311.8617999999997</v>
      </c>
      <c r="F397">
        <v>5321.6840700000002</v>
      </c>
      <c r="G397">
        <v>5329.6428299999998</v>
      </c>
      <c r="H397">
        <v>5292.7234500000004</v>
      </c>
      <c r="J397">
        <v>1775508900</v>
      </c>
      <c r="K397" t="s">
        <v>0</v>
      </c>
      <c r="L397" t="s">
        <v>2</v>
      </c>
      <c r="M397">
        <v>4650.67</v>
      </c>
      <c r="N397">
        <v>4656.67058</v>
      </c>
      <c r="O397">
        <v>4655.2981499999996</v>
      </c>
      <c r="P397">
        <v>4659.0718299999999</v>
      </c>
      <c r="Q397">
        <v>4652.7112999999999</v>
      </c>
    </row>
    <row r="398" spans="1:17" x14ac:dyDescent="0.55000000000000004">
      <c r="A398">
        <v>1772470800</v>
      </c>
      <c r="B398" t="s">
        <v>0</v>
      </c>
      <c r="C398" t="s">
        <v>1</v>
      </c>
      <c r="D398">
        <v>5315.59</v>
      </c>
      <c r="E398">
        <v>5310.7831399999995</v>
      </c>
      <c r="F398">
        <v>5316.2336100000002</v>
      </c>
      <c r="G398">
        <v>5324.8160500000004</v>
      </c>
      <c r="H398">
        <v>5292.99928</v>
      </c>
      <c r="J398">
        <v>1775512800</v>
      </c>
      <c r="K398" t="s">
        <v>0</v>
      </c>
      <c r="L398" t="s">
        <v>2</v>
      </c>
      <c r="M398">
        <v>4661.8</v>
      </c>
      <c r="N398">
        <v>4659.0190899999998</v>
      </c>
      <c r="O398">
        <v>4657.1586200000002</v>
      </c>
      <c r="P398">
        <v>4661.6051299999999</v>
      </c>
      <c r="Q398">
        <v>4654.5937999999996</v>
      </c>
    </row>
    <row r="399" spans="1:17" x14ac:dyDescent="0.55000000000000004">
      <c r="A399">
        <v>1772474400</v>
      </c>
      <c r="B399" t="s">
        <v>0</v>
      </c>
      <c r="C399" t="s">
        <v>1</v>
      </c>
      <c r="D399">
        <v>5330.5</v>
      </c>
      <c r="E399">
        <v>5314.3853499999996</v>
      </c>
      <c r="F399">
        <v>5315.3094799999999</v>
      </c>
      <c r="G399">
        <v>5326.2296900000001</v>
      </c>
      <c r="H399">
        <v>5298.4052099999999</v>
      </c>
      <c r="J399">
        <v>1775513100</v>
      </c>
      <c r="K399" t="s">
        <v>0</v>
      </c>
      <c r="L399" t="s">
        <v>2</v>
      </c>
      <c r="M399">
        <v>4667.33</v>
      </c>
      <c r="N399">
        <v>4661.1002900000003</v>
      </c>
      <c r="O399">
        <v>4659.1294500000004</v>
      </c>
      <c r="P399">
        <v>4663.7860499999997</v>
      </c>
      <c r="Q399">
        <v>4656.8014599999997</v>
      </c>
    </row>
    <row r="400" spans="1:17" x14ac:dyDescent="0.55000000000000004">
      <c r="A400">
        <v>1772478000</v>
      </c>
      <c r="B400" t="s">
        <v>0</v>
      </c>
      <c r="C400" t="s">
        <v>1</v>
      </c>
      <c r="D400">
        <v>5332.36</v>
      </c>
      <c r="E400">
        <v>5321.2764299999999</v>
      </c>
      <c r="F400">
        <v>5318.29295</v>
      </c>
      <c r="G400">
        <v>5332.5890799999997</v>
      </c>
      <c r="H400">
        <v>5307.0568999999996</v>
      </c>
      <c r="J400">
        <v>1775513400</v>
      </c>
      <c r="K400" t="s">
        <v>0</v>
      </c>
      <c r="L400" t="s">
        <v>2</v>
      </c>
      <c r="M400">
        <v>4663.66</v>
      </c>
      <c r="N400">
        <v>4662.5143399999997</v>
      </c>
      <c r="O400">
        <v>4660.8218900000002</v>
      </c>
      <c r="P400">
        <v>4665.2850600000002</v>
      </c>
      <c r="Q400">
        <v>4658.7492499999998</v>
      </c>
    </row>
    <row r="401" spans="1:17" x14ac:dyDescent="0.55000000000000004">
      <c r="A401">
        <v>1772481600</v>
      </c>
      <c r="B401" t="s">
        <v>0</v>
      </c>
      <c r="C401" t="s">
        <v>1</v>
      </c>
      <c r="D401">
        <v>5321.99</v>
      </c>
      <c r="E401">
        <v>5330.1356599999999</v>
      </c>
      <c r="F401">
        <v>5324.2143100000003</v>
      </c>
      <c r="G401">
        <v>5341.9041900000002</v>
      </c>
      <c r="H401">
        <v>5317.14959</v>
      </c>
      <c r="J401">
        <v>1775513700</v>
      </c>
      <c r="K401" t="s">
        <v>0</v>
      </c>
      <c r="L401" t="s">
        <v>2</v>
      </c>
      <c r="M401">
        <v>4664.7</v>
      </c>
      <c r="N401">
        <v>4663.2135399999997</v>
      </c>
      <c r="O401">
        <v>4662.0177199999998</v>
      </c>
      <c r="P401">
        <v>4665.9584299999997</v>
      </c>
      <c r="Q401">
        <v>4660.1241900000005</v>
      </c>
    </row>
    <row r="402" spans="1:17" x14ac:dyDescent="0.55000000000000004">
      <c r="A402">
        <v>1772488800</v>
      </c>
      <c r="B402" t="s">
        <v>0</v>
      </c>
      <c r="C402" t="s">
        <v>1</v>
      </c>
      <c r="D402">
        <v>5345.9</v>
      </c>
      <c r="E402">
        <v>5339.8781499999996</v>
      </c>
      <c r="F402">
        <v>5332.0462299999999</v>
      </c>
      <c r="G402">
        <v>5352.4502199999997</v>
      </c>
      <c r="H402">
        <v>5327.48351</v>
      </c>
      <c r="J402">
        <v>1775514000</v>
      </c>
      <c r="K402" t="s">
        <v>0</v>
      </c>
      <c r="L402" t="s">
        <v>2</v>
      </c>
      <c r="M402">
        <v>4660.88</v>
      </c>
      <c r="N402">
        <v>4663.1814299999996</v>
      </c>
      <c r="O402">
        <v>4662.5995800000001</v>
      </c>
      <c r="P402">
        <v>4665.8425900000002</v>
      </c>
      <c r="Q402">
        <v>4660.8329999999996</v>
      </c>
    </row>
    <row r="403" spans="1:17" x14ac:dyDescent="0.55000000000000004">
      <c r="A403">
        <v>1772492400</v>
      </c>
      <c r="B403" t="s">
        <v>0</v>
      </c>
      <c r="C403" t="s">
        <v>1</v>
      </c>
      <c r="D403">
        <v>5350.26</v>
      </c>
      <c r="E403">
        <v>5348.5006700000004</v>
      </c>
      <c r="F403">
        <v>5340.2734499999997</v>
      </c>
      <c r="G403">
        <v>5362.2190300000002</v>
      </c>
      <c r="H403">
        <v>5336.85653</v>
      </c>
      <c r="J403">
        <v>1775514300</v>
      </c>
      <c r="K403" t="s">
        <v>0</v>
      </c>
      <c r="L403" t="s">
        <v>2</v>
      </c>
      <c r="M403">
        <v>4662.25</v>
      </c>
      <c r="N403">
        <v>4662.6431599999996</v>
      </c>
      <c r="O403">
        <v>4662.6213699999998</v>
      </c>
      <c r="P403">
        <v>4665.0964199999999</v>
      </c>
      <c r="Q403">
        <v>4660.94085</v>
      </c>
    </row>
    <row r="404" spans="1:17" x14ac:dyDescent="0.55000000000000004">
      <c r="A404">
        <v>1772496000</v>
      </c>
      <c r="B404" t="s">
        <v>0</v>
      </c>
      <c r="C404" t="s">
        <v>1</v>
      </c>
      <c r="D404">
        <v>5338.89</v>
      </c>
      <c r="E404">
        <v>5354.8414300000004</v>
      </c>
      <c r="F404">
        <v>5347.5574399999996</v>
      </c>
      <c r="G404">
        <v>5369.3643000000002</v>
      </c>
      <c r="H404">
        <v>5343.8546800000004</v>
      </c>
      <c r="J404">
        <v>1775514600</v>
      </c>
      <c r="K404" t="s">
        <v>0</v>
      </c>
      <c r="L404" t="s">
        <v>2</v>
      </c>
      <c r="M404">
        <v>4660.1099999999997</v>
      </c>
      <c r="N404">
        <v>4661.7600400000001</v>
      </c>
      <c r="O404">
        <v>4662.1907099999999</v>
      </c>
      <c r="P404">
        <v>4663.9898700000003</v>
      </c>
      <c r="Q404">
        <v>4660.5215200000002</v>
      </c>
    </row>
    <row r="405" spans="1:17" x14ac:dyDescent="0.55000000000000004">
      <c r="A405">
        <v>1772499600</v>
      </c>
      <c r="B405" t="s">
        <v>0</v>
      </c>
      <c r="C405" t="s">
        <v>1</v>
      </c>
      <c r="D405">
        <v>5366.24</v>
      </c>
      <c r="E405">
        <v>5358.4672499999997</v>
      </c>
      <c r="F405">
        <v>5353.0123400000002</v>
      </c>
      <c r="G405">
        <v>5372.6658100000004</v>
      </c>
      <c r="H405">
        <v>5347.5978599999999</v>
      </c>
      <c r="J405">
        <v>1775514900</v>
      </c>
      <c r="K405" t="s">
        <v>0</v>
      </c>
      <c r="L405" t="s">
        <v>2</v>
      </c>
      <c r="M405">
        <v>4660.41</v>
      </c>
      <c r="N405">
        <v>4660.7992999999997</v>
      </c>
      <c r="O405">
        <v>4661.4949999999999</v>
      </c>
      <c r="P405">
        <v>4662.7609899999998</v>
      </c>
      <c r="Q405">
        <v>4659.8108599999996</v>
      </c>
    </row>
    <row r="406" spans="1:17" x14ac:dyDescent="0.55000000000000004">
      <c r="A406">
        <v>1772503200</v>
      </c>
      <c r="B406" t="s">
        <v>0</v>
      </c>
      <c r="C406" t="s">
        <v>1</v>
      </c>
      <c r="D406">
        <v>5367.15</v>
      </c>
      <c r="E406">
        <v>5357.9779900000003</v>
      </c>
      <c r="F406">
        <v>5355.4951700000001</v>
      </c>
      <c r="G406">
        <v>5372.25828</v>
      </c>
      <c r="H406">
        <v>5347.4084199999998</v>
      </c>
      <c r="J406">
        <v>1775515200</v>
      </c>
      <c r="K406" t="s">
        <v>0</v>
      </c>
      <c r="L406" t="s">
        <v>2</v>
      </c>
      <c r="M406">
        <v>4659.13</v>
      </c>
      <c r="N406">
        <v>4659.96389</v>
      </c>
      <c r="O406">
        <v>4660.7294499999998</v>
      </c>
      <c r="P406">
        <v>4661.6581399999995</v>
      </c>
      <c r="Q406">
        <v>4659.0070900000001</v>
      </c>
    </row>
    <row r="407" spans="1:17" x14ac:dyDescent="0.55000000000000004">
      <c r="A407">
        <v>1772506800</v>
      </c>
      <c r="B407" t="s">
        <v>0</v>
      </c>
      <c r="C407" t="s">
        <v>1</v>
      </c>
      <c r="D407">
        <v>5360.84</v>
      </c>
      <c r="E407">
        <v>5352.9338900000002</v>
      </c>
      <c r="F407">
        <v>5354.2145300000002</v>
      </c>
      <c r="G407">
        <v>5368.2201599999999</v>
      </c>
      <c r="H407">
        <v>5341.7093599999998</v>
      </c>
      <c r="J407">
        <v>1775515500</v>
      </c>
      <c r="K407" t="s">
        <v>0</v>
      </c>
      <c r="L407" t="s">
        <v>2</v>
      </c>
      <c r="M407">
        <v>4660.99</v>
      </c>
      <c r="N407">
        <v>4659.38328</v>
      </c>
      <c r="O407">
        <v>4660.0563599999996</v>
      </c>
      <c r="P407">
        <v>4660.8632500000003</v>
      </c>
      <c r="Q407">
        <v>4658.2694700000002</v>
      </c>
    </row>
    <row r="408" spans="1:17" x14ac:dyDescent="0.55000000000000004">
      <c r="A408">
        <v>1772510400</v>
      </c>
      <c r="B408" t="s">
        <v>0</v>
      </c>
      <c r="C408" t="s">
        <v>1</v>
      </c>
      <c r="D408">
        <v>5319.21</v>
      </c>
      <c r="E408">
        <v>5343.2707</v>
      </c>
      <c r="F408">
        <v>5348.7426100000002</v>
      </c>
      <c r="G408">
        <v>5360.8514800000003</v>
      </c>
      <c r="H408">
        <v>5329.7806099999998</v>
      </c>
      <c r="J408">
        <v>1775515800</v>
      </c>
      <c r="K408" t="s">
        <v>0</v>
      </c>
      <c r="L408" t="s">
        <v>2</v>
      </c>
      <c r="M408">
        <v>4657.68</v>
      </c>
      <c r="N408">
        <v>4658.9925899999998</v>
      </c>
      <c r="O408">
        <v>4659.52448</v>
      </c>
      <c r="P408">
        <v>4660.3729000000003</v>
      </c>
      <c r="Q408">
        <v>4657.7040800000004</v>
      </c>
    </row>
    <row r="409" spans="1:17" x14ac:dyDescent="0.55000000000000004">
      <c r="A409">
        <v>1772514000</v>
      </c>
      <c r="B409" t="s">
        <v>0</v>
      </c>
      <c r="C409" t="s">
        <v>1</v>
      </c>
      <c r="D409">
        <v>5310.67</v>
      </c>
      <c r="E409">
        <v>5329.8635299999996</v>
      </c>
      <c r="F409">
        <v>5339.3030699999999</v>
      </c>
      <c r="G409">
        <v>5350.5776900000001</v>
      </c>
      <c r="H409">
        <v>5312.6048899999996</v>
      </c>
      <c r="J409">
        <v>1775516100</v>
      </c>
      <c r="K409" t="s">
        <v>0</v>
      </c>
      <c r="L409" t="s">
        <v>2</v>
      </c>
      <c r="M409">
        <v>4658.29</v>
      </c>
      <c r="N409">
        <v>4658.7952100000002</v>
      </c>
      <c r="O409">
        <v>4659.1598400000003</v>
      </c>
      <c r="P409">
        <v>4660.1166199999998</v>
      </c>
      <c r="Q409">
        <v>4657.3250600000001</v>
      </c>
    </row>
    <row r="410" spans="1:17" x14ac:dyDescent="0.55000000000000004">
      <c r="A410">
        <v>1772517600</v>
      </c>
      <c r="B410" t="s">
        <v>0</v>
      </c>
      <c r="C410" t="s">
        <v>1</v>
      </c>
      <c r="D410">
        <v>5327.76</v>
      </c>
      <c r="E410">
        <v>5312.2157399999996</v>
      </c>
      <c r="F410">
        <v>5325.7594099999997</v>
      </c>
      <c r="G410">
        <v>5338.2501199999997</v>
      </c>
      <c r="H410">
        <v>5290.2592599999998</v>
      </c>
      <c r="J410">
        <v>1775516400</v>
      </c>
      <c r="K410" t="s">
        <v>0</v>
      </c>
      <c r="L410" t="s">
        <v>2</v>
      </c>
      <c r="M410">
        <v>4659.3900000000003</v>
      </c>
      <c r="N410">
        <v>4658.6447900000003</v>
      </c>
      <c r="O410">
        <v>4658.9023200000001</v>
      </c>
      <c r="P410">
        <v>4660.03485</v>
      </c>
      <c r="Q410">
        <v>4657.0942599999998</v>
      </c>
    </row>
    <row r="411" spans="1:17" x14ac:dyDescent="0.55000000000000004">
      <c r="A411">
        <v>1772521200</v>
      </c>
      <c r="B411" t="s">
        <v>0</v>
      </c>
      <c r="C411" t="s">
        <v>1</v>
      </c>
      <c r="D411">
        <v>5295.69</v>
      </c>
      <c r="E411">
        <v>5289.4238999999998</v>
      </c>
      <c r="F411">
        <v>5307.5916500000003</v>
      </c>
      <c r="G411">
        <v>5323.1635699999997</v>
      </c>
      <c r="H411">
        <v>5261.5726400000003</v>
      </c>
      <c r="J411">
        <v>1775516700</v>
      </c>
      <c r="K411" t="s">
        <v>0</v>
      </c>
      <c r="L411" t="s">
        <v>2</v>
      </c>
      <c r="M411">
        <v>4660.3</v>
      </c>
      <c r="N411">
        <v>4658.3919100000003</v>
      </c>
      <c r="O411">
        <v>4658.6471199999996</v>
      </c>
      <c r="P411">
        <v>4659.9218300000002</v>
      </c>
      <c r="Q411">
        <v>4656.91021</v>
      </c>
    </row>
    <row r="412" spans="1:17" x14ac:dyDescent="0.55000000000000004">
      <c r="A412">
        <v>1772524800</v>
      </c>
      <c r="B412" t="s">
        <v>0</v>
      </c>
      <c r="C412" t="s">
        <v>1</v>
      </c>
      <c r="D412">
        <v>5275.27</v>
      </c>
      <c r="E412">
        <v>5262.1804899999997</v>
      </c>
      <c r="F412">
        <v>5284.8860699999996</v>
      </c>
      <c r="G412">
        <v>5304.5373499999996</v>
      </c>
      <c r="H412">
        <v>5227.1836000000003</v>
      </c>
      <c r="J412">
        <v>1775517000</v>
      </c>
      <c r="K412" t="s">
        <v>0</v>
      </c>
      <c r="L412" t="s">
        <v>2</v>
      </c>
      <c r="M412">
        <v>4660.17</v>
      </c>
      <c r="N412">
        <v>4657.9663700000001</v>
      </c>
      <c r="O412">
        <v>4658.30674</v>
      </c>
      <c r="P412">
        <v>4659.6194800000003</v>
      </c>
      <c r="Q412">
        <v>4656.6643800000002</v>
      </c>
    </row>
    <row r="413" spans="1:17" x14ac:dyDescent="0.55000000000000004">
      <c r="A413">
        <v>1772528400</v>
      </c>
      <c r="B413" t="s">
        <v>0</v>
      </c>
      <c r="C413" t="s">
        <v>1</v>
      </c>
      <c r="D413">
        <v>5248.3</v>
      </c>
      <c r="E413">
        <v>5231.2836299999999</v>
      </c>
      <c r="F413">
        <v>5258.0848500000002</v>
      </c>
      <c r="G413">
        <v>5282.51055</v>
      </c>
      <c r="H413">
        <v>5189.7221600000003</v>
      </c>
      <c r="J413">
        <v>1775517300</v>
      </c>
      <c r="K413" t="s">
        <v>0</v>
      </c>
      <c r="L413" t="s">
        <v>2</v>
      </c>
      <c r="M413">
        <v>4658.43</v>
      </c>
      <c r="N413">
        <v>4657.36301</v>
      </c>
      <c r="O413">
        <v>4657.8348699999997</v>
      </c>
      <c r="P413">
        <v>4659.1038200000003</v>
      </c>
      <c r="Q413">
        <v>4656.2752700000001</v>
      </c>
    </row>
    <row r="414" spans="1:17" x14ac:dyDescent="0.55000000000000004">
      <c r="A414">
        <v>1772532000</v>
      </c>
      <c r="B414" t="s">
        <v>0</v>
      </c>
      <c r="C414" t="s">
        <v>1</v>
      </c>
      <c r="D414">
        <v>5144.95</v>
      </c>
      <c r="E414">
        <v>5198.3725599999998</v>
      </c>
      <c r="F414">
        <v>5228.2287100000003</v>
      </c>
      <c r="G414">
        <v>5257.1333100000002</v>
      </c>
      <c r="H414">
        <v>5150.5484699999997</v>
      </c>
      <c r="J414">
        <v>1775517600</v>
      </c>
      <c r="K414" t="s">
        <v>0</v>
      </c>
      <c r="L414" t="s">
        <v>2</v>
      </c>
      <c r="M414">
        <v>4653.78</v>
      </c>
      <c r="N414">
        <v>4656.6836199999998</v>
      </c>
      <c r="O414">
        <v>4657.2592500000001</v>
      </c>
      <c r="P414">
        <v>4658.4009100000003</v>
      </c>
      <c r="Q414">
        <v>4655.74125</v>
      </c>
    </row>
    <row r="415" spans="1:17" x14ac:dyDescent="0.55000000000000004">
      <c r="A415">
        <v>1772535600</v>
      </c>
      <c r="B415" t="s">
        <v>0</v>
      </c>
      <c r="C415" t="s">
        <v>1</v>
      </c>
      <c r="D415">
        <v>5224.79</v>
      </c>
      <c r="E415">
        <v>5167.66986</v>
      </c>
      <c r="F415">
        <v>5197.9492799999998</v>
      </c>
      <c r="G415">
        <v>5229.2544200000002</v>
      </c>
      <c r="H415">
        <v>5116.2077600000002</v>
      </c>
      <c r="J415">
        <v>1775517900</v>
      </c>
      <c r="K415" t="s">
        <v>0</v>
      </c>
      <c r="L415" t="s">
        <v>2</v>
      </c>
      <c r="M415">
        <v>4654.49</v>
      </c>
      <c r="N415">
        <v>4656.1345799999999</v>
      </c>
      <c r="O415">
        <v>4656.6969099999997</v>
      </c>
      <c r="P415">
        <v>4657.6696300000003</v>
      </c>
      <c r="Q415">
        <v>4655.1777599999996</v>
      </c>
    </row>
    <row r="416" spans="1:17" x14ac:dyDescent="0.55000000000000004">
      <c r="A416">
        <v>1772539200</v>
      </c>
      <c r="B416" t="s">
        <v>0</v>
      </c>
      <c r="C416" t="s">
        <v>1</v>
      </c>
      <c r="D416">
        <v>5156.8599999999997</v>
      </c>
      <c r="E416">
        <v>5138.3091100000001</v>
      </c>
      <c r="F416">
        <v>5168.1292000000003</v>
      </c>
      <c r="G416">
        <v>5200.6758200000004</v>
      </c>
      <c r="H416">
        <v>5086.7980500000003</v>
      </c>
      <c r="J416">
        <v>1775518200</v>
      </c>
      <c r="K416" t="s">
        <v>0</v>
      </c>
      <c r="L416" t="s">
        <v>2</v>
      </c>
      <c r="M416">
        <v>4653.93</v>
      </c>
      <c r="N416">
        <v>4655.7560400000002</v>
      </c>
      <c r="O416">
        <v>4656.2264800000003</v>
      </c>
      <c r="P416">
        <v>4657.1056699999999</v>
      </c>
      <c r="Q416">
        <v>4654.5855000000001</v>
      </c>
    </row>
    <row r="417" spans="1:17" x14ac:dyDescent="0.55000000000000004">
      <c r="A417">
        <v>1772542800</v>
      </c>
      <c r="B417" t="s">
        <v>0</v>
      </c>
      <c r="C417" t="s">
        <v>1</v>
      </c>
      <c r="D417">
        <v>5037.68</v>
      </c>
      <c r="E417">
        <v>5113.6467000000002</v>
      </c>
      <c r="F417">
        <v>5140.8879500000003</v>
      </c>
      <c r="G417">
        <v>5172.7705999999998</v>
      </c>
      <c r="H417">
        <v>5064.0281299999997</v>
      </c>
      <c r="J417">
        <v>1775518500</v>
      </c>
      <c r="K417" t="s">
        <v>0</v>
      </c>
      <c r="L417" t="s">
        <v>2</v>
      </c>
      <c r="M417">
        <v>4655.13</v>
      </c>
      <c r="N417">
        <v>4655.5821599999999</v>
      </c>
      <c r="O417">
        <v>4655.9043199999996</v>
      </c>
      <c r="P417">
        <v>4656.7937099999999</v>
      </c>
      <c r="Q417">
        <v>4653.9447899999996</v>
      </c>
    </row>
    <row r="418" spans="1:17" x14ac:dyDescent="0.55000000000000004">
      <c r="A418">
        <v>1772546400</v>
      </c>
      <c r="B418" t="s">
        <v>0</v>
      </c>
      <c r="C418" t="s">
        <v>1</v>
      </c>
      <c r="D418">
        <v>5095.58</v>
      </c>
      <c r="E418">
        <v>5098.0918199999996</v>
      </c>
      <c r="F418">
        <v>5119.4898800000001</v>
      </c>
      <c r="G418">
        <v>5148.3900800000001</v>
      </c>
      <c r="H418">
        <v>5051.7368900000001</v>
      </c>
      <c r="J418">
        <v>1775518800</v>
      </c>
      <c r="K418" t="s">
        <v>0</v>
      </c>
      <c r="L418" t="s">
        <v>2</v>
      </c>
      <c r="M418">
        <v>4655.38</v>
      </c>
      <c r="N418">
        <v>4655.57521</v>
      </c>
      <c r="O418">
        <v>4655.7397600000004</v>
      </c>
      <c r="P418">
        <v>4656.7661699999999</v>
      </c>
      <c r="Q418">
        <v>4653.3311700000004</v>
      </c>
    </row>
    <row r="419" spans="1:17" x14ac:dyDescent="0.55000000000000004">
      <c r="A419">
        <v>1772550000</v>
      </c>
      <c r="B419" t="s">
        <v>0</v>
      </c>
      <c r="C419" t="s">
        <v>1</v>
      </c>
      <c r="D419">
        <v>5106.79</v>
      </c>
      <c r="E419">
        <v>5090.1457</v>
      </c>
      <c r="F419">
        <v>5104.8177900000001</v>
      </c>
      <c r="G419">
        <v>5130.9602400000003</v>
      </c>
      <c r="H419">
        <v>5050.0640400000002</v>
      </c>
      <c r="J419">
        <v>1775519100</v>
      </c>
      <c r="K419" t="s">
        <v>0</v>
      </c>
      <c r="L419" t="s">
        <v>2</v>
      </c>
      <c r="M419">
        <v>4656.54</v>
      </c>
      <c r="N419">
        <v>4655.7082499999997</v>
      </c>
      <c r="O419">
        <v>4655.7240099999999</v>
      </c>
      <c r="P419">
        <v>4656.9847200000004</v>
      </c>
      <c r="Q419">
        <v>4652.7690000000002</v>
      </c>
    </row>
    <row r="420" spans="1:17" x14ac:dyDescent="0.55000000000000004">
      <c r="A420">
        <v>1772553600</v>
      </c>
      <c r="B420" t="s">
        <v>0</v>
      </c>
      <c r="C420" t="s">
        <v>1</v>
      </c>
      <c r="D420">
        <v>5079.4399999999996</v>
      </c>
      <c r="E420">
        <v>5088.7257900000004</v>
      </c>
      <c r="F420">
        <v>5096.7717899999998</v>
      </c>
      <c r="G420">
        <v>5120.3087699999996</v>
      </c>
      <c r="H420">
        <v>5054.8467199999996</v>
      </c>
      <c r="J420">
        <v>1775519400</v>
      </c>
      <c r="K420" t="s">
        <v>0</v>
      </c>
      <c r="L420" t="s">
        <v>2</v>
      </c>
      <c r="M420">
        <v>4659.8</v>
      </c>
      <c r="N420">
        <v>4655.9291800000001</v>
      </c>
      <c r="O420">
        <v>4655.8265899999997</v>
      </c>
      <c r="P420">
        <v>4657.3849499999997</v>
      </c>
      <c r="Q420">
        <v>4652.31113</v>
      </c>
    </row>
    <row r="421" spans="1:17" x14ac:dyDescent="0.55000000000000004">
      <c r="A421">
        <v>1772557200</v>
      </c>
      <c r="B421" t="s">
        <v>0</v>
      </c>
      <c r="C421" t="s">
        <v>1</v>
      </c>
      <c r="D421">
        <v>5136.08</v>
      </c>
      <c r="E421">
        <v>5093.3304399999997</v>
      </c>
      <c r="F421">
        <v>5095.0511200000001</v>
      </c>
      <c r="G421">
        <v>5117.0051999999996</v>
      </c>
      <c r="H421">
        <v>5064.6365299999998</v>
      </c>
      <c r="J421">
        <v>1775519700</v>
      </c>
      <c r="K421" t="s">
        <v>0</v>
      </c>
      <c r="L421" t="s">
        <v>2</v>
      </c>
      <c r="M421">
        <v>4658.88</v>
      </c>
      <c r="N421">
        <v>4656.1626999999999</v>
      </c>
      <c r="O421">
        <v>4655.9946499999996</v>
      </c>
      <c r="P421">
        <v>4657.8641600000001</v>
      </c>
      <c r="Q421">
        <v>4652.0821599999999</v>
      </c>
    </row>
    <row r="422" spans="1:17" x14ac:dyDescent="0.55000000000000004">
      <c r="A422">
        <v>1772560800</v>
      </c>
      <c r="B422" t="s">
        <v>0</v>
      </c>
      <c r="C422" t="s">
        <v>1</v>
      </c>
      <c r="D422">
        <v>5113.17</v>
      </c>
      <c r="E422">
        <v>5100.7720399999998</v>
      </c>
      <c r="F422">
        <v>5097.91158</v>
      </c>
      <c r="G422">
        <v>5119.4534199999998</v>
      </c>
      <c r="H422">
        <v>5076.8374800000001</v>
      </c>
      <c r="J422">
        <v>1775520000</v>
      </c>
      <c r="K422" t="s">
        <v>0</v>
      </c>
      <c r="L422" t="s">
        <v>2</v>
      </c>
      <c r="M422">
        <v>4654.95</v>
      </c>
      <c r="N422">
        <v>4656.4670699999997</v>
      </c>
      <c r="O422">
        <v>4656.2308599999997</v>
      </c>
      <c r="P422">
        <v>4658.3867200000004</v>
      </c>
      <c r="Q422">
        <v>4652.1872000000003</v>
      </c>
    </row>
    <row r="423" spans="1:17" x14ac:dyDescent="0.55000000000000004">
      <c r="A423">
        <v>1772564400</v>
      </c>
      <c r="B423" t="s">
        <v>0</v>
      </c>
      <c r="C423" t="s">
        <v>1</v>
      </c>
      <c r="D423">
        <v>5097.1000000000004</v>
      </c>
      <c r="E423">
        <v>5110.1917999999996</v>
      </c>
      <c r="F423">
        <v>5104.0516900000002</v>
      </c>
      <c r="G423">
        <v>5125.9247800000003</v>
      </c>
      <c r="H423">
        <v>5089.0895899999996</v>
      </c>
      <c r="J423">
        <v>1775520300</v>
      </c>
      <c r="K423" t="s">
        <v>0</v>
      </c>
      <c r="L423" t="s">
        <v>2</v>
      </c>
      <c r="M423">
        <v>4653.8</v>
      </c>
      <c r="N423">
        <v>4656.9921100000001</v>
      </c>
      <c r="O423">
        <v>4656.6114799999996</v>
      </c>
      <c r="P423">
        <v>4658.96443</v>
      </c>
      <c r="Q423">
        <v>4652.9569300000003</v>
      </c>
    </row>
    <row r="424" spans="1:17" x14ac:dyDescent="0.55000000000000004">
      <c r="A424">
        <v>1772568000</v>
      </c>
      <c r="B424" t="s">
        <v>0</v>
      </c>
      <c r="C424" t="s">
        <v>1</v>
      </c>
      <c r="D424">
        <v>5088.3599999999997</v>
      </c>
      <c r="E424">
        <v>5120.8555900000001</v>
      </c>
      <c r="F424">
        <v>5112.4536399999997</v>
      </c>
      <c r="G424">
        <v>5135.1495400000003</v>
      </c>
      <c r="H424">
        <v>5100.6072299999996</v>
      </c>
      <c r="J424">
        <v>1775520600</v>
      </c>
      <c r="K424" t="s">
        <v>0</v>
      </c>
      <c r="L424" t="s">
        <v>2</v>
      </c>
      <c r="M424">
        <v>4657.66</v>
      </c>
      <c r="N424">
        <v>4657.78586</v>
      </c>
      <c r="O424">
        <v>4657.1986699999998</v>
      </c>
      <c r="P424">
        <v>4659.6688100000001</v>
      </c>
      <c r="Q424">
        <v>4654.3656199999996</v>
      </c>
    </row>
    <row r="425" spans="1:17" x14ac:dyDescent="0.55000000000000004">
      <c r="A425">
        <v>1772575200</v>
      </c>
      <c r="B425" t="s">
        <v>0</v>
      </c>
      <c r="C425" t="s">
        <v>1</v>
      </c>
      <c r="D425">
        <v>5125.37</v>
      </c>
      <c r="E425">
        <v>5132.1685500000003</v>
      </c>
      <c r="F425">
        <v>5122.3110900000001</v>
      </c>
      <c r="G425">
        <v>5145.9473399999997</v>
      </c>
      <c r="H425">
        <v>5111.0355799999998</v>
      </c>
      <c r="J425">
        <v>1775520900</v>
      </c>
      <c r="K425" t="s">
        <v>0</v>
      </c>
      <c r="L425" t="s">
        <v>2</v>
      </c>
      <c r="M425">
        <v>4658.59</v>
      </c>
      <c r="N425">
        <v>4658.6952600000004</v>
      </c>
      <c r="O425">
        <v>4657.9469600000002</v>
      </c>
      <c r="P425">
        <v>4660.3547500000004</v>
      </c>
      <c r="Q425">
        <v>4656.1934700000002</v>
      </c>
    </row>
    <row r="426" spans="1:17" x14ac:dyDescent="0.55000000000000004">
      <c r="A426">
        <v>1772578800</v>
      </c>
      <c r="B426" t="s">
        <v>0</v>
      </c>
      <c r="C426" t="s">
        <v>1</v>
      </c>
      <c r="D426">
        <v>5138.7700000000004</v>
      </c>
      <c r="E426">
        <v>5142.3145699999995</v>
      </c>
      <c r="F426">
        <v>5132.3128299999998</v>
      </c>
      <c r="G426">
        <v>5156.3441000000003</v>
      </c>
      <c r="H426">
        <v>5120.2673400000003</v>
      </c>
      <c r="J426">
        <v>1775521200</v>
      </c>
      <c r="K426" t="s">
        <v>0</v>
      </c>
      <c r="L426" t="s">
        <v>2</v>
      </c>
      <c r="M426">
        <v>4659.26</v>
      </c>
      <c r="N426">
        <v>4659.5822799999996</v>
      </c>
      <c r="O426">
        <v>4658.7646199999999</v>
      </c>
      <c r="P426">
        <v>4660.9479099999999</v>
      </c>
      <c r="Q426">
        <v>4657.9968399999998</v>
      </c>
    </row>
    <row r="427" spans="1:17" x14ac:dyDescent="0.55000000000000004">
      <c r="A427">
        <v>1772582400</v>
      </c>
      <c r="B427" t="s">
        <v>0</v>
      </c>
      <c r="C427" t="s">
        <v>1</v>
      </c>
      <c r="D427">
        <v>5174.95</v>
      </c>
      <c r="E427">
        <v>5150.5840799999996</v>
      </c>
      <c r="F427">
        <v>5141.4484499999999</v>
      </c>
      <c r="G427">
        <v>5164.9869200000003</v>
      </c>
      <c r="H427">
        <v>5127.9158699999998</v>
      </c>
      <c r="J427">
        <v>1775521500</v>
      </c>
      <c r="K427" t="s">
        <v>0</v>
      </c>
      <c r="L427" t="s">
        <v>2</v>
      </c>
      <c r="M427">
        <v>4659.25</v>
      </c>
      <c r="N427">
        <v>4660.2746299999999</v>
      </c>
      <c r="O427">
        <v>4659.51962</v>
      </c>
      <c r="P427">
        <v>4661.4212699999998</v>
      </c>
      <c r="Q427">
        <v>4659.38382</v>
      </c>
    </row>
    <row r="428" spans="1:17" x14ac:dyDescent="0.55000000000000004">
      <c r="A428">
        <v>1772586000</v>
      </c>
      <c r="B428" t="s">
        <v>0</v>
      </c>
      <c r="C428" t="s">
        <v>1</v>
      </c>
      <c r="D428">
        <v>5156.41</v>
      </c>
      <c r="E428">
        <v>5156.0198700000001</v>
      </c>
      <c r="F428">
        <v>5148.73416</v>
      </c>
      <c r="G428">
        <v>5170.4502499999999</v>
      </c>
      <c r="H428">
        <v>5133.48459</v>
      </c>
      <c r="J428">
        <v>1775521800</v>
      </c>
      <c r="K428" t="s">
        <v>0</v>
      </c>
      <c r="L428" t="s">
        <v>2</v>
      </c>
      <c r="M428">
        <v>4660.8900000000003</v>
      </c>
      <c r="N428">
        <v>4660.6069500000003</v>
      </c>
      <c r="O428">
        <v>4660.0632900000001</v>
      </c>
      <c r="P428">
        <v>4661.6824200000001</v>
      </c>
      <c r="Q428">
        <v>4659.90535</v>
      </c>
    </row>
    <row r="429" spans="1:17" x14ac:dyDescent="0.55000000000000004">
      <c r="A429">
        <v>1772589600</v>
      </c>
      <c r="B429" t="s">
        <v>0</v>
      </c>
      <c r="C429" t="s">
        <v>1</v>
      </c>
      <c r="D429">
        <v>5174.33</v>
      </c>
      <c r="E429">
        <v>5159.7117900000003</v>
      </c>
      <c r="F429">
        <v>5154.2229699999998</v>
      </c>
      <c r="G429">
        <v>5172.7687599999999</v>
      </c>
      <c r="H429">
        <v>5137.2824000000001</v>
      </c>
      <c r="J429">
        <v>1775522100</v>
      </c>
      <c r="K429" t="s">
        <v>0</v>
      </c>
      <c r="L429" t="s">
        <v>2</v>
      </c>
      <c r="M429">
        <v>4660.3999999999996</v>
      </c>
      <c r="N429">
        <v>4660.3906399999996</v>
      </c>
      <c r="O429">
        <v>4660.22696</v>
      </c>
      <c r="P429">
        <v>4661.6199200000001</v>
      </c>
      <c r="Q429">
        <v>4659.2553600000001</v>
      </c>
    </row>
    <row r="430" spans="1:17" x14ac:dyDescent="0.55000000000000004">
      <c r="A430">
        <v>1772593200</v>
      </c>
      <c r="B430" t="s">
        <v>0</v>
      </c>
      <c r="C430" t="s">
        <v>1</v>
      </c>
      <c r="D430">
        <v>5156.8900000000003</v>
      </c>
      <c r="E430">
        <v>5162.0615799999996</v>
      </c>
      <c r="F430">
        <v>5158.14228</v>
      </c>
      <c r="G430">
        <v>5173.3563800000002</v>
      </c>
      <c r="H430">
        <v>5140.6172200000001</v>
      </c>
      <c r="J430">
        <v>1775522400</v>
      </c>
      <c r="K430" t="s">
        <v>0</v>
      </c>
      <c r="L430" t="s">
        <v>2</v>
      </c>
      <c r="M430">
        <v>4660.87</v>
      </c>
      <c r="N430">
        <v>4659.5775700000004</v>
      </c>
      <c r="O430">
        <v>4659.9022699999996</v>
      </c>
      <c r="P430">
        <v>4661.2052199999998</v>
      </c>
      <c r="Q430">
        <v>4657.2602200000001</v>
      </c>
    </row>
    <row r="431" spans="1:17" x14ac:dyDescent="0.55000000000000004">
      <c r="A431">
        <v>1772596800</v>
      </c>
      <c r="B431" t="s">
        <v>0</v>
      </c>
      <c r="C431" t="s">
        <v>1</v>
      </c>
      <c r="D431">
        <v>5159.84</v>
      </c>
      <c r="E431">
        <v>5164.54792</v>
      </c>
      <c r="F431">
        <v>5161.3450999999995</v>
      </c>
      <c r="G431">
        <v>5173.5295599999999</v>
      </c>
      <c r="H431">
        <v>5144.0910100000001</v>
      </c>
      <c r="J431">
        <v>1775522700</v>
      </c>
      <c r="K431" t="s">
        <v>0</v>
      </c>
      <c r="L431" t="s">
        <v>2</v>
      </c>
      <c r="M431">
        <v>4658.75</v>
      </c>
      <c r="N431">
        <v>4658.2193299999999</v>
      </c>
      <c r="O431">
        <v>4659.0608000000002</v>
      </c>
      <c r="P431">
        <v>4660.4739799999998</v>
      </c>
      <c r="Q431">
        <v>4654.0951299999997</v>
      </c>
    </row>
    <row r="432" spans="1:17" x14ac:dyDescent="0.55000000000000004">
      <c r="A432">
        <v>1772600400</v>
      </c>
      <c r="B432" t="s">
        <v>0</v>
      </c>
      <c r="C432" t="s">
        <v>1</v>
      </c>
      <c r="D432">
        <v>5160.47</v>
      </c>
      <c r="E432">
        <v>5167.7911299999996</v>
      </c>
      <c r="F432">
        <v>5164.5681100000002</v>
      </c>
      <c r="G432">
        <v>5174.9377800000002</v>
      </c>
      <c r="H432">
        <v>5148.3465800000004</v>
      </c>
      <c r="J432">
        <v>1775523000</v>
      </c>
      <c r="K432" t="s">
        <v>0</v>
      </c>
      <c r="L432" t="s">
        <v>2</v>
      </c>
      <c r="M432">
        <v>4657.4799999999996</v>
      </c>
      <c r="N432">
        <v>4656.5333700000001</v>
      </c>
      <c r="O432">
        <v>4657.7970800000003</v>
      </c>
      <c r="P432">
        <v>4659.5262700000003</v>
      </c>
      <c r="Q432">
        <v>4650.1778000000004</v>
      </c>
    </row>
    <row r="433" spans="1:17" x14ac:dyDescent="0.55000000000000004">
      <c r="A433">
        <v>1772604000</v>
      </c>
      <c r="B433" t="s">
        <v>0</v>
      </c>
      <c r="C433" t="s">
        <v>1</v>
      </c>
      <c r="D433">
        <v>5168.45</v>
      </c>
      <c r="E433">
        <v>5171.9449500000001</v>
      </c>
      <c r="F433">
        <v>5168.2565299999997</v>
      </c>
      <c r="G433">
        <v>5178.5717100000002</v>
      </c>
      <c r="H433">
        <v>5154.4718000000003</v>
      </c>
      <c r="J433">
        <v>1775523300</v>
      </c>
      <c r="K433" t="s">
        <v>0</v>
      </c>
      <c r="L433" t="s">
        <v>2</v>
      </c>
      <c r="M433">
        <v>4655.2</v>
      </c>
      <c r="N433">
        <v>4654.7712300000003</v>
      </c>
      <c r="O433">
        <v>4656.2841500000004</v>
      </c>
      <c r="P433">
        <v>4658.5642200000002</v>
      </c>
      <c r="Q433">
        <v>4646.1220000000003</v>
      </c>
    </row>
    <row r="434" spans="1:17" x14ac:dyDescent="0.55000000000000004">
      <c r="A434">
        <v>1772607600</v>
      </c>
      <c r="B434" t="s">
        <v>0</v>
      </c>
      <c r="C434" t="s">
        <v>1</v>
      </c>
      <c r="D434">
        <v>5167.79</v>
      </c>
      <c r="E434">
        <v>5176.3428299999996</v>
      </c>
      <c r="F434">
        <v>5172.2996800000001</v>
      </c>
      <c r="G434">
        <v>5184.0449900000003</v>
      </c>
      <c r="H434">
        <v>5160.8469100000002</v>
      </c>
      <c r="J434">
        <v>1775523600</v>
      </c>
      <c r="K434" t="s">
        <v>0</v>
      </c>
      <c r="L434" t="s">
        <v>2</v>
      </c>
      <c r="M434">
        <v>4661.29</v>
      </c>
      <c r="N434">
        <v>4653.1870900000004</v>
      </c>
      <c r="O434">
        <v>4654.7356200000004</v>
      </c>
      <c r="P434">
        <v>4657.78006</v>
      </c>
      <c r="Q434">
        <v>4642.5091899999998</v>
      </c>
    </row>
    <row r="435" spans="1:17" x14ac:dyDescent="0.55000000000000004">
      <c r="A435">
        <v>1772611200</v>
      </c>
      <c r="B435" t="s">
        <v>0</v>
      </c>
      <c r="C435" t="s">
        <v>1</v>
      </c>
      <c r="D435">
        <v>5182.25</v>
      </c>
      <c r="E435">
        <v>5180.0937299999996</v>
      </c>
      <c r="F435">
        <v>5176.1967000000004</v>
      </c>
      <c r="G435">
        <v>5190.3496299999997</v>
      </c>
      <c r="H435">
        <v>5166.6849300000003</v>
      </c>
      <c r="J435">
        <v>1775523900</v>
      </c>
      <c r="K435" t="s">
        <v>0</v>
      </c>
      <c r="L435" t="s">
        <v>2</v>
      </c>
      <c r="M435">
        <v>4644.51</v>
      </c>
      <c r="N435">
        <v>4651.7572300000002</v>
      </c>
      <c r="O435">
        <v>4653.2464300000001</v>
      </c>
      <c r="P435">
        <v>4657.1738599999999</v>
      </c>
      <c r="Q435">
        <v>4640.3879200000001</v>
      </c>
    </row>
    <row r="436" spans="1:17" x14ac:dyDescent="0.55000000000000004">
      <c r="A436">
        <v>1772614800</v>
      </c>
      <c r="B436" t="s">
        <v>0</v>
      </c>
      <c r="C436" t="s">
        <v>1</v>
      </c>
      <c r="D436">
        <v>5189.92</v>
      </c>
      <c r="E436">
        <v>5181.6475200000004</v>
      </c>
      <c r="F436">
        <v>5178.9221100000004</v>
      </c>
      <c r="G436">
        <v>5196.0423899999996</v>
      </c>
      <c r="H436">
        <v>5170.2868799999997</v>
      </c>
      <c r="J436">
        <v>1775524200</v>
      </c>
      <c r="K436" t="s">
        <v>0</v>
      </c>
      <c r="L436" t="s">
        <v>2</v>
      </c>
      <c r="M436">
        <v>4641.13</v>
      </c>
      <c r="N436">
        <v>4650.9205899999997</v>
      </c>
      <c r="O436">
        <v>4652.0835100000004</v>
      </c>
      <c r="P436">
        <v>4656.7174100000002</v>
      </c>
      <c r="Q436">
        <v>4639.5827399999998</v>
      </c>
    </row>
    <row r="437" spans="1:17" x14ac:dyDescent="0.55000000000000004">
      <c r="A437">
        <v>1772618400</v>
      </c>
      <c r="B437" t="s">
        <v>0</v>
      </c>
      <c r="C437" t="s">
        <v>1</v>
      </c>
      <c r="D437">
        <v>5192.2</v>
      </c>
      <c r="E437">
        <v>5179.9598400000004</v>
      </c>
      <c r="F437">
        <v>5179.4409800000003</v>
      </c>
      <c r="G437">
        <v>5199.1156899999996</v>
      </c>
      <c r="H437">
        <v>5169.9111400000002</v>
      </c>
      <c r="J437">
        <v>1775524500</v>
      </c>
      <c r="K437" t="s">
        <v>0</v>
      </c>
      <c r="L437" t="s">
        <v>2</v>
      </c>
      <c r="M437">
        <v>4651.33</v>
      </c>
      <c r="N437">
        <v>4650.5928400000003</v>
      </c>
      <c r="O437">
        <v>4651.33817</v>
      </c>
      <c r="P437">
        <v>4656.7620800000004</v>
      </c>
      <c r="Q437">
        <v>4640.0118700000003</v>
      </c>
    </row>
    <row r="438" spans="1:17" x14ac:dyDescent="0.55000000000000004">
      <c r="A438">
        <v>1772622000</v>
      </c>
      <c r="B438" t="s">
        <v>0</v>
      </c>
      <c r="C438" t="s">
        <v>1</v>
      </c>
      <c r="D438">
        <v>5171.13</v>
      </c>
      <c r="E438">
        <v>5174.7651800000003</v>
      </c>
      <c r="F438">
        <v>5177.1030799999999</v>
      </c>
      <c r="G438">
        <v>5198.3564800000004</v>
      </c>
      <c r="H438">
        <v>5164.97577</v>
      </c>
      <c r="J438">
        <v>1775524800</v>
      </c>
      <c r="K438" t="s">
        <v>0</v>
      </c>
      <c r="L438" t="s">
        <v>2</v>
      </c>
      <c r="M438">
        <v>4649.8999999999996</v>
      </c>
      <c r="N438">
        <v>4650.17796</v>
      </c>
      <c r="O438">
        <v>4650.7580699999999</v>
      </c>
      <c r="P438">
        <v>4656.8975499999997</v>
      </c>
      <c r="Q438">
        <v>4640.8892900000001</v>
      </c>
    </row>
    <row r="439" spans="1:17" x14ac:dyDescent="0.55000000000000004">
      <c r="A439">
        <v>1772625600</v>
      </c>
      <c r="B439" t="s">
        <v>0</v>
      </c>
      <c r="C439" t="s">
        <v>1</v>
      </c>
      <c r="D439">
        <v>5167.88</v>
      </c>
      <c r="E439">
        <v>5167.1938700000001</v>
      </c>
      <c r="F439">
        <v>5172.1484799999998</v>
      </c>
      <c r="G439">
        <v>5193.1285500000004</v>
      </c>
      <c r="H439">
        <v>5156.9295400000001</v>
      </c>
      <c r="J439">
        <v>1775525100</v>
      </c>
      <c r="K439" t="s">
        <v>0</v>
      </c>
      <c r="L439" t="s">
        <v>2</v>
      </c>
      <c r="M439">
        <v>4654.8599999999997</v>
      </c>
      <c r="N439">
        <v>4649.3176100000001</v>
      </c>
      <c r="O439">
        <v>4650.03784</v>
      </c>
      <c r="P439">
        <v>4656.58968</v>
      </c>
      <c r="Q439">
        <v>4641.2531099999997</v>
      </c>
    </row>
    <row r="440" spans="1:17" x14ac:dyDescent="0.55000000000000004">
      <c r="A440">
        <v>1772629200</v>
      </c>
      <c r="B440" t="s">
        <v>0</v>
      </c>
      <c r="C440" t="s">
        <v>1</v>
      </c>
      <c r="D440">
        <v>5147.21</v>
      </c>
      <c r="E440">
        <v>5158.2806300000002</v>
      </c>
      <c r="F440">
        <v>5165.2145499999997</v>
      </c>
      <c r="G440">
        <v>5184.0997699999998</v>
      </c>
      <c r="H440">
        <v>5146.5975799999997</v>
      </c>
      <c r="J440">
        <v>1775525400</v>
      </c>
      <c r="K440" t="s">
        <v>0</v>
      </c>
      <c r="L440" t="s">
        <v>2</v>
      </c>
      <c r="M440">
        <v>4657.66</v>
      </c>
      <c r="N440">
        <v>4647.53989</v>
      </c>
      <c r="O440">
        <v>4648.7888700000003</v>
      </c>
      <c r="P440">
        <v>4655.5137699999996</v>
      </c>
      <c r="Q440">
        <v>4640.5688200000004</v>
      </c>
    </row>
    <row r="441" spans="1:17" x14ac:dyDescent="0.55000000000000004">
      <c r="A441">
        <v>1772632800</v>
      </c>
      <c r="B441" t="s">
        <v>0</v>
      </c>
      <c r="C441" t="s">
        <v>1</v>
      </c>
      <c r="D441">
        <v>5151.3100000000004</v>
      </c>
      <c r="E441">
        <v>5149.77016</v>
      </c>
      <c r="F441">
        <v>5157.4923600000002</v>
      </c>
      <c r="G441">
        <v>5172.7494900000002</v>
      </c>
      <c r="H441">
        <v>5136.1944400000002</v>
      </c>
      <c r="J441">
        <v>1775525700</v>
      </c>
      <c r="K441" t="s">
        <v>0</v>
      </c>
      <c r="L441" t="s">
        <v>2</v>
      </c>
      <c r="M441">
        <v>4639.53</v>
      </c>
      <c r="N441">
        <v>4644.5977000000003</v>
      </c>
      <c r="O441">
        <v>4646.6932800000004</v>
      </c>
      <c r="P441">
        <v>4653.1985599999998</v>
      </c>
      <c r="Q441">
        <v>4638.3731600000001</v>
      </c>
    </row>
    <row r="442" spans="1:17" x14ac:dyDescent="0.55000000000000004">
      <c r="A442">
        <v>1772636400</v>
      </c>
      <c r="B442" t="s">
        <v>0</v>
      </c>
      <c r="C442" t="s">
        <v>1</v>
      </c>
      <c r="D442">
        <v>5149.6899999999996</v>
      </c>
      <c r="E442">
        <v>5142.7295800000002</v>
      </c>
      <c r="F442">
        <v>5150.1109699999997</v>
      </c>
      <c r="G442">
        <v>5161.2271099999998</v>
      </c>
      <c r="H442">
        <v>5127.4479099999999</v>
      </c>
      <c r="J442">
        <v>1775526000</v>
      </c>
      <c r="K442" t="s">
        <v>0</v>
      </c>
      <c r="L442" t="s">
        <v>2</v>
      </c>
      <c r="M442">
        <v>4642.03</v>
      </c>
      <c r="N442">
        <v>4640.9912400000003</v>
      </c>
      <c r="O442">
        <v>4643.8422600000004</v>
      </c>
      <c r="P442">
        <v>4649.6217699999997</v>
      </c>
      <c r="Q442">
        <v>4635.1774999999998</v>
      </c>
    </row>
    <row r="443" spans="1:17" x14ac:dyDescent="0.55000000000000004">
      <c r="A443">
        <v>1772640000</v>
      </c>
      <c r="B443" t="s">
        <v>0</v>
      </c>
      <c r="C443" t="s">
        <v>1</v>
      </c>
      <c r="D443">
        <v>5141.2299999999996</v>
      </c>
      <c r="E443">
        <v>5138.1245200000003</v>
      </c>
      <c r="F443">
        <v>5144.1177500000003</v>
      </c>
      <c r="G443">
        <v>5151.5354600000001</v>
      </c>
      <c r="H443">
        <v>5121.4889000000003</v>
      </c>
      <c r="J443">
        <v>1775526300</v>
      </c>
      <c r="K443" t="s">
        <v>0</v>
      </c>
      <c r="L443" t="s">
        <v>2</v>
      </c>
      <c r="M443">
        <v>4634.29</v>
      </c>
      <c r="N443">
        <v>4636.89426</v>
      </c>
      <c r="O443">
        <v>4640.3682600000002</v>
      </c>
      <c r="P443">
        <v>4645.2283600000001</v>
      </c>
      <c r="Q443">
        <v>4631.1117000000004</v>
      </c>
    </row>
    <row r="444" spans="1:17" x14ac:dyDescent="0.55000000000000004">
      <c r="A444">
        <v>1772643600</v>
      </c>
      <c r="B444" t="s">
        <v>0</v>
      </c>
      <c r="C444" t="s">
        <v>1</v>
      </c>
      <c r="D444">
        <v>5133.6000000000004</v>
      </c>
      <c r="E444">
        <v>5136.68703</v>
      </c>
      <c r="F444">
        <v>5140.4023900000002</v>
      </c>
      <c r="G444">
        <v>5145.3943399999998</v>
      </c>
      <c r="H444">
        <v>5119.51872</v>
      </c>
      <c r="J444">
        <v>1775526600</v>
      </c>
      <c r="K444" t="s">
        <v>0</v>
      </c>
      <c r="L444" t="s">
        <v>2</v>
      </c>
      <c r="M444">
        <v>4627.92</v>
      </c>
      <c r="N444">
        <v>4632.8778499999999</v>
      </c>
      <c r="O444">
        <v>4636.6230599999999</v>
      </c>
      <c r="P444">
        <v>4640.3917700000002</v>
      </c>
      <c r="Q444">
        <v>4626.7209700000003</v>
      </c>
    </row>
    <row r="445" spans="1:17" x14ac:dyDescent="0.55000000000000004">
      <c r="A445">
        <v>1772647200</v>
      </c>
      <c r="B445" t="s">
        <v>0</v>
      </c>
      <c r="C445" t="s">
        <v>1</v>
      </c>
      <c r="D445">
        <v>5137.91</v>
      </c>
      <c r="E445">
        <v>5138.8786099999998</v>
      </c>
      <c r="F445">
        <v>5139.6405000000004</v>
      </c>
      <c r="G445">
        <v>5143.9644200000002</v>
      </c>
      <c r="H445">
        <v>5122.06088</v>
      </c>
      <c r="J445">
        <v>1775526900</v>
      </c>
      <c r="K445" t="s">
        <v>0</v>
      </c>
      <c r="L445" t="s">
        <v>2</v>
      </c>
      <c r="M445">
        <v>4627.1400000000003</v>
      </c>
      <c r="N445">
        <v>4629.5489500000003</v>
      </c>
      <c r="O445">
        <v>4633.0860000000002</v>
      </c>
      <c r="P445">
        <v>4635.8693000000003</v>
      </c>
      <c r="Q445">
        <v>4622.95111</v>
      </c>
    </row>
    <row r="446" spans="1:17" x14ac:dyDescent="0.55000000000000004">
      <c r="A446">
        <v>1772650800</v>
      </c>
      <c r="B446" t="s">
        <v>0</v>
      </c>
      <c r="C446" t="s">
        <v>1</v>
      </c>
      <c r="D446">
        <v>5134.88</v>
      </c>
      <c r="E446">
        <v>5143.9411899999996</v>
      </c>
      <c r="F446">
        <v>5141.7908399999997</v>
      </c>
      <c r="G446">
        <v>5147.3883800000003</v>
      </c>
      <c r="H446">
        <v>5128.0225099999998</v>
      </c>
      <c r="J446">
        <v>1775527200</v>
      </c>
      <c r="K446" t="s">
        <v>0</v>
      </c>
      <c r="L446" t="s">
        <v>2</v>
      </c>
      <c r="M446">
        <v>4628.32</v>
      </c>
      <c r="N446">
        <v>4627.3237099999997</v>
      </c>
      <c r="O446">
        <v>4630.2048599999998</v>
      </c>
      <c r="P446">
        <v>4632.3976700000003</v>
      </c>
      <c r="Q446">
        <v>4620.4564600000003</v>
      </c>
    </row>
    <row r="447" spans="1:17" x14ac:dyDescent="0.55000000000000004">
      <c r="A447">
        <v>1772654400</v>
      </c>
      <c r="B447" t="s">
        <v>0</v>
      </c>
      <c r="C447" t="s">
        <v>1</v>
      </c>
      <c r="D447">
        <v>5141.3500000000004</v>
      </c>
      <c r="E447">
        <v>5151.2171900000003</v>
      </c>
      <c r="F447">
        <v>5146.5040200000003</v>
      </c>
      <c r="G447">
        <v>5154.6309099999999</v>
      </c>
      <c r="H447">
        <v>5136.3772399999998</v>
      </c>
      <c r="J447">
        <v>1775527500</v>
      </c>
      <c r="K447" t="s">
        <v>0</v>
      </c>
      <c r="L447" t="s">
        <v>2</v>
      </c>
      <c r="M447">
        <v>4631.6099999999997</v>
      </c>
      <c r="N447">
        <v>4626.4400599999999</v>
      </c>
      <c r="O447">
        <v>4628.3224600000003</v>
      </c>
      <c r="P447">
        <v>4630.2571900000003</v>
      </c>
      <c r="Q447">
        <v>4619.4282899999998</v>
      </c>
    </row>
    <row r="448" spans="1:17" x14ac:dyDescent="0.55000000000000004">
      <c r="A448">
        <v>1772661600</v>
      </c>
      <c r="B448" t="s">
        <v>0</v>
      </c>
      <c r="C448" t="s">
        <v>1</v>
      </c>
      <c r="D448">
        <v>5165.29</v>
      </c>
      <c r="E448">
        <v>5159.5941000000003</v>
      </c>
      <c r="F448">
        <v>5153.0490600000003</v>
      </c>
      <c r="G448">
        <v>5164.3082100000001</v>
      </c>
      <c r="H448">
        <v>5145.8448099999996</v>
      </c>
      <c r="J448">
        <v>1775527800</v>
      </c>
      <c r="K448" t="s">
        <v>0</v>
      </c>
      <c r="L448" t="s">
        <v>2</v>
      </c>
      <c r="M448">
        <v>4626.9399999999996</v>
      </c>
      <c r="N448">
        <v>4626.9356100000005</v>
      </c>
      <c r="O448">
        <v>4627.6290300000001</v>
      </c>
      <c r="P448">
        <v>4629.6924799999997</v>
      </c>
      <c r="Q448">
        <v>4620.1099299999996</v>
      </c>
    </row>
    <row r="449" spans="1:17" x14ac:dyDescent="0.55000000000000004">
      <c r="A449">
        <v>1772665200</v>
      </c>
      <c r="B449" t="s">
        <v>0</v>
      </c>
      <c r="C449" t="s">
        <v>1</v>
      </c>
      <c r="D449">
        <v>5172.63</v>
      </c>
      <c r="E449">
        <v>5167.0494500000004</v>
      </c>
      <c r="F449">
        <v>5160.04925</v>
      </c>
      <c r="G449">
        <v>5174.15092</v>
      </c>
      <c r="H449">
        <v>5154.6595100000004</v>
      </c>
      <c r="J449">
        <v>1775528100</v>
      </c>
      <c r="K449" t="s">
        <v>0</v>
      </c>
      <c r="L449" t="s">
        <v>2</v>
      </c>
      <c r="M449">
        <v>4631.01</v>
      </c>
      <c r="N449">
        <v>4628.8801899999999</v>
      </c>
      <c r="O449">
        <v>4628.25461</v>
      </c>
      <c r="P449">
        <v>4630.68786</v>
      </c>
      <c r="Q449">
        <v>4622.3222699999997</v>
      </c>
    </row>
    <row r="450" spans="1:17" x14ac:dyDescent="0.55000000000000004">
      <c r="A450">
        <v>1772668800</v>
      </c>
      <c r="B450" t="s">
        <v>0</v>
      </c>
      <c r="C450" t="s">
        <v>1</v>
      </c>
      <c r="D450">
        <v>5172.6400000000003</v>
      </c>
      <c r="E450">
        <v>5172.3493900000003</v>
      </c>
      <c r="F450">
        <v>5166.1993199999997</v>
      </c>
      <c r="G450">
        <v>5182.0671499999999</v>
      </c>
      <c r="H450">
        <v>5161.1243299999996</v>
      </c>
      <c r="J450">
        <v>1775528400</v>
      </c>
      <c r="K450" t="s">
        <v>0</v>
      </c>
      <c r="L450" t="s">
        <v>2</v>
      </c>
      <c r="M450">
        <v>4630.3900000000003</v>
      </c>
      <c r="N450">
        <v>4631.9551099999999</v>
      </c>
      <c r="O450">
        <v>4630.1048600000004</v>
      </c>
      <c r="P450">
        <v>4633.1532500000003</v>
      </c>
      <c r="Q450">
        <v>4625.8137299999999</v>
      </c>
    </row>
    <row r="451" spans="1:17" x14ac:dyDescent="0.55000000000000004">
      <c r="A451">
        <v>1772672400</v>
      </c>
      <c r="B451" t="s">
        <v>0</v>
      </c>
      <c r="C451" t="s">
        <v>1</v>
      </c>
      <c r="D451">
        <v>5192.0600000000004</v>
      </c>
      <c r="E451">
        <v>5175.08302</v>
      </c>
      <c r="F451">
        <v>5170.6411699999999</v>
      </c>
      <c r="G451">
        <v>5186.8236999999999</v>
      </c>
      <c r="H451">
        <v>5164.3818899999997</v>
      </c>
      <c r="J451">
        <v>1775528700</v>
      </c>
      <c r="K451" t="s">
        <v>0</v>
      </c>
      <c r="L451" t="s">
        <v>2</v>
      </c>
      <c r="M451">
        <v>4634.87</v>
      </c>
      <c r="N451">
        <v>4635.81639</v>
      </c>
      <c r="O451">
        <v>4632.9606299999996</v>
      </c>
      <c r="P451">
        <v>4636.7464600000003</v>
      </c>
      <c r="Q451">
        <v>4630.0922099999998</v>
      </c>
    </row>
    <row r="452" spans="1:17" x14ac:dyDescent="0.55000000000000004">
      <c r="A452">
        <v>1772676000</v>
      </c>
      <c r="B452" t="s">
        <v>0</v>
      </c>
      <c r="C452" t="s">
        <v>1</v>
      </c>
      <c r="D452">
        <v>5180.24</v>
      </c>
      <c r="E452">
        <v>5174.7813699999997</v>
      </c>
      <c r="F452">
        <v>5172.7112699999998</v>
      </c>
      <c r="G452">
        <v>5187.9658900000004</v>
      </c>
      <c r="H452">
        <v>5164.3508199999997</v>
      </c>
      <c r="J452">
        <v>1775529000</v>
      </c>
      <c r="K452" t="s">
        <v>0</v>
      </c>
      <c r="L452" t="s">
        <v>2</v>
      </c>
      <c r="M452">
        <v>4638.1000000000004</v>
      </c>
      <c r="N452">
        <v>4639.9252399999996</v>
      </c>
      <c r="O452">
        <v>4636.4429300000002</v>
      </c>
      <c r="P452">
        <v>4640.9250099999999</v>
      </c>
      <c r="Q452">
        <v>4634.64167</v>
      </c>
    </row>
    <row r="453" spans="1:17" x14ac:dyDescent="0.55000000000000004">
      <c r="A453">
        <v>1772679600</v>
      </c>
      <c r="B453" t="s">
        <v>0</v>
      </c>
      <c r="C453" t="s">
        <v>1</v>
      </c>
      <c r="D453">
        <v>5171.6899999999996</v>
      </c>
      <c r="E453">
        <v>5172.5484800000004</v>
      </c>
      <c r="F453">
        <v>5172.6298800000004</v>
      </c>
      <c r="G453">
        <v>5186.00299</v>
      </c>
      <c r="H453">
        <v>5161.558</v>
      </c>
      <c r="J453">
        <v>1775529300</v>
      </c>
      <c r="K453" t="s">
        <v>0</v>
      </c>
      <c r="L453" t="s">
        <v>2</v>
      </c>
      <c r="M453">
        <v>4642.49</v>
      </c>
      <c r="N453">
        <v>4643.7705100000003</v>
      </c>
      <c r="O453">
        <v>4640.1067199999998</v>
      </c>
      <c r="P453">
        <v>4645.0485600000002</v>
      </c>
      <c r="Q453">
        <v>4638.9175800000003</v>
      </c>
    </row>
    <row r="454" spans="1:17" x14ac:dyDescent="0.55000000000000004">
      <c r="A454">
        <v>1772683200</v>
      </c>
      <c r="B454" t="s">
        <v>0</v>
      </c>
      <c r="C454" t="s">
        <v>1</v>
      </c>
      <c r="D454">
        <v>5148.53</v>
      </c>
      <c r="E454">
        <v>5169.7360699999999</v>
      </c>
      <c r="F454">
        <v>5171.1829699999998</v>
      </c>
      <c r="G454">
        <v>5182.3177599999999</v>
      </c>
      <c r="H454">
        <v>5157.5116900000003</v>
      </c>
      <c r="J454">
        <v>1775529600</v>
      </c>
      <c r="K454" t="s">
        <v>0</v>
      </c>
      <c r="L454" t="s">
        <v>2</v>
      </c>
      <c r="M454">
        <v>4646.32</v>
      </c>
      <c r="N454">
        <v>4646.8734299999996</v>
      </c>
      <c r="O454">
        <v>4643.4900799999996</v>
      </c>
      <c r="P454">
        <v>4648.5947699999997</v>
      </c>
      <c r="Q454">
        <v>4642.5212199999996</v>
      </c>
    </row>
    <row r="455" spans="1:17" x14ac:dyDescent="0.55000000000000004">
      <c r="A455">
        <v>1772686800</v>
      </c>
      <c r="B455" t="s">
        <v>0</v>
      </c>
      <c r="C455" t="s">
        <v>1</v>
      </c>
      <c r="D455">
        <v>5167.75</v>
      </c>
      <c r="E455">
        <v>5167.8675499999999</v>
      </c>
      <c r="F455">
        <v>5169.5252600000003</v>
      </c>
      <c r="G455">
        <v>5178.5064000000002</v>
      </c>
      <c r="H455">
        <v>5153.7854200000002</v>
      </c>
      <c r="J455">
        <v>1775529900</v>
      </c>
      <c r="K455" t="s">
        <v>0</v>
      </c>
      <c r="L455" t="s">
        <v>2</v>
      </c>
      <c r="M455">
        <v>4651.12</v>
      </c>
      <c r="N455">
        <v>4648.8921899999996</v>
      </c>
      <c r="O455">
        <v>4646.1911300000002</v>
      </c>
      <c r="P455">
        <v>4651.1296499999999</v>
      </c>
      <c r="Q455">
        <v>4645.0746799999997</v>
      </c>
    </row>
    <row r="456" spans="1:17" x14ac:dyDescent="0.55000000000000004">
      <c r="A456">
        <v>1772690400</v>
      </c>
      <c r="B456" t="s">
        <v>0</v>
      </c>
      <c r="C456" t="s">
        <v>1</v>
      </c>
      <c r="D456">
        <v>5162.13</v>
      </c>
      <c r="E456">
        <v>5166.6164699999999</v>
      </c>
      <c r="F456">
        <v>5168.0708699999996</v>
      </c>
      <c r="G456">
        <v>5175.66842</v>
      </c>
      <c r="H456">
        <v>5151.6857099999997</v>
      </c>
      <c r="J456">
        <v>1775530200</v>
      </c>
      <c r="K456" t="s">
        <v>0</v>
      </c>
      <c r="L456" t="s">
        <v>2</v>
      </c>
      <c r="M456">
        <v>4650.62</v>
      </c>
      <c r="N456">
        <v>4649.6400899999999</v>
      </c>
      <c r="O456">
        <v>4647.91561</v>
      </c>
      <c r="P456">
        <v>4652.3278099999998</v>
      </c>
      <c r="Q456">
        <v>4646.3930099999998</v>
      </c>
    </row>
    <row r="457" spans="1:17" x14ac:dyDescent="0.55000000000000004">
      <c r="A457">
        <v>1772694000</v>
      </c>
      <c r="B457" t="s">
        <v>0</v>
      </c>
      <c r="C457" t="s">
        <v>1</v>
      </c>
      <c r="D457">
        <v>5165.6899999999996</v>
      </c>
      <c r="E457">
        <v>5165.6515799999997</v>
      </c>
      <c r="F457">
        <v>5166.8612199999998</v>
      </c>
      <c r="G457">
        <v>5173.9925000000003</v>
      </c>
      <c r="H457">
        <v>5149.8622100000002</v>
      </c>
      <c r="J457">
        <v>1775530500</v>
      </c>
      <c r="K457" t="s">
        <v>0</v>
      </c>
      <c r="L457" t="s">
        <v>2</v>
      </c>
      <c r="M457">
        <v>4650.53</v>
      </c>
      <c r="N457">
        <v>4649.2686400000002</v>
      </c>
      <c r="O457">
        <v>4648.59213</v>
      </c>
      <c r="P457">
        <v>4652.2803599999997</v>
      </c>
      <c r="Q457">
        <v>4646.4634299999998</v>
      </c>
    </row>
    <row r="458" spans="1:17" x14ac:dyDescent="0.55000000000000004">
      <c r="A458">
        <v>1772697600</v>
      </c>
      <c r="B458" t="s">
        <v>0</v>
      </c>
      <c r="C458" t="s">
        <v>1</v>
      </c>
      <c r="D458">
        <v>5161.03</v>
      </c>
      <c r="E458">
        <v>5163.8984200000004</v>
      </c>
      <c r="F458">
        <v>5165.3798200000001</v>
      </c>
      <c r="G458">
        <v>5172.9783299999999</v>
      </c>
      <c r="H458">
        <v>5147.8070500000003</v>
      </c>
      <c r="J458">
        <v>1775530800</v>
      </c>
      <c r="K458" t="s">
        <v>0</v>
      </c>
      <c r="L458" t="s">
        <v>2</v>
      </c>
      <c r="M458">
        <v>4648.2299999999996</v>
      </c>
      <c r="N458">
        <v>4648.0839299999998</v>
      </c>
      <c r="O458">
        <v>4648.3380299999999</v>
      </c>
      <c r="P458">
        <v>4651.32557</v>
      </c>
      <c r="Q458">
        <v>4645.5983900000001</v>
      </c>
    </row>
    <row r="459" spans="1:17" x14ac:dyDescent="0.55000000000000004">
      <c r="A459">
        <v>1772701200</v>
      </c>
      <c r="B459" t="s">
        <v>0</v>
      </c>
      <c r="C459" t="s">
        <v>1</v>
      </c>
      <c r="D459">
        <v>5164.58</v>
      </c>
      <c r="E459">
        <v>5160.3751499999998</v>
      </c>
      <c r="F459">
        <v>5162.8774899999999</v>
      </c>
      <c r="G459">
        <v>5171.3262699999996</v>
      </c>
      <c r="H459">
        <v>5143.7746100000004</v>
      </c>
      <c r="J459">
        <v>1775531100</v>
      </c>
      <c r="K459" t="s">
        <v>0</v>
      </c>
      <c r="L459" t="s">
        <v>2</v>
      </c>
      <c r="M459">
        <v>4646.3599999999997</v>
      </c>
      <c r="N459">
        <v>4646.51566</v>
      </c>
      <c r="O459">
        <v>4647.4268400000001</v>
      </c>
      <c r="P459">
        <v>4649.7790100000002</v>
      </c>
      <c r="Q459">
        <v>4644.1517199999998</v>
      </c>
    </row>
    <row r="460" spans="1:17" x14ac:dyDescent="0.55000000000000004">
      <c r="A460">
        <v>1772704800</v>
      </c>
      <c r="B460" t="s">
        <v>0</v>
      </c>
      <c r="C460" t="s">
        <v>1</v>
      </c>
      <c r="D460">
        <v>5163.99</v>
      </c>
      <c r="E460">
        <v>5153.8388299999997</v>
      </c>
      <c r="F460">
        <v>5158.3581599999998</v>
      </c>
      <c r="G460">
        <v>5168.0623500000002</v>
      </c>
      <c r="H460">
        <v>5136.7320900000004</v>
      </c>
      <c r="J460">
        <v>1775531400</v>
      </c>
      <c r="K460" t="s">
        <v>0</v>
      </c>
      <c r="L460" t="s">
        <v>2</v>
      </c>
      <c r="M460">
        <v>4645.2299999999996</v>
      </c>
      <c r="N460">
        <v>4644.9843499999997</v>
      </c>
      <c r="O460">
        <v>4646.2056000000002</v>
      </c>
      <c r="P460">
        <v>4648.1789600000002</v>
      </c>
      <c r="Q460">
        <v>4642.65852</v>
      </c>
    </row>
    <row r="461" spans="1:17" x14ac:dyDescent="0.55000000000000004">
      <c r="A461">
        <v>1772708400</v>
      </c>
      <c r="B461" t="s">
        <v>0</v>
      </c>
      <c r="C461" t="s">
        <v>1</v>
      </c>
      <c r="D461">
        <v>5162.66</v>
      </c>
      <c r="E461">
        <v>5143.5759600000001</v>
      </c>
      <c r="F461">
        <v>5150.9670599999999</v>
      </c>
      <c r="G461">
        <v>5161.9165199999998</v>
      </c>
      <c r="H461">
        <v>5125.6201899999996</v>
      </c>
      <c r="J461">
        <v>1775531700</v>
      </c>
      <c r="K461" t="s">
        <v>0</v>
      </c>
      <c r="L461" t="s">
        <v>2</v>
      </c>
      <c r="M461">
        <v>4641.99</v>
      </c>
      <c r="N461">
        <v>4643.8481899999997</v>
      </c>
      <c r="O461">
        <v>4645.0268900000001</v>
      </c>
      <c r="P461">
        <v>4646.8767200000002</v>
      </c>
      <c r="Q461">
        <v>4641.4352500000005</v>
      </c>
    </row>
    <row r="462" spans="1:17" x14ac:dyDescent="0.55000000000000004">
      <c r="A462">
        <v>1772712000</v>
      </c>
      <c r="B462" t="s">
        <v>0</v>
      </c>
      <c r="C462" t="s">
        <v>1</v>
      </c>
      <c r="D462">
        <v>5118.21</v>
      </c>
      <c r="E462">
        <v>5129.5786900000003</v>
      </c>
      <c r="F462">
        <v>5140.2728699999998</v>
      </c>
      <c r="G462">
        <v>5152.0471299999999</v>
      </c>
      <c r="H462">
        <v>5110.4054699999997</v>
      </c>
      <c r="J462">
        <v>1775532000</v>
      </c>
      <c r="K462" t="s">
        <v>0</v>
      </c>
      <c r="L462" t="s">
        <v>2</v>
      </c>
      <c r="M462">
        <v>4642.3100000000004</v>
      </c>
      <c r="N462">
        <v>4643.3868599999996</v>
      </c>
      <c r="O462">
        <v>4644.2068799999997</v>
      </c>
      <c r="P462">
        <v>4646.0978100000002</v>
      </c>
      <c r="Q462">
        <v>4640.7829000000002</v>
      </c>
    </row>
    <row r="463" spans="1:17" x14ac:dyDescent="0.55000000000000004">
      <c r="A463">
        <v>1772715600</v>
      </c>
      <c r="B463" t="s">
        <v>0</v>
      </c>
      <c r="C463" t="s">
        <v>1</v>
      </c>
      <c r="D463">
        <v>5102.2299999999996</v>
      </c>
      <c r="E463">
        <v>5113.7900399999999</v>
      </c>
      <c r="F463">
        <v>5127.0314600000002</v>
      </c>
      <c r="G463">
        <v>5138.6896299999999</v>
      </c>
      <c r="H463">
        <v>5094.1937200000002</v>
      </c>
      <c r="J463">
        <v>1775532300</v>
      </c>
      <c r="K463" t="s">
        <v>0</v>
      </c>
      <c r="L463" t="s">
        <v>2</v>
      </c>
      <c r="M463">
        <v>4642.84</v>
      </c>
      <c r="N463">
        <v>4643.6322200000004</v>
      </c>
      <c r="O463">
        <v>4643.9195499999996</v>
      </c>
      <c r="P463">
        <v>4645.9893099999999</v>
      </c>
      <c r="Q463">
        <v>4640.8633499999996</v>
      </c>
    </row>
    <row r="464" spans="1:17" x14ac:dyDescent="0.55000000000000004">
      <c r="A464">
        <v>1772719200</v>
      </c>
      <c r="B464" t="s">
        <v>0</v>
      </c>
      <c r="C464" t="s">
        <v>1</v>
      </c>
      <c r="D464">
        <v>5102.62</v>
      </c>
      <c r="E464">
        <v>5097.7865899999997</v>
      </c>
      <c r="F464">
        <v>5112.4090200000001</v>
      </c>
      <c r="G464">
        <v>5123.4899100000002</v>
      </c>
      <c r="H464">
        <v>5078.0972899999997</v>
      </c>
      <c r="J464">
        <v>1775532600</v>
      </c>
      <c r="K464" t="s">
        <v>0</v>
      </c>
      <c r="L464" t="s">
        <v>2</v>
      </c>
      <c r="M464">
        <v>4645.9399999999996</v>
      </c>
      <c r="N464">
        <v>4644.4570299999996</v>
      </c>
      <c r="O464">
        <v>4644.1882900000001</v>
      </c>
      <c r="P464">
        <v>4646.4790599999997</v>
      </c>
      <c r="Q464">
        <v>4641.6499199999998</v>
      </c>
    </row>
    <row r="465" spans="1:17" x14ac:dyDescent="0.55000000000000004">
      <c r="A465">
        <v>1772722800</v>
      </c>
      <c r="B465" t="s">
        <v>0</v>
      </c>
      <c r="C465" t="s">
        <v>1</v>
      </c>
      <c r="D465">
        <v>5077.7</v>
      </c>
      <c r="E465">
        <v>5083.1462700000002</v>
      </c>
      <c r="F465">
        <v>5097.77765</v>
      </c>
      <c r="G465">
        <v>5108.1964799999996</v>
      </c>
      <c r="H465">
        <v>5064.5204100000001</v>
      </c>
      <c r="J465">
        <v>1775532900</v>
      </c>
      <c r="K465" t="s">
        <v>0</v>
      </c>
      <c r="L465" t="s">
        <v>2</v>
      </c>
      <c r="M465">
        <v>4645.42</v>
      </c>
      <c r="N465">
        <v>4645.5632400000004</v>
      </c>
      <c r="O465">
        <v>4644.8757699999996</v>
      </c>
      <c r="P465">
        <v>4647.2830299999996</v>
      </c>
      <c r="Q465">
        <v>4642.94254</v>
      </c>
    </row>
    <row r="466" spans="1:17" x14ac:dyDescent="0.55000000000000004">
      <c r="A466">
        <v>1772726400</v>
      </c>
      <c r="B466" t="s">
        <v>0</v>
      </c>
      <c r="C466" t="s">
        <v>1</v>
      </c>
      <c r="D466">
        <v>5063.2</v>
      </c>
      <c r="E466">
        <v>5071.9435599999997</v>
      </c>
      <c r="F466">
        <v>5084.8606</v>
      </c>
      <c r="G466">
        <v>5094.97426</v>
      </c>
      <c r="H466">
        <v>5054.80134</v>
      </c>
      <c r="J466">
        <v>1775533200</v>
      </c>
      <c r="K466" t="s">
        <v>0</v>
      </c>
      <c r="L466" t="s">
        <v>2</v>
      </c>
      <c r="M466">
        <v>4648.1000000000004</v>
      </c>
      <c r="N466">
        <v>4646.7434400000002</v>
      </c>
      <c r="O466">
        <v>4645.8095999999996</v>
      </c>
      <c r="P466">
        <v>4648.2227700000003</v>
      </c>
      <c r="Q466">
        <v>4644.4582899999996</v>
      </c>
    </row>
    <row r="467" spans="1:17" x14ac:dyDescent="0.55000000000000004">
      <c r="A467">
        <v>1772730000</v>
      </c>
      <c r="B467" t="s">
        <v>0</v>
      </c>
      <c r="C467" t="s">
        <v>1</v>
      </c>
      <c r="D467">
        <v>5069.37</v>
      </c>
      <c r="E467">
        <v>5065.56844</v>
      </c>
      <c r="F467">
        <v>5075.2145200000004</v>
      </c>
      <c r="G467">
        <v>5085.7312899999997</v>
      </c>
      <c r="H467">
        <v>5049.57798</v>
      </c>
      <c r="J467">
        <v>1775533500</v>
      </c>
      <c r="K467" t="s">
        <v>0</v>
      </c>
      <c r="L467" t="s">
        <v>2</v>
      </c>
      <c r="M467">
        <v>4647.5200000000004</v>
      </c>
      <c r="N467">
        <v>4647.7143999999998</v>
      </c>
      <c r="O467">
        <v>4646.7619999999997</v>
      </c>
      <c r="P467">
        <v>4649.0798000000004</v>
      </c>
      <c r="Q467">
        <v>4645.90272</v>
      </c>
    </row>
    <row r="468" spans="1:17" x14ac:dyDescent="0.55000000000000004">
      <c r="A468">
        <v>1772733600</v>
      </c>
      <c r="B468" t="s">
        <v>0</v>
      </c>
      <c r="C468" t="s">
        <v>1</v>
      </c>
      <c r="D468">
        <v>5065.91</v>
      </c>
      <c r="E468">
        <v>5064.3584000000001</v>
      </c>
      <c r="F468">
        <v>5069.7864600000003</v>
      </c>
      <c r="G468">
        <v>5081.6336799999999</v>
      </c>
      <c r="H468">
        <v>5049.1327799999999</v>
      </c>
      <c r="J468">
        <v>1775533800</v>
      </c>
      <c r="K468" t="s">
        <v>0</v>
      </c>
      <c r="L468" t="s">
        <v>2</v>
      </c>
      <c r="M468">
        <v>4647.74</v>
      </c>
      <c r="N468">
        <v>4648.3485499999997</v>
      </c>
      <c r="O468">
        <v>4647.5552799999996</v>
      </c>
      <c r="P468">
        <v>4649.6764300000004</v>
      </c>
      <c r="Q468">
        <v>4646.9503100000002</v>
      </c>
    </row>
    <row r="469" spans="1:17" x14ac:dyDescent="0.55000000000000004">
      <c r="A469">
        <v>1772737200</v>
      </c>
      <c r="B469" t="s">
        <v>0</v>
      </c>
      <c r="C469" t="s">
        <v>1</v>
      </c>
      <c r="D469">
        <v>5076.9399999999996</v>
      </c>
      <c r="E469">
        <v>5068.4864100000004</v>
      </c>
      <c r="F469">
        <v>5069.1364299999996</v>
      </c>
      <c r="G469">
        <v>5083.1484899999996</v>
      </c>
      <c r="H469">
        <v>5053.2101000000002</v>
      </c>
      <c r="J469">
        <v>1775534100</v>
      </c>
      <c r="K469" t="s">
        <v>0</v>
      </c>
      <c r="L469" t="s">
        <v>2</v>
      </c>
      <c r="M469">
        <v>4649.4399999999996</v>
      </c>
      <c r="N469">
        <v>4648.6243199999999</v>
      </c>
      <c r="O469">
        <v>4648.0897999999997</v>
      </c>
      <c r="P469">
        <v>4649.9743500000004</v>
      </c>
      <c r="Q469">
        <v>4647.4778200000001</v>
      </c>
    </row>
    <row r="470" spans="1:17" x14ac:dyDescent="0.55000000000000004">
      <c r="A470">
        <v>1772740800</v>
      </c>
      <c r="B470" t="s">
        <v>0</v>
      </c>
      <c r="C470" t="s">
        <v>1</v>
      </c>
      <c r="D470">
        <v>5081.08</v>
      </c>
      <c r="E470">
        <v>5077.0978500000001</v>
      </c>
      <c r="F470">
        <v>5073.1171400000003</v>
      </c>
      <c r="G470">
        <v>5089.5513300000002</v>
      </c>
      <c r="H470">
        <v>5061.1865900000003</v>
      </c>
      <c r="J470">
        <v>1775534400</v>
      </c>
      <c r="K470" t="s">
        <v>0</v>
      </c>
      <c r="L470" t="s">
        <v>2</v>
      </c>
      <c r="M470">
        <v>4649.18</v>
      </c>
      <c r="N470">
        <v>4648.5993799999997</v>
      </c>
      <c r="O470">
        <v>4648.3445899999997</v>
      </c>
      <c r="P470">
        <v>4650.0064899999998</v>
      </c>
      <c r="Q470">
        <v>4647.5075900000002</v>
      </c>
    </row>
    <row r="471" spans="1:17" x14ac:dyDescent="0.55000000000000004">
      <c r="A471">
        <v>1772748000</v>
      </c>
      <c r="B471" t="s">
        <v>0</v>
      </c>
      <c r="C471" t="s">
        <v>1</v>
      </c>
      <c r="D471">
        <v>5086.2</v>
      </c>
      <c r="E471">
        <v>5088.9772999999996</v>
      </c>
      <c r="F471">
        <v>5081.0472200000004</v>
      </c>
      <c r="G471">
        <v>5099.9132</v>
      </c>
      <c r="H471">
        <v>5072.1208200000001</v>
      </c>
      <c r="J471">
        <v>1775534700</v>
      </c>
      <c r="K471" t="s">
        <v>0</v>
      </c>
      <c r="L471" t="s">
        <v>2</v>
      </c>
      <c r="M471">
        <v>4648.6899999999996</v>
      </c>
      <c r="N471">
        <v>4648.4868699999997</v>
      </c>
      <c r="O471">
        <v>4648.4157299999997</v>
      </c>
      <c r="P471">
        <v>4649.9293600000001</v>
      </c>
      <c r="Q471">
        <v>4647.2023300000001</v>
      </c>
    </row>
    <row r="472" spans="1:17" x14ac:dyDescent="0.55000000000000004">
      <c r="A472">
        <v>1772751600</v>
      </c>
      <c r="B472" t="s">
        <v>0</v>
      </c>
      <c r="C472" t="s">
        <v>1</v>
      </c>
      <c r="D472">
        <v>5084.6499999999996</v>
      </c>
      <c r="E472">
        <v>5102.5283399999998</v>
      </c>
      <c r="F472">
        <v>5091.7877799999997</v>
      </c>
      <c r="G472">
        <v>5112.1984199999997</v>
      </c>
      <c r="H472">
        <v>5084.7599799999998</v>
      </c>
      <c r="J472">
        <v>1775535000</v>
      </c>
      <c r="K472" t="s">
        <v>0</v>
      </c>
      <c r="L472" t="s">
        <v>2</v>
      </c>
      <c r="M472">
        <v>4646.25</v>
      </c>
      <c r="N472">
        <v>4648.5910299999996</v>
      </c>
      <c r="O472">
        <v>4648.5033800000001</v>
      </c>
      <c r="P472">
        <v>4650.0206200000002</v>
      </c>
      <c r="Q472">
        <v>4646.8915299999999</v>
      </c>
    </row>
    <row r="473" spans="1:17" x14ac:dyDescent="0.55000000000000004">
      <c r="A473">
        <v>1772755200</v>
      </c>
      <c r="B473" t="s">
        <v>0</v>
      </c>
      <c r="C473" t="s">
        <v>1</v>
      </c>
      <c r="D473">
        <v>5134.5</v>
      </c>
      <c r="E473">
        <v>5115.9798799999999</v>
      </c>
      <c r="F473">
        <v>5103.8838299999998</v>
      </c>
      <c r="G473">
        <v>5124.7692399999996</v>
      </c>
      <c r="H473">
        <v>5098.0007599999999</v>
      </c>
      <c r="J473">
        <v>1775535300</v>
      </c>
      <c r="K473" t="s">
        <v>0</v>
      </c>
      <c r="L473" t="s">
        <v>2</v>
      </c>
      <c r="M473">
        <v>4649.3999999999996</v>
      </c>
      <c r="N473">
        <v>4649.2227400000002</v>
      </c>
      <c r="O473">
        <v>4648.8630599999997</v>
      </c>
      <c r="P473">
        <v>4650.5370199999998</v>
      </c>
      <c r="Q473">
        <v>4646.9499100000003</v>
      </c>
    </row>
    <row r="474" spans="1:17" x14ac:dyDescent="0.55000000000000004">
      <c r="A474">
        <v>1772758800</v>
      </c>
      <c r="B474" t="s">
        <v>0</v>
      </c>
      <c r="C474" t="s">
        <v>1</v>
      </c>
      <c r="D474">
        <v>5126.34</v>
      </c>
      <c r="E474">
        <v>5126.1313799999998</v>
      </c>
      <c r="F474">
        <v>5115.0075999999999</v>
      </c>
      <c r="G474">
        <v>5134.4547499999999</v>
      </c>
      <c r="H474">
        <v>5110.5045200000004</v>
      </c>
      <c r="J474">
        <v>1775535600</v>
      </c>
      <c r="K474" t="s">
        <v>0</v>
      </c>
      <c r="L474" t="s">
        <v>2</v>
      </c>
      <c r="M474">
        <v>4649.76</v>
      </c>
      <c r="N474">
        <v>4650.4913500000002</v>
      </c>
      <c r="O474">
        <v>4649.6772000000001</v>
      </c>
      <c r="P474">
        <v>4651.6712299999999</v>
      </c>
      <c r="Q474">
        <v>4647.6670100000001</v>
      </c>
    </row>
    <row r="475" spans="1:17" x14ac:dyDescent="0.55000000000000004">
      <c r="A475">
        <v>1772762400</v>
      </c>
      <c r="B475" t="s">
        <v>0</v>
      </c>
      <c r="C475" t="s">
        <v>1</v>
      </c>
      <c r="D475">
        <v>5130.97</v>
      </c>
      <c r="E475">
        <v>5131.8251399999999</v>
      </c>
      <c r="F475">
        <v>5123.4163699999999</v>
      </c>
      <c r="G475">
        <v>5139.9640799999997</v>
      </c>
      <c r="H475">
        <v>5119.1288100000002</v>
      </c>
      <c r="J475">
        <v>1775535900</v>
      </c>
      <c r="K475" t="s">
        <v>0</v>
      </c>
      <c r="L475" t="s">
        <v>2</v>
      </c>
      <c r="M475">
        <v>4650.08</v>
      </c>
      <c r="N475">
        <v>4652.4430300000004</v>
      </c>
      <c r="O475">
        <v>4651.0601200000001</v>
      </c>
      <c r="P475">
        <v>4653.5068000000001</v>
      </c>
      <c r="Q475">
        <v>4649.1671500000002</v>
      </c>
    </row>
    <row r="476" spans="1:17" x14ac:dyDescent="0.55000000000000004">
      <c r="A476">
        <v>1772766000</v>
      </c>
      <c r="B476" t="s">
        <v>0</v>
      </c>
      <c r="C476" t="s">
        <v>1</v>
      </c>
      <c r="D476">
        <v>5127.51</v>
      </c>
      <c r="E476">
        <v>5132.2725799999998</v>
      </c>
      <c r="F476">
        <v>5127.84447</v>
      </c>
      <c r="G476">
        <v>5140.5831799999996</v>
      </c>
      <c r="H476">
        <v>5122.5541700000003</v>
      </c>
      <c r="J476">
        <v>1775536200</v>
      </c>
      <c r="K476" t="s">
        <v>0</v>
      </c>
      <c r="L476" t="s">
        <v>2</v>
      </c>
      <c r="M476">
        <v>4658.8100000000004</v>
      </c>
      <c r="N476">
        <v>4654.9628700000003</v>
      </c>
      <c r="O476">
        <v>4653.0114899999999</v>
      </c>
      <c r="P476">
        <v>4655.9501799999998</v>
      </c>
      <c r="Q476">
        <v>4651.4213600000003</v>
      </c>
    </row>
    <row r="477" spans="1:17" x14ac:dyDescent="0.55000000000000004">
      <c r="A477">
        <v>1772769600</v>
      </c>
      <c r="B477" t="s">
        <v>0</v>
      </c>
      <c r="C477" t="s">
        <v>1</v>
      </c>
      <c r="D477">
        <v>5117.28</v>
      </c>
      <c r="E477">
        <v>5127.67652</v>
      </c>
      <c r="F477">
        <v>5127.7605000000003</v>
      </c>
      <c r="G477">
        <v>5136.5909799999999</v>
      </c>
      <c r="H477">
        <v>5120.2328699999998</v>
      </c>
      <c r="J477">
        <v>1775536500</v>
      </c>
      <c r="K477" t="s">
        <v>0</v>
      </c>
      <c r="L477" t="s">
        <v>2</v>
      </c>
      <c r="M477">
        <v>4658.4799999999996</v>
      </c>
      <c r="N477">
        <v>4657.5779499999999</v>
      </c>
      <c r="O477">
        <v>4655.2947199999999</v>
      </c>
      <c r="P477">
        <v>4658.5821100000003</v>
      </c>
      <c r="Q477">
        <v>4654.2368299999998</v>
      </c>
    </row>
    <row r="478" spans="1:17" x14ac:dyDescent="0.55000000000000004">
      <c r="A478">
        <v>1772773200</v>
      </c>
      <c r="B478" t="s">
        <v>0</v>
      </c>
      <c r="C478" t="s">
        <v>1</v>
      </c>
      <c r="D478">
        <v>5115.79</v>
      </c>
      <c r="E478">
        <v>5119.2075100000002</v>
      </c>
      <c r="F478">
        <v>5123.4840000000004</v>
      </c>
      <c r="G478">
        <v>5129.0445399999999</v>
      </c>
      <c r="H478">
        <v>5112.9136699999999</v>
      </c>
      <c r="J478">
        <v>1775536800</v>
      </c>
      <c r="K478" t="s">
        <v>0</v>
      </c>
      <c r="L478" t="s">
        <v>2</v>
      </c>
      <c r="M478">
        <v>4661.8100000000004</v>
      </c>
      <c r="N478">
        <v>4659.9480299999996</v>
      </c>
      <c r="O478">
        <v>4657.6213799999996</v>
      </c>
      <c r="P478">
        <v>4661.0434299999997</v>
      </c>
      <c r="Q478">
        <v>4657.0763100000004</v>
      </c>
    </row>
    <row r="479" spans="1:17" x14ac:dyDescent="0.55000000000000004">
      <c r="A479">
        <v>1772776800</v>
      </c>
      <c r="B479" t="s">
        <v>0</v>
      </c>
      <c r="C479" t="s">
        <v>1</v>
      </c>
      <c r="D479">
        <v>5119.6000000000004</v>
      </c>
      <c r="E479">
        <v>5108.4631900000004</v>
      </c>
      <c r="F479">
        <v>5115.9736000000003</v>
      </c>
      <c r="G479">
        <v>5119.6401500000002</v>
      </c>
      <c r="H479">
        <v>5102.0500400000001</v>
      </c>
      <c r="J479">
        <v>1775537100</v>
      </c>
      <c r="K479" t="s">
        <v>0</v>
      </c>
      <c r="L479" t="s">
        <v>2</v>
      </c>
      <c r="M479">
        <v>4660.8900000000003</v>
      </c>
      <c r="N479">
        <v>4661.6254600000002</v>
      </c>
      <c r="O479">
        <v>4659.6234199999999</v>
      </c>
      <c r="P479">
        <v>4662.9305299999996</v>
      </c>
      <c r="Q479">
        <v>4659.4564200000004</v>
      </c>
    </row>
    <row r="480" spans="1:17" x14ac:dyDescent="0.55000000000000004">
      <c r="A480">
        <v>1772780400</v>
      </c>
      <c r="B480" t="s">
        <v>0</v>
      </c>
      <c r="C480" t="s">
        <v>1</v>
      </c>
      <c r="D480">
        <v>5108.6499999999996</v>
      </c>
      <c r="E480">
        <v>5097.2525599999999</v>
      </c>
      <c r="F480">
        <v>5106.6130800000001</v>
      </c>
      <c r="G480">
        <v>5110.3143300000002</v>
      </c>
      <c r="H480">
        <v>5089.6643000000004</v>
      </c>
      <c r="J480">
        <v>1775537400</v>
      </c>
      <c r="K480" t="s">
        <v>0</v>
      </c>
      <c r="L480" t="s">
        <v>2</v>
      </c>
      <c r="M480">
        <v>4661.75</v>
      </c>
      <c r="N480">
        <v>4662.29007</v>
      </c>
      <c r="O480">
        <v>4660.9567399999996</v>
      </c>
      <c r="P480">
        <v>4663.9657100000004</v>
      </c>
      <c r="Q480">
        <v>4660.8723300000001</v>
      </c>
    </row>
    <row r="481" spans="1:17" x14ac:dyDescent="0.55000000000000004">
      <c r="A481">
        <v>1772784000</v>
      </c>
      <c r="B481" t="s">
        <v>0</v>
      </c>
      <c r="C481" t="s">
        <v>1</v>
      </c>
      <c r="D481">
        <v>5085.7700000000004</v>
      </c>
      <c r="E481">
        <v>5087.9671200000003</v>
      </c>
      <c r="F481">
        <v>5097.2901000000002</v>
      </c>
      <c r="G481">
        <v>5102.9708899999996</v>
      </c>
      <c r="H481">
        <v>5078.2092499999999</v>
      </c>
      <c r="J481">
        <v>1775537700</v>
      </c>
      <c r="K481" t="s">
        <v>0</v>
      </c>
      <c r="L481" t="s">
        <v>2</v>
      </c>
      <c r="M481">
        <v>4659.3500000000004</v>
      </c>
      <c r="N481">
        <v>4661.68433</v>
      </c>
      <c r="O481">
        <v>4661.3205399999997</v>
      </c>
      <c r="P481">
        <v>4663.9423100000004</v>
      </c>
      <c r="Q481">
        <v>4660.9095699999998</v>
      </c>
    </row>
    <row r="482" spans="1:17" x14ac:dyDescent="0.55000000000000004">
      <c r="A482">
        <v>1772787600</v>
      </c>
      <c r="B482" t="s">
        <v>0</v>
      </c>
      <c r="C482" t="s">
        <v>1</v>
      </c>
      <c r="D482">
        <v>5090.92</v>
      </c>
      <c r="E482">
        <v>5083.0590499999998</v>
      </c>
      <c r="F482">
        <v>5090.1745700000001</v>
      </c>
      <c r="G482">
        <v>5099.6332599999996</v>
      </c>
      <c r="H482">
        <v>5070.1907000000001</v>
      </c>
      <c r="J482">
        <v>1775538000</v>
      </c>
      <c r="K482" t="s">
        <v>0</v>
      </c>
      <c r="L482" t="s">
        <v>2</v>
      </c>
      <c r="M482">
        <v>4656.76</v>
      </c>
      <c r="N482">
        <v>4659.77477</v>
      </c>
      <c r="O482">
        <v>4660.5476500000004</v>
      </c>
      <c r="P482">
        <v>4662.7821599999997</v>
      </c>
      <c r="Q482">
        <v>4659.3690699999997</v>
      </c>
    </row>
    <row r="483" spans="1:17" x14ac:dyDescent="0.55000000000000004">
      <c r="A483">
        <v>1772791200</v>
      </c>
      <c r="B483" t="s">
        <v>0</v>
      </c>
      <c r="C483" t="s">
        <v>1</v>
      </c>
      <c r="D483">
        <v>5077.1000000000004</v>
      </c>
      <c r="E483">
        <v>5083.6351100000002</v>
      </c>
      <c r="F483">
        <v>5086.9048400000001</v>
      </c>
      <c r="G483">
        <v>5101.7770899999996</v>
      </c>
      <c r="H483">
        <v>5067.5508399999999</v>
      </c>
      <c r="J483">
        <v>1775538300</v>
      </c>
      <c r="K483" t="s">
        <v>0</v>
      </c>
      <c r="L483" t="s">
        <v>2</v>
      </c>
      <c r="M483">
        <v>4655.67</v>
      </c>
      <c r="N483">
        <v>4656.6874100000005</v>
      </c>
      <c r="O483">
        <v>4658.6175300000004</v>
      </c>
      <c r="P483">
        <v>4660.5622599999997</v>
      </c>
      <c r="Q483">
        <v>4656.2900600000003</v>
      </c>
    </row>
    <row r="484" spans="1:17" x14ac:dyDescent="0.55000000000000004">
      <c r="A484">
        <v>1772794800</v>
      </c>
      <c r="B484" t="s">
        <v>0</v>
      </c>
      <c r="C484" t="s">
        <v>1</v>
      </c>
      <c r="D484">
        <v>5083.58</v>
      </c>
      <c r="E484">
        <v>5090.35574</v>
      </c>
      <c r="F484">
        <v>5088.6302900000001</v>
      </c>
      <c r="G484">
        <v>5109.3677100000004</v>
      </c>
      <c r="H484">
        <v>5071.5629900000004</v>
      </c>
      <c r="J484">
        <v>1775538600</v>
      </c>
      <c r="K484" t="s">
        <v>0</v>
      </c>
      <c r="L484" t="s">
        <v>2</v>
      </c>
      <c r="M484">
        <v>4655.6400000000003</v>
      </c>
      <c r="N484">
        <v>4652.6714700000002</v>
      </c>
      <c r="O484">
        <v>4655.6445000000003</v>
      </c>
      <c r="P484">
        <v>4657.5164299999997</v>
      </c>
      <c r="Q484">
        <v>4651.8870999999999</v>
      </c>
    </row>
    <row r="485" spans="1:17" x14ac:dyDescent="0.55000000000000004">
      <c r="A485">
        <v>1772798400</v>
      </c>
      <c r="B485" t="s">
        <v>0</v>
      </c>
      <c r="C485" t="s">
        <v>1</v>
      </c>
      <c r="D485">
        <v>5085.07</v>
      </c>
      <c r="E485">
        <v>5102.3873000000003</v>
      </c>
      <c r="F485">
        <v>5095.5087899999999</v>
      </c>
      <c r="G485">
        <v>5121.6733100000001</v>
      </c>
      <c r="H485">
        <v>5081.6850999999997</v>
      </c>
      <c r="J485">
        <v>1775538900</v>
      </c>
      <c r="K485" t="s">
        <v>0</v>
      </c>
      <c r="L485" t="s">
        <v>2</v>
      </c>
      <c r="M485">
        <v>4654.5600000000004</v>
      </c>
      <c r="N485">
        <v>4648.0995999999996</v>
      </c>
      <c r="O485">
        <v>4651.8720499999999</v>
      </c>
      <c r="P485">
        <v>4653.9523600000002</v>
      </c>
      <c r="Q485">
        <v>4646.57042</v>
      </c>
    </row>
    <row r="486" spans="1:17" x14ac:dyDescent="0.55000000000000004">
      <c r="A486">
        <v>1772802000</v>
      </c>
      <c r="B486" t="s">
        <v>0</v>
      </c>
      <c r="C486" t="s">
        <v>1</v>
      </c>
      <c r="D486">
        <v>5130.21</v>
      </c>
      <c r="E486">
        <v>5118.0439399999996</v>
      </c>
      <c r="F486">
        <v>5106.7763699999996</v>
      </c>
      <c r="G486">
        <v>5136.2452700000003</v>
      </c>
      <c r="H486">
        <v>5096.8883599999999</v>
      </c>
      <c r="J486">
        <v>1775539200</v>
      </c>
      <c r="K486" t="s">
        <v>0</v>
      </c>
      <c r="L486" t="s">
        <v>2</v>
      </c>
      <c r="M486">
        <v>4647.17</v>
      </c>
      <c r="N486">
        <v>4643.4617099999996</v>
      </c>
      <c r="O486">
        <v>4647.6668799999998</v>
      </c>
      <c r="P486">
        <v>4650.1521300000004</v>
      </c>
      <c r="Q486">
        <v>4640.9180800000004</v>
      </c>
    </row>
    <row r="487" spans="1:17" x14ac:dyDescent="0.55000000000000004">
      <c r="A487">
        <v>1772805600</v>
      </c>
      <c r="B487" t="s">
        <v>0</v>
      </c>
      <c r="C487" t="s">
        <v>1</v>
      </c>
      <c r="D487">
        <v>5141.7299999999996</v>
      </c>
      <c r="E487">
        <v>5133.7585099999997</v>
      </c>
      <c r="F487">
        <v>5120.2674399999996</v>
      </c>
      <c r="G487">
        <v>5150.9624000000003</v>
      </c>
      <c r="H487">
        <v>5114.3034399999997</v>
      </c>
      <c r="J487">
        <v>1775539500</v>
      </c>
      <c r="K487" t="s">
        <v>0</v>
      </c>
      <c r="L487" t="s">
        <v>2</v>
      </c>
      <c r="M487">
        <v>4633.25</v>
      </c>
      <c r="N487">
        <v>4639.43181</v>
      </c>
      <c r="O487">
        <v>4643.5493500000002</v>
      </c>
      <c r="P487">
        <v>4646.5595499999999</v>
      </c>
      <c r="Q487">
        <v>4635.7244899999996</v>
      </c>
    </row>
    <row r="488" spans="1:17" x14ac:dyDescent="0.55000000000000004">
      <c r="A488">
        <v>1772809200</v>
      </c>
      <c r="B488" t="s">
        <v>0</v>
      </c>
      <c r="C488" t="s">
        <v>1</v>
      </c>
      <c r="D488">
        <v>5139.88</v>
      </c>
      <c r="E488">
        <v>5146.7438400000001</v>
      </c>
      <c r="F488">
        <v>5133.5056400000003</v>
      </c>
      <c r="G488">
        <v>5162.6661999999997</v>
      </c>
      <c r="H488">
        <v>5129.6599800000004</v>
      </c>
      <c r="J488">
        <v>1775539800</v>
      </c>
      <c r="K488" t="s">
        <v>0</v>
      </c>
      <c r="L488" t="s">
        <v>2</v>
      </c>
      <c r="M488">
        <v>4631.95</v>
      </c>
      <c r="N488">
        <v>4636.7388600000004</v>
      </c>
      <c r="O488">
        <v>4640.1441000000004</v>
      </c>
      <c r="P488">
        <v>4643.6649600000001</v>
      </c>
      <c r="Q488">
        <v>4631.9469300000001</v>
      </c>
    </row>
    <row r="489" spans="1:17" x14ac:dyDescent="0.55000000000000004">
      <c r="A489">
        <v>1772812800</v>
      </c>
      <c r="B489" t="s">
        <v>0</v>
      </c>
      <c r="C489" t="s">
        <v>1</v>
      </c>
      <c r="D489">
        <v>5140.67</v>
      </c>
      <c r="E489">
        <v>5154.8860999999997</v>
      </c>
      <c r="F489">
        <v>5144.1958699999996</v>
      </c>
      <c r="G489">
        <v>5169.9464699999999</v>
      </c>
      <c r="H489">
        <v>5140.0722299999998</v>
      </c>
      <c r="J489">
        <v>1775540100</v>
      </c>
      <c r="K489" t="s">
        <v>0</v>
      </c>
      <c r="L489" t="s">
        <v>2</v>
      </c>
      <c r="M489">
        <v>4639.8900000000003</v>
      </c>
      <c r="N489">
        <v>4635.5851000000002</v>
      </c>
      <c r="O489">
        <v>4637.8645999999999</v>
      </c>
      <c r="P489">
        <v>4641.8576700000003</v>
      </c>
      <c r="Q489">
        <v>4630.0859600000003</v>
      </c>
    </row>
    <row r="490" spans="1:17" x14ac:dyDescent="0.55000000000000004">
      <c r="A490">
        <v>1772816400</v>
      </c>
      <c r="B490" t="s">
        <v>0</v>
      </c>
      <c r="C490" t="s">
        <v>1</v>
      </c>
      <c r="D490">
        <v>5161.05</v>
      </c>
      <c r="E490">
        <v>5156.84609</v>
      </c>
      <c r="F490">
        <v>5150.5209800000002</v>
      </c>
      <c r="G490">
        <v>5171.72012</v>
      </c>
      <c r="H490">
        <v>5143.2080699999997</v>
      </c>
      <c r="J490">
        <v>1775540400</v>
      </c>
      <c r="K490" t="s">
        <v>0</v>
      </c>
      <c r="L490" t="s">
        <v>2</v>
      </c>
      <c r="M490">
        <v>4631.75</v>
      </c>
      <c r="N490">
        <v>4635.7014799999997</v>
      </c>
      <c r="O490">
        <v>4636.7830400000003</v>
      </c>
      <c r="P490">
        <v>4641.1380600000002</v>
      </c>
      <c r="Q490">
        <v>4629.9880300000004</v>
      </c>
    </row>
    <row r="491" spans="1:17" x14ac:dyDescent="0.55000000000000004">
      <c r="A491">
        <v>1772820000</v>
      </c>
      <c r="B491" t="s">
        <v>0</v>
      </c>
      <c r="C491" t="s">
        <v>1</v>
      </c>
      <c r="D491">
        <v>5159.76</v>
      </c>
      <c r="E491">
        <v>5151.7346699999998</v>
      </c>
      <c r="F491">
        <v>5151.1278300000004</v>
      </c>
      <c r="G491">
        <v>5167.3508199999997</v>
      </c>
      <c r="H491">
        <v>5137.8247000000001</v>
      </c>
      <c r="J491">
        <v>1775540700</v>
      </c>
      <c r="K491" t="s">
        <v>0</v>
      </c>
      <c r="L491" t="s">
        <v>2</v>
      </c>
      <c r="M491">
        <v>4635.7700000000004</v>
      </c>
      <c r="N491">
        <v>4637.0112200000003</v>
      </c>
      <c r="O491">
        <v>4636.8971300000003</v>
      </c>
      <c r="P491">
        <v>4641.38076</v>
      </c>
      <c r="Q491">
        <v>4631.3592600000002</v>
      </c>
    </row>
    <row r="492" spans="1:17" x14ac:dyDescent="0.55000000000000004">
      <c r="A492">
        <v>1772823600</v>
      </c>
      <c r="B492" t="s">
        <v>0</v>
      </c>
      <c r="C492" t="s">
        <v>1</v>
      </c>
      <c r="D492">
        <v>5153.3900000000003</v>
      </c>
      <c r="E492">
        <v>5140.4051099999997</v>
      </c>
      <c r="F492">
        <v>5145.7664699999996</v>
      </c>
      <c r="G492">
        <v>5157.3595800000003</v>
      </c>
      <c r="H492">
        <v>5124.0441300000002</v>
      </c>
      <c r="J492">
        <v>1775541000</v>
      </c>
      <c r="K492" t="s">
        <v>0</v>
      </c>
      <c r="L492" t="s">
        <v>2</v>
      </c>
      <c r="M492">
        <v>4639.16</v>
      </c>
      <c r="N492">
        <v>4639.0051899999999</v>
      </c>
      <c r="O492">
        <v>4637.9511599999996</v>
      </c>
      <c r="P492">
        <v>4642.3899700000002</v>
      </c>
      <c r="Q492">
        <v>4633.7172799999998</v>
      </c>
    </row>
    <row r="493" spans="1:17" x14ac:dyDescent="0.55000000000000004">
      <c r="A493">
        <v>1772827200</v>
      </c>
      <c r="B493" t="s">
        <v>0</v>
      </c>
      <c r="C493" t="s">
        <v>1</v>
      </c>
      <c r="D493">
        <v>5174.22</v>
      </c>
      <c r="E493">
        <v>5124.92875</v>
      </c>
      <c r="F493">
        <v>5135.3476099999998</v>
      </c>
      <c r="G493">
        <v>5143.5917799999997</v>
      </c>
      <c r="H493">
        <v>5104.37284</v>
      </c>
      <c r="J493">
        <v>1775541300</v>
      </c>
      <c r="K493" t="s">
        <v>0</v>
      </c>
      <c r="L493" t="s">
        <v>2</v>
      </c>
      <c r="M493">
        <v>4642.99</v>
      </c>
      <c r="N493">
        <v>4641.1146900000003</v>
      </c>
      <c r="O493">
        <v>4639.5329300000003</v>
      </c>
      <c r="P493">
        <v>4643.7481900000002</v>
      </c>
      <c r="Q493">
        <v>4636.3355600000004</v>
      </c>
    </row>
    <row r="494" spans="1:17" x14ac:dyDescent="0.55000000000000004">
      <c r="A494">
        <v>1773007200</v>
      </c>
      <c r="B494" t="s">
        <v>0</v>
      </c>
      <c r="C494" t="s">
        <v>1</v>
      </c>
      <c r="D494">
        <v>5075.8599999999997</v>
      </c>
      <c r="E494">
        <v>5107.3032899999998</v>
      </c>
      <c r="F494">
        <v>5121.3254500000003</v>
      </c>
      <c r="G494">
        <v>5127.8812699999999</v>
      </c>
      <c r="H494">
        <v>5082.1761299999998</v>
      </c>
      <c r="J494">
        <v>1775541600</v>
      </c>
      <c r="K494" t="s">
        <v>0</v>
      </c>
      <c r="L494" t="s">
        <v>2</v>
      </c>
      <c r="M494">
        <v>4645.7</v>
      </c>
      <c r="N494">
        <v>4642.8723099999997</v>
      </c>
      <c r="O494">
        <v>4641.20262</v>
      </c>
      <c r="P494">
        <v>4645.0262599999996</v>
      </c>
      <c r="Q494">
        <v>4638.62435</v>
      </c>
    </row>
    <row r="495" spans="1:17" x14ac:dyDescent="0.55000000000000004">
      <c r="A495">
        <v>1773010800</v>
      </c>
      <c r="B495" t="s">
        <v>0</v>
      </c>
      <c r="C495" t="s">
        <v>1</v>
      </c>
      <c r="D495">
        <v>5049.97</v>
      </c>
      <c r="E495">
        <v>5092.9398199999996</v>
      </c>
      <c r="F495">
        <v>5107.1326300000001</v>
      </c>
      <c r="G495">
        <v>5113.5476600000002</v>
      </c>
      <c r="H495">
        <v>5064.11715</v>
      </c>
      <c r="J495">
        <v>1775541900</v>
      </c>
      <c r="K495" t="s">
        <v>0</v>
      </c>
      <c r="L495" t="s">
        <v>2</v>
      </c>
      <c r="M495">
        <v>4644.26</v>
      </c>
      <c r="N495">
        <v>4643.9902599999996</v>
      </c>
      <c r="O495">
        <v>4642.5964400000003</v>
      </c>
      <c r="P495">
        <v>4646.0207600000003</v>
      </c>
      <c r="Q495">
        <v>4640.2620500000003</v>
      </c>
    </row>
    <row r="496" spans="1:17" x14ac:dyDescent="0.55000000000000004">
      <c r="A496">
        <v>1773014400</v>
      </c>
      <c r="B496" t="s">
        <v>0</v>
      </c>
      <c r="C496" t="s">
        <v>1</v>
      </c>
      <c r="D496">
        <v>5070.17</v>
      </c>
      <c r="E496">
        <v>5084.52621</v>
      </c>
      <c r="F496">
        <v>5095.82942</v>
      </c>
      <c r="G496">
        <v>5103.8974500000004</v>
      </c>
      <c r="H496">
        <v>5053.4170700000004</v>
      </c>
      <c r="J496">
        <v>1775542200</v>
      </c>
      <c r="K496" t="s">
        <v>0</v>
      </c>
      <c r="L496" t="s">
        <v>2</v>
      </c>
      <c r="M496">
        <v>4647.34</v>
      </c>
      <c r="N496">
        <v>4644.5057900000002</v>
      </c>
      <c r="O496">
        <v>4643.5511100000003</v>
      </c>
      <c r="P496">
        <v>4646.6522000000004</v>
      </c>
      <c r="Q496">
        <v>4641.0758500000002</v>
      </c>
    </row>
    <row r="497" spans="1:17" x14ac:dyDescent="0.55000000000000004">
      <c r="A497">
        <v>1773018000</v>
      </c>
      <c r="B497" t="s">
        <v>0</v>
      </c>
      <c r="C497" t="s">
        <v>1</v>
      </c>
      <c r="D497">
        <v>5095.08</v>
      </c>
      <c r="E497">
        <v>5082.0880900000002</v>
      </c>
      <c r="F497">
        <v>5088.9587600000004</v>
      </c>
      <c r="G497">
        <v>5099.6850299999996</v>
      </c>
      <c r="H497">
        <v>5051.5401400000001</v>
      </c>
      <c r="J497">
        <v>1775542500</v>
      </c>
      <c r="K497" t="s">
        <v>0</v>
      </c>
      <c r="L497" t="s">
        <v>2</v>
      </c>
      <c r="M497">
        <v>4643.3500000000004</v>
      </c>
      <c r="N497">
        <v>4644.5200000000004</v>
      </c>
      <c r="O497">
        <v>4644.0355600000003</v>
      </c>
      <c r="P497">
        <v>4646.9374100000005</v>
      </c>
      <c r="Q497">
        <v>4641.2401399999999</v>
      </c>
    </row>
    <row r="498" spans="1:17" x14ac:dyDescent="0.55000000000000004">
      <c r="A498">
        <v>1773021600</v>
      </c>
      <c r="B498" t="s">
        <v>0</v>
      </c>
      <c r="C498" t="s">
        <v>1</v>
      </c>
      <c r="D498">
        <v>5091.3599999999997</v>
      </c>
      <c r="E498">
        <v>5084.2534599999999</v>
      </c>
      <c r="F498">
        <v>5086.6061099999997</v>
      </c>
      <c r="G498">
        <v>5100.4441200000001</v>
      </c>
      <c r="H498">
        <v>5056.7296299999998</v>
      </c>
      <c r="J498">
        <v>1775542800</v>
      </c>
      <c r="K498" t="s">
        <v>0</v>
      </c>
      <c r="L498" t="s">
        <v>2</v>
      </c>
      <c r="M498">
        <v>4642.46</v>
      </c>
      <c r="N498">
        <v>4644.44211</v>
      </c>
      <c r="O498">
        <v>4644.2388300000002</v>
      </c>
      <c r="P498">
        <v>4647.0237299999999</v>
      </c>
      <c r="Q498">
        <v>4641.11805</v>
      </c>
    </row>
    <row r="499" spans="1:17" x14ac:dyDescent="0.55000000000000004">
      <c r="A499">
        <v>1773025200</v>
      </c>
      <c r="B499" t="s">
        <v>0</v>
      </c>
      <c r="C499" t="s">
        <v>1</v>
      </c>
      <c r="D499">
        <v>5090.32</v>
      </c>
      <c r="E499">
        <v>5089.6139499999999</v>
      </c>
      <c r="F499">
        <v>5088.1100299999998</v>
      </c>
      <c r="G499">
        <v>5104.9857000000002</v>
      </c>
      <c r="H499">
        <v>5066.2107599999999</v>
      </c>
      <c r="J499">
        <v>1775543100</v>
      </c>
      <c r="K499" t="s">
        <v>0</v>
      </c>
      <c r="L499" t="s">
        <v>2</v>
      </c>
      <c r="M499">
        <v>4641.3</v>
      </c>
      <c r="N499">
        <v>4644.6211999999996</v>
      </c>
      <c r="O499">
        <v>4644.4300199999998</v>
      </c>
      <c r="P499">
        <v>4647.2703899999997</v>
      </c>
      <c r="Q499">
        <v>4641.2037300000002</v>
      </c>
    </row>
    <row r="500" spans="1:17" x14ac:dyDescent="0.55000000000000004">
      <c r="A500">
        <v>1773028800</v>
      </c>
      <c r="B500" t="s">
        <v>0</v>
      </c>
      <c r="C500" t="s">
        <v>1</v>
      </c>
      <c r="D500">
        <v>5124.42</v>
      </c>
      <c r="E500">
        <v>5096.1796000000004</v>
      </c>
      <c r="F500">
        <v>5092.1448099999998</v>
      </c>
      <c r="G500">
        <v>5111.7100899999996</v>
      </c>
      <c r="H500">
        <v>5077.2362300000004</v>
      </c>
      <c r="J500">
        <v>1775543400</v>
      </c>
      <c r="K500" t="s">
        <v>0</v>
      </c>
      <c r="L500" t="s">
        <v>2</v>
      </c>
      <c r="M500">
        <v>4643.43</v>
      </c>
      <c r="N500">
        <v>4645.3357900000001</v>
      </c>
      <c r="O500">
        <v>4644.8828999999996</v>
      </c>
      <c r="P500">
        <v>4647.8689199999999</v>
      </c>
      <c r="Q500">
        <v>4641.79486</v>
      </c>
    </row>
    <row r="501" spans="1:17" x14ac:dyDescent="0.55000000000000004">
      <c r="A501">
        <v>1773032400</v>
      </c>
      <c r="B501" t="s">
        <v>0</v>
      </c>
      <c r="C501" t="s">
        <v>1</v>
      </c>
      <c r="D501">
        <v>5097.6899999999996</v>
      </c>
      <c r="E501">
        <v>5101.0715200000004</v>
      </c>
      <c r="F501">
        <v>5096.6081700000004</v>
      </c>
      <c r="G501">
        <v>5117.6066600000004</v>
      </c>
      <c r="H501">
        <v>5087.3058700000001</v>
      </c>
      <c r="J501">
        <v>1775543700</v>
      </c>
      <c r="K501" t="s">
        <v>0</v>
      </c>
      <c r="L501" t="s">
        <v>2</v>
      </c>
      <c r="M501">
        <v>4646</v>
      </c>
      <c r="N501">
        <v>4646.6381099999999</v>
      </c>
      <c r="O501">
        <v>4645.7605100000001</v>
      </c>
      <c r="P501">
        <v>4648.9227199999996</v>
      </c>
      <c r="Q501">
        <v>4643.0070900000001</v>
      </c>
    </row>
    <row r="502" spans="1:17" x14ac:dyDescent="0.55000000000000004">
      <c r="A502">
        <v>1773036000</v>
      </c>
      <c r="B502" t="s">
        <v>0</v>
      </c>
      <c r="C502" t="s">
        <v>1</v>
      </c>
      <c r="D502">
        <v>5098.8900000000003</v>
      </c>
      <c r="E502">
        <v>5103.7409600000001</v>
      </c>
      <c r="F502">
        <v>5100.1745700000001</v>
      </c>
      <c r="G502">
        <v>5121.3770299999996</v>
      </c>
      <c r="H502">
        <v>5093.9890400000004</v>
      </c>
      <c r="J502">
        <v>1775544000</v>
      </c>
      <c r="K502" t="s">
        <v>0</v>
      </c>
      <c r="L502" t="s">
        <v>2</v>
      </c>
      <c r="M502">
        <v>4652.47</v>
      </c>
      <c r="N502">
        <v>4648.3979399999998</v>
      </c>
      <c r="O502">
        <v>4647.0792199999996</v>
      </c>
      <c r="P502">
        <v>4650.44668</v>
      </c>
      <c r="Q502">
        <v>4644.77639</v>
      </c>
    </row>
    <row r="503" spans="1:17" x14ac:dyDescent="0.55000000000000004">
      <c r="A503">
        <v>1773039600</v>
      </c>
      <c r="B503" t="s">
        <v>0</v>
      </c>
      <c r="C503" t="s">
        <v>1</v>
      </c>
      <c r="D503">
        <v>5096.59</v>
      </c>
      <c r="E503">
        <v>5103.6268099999998</v>
      </c>
      <c r="F503">
        <v>5101.9006900000004</v>
      </c>
      <c r="G503">
        <v>5122.8487699999996</v>
      </c>
      <c r="H503">
        <v>5096.5166600000002</v>
      </c>
      <c r="J503">
        <v>1775544300</v>
      </c>
      <c r="K503" t="s">
        <v>0</v>
      </c>
      <c r="L503" t="s">
        <v>2</v>
      </c>
      <c r="M503">
        <v>4651.05</v>
      </c>
      <c r="N503">
        <v>4650.2602999999999</v>
      </c>
      <c r="O503">
        <v>4648.6697599999998</v>
      </c>
      <c r="P503">
        <v>4652.1937099999996</v>
      </c>
      <c r="Q503">
        <v>4646.8589700000002</v>
      </c>
    </row>
    <row r="504" spans="1:17" x14ac:dyDescent="0.55000000000000004">
      <c r="A504">
        <v>1773043200</v>
      </c>
      <c r="B504" t="s">
        <v>0</v>
      </c>
      <c r="C504" t="s">
        <v>1</v>
      </c>
      <c r="D504">
        <v>5105.28</v>
      </c>
      <c r="E504">
        <v>5100.9549999999999</v>
      </c>
      <c r="F504">
        <v>5101.4278400000003</v>
      </c>
      <c r="G504">
        <v>5121.7342699999999</v>
      </c>
      <c r="H504">
        <v>5094.97613</v>
      </c>
      <c r="J504">
        <v>1775544600</v>
      </c>
      <c r="K504" t="s">
        <v>0</v>
      </c>
      <c r="L504" t="s">
        <v>2</v>
      </c>
      <c r="M504">
        <v>4653.72</v>
      </c>
      <c r="N504">
        <v>4651.9858199999999</v>
      </c>
      <c r="O504">
        <v>4650.3277900000003</v>
      </c>
      <c r="P504">
        <v>4654.0127700000003</v>
      </c>
      <c r="Q504">
        <v>4648.8061699999998</v>
      </c>
    </row>
    <row r="505" spans="1:17" x14ac:dyDescent="0.55000000000000004">
      <c r="A505">
        <v>1773046800</v>
      </c>
      <c r="B505" t="s">
        <v>0</v>
      </c>
      <c r="C505" t="s">
        <v>1</v>
      </c>
      <c r="D505">
        <v>5087.28</v>
      </c>
      <c r="E505">
        <v>5096.3888500000003</v>
      </c>
      <c r="F505">
        <v>5098.9083499999997</v>
      </c>
      <c r="G505">
        <v>5117.9882299999999</v>
      </c>
      <c r="H505">
        <v>5090.0416599999999</v>
      </c>
      <c r="J505">
        <v>1775544900</v>
      </c>
      <c r="K505" t="s">
        <v>0</v>
      </c>
      <c r="L505" t="s">
        <v>2</v>
      </c>
      <c r="M505">
        <v>4653.55</v>
      </c>
      <c r="N505">
        <v>4653.2307300000002</v>
      </c>
      <c r="O505">
        <v>4651.7792600000002</v>
      </c>
      <c r="P505">
        <v>4655.5997299999999</v>
      </c>
      <c r="Q505">
        <v>4650.2298300000002</v>
      </c>
    </row>
    <row r="506" spans="1:17" x14ac:dyDescent="0.55000000000000004">
      <c r="A506">
        <v>1773050400</v>
      </c>
      <c r="B506" t="s">
        <v>0</v>
      </c>
      <c r="C506" t="s">
        <v>1</v>
      </c>
      <c r="D506">
        <v>5088.1400000000003</v>
      </c>
      <c r="E506">
        <v>5091.7317000000003</v>
      </c>
      <c r="F506">
        <v>5095.3200200000001</v>
      </c>
      <c r="G506">
        <v>5113.16615</v>
      </c>
      <c r="H506">
        <v>5083.6686799999998</v>
      </c>
      <c r="J506">
        <v>1775545200</v>
      </c>
      <c r="K506" t="s">
        <v>0</v>
      </c>
      <c r="L506" t="s">
        <v>2</v>
      </c>
      <c r="M506">
        <v>4652.0600000000004</v>
      </c>
      <c r="N506">
        <v>4653.7868500000004</v>
      </c>
      <c r="O506">
        <v>4652.78305</v>
      </c>
      <c r="P506">
        <v>4656.6736899999996</v>
      </c>
      <c r="Q506">
        <v>4650.8216700000003</v>
      </c>
    </row>
    <row r="507" spans="1:17" x14ac:dyDescent="0.55000000000000004">
      <c r="A507">
        <v>1773054000</v>
      </c>
      <c r="B507" t="s">
        <v>0</v>
      </c>
      <c r="C507" t="s">
        <v>1</v>
      </c>
      <c r="D507">
        <v>5095.05</v>
      </c>
      <c r="E507">
        <v>5088.2028300000002</v>
      </c>
      <c r="F507">
        <v>5091.7614199999998</v>
      </c>
      <c r="G507">
        <v>5108.83842</v>
      </c>
      <c r="H507">
        <v>5077.6983099999998</v>
      </c>
      <c r="J507">
        <v>1775545500</v>
      </c>
      <c r="K507" t="s">
        <v>0</v>
      </c>
      <c r="L507" t="s">
        <v>2</v>
      </c>
      <c r="M507">
        <v>4654.2</v>
      </c>
      <c r="N507">
        <v>4653.5519000000004</v>
      </c>
      <c r="O507">
        <v>4653.1674800000001</v>
      </c>
      <c r="P507">
        <v>4657.0304299999998</v>
      </c>
      <c r="Q507">
        <v>4650.5318399999996</v>
      </c>
    </row>
    <row r="508" spans="1:17" x14ac:dyDescent="0.55000000000000004">
      <c r="A508">
        <v>1773057600</v>
      </c>
      <c r="B508" t="s">
        <v>0</v>
      </c>
      <c r="C508" t="s">
        <v>1</v>
      </c>
      <c r="D508">
        <v>5074.2700000000004</v>
      </c>
      <c r="E508">
        <v>5086.6671500000002</v>
      </c>
      <c r="F508">
        <v>5089.2142899999999</v>
      </c>
      <c r="G508">
        <v>5105.7083199999997</v>
      </c>
      <c r="H508">
        <v>5073.4221699999998</v>
      </c>
      <c r="J508">
        <v>1775545800</v>
      </c>
      <c r="K508" t="s">
        <v>0</v>
      </c>
      <c r="L508" t="s">
        <v>2</v>
      </c>
      <c r="M508">
        <v>4651.5600000000004</v>
      </c>
      <c r="N508">
        <v>4652.4474700000001</v>
      </c>
      <c r="O508">
        <v>4652.8074699999997</v>
      </c>
      <c r="P508">
        <v>4656.4923900000003</v>
      </c>
      <c r="Q508">
        <v>4649.4132799999998</v>
      </c>
    </row>
    <row r="509" spans="1:17" x14ac:dyDescent="0.55000000000000004">
      <c r="A509">
        <v>1773061200</v>
      </c>
      <c r="B509" t="s">
        <v>0</v>
      </c>
      <c r="C509" t="s">
        <v>1</v>
      </c>
      <c r="D509">
        <v>5093.95</v>
      </c>
      <c r="E509">
        <v>5088.31837</v>
      </c>
      <c r="F509">
        <v>5088.7663300000004</v>
      </c>
      <c r="G509">
        <v>5104.6126899999999</v>
      </c>
      <c r="H509">
        <v>5072.5203499999998</v>
      </c>
      <c r="J509">
        <v>1775546100</v>
      </c>
      <c r="K509" t="s">
        <v>0</v>
      </c>
      <c r="L509" t="s">
        <v>2</v>
      </c>
      <c r="M509">
        <v>4651.8100000000004</v>
      </c>
      <c r="N509">
        <v>4650.6280800000004</v>
      </c>
      <c r="O509">
        <v>4651.7177799999999</v>
      </c>
      <c r="P509">
        <v>4654.9931699999997</v>
      </c>
      <c r="Q509">
        <v>4647.6204500000003</v>
      </c>
    </row>
    <row r="510" spans="1:17" x14ac:dyDescent="0.55000000000000004">
      <c r="A510">
        <v>1773064800</v>
      </c>
      <c r="B510" t="s">
        <v>0</v>
      </c>
      <c r="C510" t="s">
        <v>1</v>
      </c>
      <c r="D510">
        <v>5099.62</v>
      </c>
      <c r="E510">
        <v>5092.7070299999996</v>
      </c>
      <c r="F510">
        <v>5090.73668</v>
      </c>
      <c r="G510">
        <v>5105.8864999999996</v>
      </c>
      <c r="H510">
        <v>5075.64563</v>
      </c>
      <c r="J510">
        <v>1775546400</v>
      </c>
      <c r="K510" t="s">
        <v>0</v>
      </c>
      <c r="L510" t="s">
        <v>2</v>
      </c>
      <c r="M510">
        <v>4647.92</v>
      </c>
      <c r="N510">
        <v>4648.2619100000002</v>
      </c>
      <c r="O510">
        <v>4649.9898400000002</v>
      </c>
      <c r="P510">
        <v>4652.7263300000004</v>
      </c>
      <c r="Q510">
        <v>4645.3857900000003</v>
      </c>
    </row>
    <row r="511" spans="1:17" x14ac:dyDescent="0.55000000000000004">
      <c r="A511">
        <v>1773068400</v>
      </c>
      <c r="B511" t="s">
        <v>0</v>
      </c>
      <c r="C511" t="s">
        <v>1</v>
      </c>
      <c r="D511">
        <v>5104.6099999999997</v>
      </c>
      <c r="E511">
        <v>5099.4865</v>
      </c>
      <c r="F511">
        <v>5095.1115900000004</v>
      </c>
      <c r="G511">
        <v>5110.0072099999998</v>
      </c>
      <c r="H511">
        <v>5082.0998300000001</v>
      </c>
      <c r="J511">
        <v>1775546700</v>
      </c>
      <c r="K511" t="s">
        <v>0</v>
      </c>
      <c r="L511" t="s">
        <v>2</v>
      </c>
      <c r="M511">
        <v>4639.75</v>
      </c>
      <c r="N511">
        <v>4645.69614</v>
      </c>
      <c r="O511">
        <v>4647.8429900000001</v>
      </c>
      <c r="P511">
        <v>4649.9297699999997</v>
      </c>
      <c r="Q511">
        <v>4643.0246500000003</v>
      </c>
    </row>
    <row r="512" spans="1:17" x14ac:dyDescent="0.55000000000000004">
      <c r="A512">
        <v>1773072000</v>
      </c>
      <c r="B512" t="s">
        <v>0</v>
      </c>
      <c r="C512" t="s">
        <v>1</v>
      </c>
      <c r="D512">
        <v>5096.04</v>
      </c>
      <c r="E512">
        <v>5108.1407200000003</v>
      </c>
      <c r="F512">
        <v>5101.6261599999998</v>
      </c>
      <c r="G512">
        <v>5116.6914299999999</v>
      </c>
      <c r="H512">
        <v>5090.8591399999996</v>
      </c>
      <c r="J512">
        <v>1775547000</v>
      </c>
      <c r="K512" t="s">
        <v>0</v>
      </c>
      <c r="L512" t="s">
        <v>2</v>
      </c>
      <c r="M512">
        <v>4643.1899999999996</v>
      </c>
      <c r="N512">
        <v>4643.4455900000003</v>
      </c>
      <c r="O512">
        <v>4645.6442900000002</v>
      </c>
      <c r="P512">
        <v>4647.0916699999998</v>
      </c>
      <c r="Q512">
        <v>4640.9342699999997</v>
      </c>
    </row>
    <row r="513" spans="1:17" x14ac:dyDescent="0.55000000000000004">
      <c r="A513">
        <v>1773075600</v>
      </c>
      <c r="B513" t="s">
        <v>0</v>
      </c>
      <c r="C513" t="s">
        <v>1</v>
      </c>
      <c r="D513">
        <v>5123.07</v>
      </c>
      <c r="E513">
        <v>5118.3383199999998</v>
      </c>
      <c r="F513">
        <v>5109.9822400000003</v>
      </c>
      <c r="G513">
        <v>5125.6757799999996</v>
      </c>
      <c r="H513">
        <v>5101.2298499999997</v>
      </c>
      <c r="J513">
        <v>1775547300</v>
      </c>
      <c r="K513" t="s">
        <v>0</v>
      </c>
      <c r="L513" t="s">
        <v>2</v>
      </c>
      <c r="M513">
        <v>4646.3</v>
      </c>
      <c r="N513">
        <v>4641.7407700000003</v>
      </c>
      <c r="O513">
        <v>4643.6925300000003</v>
      </c>
      <c r="P513">
        <v>4644.7985500000004</v>
      </c>
      <c r="Q513">
        <v>4639.3752599999998</v>
      </c>
    </row>
    <row r="514" spans="1:17" x14ac:dyDescent="0.55000000000000004">
      <c r="A514">
        <v>1773079200</v>
      </c>
      <c r="B514" t="s">
        <v>0</v>
      </c>
      <c r="C514" t="s">
        <v>1</v>
      </c>
      <c r="D514">
        <v>5141.09</v>
      </c>
      <c r="E514">
        <v>5128.6796999999997</v>
      </c>
      <c r="F514">
        <v>5119.33097</v>
      </c>
      <c r="G514">
        <v>5135.87032</v>
      </c>
      <c r="H514">
        <v>5112.2439199999999</v>
      </c>
      <c r="J514">
        <v>1775547600</v>
      </c>
      <c r="K514" t="s">
        <v>0</v>
      </c>
      <c r="L514" t="s">
        <v>2</v>
      </c>
      <c r="M514">
        <v>4643.76</v>
      </c>
      <c r="N514">
        <v>4640.8253599999998</v>
      </c>
      <c r="O514">
        <v>4642.2589500000004</v>
      </c>
      <c r="P514">
        <v>4643.4688699999997</v>
      </c>
      <c r="Q514">
        <v>4638.38231</v>
      </c>
    </row>
    <row r="515" spans="1:17" x14ac:dyDescent="0.55000000000000004">
      <c r="A515">
        <v>1773082800</v>
      </c>
      <c r="B515" t="s">
        <v>0</v>
      </c>
      <c r="C515" t="s">
        <v>1</v>
      </c>
      <c r="D515">
        <v>5136.72</v>
      </c>
      <c r="E515">
        <v>5138.1445700000004</v>
      </c>
      <c r="F515">
        <v>5128.7377699999997</v>
      </c>
      <c r="G515">
        <v>5146.1528900000003</v>
      </c>
      <c r="H515">
        <v>5122.5021999999999</v>
      </c>
      <c r="J515">
        <v>1775547900</v>
      </c>
      <c r="K515" t="s">
        <v>0</v>
      </c>
      <c r="L515" t="s">
        <v>2</v>
      </c>
      <c r="M515">
        <v>4643.1899999999996</v>
      </c>
      <c r="N515">
        <v>4641.0659699999997</v>
      </c>
      <c r="O515">
        <v>4641.6624599999996</v>
      </c>
      <c r="P515">
        <v>4643.54151</v>
      </c>
      <c r="Q515">
        <v>4638.1927100000003</v>
      </c>
    </row>
    <row r="516" spans="1:17" x14ac:dyDescent="0.55000000000000004">
      <c r="A516">
        <v>1773093600</v>
      </c>
      <c r="B516" t="s">
        <v>0</v>
      </c>
      <c r="C516" t="s">
        <v>1</v>
      </c>
      <c r="D516">
        <v>5139.71</v>
      </c>
      <c r="E516">
        <v>5146.6129199999996</v>
      </c>
      <c r="F516">
        <v>5137.6753399999998</v>
      </c>
      <c r="G516">
        <v>5155.7702499999996</v>
      </c>
      <c r="H516">
        <v>5131.2540300000001</v>
      </c>
      <c r="J516">
        <v>1775548200</v>
      </c>
      <c r="K516" t="s">
        <v>0</v>
      </c>
      <c r="L516" t="s">
        <v>2</v>
      </c>
      <c r="M516">
        <v>4639.78</v>
      </c>
      <c r="N516">
        <v>4642.7150099999999</v>
      </c>
      <c r="O516">
        <v>4642.1887399999996</v>
      </c>
      <c r="P516">
        <v>4645.3575799999999</v>
      </c>
      <c r="Q516">
        <v>4638.9630800000004</v>
      </c>
    </row>
    <row r="517" spans="1:17" x14ac:dyDescent="0.55000000000000004">
      <c r="A517">
        <v>1773097200</v>
      </c>
      <c r="B517" t="s">
        <v>0</v>
      </c>
      <c r="C517" t="s">
        <v>1</v>
      </c>
      <c r="D517">
        <v>5131.4399999999996</v>
      </c>
      <c r="E517">
        <v>5153.8868700000003</v>
      </c>
      <c r="F517">
        <v>5145.7811099999999</v>
      </c>
      <c r="G517">
        <v>5164.0714200000002</v>
      </c>
      <c r="H517">
        <v>5138.5071600000001</v>
      </c>
      <c r="J517">
        <v>1775548500</v>
      </c>
      <c r="K517" t="s">
        <v>0</v>
      </c>
      <c r="L517" t="s">
        <v>2</v>
      </c>
      <c r="M517">
        <v>4646.1000000000004</v>
      </c>
      <c r="N517">
        <v>4645.9839700000002</v>
      </c>
      <c r="O517">
        <v>4644.0863499999996</v>
      </c>
      <c r="P517">
        <v>4648.9930800000002</v>
      </c>
      <c r="Q517">
        <v>4640.9263099999998</v>
      </c>
    </row>
    <row r="518" spans="1:17" x14ac:dyDescent="0.55000000000000004">
      <c r="A518">
        <v>1773100800</v>
      </c>
      <c r="B518" t="s">
        <v>0</v>
      </c>
      <c r="C518" t="s">
        <v>1</v>
      </c>
      <c r="D518">
        <v>5184.26</v>
      </c>
      <c r="E518">
        <v>5160.2750999999998</v>
      </c>
      <c r="F518">
        <v>5153.0281000000004</v>
      </c>
      <c r="G518">
        <v>5171.0929900000001</v>
      </c>
      <c r="H518">
        <v>5144.8393500000002</v>
      </c>
      <c r="J518">
        <v>1775548800</v>
      </c>
      <c r="K518" t="s">
        <v>0</v>
      </c>
      <c r="L518" t="s">
        <v>2</v>
      </c>
      <c r="M518">
        <v>4650.37</v>
      </c>
      <c r="N518">
        <v>4650.6610199999996</v>
      </c>
      <c r="O518">
        <v>4647.3736900000004</v>
      </c>
      <c r="P518">
        <v>4654.2536399999999</v>
      </c>
      <c r="Q518">
        <v>4644.1935899999999</v>
      </c>
    </row>
    <row r="519" spans="1:17" x14ac:dyDescent="0.55000000000000004">
      <c r="A519">
        <v>1773104400</v>
      </c>
      <c r="B519" t="s">
        <v>0</v>
      </c>
      <c r="C519" t="s">
        <v>1</v>
      </c>
      <c r="D519">
        <v>5166.01</v>
      </c>
      <c r="E519">
        <v>5164.5219999999999</v>
      </c>
      <c r="F519">
        <v>5158.7750500000002</v>
      </c>
      <c r="G519">
        <v>5175.6362399999998</v>
      </c>
      <c r="H519">
        <v>5150.6407600000002</v>
      </c>
      <c r="J519">
        <v>1775549100</v>
      </c>
      <c r="K519" t="s">
        <v>0</v>
      </c>
      <c r="L519" t="s">
        <v>2</v>
      </c>
      <c r="M519">
        <v>4651.55</v>
      </c>
      <c r="N519">
        <v>4656.3765899999999</v>
      </c>
      <c r="O519">
        <v>4651.8751400000001</v>
      </c>
      <c r="P519">
        <v>4660.4736499999999</v>
      </c>
      <c r="Q519">
        <v>4648.5843100000002</v>
      </c>
    </row>
    <row r="520" spans="1:17" x14ac:dyDescent="0.55000000000000004">
      <c r="A520">
        <v>1773108000</v>
      </c>
      <c r="B520" t="s">
        <v>0</v>
      </c>
      <c r="C520" t="s">
        <v>1</v>
      </c>
      <c r="D520">
        <v>5157.5</v>
      </c>
      <c r="E520">
        <v>5167.5054499999997</v>
      </c>
      <c r="F520">
        <v>5163.1402500000004</v>
      </c>
      <c r="G520">
        <v>5177.9089599999998</v>
      </c>
      <c r="H520">
        <v>5155.1094899999998</v>
      </c>
      <c r="J520">
        <v>1775549400</v>
      </c>
      <c r="K520" t="s">
        <v>0</v>
      </c>
      <c r="L520" t="s">
        <v>2</v>
      </c>
      <c r="M520">
        <v>4663.43</v>
      </c>
      <c r="N520">
        <v>4662.6843200000003</v>
      </c>
      <c r="O520">
        <v>4657.2797300000002</v>
      </c>
      <c r="P520">
        <v>4667.2751500000004</v>
      </c>
      <c r="Q520">
        <v>4653.8036499999998</v>
      </c>
    </row>
    <row r="521" spans="1:17" x14ac:dyDescent="0.55000000000000004">
      <c r="A521">
        <v>1773111600</v>
      </c>
      <c r="B521" t="s">
        <v>0</v>
      </c>
      <c r="C521" t="s">
        <v>1</v>
      </c>
      <c r="D521">
        <v>5163.8500000000004</v>
      </c>
      <c r="E521">
        <v>5169.8694599999999</v>
      </c>
      <c r="F521">
        <v>5166.50486</v>
      </c>
      <c r="G521">
        <v>5178.7277899999999</v>
      </c>
      <c r="H521">
        <v>5158.6321500000004</v>
      </c>
      <c r="J521">
        <v>1775549700</v>
      </c>
      <c r="K521" t="s">
        <v>0</v>
      </c>
      <c r="L521" t="s">
        <v>2</v>
      </c>
      <c r="M521">
        <v>4661.58</v>
      </c>
      <c r="N521">
        <v>4668.8171400000001</v>
      </c>
      <c r="O521">
        <v>4663.0484299999998</v>
      </c>
      <c r="P521">
        <v>4673.7921100000003</v>
      </c>
      <c r="Q521">
        <v>4659.5071099999996</v>
      </c>
    </row>
    <row r="522" spans="1:17" x14ac:dyDescent="0.55000000000000004">
      <c r="A522">
        <v>1773115200</v>
      </c>
      <c r="B522" t="s">
        <v>0</v>
      </c>
      <c r="C522" t="s">
        <v>1</v>
      </c>
      <c r="D522">
        <v>5178.1000000000004</v>
      </c>
      <c r="E522">
        <v>5171.8263699999998</v>
      </c>
      <c r="F522">
        <v>5169.16561</v>
      </c>
      <c r="G522">
        <v>5178.9551000000001</v>
      </c>
      <c r="H522">
        <v>5161.3819199999998</v>
      </c>
      <c r="J522">
        <v>1775550000</v>
      </c>
      <c r="K522" t="s">
        <v>0</v>
      </c>
      <c r="L522" t="s">
        <v>2</v>
      </c>
      <c r="M522">
        <v>4684.4799999999996</v>
      </c>
      <c r="N522">
        <v>4674.3835399999998</v>
      </c>
      <c r="O522">
        <v>4668.7159899999997</v>
      </c>
      <c r="P522">
        <v>4679.5384599999998</v>
      </c>
      <c r="Q522">
        <v>4665.1736199999996</v>
      </c>
    </row>
    <row r="523" spans="1:17" x14ac:dyDescent="0.55000000000000004">
      <c r="A523">
        <v>1773118800</v>
      </c>
      <c r="B523" t="s">
        <v>0</v>
      </c>
      <c r="C523" t="s">
        <v>1</v>
      </c>
      <c r="D523">
        <v>5175.0600000000004</v>
      </c>
      <c r="E523">
        <v>5173.2865199999997</v>
      </c>
      <c r="F523">
        <v>5171.22606</v>
      </c>
      <c r="G523">
        <v>5179.08133</v>
      </c>
      <c r="H523">
        <v>5163.3046400000003</v>
      </c>
      <c r="J523">
        <v>1775550300</v>
      </c>
      <c r="K523" t="s">
        <v>0</v>
      </c>
      <c r="L523" t="s">
        <v>2</v>
      </c>
      <c r="M523">
        <v>4678.26</v>
      </c>
      <c r="N523">
        <v>4678.49539</v>
      </c>
      <c r="O523">
        <v>4673.6056900000003</v>
      </c>
      <c r="P523">
        <v>4683.5375000000004</v>
      </c>
      <c r="Q523">
        <v>4670.38292</v>
      </c>
    </row>
    <row r="524" spans="1:17" x14ac:dyDescent="0.55000000000000004">
      <c r="A524">
        <v>1773122400</v>
      </c>
      <c r="B524" t="s">
        <v>0</v>
      </c>
      <c r="C524" t="s">
        <v>1</v>
      </c>
      <c r="D524">
        <v>5181</v>
      </c>
      <c r="E524">
        <v>5174.6917400000002</v>
      </c>
      <c r="F524">
        <v>5172.9588999999996</v>
      </c>
      <c r="G524">
        <v>5179.8228399999998</v>
      </c>
      <c r="H524">
        <v>5164.4948400000003</v>
      </c>
      <c r="J524">
        <v>1775550600</v>
      </c>
      <c r="K524" t="s">
        <v>0</v>
      </c>
      <c r="L524" t="s">
        <v>2</v>
      </c>
      <c r="M524">
        <v>4684.92</v>
      </c>
      <c r="N524">
        <v>4681.25882</v>
      </c>
      <c r="O524">
        <v>4677.4322499999998</v>
      </c>
      <c r="P524">
        <v>4685.8406699999996</v>
      </c>
      <c r="Q524">
        <v>4674.47469</v>
      </c>
    </row>
    <row r="525" spans="1:17" x14ac:dyDescent="0.55000000000000004">
      <c r="A525">
        <v>1773126000</v>
      </c>
      <c r="B525" t="s">
        <v>0</v>
      </c>
      <c r="C525" t="s">
        <v>1</v>
      </c>
      <c r="D525">
        <v>5183.33</v>
      </c>
      <c r="E525">
        <v>5176.6113699999996</v>
      </c>
      <c r="F525">
        <v>5174.78514</v>
      </c>
      <c r="G525">
        <v>5181.9529599999996</v>
      </c>
      <c r="H525">
        <v>5165.97019</v>
      </c>
      <c r="J525">
        <v>1775550900</v>
      </c>
      <c r="K525" t="s">
        <v>0</v>
      </c>
      <c r="L525" t="s">
        <v>2</v>
      </c>
      <c r="M525">
        <v>4681.8999999999996</v>
      </c>
      <c r="N525">
        <v>4682.7228400000004</v>
      </c>
      <c r="O525">
        <v>4680.07755</v>
      </c>
      <c r="P525">
        <v>4686.7672499999999</v>
      </c>
      <c r="Q525">
        <v>4677.4465099999998</v>
      </c>
    </row>
    <row r="526" spans="1:17" x14ac:dyDescent="0.55000000000000004">
      <c r="A526">
        <v>1773129600</v>
      </c>
      <c r="B526" t="s">
        <v>0</v>
      </c>
      <c r="C526" t="s">
        <v>1</v>
      </c>
      <c r="D526">
        <v>5182.67</v>
      </c>
      <c r="E526">
        <v>5179.5280700000003</v>
      </c>
      <c r="F526">
        <v>5177.1566000000003</v>
      </c>
      <c r="G526">
        <v>5185.7202799999995</v>
      </c>
      <c r="H526">
        <v>5167.8495199999998</v>
      </c>
      <c r="J526">
        <v>1775551200</v>
      </c>
      <c r="K526" t="s">
        <v>0</v>
      </c>
      <c r="L526" t="s">
        <v>2</v>
      </c>
      <c r="M526">
        <v>4683.16</v>
      </c>
      <c r="N526">
        <v>4683.3863099999999</v>
      </c>
      <c r="O526">
        <v>4681.7319299999999</v>
      </c>
      <c r="P526">
        <v>4686.8251399999999</v>
      </c>
      <c r="Q526">
        <v>4679.3682099999996</v>
      </c>
    </row>
    <row r="527" spans="1:17" x14ac:dyDescent="0.55000000000000004">
      <c r="A527">
        <v>1773133200</v>
      </c>
      <c r="B527" t="s">
        <v>0</v>
      </c>
      <c r="C527" t="s">
        <v>1</v>
      </c>
      <c r="D527">
        <v>5177.32</v>
      </c>
      <c r="E527">
        <v>5183.7431200000001</v>
      </c>
      <c r="F527">
        <v>5180.4498599999997</v>
      </c>
      <c r="G527">
        <v>5191.4282000000003</v>
      </c>
      <c r="H527">
        <v>5170.4740400000001</v>
      </c>
      <c r="J527">
        <v>1775551500</v>
      </c>
      <c r="K527" t="s">
        <v>0</v>
      </c>
      <c r="L527" t="s">
        <v>2</v>
      </c>
      <c r="M527">
        <v>4682.1899999999996</v>
      </c>
      <c r="N527">
        <v>4683.7238799999996</v>
      </c>
      <c r="O527">
        <v>4682.7278999999999</v>
      </c>
      <c r="P527">
        <v>4686.7123199999996</v>
      </c>
      <c r="Q527">
        <v>4680.6297199999999</v>
      </c>
    </row>
    <row r="528" spans="1:17" x14ac:dyDescent="0.55000000000000004">
      <c r="A528">
        <v>1773136800</v>
      </c>
      <c r="B528" t="s">
        <v>0</v>
      </c>
      <c r="C528" t="s">
        <v>1</v>
      </c>
      <c r="D528">
        <v>5175.2700000000004</v>
      </c>
      <c r="E528">
        <v>5189.3771699999998</v>
      </c>
      <c r="F528">
        <v>5184.9135100000003</v>
      </c>
      <c r="G528">
        <v>5198.9540800000004</v>
      </c>
      <c r="H528">
        <v>5174.63598</v>
      </c>
      <c r="J528">
        <v>1775551800</v>
      </c>
      <c r="K528" t="s">
        <v>0</v>
      </c>
      <c r="L528" t="s">
        <v>2</v>
      </c>
      <c r="M528">
        <v>4684.96</v>
      </c>
      <c r="N528">
        <v>4684.1785499999996</v>
      </c>
      <c r="O528">
        <v>4683.4532300000001</v>
      </c>
      <c r="P528">
        <v>4686.8649299999997</v>
      </c>
      <c r="Q528">
        <v>4681.5932400000002</v>
      </c>
    </row>
    <row r="529" spans="1:17" x14ac:dyDescent="0.55000000000000004">
      <c r="A529">
        <v>1773140400</v>
      </c>
      <c r="B529" t="s">
        <v>0</v>
      </c>
      <c r="C529" t="s">
        <v>1</v>
      </c>
      <c r="D529">
        <v>5187.01</v>
      </c>
      <c r="E529">
        <v>5196.1529</v>
      </c>
      <c r="F529">
        <v>5190.5331999999999</v>
      </c>
      <c r="G529">
        <v>5207.4156999999996</v>
      </c>
      <c r="H529">
        <v>5179.7484100000001</v>
      </c>
      <c r="J529">
        <v>1775552100</v>
      </c>
      <c r="K529" t="s">
        <v>0</v>
      </c>
      <c r="L529" t="s">
        <v>2</v>
      </c>
      <c r="M529">
        <v>4683.07</v>
      </c>
      <c r="N529">
        <v>4684.9126800000004</v>
      </c>
      <c r="O529">
        <v>4684.1829500000003</v>
      </c>
      <c r="P529">
        <v>4687.6211400000002</v>
      </c>
      <c r="Q529">
        <v>4682.5110699999996</v>
      </c>
    </row>
    <row r="530" spans="1:17" x14ac:dyDescent="0.55000000000000004">
      <c r="A530">
        <v>1773144000</v>
      </c>
      <c r="B530" t="s">
        <v>0</v>
      </c>
      <c r="C530" t="s">
        <v>1</v>
      </c>
      <c r="D530">
        <v>5205.43</v>
      </c>
      <c r="E530">
        <v>5203.1261400000003</v>
      </c>
      <c r="F530">
        <v>5196.8296700000001</v>
      </c>
      <c r="G530">
        <v>5215.9368400000003</v>
      </c>
      <c r="H530">
        <v>5185.6254600000002</v>
      </c>
      <c r="J530">
        <v>1775552400</v>
      </c>
      <c r="K530" t="s">
        <v>0</v>
      </c>
      <c r="L530" t="s">
        <v>2</v>
      </c>
      <c r="M530">
        <v>4683.3500000000004</v>
      </c>
      <c r="N530">
        <v>4685.9762600000004</v>
      </c>
      <c r="O530">
        <v>4685.0796099999998</v>
      </c>
      <c r="P530">
        <v>4688.9395000000004</v>
      </c>
      <c r="Q530">
        <v>4683.4725600000002</v>
      </c>
    </row>
    <row r="531" spans="1:17" x14ac:dyDescent="0.55000000000000004">
      <c r="A531">
        <v>1773147600</v>
      </c>
      <c r="B531" t="s">
        <v>0</v>
      </c>
      <c r="C531" t="s">
        <v>1</v>
      </c>
      <c r="D531">
        <v>5206.78</v>
      </c>
      <c r="E531">
        <v>5209.0115400000004</v>
      </c>
      <c r="F531">
        <v>5202.9206100000001</v>
      </c>
      <c r="G531">
        <v>5222.5167700000002</v>
      </c>
      <c r="H531">
        <v>5191.0489900000002</v>
      </c>
      <c r="J531">
        <v>1775552700</v>
      </c>
      <c r="K531" t="s">
        <v>0</v>
      </c>
      <c r="L531" t="s">
        <v>2</v>
      </c>
      <c r="M531">
        <v>4686.03</v>
      </c>
      <c r="N531">
        <v>4687.1313499999997</v>
      </c>
      <c r="O531">
        <v>4686.1054800000002</v>
      </c>
      <c r="P531">
        <v>4690.5211900000004</v>
      </c>
      <c r="Q531">
        <v>4684.3503499999997</v>
      </c>
    </row>
    <row r="532" spans="1:17" x14ac:dyDescent="0.55000000000000004">
      <c r="A532">
        <v>1773151200</v>
      </c>
      <c r="B532" t="s">
        <v>0</v>
      </c>
      <c r="C532" t="s">
        <v>1</v>
      </c>
      <c r="D532">
        <v>5228.63</v>
      </c>
      <c r="E532">
        <v>5213.0879800000002</v>
      </c>
      <c r="F532">
        <v>5208.0042899999999</v>
      </c>
      <c r="G532">
        <v>5226.8140100000001</v>
      </c>
      <c r="H532">
        <v>5195.3725000000004</v>
      </c>
      <c r="J532">
        <v>1775553000</v>
      </c>
      <c r="K532" t="s">
        <v>0</v>
      </c>
      <c r="L532" t="s">
        <v>2</v>
      </c>
      <c r="M532">
        <v>4685.16</v>
      </c>
      <c r="N532">
        <v>4687.9198800000004</v>
      </c>
      <c r="O532">
        <v>4687.0126799999998</v>
      </c>
      <c r="P532">
        <v>4691.9361900000004</v>
      </c>
      <c r="Q532">
        <v>4684.9215700000004</v>
      </c>
    </row>
    <row r="533" spans="1:17" x14ac:dyDescent="0.55000000000000004">
      <c r="A533">
        <v>1773154800</v>
      </c>
      <c r="B533" t="s">
        <v>0</v>
      </c>
      <c r="C533" t="s">
        <v>1</v>
      </c>
      <c r="D533">
        <v>5227.57</v>
      </c>
      <c r="E533">
        <v>5214.4215800000002</v>
      </c>
      <c r="F533">
        <v>5211.2129299999997</v>
      </c>
      <c r="G533">
        <v>5227.9840100000001</v>
      </c>
      <c r="H533">
        <v>5197.62806</v>
      </c>
      <c r="J533">
        <v>1775553300</v>
      </c>
      <c r="K533" t="s">
        <v>0</v>
      </c>
      <c r="L533" t="s">
        <v>2</v>
      </c>
      <c r="M533">
        <v>4690.28</v>
      </c>
      <c r="N533">
        <v>4687.9494999999997</v>
      </c>
      <c r="O533">
        <v>4687.4810900000002</v>
      </c>
      <c r="P533">
        <v>4692.5073300000004</v>
      </c>
      <c r="Q533">
        <v>4684.7638399999996</v>
      </c>
    </row>
    <row r="534" spans="1:17" x14ac:dyDescent="0.55000000000000004">
      <c r="A534">
        <v>1773158400</v>
      </c>
      <c r="B534" t="s">
        <v>0</v>
      </c>
      <c r="C534" t="s">
        <v>1</v>
      </c>
      <c r="D534">
        <v>5227.72</v>
      </c>
      <c r="E534">
        <v>5213.1904199999999</v>
      </c>
      <c r="F534">
        <v>5212.2016800000001</v>
      </c>
      <c r="G534">
        <v>5226.3396000000002</v>
      </c>
      <c r="H534">
        <v>5197.24118</v>
      </c>
      <c r="J534">
        <v>1775553600</v>
      </c>
      <c r="K534" t="s">
        <v>0</v>
      </c>
      <c r="L534" t="s">
        <v>2</v>
      </c>
      <c r="M534">
        <v>4693.93</v>
      </c>
      <c r="N534">
        <v>4686.8208299999997</v>
      </c>
      <c r="O534">
        <v>4687.1509599999999</v>
      </c>
      <c r="P534">
        <v>4691.8504400000002</v>
      </c>
      <c r="Q534">
        <v>4683.6489899999997</v>
      </c>
    </row>
    <row r="535" spans="1:17" x14ac:dyDescent="0.55000000000000004">
      <c r="A535">
        <v>1773162000</v>
      </c>
      <c r="B535" t="s">
        <v>0</v>
      </c>
      <c r="C535" t="s">
        <v>1</v>
      </c>
      <c r="D535">
        <v>5191.59</v>
      </c>
      <c r="E535">
        <v>5210.0868700000001</v>
      </c>
      <c r="F535">
        <v>5211.1442699999998</v>
      </c>
      <c r="G535">
        <v>5222.6024799999996</v>
      </c>
      <c r="H535">
        <v>5194.6953800000001</v>
      </c>
      <c r="J535">
        <v>1775553900</v>
      </c>
      <c r="K535" t="s">
        <v>0</v>
      </c>
      <c r="L535" t="s">
        <v>2</v>
      </c>
      <c r="M535">
        <v>4686.92</v>
      </c>
      <c r="N535">
        <v>4684.4017299999996</v>
      </c>
      <c r="O535">
        <v>4685.7763400000003</v>
      </c>
      <c r="P535">
        <v>4689.8253500000001</v>
      </c>
      <c r="Q535">
        <v>4681.2986799999999</v>
      </c>
    </row>
    <row r="536" spans="1:17" x14ac:dyDescent="0.55000000000000004">
      <c r="A536">
        <v>1773165600</v>
      </c>
      <c r="B536" t="s">
        <v>0</v>
      </c>
      <c r="C536" t="s">
        <v>1</v>
      </c>
      <c r="D536">
        <v>5198.6400000000003</v>
      </c>
      <c r="E536">
        <v>5207.0748599999997</v>
      </c>
      <c r="F536">
        <v>5209.1095699999996</v>
      </c>
      <c r="G536">
        <v>5218.0728300000001</v>
      </c>
      <c r="H536">
        <v>5192.6035199999997</v>
      </c>
      <c r="J536">
        <v>1775554200</v>
      </c>
      <c r="K536" t="s">
        <v>0</v>
      </c>
      <c r="L536" t="s">
        <v>2</v>
      </c>
      <c r="M536">
        <v>4683.05</v>
      </c>
      <c r="N536">
        <v>4681.0976600000004</v>
      </c>
      <c r="O536">
        <v>4683.4369999999999</v>
      </c>
      <c r="P536">
        <v>4686.5962900000004</v>
      </c>
      <c r="Q536">
        <v>4677.9365100000005</v>
      </c>
    </row>
    <row r="537" spans="1:17" x14ac:dyDescent="0.55000000000000004">
      <c r="A537">
        <v>1773169200</v>
      </c>
      <c r="B537" t="s">
        <v>0</v>
      </c>
      <c r="C537" t="s">
        <v>1</v>
      </c>
      <c r="D537">
        <v>5192.8500000000004</v>
      </c>
      <c r="E537">
        <v>5204.8074299999998</v>
      </c>
      <c r="F537">
        <v>5206.9584999999997</v>
      </c>
      <c r="G537">
        <v>5214.3203999999996</v>
      </c>
      <c r="H537">
        <v>5191.2835500000001</v>
      </c>
      <c r="J537">
        <v>1775554500</v>
      </c>
      <c r="K537" t="s">
        <v>0</v>
      </c>
      <c r="L537" t="s">
        <v>2</v>
      </c>
      <c r="M537">
        <v>4676.8599999999997</v>
      </c>
      <c r="N537">
        <v>4677.4494199999999</v>
      </c>
      <c r="O537">
        <v>4680.4432100000004</v>
      </c>
      <c r="P537">
        <v>4682.7701399999996</v>
      </c>
      <c r="Q537">
        <v>4674.0716599999996</v>
      </c>
    </row>
    <row r="538" spans="1:17" x14ac:dyDescent="0.55000000000000004">
      <c r="A538">
        <v>1773180000</v>
      </c>
      <c r="B538" t="s">
        <v>0</v>
      </c>
      <c r="C538" t="s">
        <v>1</v>
      </c>
      <c r="D538">
        <v>5197.38</v>
      </c>
      <c r="E538">
        <v>5203.8940000000002</v>
      </c>
      <c r="F538">
        <v>5205.4262500000004</v>
      </c>
      <c r="G538">
        <v>5212.21522</v>
      </c>
      <c r="H538">
        <v>5190.8956099999996</v>
      </c>
      <c r="J538">
        <v>1775554800</v>
      </c>
      <c r="K538" t="s">
        <v>0</v>
      </c>
      <c r="L538" t="s">
        <v>2</v>
      </c>
      <c r="M538">
        <v>4667.28</v>
      </c>
      <c r="N538">
        <v>4674.1346199999998</v>
      </c>
      <c r="O538">
        <v>4677.28892</v>
      </c>
      <c r="P538">
        <v>4678.9695599999995</v>
      </c>
      <c r="Q538">
        <v>4670.3186500000002</v>
      </c>
    </row>
    <row r="539" spans="1:17" x14ac:dyDescent="0.55000000000000004">
      <c r="A539">
        <v>1773183600</v>
      </c>
      <c r="B539" t="s">
        <v>0</v>
      </c>
      <c r="C539" t="s">
        <v>1</v>
      </c>
      <c r="D539">
        <v>5215.4799999999996</v>
      </c>
      <c r="E539">
        <v>5204.2551100000001</v>
      </c>
      <c r="F539">
        <v>5204.8406800000002</v>
      </c>
      <c r="G539">
        <v>5211.9285799999998</v>
      </c>
      <c r="H539">
        <v>5191.6910200000002</v>
      </c>
      <c r="J539">
        <v>1775555100</v>
      </c>
      <c r="K539" t="s">
        <v>0</v>
      </c>
      <c r="L539" t="s">
        <v>2</v>
      </c>
      <c r="M539">
        <v>4666.75</v>
      </c>
      <c r="N539">
        <v>4671.8441300000004</v>
      </c>
      <c r="O539">
        <v>4674.5665200000003</v>
      </c>
      <c r="P539">
        <v>4675.9345300000004</v>
      </c>
      <c r="Q539">
        <v>4667.36553</v>
      </c>
    </row>
    <row r="540" spans="1:17" x14ac:dyDescent="0.55000000000000004">
      <c r="A540">
        <v>1773187200</v>
      </c>
      <c r="B540" t="s">
        <v>0</v>
      </c>
      <c r="C540" t="s">
        <v>1</v>
      </c>
      <c r="D540">
        <v>5208.51</v>
      </c>
      <c r="E540">
        <v>5204.9870499999997</v>
      </c>
      <c r="F540">
        <v>5204.9138599999997</v>
      </c>
      <c r="G540">
        <v>5212.5407699999996</v>
      </c>
      <c r="H540">
        <v>5193.4248399999997</v>
      </c>
      <c r="J540">
        <v>1775555400</v>
      </c>
      <c r="K540" t="s">
        <v>0</v>
      </c>
      <c r="L540" t="s">
        <v>2</v>
      </c>
      <c r="M540">
        <v>4670.3999999999996</v>
      </c>
      <c r="N540">
        <v>4670.8110299999998</v>
      </c>
      <c r="O540">
        <v>4672.6887800000004</v>
      </c>
      <c r="P540">
        <v>4674.2605100000001</v>
      </c>
      <c r="Q540">
        <v>4665.6940000000004</v>
      </c>
    </row>
    <row r="541" spans="1:17" x14ac:dyDescent="0.55000000000000004">
      <c r="A541">
        <v>1773190800</v>
      </c>
      <c r="B541" t="s">
        <v>0</v>
      </c>
      <c r="C541" t="s">
        <v>1</v>
      </c>
      <c r="D541">
        <v>5217.42</v>
      </c>
      <c r="E541">
        <v>5205.7689</v>
      </c>
      <c r="F541">
        <v>5205.3413799999998</v>
      </c>
      <c r="G541">
        <v>5213.37896</v>
      </c>
      <c r="H541">
        <v>5194.9583400000001</v>
      </c>
      <c r="J541">
        <v>1775555700</v>
      </c>
      <c r="K541" t="s">
        <v>0</v>
      </c>
      <c r="L541" t="s">
        <v>2</v>
      </c>
      <c r="M541">
        <v>4670.88</v>
      </c>
      <c r="N541">
        <v>4670.8940899999998</v>
      </c>
      <c r="O541">
        <v>4671.7914300000002</v>
      </c>
      <c r="P541">
        <v>4673.9265699999996</v>
      </c>
      <c r="Q541">
        <v>4665.2532000000001</v>
      </c>
    </row>
    <row r="542" spans="1:17" x14ac:dyDescent="0.55000000000000004">
      <c r="A542">
        <v>1773194400</v>
      </c>
      <c r="B542" t="s">
        <v>0</v>
      </c>
      <c r="C542" t="s">
        <v>1</v>
      </c>
      <c r="D542">
        <v>5203.41</v>
      </c>
      <c r="E542">
        <v>5205.7980600000001</v>
      </c>
      <c r="F542">
        <v>5205.5697200000004</v>
      </c>
      <c r="G542">
        <v>5213.8442599999998</v>
      </c>
      <c r="H542">
        <v>5196.0855199999996</v>
      </c>
      <c r="J542">
        <v>1775556000</v>
      </c>
      <c r="K542" t="s">
        <v>0</v>
      </c>
      <c r="L542" t="s">
        <v>2</v>
      </c>
      <c r="M542">
        <v>4674.91</v>
      </c>
      <c r="N542">
        <v>4671.8048500000004</v>
      </c>
      <c r="O542">
        <v>4671.7981399999999</v>
      </c>
      <c r="P542">
        <v>4674.6446500000002</v>
      </c>
      <c r="Q542">
        <v>4665.6729400000004</v>
      </c>
    </row>
    <row r="543" spans="1:17" x14ac:dyDescent="0.55000000000000004">
      <c r="A543">
        <v>1773198000</v>
      </c>
      <c r="B543" t="s">
        <v>0</v>
      </c>
      <c r="C543" t="s">
        <v>1</v>
      </c>
      <c r="D543">
        <v>5204.4799999999996</v>
      </c>
      <c r="E543">
        <v>5205.0502800000004</v>
      </c>
      <c r="F543">
        <v>5205.3100000000004</v>
      </c>
      <c r="G543">
        <v>5213.3906900000002</v>
      </c>
      <c r="H543">
        <v>5196.13051</v>
      </c>
      <c r="J543">
        <v>1775556300</v>
      </c>
      <c r="K543" t="s">
        <v>0</v>
      </c>
      <c r="L543" t="s">
        <v>2</v>
      </c>
      <c r="M543">
        <v>4675.0200000000004</v>
      </c>
      <c r="N543">
        <v>4672.9896099999996</v>
      </c>
      <c r="O543">
        <v>4672.3938699999999</v>
      </c>
      <c r="P543">
        <v>4676.0024299999995</v>
      </c>
      <c r="Q543">
        <v>4666.6598999999997</v>
      </c>
    </row>
    <row r="544" spans="1:17" x14ac:dyDescent="0.55000000000000004">
      <c r="A544">
        <v>1773201600</v>
      </c>
      <c r="B544" t="s">
        <v>0</v>
      </c>
      <c r="C544" t="s">
        <v>1</v>
      </c>
      <c r="D544">
        <v>5199.7</v>
      </c>
      <c r="E544">
        <v>5203.1605600000003</v>
      </c>
      <c r="F544">
        <v>5204.2352799999999</v>
      </c>
      <c r="G544">
        <v>5211.9725799999997</v>
      </c>
      <c r="H544">
        <v>5194.7229600000001</v>
      </c>
      <c r="J544">
        <v>1775556600</v>
      </c>
      <c r="K544" t="s">
        <v>0</v>
      </c>
      <c r="L544" t="s">
        <v>2</v>
      </c>
      <c r="M544">
        <v>4676.7299999999996</v>
      </c>
      <c r="N544">
        <v>4673.9242199999999</v>
      </c>
      <c r="O544">
        <v>4673.1590500000002</v>
      </c>
      <c r="P544">
        <v>4677.3617700000004</v>
      </c>
      <c r="Q544">
        <v>4667.8288000000002</v>
      </c>
    </row>
    <row r="545" spans="1:17" x14ac:dyDescent="0.55000000000000004">
      <c r="A545">
        <v>1773205200</v>
      </c>
      <c r="B545" t="s">
        <v>0</v>
      </c>
      <c r="C545" t="s">
        <v>1</v>
      </c>
      <c r="D545">
        <v>5197.62</v>
      </c>
      <c r="E545">
        <v>5200.1066899999996</v>
      </c>
      <c r="F545">
        <v>5202.1709799999999</v>
      </c>
      <c r="G545">
        <v>5209.4892</v>
      </c>
      <c r="H545">
        <v>5191.9302799999996</v>
      </c>
      <c r="J545">
        <v>1775556900</v>
      </c>
      <c r="K545" t="s">
        <v>0</v>
      </c>
      <c r="L545" t="s">
        <v>2</v>
      </c>
      <c r="M545">
        <v>4677.1499999999996</v>
      </c>
      <c r="N545">
        <v>4674.1193700000003</v>
      </c>
      <c r="O545">
        <v>4673.6392100000003</v>
      </c>
      <c r="P545">
        <v>4678.2082499999997</v>
      </c>
      <c r="Q545">
        <v>4668.4770900000003</v>
      </c>
    </row>
    <row r="546" spans="1:17" x14ac:dyDescent="0.55000000000000004">
      <c r="A546">
        <v>1773208800</v>
      </c>
      <c r="B546" t="s">
        <v>0</v>
      </c>
      <c r="C546" t="s">
        <v>1</v>
      </c>
      <c r="D546">
        <v>5195.79</v>
      </c>
      <c r="E546">
        <v>5196.0843299999997</v>
      </c>
      <c r="F546">
        <v>5199.1276600000001</v>
      </c>
      <c r="G546">
        <v>5206.0326800000003</v>
      </c>
      <c r="H546">
        <v>5187.8437899999999</v>
      </c>
      <c r="J546">
        <v>1775557200</v>
      </c>
      <c r="K546" t="s">
        <v>0</v>
      </c>
      <c r="L546" t="s">
        <v>2</v>
      </c>
      <c r="M546">
        <v>4672.33</v>
      </c>
      <c r="N546">
        <v>4673.2681300000004</v>
      </c>
      <c r="O546">
        <v>4673.4536699999999</v>
      </c>
      <c r="P546">
        <v>4678.10581</v>
      </c>
      <c r="Q546">
        <v>4668.1823000000004</v>
      </c>
    </row>
    <row r="547" spans="1:17" x14ac:dyDescent="0.55000000000000004">
      <c r="A547">
        <v>1773212400</v>
      </c>
      <c r="B547" t="s">
        <v>0</v>
      </c>
      <c r="C547" t="s">
        <v>1</v>
      </c>
      <c r="D547">
        <v>5187.7</v>
      </c>
      <c r="E547">
        <v>5191.3945999999996</v>
      </c>
      <c r="F547">
        <v>5195.2611299999999</v>
      </c>
      <c r="G547">
        <v>5202.1804400000001</v>
      </c>
      <c r="H547">
        <v>5182.9436800000003</v>
      </c>
      <c r="J547">
        <v>1775557500</v>
      </c>
      <c r="K547" t="s">
        <v>0</v>
      </c>
      <c r="L547" t="s">
        <v>2</v>
      </c>
      <c r="M547">
        <v>4668.12</v>
      </c>
      <c r="N547">
        <v>4671.3645299999998</v>
      </c>
      <c r="O547">
        <v>4672.4090999999999</v>
      </c>
      <c r="P547">
        <v>4676.8599400000003</v>
      </c>
      <c r="Q547">
        <v>4666.83842</v>
      </c>
    </row>
    <row r="548" spans="1:17" x14ac:dyDescent="0.55000000000000004">
      <c r="A548">
        <v>1773216000</v>
      </c>
      <c r="B548" t="s">
        <v>0</v>
      </c>
      <c r="C548" t="s">
        <v>1</v>
      </c>
      <c r="D548">
        <v>5187.67</v>
      </c>
      <c r="E548">
        <v>5186.6290099999997</v>
      </c>
      <c r="F548">
        <v>5190.9450699999998</v>
      </c>
      <c r="G548">
        <v>5198.4369699999997</v>
      </c>
      <c r="H548">
        <v>5177.94157</v>
      </c>
      <c r="J548">
        <v>1775557800</v>
      </c>
      <c r="K548" t="s">
        <v>0</v>
      </c>
      <c r="L548" t="s">
        <v>2</v>
      </c>
      <c r="M548">
        <v>4667.3500000000004</v>
      </c>
      <c r="N548">
        <v>4668.54601</v>
      </c>
      <c r="O548">
        <v>4670.4775600000003</v>
      </c>
      <c r="P548">
        <v>4674.5125500000004</v>
      </c>
      <c r="Q548">
        <v>4664.6642400000001</v>
      </c>
    </row>
    <row r="549" spans="1:17" x14ac:dyDescent="0.55000000000000004">
      <c r="A549">
        <v>1773219600</v>
      </c>
      <c r="B549" t="s">
        <v>0</v>
      </c>
      <c r="C549" t="s">
        <v>1</v>
      </c>
      <c r="D549">
        <v>5186.07</v>
      </c>
      <c r="E549">
        <v>5182.0759099999996</v>
      </c>
      <c r="F549">
        <v>5186.5104899999997</v>
      </c>
      <c r="G549">
        <v>5195.0658700000004</v>
      </c>
      <c r="H549">
        <v>5173.1199399999996</v>
      </c>
      <c r="J549">
        <v>1775558100</v>
      </c>
      <c r="K549" t="s">
        <v>0</v>
      </c>
      <c r="L549" t="s">
        <v>2</v>
      </c>
      <c r="M549">
        <v>4663.3900000000003</v>
      </c>
      <c r="N549">
        <v>4664.9771700000001</v>
      </c>
      <c r="O549">
        <v>4667.7273599999999</v>
      </c>
      <c r="P549">
        <v>4671.2408599999999</v>
      </c>
      <c r="Q549">
        <v>4661.5032899999997</v>
      </c>
    </row>
    <row r="550" spans="1:17" x14ac:dyDescent="0.55000000000000004">
      <c r="A550">
        <v>1773223200</v>
      </c>
      <c r="B550" t="s">
        <v>0</v>
      </c>
      <c r="C550" t="s">
        <v>1</v>
      </c>
      <c r="D550">
        <v>5181.4399999999996</v>
      </c>
      <c r="E550">
        <v>5178.2141099999999</v>
      </c>
      <c r="F550">
        <v>5182.3622999999998</v>
      </c>
      <c r="G550">
        <v>5192.2745999999997</v>
      </c>
      <c r="H550">
        <v>5168.91374</v>
      </c>
      <c r="J550">
        <v>1775558400</v>
      </c>
      <c r="K550" t="s">
        <v>0</v>
      </c>
      <c r="L550" t="s">
        <v>2</v>
      </c>
      <c r="M550">
        <v>4662.3</v>
      </c>
      <c r="N550">
        <v>4660.9828600000001</v>
      </c>
      <c r="O550">
        <v>4664.3551100000004</v>
      </c>
      <c r="P550">
        <v>4667.34962</v>
      </c>
      <c r="Q550">
        <v>4657.6107899999997</v>
      </c>
    </row>
    <row r="551" spans="1:17" x14ac:dyDescent="0.55000000000000004">
      <c r="A551">
        <v>1773226800</v>
      </c>
      <c r="B551" t="s">
        <v>0</v>
      </c>
      <c r="C551" t="s">
        <v>1</v>
      </c>
      <c r="D551">
        <v>5167.6000000000004</v>
      </c>
      <c r="E551">
        <v>5175.5009300000002</v>
      </c>
      <c r="F551">
        <v>5178.9316200000003</v>
      </c>
      <c r="G551">
        <v>5190.1526400000002</v>
      </c>
      <c r="H551">
        <v>5165.7376100000001</v>
      </c>
      <c r="J551">
        <v>1775558700</v>
      </c>
      <c r="K551" t="s">
        <v>0</v>
      </c>
      <c r="L551" t="s">
        <v>2</v>
      </c>
      <c r="M551">
        <v>4650.38</v>
      </c>
      <c r="N551">
        <v>4656.8412099999996</v>
      </c>
      <c r="O551">
        <v>4660.5981599999996</v>
      </c>
      <c r="P551">
        <v>4663.2308000000003</v>
      </c>
      <c r="Q551">
        <v>4653.3888999999999</v>
      </c>
    </row>
    <row r="552" spans="1:17" x14ac:dyDescent="0.55000000000000004">
      <c r="A552">
        <v>1773230400</v>
      </c>
      <c r="B552" t="s">
        <v>0</v>
      </c>
      <c r="C552" t="s">
        <v>1</v>
      </c>
      <c r="D552">
        <v>5176.9799999999996</v>
      </c>
      <c r="E552">
        <v>5174.37219</v>
      </c>
      <c r="F552">
        <v>5176.6518999999998</v>
      </c>
      <c r="G552">
        <v>5188.5239600000004</v>
      </c>
      <c r="H552">
        <v>5164.0222999999996</v>
      </c>
      <c r="J552">
        <v>1775559000</v>
      </c>
      <c r="K552" t="s">
        <v>0</v>
      </c>
      <c r="L552" t="s">
        <v>2</v>
      </c>
      <c r="M552">
        <v>4655.8500000000004</v>
      </c>
      <c r="N552">
        <v>4653.1121800000001</v>
      </c>
      <c r="O552">
        <v>4656.8551699999998</v>
      </c>
      <c r="P552">
        <v>4659.2921800000004</v>
      </c>
      <c r="Q552">
        <v>4649.2285599999996</v>
      </c>
    </row>
    <row r="553" spans="1:17" x14ac:dyDescent="0.55000000000000004">
      <c r="A553">
        <v>1773234000</v>
      </c>
      <c r="B553" t="s">
        <v>0</v>
      </c>
      <c r="C553" t="s">
        <v>1</v>
      </c>
      <c r="D553">
        <v>5183.2</v>
      </c>
      <c r="E553">
        <v>5174.2670399999997</v>
      </c>
      <c r="F553">
        <v>5175.4594699999998</v>
      </c>
      <c r="G553">
        <v>5187.4246800000001</v>
      </c>
      <c r="H553">
        <v>5164.0652700000001</v>
      </c>
      <c r="J553">
        <v>1775559300</v>
      </c>
      <c r="K553" t="s">
        <v>0</v>
      </c>
      <c r="L553" t="s">
        <v>2</v>
      </c>
      <c r="M553">
        <v>4652.0600000000004</v>
      </c>
      <c r="N553">
        <v>4649.8206300000002</v>
      </c>
      <c r="O553">
        <v>4653.3379000000004</v>
      </c>
      <c r="P553">
        <v>4655.8226400000003</v>
      </c>
      <c r="Q553">
        <v>4645.3721100000002</v>
      </c>
    </row>
    <row r="554" spans="1:17" x14ac:dyDescent="0.55000000000000004">
      <c r="A554">
        <v>1773237600</v>
      </c>
      <c r="B554" t="s">
        <v>0</v>
      </c>
      <c r="C554" t="s">
        <v>1</v>
      </c>
      <c r="D554">
        <v>5166.34</v>
      </c>
      <c r="E554">
        <v>5174.4656299999997</v>
      </c>
      <c r="F554">
        <v>5174.9625500000002</v>
      </c>
      <c r="G554">
        <v>5186.1495199999999</v>
      </c>
      <c r="H554">
        <v>5164.5861699999996</v>
      </c>
      <c r="J554">
        <v>1775559600</v>
      </c>
      <c r="K554" t="s">
        <v>0</v>
      </c>
      <c r="L554" t="s">
        <v>2</v>
      </c>
      <c r="M554">
        <v>4654.3999999999996</v>
      </c>
      <c r="N554">
        <v>4647.2282800000003</v>
      </c>
      <c r="O554">
        <v>4650.2830899999999</v>
      </c>
      <c r="P554">
        <v>4653.0171399999999</v>
      </c>
      <c r="Q554">
        <v>4642.0777600000001</v>
      </c>
    </row>
    <row r="555" spans="1:17" x14ac:dyDescent="0.55000000000000004">
      <c r="A555">
        <v>1773241200</v>
      </c>
      <c r="B555" t="s">
        <v>0</v>
      </c>
      <c r="C555" t="s">
        <v>1</v>
      </c>
      <c r="D555">
        <v>5175.68</v>
      </c>
      <c r="E555">
        <v>5174.8286799999996</v>
      </c>
      <c r="F555">
        <v>5174.8956200000002</v>
      </c>
      <c r="G555">
        <v>5184.6258600000001</v>
      </c>
      <c r="H555">
        <v>5165.1208500000002</v>
      </c>
      <c r="J555">
        <v>1775559900</v>
      </c>
      <c r="K555" t="s">
        <v>0</v>
      </c>
      <c r="L555" t="s">
        <v>2</v>
      </c>
      <c r="M555">
        <v>4651.3900000000003</v>
      </c>
      <c r="N555">
        <v>4645.4040400000004</v>
      </c>
      <c r="O555">
        <v>4647.8435600000003</v>
      </c>
      <c r="P555">
        <v>4651.04684</v>
      </c>
      <c r="Q555">
        <v>4639.6665999999996</v>
      </c>
    </row>
    <row r="556" spans="1:17" x14ac:dyDescent="0.55000000000000004">
      <c r="A556">
        <v>1773244800</v>
      </c>
      <c r="B556" t="s">
        <v>0</v>
      </c>
      <c r="C556" t="s">
        <v>1</v>
      </c>
      <c r="D556">
        <v>5169.88</v>
      </c>
      <c r="E556">
        <v>5174.5032499999998</v>
      </c>
      <c r="F556">
        <v>5174.6994299999997</v>
      </c>
      <c r="G556">
        <v>5182.7755999999999</v>
      </c>
      <c r="H556">
        <v>5164.9903400000003</v>
      </c>
      <c r="J556">
        <v>1775560200</v>
      </c>
      <c r="K556" t="s">
        <v>0</v>
      </c>
      <c r="L556" t="s">
        <v>2</v>
      </c>
      <c r="M556">
        <v>4635.79</v>
      </c>
      <c r="N556">
        <v>4644.5082400000001</v>
      </c>
      <c r="O556">
        <v>4646.1759000000002</v>
      </c>
      <c r="P556">
        <v>4649.9437200000002</v>
      </c>
      <c r="Q556">
        <v>4638.3171300000004</v>
      </c>
    </row>
    <row r="557" spans="1:17" x14ac:dyDescent="0.55000000000000004">
      <c r="A557">
        <v>1773248400</v>
      </c>
      <c r="B557" t="s">
        <v>0</v>
      </c>
      <c r="C557" t="s">
        <v>1</v>
      </c>
      <c r="D557">
        <v>5172.34</v>
      </c>
      <c r="E557">
        <v>5173.22289</v>
      </c>
      <c r="F557">
        <v>5173.9611599999998</v>
      </c>
      <c r="G557">
        <v>5180.3912899999996</v>
      </c>
      <c r="H557">
        <v>5163.91698</v>
      </c>
      <c r="J557">
        <v>1775560500</v>
      </c>
      <c r="K557" t="s">
        <v>0</v>
      </c>
      <c r="L557" t="s">
        <v>2</v>
      </c>
      <c r="M557">
        <v>4639.88</v>
      </c>
      <c r="N557">
        <v>4644.9469900000004</v>
      </c>
      <c r="O557">
        <v>4645.5614500000001</v>
      </c>
      <c r="P557">
        <v>4649.8049799999999</v>
      </c>
      <c r="Q557">
        <v>4638.5486199999996</v>
      </c>
    </row>
    <row r="558" spans="1:17" x14ac:dyDescent="0.55000000000000004">
      <c r="A558">
        <v>1773252000</v>
      </c>
      <c r="B558" t="s">
        <v>0</v>
      </c>
      <c r="C558" t="s">
        <v>1</v>
      </c>
      <c r="D558">
        <v>5183.32</v>
      </c>
      <c r="E558">
        <v>5170.7588999999998</v>
      </c>
      <c r="F558">
        <v>5172.3600299999998</v>
      </c>
      <c r="G558">
        <v>5177.5233799999996</v>
      </c>
      <c r="H558">
        <v>5161.2928400000001</v>
      </c>
      <c r="J558">
        <v>1775560800</v>
      </c>
      <c r="K558" t="s">
        <v>0</v>
      </c>
      <c r="L558" t="s">
        <v>2</v>
      </c>
      <c r="M558">
        <v>4645.3</v>
      </c>
      <c r="N558">
        <v>4646.4829099999997</v>
      </c>
      <c r="O558">
        <v>4646.0221799999999</v>
      </c>
      <c r="P558">
        <v>4650.7445200000002</v>
      </c>
      <c r="Q558">
        <v>4640.1692700000003</v>
      </c>
    </row>
    <row r="559" spans="1:17" x14ac:dyDescent="0.55000000000000004">
      <c r="A559">
        <v>1773255600</v>
      </c>
      <c r="B559" t="s">
        <v>0</v>
      </c>
      <c r="C559" t="s">
        <v>1</v>
      </c>
      <c r="D559">
        <v>5175.96</v>
      </c>
      <c r="E559">
        <v>5166.8675800000001</v>
      </c>
      <c r="F559">
        <v>5169.6138099999998</v>
      </c>
      <c r="G559">
        <v>5174.1167699999996</v>
      </c>
      <c r="H559">
        <v>5157.1864400000004</v>
      </c>
      <c r="J559">
        <v>1775561100</v>
      </c>
      <c r="K559" t="s">
        <v>0</v>
      </c>
      <c r="L559" t="s">
        <v>2</v>
      </c>
      <c r="M559">
        <v>4648.16</v>
      </c>
      <c r="N559">
        <v>4648.7297399999998</v>
      </c>
      <c r="O559">
        <v>4647.3759600000003</v>
      </c>
      <c r="P559">
        <v>4652.44337</v>
      </c>
      <c r="Q559">
        <v>4642.7890500000003</v>
      </c>
    </row>
    <row r="560" spans="1:17" x14ac:dyDescent="0.55000000000000004">
      <c r="A560">
        <v>1773266400</v>
      </c>
      <c r="B560" t="s">
        <v>0</v>
      </c>
      <c r="C560" t="s">
        <v>1</v>
      </c>
      <c r="D560">
        <v>5134.08</v>
      </c>
      <c r="E560">
        <v>5162.0903200000002</v>
      </c>
      <c r="F560">
        <v>5165.8520600000002</v>
      </c>
      <c r="G560">
        <v>5170.3196699999999</v>
      </c>
      <c r="H560">
        <v>5151.8920900000003</v>
      </c>
      <c r="J560">
        <v>1775561400</v>
      </c>
      <c r="K560" t="s">
        <v>0</v>
      </c>
      <c r="L560" t="s">
        <v>2</v>
      </c>
      <c r="M560">
        <v>4649.76</v>
      </c>
      <c r="N560">
        <v>4651.3382700000002</v>
      </c>
      <c r="O560">
        <v>4649.3571199999997</v>
      </c>
      <c r="P560">
        <v>4654.5179500000004</v>
      </c>
      <c r="Q560">
        <v>4645.8674499999997</v>
      </c>
    </row>
    <row r="561" spans="1:17" x14ac:dyDescent="0.55000000000000004">
      <c r="A561">
        <v>1773270000</v>
      </c>
      <c r="B561" t="s">
        <v>0</v>
      </c>
      <c r="C561" t="s">
        <v>1</v>
      </c>
      <c r="D561">
        <v>5161.29</v>
      </c>
      <c r="E561">
        <v>5158.0452999999998</v>
      </c>
      <c r="F561">
        <v>5161.9486800000004</v>
      </c>
      <c r="G561">
        <v>5166.9394499999999</v>
      </c>
      <c r="H561">
        <v>5147.1509800000003</v>
      </c>
      <c r="J561">
        <v>1775561700</v>
      </c>
      <c r="K561" t="s">
        <v>0</v>
      </c>
      <c r="L561" t="s">
        <v>2</v>
      </c>
      <c r="M561">
        <v>4654.79</v>
      </c>
      <c r="N561">
        <v>4653.9975199999999</v>
      </c>
      <c r="O561">
        <v>4651.6773199999998</v>
      </c>
      <c r="P561">
        <v>4656.7390100000002</v>
      </c>
      <c r="Q561">
        <v>4648.9659899999997</v>
      </c>
    </row>
    <row r="562" spans="1:17" x14ac:dyDescent="0.55000000000000004">
      <c r="A562">
        <v>1773273600</v>
      </c>
      <c r="B562" t="s">
        <v>0</v>
      </c>
      <c r="C562" t="s">
        <v>1</v>
      </c>
      <c r="D562">
        <v>5152.96</v>
      </c>
      <c r="E562">
        <v>5154.4331599999996</v>
      </c>
      <c r="F562">
        <v>5158.19092</v>
      </c>
      <c r="G562">
        <v>5164.1113999999998</v>
      </c>
      <c r="H562">
        <v>5143.7179400000005</v>
      </c>
      <c r="J562">
        <v>1775562000</v>
      </c>
      <c r="K562" t="s">
        <v>0</v>
      </c>
      <c r="L562" t="s">
        <v>2</v>
      </c>
      <c r="M562">
        <v>4663.1000000000004</v>
      </c>
      <c r="N562">
        <v>4656.3387899999998</v>
      </c>
      <c r="O562">
        <v>4654.0080500000004</v>
      </c>
      <c r="P562">
        <v>4658.8073000000004</v>
      </c>
      <c r="Q562">
        <v>4651.7584299999999</v>
      </c>
    </row>
    <row r="563" spans="1:17" x14ac:dyDescent="0.55000000000000004">
      <c r="A563">
        <v>1773277200</v>
      </c>
      <c r="B563" t="s">
        <v>0</v>
      </c>
      <c r="C563" t="s">
        <v>1</v>
      </c>
      <c r="D563">
        <v>5168.51</v>
      </c>
      <c r="E563">
        <v>5151.85502</v>
      </c>
      <c r="F563">
        <v>5155.02297</v>
      </c>
      <c r="G563">
        <v>5162.08896</v>
      </c>
      <c r="H563">
        <v>5141.2727000000004</v>
      </c>
      <c r="J563">
        <v>1775562300</v>
      </c>
      <c r="K563" t="s">
        <v>0</v>
      </c>
      <c r="L563" t="s">
        <v>2</v>
      </c>
      <c r="M563">
        <v>4660.67</v>
      </c>
      <c r="N563">
        <v>4657.9901399999999</v>
      </c>
      <c r="O563">
        <v>4655.9991</v>
      </c>
      <c r="P563">
        <v>4660.4619300000004</v>
      </c>
      <c r="Q563">
        <v>4653.8915100000004</v>
      </c>
    </row>
    <row r="564" spans="1:17" x14ac:dyDescent="0.55000000000000004">
      <c r="A564">
        <v>1773280800</v>
      </c>
      <c r="B564" t="s">
        <v>0</v>
      </c>
      <c r="C564" t="s">
        <v>1</v>
      </c>
      <c r="D564">
        <v>5150.7299999999996</v>
      </c>
      <c r="E564">
        <v>5150.3267500000002</v>
      </c>
      <c r="F564">
        <v>5152.6748600000001</v>
      </c>
      <c r="G564">
        <v>5160.7682000000004</v>
      </c>
      <c r="H564">
        <v>5140.0657600000004</v>
      </c>
      <c r="J564">
        <v>1775562600</v>
      </c>
      <c r="K564" t="s">
        <v>0</v>
      </c>
      <c r="L564" t="s">
        <v>2</v>
      </c>
      <c r="M564">
        <v>4658.6499999999996</v>
      </c>
      <c r="N564">
        <v>4659.0090200000004</v>
      </c>
      <c r="O564">
        <v>4657.5040600000002</v>
      </c>
      <c r="P564">
        <v>4661.6678300000003</v>
      </c>
      <c r="Q564">
        <v>4655.2328100000004</v>
      </c>
    </row>
    <row r="565" spans="1:17" x14ac:dyDescent="0.55000000000000004">
      <c r="A565">
        <v>1773284400</v>
      </c>
      <c r="B565" t="s">
        <v>0</v>
      </c>
      <c r="C565" t="s">
        <v>1</v>
      </c>
      <c r="D565">
        <v>5153</v>
      </c>
      <c r="E565">
        <v>5150.8161700000001</v>
      </c>
      <c r="F565">
        <v>5151.7455200000004</v>
      </c>
      <c r="G565">
        <v>5160.4264000000003</v>
      </c>
      <c r="H565">
        <v>5140.5487499999999</v>
      </c>
      <c r="J565">
        <v>1775562900</v>
      </c>
      <c r="K565" t="s">
        <v>0</v>
      </c>
      <c r="L565" t="s">
        <v>2</v>
      </c>
      <c r="M565">
        <v>4659.8100000000004</v>
      </c>
      <c r="N565">
        <v>4659.5374000000002</v>
      </c>
      <c r="O565">
        <v>4658.5207300000002</v>
      </c>
      <c r="P565">
        <v>4662.5101800000002</v>
      </c>
      <c r="Q565">
        <v>4655.8455700000004</v>
      </c>
    </row>
    <row r="566" spans="1:17" x14ac:dyDescent="0.55000000000000004">
      <c r="A566">
        <v>1773288000</v>
      </c>
      <c r="B566" t="s">
        <v>0</v>
      </c>
      <c r="C566" t="s">
        <v>1</v>
      </c>
      <c r="D566">
        <v>5142.66</v>
      </c>
      <c r="E566">
        <v>5153.6549999999997</v>
      </c>
      <c r="F566">
        <v>5152.7002599999996</v>
      </c>
      <c r="G566">
        <v>5161.93984</v>
      </c>
      <c r="H566">
        <v>5143.0443299999997</v>
      </c>
      <c r="J566">
        <v>1775563200</v>
      </c>
      <c r="K566" t="s">
        <v>0</v>
      </c>
      <c r="L566" t="s">
        <v>2</v>
      </c>
      <c r="M566">
        <v>4658.07</v>
      </c>
      <c r="N566">
        <v>4659.7477799999997</v>
      </c>
      <c r="O566">
        <v>4659.1342599999998</v>
      </c>
      <c r="P566">
        <v>4663.1141299999999</v>
      </c>
      <c r="Q566">
        <v>4655.9437500000004</v>
      </c>
    </row>
    <row r="567" spans="1:17" x14ac:dyDescent="0.55000000000000004">
      <c r="A567">
        <v>1773291600</v>
      </c>
      <c r="B567" t="s">
        <v>0</v>
      </c>
      <c r="C567" t="s">
        <v>1</v>
      </c>
      <c r="D567">
        <v>5154.67</v>
      </c>
      <c r="E567">
        <v>5159.1042200000002</v>
      </c>
      <c r="F567">
        <v>5155.9022400000003</v>
      </c>
      <c r="G567">
        <v>5165.5990199999997</v>
      </c>
      <c r="H567">
        <v>5147.7612300000001</v>
      </c>
      <c r="J567">
        <v>1775563500</v>
      </c>
      <c r="K567" t="s">
        <v>0</v>
      </c>
      <c r="L567" t="s">
        <v>2</v>
      </c>
      <c r="M567">
        <v>4656.12</v>
      </c>
      <c r="N567">
        <v>4659.8872199999996</v>
      </c>
      <c r="O567">
        <v>4659.5107399999997</v>
      </c>
      <c r="P567">
        <v>4663.6419900000001</v>
      </c>
      <c r="Q567">
        <v>4655.8665899999996</v>
      </c>
    </row>
    <row r="568" spans="1:17" x14ac:dyDescent="0.55000000000000004">
      <c r="A568">
        <v>1773295200</v>
      </c>
      <c r="B568" t="s">
        <v>0</v>
      </c>
      <c r="C568" t="s">
        <v>1</v>
      </c>
      <c r="D568">
        <v>5166.29</v>
      </c>
      <c r="E568">
        <v>5166.3504400000002</v>
      </c>
      <c r="F568">
        <v>5161.1263399999998</v>
      </c>
      <c r="G568">
        <v>5171.2040200000001</v>
      </c>
      <c r="H568">
        <v>5154.4295599999996</v>
      </c>
      <c r="J568">
        <v>1775563800</v>
      </c>
      <c r="K568" t="s">
        <v>0</v>
      </c>
      <c r="L568" t="s">
        <v>2</v>
      </c>
      <c r="M568">
        <v>4655.16</v>
      </c>
      <c r="N568">
        <v>4660.1567999999997</v>
      </c>
      <c r="O568">
        <v>4659.8337700000002</v>
      </c>
      <c r="P568">
        <v>4664.1448899999996</v>
      </c>
      <c r="Q568">
        <v>4655.9398899999997</v>
      </c>
    </row>
    <row r="569" spans="1:17" x14ac:dyDescent="0.55000000000000004">
      <c r="A569">
        <v>1773298800</v>
      </c>
      <c r="B569" t="s">
        <v>0</v>
      </c>
      <c r="C569" t="s">
        <v>1</v>
      </c>
      <c r="D569">
        <v>5182.0600000000004</v>
      </c>
      <c r="E569">
        <v>5174.1510500000004</v>
      </c>
      <c r="F569">
        <v>5167.6386899999998</v>
      </c>
      <c r="G569">
        <v>5177.9431000000004</v>
      </c>
      <c r="H569">
        <v>5162.0233600000001</v>
      </c>
      <c r="J569">
        <v>1775564100</v>
      </c>
      <c r="K569" t="s">
        <v>0</v>
      </c>
      <c r="L569" t="s">
        <v>2</v>
      </c>
      <c r="M569">
        <v>4658.6000000000004</v>
      </c>
      <c r="N569">
        <v>4660.6289800000004</v>
      </c>
      <c r="O569">
        <v>4660.2313800000002</v>
      </c>
      <c r="P569">
        <v>4664.8589400000001</v>
      </c>
      <c r="Q569">
        <v>4656.2596199999998</v>
      </c>
    </row>
    <row r="570" spans="1:17" x14ac:dyDescent="0.55000000000000004">
      <c r="A570">
        <v>1773302400</v>
      </c>
      <c r="B570" t="s">
        <v>0</v>
      </c>
      <c r="C570" t="s">
        <v>1</v>
      </c>
      <c r="D570">
        <v>5178.17</v>
      </c>
      <c r="E570">
        <v>5180.8684700000003</v>
      </c>
      <c r="F570">
        <v>5174.2535799999996</v>
      </c>
      <c r="G570">
        <v>5184.5539699999999</v>
      </c>
      <c r="H570">
        <v>5169.0159599999997</v>
      </c>
      <c r="J570">
        <v>1775564400</v>
      </c>
      <c r="K570" t="s">
        <v>0</v>
      </c>
      <c r="L570" t="s">
        <v>2</v>
      </c>
      <c r="M570">
        <v>4666.75</v>
      </c>
      <c r="N570">
        <v>4661.1045999999997</v>
      </c>
      <c r="O570">
        <v>4660.6679899999999</v>
      </c>
      <c r="P570">
        <v>4665.5620500000005</v>
      </c>
      <c r="Q570">
        <v>4656.7841399999998</v>
      </c>
    </row>
    <row r="571" spans="1:17" x14ac:dyDescent="0.55000000000000004">
      <c r="A571">
        <v>1773306000</v>
      </c>
      <c r="B571" t="s">
        <v>0</v>
      </c>
      <c r="C571" t="s">
        <v>1</v>
      </c>
      <c r="D571">
        <v>5188.3900000000003</v>
      </c>
      <c r="E571">
        <v>5185.2278299999998</v>
      </c>
      <c r="F571">
        <v>5179.74071</v>
      </c>
      <c r="G571">
        <v>5189.8627699999997</v>
      </c>
      <c r="H571">
        <v>5173.7492499999998</v>
      </c>
      <c r="J571">
        <v>1775564700</v>
      </c>
      <c r="K571" t="s">
        <v>0</v>
      </c>
      <c r="L571" t="s">
        <v>2</v>
      </c>
      <c r="M571">
        <v>4665.6899999999996</v>
      </c>
      <c r="N571">
        <v>4661.1839200000004</v>
      </c>
      <c r="O571">
        <v>4660.9259499999998</v>
      </c>
      <c r="P571">
        <v>4665.9031100000002</v>
      </c>
      <c r="Q571">
        <v>4657.1785</v>
      </c>
    </row>
    <row r="572" spans="1:17" x14ac:dyDescent="0.55000000000000004">
      <c r="A572">
        <v>1773309600</v>
      </c>
      <c r="B572" t="s">
        <v>0</v>
      </c>
      <c r="C572" t="s">
        <v>1</v>
      </c>
      <c r="D572">
        <v>5182.3900000000003</v>
      </c>
      <c r="E572">
        <v>5185.6373800000001</v>
      </c>
      <c r="F572">
        <v>5182.6890400000002</v>
      </c>
      <c r="G572">
        <v>5192.6930300000004</v>
      </c>
      <c r="H572">
        <v>5175.0497699999996</v>
      </c>
      <c r="J572">
        <v>1775565000</v>
      </c>
      <c r="K572" t="s">
        <v>0</v>
      </c>
      <c r="L572" t="s">
        <v>2</v>
      </c>
      <c r="M572">
        <v>4661.04</v>
      </c>
      <c r="N572">
        <v>4660.7092199999997</v>
      </c>
      <c r="O572">
        <v>4660.8175899999997</v>
      </c>
      <c r="P572">
        <v>4665.7553900000003</v>
      </c>
      <c r="Q572">
        <v>4657.0327500000003</v>
      </c>
    </row>
    <row r="573" spans="1:17" x14ac:dyDescent="0.55000000000000004">
      <c r="A573">
        <v>1773313200</v>
      </c>
      <c r="B573" t="s">
        <v>0</v>
      </c>
      <c r="C573" t="s">
        <v>1</v>
      </c>
      <c r="D573">
        <v>5178.91</v>
      </c>
      <c r="E573">
        <v>5181.4760399999996</v>
      </c>
      <c r="F573">
        <v>5182.0825400000003</v>
      </c>
      <c r="G573">
        <v>5191.9227700000001</v>
      </c>
      <c r="H573">
        <v>5171.8963000000003</v>
      </c>
      <c r="J573">
        <v>1775565300</v>
      </c>
      <c r="K573" t="s">
        <v>0</v>
      </c>
      <c r="L573" t="s">
        <v>2</v>
      </c>
      <c r="M573">
        <v>4663.34</v>
      </c>
      <c r="N573">
        <v>4659.69092</v>
      </c>
      <c r="O573">
        <v>4660.25425</v>
      </c>
      <c r="P573">
        <v>4665.0103200000003</v>
      </c>
      <c r="Q573">
        <v>4656.2882</v>
      </c>
    </row>
    <row r="574" spans="1:17" x14ac:dyDescent="0.55000000000000004">
      <c r="A574">
        <v>1773316800</v>
      </c>
      <c r="B574" t="s">
        <v>0</v>
      </c>
      <c r="C574" t="s">
        <v>1</v>
      </c>
      <c r="D574">
        <v>5181.46</v>
      </c>
      <c r="E574">
        <v>5172.6698999999999</v>
      </c>
      <c r="F574">
        <v>5177.3762200000001</v>
      </c>
      <c r="G574">
        <v>5187.0668999999998</v>
      </c>
      <c r="H574">
        <v>5164.0397599999997</v>
      </c>
      <c r="J574">
        <v>1775565600</v>
      </c>
      <c r="K574" t="s">
        <v>0</v>
      </c>
      <c r="L574" t="s">
        <v>2</v>
      </c>
      <c r="M574">
        <v>4656.8900000000003</v>
      </c>
      <c r="N574">
        <v>4658.0845600000002</v>
      </c>
      <c r="O574">
        <v>4659.1694100000004</v>
      </c>
      <c r="P574">
        <v>4663.6982900000003</v>
      </c>
      <c r="Q574">
        <v>4654.9562900000001</v>
      </c>
    </row>
    <row r="575" spans="1:17" x14ac:dyDescent="0.55000000000000004">
      <c r="A575">
        <v>1773320400</v>
      </c>
      <c r="B575" t="s">
        <v>0</v>
      </c>
      <c r="C575" t="s">
        <v>1</v>
      </c>
      <c r="D575">
        <v>5151.3900000000003</v>
      </c>
      <c r="E575">
        <v>5159.73909</v>
      </c>
      <c r="F575">
        <v>5168.5576600000004</v>
      </c>
      <c r="G575">
        <v>5177.8952900000004</v>
      </c>
      <c r="H575">
        <v>5152.0893699999997</v>
      </c>
      <c r="J575">
        <v>1775565900</v>
      </c>
      <c r="K575" t="s">
        <v>0</v>
      </c>
      <c r="L575" t="s">
        <v>2</v>
      </c>
      <c r="M575">
        <v>4648.6400000000003</v>
      </c>
      <c r="N575">
        <v>4656.2162500000004</v>
      </c>
      <c r="O575">
        <v>4657.69283</v>
      </c>
      <c r="P575">
        <v>4661.9000100000003</v>
      </c>
      <c r="Q575">
        <v>4653.1912300000004</v>
      </c>
    </row>
    <row r="576" spans="1:17" x14ac:dyDescent="0.55000000000000004">
      <c r="A576">
        <v>1773324000</v>
      </c>
      <c r="B576" t="s">
        <v>0</v>
      </c>
      <c r="C576" t="s">
        <v>1</v>
      </c>
      <c r="D576">
        <v>5142.96</v>
      </c>
      <c r="E576">
        <v>5144.6163500000002</v>
      </c>
      <c r="F576">
        <v>5156.5870100000002</v>
      </c>
      <c r="G576">
        <v>5164.8764000000001</v>
      </c>
      <c r="H576">
        <v>5137.4642299999996</v>
      </c>
      <c r="J576">
        <v>1775566200</v>
      </c>
      <c r="K576" t="s">
        <v>0</v>
      </c>
      <c r="L576" t="s">
        <v>2</v>
      </c>
      <c r="M576">
        <v>4654.3999999999996</v>
      </c>
      <c r="N576">
        <v>4654.5732099999996</v>
      </c>
      <c r="O576">
        <v>4656.1330200000002</v>
      </c>
      <c r="P576">
        <v>4660.0497400000004</v>
      </c>
      <c r="Q576">
        <v>4651.4445299999998</v>
      </c>
    </row>
    <row r="577" spans="1:17" x14ac:dyDescent="0.55000000000000004">
      <c r="A577">
        <v>1773327600</v>
      </c>
      <c r="B577" t="s">
        <v>0</v>
      </c>
      <c r="C577" t="s">
        <v>1</v>
      </c>
      <c r="D577">
        <v>5132.3</v>
      </c>
      <c r="E577">
        <v>5128.9425000000001</v>
      </c>
      <c r="F577">
        <v>5142.7647500000003</v>
      </c>
      <c r="G577">
        <v>5149.6529099999998</v>
      </c>
      <c r="H577">
        <v>5121.70309</v>
      </c>
      <c r="J577">
        <v>1775566500</v>
      </c>
      <c r="K577" t="s">
        <v>0</v>
      </c>
      <c r="L577" t="s">
        <v>2</v>
      </c>
      <c r="M577">
        <v>4651.4799999999996</v>
      </c>
      <c r="N577">
        <v>4653.3357100000003</v>
      </c>
      <c r="O577">
        <v>4654.7343700000001</v>
      </c>
      <c r="P577">
        <v>4658.5015700000004</v>
      </c>
      <c r="Q577">
        <v>4650.0480600000001</v>
      </c>
    </row>
    <row r="578" spans="1:17" x14ac:dyDescent="0.55000000000000004">
      <c r="A578">
        <v>1773331200</v>
      </c>
      <c r="B578" t="s">
        <v>0</v>
      </c>
      <c r="C578" t="s">
        <v>1</v>
      </c>
      <c r="D578">
        <v>5123.63</v>
      </c>
      <c r="E578">
        <v>5114.5121300000001</v>
      </c>
      <c r="F578">
        <v>5128.6384399999997</v>
      </c>
      <c r="G578">
        <v>5134.1663500000004</v>
      </c>
      <c r="H578">
        <v>5106.9986399999998</v>
      </c>
      <c r="J578">
        <v>1775566800</v>
      </c>
      <c r="K578" t="s">
        <v>0</v>
      </c>
      <c r="L578" t="s">
        <v>2</v>
      </c>
      <c r="M578">
        <v>4655.66</v>
      </c>
      <c r="N578">
        <v>4652.82395</v>
      </c>
      <c r="O578">
        <v>4653.77916</v>
      </c>
      <c r="P578">
        <v>4657.4281300000002</v>
      </c>
      <c r="Q578">
        <v>4649.1859299999996</v>
      </c>
    </row>
    <row r="579" spans="1:17" x14ac:dyDescent="0.55000000000000004">
      <c r="A579">
        <v>1773334800</v>
      </c>
      <c r="B579" t="s">
        <v>0</v>
      </c>
      <c r="C579" t="s">
        <v>1</v>
      </c>
      <c r="D579">
        <v>5105.42</v>
      </c>
      <c r="E579">
        <v>5102.7257900000004</v>
      </c>
      <c r="F579">
        <v>5115.6821200000004</v>
      </c>
      <c r="G579">
        <v>5120.12309</v>
      </c>
      <c r="H579">
        <v>5094.1804899999997</v>
      </c>
      <c r="J579">
        <v>1775567100</v>
      </c>
      <c r="K579" t="s">
        <v>0</v>
      </c>
      <c r="L579" t="s">
        <v>2</v>
      </c>
      <c r="M579">
        <v>4655.71</v>
      </c>
      <c r="N579">
        <v>4653.0368500000004</v>
      </c>
      <c r="O579">
        <v>4653.4080000000004</v>
      </c>
      <c r="P579">
        <v>4657.1511799999998</v>
      </c>
      <c r="Q579">
        <v>4649.0913200000005</v>
      </c>
    </row>
    <row r="580" spans="1:17" x14ac:dyDescent="0.55000000000000004">
      <c r="A580">
        <v>1773338400</v>
      </c>
      <c r="B580" t="s">
        <v>0</v>
      </c>
      <c r="C580" t="s">
        <v>1</v>
      </c>
      <c r="D580">
        <v>5094.3100000000004</v>
      </c>
      <c r="E580">
        <v>5094.8859899999998</v>
      </c>
      <c r="F580">
        <v>5105.2840500000002</v>
      </c>
      <c r="G580">
        <v>5109.0572599999996</v>
      </c>
      <c r="H580">
        <v>5084.6699200000003</v>
      </c>
      <c r="J580">
        <v>1775567400</v>
      </c>
      <c r="K580" t="s">
        <v>0</v>
      </c>
      <c r="L580" t="s">
        <v>2</v>
      </c>
      <c r="M580">
        <v>4656.78</v>
      </c>
      <c r="N580">
        <v>4653.8663999999999</v>
      </c>
      <c r="O580">
        <v>4653.6372000000001</v>
      </c>
      <c r="P580">
        <v>4657.6452200000003</v>
      </c>
      <c r="Q580">
        <v>4649.6353300000001</v>
      </c>
    </row>
    <row r="581" spans="1:17" x14ac:dyDescent="0.55000000000000004">
      <c r="A581">
        <v>1773342000</v>
      </c>
      <c r="B581" t="s">
        <v>0</v>
      </c>
      <c r="C581" t="s">
        <v>1</v>
      </c>
      <c r="D581">
        <v>5084.95</v>
      </c>
      <c r="E581">
        <v>5091.5168000000003</v>
      </c>
      <c r="F581">
        <v>5098.4004199999999</v>
      </c>
      <c r="G581">
        <v>5102.2413999999999</v>
      </c>
      <c r="H581">
        <v>5079.2709800000002</v>
      </c>
      <c r="J581">
        <v>1775567700</v>
      </c>
      <c r="K581" t="s">
        <v>0</v>
      </c>
      <c r="L581" t="s">
        <v>2</v>
      </c>
      <c r="M581">
        <v>4651.0200000000004</v>
      </c>
      <c r="N581">
        <v>4654.9570100000001</v>
      </c>
      <c r="O581">
        <v>4654.2970999999998</v>
      </c>
      <c r="P581">
        <v>4658.7688200000002</v>
      </c>
      <c r="Q581">
        <v>4650.6191799999997</v>
      </c>
    </row>
    <row r="582" spans="1:17" x14ac:dyDescent="0.55000000000000004">
      <c r="A582">
        <v>1773345600</v>
      </c>
      <c r="B582" t="s">
        <v>0</v>
      </c>
      <c r="C582" t="s">
        <v>1</v>
      </c>
      <c r="D582">
        <v>5079.0200000000004</v>
      </c>
      <c r="E582">
        <v>5092.3894399999999</v>
      </c>
      <c r="F582">
        <v>5095.3949300000004</v>
      </c>
      <c r="G582">
        <v>5100.1592199999996</v>
      </c>
      <c r="H582">
        <v>5078.2735400000001</v>
      </c>
      <c r="J582">
        <v>1775568000</v>
      </c>
      <c r="K582" t="s">
        <v>0</v>
      </c>
      <c r="L582" t="s">
        <v>2</v>
      </c>
      <c r="M582">
        <v>4659.24</v>
      </c>
      <c r="N582">
        <v>4655.9483499999997</v>
      </c>
      <c r="O582">
        <v>4655.12273</v>
      </c>
      <c r="P582">
        <v>4660.0614400000004</v>
      </c>
      <c r="Q582">
        <v>4651.6072599999998</v>
      </c>
    </row>
    <row r="583" spans="1:17" x14ac:dyDescent="0.55000000000000004">
      <c r="A583">
        <v>1773352800</v>
      </c>
      <c r="B583" t="s">
        <v>0</v>
      </c>
      <c r="C583" t="s">
        <v>1</v>
      </c>
      <c r="D583">
        <v>5095.92</v>
      </c>
      <c r="E583">
        <v>5096.56538</v>
      </c>
      <c r="F583">
        <v>5095.9801600000001</v>
      </c>
      <c r="G583">
        <v>5102.2633900000001</v>
      </c>
      <c r="H583">
        <v>5081.6956</v>
      </c>
      <c r="J583">
        <v>1775568300</v>
      </c>
      <c r="K583" t="s">
        <v>0</v>
      </c>
      <c r="L583" t="s">
        <v>2</v>
      </c>
      <c r="M583">
        <v>4658.2299999999996</v>
      </c>
      <c r="N583">
        <v>4656.0307199999997</v>
      </c>
      <c r="O583">
        <v>4655.5767299999998</v>
      </c>
      <c r="P583">
        <v>4660.8784100000003</v>
      </c>
      <c r="Q583">
        <v>4651.9999799999996</v>
      </c>
    </row>
    <row r="584" spans="1:17" x14ac:dyDescent="0.55000000000000004">
      <c r="A584">
        <v>1773356400</v>
      </c>
      <c r="B584" t="s">
        <v>0</v>
      </c>
      <c r="C584" t="s">
        <v>1</v>
      </c>
      <c r="D584">
        <v>5098.1400000000003</v>
      </c>
      <c r="E584">
        <v>5102.0756199999996</v>
      </c>
      <c r="F584">
        <v>5099.0278900000003</v>
      </c>
      <c r="G584">
        <v>5107.0258400000002</v>
      </c>
      <c r="H584">
        <v>5087.7920700000004</v>
      </c>
      <c r="J584">
        <v>1775568600</v>
      </c>
      <c r="K584" t="s">
        <v>0</v>
      </c>
      <c r="L584" t="s">
        <v>2</v>
      </c>
      <c r="M584">
        <v>4648.0600000000004</v>
      </c>
      <c r="N584">
        <v>4654.7152100000003</v>
      </c>
      <c r="O584">
        <v>4655.1459699999996</v>
      </c>
      <c r="P584">
        <v>4660.5495099999998</v>
      </c>
      <c r="Q584">
        <v>4651.0595400000002</v>
      </c>
    </row>
    <row r="585" spans="1:17" x14ac:dyDescent="0.55000000000000004">
      <c r="A585">
        <v>1773360000</v>
      </c>
      <c r="B585" t="s">
        <v>0</v>
      </c>
      <c r="C585" t="s">
        <v>1</v>
      </c>
      <c r="D585">
        <v>5113.79</v>
      </c>
      <c r="E585">
        <v>5107.3701099999998</v>
      </c>
      <c r="F585">
        <v>5103.1989999999996</v>
      </c>
      <c r="G585">
        <v>5112.6160600000003</v>
      </c>
      <c r="H585">
        <v>5094.5436799999998</v>
      </c>
      <c r="J585">
        <v>1775568900</v>
      </c>
      <c r="K585" t="s">
        <v>0</v>
      </c>
      <c r="L585" t="s">
        <v>2</v>
      </c>
      <c r="M585">
        <v>4647.9399999999996</v>
      </c>
      <c r="N585">
        <v>4651.9553400000004</v>
      </c>
      <c r="O585">
        <v>4653.5506500000001</v>
      </c>
      <c r="P585">
        <v>4658.6580899999999</v>
      </c>
      <c r="Q585">
        <v>4648.5815899999998</v>
      </c>
    </row>
    <row r="586" spans="1:17" x14ac:dyDescent="0.55000000000000004">
      <c r="A586">
        <v>1773363600</v>
      </c>
      <c r="B586" t="s">
        <v>0</v>
      </c>
      <c r="C586" t="s">
        <v>1</v>
      </c>
      <c r="D586">
        <v>5123.87</v>
      </c>
      <c r="E586">
        <v>5110.7861800000001</v>
      </c>
      <c r="F586">
        <v>5106.9925899999998</v>
      </c>
      <c r="G586">
        <v>5117.1039099999998</v>
      </c>
      <c r="H586">
        <v>5100.1714400000001</v>
      </c>
      <c r="J586">
        <v>1775569200</v>
      </c>
      <c r="K586" t="s">
        <v>0</v>
      </c>
      <c r="L586" t="s">
        <v>2</v>
      </c>
      <c r="M586">
        <v>4639.92</v>
      </c>
      <c r="N586">
        <v>4647.7865700000002</v>
      </c>
      <c r="O586">
        <v>4650.6686099999997</v>
      </c>
      <c r="P586">
        <v>4655.4098400000003</v>
      </c>
      <c r="Q586">
        <v>4644.4795899999999</v>
      </c>
    </row>
    <row r="587" spans="1:17" x14ac:dyDescent="0.55000000000000004">
      <c r="A587">
        <v>1773367200</v>
      </c>
      <c r="B587" t="s">
        <v>0</v>
      </c>
      <c r="C587" t="s">
        <v>1</v>
      </c>
      <c r="D587">
        <v>5112.09</v>
      </c>
      <c r="E587">
        <v>5111.3917199999996</v>
      </c>
      <c r="F587">
        <v>5109.1921499999999</v>
      </c>
      <c r="G587">
        <v>5119.1260499999999</v>
      </c>
      <c r="H587">
        <v>5103.1845300000004</v>
      </c>
      <c r="J587">
        <v>1775569500</v>
      </c>
      <c r="K587" t="s">
        <v>0</v>
      </c>
      <c r="L587" t="s">
        <v>2</v>
      </c>
      <c r="M587">
        <v>4647.24</v>
      </c>
      <c r="N587">
        <v>4642.7575699999998</v>
      </c>
      <c r="O587">
        <v>4646.7130900000002</v>
      </c>
      <c r="P587">
        <v>4651.0593799999997</v>
      </c>
      <c r="Q587">
        <v>4639.1651400000001</v>
      </c>
    </row>
    <row r="588" spans="1:17" x14ac:dyDescent="0.55000000000000004">
      <c r="A588">
        <v>1773370800</v>
      </c>
      <c r="B588" t="s">
        <v>0</v>
      </c>
      <c r="C588" t="s">
        <v>1</v>
      </c>
      <c r="D588">
        <v>5115.7700000000004</v>
      </c>
      <c r="E588">
        <v>5109.53953</v>
      </c>
      <c r="F588">
        <v>5109.3658400000004</v>
      </c>
      <c r="G588">
        <v>5118.1399199999996</v>
      </c>
      <c r="H588">
        <v>5102.9836699999996</v>
      </c>
      <c r="J588">
        <v>1775569800</v>
      </c>
      <c r="K588" t="s">
        <v>0</v>
      </c>
      <c r="L588" t="s">
        <v>2</v>
      </c>
      <c r="M588">
        <v>4652.45</v>
      </c>
      <c r="N588">
        <v>4637.2780599999996</v>
      </c>
      <c r="O588">
        <v>4641.99557</v>
      </c>
      <c r="P588">
        <v>4646.2365799999998</v>
      </c>
      <c r="Q588">
        <v>4633.1025200000004</v>
      </c>
    </row>
    <row r="589" spans="1:17" x14ac:dyDescent="0.55000000000000004">
      <c r="A589">
        <v>1773374400</v>
      </c>
      <c r="B589" t="s">
        <v>0</v>
      </c>
      <c r="C589" t="s">
        <v>1</v>
      </c>
      <c r="D589">
        <v>5104.3100000000004</v>
      </c>
      <c r="E589">
        <v>5105.6692499999999</v>
      </c>
      <c r="F589">
        <v>5107.5175499999996</v>
      </c>
      <c r="G589">
        <v>5114.7534500000002</v>
      </c>
      <c r="H589">
        <v>5099.86157</v>
      </c>
      <c r="J589">
        <v>1775570100</v>
      </c>
      <c r="K589" t="s">
        <v>0</v>
      </c>
      <c r="L589" t="s">
        <v>2</v>
      </c>
      <c r="M589">
        <v>4644.34</v>
      </c>
      <c r="N589">
        <v>4631.9842200000003</v>
      </c>
      <c r="O589">
        <v>4636.9898899999998</v>
      </c>
      <c r="P589">
        <v>4641.4964</v>
      </c>
      <c r="Q589">
        <v>4626.9041100000004</v>
      </c>
    </row>
    <row r="590" spans="1:17" x14ac:dyDescent="0.55000000000000004">
      <c r="A590">
        <v>1773378000</v>
      </c>
      <c r="B590" t="s">
        <v>0</v>
      </c>
      <c r="C590" t="s">
        <v>1</v>
      </c>
      <c r="D590">
        <v>5102.57</v>
      </c>
      <c r="E590">
        <v>5101.1432500000001</v>
      </c>
      <c r="F590">
        <v>5104.3303999999998</v>
      </c>
      <c r="G590">
        <v>5109.8537399999996</v>
      </c>
      <c r="H590">
        <v>5094.7207099999996</v>
      </c>
      <c r="J590">
        <v>1775570400</v>
      </c>
      <c r="K590" t="s">
        <v>0</v>
      </c>
      <c r="L590" t="s">
        <v>2</v>
      </c>
      <c r="M590">
        <v>4624.82</v>
      </c>
      <c r="N590">
        <v>4627.8861900000002</v>
      </c>
      <c r="O590">
        <v>4632.43804</v>
      </c>
      <c r="P590">
        <v>4637.5585099999998</v>
      </c>
      <c r="Q590">
        <v>4621.5058399999998</v>
      </c>
    </row>
    <row r="591" spans="1:17" x14ac:dyDescent="0.55000000000000004">
      <c r="A591">
        <v>1773381600</v>
      </c>
      <c r="B591" t="s">
        <v>0</v>
      </c>
      <c r="C591" t="s">
        <v>1</v>
      </c>
      <c r="D591">
        <v>5088.2299999999996</v>
      </c>
      <c r="E591">
        <v>5097.1364299999996</v>
      </c>
      <c r="F591">
        <v>5100.7334099999998</v>
      </c>
      <c r="G591">
        <v>5104.92677</v>
      </c>
      <c r="H591">
        <v>5088.9431599999998</v>
      </c>
      <c r="J591">
        <v>1775570700</v>
      </c>
      <c r="K591" t="s">
        <v>0</v>
      </c>
      <c r="L591" t="s">
        <v>2</v>
      </c>
      <c r="M591">
        <v>4612.0200000000004</v>
      </c>
      <c r="N591">
        <v>4626.1169300000001</v>
      </c>
      <c r="O591">
        <v>4629.2774900000004</v>
      </c>
      <c r="P591">
        <v>4635.2770899999996</v>
      </c>
      <c r="Q591">
        <v>4618.2545799999998</v>
      </c>
    </row>
    <row r="592" spans="1:17" x14ac:dyDescent="0.55000000000000004">
      <c r="A592">
        <v>1773385200</v>
      </c>
      <c r="B592" t="s">
        <v>0</v>
      </c>
      <c r="C592" t="s">
        <v>1</v>
      </c>
      <c r="D592">
        <v>5085.26</v>
      </c>
      <c r="E592">
        <v>5094.7248200000004</v>
      </c>
      <c r="F592">
        <v>5097.72912</v>
      </c>
      <c r="G592">
        <v>5101.2297099999996</v>
      </c>
      <c r="H592">
        <v>5084.0054</v>
      </c>
      <c r="J592">
        <v>1775571000</v>
      </c>
      <c r="K592" t="s">
        <v>0</v>
      </c>
      <c r="L592" t="s">
        <v>2</v>
      </c>
      <c r="M592">
        <v>4622.28</v>
      </c>
      <c r="N592">
        <v>4627.21515</v>
      </c>
      <c r="O592">
        <v>4628.2463200000002</v>
      </c>
      <c r="P592">
        <v>4635.4196199999997</v>
      </c>
      <c r="Q592">
        <v>4618.0305200000003</v>
      </c>
    </row>
    <row r="593" spans="1:17" x14ac:dyDescent="0.55000000000000004">
      <c r="A593">
        <v>1773388800</v>
      </c>
      <c r="B593" t="s">
        <v>0</v>
      </c>
      <c r="C593" t="s">
        <v>1</v>
      </c>
      <c r="D593">
        <v>5087.7</v>
      </c>
      <c r="E593">
        <v>5094.1806999999999</v>
      </c>
      <c r="F593">
        <v>5095.9549100000004</v>
      </c>
      <c r="G593">
        <v>5099.8408499999996</v>
      </c>
      <c r="H593">
        <v>5080.9679900000001</v>
      </c>
      <c r="J593">
        <v>1775571300</v>
      </c>
      <c r="K593" t="s">
        <v>0</v>
      </c>
      <c r="L593" t="s">
        <v>2</v>
      </c>
      <c r="M593">
        <v>4615.72</v>
      </c>
      <c r="N593">
        <v>4630.6109999999999</v>
      </c>
      <c r="O593">
        <v>4629.4286599999996</v>
      </c>
      <c r="P593">
        <v>4637.9026199999998</v>
      </c>
      <c r="Q593">
        <v>4620.6907199999996</v>
      </c>
    </row>
    <row r="594" spans="1:17" x14ac:dyDescent="0.55000000000000004">
      <c r="A594">
        <v>1773392400</v>
      </c>
      <c r="B594" t="s">
        <v>0</v>
      </c>
      <c r="C594" t="s">
        <v>1</v>
      </c>
      <c r="D594">
        <v>5089.7</v>
      </c>
      <c r="E594">
        <v>5094.8296600000003</v>
      </c>
      <c r="F594">
        <v>5095.3922899999998</v>
      </c>
      <c r="G594">
        <v>5100.9446099999996</v>
      </c>
      <c r="H594">
        <v>5080.0737200000003</v>
      </c>
      <c r="J594">
        <v>1775571600</v>
      </c>
      <c r="K594" t="s">
        <v>0</v>
      </c>
      <c r="L594" t="s">
        <v>2</v>
      </c>
      <c r="M594">
        <v>4642.16</v>
      </c>
      <c r="N594">
        <v>4635.7302499999996</v>
      </c>
      <c r="O594">
        <v>4632.5794500000002</v>
      </c>
      <c r="P594">
        <v>4642.1791300000004</v>
      </c>
      <c r="Q594">
        <v>4625.7124700000004</v>
      </c>
    </row>
    <row r="595" spans="1:17" x14ac:dyDescent="0.55000000000000004">
      <c r="A595">
        <v>1773396000</v>
      </c>
      <c r="B595" t="s">
        <v>0</v>
      </c>
      <c r="C595" t="s">
        <v>1</v>
      </c>
      <c r="D595">
        <v>5094.92</v>
      </c>
      <c r="E595">
        <v>5095.4951000000001</v>
      </c>
      <c r="F595">
        <v>5095.4436900000001</v>
      </c>
      <c r="G595">
        <v>5103.5277999999998</v>
      </c>
      <c r="H595">
        <v>5079.9840400000003</v>
      </c>
      <c r="J595">
        <v>1775571900</v>
      </c>
      <c r="K595" t="s">
        <v>0</v>
      </c>
      <c r="L595" t="s">
        <v>2</v>
      </c>
      <c r="M595">
        <v>4645.16</v>
      </c>
      <c r="N595">
        <v>4640.9054299999998</v>
      </c>
      <c r="O595">
        <v>4636.74244</v>
      </c>
      <c r="P595">
        <v>4646.8545999999997</v>
      </c>
      <c r="Q595">
        <v>4631.9724500000002</v>
      </c>
    </row>
    <row r="596" spans="1:17" x14ac:dyDescent="0.55000000000000004">
      <c r="A596">
        <v>1773399600</v>
      </c>
      <c r="B596" t="s">
        <v>0</v>
      </c>
      <c r="C596" t="s">
        <v>1</v>
      </c>
      <c r="D596">
        <v>5107.6899999999996</v>
      </c>
      <c r="E596">
        <v>5094.6706000000004</v>
      </c>
      <c r="F596">
        <v>5095.0571399999999</v>
      </c>
      <c r="G596">
        <v>5106.1980199999998</v>
      </c>
      <c r="H596">
        <v>5079.5634899999995</v>
      </c>
      <c r="J596">
        <v>1775572200</v>
      </c>
      <c r="K596" t="s">
        <v>0</v>
      </c>
      <c r="L596" t="s">
        <v>2</v>
      </c>
      <c r="M596">
        <v>4653.28</v>
      </c>
      <c r="N596">
        <v>4645.0864300000003</v>
      </c>
      <c r="O596">
        <v>4640.9144299999998</v>
      </c>
      <c r="P596">
        <v>4650.8806599999998</v>
      </c>
      <c r="Q596">
        <v>4637.7064</v>
      </c>
    </row>
    <row r="597" spans="1:17" x14ac:dyDescent="0.55000000000000004">
      <c r="A597">
        <v>1773403200</v>
      </c>
      <c r="B597" t="s">
        <v>0</v>
      </c>
      <c r="C597" t="s">
        <v>1</v>
      </c>
      <c r="D597">
        <v>5118.29</v>
      </c>
      <c r="E597">
        <v>5090.8167599999997</v>
      </c>
      <c r="F597">
        <v>5092.9369500000003</v>
      </c>
      <c r="G597">
        <v>5107.10113</v>
      </c>
      <c r="H597">
        <v>5077.3514100000002</v>
      </c>
      <c r="J597">
        <v>1775572500</v>
      </c>
      <c r="K597" t="s">
        <v>0</v>
      </c>
      <c r="L597" t="s">
        <v>2</v>
      </c>
      <c r="M597">
        <v>4654.95</v>
      </c>
      <c r="N597">
        <v>4647.3753500000003</v>
      </c>
      <c r="O597">
        <v>4644.1448899999996</v>
      </c>
      <c r="P597">
        <v>4653.3725400000003</v>
      </c>
      <c r="Q597">
        <v>4641.8457799999996</v>
      </c>
    </row>
    <row r="598" spans="1:17" x14ac:dyDescent="0.55000000000000004">
      <c r="A598">
        <v>1773406800</v>
      </c>
      <c r="B598" t="s">
        <v>0</v>
      </c>
      <c r="C598" t="s">
        <v>1</v>
      </c>
      <c r="D598">
        <v>5102.01</v>
      </c>
      <c r="E598">
        <v>5083.0437599999996</v>
      </c>
      <c r="F598">
        <v>5087.9903599999998</v>
      </c>
      <c r="G598">
        <v>5104.5170600000001</v>
      </c>
      <c r="H598">
        <v>5071.8725100000001</v>
      </c>
      <c r="J598">
        <v>1775572800</v>
      </c>
      <c r="K598" t="s">
        <v>0</v>
      </c>
      <c r="L598" t="s">
        <v>2</v>
      </c>
      <c r="M598">
        <v>4647.16</v>
      </c>
      <c r="N598">
        <v>4647.4974400000001</v>
      </c>
      <c r="O598">
        <v>4645.8211700000002</v>
      </c>
      <c r="P598">
        <v>4653.8074299999998</v>
      </c>
      <c r="Q598">
        <v>4643.5813099999996</v>
      </c>
    </row>
    <row r="599" spans="1:17" x14ac:dyDescent="0.55000000000000004">
      <c r="A599">
        <v>1773410400</v>
      </c>
      <c r="B599" t="s">
        <v>0</v>
      </c>
      <c r="C599" t="s">
        <v>1</v>
      </c>
      <c r="D599">
        <v>5041.9399999999996</v>
      </c>
      <c r="E599">
        <v>5072.0313399999995</v>
      </c>
      <c r="F599">
        <v>5080.0108499999997</v>
      </c>
      <c r="G599">
        <v>5097.71713</v>
      </c>
      <c r="H599">
        <v>5062.9940800000004</v>
      </c>
      <c r="J599">
        <v>1775573100</v>
      </c>
      <c r="K599" t="s">
        <v>0</v>
      </c>
      <c r="L599" t="s">
        <v>2</v>
      </c>
      <c r="M599">
        <v>4649.03</v>
      </c>
      <c r="N599">
        <v>4645.9023999999999</v>
      </c>
      <c r="O599">
        <v>4645.8617800000002</v>
      </c>
      <c r="P599">
        <v>4652.4301100000002</v>
      </c>
      <c r="Q599">
        <v>4643.0054799999998</v>
      </c>
    </row>
    <row r="600" spans="1:17" x14ac:dyDescent="0.55000000000000004">
      <c r="A600">
        <v>1773414000</v>
      </c>
      <c r="B600" t="s">
        <v>0</v>
      </c>
      <c r="C600" t="s">
        <v>1</v>
      </c>
      <c r="D600">
        <v>5034.62</v>
      </c>
      <c r="E600">
        <v>5060.28388</v>
      </c>
      <c r="F600">
        <v>5070.1473699999997</v>
      </c>
      <c r="G600">
        <v>5087.1540400000004</v>
      </c>
      <c r="H600">
        <v>5052.6299200000003</v>
      </c>
      <c r="J600">
        <v>1775573400</v>
      </c>
      <c r="K600" t="s">
        <v>0</v>
      </c>
      <c r="L600" t="s">
        <v>2</v>
      </c>
      <c r="M600">
        <v>4639.97</v>
      </c>
      <c r="N600">
        <v>4643.17724</v>
      </c>
      <c r="O600">
        <v>4644.5195100000001</v>
      </c>
      <c r="P600">
        <v>4649.7130699999998</v>
      </c>
      <c r="Q600">
        <v>4640.6241600000003</v>
      </c>
    </row>
    <row r="601" spans="1:17" x14ac:dyDescent="0.55000000000000004">
      <c r="A601">
        <v>1773417600</v>
      </c>
      <c r="B601" t="s">
        <v>0</v>
      </c>
      <c r="C601" t="s">
        <v>1</v>
      </c>
      <c r="D601">
        <v>5045.97</v>
      </c>
      <c r="E601">
        <v>5048.9846299999999</v>
      </c>
      <c r="F601">
        <v>5059.5659999999998</v>
      </c>
      <c r="G601">
        <v>5074.6105200000002</v>
      </c>
      <c r="H601">
        <v>5041.4349400000001</v>
      </c>
      <c r="J601">
        <v>1775573700</v>
      </c>
      <c r="K601" t="s">
        <v>0</v>
      </c>
      <c r="L601" t="s">
        <v>2</v>
      </c>
      <c r="M601">
        <v>4633.43</v>
      </c>
      <c r="N601">
        <v>4640.3444799999997</v>
      </c>
      <c r="O601">
        <v>4642.4319999999998</v>
      </c>
      <c r="P601">
        <v>4646.5854600000002</v>
      </c>
      <c r="Q601">
        <v>4637.4440999999997</v>
      </c>
    </row>
    <row r="602" spans="1:17" x14ac:dyDescent="0.55000000000000004">
      <c r="A602">
        <v>1773421200</v>
      </c>
      <c r="B602" t="s">
        <v>0</v>
      </c>
      <c r="C602" t="s">
        <v>1</v>
      </c>
      <c r="D602">
        <v>5046.37</v>
      </c>
      <c r="E602">
        <v>5038.6490700000004</v>
      </c>
      <c r="F602">
        <v>5049.1075300000002</v>
      </c>
      <c r="G602">
        <v>5061.8042299999997</v>
      </c>
      <c r="H602">
        <v>5030.36607</v>
      </c>
      <c r="J602">
        <v>1775574000</v>
      </c>
      <c r="K602" t="s">
        <v>0</v>
      </c>
      <c r="L602" t="s">
        <v>2</v>
      </c>
      <c r="M602">
        <v>4628.16</v>
      </c>
      <c r="N602">
        <v>4638.3317999999999</v>
      </c>
      <c r="O602">
        <v>4640.3819000000003</v>
      </c>
      <c r="P602">
        <v>4644.0182599999998</v>
      </c>
      <c r="Q602">
        <v>4634.6362099999997</v>
      </c>
    </row>
    <row r="603" spans="1:17" x14ac:dyDescent="0.55000000000000004">
      <c r="A603">
        <v>1773424800</v>
      </c>
      <c r="B603" t="s">
        <v>0</v>
      </c>
      <c r="C603" t="s">
        <v>1</v>
      </c>
      <c r="D603">
        <v>5046.46</v>
      </c>
      <c r="E603">
        <v>5029.82096</v>
      </c>
      <c r="F603">
        <v>5039.4642400000002</v>
      </c>
      <c r="G603">
        <v>5049.6960200000003</v>
      </c>
      <c r="H603">
        <v>5019.3231500000002</v>
      </c>
      <c r="J603">
        <v>1775574300</v>
      </c>
      <c r="K603" t="s">
        <v>0</v>
      </c>
      <c r="L603" t="s">
        <v>2</v>
      </c>
      <c r="M603">
        <v>4633.1899999999996</v>
      </c>
      <c r="N603">
        <v>4637.7793499999998</v>
      </c>
      <c r="O603">
        <v>4639.0806199999997</v>
      </c>
      <c r="P603">
        <v>4642.6974200000004</v>
      </c>
      <c r="Q603">
        <v>4633.0283799999997</v>
      </c>
    </row>
    <row r="604" spans="1:17" x14ac:dyDescent="0.55000000000000004">
      <c r="A604">
        <v>1773428400</v>
      </c>
      <c r="B604" t="s">
        <v>0</v>
      </c>
      <c r="C604" t="s">
        <v>1</v>
      </c>
      <c r="D604">
        <v>5016.2700000000004</v>
      </c>
      <c r="E604">
        <v>5022.8313699999999</v>
      </c>
      <c r="F604">
        <v>5031.1478100000004</v>
      </c>
      <c r="G604">
        <v>5039.6122299999997</v>
      </c>
      <c r="H604">
        <v>5009.04241</v>
      </c>
      <c r="J604">
        <v>1775574600</v>
      </c>
      <c r="K604" t="s">
        <v>0</v>
      </c>
      <c r="L604" t="s">
        <v>2</v>
      </c>
      <c r="M604">
        <v>4643.05</v>
      </c>
      <c r="N604">
        <v>4638.7025800000001</v>
      </c>
      <c r="O604">
        <v>4638.8915999999999</v>
      </c>
      <c r="P604">
        <v>4642.9497700000002</v>
      </c>
      <c r="Q604">
        <v>4633.1032699999996</v>
      </c>
    </row>
    <row r="605" spans="1:17" x14ac:dyDescent="0.55000000000000004">
      <c r="A605">
        <v>1773432000</v>
      </c>
      <c r="B605" t="s">
        <v>0</v>
      </c>
      <c r="C605" t="s">
        <v>1</v>
      </c>
      <c r="D605">
        <v>5020.95</v>
      </c>
      <c r="E605">
        <v>5018.4991200000004</v>
      </c>
      <c r="F605">
        <v>5024.8234599999996</v>
      </c>
      <c r="G605">
        <v>5032.1406999999999</v>
      </c>
      <c r="H605">
        <v>5000.7761499999997</v>
      </c>
      <c r="J605">
        <v>1775574900</v>
      </c>
      <c r="K605" t="s">
        <v>0</v>
      </c>
      <c r="L605" t="s">
        <v>2</v>
      </c>
      <c r="M605">
        <v>4650.22</v>
      </c>
      <c r="N605">
        <v>4640.6878500000003</v>
      </c>
      <c r="O605">
        <v>4639.7897300000004</v>
      </c>
      <c r="P605">
        <v>4644.4661599999999</v>
      </c>
      <c r="Q605">
        <v>4634.7049699999998</v>
      </c>
    </row>
    <row r="606" spans="1:17" x14ac:dyDescent="0.55000000000000004">
      <c r="A606">
        <v>1773612000</v>
      </c>
      <c r="B606" t="s">
        <v>0</v>
      </c>
      <c r="C606" t="s">
        <v>1</v>
      </c>
      <c r="D606">
        <v>5025.03</v>
      </c>
      <c r="E606">
        <v>5016.34015</v>
      </c>
      <c r="F606">
        <v>5020.5818099999997</v>
      </c>
      <c r="G606">
        <v>5027.8622500000001</v>
      </c>
      <c r="H606">
        <v>4994.8227900000002</v>
      </c>
      <c r="J606">
        <v>1775575200</v>
      </c>
      <c r="K606" t="s">
        <v>0</v>
      </c>
      <c r="L606" t="s">
        <v>2</v>
      </c>
      <c r="M606">
        <v>4645.83</v>
      </c>
      <c r="N606">
        <v>4643.1728300000004</v>
      </c>
      <c r="O606">
        <v>4641.48128</v>
      </c>
      <c r="P606">
        <v>4646.7287200000001</v>
      </c>
      <c r="Q606">
        <v>4637.2704000000003</v>
      </c>
    </row>
    <row r="607" spans="1:17" x14ac:dyDescent="0.55000000000000004">
      <c r="A607">
        <v>1773615600</v>
      </c>
      <c r="B607" t="s">
        <v>0</v>
      </c>
      <c r="C607" t="s">
        <v>1</v>
      </c>
      <c r="D607">
        <v>4997.59</v>
      </c>
      <c r="E607">
        <v>5015.5962799999998</v>
      </c>
      <c r="F607">
        <v>5018.0890399999998</v>
      </c>
      <c r="G607">
        <v>5026.0894900000003</v>
      </c>
      <c r="H607">
        <v>4991.6230999999998</v>
      </c>
      <c r="J607">
        <v>1775575500</v>
      </c>
      <c r="K607" t="s">
        <v>0</v>
      </c>
      <c r="L607" t="s">
        <v>2</v>
      </c>
      <c r="M607">
        <v>4653.13</v>
      </c>
      <c r="N607">
        <v>4645.8290900000002</v>
      </c>
      <c r="O607">
        <v>4643.6551799999997</v>
      </c>
      <c r="P607">
        <v>4649.2952400000004</v>
      </c>
      <c r="Q607">
        <v>4640.1781899999996</v>
      </c>
    </row>
    <row r="608" spans="1:17" x14ac:dyDescent="0.55000000000000004">
      <c r="A608">
        <v>1773619200</v>
      </c>
      <c r="B608" t="s">
        <v>0</v>
      </c>
      <c r="C608" t="s">
        <v>1</v>
      </c>
      <c r="D608">
        <v>5025.6499999999996</v>
      </c>
      <c r="E608">
        <v>5016.2011300000004</v>
      </c>
      <c r="F608">
        <v>5017.14509</v>
      </c>
      <c r="G608">
        <v>5026.0188200000002</v>
      </c>
      <c r="H608">
        <v>4991.7359299999998</v>
      </c>
      <c r="J608">
        <v>1775575800</v>
      </c>
      <c r="K608" t="s">
        <v>0</v>
      </c>
      <c r="L608" t="s">
        <v>2</v>
      </c>
      <c r="M608">
        <v>4646.58</v>
      </c>
      <c r="N608">
        <v>4648.1236399999998</v>
      </c>
      <c r="O608">
        <v>4645.8894099999998</v>
      </c>
      <c r="P608">
        <v>4651.7563499999997</v>
      </c>
      <c r="Q608">
        <v>4642.9346299999997</v>
      </c>
    </row>
    <row r="609" spans="1:17" x14ac:dyDescent="0.55000000000000004">
      <c r="A609">
        <v>1773622800</v>
      </c>
      <c r="B609" t="s">
        <v>0</v>
      </c>
      <c r="C609" t="s">
        <v>1</v>
      </c>
      <c r="D609">
        <v>5016.0600000000004</v>
      </c>
      <c r="E609">
        <v>5016.4295599999996</v>
      </c>
      <c r="F609">
        <v>5016.7873200000004</v>
      </c>
      <c r="G609">
        <v>5026.3996500000003</v>
      </c>
      <c r="H609">
        <v>4993.5561799999996</v>
      </c>
      <c r="J609">
        <v>1775576100</v>
      </c>
      <c r="K609" t="s">
        <v>0</v>
      </c>
      <c r="L609" t="s">
        <v>2</v>
      </c>
      <c r="M609">
        <v>4644.25</v>
      </c>
      <c r="N609">
        <v>4650.0257700000002</v>
      </c>
      <c r="O609">
        <v>4647.95759</v>
      </c>
      <c r="P609">
        <v>4653.7770899999996</v>
      </c>
      <c r="Q609">
        <v>4645.2583199999999</v>
      </c>
    </row>
    <row r="610" spans="1:17" x14ac:dyDescent="0.55000000000000004">
      <c r="A610">
        <v>1773626400</v>
      </c>
      <c r="B610" t="s">
        <v>0</v>
      </c>
      <c r="C610" t="s">
        <v>1</v>
      </c>
      <c r="D610">
        <v>5003.79</v>
      </c>
      <c r="E610">
        <v>5015.8027899999997</v>
      </c>
      <c r="F610">
        <v>5016.2950499999997</v>
      </c>
      <c r="G610">
        <v>5026.3432400000002</v>
      </c>
      <c r="H610">
        <v>4996.4003400000001</v>
      </c>
      <c r="J610">
        <v>1775576400</v>
      </c>
      <c r="K610" t="s">
        <v>0</v>
      </c>
      <c r="L610" t="s">
        <v>2</v>
      </c>
      <c r="M610">
        <v>4645.62</v>
      </c>
      <c r="N610">
        <v>4651.5772999999999</v>
      </c>
      <c r="O610">
        <v>4649.7674500000003</v>
      </c>
      <c r="P610">
        <v>4655.4211100000002</v>
      </c>
      <c r="Q610">
        <v>4647.0285999999996</v>
      </c>
    </row>
    <row r="611" spans="1:17" x14ac:dyDescent="0.55000000000000004">
      <c r="A611">
        <v>1773630000</v>
      </c>
      <c r="B611" t="s">
        <v>0</v>
      </c>
      <c r="C611" t="s">
        <v>1</v>
      </c>
      <c r="D611">
        <v>5019.16</v>
      </c>
      <c r="E611">
        <v>5014.2634600000001</v>
      </c>
      <c r="F611">
        <v>5015.2792600000002</v>
      </c>
      <c r="G611">
        <v>5025.4126999999999</v>
      </c>
      <c r="H611">
        <v>4998.80663</v>
      </c>
      <c r="J611">
        <v>1775576700</v>
      </c>
      <c r="K611" t="s">
        <v>0</v>
      </c>
      <c r="L611" t="s">
        <v>2</v>
      </c>
      <c r="M611">
        <v>4651.5200000000004</v>
      </c>
      <c r="N611">
        <v>4652.8547600000002</v>
      </c>
      <c r="O611">
        <v>4651.3110999999999</v>
      </c>
      <c r="P611">
        <v>4656.8046100000001</v>
      </c>
      <c r="Q611">
        <v>4648.3840600000003</v>
      </c>
    </row>
    <row r="612" spans="1:17" x14ac:dyDescent="0.55000000000000004">
      <c r="A612">
        <v>1773633600</v>
      </c>
      <c r="B612" t="s">
        <v>0</v>
      </c>
      <c r="C612" t="s">
        <v>1</v>
      </c>
      <c r="D612">
        <v>5012.76</v>
      </c>
      <c r="E612">
        <v>5011.3420500000002</v>
      </c>
      <c r="F612">
        <v>5013.3106600000001</v>
      </c>
      <c r="G612">
        <v>5023.36852</v>
      </c>
      <c r="H612">
        <v>4999.9834199999996</v>
      </c>
      <c r="J612">
        <v>1775577000</v>
      </c>
      <c r="K612" t="s">
        <v>0</v>
      </c>
      <c r="L612" t="s">
        <v>2</v>
      </c>
      <c r="M612">
        <v>4653.8500000000004</v>
      </c>
      <c r="N612">
        <v>4653.9044700000004</v>
      </c>
      <c r="O612">
        <v>4652.60779</v>
      </c>
      <c r="P612">
        <v>4657.9958900000001</v>
      </c>
      <c r="Q612">
        <v>4649.4091099999996</v>
      </c>
    </row>
    <row r="613" spans="1:17" x14ac:dyDescent="0.55000000000000004">
      <c r="A613">
        <v>1773637200</v>
      </c>
      <c r="B613" t="s">
        <v>0</v>
      </c>
      <c r="C613" t="s">
        <v>1</v>
      </c>
      <c r="D613">
        <v>5017.66</v>
      </c>
      <c r="E613">
        <v>5007.5328300000001</v>
      </c>
      <c r="F613">
        <v>5010.4217399999998</v>
      </c>
      <c r="G613">
        <v>5020.2843000000003</v>
      </c>
      <c r="H613">
        <v>4999.1996200000003</v>
      </c>
      <c r="J613">
        <v>1775577300</v>
      </c>
      <c r="K613" t="s">
        <v>0</v>
      </c>
      <c r="L613" t="s">
        <v>2</v>
      </c>
      <c r="M613">
        <v>4655.55</v>
      </c>
      <c r="N613">
        <v>4654.8581599999998</v>
      </c>
      <c r="O613">
        <v>4653.73297</v>
      </c>
      <c r="P613">
        <v>4659.1198100000001</v>
      </c>
      <c r="Q613">
        <v>4650.2651999999998</v>
      </c>
    </row>
    <row r="614" spans="1:17" x14ac:dyDescent="0.55000000000000004">
      <c r="A614">
        <v>1773640800</v>
      </c>
      <c r="B614" t="s">
        <v>0</v>
      </c>
      <c r="C614" t="s">
        <v>1</v>
      </c>
      <c r="D614">
        <v>5012.13</v>
      </c>
      <c r="E614">
        <v>5003.2736699999996</v>
      </c>
      <c r="F614">
        <v>5006.8477000000003</v>
      </c>
      <c r="G614">
        <v>5016.8331099999996</v>
      </c>
      <c r="H614">
        <v>4996.8291499999996</v>
      </c>
      <c r="J614">
        <v>1775577600</v>
      </c>
      <c r="K614" t="s">
        <v>0</v>
      </c>
      <c r="L614" t="s">
        <v>2</v>
      </c>
      <c r="M614">
        <v>4662.63</v>
      </c>
      <c r="N614">
        <v>4655.8066200000003</v>
      </c>
      <c r="O614">
        <v>4654.7697900000003</v>
      </c>
      <c r="P614">
        <v>4660.183</v>
      </c>
      <c r="Q614">
        <v>4651.0994700000001</v>
      </c>
    </row>
    <row r="615" spans="1:17" x14ac:dyDescent="0.55000000000000004">
      <c r="A615">
        <v>1773644400</v>
      </c>
      <c r="B615" t="s">
        <v>0</v>
      </c>
      <c r="C615" t="s">
        <v>1</v>
      </c>
      <c r="D615">
        <v>4995.51</v>
      </c>
      <c r="E615">
        <v>4999.4361200000003</v>
      </c>
      <c r="F615">
        <v>5003.1419100000003</v>
      </c>
      <c r="G615">
        <v>5013.3230899999999</v>
      </c>
      <c r="H615">
        <v>4993.3333899999998</v>
      </c>
      <c r="J615">
        <v>1775577900</v>
      </c>
      <c r="K615" t="s">
        <v>0</v>
      </c>
      <c r="L615" t="s">
        <v>2</v>
      </c>
      <c r="M615">
        <v>4653.78</v>
      </c>
      <c r="N615">
        <v>4656.6411099999996</v>
      </c>
      <c r="O615">
        <v>4655.7054500000004</v>
      </c>
      <c r="P615">
        <v>4661.0300100000004</v>
      </c>
      <c r="Q615">
        <v>4651.9965099999999</v>
      </c>
    </row>
    <row r="616" spans="1:17" x14ac:dyDescent="0.55000000000000004">
      <c r="A616">
        <v>1773648000</v>
      </c>
      <c r="B616" t="s">
        <v>0</v>
      </c>
      <c r="C616" t="s">
        <v>1</v>
      </c>
      <c r="D616">
        <v>4991.1400000000003</v>
      </c>
      <c r="E616">
        <v>4997.0832499999997</v>
      </c>
      <c r="F616">
        <v>5000.11258</v>
      </c>
      <c r="G616">
        <v>5010.9277700000002</v>
      </c>
      <c r="H616">
        <v>4989.8392899999999</v>
      </c>
      <c r="J616">
        <v>1775578200</v>
      </c>
      <c r="K616" t="s">
        <v>0</v>
      </c>
      <c r="L616" t="s">
        <v>2</v>
      </c>
      <c r="M616">
        <v>4658.84</v>
      </c>
      <c r="N616">
        <v>4657.58619</v>
      </c>
      <c r="O616">
        <v>4656.6458199999997</v>
      </c>
      <c r="P616">
        <v>4661.8388999999997</v>
      </c>
      <c r="Q616">
        <v>4652.9894999999997</v>
      </c>
    </row>
    <row r="617" spans="1:17" x14ac:dyDescent="0.55000000000000004">
      <c r="A617">
        <v>1773651600</v>
      </c>
      <c r="B617" t="s">
        <v>0</v>
      </c>
      <c r="C617" t="s">
        <v>1</v>
      </c>
      <c r="D617">
        <v>4975.47</v>
      </c>
      <c r="E617">
        <v>4996.5874400000002</v>
      </c>
      <c r="F617">
        <v>4998.3500100000001</v>
      </c>
      <c r="G617">
        <v>5010.3855400000002</v>
      </c>
      <c r="H617">
        <v>4987.23308</v>
      </c>
      <c r="J617">
        <v>1775578500</v>
      </c>
      <c r="K617" t="s">
        <v>0</v>
      </c>
      <c r="L617" t="s">
        <v>2</v>
      </c>
      <c r="M617">
        <v>4657.6899999999996</v>
      </c>
      <c r="N617">
        <v>4658.4680799999996</v>
      </c>
      <c r="O617">
        <v>4657.5569500000001</v>
      </c>
      <c r="P617">
        <v>4662.6293999999998</v>
      </c>
      <c r="Q617">
        <v>4654.0704400000004</v>
      </c>
    </row>
    <row r="618" spans="1:17" x14ac:dyDescent="0.55000000000000004">
      <c r="A618">
        <v>1773655200</v>
      </c>
      <c r="B618" t="s">
        <v>0</v>
      </c>
      <c r="C618" t="s">
        <v>1</v>
      </c>
      <c r="D618">
        <v>4998.4399999999996</v>
      </c>
      <c r="E618">
        <v>4998.1385799999998</v>
      </c>
      <c r="F618">
        <v>4998.2442899999996</v>
      </c>
      <c r="G618">
        <v>5011.9510200000004</v>
      </c>
      <c r="H618">
        <v>4986.1490599999997</v>
      </c>
      <c r="J618">
        <v>1775578800</v>
      </c>
      <c r="K618" t="s">
        <v>0</v>
      </c>
      <c r="L618" t="s">
        <v>2</v>
      </c>
      <c r="M618">
        <v>4657.6899999999996</v>
      </c>
      <c r="N618">
        <v>4659.2297600000002</v>
      </c>
      <c r="O618">
        <v>4658.3933500000003</v>
      </c>
      <c r="P618">
        <v>4663.3216400000001</v>
      </c>
      <c r="Q618">
        <v>4655.08331</v>
      </c>
    </row>
    <row r="619" spans="1:17" x14ac:dyDescent="0.55000000000000004">
      <c r="A619">
        <v>1773658800</v>
      </c>
      <c r="B619" t="s">
        <v>0</v>
      </c>
      <c r="C619" t="s">
        <v>1</v>
      </c>
      <c r="D619">
        <v>4996.8900000000003</v>
      </c>
      <c r="E619">
        <v>5000.4163399999998</v>
      </c>
      <c r="F619">
        <v>4999.33032</v>
      </c>
      <c r="G619">
        <v>5014.8838400000004</v>
      </c>
      <c r="H619">
        <v>4986.54414</v>
      </c>
      <c r="J619">
        <v>1775579100</v>
      </c>
      <c r="K619" t="s">
        <v>0</v>
      </c>
      <c r="L619" t="s">
        <v>2</v>
      </c>
      <c r="M619">
        <v>4662.99</v>
      </c>
      <c r="N619">
        <v>4659.8106900000002</v>
      </c>
      <c r="O619">
        <v>4659.1020200000003</v>
      </c>
      <c r="P619">
        <v>4663.6421099999998</v>
      </c>
      <c r="Q619">
        <v>4655.9944800000003</v>
      </c>
    </row>
    <row r="620" spans="1:17" x14ac:dyDescent="0.55000000000000004">
      <c r="A620">
        <v>1773662400</v>
      </c>
      <c r="B620" t="s">
        <v>0</v>
      </c>
      <c r="C620" t="s">
        <v>1</v>
      </c>
      <c r="D620">
        <v>5019.87</v>
      </c>
      <c r="E620">
        <v>5002.6980000000003</v>
      </c>
      <c r="F620">
        <v>5001.0141599999997</v>
      </c>
      <c r="G620">
        <v>5017.7379499999997</v>
      </c>
      <c r="H620">
        <v>4987.4257299999999</v>
      </c>
      <c r="J620">
        <v>1775579400</v>
      </c>
      <c r="K620" t="s">
        <v>0</v>
      </c>
      <c r="L620" t="s">
        <v>2</v>
      </c>
      <c r="M620">
        <v>4659.78</v>
      </c>
      <c r="N620">
        <v>4660.0757599999997</v>
      </c>
      <c r="O620">
        <v>4659.58889</v>
      </c>
      <c r="P620">
        <v>4663.6594999999998</v>
      </c>
      <c r="Q620">
        <v>4656.7233299999998</v>
      </c>
    </row>
    <row r="621" spans="1:17" x14ac:dyDescent="0.55000000000000004">
      <c r="A621">
        <v>1773666000</v>
      </c>
      <c r="B621" t="s">
        <v>0</v>
      </c>
      <c r="C621" t="s">
        <v>1</v>
      </c>
      <c r="D621">
        <v>5029.6899999999996</v>
      </c>
      <c r="E621">
        <v>5003.7321000000002</v>
      </c>
      <c r="F621">
        <v>5002.3731299999999</v>
      </c>
      <c r="G621">
        <v>5019.6553999999996</v>
      </c>
      <c r="H621">
        <v>4988.3550999999998</v>
      </c>
      <c r="J621">
        <v>1775579700</v>
      </c>
      <c r="K621" t="s">
        <v>0</v>
      </c>
      <c r="L621" t="s">
        <v>2</v>
      </c>
      <c r="M621">
        <v>4657.88</v>
      </c>
      <c r="N621">
        <v>4660.1733800000002</v>
      </c>
      <c r="O621">
        <v>4659.8811299999998</v>
      </c>
      <c r="P621">
        <v>4663.4142599999996</v>
      </c>
      <c r="Q621">
        <v>4657.28244</v>
      </c>
    </row>
    <row r="622" spans="1:17" x14ac:dyDescent="0.55000000000000004">
      <c r="A622">
        <v>1773669600</v>
      </c>
      <c r="B622" t="s">
        <v>0</v>
      </c>
      <c r="C622" t="s">
        <v>1</v>
      </c>
      <c r="D622">
        <v>4996.8900000000003</v>
      </c>
      <c r="E622">
        <v>5003.0552500000003</v>
      </c>
      <c r="F622">
        <v>5002.7141899999997</v>
      </c>
      <c r="G622">
        <v>5019.8859000000002</v>
      </c>
      <c r="H622">
        <v>4988.5905499999999</v>
      </c>
      <c r="J622">
        <v>1775580000</v>
      </c>
      <c r="K622" t="s">
        <v>0</v>
      </c>
      <c r="L622" t="s">
        <v>2</v>
      </c>
      <c r="M622">
        <v>4660.8999999999996</v>
      </c>
      <c r="N622">
        <v>4660.2554399999999</v>
      </c>
      <c r="O622">
        <v>4660.0682900000002</v>
      </c>
      <c r="P622">
        <v>4663.1213399999997</v>
      </c>
      <c r="Q622">
        <v>4657.6870099999996</v>
      </c>
    </row>
    <row r="623" spans="1:17" x14ac:dyDescent="0.55000000000000004">
      <c r="A623">
        <v>1773673200</v>
      </c>
      <c r="B623" t="s">
        <v>0</v>
      </c>
      <c r="C623" t="s">
        <v>1</v>
      </c>
      <c r="D623">
        <v>4987.1400000000003</v>
      </c>
      <c r="E623">
        <v>5001.8660300000001</v>
      </c>
      <c r="F623">
        <v>5002.2901099999999</v>
      </c>
      <c r="G623">
        <v>5018.3098</v>
      </c>
      <c r="H623">
        <v>4988.8993799999998</v>
      </c>
      <c r="J623">
        <v>1775580300</v>
      </c>
      <c r="K623" t="s">
        <v>0</v>
      </c>
      <c r="L623" t="s">
        <v>2</v>
      </c>
      <c r="M623">
        <v>4658.53</v>
      </c>
      <c r="N623">
        <v>4660.3146999999999</v>
      </c>
      <c r="O623">
        <v>4660.1914900000002</v>
      </c>
      <c r="P623">
        <v>4662.9353000000001</v>
      </c>
      <c r="Q623">
        <v>4657.9676399999998</v>
      </c>
    </row>
    <row r="624" spans="1:17" x14ac:dyDescent="0.55000000000000004">
      <c r="A624">
        <v>1773676800</v>
      </c>
      <c r="B624" t="s">
        <v>0</v>
      </c>
      <c r="C624" t="s">
        <v>1</v>
      </c>
      <c r="D624">
        <v>4990.58</v>
      </c>
      <c r="E624">
        <v>5000.9502400000001</v>
      </c>
      <c r="F624">
        <v>5001.6201799999999</v>
      </c>
      <c r="G624">
        <v>5016.1580199999999</v>
      </c>
      <c r="H624">
        <v>4989.5654599999998</v>
      </c>
      <c r="J624">
        <v>1775580600</v>
      </c>
      <c r="K624" t="s">
        <v>0</v>
      </c>
      <c r="L624" t="s">
        <v>2</v>
      </c>
      <c r="M624">
        <v>4660.3100000000004</v>
      </c>
      <c r="N624">
        <v>4660.4756900000002</v>
      </c>
      <c r="O624">
        <v>4660.3335900000002</v>
      </c>
      <c r="P624">
        <v>4662.9192700000003</v>
      </c>
      <c r="Q624">
        <v>4658.0880500000003</v>
      </c>
    </row>
    <row r="625" spans="1:17" x14ac:dyDescent="0.55000000000000004">
      <c r="A625">
        <v>1773680400</v>
      </c>
      <c r="B625" t="s">
        <v>0</v>
      </c>
      <c r="C625" t="s">
        <v>1</v>
      </c>
      <c r="D625">
        <v>4991.42</v>
      </c>
      <c r="E625">
        <v>5000.7231700000002</v>
      </c>
      <c r="F625">
        <v>5001.1716800000004</v>
      </c>
      <c r="G625">
        <v>5014.2122099999997</v>
      </c>
      <c r="H625">
        <v>4990.9643699999997</v>
      </c>
      <c r="J625">
        <v>1775580900</v>
      </c>
      <c r="K625" t="s">
        <v>0</v>
      </c>
      <c r="L625" t="s">
        <v>2</v>
      </c>
      <c r="M625">
        <v>4657.09</v>
      </c>
      <c r="N625">
        <v>4660.7457899999999</v>
      </c>
      <c r="O625">
        <v>4660.5396899999996</v>
      </c>
      <c r="P625">
        <v>4663.1686399999999</v>
      </c>
      <c r="Q625">
        <v>4658.0984699999999</v>
      </c>
    </row>
    <row r="626" spans="1:17" x14ac:dyDescent="0.55000000000000004">
      <c r="A626">
        <v>1773684000</v>
      </c>
      <c r="B626" t="s">
        <v>0</v>
      </c>
      <c r="C626" t="s">
        <v>1</v>
      </c>
      <c r="D626">
        <v>5012.88</v>
      </c>
      <c r="E626">
        <v>5001.52142</v>
      </c>
      <c r="F626">
        <v>5001.3465500000002</v>
      </c>
      <c r="G626">
        <v>5012.9831999999997</v>
      </c>
      <c r="H626">
        <v>4992.8922700000003</v>
      </c>
      <c r="J626">
        <v>1775581200</v>
      </c>
      <c r="K626" t="s">
        <v>0</v>
      </c>
      <c r="L626" t="s">
        <v>2</v>
      </c>
      <c r="M626">
        <v>4665.68</v>
      </c>
      <c r="N626">
        <v>4661.2761200000004</v>
      </c>
      <c r="O626">
        <v>4660.9079000000002</v>
      </c>
      <c r="P626">
        <v>4663.8444</v>
      </c>
      <c r="Q626">
        <v>4658.0829899999999</v>
      </c>
    </row>
    <row r="627" spans="1:17" x14ac:dyDescent="0.55000000000000004">
      <c r="A627">
        <v>1773687600</v>
      </c>
      <c r="B627" t="s">
        <v>0</v>
      </c>
      <c r="C627" t="s">
        <v>1</v>
      </c>
      <c r="D627">
        <v>5013.24</v>
      </c>
      <c r="E627">
        <v>5002.9005699999998</v>
      </c>
      <c r="F627">
        <v>5002.12356</v>
      </c>
      <c r="G627">
        <v>5012.6380300000001</v>
      </c>
      <c r="H627">
        <v>4995.1445199999998</v>
      </c>
      <c r="J627">
        <v>1775581500</v>
      </c>
      <c r="K627" t="s">
        <v>0</v>
      </c>
      <c r="L627" t="s">
        <v>2</v>
      </c>
      <c r="M627">
        <v>4667.6000000000004</v>
      </c>
      <c r="N627">
        <v>4661.8976400000001</v>
      </c>
      <c r="O627">
        <v>4661.4027699999997</v>
      </c>
      <c r="P627">
        <v>4664.8403900000003</v>
      </c>
      <c r="Q627">
        <v>4658.1516700000002</v>
      </c>
    </row>
    <row r="628" spans="1:17" x14ac:dyDescent="0.55000000000000004">
      <c r="A628">
        <v>1773691200</v>
      </c>
      <c r="B628" t="s">
        <v>0</v>
      </c>
      <c r="C628" t="s">
        <v>1</v>
      </c>
      <c r="D628">
        <v>5006.3</v>
      </c>
      <c r="E628">
        <v>5004.8997399999998</v>
      </c>
      <c r="F628">
        <v>5003.5116500000004</v>
      </c>
      <c r="G628">
        <v>5013.4373900000001</v>
      </c>
      <c r="H628">
        <v>4997.20561</v>
      </c>
      <c r="J628">
        <v>1775581800</v>
      </c>
      <c r="K628" t="s">
        <v>0</v>
      </c>
      <c r="L628" t="s">
        <v>2</v>
      </c>
      <c r="M628">
        <v>4668.1400000000003</v>
      </c>
      <c r="N628">
        <v>4662.6219099999998</v>
      </c>
      <c r="O628">
        <v>4662.0123400000002</v>
      </c>
      <c r="P628">
        <v>4665.9693699999998</v>
      </c>
      <c r="Q628">
        <v>4658.2617300000002</v>
      </c>
    </row>
    <row r="629" spans="1:17" x14ac:dyDescent="0.55000000000000004">
      <c r="A629">
        <v>1773698400</v>
      </c>
      <c r="B629" t="s">
        <v>0</v>
      </c>
      <c r="C629" t="s">
        <v>1</v>
      </c>
      <c r="D629">
        <v>5002.46</v>
      </c>
      <c r="E629">
        <v>5007.7572799999998</v>
      </c>
      <c r="F629">
        <v>5005.63447</v>
      </c>
      <c r="G629">
        <v>5015.4389099999999</v>
      </c>
      <c r="H629">
        <v>4999.3188499999997</v>
      </c>
      <c r="J629">
        <v>1775582100</v>
      </c>
      <c r="K629" t="s">
        <v>0</v>
      </c>
      <c r="L629" t="s">
        <v>2</v>
      </c>
      <c r="M629">
        <v>4656.47</v>
      </c>
      <c r="N629">
        <v>4663.5224099999996</v>
      </c>
      <c r="O629">
        <v>4662.7673699999996</v>
      </c>
      <c r="P629">
        <v>4667.3498</v>
      </c>
      <c r="Q629">
        <v>4658.5713900000001</v>
      </c>
    </row>
    <row r="630" spans="1:17" x14ac:dyDescent="0.55000000000000004">
      <c r="A630">
        <v>1773702000</v>
      </c>
      <c r="B630" t="s">
        <v>0</v>
      </c>
      <c r="C630" t="s">
        <v>1</v>
      </c>
      <c r="D630">
        <v>5012.8999999999996</v>
      </c>
      <c r="E630">
        <v>5011.5596299999997</v>
      </c>
      <c r="F630">
        <v>5008.5970500000003</v>
      </c>
      <c r="G630">
        <v>5018.63303</v>
      </c>
      <c r="H630">
        <v>5001.9188899999999</v>
      </c>
      <c r="J630">
        <v>1775582400</v>
      </c>
      <c r="K630" t="s">
        <v>0</v>
      </c>
      <c r="L630" t="s">
        <v>2</v>
      </c>
      <c r="M630">
        <v>4658.55</v>
      </c>
      <c r="N630">
        <v>4664.9327000000003</v>
      </c>
      <c r="O630">
        <v>4663.8500400000003</v>
      </c>
      <c r="P630">
        <v>4668.9259400000001</v>
      </c>
      <c r="Q630">
        <v>4659.4919499999996</v>
      </c>
    </row>
    <row r="631" spans="1:17" x14ac:dyDescent="0.55000000000000004">
      <c r="A631">
        <v>1773705600</v>
      </c>
      <c r="B631" t="s">
        <v>0</v>
      </c>
      <c r="C631" t="s">
        <v>1</v>
      </c>
      <c r="D631">
        <v>5003.13</v>
      </c>
      <c r="E631">
        <v>5015.7400500000003</v>
      </c>
      <c r="F631">
        <v>5012.1685500000003</v>
      </c>
      <c r="G631">
        <v>5022.69481</v>
      </c>
      <c r="H631">
        <v>5005.0207499999997</v>
      </c>
      <c r="J631">
        <v>1775582700</v>
      </c>
      <c r="K631" t="s">
        <v>0</v>
      </c>
      <c r="L631" t="s">
        <v>2</v>
      </c>
      <c r="M631">
        <v>4660.5</v>
      </c>
      <c r="N631">
        <v>4666.8221100000001</v>
      </c>
      <c r="O631">
        <v>4665.3360700000003</v>
      </c>
      <c r="P631">
        <v>4670.9160199999997</v>
      </c>
      <c r="Q631">
        <v>4661.1398200000003</v>
      </c>
    </row>
    <row r="632" spans="1:17" x14ac:dyDescent="0.55000000000000004">
      <c r="A632">
        <v>1773709200</v>
      </c>
      <c r="B632" t="s">
        <v>0</v>
      </c>
      <c r="C632" t="s">
        <v>1</v>
      </c>
      <c r="D632">
        <v>5027.91</v>
      </c>
      <c r="E632">
        <v>5020.1563500000002</v>
      </c>
      <c r="F632">
        <v>5016.1624499999998</v>
      </c>
      <c r="G632">
        <v>5027.1459000000004</v>
      </c>
      <c r="H632">
        <v>5008.6805999999997</v>
      </c>
      <c r="J632">
        <v>1775583000</v>
      </c>
      <c r="K632" t="s">
        <v>0</v>
      </c>
      <c r="L632" t="s">
        <v>2</v>
      </c>
      <c r="M632">
        <v>4672.03</v>
      </c>
      <c r="N632">
        <v>4669.0796099999998</v>
      </c>
      <c r="O632">
        <v>4667.20784</v>
      </c>
      <c r="P632">
        <v>4673.2306200000003</v>
      </c>
      <c r="Q632">
        <v>4663.4277899999997</v>
      </c>
    </row>
    <row r="633" spans="1:17" x14ac:dyDescent="0.55000000000000004">
      <c r="A633">
        <v>1773712800</v>
      </c>
      <c r="B633" t="s">
        <v>0</v>
      </c>
      <c r="C633" t="s">
        <v>1</v>
      </c>
      <c r="D633">
        <v>5022.55</v>
      </c>
      <c r="E633">
        <v>5023.6180700000004</v>
      </c>
      <c r="F633">
        <v>5019.8902600000001</v>
      </c>
      <c r="G633">
        <v>5031.0301499999996</v>
      </c>
      <c r="H633">
        <v>5012.6616299999996</v>
      </c>
      <c r="J633">
        <v>1775583300</v>
      </c>
      <c r="K633" t="s">
        <v>0</v>
      </c>
      <c r="L633" t="s">
        <v>2</v>
      </c>
      <c r="M633">
        <v>4679.46</v>
      </c>
      <c r="N633">
        <v>4671.3076600000004</v>
      </c>
      <c r="O633">
        <v>4669.2577499999998</v>
      </c>
      <c r="P633">
        <v>4675.4613200000003</v>
      </c>
      <c r="Q633">
        <v>4666.1108700000004</v>
      </c>
    </row>
    <row r="634" spans="1:17" x14ac:dyDescent="0.55000000000000004">
      <c r="A634">
        <v>1773716400</v>
      </c>
      <c r="B634" t="s">
        <v>0</v>
      </c>
      <c r="C634" t="s">
        <v>1</v>
      </c>
      <c r="D634">
        <v>5027.5</v>
      </c>
      <c r="E634">
        <v>5025.7965000000004</v>
      </c>
      <c r="F634">
        <v>5022.8433800000003</v>
      </c>
      <c r="G634">
        <v>5033.8001100000001</v>
      </c>
      <c r="H634">
        <v>5015.7857199999999</v>
      </c>
      <c r="J634">
        <v>1775583600</v>
      </c>
      <c r="K634" t="s">
        <v>0</v>
      </c>
      <c r="L634" t="s">
        <v>2</v>
      </c>
      <c r="M634">
        <v>4672.34</v>
      </c>
      <c r="N634">
        <v>4673.2431800000004</v>
      </c>
      <c r="O634">
        <v>4671.2504600000002</v>
      </c>
      <c r="P634">
        <v>4677.1933799999997</v>
      </c>
      <c r="Q634">
        <v>4668.7262000000001</v>
      </c>
    </row>
    <row r="635" spans="1:17" x14ac:dyDescent="0.55000000000000004">
      <c r="A635">
        <v>1773720000</v>
      </c>
      <c r="B635" t="s">
        <v>0</v>
      </c>
      <c r="C635" t="s">
        <v>1</v>
      </c>
      <c r="D635">
        <v>5037.88</v>
      </c>
      <c r="E635">
        <v>5026.3439500000004</v>
      </c>
      <c r="F635">
        <v>5024.5936700000002</v>
      </c>
      <c r="G635">
        <v>5035.0414300000002</v>
      </c>
      <c r="H635">
        <v>5017.61186</v>
      </c>
      <c r="J635">
        <v>1775583900</v>
      </c>
      <c r="K635" t="s">
        <v>0</v>
      </c>
      <c r="L635" t="s">
        <v>2</v>
      </c>
      <c r="M635">
        <v>4678.16</v>
      </c>
      <c r="N635">
        <v>4675.0579600000001</v>
      </c>
      <c r="O635">
        <v>4673.1542099999997</v>
      </c>
      <c r="P635">
        <v>4678.5626400000001</v>
      </c>
      <c r="Q635">
        <v>4671.1334299999999</v>
      </c>
    </row>
    <row r="636" spans="1:17" x14ac:dyDescent="0.55000000000000004">
      <c r="A636">
        <v>1773723600</v>
      </c>
      <c r="B636" t="s">
        <v>0</v>
      </c>
      <c r="C636" t="s">
        <v>1</v>
      </c>
      <c r="D636">
        <v>5020.75</v>
      </c>
      <c r="E636">
        <v>5024.9694799999997</v>
      </c>
      <c r="F636">
        <v>5024.7815700000001</v>
      </c>
      <c r="G636">
        <v>5034.5597799999996</v>
      </c>
      <c r="H636">
        <v>5017.7134800000003</v>
      </c>
      <c r="J636">
        <v>1775584200</v>
      </c>
      <c r="K636" t="s">
        <v>0</v>
      </c>
      <c r="L636" t="s">
        <v>2</v>
      </c>
      <c r="M636">
        <v>4676.78</v>
      </c>
      <c r="N636">
        <v>4676.6551300000001</v>
      </c>
      <c r="O636">
        <v>4674.9046699999999</v>
      </c>
      <c r="P636">
        <v>4679.7340000000004</v>
      </c>
      <c r="Q636">
        <v>4673.2753199999997</v>
      </c>
    </row>
    <row r="637" spans="1:17" x14ac:dyDescent="0.55000000000000004">
      <c r="A637">
        <v>1773727200</v>
      </c>
      <c r="B637" t="s">
        <v>0</v>
      </c>
      <c r="C637" t="s">
        <v>1</v>
      </c>
      <c r="D637">
        <v>5010.22</v>
      </c>
      <c r="E637">
        <v>5022.4260400000003</v>
      </c>
      <c r="F637">
        <v>5023.6037999999999</v>
      </c>
      <c r="G637">
        <v>5032.5695699999997</v>
      </c>
      <c r="H637">
        <v>5016.2745699999996</v>
      </c>
      <c r="J637">
        <v>1775584500</v>
      </c>
      <c r="K637" t="s">
        <v>0</v>
      </c>
      <c r="L637" t="s">
        <v>2</v>
      </c>
      <c r="M637">
        <v>4675.87</v>
      </c>
      <c r="N637">
        <v>4678.1570199999996</v>
      </c>
      <c r="O637">
        <v>4676.5308400000004</v>
      </c>
      <c r="P637">
        <v>4680.8107900000005</v>
      </c>
      <c r="Q637">
        <v>4675.0474199999999</v>
      </c>
    </row>
    <row r="638" spans="1:17" x14ac:dyDescent="0.55000000000000004">
      <c r="A638">
        <v>1773730800</v>
      </c>
      <c r="B638" t="s">
        <v>0</v>
      </c>
      <c r="C638" t="s">
        <v>1</v>
      </c>
      <c r="D638">
        <v>5021.25</v>
      </c>
      <c r="E638">
        <v>5019.3802900000001</v>
      </c>
      <c r="F638">
        <v>5021.4920499999998</v>
      </c>
      <c r="G638">
        <v>5030.0990700000002</v>
      </c>
      <c r="H638">
        <v>5013.8980499999998</v>
      </c>
      <c r="J638">
        <v>1775584800</v>
      </c>
      <c r="K638" t="s">
        <v>0</v>
      </c>
      <c r="L638" t="s">
        <v>2</v>
      </c>
      <c r="M638">
        <v>4678.1099999999997</v>
      </c>
      <c r="N638">
        <v>4679.63501</v>
      </c>
      <c r="O638">
        <v>4678.0829299999996</v>
      </c>
      <c r="P638">
        <v>4681.9324100000003</v>
      </c>
      <c r="Q638">
        <v>4676.5667999999996</v>
      </c>
    </row>
    <row r="639" spans="1:17" x14ac:dyDescent="0.55000000000000004">
      <c r="A639">
        <v>1773734400</v>
      </c>
      <c r="B639" t="s">
        <v>0</v>
      </c>
      <c r="C639" t="s">
        <v>1</v>
      </c>
      <c r="D639">
        <v>5025.05</v>
      </c>
      <c r="E639">
        <v>5015.8175300000003</v>
      </c>
      <c r="F639">
        <v>5018.6547899999996</v>
      </c>
      <c r="G639">
        <v>5027.3776500000004</v>
      </c>
      <c r="H639">
        <v>5010.5986199999998</v>
      </c>
      <c r="J639">
        <v>1775585100</v>
      </c>
      <c r="K639" t="s">
        <v>0</v>
      </c>
      <c r="L639" t="s">
        <v>2</v>
      </c>
      <c r="M639">
        <v>4678.71</v>
      </c>
      <c r="N639">
        <v>4681.0319099999997</v>
      </c>
      <c r="O639">
        <v>4679.5574200000001</v>
      </c>
      <c r="P639">
        <v>4683.0757999999996</v>
      </c>
      <c r="Q639">
        <v>4677.8937999999998</v>
      </c>
    </row>
    <row r="640" spans="1:17" x14ac:dyDescent="0.55000000000000004">
      <c r="A640">
        <v>1773738000</v>
      </c>
      <c r="B640" t="s">
        <v>0</v>
      </c>
      <c r="C640" t="s">
        <v>1</v>
      </c>
      <c r="D640">
        <v>5010.26</v>
      </c>
      <c r="E640">
        <v>5012.0381500000003</v>
      </c>
      <c r="F640">
        <v>5015.3464700000004</v>
      </c>
      <c r="G640">
        <v>5024.6832100000001</v>
      </c>
      <c r="H640">
        <v>5006.4178000000002</v>
      </c>
      <c r="J640">
        <v>1775585400</v>
      </c>
      <c r="K640" t="s">
        <v>0</v>
      </c>
      <c r="L640" t="s">
        <v>2</v>
      </c>
      <c r="M640">
        <v>4684.03</v>
      </c>
      <c r="N640">
        <v>4682.2346500000003</v>
      </c>
      <c r="O640">
        <v>4680.8960299999999</v>
      </c>
      <c r="P640">
        <v>4684.2182300000004</v>
      </c>
      <c r="Q640">
        <v>4679.0310799999997</v>
      </c>
    </row>
    <row r="641" spans="1:17" x14ac:dyDescent="0.55000000000000004">
      <c r="A641">
        <v>1773741600</v>
      </c>
      <c r="B641" t="s">
        <v>0</v>
      </c>
      <c r="C641" t="s">
        <v>1</v>
      </c>
      <c r="D641">
        <v>5000.43</v>
      </c>
      <c r="E641">
        <v>5008.8245299999999</v>
      </c>
      <c r="F641">
        <v>5012.0855000000001</v>
      </c>
      <c r="G641">
        <v>5022.2836399999997</v>
      </c>
      <c r="H641">
        <v>5002.0285400000002</v>
      </c>
      <c r="J641">
        <v>1775585700</v>
      </c>
      <c r="K641" t="s">
        <v>0</v>
      </c>
      <c r="L641" t="s">
        <v>2</v>
      </c>
      <c r="M641">
        <v>4684.75</v>
      </c>
      <c r="N641">
        <v>4682.9119499999997</v>
      </c>
      <c r="O641">
        <v>4681.9039899999998</v>
      </c>
      <c r="P641">
        <v>4685.09004</v>
      </c>
      <c r="Q641">
        <v>4679.84807</v>
      </c>
    </row>
    <row r="642" spans="1:17" x14ac:dyDescent="0.55000000000000004">
      <c r="A642">
        <v>1773745200</v>
      </c>
      <c r="B642" t="s">
        <v>0</v>
      </c>
      <c r="C642" t="s">
        <v>1</v>
      </c>
      <c r="D642">
        <v>5003.26</v>
      </c>
      <c r="E642">
        <v>5006.6943700000002</v>
      </c>
      <c r="F642">
        <v>5009.38994</v>
      </c>
      <c r="G642">
        <v>5020.4632499999998</v>
      </c>
      <c r="H642">
        <v>4998.3837899999999</v>
      </c>
      <c r="J642">
        <v>1775586000</v>
      </c>
      <c r="K642" t="s">
        <v>0</v>
      </c>
      <c r="L642" t="s">
        <v>2</v>
      </c>
      <c r="M642">
        <v>4678.04</v>
      </c>
      <c r="N642">
        <v>4682.8161700000001</v>
      </c>
      <c r="O642">
        <v>4682.3600800000004</v>
      </c>
      <c r="P642">
        <v>4685.4279900000001</v>
      </c>
      <c r="Q642">
        <v>4680.0765799999999</v>
      </c>
    </row>
    <row r="643" spans="1:17" x14ac:dyDescent="0.55000000000000004">
      <c r="A643">
        <v>1773748800</v>
      </c>
      <c r="B643" t="s">
        <v>0</v>
      </c>
      <c r="C643" t="s">
        <v>1</v>
      </c>
      <c r="D643">
        <v>5011.7299999999996</v>
      </c>
      <c r="E643">
        <v>5005.69751</v>
      </c>
      <c r="F643">
        <v>5007.5437199999997</v>
      </c>
      <c r="G643">
        <v>5019.2468500000004</v>
      </c>
      <c r="H643">
        <v>4995.7530399999996</v>
      </c>
      <c r="J643">
        <v>1775586300</v>
      </c>
      <c r="K643" t="s">
        <v>0</v>
      </c>
      <c r="L643" t="s">
        <v>2</v>
      </c>
      <c r="M643">
        <v>4680.3100000000004</v>
      </c>
      <c r="N643">
        <v>4681.9488600000004</v>
      </c>
      <c r="O643">
        <v>4682.1544700000004</v>
      </c>
      <c r="P643">
        <v>4685.0039900000002</v>
      </c>
      <c r="Q643">
        <v>4679.58151</v>
      </c>
    </row>
    <row r="644" spans="1:17" x14ac:dyDescent="0.55000000000000004">
      <c r="A644">
        <v>1773752400</v>
      </c>
      <c r="B644" t="s">
        <v>0</v>
      </c>
      <c r="C644" t="s">
        <v>1</v>
      </c>
      <c r="D644">
        <v>5016.6499999999996</v>
      </c>
      <c r="E644">
        <v>5005.4151899999997</v>
      </c>
      <c r="F644">
        <v>5006.4794599999996</v>
      </c>
      <c r="G644">
        <v>5018.1854000000003</v>
      </c>
      <c r="H644">
        <v>4994.2604300000003</v>
      </c>
      <c r="J644">
        <v>1775586600</v>
      </c>
      <c r="K644" t="s">
        <v>0</v>
      </c>
      <c r="L644" t="s">
        <v>2</v>
      </c>
      <c r="M644">
        <v>4683.04</v>
      </c>
      <c r="N644">
        <v>4680.1815900000001</v>
      </c>
      <c r="O644">
        <v>4681.1680299999998</v>
      </c>
      <c r="P644">
        <v>4683.77117</v>
      </c>
      <c r="Q644">
        <v>4678.19229</v>
      </c>
    </row>
    <row r="645" spans="1:17" x14ac:dyDescent="0.55000000000000004">
      <c r="A645">
        <v>1773756000</v>
      </c>
      <c r="B645" t="s">
        <v>0</v>
      </c>
      <c r="C645" t="s">
        <v>1</v>
      </c>
      <c r="D645">
        <v>5007.67</v>
      </c>
      <c r="E645">
        <v>5005.4232899999997</v>
      </c>
      <c r="F645">
        <v>5005.9513699999998</v>
      </c>
      <c r="G645">
        <v>5016.8781300000001</v>
      </c>
      <c r="H645">
        <v>4993.7096199999996</v>
      </c>
      <c r="J645">
        <v>1775586900</v>
      </c>
      <c r="K645" t="s">
        <v>0</v>
      </c>
      <c r="L645" t="s">
        <v>2</v>
      </c>
      <c r="M645">
        <v>4679.75</v>
      </c>
      <c r="N645">
        <v>4677.48801</v>
      </c>
      <c r="O645">
        <v>4679.3280199999999</v>
      </c>
      <c r="P645">
        <v>4681.5489399999997</v>
      </c>
      <c r="Q645">
        <v>4675.7848100000001</v>
      </c>
    </row>
    <row r="646" spans="1:17" x14ac:dyDescent="0.55000000000000004">
      <c r="A646">
        <v>1773759600</v>
      </c>
      <c r="B646" t="s">
        <v>0</v>
      </c>
      <c r="C646" t="s">
        <v>1</v>
      </c>
      <c r="D646">
        <v>4997.9799999999996</v>
      </c>
      <c r="E646">
        <v>5005.5920800000004</v>
      </c>
      <c r="F646">
        <v>5005.7717300000004</v>
      </c>
      <c r="G646">
        <v>5015.4703200000004</v>
      </c>
      <c r="H646">
        <v>4993.9501300000002</v>
      </c>
      <c r="J646">
        <v>1775587200</v>
      </c>
      <c r="K646" t="s">
        <v>0</v>
      </c>
      <c r="L646" t="s">
        <v>2</v>
      </c>
      <c r="M646">
        <v>4679.67</v>
      </c>
      <c r="N646">
        <v>4674.26865</v>
      </c>
      <c r="O646">
        <v>4676.7983299999996</v>
      </c>
      <c r="P646">
        <v>4678.6378500000001</v>
      </c>
      <c r="Q646">
        <v>4672.5440699999999</v>
      </c>
    </row>
    <row r="647" spans="1:17" x14ac:dyDescent="0.55000000000000004">
      <c r="A647">
        <v>1773763200</v>
      </c>
      <c r="B647" t="s">
        <v>0</v>
      </c>
      <c r="C647" t="s">
        <v>1</v>
      </c>
      <c r="D647">
        <v>5001.84</v>
      </c>
      <c r="E647">
        <v>5005.8095400000002</v>
      </c>
      <c r="F647">
        <v>5005.7906300000004</v>
      </c>
      <c r="G647">
        <v>5013.9264599999997</v>
      </c>
      <c r="H647">
        <v>4995.3500299999996</v>
      </c>
      <c r="J647">
        <v>1775587500</v>
      </c>
      <c r="K647" t="s">
        <v>0</v>
      </c>
      <c r="L647" t="s">
        <v>2</v>
      </c>
      <c r="M647">
        <v>4674.38</v>
      </c>
      <c r="N647">
        <v>4671.0107900000003</v>
      </c>
      <c r="O647">
        <v>4673.9045599999999</v>
      </c>
      <c r="P647">
        <v>4675.5720000000001</v>
      </c>
      <c r="Q647">
        <v>4668.9222499999996</v>
      </c>
    </row>
    <row r="648" spans="1:17" x14ac:dyDescent="0.55000000000000004">
      <c r="A648">
        <v>1773766800</v>
      </c>
      <c r="B648" t="s">
        <v>0</v>
      </c>
      <c r="C648" t="s">
        <v>1</v>
      </c>
      <c r="D648">
        <v>5002.4399999999996</v>
      </c>
      <c r="E648">
        <v>5005.6379100000004</v>
      </c>
      <c r="F648">
        <v>5005.7142700000004</v>
      </c>
      <c r="G648">
        <v>5012.4345599999997</v>
      </c>
      <c r="H648">
        <v>4996.8398500000003</v>
      </c>
      <c r="J648">
        <v>1775587800</v>
      </c>
      <c r="K648" t="s">
        <v>0</v>
      </c>
      <c r="L648" t="s">
        <v>2</v>
      </c>
      <c r="M648">
        <v>4664.91</v>
      </c>
      <c r="N648">
        <v>4668.38724</v>
      </c>
      <c r="O648">
        <v>4671.1459000000004</v>
      </c>
      <c r="P648">
        <v>4672.9289699999999</v>
      </c>
      <c r="Q648">
        <v>4665.59303</v>
      </c>
    </row>
    <row r="649" spans="1:17" x14ac:dyDescent="0.55000000000000004">
      <c r="A649">
        <v>1773770400</v>
      </c>
      <c r="B649" t="s">
        <v>0</v>
      </c>
      <c r="C649" t="s">
        <v>1</v>
      </c>
      <c r="D649">
        <v>5003.91</v>
      </c>
      <c r="E649">
        <v>5004.7992000000004</v>
      </c>
      <c r="F649">
        <v>5005.2567300000001</v>
      </c>
      <c r="G649">
        <v>5010.7810200000004</v>
      </c>
      <c r="H649">
        <v>4997.7352499999997</v>
      </c>
      <c r="J649">
        <v>1775588100</v>
      </c>
      <c r="K649" t="s">
        <v>0</v>
      </c>
      <c r="L649" t="s">
        <v>2</v>
      </c>
      <c r="M649">
        <v>4662.0600000000004</v>
      </c>
      <c r="N649">
        <v>4667.0990599999996</v>
      </c>
      <c r="O649">
        <v>4669.12248</v>
      </c>
      <c r="P649">
        <v>4671.3557899999996</v>
      </c>
      <c r="Q649">
        <v>4663.3043500000003</v>
      </c>
    </row>
    <row r="650" spans="1:17" x14ac:dyDescent="0.55000000000000004">
      <c r="A650">
        <v>1773774000</v>
      </c>
      <c r="B650" t="s">
        <v>0</v>
      </c>
      <c r="C650" t="s">
        <v>1</v>
      </c>
      <c r="D650">
        <v>5000.28</v>
      </c>
      <c r="E650">
        <v>5003.2370300000002</v>
      </c>
      <c r="F650">
        <v>5004.2468799999997</v>
      </c>
      <c r="G650">
        <v>5008.8976599999996</v>
      </c>
      <c r="H650">
        <v>4997.5969299999997</v>
      </c>
      <c r="J650">
        <v>1775588400</v>
      </c>
      <c r="K650" t="s">
        <v>0</v>
      </c>
      <c r="L650" t="s">
        <v>2</v>
      </c>
      <c r="M650">
        <v>4665.21</v>
      </c>
      <c r="N650">
        <v>4667.4702500000003</v>
      </c>
      <c r="O650">
        <v>4668.2963600000003</v>
      </c>
      <c r="P650">
        <v>4671.4558200000001</v>
      </c>
      <c r="Q650">
        <v>4662.64048</v>
      </c>
    </row>
    <row r="651" spans="1:17" x14ac:dyDescent="0.55000000000000004">
      <c r="A651">
        <v>1773777600</v>
      </c>
      <c r="B651" t="s">
        <v>0</v>
      </c>
      <c r="C651" t="s">
        <v>1</v>
      </c>
      <c r="D651">
        <v>5005.66</v>
      </c>
      <c r="E651">
        <v>5001.2260100000003</v>
      </c>
      <c r="F651">
        <v>5002.7364399999997</v>
      </c>
      <c r="G651">
        <v>5006.9563699999999</v>
      </c>
      <c r="H651">
        <v>4996.5313299999998</v>
      </c>
      <c r="J651">
        <v>1775588700</v>
      </c>
      <c r="K651" t="s">
        <v>0</v>
      </c>
      <c r="L651" t="s">
        <v>2</v>
      </c>
      <c r="M651">
        <v>4662.1000000000004</v>
      </c>
      <c r="N651">
        <v>4669.42101</v>
      </c>
      <c r="O651">
        <v>4668.85869</v>
      </c>
      <c r="P651">
        <v>4673.2785899999999</v>
      </c>
      <c r="Q651">
        <v>4663.6897099999996</v>
      </c>
    </row>
    <row r="652" spans="1:17" x14ac:dyDescent="0.55000000000000004">
      <c r="A652">
        <v>1773784800</v>
      </c>
      <c r="B652" t="s">
        <v>0</v>
      </c>
      <c r="C652" t="s">
        <v>1</v>
      </c>
      <c r="D652">
        <v>4999.79</v>
      </c>
      <c r="E652">
        <v>4998.9886299999998</v>
      </c>
      <c r="F652">
        <v>5000.8625400000001</v>
      </c>
      <c r="G652">
        <v>5005.1681699999999</v>
      </c>
      <c r="H652">
        <v>4994.7644499999997</v>
      </c>
      <c r="J652">
        <v>1775589000</v>
      </c>
      <c r="K652" t="s">
        <v>0</v>
      </c>
      <c r="L652" t="s">
        <v>2</v>
      </c>
      <c r="M652">
        <v>4667.8500000000004</v>
      </c>
      <c r="N652">
        <v>4672.8161300000002</v>
      </c>
      <c r="O652">
        <v>4670.8374100000001</v>
      </c>
      <c r="P652">
        <v>4676.6724199999999</v>
      </c>
      <c r="Q652">
        <v>4666.3169799999996</v>
      </c>
    </row>
    <row r="653" spans="1:17" x14ac:dyDescent="0.55000000000000004">
      <c r="A653">
        <v>1773788400</v>
      </c>
      <c r="B653" t="s">
        <v>0</v>
      </c>
      <c r="C653" t="s">
        <v>1</v>
      </c>
      <c r="D653">
        <v>5002.9399999999996</v>
      </c>
      <c r="E653">
        <v>4997.2602500000003</v>
      </c>
      <c r="F653">
        <v>4999.0613899999998</v>
      </c>
      <c r="G653">
        <v>5003.85185</v>
      </c>
      <c r="H653">
        <v>4993.0740699999997</v>
      </c>
      <c r="J653">
        <v>1775589300</v>
      </c>
      <c r="K653" t="s">
        <v>0</v>
      </c>
      <c r="L653" t="s">
        <v>2</v>
      </c>
      <c r="M653">
        <v>4690.16</v>
      </c>
      <c r="N653">
        <v>4677.1425200000003</v>
      </c>
      <c r="O653">
        <v>4673.9899599999999</v>
      </c>
      <c r="P653">
        <v>4681.30969</v>
      </c>
      <c r="Q653">
        <v>4670.11996</v>
      </c>
    </row>
    <row r="654" spans="1:17" x14ac:dyDescent="0.55000000000000004">
      <c r="A654">
        <v>1773792000</v>
      </c>
      <c r="B654" t="s">
        <v>0</v>
      </c>
      <c r="C654" t="s">
        <v>1</v>
      </c>
      <c r="D654">
        <v>5004.38</v>
      </c>
      <c r="E654">
        <v>4996.4501200000004</v>
      </c>
      <c r="F654">
        <v>4997.7557500000003</v>
      </c>
      <c r="G654">
        <v>5003.4375700000001</v>
      </c>
      <c r="H654">
        <v>4991.9245199999996</v>
      </c>
      <c r="J654">
        <v>1775589600</v>
      </c>
      <c r="K654" t="s">
        <v>0</v>
      </c>
      <c r="L654" t="s">
        <v>2</v>
      </c>
      <c r="M654">
        <v>4689.54</v>
      </c>
      <c r="N654">
        <v>4681.4152400000003</v>
      </c>
      <c r="O654">
        <v>4677.7025999999996</v>
      </c>
      <c r="P654">
        <v>4686.2092700000003</v>
      </c>
      <c r="Q654">
        <v>4674.5142699999997</v>
      </c>
    </row>
    <row r="655" spans="1:17" x14ac:dyDescent="0.55000000000000004">
      <c r="A655">
        <v>1773795600</v>
      </c>
      <c r="B655" t="s">
        <v>0</v>
      </c>
      <c r="C655" t="s">
        <v>1</v>
      </c>
      <c r="D655">
        <v>4999.03</v>
      </c>
      <c r="E655">
        <v>4996.6713900000004</v>
      </c>
      <c r="F655">
        <v>4997.2135699999999</v>
      </c>
      <c r="G655">
        <v>5003.9636300000002</v>
      </c>
      <c r="H655">
        <v>4991.5995999999996</v>
      </c>
      <c r="J655">
        <v>1775589900</v>
      </c>
      <c r="K655" t="s">
        <v>0</v>
      </c>
      <c r="L655" t="s">
        <v>2</v>
      </c>
      <c r="M655">
        <v>4687.46</v>
      </c>
      <c r="N655">
        <v>4685.3245500000003</v>
      </c>
      <c r="O655">
        <v>4681.5135799999998</v>
      </c>
      <c r="P655">
        <v>4690.6962299999996</v>
      </c>
      <c r="Q655">
        <v>4678.6028299999998</v>
      </c>
    </row>
    <row r="656" spans="1:17" x14ac:dyDescent="0.55000000000000004">
      <c r="A656">
        <v>1773799200</v>
      </c>
      <c r="B656" t="s">
        <v>0</v>
      </c>
      <c r="C656" t="s">
        <v>1</v>
      </c>
      <c r="D656">
        <v>4991.96</v>
      </c>
      <c r="E656">
        <v>4997.8591100000003</v>
      </c>
      <c r="F656">
        <v>4997.5363399999997</v>
      </c>
      <c r="G656">
        <v>5005.3165600000002</v>
      </c>
      <c r="H656">
        <v>4992.2842700000001</v>
      </c>
      <c r="J656">
        <v>1775590200</v>
      </c>
      <c r="K656" t="s">
        <v>0</v>
      </c>
      <c r="L656" t="s">
        <v>2</v>
      </c>
      <c r="M656">
        <v>4686.21</v>
      </c>
      <c r="N656">
        <v>4688.8095400000002</v>
      </c>
      <c r="O656">
        <v>4685.1615599999996</v>
      </c>
      <c r="P656">
        <v>4694.8292899999997</v>
      </c>
      <c r="Q656">
        <v>4682.1098700000002</v>
      </c>
    </row>
    <row r="657" spans="1:17" x14ac:dyDescent="0.55000000000000004">
      <c r="A657">
        <v>1773802800</v>
      </c>
      <c r="B657" t="s">
        <v>0</v>
      </c>
      <c r="C657" t="s">
        <v>1</v>
      </c>
      <c r="D657">
        <v>4991.51</v>
      </c>
      <c r="E657">
        <v>4999.61744</v>
      </c>
      <c r="F657">
        <v>4998.5768900000003</v>
      </c>
      <c r="G657">
        <v>5007.3290100000004</v>
      </c>
      <c r="H657">
        <v>4993.4867899999999</v>
      </c>
      <c r="J657">
        <v>1775590500</v>
      </c>
      <c r="K657" t="s">
        <v>0</v>
      </c>
      <c r="L657" t="s">
        <v>2</v>
      </c>
      <c r="M657">
        <v>4685.78</v>
      </c>
      <c r="N657">
        <v>4691.9794400000001</v>
      </c>
      <c r="O657">
        <v>4688.5704999999998</v>
      </c>
      <c r="P657">
        <v>4698.6210300000002</v>
      </c>
      <c r="Q657">
        <v>4685.1025600000003</v>
      </c>
    </row>
    <row r="658" spans="1:17" x14ac:dyDescent="0.55000000000000004">
      <c r="A658">
        <v>1773806400</v>
      </c>
      <c r="B658" t="s">
        <v>0</v>
      </c>
      <c r="C658" t="s">
        <v>1</v>
      </c>
      <c r="D658">
        <v>4987.24</v>
      </c>
      <c r="E658">
        <v>5001.1444799999999</v>
      </c>
      <c r="F658">
        <v>4999.8606799999998</v>
      </c>
      <c r="G658">
        <v>5009.5388499999999</v>
      </c>
      <c r="H658">
        <v>4994.4593299999997</v>
      </c>
      <c r="J658">
        <v>1775590800</v>
      </c>
      <c r="K658" t="s">
        <v>0</v>
      </c>
      <c r="L658" t="s">
        <v>2</v>
      </c>
      <c r="M658">
        <v>4687.08</v>
      </c>
      <c r="N658">
        <v>4694.9994699999997</v>
      </c>
      <c r="O658">
        <v>4691.7849800000004</v>
      </c>
      <c r="P658">
        <v>4702.0363600000001</v>
      </c>
      <c r="Q658">
        <v>4687.7469499999997</v>
      </c>
    </row>
    <row r="659" spans="1:17" x14ac:dyDescent="0.55000000000000004">
      <c r="A659">
        <v>1773810000</v>
      </c>
      <c r="B659" t="s">
        <v>0</v>
      </c>
      <c r="C659" t="s">
        <v>1</v>
      </c>
      <c r="D659">
        <v>4997.7700000000004</v>
      </c>
      <c r="E659">
        <v>5001.5656099999997</v>
      </c>
      <c r="F659">
        <v>5000.7131499999996</v>
      </c>
      <c r="G659">
        <v>5011.1025799999998</v>
      </c>
      <c r="H659">
        <v>4994.2411599999996</v>
      </c>
      <c r="J659">
        <v>1775591100</v>
      </c>
      <c r="K659" t="s">
        <v>0</v>
      </c>
      <c r="L659" t="s">
        <v>2</v>
      </c>
      <c r="M659">
        <v>4705.7</v>
      </c>
      <c r="N659">
        <v>4697.9796100000003</v>
      </c>
      <c r="O659">
        <v>4694.8823000000002</v>
      </c>
      <c r="P659">
        <v>4705.13429</v>
      </c>
      <c r="Q659">
        <v>4690.3157700000002</v>
      </c>
    </row>
    <row r="660" spans="1:17" x14ac:dyDescent="0.55000000000000004">
      <c r="A660">
        <v>1773813600</v>
      </c>
      <c r="B660" t="s">
        <v>0</v>
      </c>
      <c r="C660" t="s">
        <v>1</v>
      </c>
      <c r="D660">
        <v>5009.3999999999996</v>
      </c>
      <c r="E660">
        <v>4999.5842000000002</v>
      </c>
      <c r="F660">
        <v>5000.1486699999996</v>
      </c>
      <c r="G660">
        <v>5010.7642500000002</v>
      </c>
      <c r="H660">
        <v>4991.6852699999999</v>
      </c>
      <c r="J660">
        <v>1775591400</v>
      </c>
      <c r="K660" t="s">
        <v>0</v>
      </c>
      <c r="L660" t="s">
        <v>2</v>
      </c>
      <c r="M660">
        <v>4699.96</v>
      </c>
      <c r="N660">
        <v>4700.5512600000002</v>
      </c>
      <c r="O660">
        <v>4697.7167799999997</v>
      </c>
      <c r="P660">
        <v>4707.2521100000004</v>
      </c>
      <c r="Q660">
        <v>4692.9410799999996</v>
      </c>
    </row>
    <row r="661" spans="1:17" x14ac:dyDescent="0.55000000000000004">
      <c r="A661">
        <v>1773817200</v>
      </c>
      <c r="B661" t="s">
        <v>0</v>
      </c>
      <c r="C661" t="s">
        <v>1</v>
      </c>
      <c r="D661">
        <v>4994.93</v>
      </c>
      <c r="E661">
        <v>4993.74928</v>
      </c>
      <c r="F661">
        <v>4996.9489800000001</v>
      </c>
      <c r="G661">
        <v>5007.2041799999997</v>
      </c>
      <c r="H661">
        <v>4985.3698000000004</v>
      </c>
      <c r="J661">
        <v>1775591700</v>
      </c>
      <c r="K661" t="s">
        <v>0</v>
      </c>
      <c r="L661" t="s">
        <v>2</v>
      </c>
      <c r="M661">
        <v>4700.6099999999997</v>
      </c>
      <c r="N661">
        <v>4702.9057000000003</v>
      </c>
      <c r="O661">
        <v>4700.31124</v>
      </c>
      <c r="P661">
        <v>4708.6433999999999</v>
      </c>
      <c r="Q661">
        <v>4695.5064300000004</v>
      </c>
    </row>
    <row r="662" spans="1:17" x14ac:dyDescent="0.55000000000000004">
      <c r="A662">
        <v>1773820800</v>
      </c>
      <c r="B662" t="s">
        <v>0</v>
      </c>
      <c r="C662" t="s">
        <v>1</v>
      </c>
      <c r="D662">
        <v>4987.5200000000004</v>
      </c>
      <c r="E662">
        <v>4983.8762900000002</v>
      </c>
      <c r="F662">
        <v>4990.4126399999996</v>
      </c>
      <c r="G662">
        <v>4999.7326800000001</v>
      </c>
      <c r="H662">
        <v>4974.5609599999998</v>
      </c>
      <c r="J662">
        <v>1775592000</v>
      </c>
      <c r="K662" t="s">
        <v>0</v>
      </c>
      <c r="L662" t="s">
        <v>2</v>
      </c>
      <c r="M662">
        <v>4705.91</v>
      </c>
      <c r="N662">
        <v>4704.9904999999999</v>
      </c>
      <c r="O662">
        <v>4702.6508700000004</v>
      </c>
      <c r="P662">
        <v>4709.6854199999998</v>
      </c>
      <c r="Q662">
        <v>4697.9671799999996</v>
      </c>
    </row>
    <row r="663" spans="1:17" x14ac:dyDescent="0.55000000000000004">
      <c r="A663">
        <v>1773824400</v>
      </c>
      <c r="B663" t="s">
        <v>0</v>
      </c>
      <c r="C663" t="s">
        <v>1</v>
      </c>
      <c r="D663">
        <v>4992.1099999999997</v>
      </c>
      <c r="E663">
        <v>4970.0270899999996</v>
      </c>
      <c r="F663">
        <v>4980.2198600000002</v>
      </c>
      <c r="G663">
        <v>4988.5814799999998</v>
      </c>
      <c r="H663">
        <v>4959.42659</v>
      </c>
      <c r="J663">
        <v>1775592300</v>
      </c>
      <c r="K663" t="s">
        <v>0</v>
      </c>
      <c r="L663" t="s">
        <v>2</v>
      </c>
      <c r="M663">
        <v>4707.32</v>
      </c>
      <c r="N663">
        <v>4706.5714099999996</v>
      </c>
      <c r="O663">
        <v>4704.61114</v>
      </c>
      <c r="P663">
        <v>4710.2429099999999</v>
      </c>
      <c r="Q663">
        <v>4700.2013699999998</v>
      </c>
    </row>
    <row r="664" spans="1:17" x14ac:dyDescent="0.55000000000000004">
      <c r="A664">
        <v>1773828000</v>
      </c>
      <c r="B664" t="s">
        <v>0</v>
      </c>
      <c r="C664" t="s">
        <v>1</v>
      </c>
      <c r="D664">
        <v>4967.83</v>
      </c>
      <c r="E664">
        <v>4952.5121900000004</v>
      </c>
      <c r="F664">
        <v>4966.3660300000001</v>
      </c>
      <c r="G664">
        <v>4974.06898</v>
      </c>
      <c r="H664">
        <v>4940.2398700000003</v>
      </c>
      <c r="J664">
        <v>1775592600</v>
      </c>
      <c r="K664" t="s">
        <v>0</v>
      </c>
      <c r="L664" t="s">
        <v>2</v>
      </c>
      <c r="M664">
        <v>4708.6499999999996</v>
      </c>
      <c r="N664">
        <v>4707.5403900000001</v>
      </c>
      <c r="O664">
        <v>4706.0757700000004</v>
      </c>
      <c r="P664">
        <v>4710.4551899999997</v>
      </c>
      <c r="Q664">
        <v>4702.0710900000004</v>
      </c>
    </row>
    <row r="665" spans="1:17" x14ac:dyDescent="0.55000000000000004">
      <c r="A665">
        <v>1773831600</v>
      </c>
      <c r="B665" t="s">
        <v>0</v>
      </c>
      <c r="C665" t="s">
        <v>1</v>
      </c>
      <c r="D665">
        <v>4930.17</v>
      </c>
      <c r="E665">
        <v>4932.8155100000004</v>
      </c>
      <c r="F665">
        <v>4949.5907699999998</v>
      </c>
      <c r="G665">
        <v>4956.96281</v>
      </c>
      <c r="H665">
        <v>4918.87608</v>
      </c>
      <c r="J665">
        <v>1775592900</v>
      </c>
      <c r="K665" t="s">
        <v>0</v>
      </c>
      <c r="L665" t="s">
        <v>2</v>
      </c>
      <c r="M665">
        <v>4708.26</v>
      </c>
      <c r="N665">
        <v>4707.9208600000002</v>
      </c>
      <c r="O665">
        <v>4706.9983199999997</v>
      </c>
      <c r="P665">
        <v>4710.4646499999999</v>
      </c>
      <c r="Q665">
        <v>4703.3117400000001</v>
      </c>
    </row>
    <row r="666" spans="1:17" x14ac:dyDescent="0.55000000000000004">
      <c r="A666">
        <v>1773835200</v>
      </c>
      <c r="B666" t="s">
        <v>0</v>
      </c>
      <c r="C666" t="s">
        <v>1</v>
      </c>
      <c r="D666">
        <v>4881.58</v>
      </c>
      <c r="E666">
        <v>4913.1018800000002</v>
      </c>
      <c r="F666">
        <v>4931.3463300000003</v>
      </c>
      <c r="G666">
        <v>4938.6754799999999</v>
      </c>
      <c r="H666">
        <v>4897.7466800000002</v>
      </c>
      <c r="J666">
        <v>1775593200</v>
      </c>
      <c r="K666" t="s">
        <v>0</v>
      </c>
      <c r="L666" t="s">
        <v>2</v>
      </c>
      <c r="M666">
        <v>4707.58</v>
      </c>
      <c r="N666">
        <v>4707.9197899999999</v>
      </c>
      <c r="O666">
        <v>4707.4590500000004</v>
      </c>
      <c r="P666">
        <v>4710.4534700000004</v>
      </c>
      <c r="Q666">
        <v>4703.9915799999999</v>
      </c>
    </row>
    <row r="667" spans="1:17" x14ac:dyDescent="0.55000000000000004">
      <c r="A667">
        <v>1773838800</v>
      </c>
      <c r="B667" t="s">
        <v>0</v>
      </c>
      <c r="C667" t="s">
        <v>1</v>
      </c>
      <c r="D667">
        <v>4878.17</v>
      </c>
      <c r="E667">
        <v>4895.7273999999998</v>
      </c>
      <c r="F667">
        <v>4913.5368699999999</v>
      </c>
      <c r="G667">
        <v>4921.1560300000001</v>
      </c>
      <c r="H667">
        <v>4879.6370900000002</v>
      </c>
      <c r="J667">
        <v>1775593500</v>
      </c>
      <c r="K667" t="s">
        <v>0</v>
      </c>
      <c r="L667" t="s">
        <v>2</v>
      </c>
      <c r="M667">
        <v>4710.21</v>
      </c>
      <c r="N667">
        <v>4707.8692199999996</v>
      </c>
      <c r="O667">
        <v>4707.6641399999999</v>
      </c>
      <c r="P667">
        <v>4710.7990399999999</v>
      </c>
      <c r="Q667">
        <v>4704.3999999999996</v>
      </c>
    </row>
    <row r="668" spans="1:17" x14ac:dyDescent="0.55000000000000004">
      <c r="A668">
        <v>1773842400</v>
      </c>
      <c r="B668" t="s">
        <v>0</v>
      </c>
      <c r="C668" t="s">
        <v>1</v>
      </c>
      <c r="D668">
        <v>4869.5600000000004</v>
      </c>
      <c r="E668">
        <v>4881.2980799999996</v>
      </c>
      <c r="F668">
        <v>4897.4174700000003</v>
      </c>
      <c r="G668">
        <v>4906.2748899999997</v>
      </c>
      <c r="H668">
        <v>4866.1207999999997</v>
      </c>
      <c r="J668">
        <v>1775593800</v>
      </c>
      <c r="K668" t="s">
        <v>0</v>
      </c>
      <c r="L668" t="s">
        <v>2</v>
      </c>
      <c r="M668">
        <v>4710.6899999999996</v>
      </c>
      <c r="N668">
        <v>4708.0686100000003</v>
      </c>
      <c r="O668">
        <v>4707.8663800000004</v>
      </c>
      <c r="P668">
        <v>4711.6872899999998</v>
      </c>
      <c r="Q668">
        <v>4704.8976599999996</v>
      </c>
    </row>
    <row r="669" spans="1:17" x14ac:dyDescent="0.55000000000000004">
      <c r="A669">
        <v>1773846000</v>
      </c>
      <c r="B669" t="s">
        <v>0</v>
      </c>
      <c r="C669" t="s">
        <v>1</v>
      </c>
      <c r="D669">
        <v>4862.34</v>
      </c>
      <c r="E669">
        <v>4869.9913699999997</v>
      </c>
      <c r="F669">
        <v>4883.70442</v>
      </c>
      <c r="G669">
        <v>4893.8946699999997</v>
      </c>
      <c r="H669">
        <v>4856.2954099999997</v>
      </c>
      <c r="J669">
        <v>1775594100</v>
      </c>
      <c r="K669" t="s">
        <v>0</v>
      </c>
      <c r="L669" t="s">
        <v>2</v>
      </c>
      <c r="M669">
        <v>4708.28</v>
      </c>
      <c r="N669">
        <v>4708.8566799999999</v>
      </c>
      <c r="O669">
        <v>4708.3615300000001</v>
      </c>
      <c r="P669">
        <v>4713.2653300000002</v>
      </c>
      <c r="Q669">
        <v>4705.7308400000002</v>
      </c>
    </row>
    <row r="670" spans="1:17" x14ac:dyDescent="0.55000000000000004">
      <c r="A670">
        <v>1773849600</v>
      </c>
      <c r="B670" t="s">
        <v>0</v>
      </c>
      <c r="C670" t="s">
        <v>1</v>
      </c>
      <c r="D670">
        <v>4887.38</v>
      </c>
      <c r="E670">
        <v>4861.4725699999999</v>
      </c>
      <c r="F670">
        <v>4872.5884900000001</v>
      </c>
      <c r="G670">
        <v>4884.10725</v>
      </c>
      <c r="H670">
        <v>4849.12601</v>
      </c>
      <c r="J670">
        <v>1775594400</v>
      </c>
      <c r="K670" t="s">
        <v>0</v>
      </c>
      <c r="L670" t="s">
        <v>2</v>
      </c>
      <c r="M670">
        <v>4708.21</v>
      </c>
      <c r="N670">
        <v>4710.5613999999996</v>
      </c>
      <c r="O670">
        <v>4709.4614700000002</v>
      </c>
      <c r="P670">
        <v>4715.6644399999996</v>
      </c>
      <c r="Q670">
        <v>4707.3349600000001</v>
      </c>
    </row>
    <row r="671" spans="1:17" x14ac:dyDescent="0.55000000000000004">
      <c r="A671">
        <v>1773853200</v>
      </c>
      <c r="B671" t="s">
        <v>0</v>
      </c>
      <c r="C671" t="s">
        <v>1</v>
      </c>
      <c r="D671">
        <v>4890.22</v>
      </c>
      <c r="E671">
        <v>4854.3939799999998</v>
      </c>
      <c r="F671">
        <v>4863.4912400000003</v>
      </c>
      <c r="G671">
        <v>4876.0504199999996</v>
      </c>
      <c r="H671">
        <v>4843.5221099999999</v>
      </c>
      <c r="J671">
        <v>1775594700</v>
      </c>
      <c r="K671" t="s">
        <v>0</v>
      </c>
      <c r="L671" t="s">
        <v>2</v>
      </c>
      <c r="M671">
        <v>4712.3999999999996</v>
      </c>
      <c r="N671">
        <v>4713.2545899999996</v>
      </c>
      <c r="O671">
        <v>4711.3580300000003</v>
      </c>
      <c r="P671">
        <v>4718.8716999999997</v>
      </c>
      <c r="Q671">
        <v>4709.7372800000003</v>
      </c>
    </row>
    <row r="672" spans="1:17" x14ac:dyDescent="0.55000000000000004">
      <c r="A672">
        <v>1773856800</v>
      </c>
      <c r="B672" t="s">
        <v>0</v>
      </c>
      <c r="C672" t="s">
        <v>1</v>
      </c>
      <c r="D672">
        <v>4852.9799999999996</v>
      </c>
      <c r="E672">
        <v>4848.2220500000003</v>
      </c>
      <c r="F672">
        <v>4855.85664</v>
      </c>
      <c r="G672">
        <v>4868.9317499999997</v>
      </c>
      <c r="H672">
        <v>4838.06315</v>
      </c>
      <c r="J672">
        <v>1775595000</v>
      </c>
      <c r="K672" t="s">
        <v>0</v>
      </c>
      <c r="L672" t="s">
        <v>2</v>
      </c>
      <c r="M672">
        <v>4708.72</v>
      </c>
      <c r="N672">
        <v>4716.7078099999999</v>
      </c>
      <c r="O672">
        <v>4714.0329199999996</v>
      </c>
      <c r="P672">
        <v>4722.8146500000003</v>
      </c>
      <c r="Q672">
        <v>4712.8166499999998</v>
      </c>
    </row>
    <row r="673" spans="1:17" x14ac:dyDescent="0.55000000000000004">
      <c r="A673">
        <v>1773860400</v>
      </c>
      <c r="B673" t="s">
        <v>0</v>
      </c>
      <c r="C673" t="s">
        <v>1</v>
      </c>
      <c r="D673">
        <v>4843.41</v>
      </c>
      <c r="E673">
        <v>4843.9081399999995</v>
      </c>
      <c r="F673">
        <v>4849.8823899999998</v>
      </c>
      <c r="G673">
        <v>4862.5192100000004</v>
      </c>
      <c r="H673">
        <v>4833.3466099999996</v>
      </c>
      <c r="J673">
        <v>1775595300</v>
      </c>
      <c r="K673" t="s">
        <v>0</v>
      </c>
      <c r="L673" t="s">
        <v>2</v>
      </c>
      <c r="M673">
        <v>4705.5600000000004</v>
      </c>
      <c r="N673">
        <v>4720.7801499999996</v>
      </c>
      <c r="O673">
        <v>4717.4065399999999</v>
      </c>
      <c r="P673">
        <v>4727.2197999999999</v>
      </c>
      <c r="Q673">
        <v>4716.2849500000002</v>
      </c>
    </row>
    <row r="674" spans="1:17" x14ac:dyDescent="0.55000000000000004">
      <c r="A674">
        <v>1773864000</v>
      </c>
      <c r="B674" t="s">
        <v>0</v>
      </c>
      <c r="C674" t="s">
        <v>1</v>
      </c>
      <c r="D674">
        <v>4818.7700000000004</v>
      </c>
      <c r="E674">
        <v>4841.7767599999997</v>
      </c>
      <c r="F674">
        <v>4845.8295799999996</v>
      </c>
      <c r="G674">
        <v>4857.7394199999999</v>
      </c>
      <c r="H674">
        <v>4830.0212899999997</v>
      </c>
      <c r="J674">
        <v>1775599200</v>
      </c>
      <c r="K674" t="s">
        <v>0</v>
      </c>
      <c r="L674" t="s">
        <v>2</v>
      </c>
      <c r="M674">
        <v>4744.34</v>
      </c>
      <c r="N674">
        <v>4725.2583500000001</v>
      </c>
      <c r="O674">
        <v>4721.3324499999999</v>
      </c>
      <c r="P674">
        <v>4731.7274399999997</v>
      </c>
      <c r="Q674">
        <v>4719.8566600000004</v>
      </c>
    </row>
    <row r="675" spans="1:17" x14ac:dyDescent="0.55000000000000004">
      <c r="A675">
        <v>1773871200</v>
      </c>
      <c r="B675" t="s">
        <v>0</v>
      </c>
      <c r="C675" t="s">
        <v>1</v>
      </c>
      <c r="D675">
        <v>4834.57</v>
      </c>
      <c r="E675">
        <v>4842.49172</v>
      </c>
      <c r="F675">
        <v>4844.1606499999998</v>
      </c>
      <c r="G675">
        <v>4855.2483099999999</v>
      </c>
      <c r="H675">
        <v>4829.3510800000004</v>
      </c>
      <c r="J675">
        <v>1775599500</v>
      </c>
      <c r="K675" t="s">
        <v>0</v>
      </c>
      <c r="L675" t="s">
        <v>2</v>
      </c>
      <c r="M675">
        <v>4744.09</v>
      </c>
      <c r="N675">
        <v>4728.9632799999999</v>
      </c>
      <c r="O675">
        <v>4725.14786</v>
      </c>
      <c r="P675">
        <v>4735.2890200000002</v>
      </c>
      <c r="Q675">
        <v>4722.8708900000001</v>
      </c>
    </row>
    <row r="676" spans="1:17" x14ac:dyDescent="0.55000000000000004">
      <c r="A676">
        <v>1773874800</v>
      </c>
      <c r="B676" t="s">
        <v>0</v>
      </c>
      <c r="C676" t="s">
        <v>1</v>
      </c>
      <c r="D676">
        <v>4836.88</v>
      </c>
      <c r="E676">
        <v>4845.1923699999998</v>
      </c>
      <c r="F676">
        <v>4844.6765100000002</v>
      </c>
      <c r="G676">
        <v>4855.3374199999998</v>
      </c>
      <c r="H676">
        <v>4831.4825600000004</v>
      </c>
      <c r="J676">
        <v>1775599800</v>
      </c>
      <c r="K676" t="s">
        <v>0</v>
      </c>
      <c r="L676" t="s">
        <v>2</v>
      </c>
      <c r="M676">
        <v>4731.87</v>
      </c>
      <c r="N676">
        <v>4732.0035500000004</v>
      </c>
      <c r="O676">
        <v>4728.5757100000001</v>
      </c>
      <c r="P676">
        <v>4737.9322300000003</v>
      </c>
      <c r="Q676">
        <v>4724.7866400000003</v>
      </c>
    </row>
    <row r="677" spans="1:17" x14ac:dyDescent="0.55000000000000004">
      <c r="A677">
        <v>1773878400</v>
      </c>
      <c r="B677" t="s">
        <v>0</v>
      </c>
      <c r="C677" t="s">
        <v>1</v>
      </c>
      <c r="D677">
        <v>4841.3599999999997</v>
      </c>
      <c r="E677">
        <v>4848.70424</v>
      </c>
      <c r="F677">
        <v>4846.69038</v>
      </c>
      <c r="G677">
        <v>4857.4607599999999</v>
      </c>
      <c r="H677">
        <v>4835.1176500000001</v>
      </c>
      <c r="J677">
        <v>1775600100</v>
      </c>
      <c r="K677" t="s">
        <v>0</v>
      </c>
      <c r="L677" t="s">
        <v>2</v>
      </c>
      <c r="M677">
        <v>4730.66</v>
      </c>
      <c r="N677">
        <v>4735.1721100000004</v>
      </c>
      <c r="O677">
        <v>4731.8739100000003</v>
      </c>
      <c r="P677">
        <v>4740.3910999999998</v>
      </c>
      <c r="Q677">
        <v>4726.2380499999999</v>
      </c>
    </row>
    <row r="678" spans="1:17" x14ac:dyDescent="0.55000000000000004">
      <c r="A678">
        <v>1773882000</v>
      </c>
      <c r="B678" t="s">
        <v>0</v>
      </c>
      <c r="C678" t="s">
        <v>1</v>
      </c>
      <c r="D678">
        <v>4849.8999999999996</v>
      </c>
      <c r="E678">
        <v>4851.0751300000002</v>
      </c>
      <c r="F678">
        <v>4848.8827499999998</v>
      </c>
      <c r="G678">
        <v>4860.33781</v>
      </c>
      <c r="H678">
        <v>4838.5382099999997</v>
      </c>
      <c r="J678">
        <v>1775600400</v>
      </c>
      <c r="K678" t="s">
        <v>0</v>
      </c>
      <c r="L678" t="s">
        <v>2</v>
      </c>
      <c r="M678">
        <v>4728.04</v>
      </c>
      <c r="N678">
        <v>4739.2167099999997</v>
      </c>
      <c r="O678">
        <v>4735.5453100000004</v>
      </c>
      <c r="P678">
        <v>4743.7694799999999</v>
      </c>
      <c r="Q678">
        <v>4728.0712000000003</v>
      </c>
    </row>
    <row r="679" spans="1:17" x14ac:dyDescent="0.55000000000000004">
      <c r="A679">
        <v>1773885600</v>
      </c>
      <c r="B679" t="s">
        <v>0</v>
      </c>
      <c r="C679" t="s">
        <v>1</v>
      </c>
      <c r="D679">
        <v>4858.76</v>
      </c>
      <c r="E679">
        <v>4850.0609999999997</v>
      </c>
      <c r="F679">
        <v>4849.4718800000001</v>
      </c>
      <c r="G679">
        <v>4861.7969599999997</v>
      </c>
      <c r="H679">
        <v>4839.7176099999997</v>
      </c>
      <c r="J679">
        <v>1775600700</v>
      </c>
      <c r="K679" t="s">
        <v>0</v>
      </c>
      <c r="L679" t="s">
        <v>2</v>
      </c>
      <c r="M679">
        <v>4735.63</v>
      </c>
      <c r="N679">
        <v>4744.9528300000002</v>
      </c>
      <c r="O679">
        <v>4740.2490699999998</v>
      </c>
      <c r="P679">
        <v>4748.9848199999997</v>
      </c>
      <c r="Q679">
        <v>4731.1530400000001</v>
      </c>
    </row>
    <row r="680" spans="1:17" x14ac:dyDescent="0.55000000000000004">
      <c r="A680">
        <v>1773889200</v>
      </c>
      <c r="B680" t="s">
        <v>0</v>
      </c>
      <c r="C680" t="s">
        <v>1</v>
      </c>
      <c r="D680">
        <v>4850.78</v>
      </c>
      <c r="E680">
        <v>4843.5526099999997</v>
      </c>
      <c r="F680">
        <v>4846.51224</v>
      </c>
      <c r="G680">
        <v>4860.1117199999999</v>
      </c>
      <c r="H680">
        <v>4836.1458599999996</v>
      </c>
      <c r="J680">
        <v>1775601000</v>
      </c>
      <c r="K680" t="s">
        <v>0</v>
      </c>
      <c r="L680" t="s">
        <v>2</v>
      </c>
      <c r="M680">
        <v>4760.8599999999997</v>
      </c>
      <c r="N680">
        <v>4752.7552100000003</v>
      </c>
      <c r="O680">
        <v>4746.5021399999996</v>
      </c>
      <c r="P680">
        <v>4756.5922600000004</v>
      </c>
      <c r="Q680">
        <v>4736.2914700000001</v>
      </c>
    </row>
    <row r="681" spans="1:17" x14ac:dyDescent="0.55000000000000004">
      <c r="A681">
        <v>1773892800</v>
      </c>
      <c r="B681" t="s">
        <v>0</v>
      </c>
      <c r="C681" t="s">
        <v>1</v>
      </c>
      <c r="D681">
        <v>4849.8900000000003</v>
      </c>
      <c r="E681">
        <v>4830.3652400000001</v>
      </c>
      <c r="F681">
        <v>4838.4387399999996</v>
      </c>
      <c r="G681">
        <v>4853.4110600000004</v>
      </c>
      <c r="H681">
        <v>4825.4991200000004</v>
      </c>
      <c r="J681">
        <v>1775601300</v>
      </c>
      <c r="K681" t="s">
        <v>0</v>
      </c>
      <c r="L681" t="s">
        <v>2</v>
      </c>
      <c r="M681">
        <v>4775.2700000000004</v>
      </c>
      <c r="N681">
        <v>4762.2261900000003</v>
      </c>
      <c r="O681">
        <v>4754.3641699999998</v>
      </c>
      <c r="P681">
        <v>4766.1809000000003</v>
      </c>
      <c r="Q681">
        <v>4744.3306000000002</v>
      </c>
    </row>
    <row r="682" spans="1:17" x14ac:dyDescent="0.55000000000000004">
      <c r="A682">
        <v>1773896400</v>
      </c>
      <c r="B682" t="s">
        <v>0</v>
      </c>
      <c r="C682" t="s">
        <v>1</v>
      </c>
      <c r="D682">
        <v>4827.59</v>
      </c>
      <c r="E682">
        <v>4809.7771599999996</v>
      </c>
      <c r="F682">
        <v>4824.1079499999996</v>
      </c>
      <c r="G682">
        <v>4840.6018899999999</v>
      </c>
      <c r="H682">
        <v>4806.4708700000001</v>
      </c>
      <c r="J682">
        <v>1775601600</v>
      </c>
      <c r="K682" t="s">
        <v>0</v>
      </c>
      <c r="L682" t="s">
        <v>2</v>
      </c>
      <c r="M682">
        <v>4770.0200000000004</v>
      </c>
      <c r="N682">
        <v>4772.8776099999995</v>
      </c>
      <c r="O682">
        <v>4763.6208900000001</v>
      </c>
      <c r="P682">
        <v>4777.2227599999997</v>
      </c>
      <c r="Q682">
        <v>4754.3768200000004</v>
      </c>
    </row>
    <row r="683" spans="1:17" x14ac:dyDescent="0.55000000000000004">
      <c r="A683">
        <v>1773900000</v>
      </c>
      <c r="B683" t="s">
        <v>0</v>
      </c>
      <c r="C683" t="s">
        <v>1</v>
      </c>
      <c r="D683">
        <v>4763.68</v>
      </c>
      <c r="E683">
        <v>4782.6792699999996</v>
      </c>
      <c r="F683">
        <v>4803.3936100000001</v>
      </c>
      <c r="G683">
        <v>4821.0123599999997</v>
      </c>
      <c r="H683">
        <v>4779.0972899999997</v>
      </c>
      <c r="J683">
        <v>1775601900</v>
      </c>
      <c r="K683" t="s">
        <v>0</v>
      </c>
      <c r="L683" t="s">
        <v>2</v>
      </c>
      <c r="M683">
        <v>4772.0600000000004</v>
      </c>
      <c r="N683">
        <v>4784.3898799999997</v>
      </c>
      <c r="O683">
        <v>4774.0053900000003</v>
      </c>
      <c r="P683">
        <v>4789.1879900000004</v>
      </c>
      <c r="Q683">
        <v>4765.6237700000001</v>
      </c>
    </row>
    <row r="684" spans="1:17" x14ac:dyDescent="0.55000000000000004">
      <c r="A684">
        <v>1773903600</v>
      </c>
      <c r="B684" t="s">
        <v>0</v>
      </c>
      <c r="C684" t="s">
        <v>1</v>
      </c>
      <c r="D684">
        <v>4727.8900000000003</v>
      </c>
      <c r="E684">
        <v>4752.02099</v>
      </c>
      <c r="F684">
        <v>4777.7073</v>
      </c>
      <c r="G684">
        <v>4795.2623999999996</v>
      </c>
      <c r="H684">
        <v>4746.1682099999998</v>
      </c>
      <c r="J684">
        <v>1775602200</v>
      </c>
      <c r="K684" t="s">
        <v>0</v>
      </c>
      <c r="L684" t="s">
        <v>2</v>
      </c>
      <c r="M684">
        <v>4794.3500000000004</v>
      </c>
      <c r="N684">
        <v>4795.9622900000004</v>
      </c>
      <c r="O684">
        <v>4784.9838399999999</v>
      </c>
      <c r="P684">
        <v>4801.3135599999996</v>
      </c>
      <c r="Q684">
        <v>4777.5890499999996</v>
      </c>
    </row>
    <row r="685" spans="1:17" x14ac:dyDescent="0.55000000000000004">
      <c r="A685">
        <v>1773907200</v>
      </c>
      <c r="B685" t="s">
        <v>0</v>
      </c>
      <c r="C685" t="s">
        <v>1</v>
      </c>
      <c r="D685">
        <v>4708.97</v>
      </c>
      <c r="E685">
        <v>4720.2607399999997</v>
      </c>
      <c r="F685">
        <v>4748.9840199999999</v>
      </c>
      <c r="G685">
        <v>4766.0227000000004</v>
      </c>
      <c r="H685">
        <v>4709.62691</v>
      </c>
      <c r="J685">
        <v>1775602500</v>
      </c>
      <c r="K685" t="s">
        <v>0</v>
      </c>
      <c r="L685" t="s">
        <v>2</v>
      </c>
      <c r="M685">
        <v>4818.5</v>
      </c>
      <c r="N685">
        <v>4806.1314400000001</v>
      </c>
      <c r="O685">
        <v>4795.55764</v>
      </c>
      <c r="P685">
        <v>4811.9315200000001</v>
      </c>
      <c r="Q685">
        <v>4789.1519399999997</v>
      </c>
    </row>
    <row r="686" spans="1:17" x14ac:dyDescent="0.55000000000000004">
      <c r="A686">
        <v>1773910800</v>
      </c>
      <c r="B686" t="s">
        <v>0</v>
      </c>
      <c r="C686" t="s">
        <v>1</v>
      </c>
      <c r="D686">
        <v>4698.95</v>
      </c>
      <c r="E686">
        <v>4689.2651599999999</v>
      </c>
      <c r="F686">
        <v>4719.1245900000004</v>
      </c>
      <c r="G686">
        <v>4736.0582100000001</v>
      </c>
      <c r="H686">
        <v>4672.2440399999996</v>
      </c>
      <c r="J686">
        <v>1775602800</v>
      </c>
      <c r="K686" t="s">
        <v>0</v>
      </c>
      <c r="L686" t="s">
        <v>2</v>
      </c>
      <c r="M686">
        <v>4810.66</v>
      </c>
      <c r="N686">
        <v>4813.5291500000003</v>
      </c>
      <c r="O686">
        <v>4804.5433999999996</v>
      </c>
      <c r="P686">
        <v>4819.7412100000001</v>
      </c>
      <c r="Q686">
        <v>4798.8532500000001</v>
      </c>
    </row>
    <row r="687" spans="1:17" x14ac:dyDescent="0.55000000000000004">
      <c r="A687">
        <v>1773914400</v>
      </c>
      <c r="B687" t="s">
        <v>0</v>
      </c>
      <c r="C687" t="s">
        <v>1</v>
      </c>
      <c r="D687">
        <v>4679.26</v>
      </c>
      <c r="E687">
        <v>4660.4213799999998</v>
      </c>
      <c r="F687">
        <v>4689.7729799999997</v>
      </c>
      <c r="G687">
        <v>4707.3169900000003</v>
      </c>
      <c r="H687">
        <v>4635.8082000000004</v>
      </c>
      <c r="J687">
        <v>1775603100</v>
      </c>
      <c r="K687" t="s">
        <v>0</v>
      </c>
      <c r="L687" t="s">
        <v>2</v>
      </c>
      <c r="M687">
        <v>4814.95</v>
      </c>
      <c r="N687">
        <v>4817.9768199999999</v>
      </c>
      <c r="O687">
        <v>4811.2601100000002</v>
      </c>
      <c r="P687">
        <v>4824.1726099999996</v>
      </c>
      <c r="Q687">
        <v>4805.8711999999996</v>
      </c>
    </row>
    <row r="688" spans="1:17" x14ac:dyDescent="0.55000000000000004">
      <c r="A688">
        <v>1773918000</v>
      </c>
      <c r="B688" t="s">
        <v>0</v>
      </c>
      <c r="C688" t="s">
        <v>1</v>
      </c>
      <c r="D688">
        <v>4652.42</v>
      </c>
      <c r="E688">
        <v>4635.3222699999997</v>
      </c>
      <c r="F688">
        <v>4662.54763</v>
      </c>
      <c r="G688">
        <v>4681.3556799999997</v>
      </c>
      <c r="H688">
        <v>4602.8602899999996</v>
      </c>
      <c r="J688">
        <v>1775603400</v>
      </c>
      <c r="K688" t="s">
        <v>0</v>
      </c>
      <c r="L688" t="s">
        <v>2</v>
      </c>
      <c r="M688">
        <v>4817.9399999999996</v>
      </c>
      <c r="N688">
        <v>4819.4851500000004</v>
      </c>
      <c r="O688">
        <v>4815.3726299999998</v>
      </c>
      <c r="P688">
        <v>4825.4617600000001</v>
      </c>
      <c r="Q688">
        <v>4809.9027900000001</v>
      </c>
    </row>
    <row r="689" spans="1:17" x14ac:dyDescent="0.55000000000000004">
      <c r="A689">
        <v>1773921600</v>
      </c>
      <c r="B689" t="s">
        <v>0</v>
      </c>
      <c r="C689" t="s">
        <v>1</v>
      </c>
      <c r="D689">
        <v>4574.66</v>
      </c>
      <c r="E689">
        <v>4615.6842399999996</v>
      </c>
      <c r="F689">
        <v>4639.1159299999999</v>
      </c>
      <c r="G689">
        <v>4659.7042099999999</v>
      </c>
      <c r="H689">
        <v>4575.9171100000003</v>
      </c>
      <c r="J689">
        <v>1775603700</v>
      </c>
      <c r="K689" t="s">
        <v>0</v>
      </c>
      <c r="L689" t="s">
        <v>2</v>
      </c>
      <c r="M689">
        <v>4824.26</v>
      </c>
      <c r="N689">
        <v>4818.5700699999998</v>
      </c>
      <c r="O689">
        <v>4816.9713499999998</v>
      </c>
      <c r="P689">
        <v>4824.1479300000001</v>
      </c>
      <c r="Q689">
        <v>4811.2437099999997</v>
      </c>
    </row>
    <row r="690" spans="1:17" x14ac:dyDescent="0.55000000000000004">
      <c r="A690">
        <v>1773925200</v>
      </c>
      <c r="B690" t="s">
        <v>0</v>
      </c>
      <c r="C690" t="s">
        <v>1</v>
      </c>
      <c r="D690">
        <v>4620.09</v>
      </c>
      <c r="E690">
        <v>4603.9148299999997</v>
      </c>
      <c r="F690">
        <v>4621.5153799999998</v>
      </c>
      <c r="G690">
        <v>4644.0274900000004</v>
      </c>
      <c r="H690">
        <v>4559.6856100000005</v>
      </c>
      <c r="J690">
        <v>1775604000</v>
      </c>
      <c r="K690" t="s">
        <v>0</v>
      </c>
      <c r="L690" t="s">
        <v>2</v>
      </c>
      <c r="M690">
        <v>4818.28</v>
      </c>
      <c r="N690">
        <v>4816.0297300000002</v>
      </c>
      <c r="O690">
        <v>4816.50054</v>
      </c>
      <c r="P690">
        <v>4821.1774599999999</v>
      </c>
      <c r="Q690">
        <v>4810.5446300000003</v>
      </c>
    </row>
    <row r="691" spans="1:17" x14ac:dyDescent="0.55000000000000004">
      <c r="A691">
        <v>1773928800</v>
      </c>
      <c r="B691" t="s">
        <v>0</v>
      </c>
      <c r="C691" t="s">
        <v>1</v>
      </c>
      <c r="D691">
        <v>4602.2</v>
      </c>
      <c r="E691">
        <v>4598.19643</v>
      </c>
      <c r="F691">
        <v>4609.8558999999996</v>
      </c>
      <c r="G691">
        <v>4634.8617899999999</v>
      </c>
      <c r="H691">
        <v>4555.0432799999999</v>
      </c>
      <c r="J691">
        <v>1775604300</v>
      </c>
      <c r="K691" t="s">
        <v>0</v>
      </c>
      <c r="L691" t="s">
        <v>2</v>
      </c>
      <c r="M691">
        <v>4814.83</v>
      </c>
      <c r="N691">
        <v>4813.2276000000002</v>
      </c>
      <c r="O691">
        <v>4814.8640699999996</v>
      </c>
      <c r="P691">
        <v>4817.78352</v>
      </c>
      <c r="Q691">
        <v>4808.6570499999998</v>
      </c>
    </row>
    <row r="692" spans="1:17" x14ac:dyDescent="0.55000000000000004">
      <c r="A692">
        <v>1773932400</v>
      </c>
      <c r="B692" t="s">
        <v>0</v>
      </c>
      <c r="C692" t="s">
        <v>1</v>
      </c>
      <c r="D692">
        <v>4596.42</v>
      </c>
      <c r="E692">
        <v>4597.9981799999996</v>
      </c>
      <c r="F692">
        <v>4603.9270399999996</v>
      </c>
      <c r="G692">
        <v>4630.5619800000004</v>
      </c>
      <c r="H692">
        <v>4558.58673</v>
      </c>
      <c r="J692">
        <v>1775604600</v>
      </c>
      <c r="K692" t="s">
        <v>0</v>
      </c>
      <c r="L692" t="s">
        <v>2</v>
      </c>
      <c r="M692">
        <v>4808.3</v>
      </c>
      <c r="N692">
        <v>4811.4182199999996</v>
      </c>
      <c r="O692">
        <v>4813.1411399999997</v>
      </c>
      <c r="P692">
        <v>4815.5457999999999</v>
      </c>
      <c r="Q692">
        <v>4806.9727999999996</v>
      </c>
    </row>
    <row r="693" spans="1:17" x14ac:dyDescent="0.55000000000000004">
      <c r="A693">
        <v>1773936000</v>
      </c>
      <c r="B693" t="s">
        <v>0</v>
      </c>
      <c r="C693" t="s">
        <v>1</v>
      </c>
      <c r="D693">
        <v>4584.8500000000004</v>
      </c>
      <c r="E693">
        <v>4602.2956999999997</v>
      </c>
      <c r="F693">
        <v>4603.1113699999996</v>
      </c>
      <c r="G693">
        <v>4630.3018099999999</v>
      </c>
      <c r="H693">
        <v>4568.5689000000002</v>
      </c>
      <c r="J693">
        <v>1775604900</v>
      </c>
      <c r="K693" t="s">
        <v>0</v>
      </c>
      <c r="L693" t="s">
        <v>2</v>
      </c>
      <c r="M693">
        <v>4810.18</v>
      </c>
      <c r="N693">
        <v>4811.5980900000004</v>
      </c>
      <c r="O693">
        <v>4812.3696200000004</v>
      </c>
      <c r="P693">
        <v>4815.4742500000002</v>
      </c>
      <c r="Q693">
        <v>4806.4592199999997</v>
      </c>
    </row>
    <row r="694" spans="1:17" x14ac:dyDescent="0.55000000000000004">
      <c r="A694">
        <v>1773939600</v>
      </c>
      <c r="B694" t="s">
        <v>0</v>
      </c>
      <c r="C694" t="s">
        <v>1</v>
      </c>
      <c r="D694">
        <v>4616.1400000000003</v>
      </c>
      <c r="E694">
        <v>4610.2023799999997</v>
      </c>
      <c r="F694">
        <v>4606.6568699999998</v>
      </c>
      <c r="G694">
        <v>4633.3457699999999</v>
      </c>
      <c r="H694">
        <v>4582.4738500000003</v>
      </c>
      <c r="J694">
        <v>1775605200</v>
      </c>
      <c r="K694" t="s">
        <v>0</v>
      </c>
      <c r="L694" t="s">
        <v>2</v>
      </c>
      <c r="M694">
        <v>4813.25</v>
      </c>
      <c r="N694">
        <v>4814.0496599999997</v>
      </c>
      <c r="O694">
        <v>4813.20964</v>
      </c>
      <c r="P694">
        <v>4818.1056900000003</v>
      </c>
      <c r="Q694">
        <v>4807.8002800000004</v>
      </c>
    </row>
    <row r="695" spans="1:17" x14ac:dyDescent="0.55000000000000004">
      <c r="A695">
        <v>1773943200</v>
      </c>
      <c r="B695" t="s">
        <v>0</v>
      </c>
      <c r="C695" t="s">
        <v>1</v>
      </c>
      <c r="D695">
        <v>4622.92</v>
      </c>
      <c r="E695">
        <v>4619.4840999999997</v>
      </c>
      <c r="F695">
        <v>4613.0704900000001</v>
      </c>
      <c r="G695">
        <v>4638.7539299999999</v>
      </c>
      <c r="H695">
        <v>4598.14822</v>
      </c>
      <c r="J695">
        <v>1775605500</v>
      </c>
      <c r="K695" t="s">
        <v>0</v>
      </c>
      <c r="L695" t="s">
        <v>2</v>
      </c>
      <c r="M695">
        <v>4812.05</v>
      </c>
      <c r="N695">
        <v>4818.4620800000002</v>
      </c>
      <c r="O695">
        <v>4815.8358600000001</v>
      </c>
      <c r="P695">
        <v>4823.2620699999998</v>
      </c>
      <c r="Q695">
        <v>4810.9764999999998</v>
      </c>
    </row>
    <row r="696" spans="1:17" x14ac:dyDescent="0.55000000000000004">
      <c r="A696">
        <v>1773946800</v>
      </c>
      <c r="B696" t="s">
        <v>0</v>
      </c>
      <c r="C696" t="s">
        <v>1</v>
      </c>
      <c r="D696">
        <v>4644.0200000000004</v>
      </c>
      <c r="E696">
        <v>4629.1633700000002</v>
      </c>
      <c r="F696">
        <v>4621.1169300000001</v>
      </c>
      <c r="G696">
        <v>4646.1642400000001</v>
      </c>
      <c r="H696">
        <v>4613.2181799999998</v>
      </c>
      <c r="J696">
        <v>1775605800</v>
      </c>
      <c r="K696" t="s">
        <v>0</v>
      </c>
      <c r="L696" t="s">
        <v>2</v>
      </c>
      <c r="M696">
        <v>4818.92</v>
      </c>
      <c r="N696">
        <v>4824.1435499999998</v>
      </c>
      <c r="O696">
        <v>4819.9897099999998</v>
      </c>
      <c r="P696">
        <v>4830.0312199999998</v>
      </c>
      <c r="Q696">
        <v>4815.53557</v>
      </c>
    </row>
    <row r="697" spans="1:17" x14ac:dyDescent="0.55000000000000004">
      <c r="A697">
        <v>1773950400</v>
      </c>
      <c r="B697" t="s">
        <v>0</v>
      </c>
      <c r="C697" t="s">
        <v>1</v>
      </c>
      <c r="D697">
        <v>4651.05</v>
      </c>
      <c r="E697">
        <v>4638.4977399999998</v>
      </c>
      <c r="F697">
        <v>4629.8073299999996</v>
      </c>
      <c r="G697">
        <v>4654.35142</v>
      </c>
      <c r="H697">
        <v>4626.1157899999998</v>
      </c>
      <c r="J697">
        <v>1775606100</v>
      </c>
      <c r="K697" t="s">
        <v>0</v>
      </c>
      <c r="L697" t="s">
        <v>2</v>
      </c>
      <c r="M697">
        <v>4833.2</v>
      </c>
      <c r="N697">
        <v>4829.9040000000005</v>
      </c>
      <c r="O697">
        <v>4824.94686</v>
      </c>
      <c r="P697">
        <v>4837.0111100000004</v>
      </c>
      <c r="Q697">
        <v>4820.7376999999997</v>
      </c>
    </row>
    <row r="698" spans="1:17" x14ac:dyDescent="0.55000000000000004">
      <c r="A698">
        <v>1773957600</v>
      </c>
      <c r="B698" t="s">
        <v>0</v>
      </c>
      <c r="C698" t="s">
        <v>1</v>
      </c>
      <c r="D698">
        <v>4636.47</v>
      </c>
      <c r="E698">
        <v>4647.5663100000002</v>
      </c>
      <c r="F698">
        <v>4638.6868199999999</v>
      </c>
      <c r="G698">
        <v>4663.3128500000003</v>
      </c>
      <c r="H698">
        <v>4636.3984799999998</v>
      </c>
      <c r="J698">
        <v>1775606400</v>
      </c>
      <c r="K698" t="s">
        <v>0</v>
      </c>
      <c r="L698" t="s">
        <v>2</v>
      </c>
      <c r="M698">
        <v>4845.6000000000004</v>
      </c>
      <c r="N698">
        <v>4834.3347800000001</v>
      </c>
      <c r="O698">
        <v>4829.6408199999996</v>
      </c>
      <c r="P698">
        <v>4842.6096299999999</v>
      </c>
      <c r="Q698">
        <v>4825.56059</v>
      </c>
    </row>
    <row r="699" spans="1:17" x14ac:dyDescent="0.55000000000000004">
      <c r="A699">
        <v>1773961200</v>
      </c>
      <c r="B699" t="s">
        <v>0</v>
      </c>
      <c r="C699" t="s">
        <v>1</v>
      </c>
      <c r="D699">
        <v>4643.76</v>
      </c>
      <c r="E699">
        <v>4657.3940700000003</v>
      </c>
      <c r="F699">
        <v>4648.0404399999998</v>
      </c>
      <c r="G699">
        <v>4672.7005200000003</v>
      </c>
      <c r="H699">
        <v>4645.1255799999999</v>
      </c>
      <c r="J699">
        <v>1775606700</v>
      </c>
      <c r="K699" t="s">
        <v>0</v>
      </c>
      <c r="L699" t="s">
        <v>2</v>
      </c>
      <c r="M699">
        <v>4839.17</v>
      </c>
      <c r="N699">
        <v>4836.3614200000002</v>
      </c>
      <c r="O699">
        <v>4833.0011199999999</v>
      </c>
      <c r="P699">
        <v>4845.44445</v>
      </c>
      <c r="Q699">
        <v>4828.7816800000001</v>
      </c>
    </row>
    <row r="700" spans="1:17" x14ac:dyDescent="0.55000000000000004">
      <c r="A700">
        <v>1773964800</v>
      </c>
      <c r="B700" t="s">
        <v>0</v>
      </c>
      <c r="C700" t="s">
        <v>1</v>
      </c>
      <c r="D700">
        <v>4648.6499999999996</v>
      </c>
      <c r="E700">
        <v>4668.2042300000003</v>
      </c>
      <c r="F700">
        <v>4658.1223399999999</v>
      </c>
      <c r="G700">
        <v>4683.3628200000003</v>
      </c>
      <c r="H700">
        <v>4653.5289400000001</v>
      </c>
      <c r="J700">
        <v>1775607000</v>
      </c>
      <c r="K700" t="s">
        <v>0</v>
      </c>
      <c r="L700" t="s">
        <v>2</v>
      </c>
      <c r="M700">
        <v>4834.2700000000004</v>
      </c>
      <c r="N700">
        <v>4835.8945800000001</v>
      </c>
      <c r="O700">
        <v>4834.4478499999996</v>
      </c>
      <c r="P700">
        <v>4844.9642999999996</v>
      </c>
      <c r="Q700">
        <v>4829.74323</v>
      </c>
    </row>
    <row r="701" spans="1:17" x14ac:dyDescent="0.55000000000000004">
      <c r="A701">
        <v>1773968400</v>
      </c>
      <c r="B701" t="s">
        <v>0</v>
      </c>
      <c r="C701" t="s">
        <v>1</v>
      </c>
      <c r="D701">
        <v>4677.28</v>
      </c>
      <c r="E701">
        <v>4679.5574100000003</v>
      </c>
      <c r="F701">
        <v>4668.8398699999998</v>
      </c>
      <c r="G701">
        <v>4694.6274800000001</v>
      </c>
      <c r="H701">
        <v>4662.05638</v>
      </c>
      <c r="J701">
        <v>1775607300</v>
      </c>
      <c r="K701" t="s">
        <v>0</v>
      </c>
      <c r="L701" t="s">
        <v>2</v>
      </c>
      <c r="M701">
        <v>4833.22</v>
      </c>
      <c r="N701">
        <v>4833.31844</v>
      </c>
      <c r="O701">
        <v>4833.8831399999999</v>
      </c>
      <c r="P701">
        <v>4841.7796399999997</v>
      </c>
      <c r="Q701">
        <v>4828.5505999999996</v>
      </c>
    </row>
    <row r="702" spans="1:17" x14ac:dyDescent="0.55000000000000004">
      <c r="A702">
        <v>1773972000</v>
      </c>
      <c r="B702" t="s">
        <v>0</v>
      </c>
      <c r="C702" t="s">
        <v>1</v>
      </c>
      <c r="D702">
        <v>4697.4399999999996</v>
      </c>
      <c r="E702">
        <v>4689.8325699999996</v>
      </c>
      <c r="F702">
        <v>4679.3362200000001</v>
      </c>
      <c r="G702">
        <v>4704.8867899999996</v>
      </c>
      <c r="H702">
        <v>4670.53629</v>
      </c>
      <c r="J702">
        <v>1775607600</v>
      </c>
      <c r="K702" t="s">
        <v>0</v>
      </c>
      <c r="L702" t="s">
        <v>2</v>
      </c>
      <c r="M702">
        <v>4828.05</v>
      </c>
      <c r="N702">
        <v>4829.2949799999997</v>
      </c>
      <c r="O702">
        <v>4831.5890600000002</v>
      </c>
      <c r="P702">
        <v>4836.8167299999996</v>
      </c>
      <c r="Q702">
        <v>4825.6220899999998</v>
      </c>
    </row>
    <row r="703" spans="1:17" x14ac:dyDescent="0.55000000000000004">
      <c r="A703">
        <v>1773975600</v>
      </c>
      <c r="B703" t="s">
        <v>0</v>
      </c>
      <c r="C703" t="s">
        <v>1</v>
      </c>
      <c r="D703">
        <v>4725.8999999999996</v>
      </c>
      <c r="E703">
        <v>4697.6821799999998</v>
      </c>
      <c r="F703">
        <v>4688.5092000000004</v>
      </c>
      <c r="G703">
        <v>4713.2550199999996</v>
      </c>
      <c r="H703">
        <v>4677.6318700000002</v>
      </c>
      <c r="J703">
        <v>1775607900</v>
      </c>
      <c r="K703" t="s">
        <v>0</v>
      </c>
      <c r="L703" t="s">
        <v>2</v>
      </c>
      <c r="M703">
        <v>4822.75</v>
      </c>
      <c r="N703">
        <v>4824.8139000000001</v>
      </c>
      <c r="O703">
        <v>4828.2014799999997</v>
      </c>
      <c r="P703">
        <v>4831.2634099999996</v>
      </c>
      <c r="Q703">
        <v>4821.6886199999999</v>
      </c>
    </row>
    <row r="704" spans="1:17" x14ac:dyDescent="0.55000000000000004">
      <c r="A704">
        <v>1773979200</v>
      </c>
      <c r="B704" t="s">
        <v>0</v>
      </c>
      <c r="C704" t="s">
        <v>1</v>
      </c>
      <c r="D704">
        <v>4721.72</v>
      </c>
      <c r="E704">
        <v>4701.7067800000004</v>
      </c>
      <c r="F704">
        <v>4695.1079900000004</v>
      </c>
      <c r="G704">
        <v>4718.5097599999999</v>
      </c>
      <c r="H704">
        <v>4682.1973500000004</v>
      </c>
      <c r="J704">
        <v>1775608200</v>
      </c>
      <c r="K704" t="s">
        <v>0</v>
      </c>
      <c r="L704" t="s">
        <v>2</v>
      </c>
      <c r="M704">
        <v>4815.74</v>
      </c>
      <c r="N704">
        <v>4820.8296</v>
      </c>
      <c r="O704">
        <v>4824.5155400000003</v>
      </c>
      <c r="P704">
        <v>4826.3131100000001</v>
      </c>
      <c r="Q704">
        <v>4817.71173</v>
      </c>
    </row>
    <row r="705" spans="1:17" x14ac:dyDescent="0.55000000000000004">
      <c r="A705">
        <v>1773982800</v>
      </c>
      <c r="B705" t="s">
        <v>0</v>
      </c>
      <c r="C705" t="s">
        <v>1</v>
      </c>
      <c r="D705">
        <v>4688.47</v>
      </c>
      <c r="E705">
        <v>4701.7923000000001</v>
      </c>
      <c r="F705">
        <v>4698.4501399999999</v>
      </c>
      <c r="G705">
        <v>4720.4939400000003</v>
      </c>
      <c r="H705">
        <v>4683.3806100000002</v>
      </c>
      <c r="J705">
        <v>1775608500</v>
      </c>
      <c r="K705" t="s">
        <v>0</v>
      </c>
      <c r="L705" t="s">
        <v>2</v>
      </c>
      <c r="M705">
        <v>4820.84</v>
      </c>
      <c r="N705">
        <v>4818.0239300000003</v>
      </c>
      <c r="O705">
        <v>4821.2697399999997</v>
      </c>
      <c r="P705">
        <v>4822.7792200000004</v>
      </c>
      <c r="Q705">
        <v>4814.4060900000004</v>
      </c>
    </row>
    <row r="706" spans="1:17" x14ac:dyDescent="0.55000000000000004">
      <c r="A706">
        <v>1773986400</v>
      </c>
      <c r="B706" t="s">
        <v>0</v>
      </c>
      <c r="C706" t="s">
        <v>1</v>
      </c>
      <c r="D706">
        <v>4669.26</v>
      </c>
      <c r="E706">
        <v>4699.0938699999997</v>
      </c>
      <c r="F706">
        <v>4698.7720099999997</v>
      </c>
      <c r="G706">
        <v>4719.5334999999995</v>
      </c>
      <c r="H706">
        <v>4681.9859999999999</v>
      </c>
      <c r="J706">
        <v>1775608800</v>
      </c>
      <c r="K706" t="s">
        <v>0</v>
      </c>
      <c r="L706" t="s">
        <v>2</v>
      </c>
      <c r="M706">
        <v>4813.83</v>
      </c>
      <c r="N706">
        <v>4816.4297200000001</v>
      </c>
      <c r="O706">
        <v>4818.8497299999999</v>
      </c>
      <c r="P706">
        <v>4820.9977699999999</v>
      </c>
      <c r="Q706">
        <v>4812.1442399999996</v>
      </c>
    </row>
    <row r="707" spans="1:17" x14ac:dyDescent="0.55000000000000004">
      <c r="A707">
        <v>1773990000</v>
      </c>
      <c r="B707" t="s">
        <v>0</v>
      </c>
      <c r="C707" t="s">
        <v>1</v>
      </c>
      <c r="D707">
        <v>4706.2299999999996</v>
      </c>
      <c r="E707">
        <v>4694.7091099999998</v>
      </c>
      <c r="F707">
        <v>4696.7405600000002</v>
      </c>
      <c r="G707">
        <v>4716.6273700000002</v>
      </c>
      <c r="H707">
        <v>4678.6702299999997</v>
      </c>
      <c r="J707">
        <v>1775609100</v>
      </c>
      <c r="K707" t="s">
        <v>0</v>
      </c>
      <c r="L707" t="s">
        <v>2</v>
      </c>
      <c r="M707">
        <v>4815.3</v>
      </c>
      <c r="N707">
        <v>4816.0033299999996</v>
      </c>
      <c r="O707">
        <v>4817.4265299999997</v>
      </c>
      <c r="P707">
        <v>4820.8067199999996</v>
      </c>
      <c r="Q707">
        <v>4810.89383</v>
      </c>
    </row>
    <row r="708" spans="1:17" x14ac:dyDescent="0.55000000000000004">
      <c r="A708">
        <v>1773993600</v>
      </c>
      <c r="B708" t="s">
        <v>0</v>
      </c>
      <c r="C708" t="s">
        <v>1</v>
      </c>
      <c r="D708">
        <v>4693.84</v>
      </c>
      <c r="E708">
        <v>4687.8143300000002</v>
      </c>
      <c r="F708">
        <v>4692.2774399999998</v>
      </c>
      <c r="G708">
        <v>4711.8416800000005</v>
      </c>
      <c r="H708">
        <v>4673.11751</v>
      </c>
      <c r="J708">
        <v>1775609400</v>
      </c>
      <c r="K708" t="s">
        <v>0</v>
      </c>
      <c r="L708" t="s">
        <v>2</v>
      </c>
      <c r="M708">
        <v>4821.7</v>
      </c>
      <c r="N708">
        <v>4816.1689699999997</v>
      </c>
      <c r="O708">
        <v>4816.7977499999997</v>
      </c>
      <c r="P708">
        <v>4821.78514</v>
      </c>
      <c r="Q708">
        <v>4810.3756599999997</v>
      </c>
    </row>
    <row r="709" spans="1:17" x14ac:dyDescent="0.55000000000000004">
      <c r="A709">
        <v>1773997200</v>
      </c>
      <c r="B709" t="s">
        <v>0</v>
      </c>
      <c r="C709" t="s">
        <v>1</v>
      </c>
      <c r="D709">
        <v>4667.76</v>
      </c>
      <c r="E709">
        <v>4678.8272699999998</v>
      </c>
      <c r="F709">
        <v>4685.5523599999997</v>
      </c>
      <c r="G709">
        <v>4704.5466900000001</v>
      </c>
      <c r="H709">
        <v>4664.7886399999998</v>
      </c>
      <c r="J709">
        <v>1775609700</v>
      </c>
      <c r="K709" t="s">
        <v>0</v>
      </c>
      <c r="L709" t="s">
        <v>2</v>
      </c>
      <c r="M709">
        <v>4817.79</v>
      </c>
      <c r="N709">
        <v>4816.1000199999999</v>
      </c>
      <c r="O709">
        <v>4816.4488899999997</v>
      </c>
      <c r="P709">
        <v>4822.8493699999999</v>
      </c>
      <c r="Q709">
        <v>4809.8737300000003</v>
      </c>
    </row>
    <row r="710" spans="1:17" x14ac:dyDescent="0.55000000000000004">
      <c r="A710">
        <v>1774000800</v>
      </c>
      <c r="B710" t="s">
        <v>0</v>
      </c>
      <c r="C710" t="s">
        <v>1</v>
      </c>
      <c r="D710">
        <v>4645.3999999999996</v>
      </c>
      <c r="E710">
        <v>4667.9989800000003</v>
      </c>
      <c r="F710">
        <v>4676.77567</v>
      </c>
      <c r="G710">
        <v>4695.53233</v>
      </c>
      <c r="H710">
        <v>4653.9872299999997</v>
      </c>
      <c r="J710">
        <v>1775610000</v>
      </c>
      <c r="K710" t="s">
        <v>0</v>
      </c>
      <c r="L710" t="s">
        <v>2</v>
      </c>
      <c r="M710">
        <v>4807.13</v>
      </c>
      <c r="N710">
        <v>4815.3050899999998</v>
      </c>
      <c r="O710">
        <v>4815.8769899999998</v>
      </c>
      <c r="P710">
        <v>4823.2313700000004</v>
      </c>
      <c r="Q710">
        <v>4808.9576299999999</v>
      </c>
    </row>
    <row r="711" spans="1:17" x14ac:dyDescent="0.55000000000000004">
      <c r="A711">
        <v>1774004400</v>
      </c>
      <c r="B711" t="s">
        <v>0</v>
      </c>
      <c r="C711" t="s">
        <v>1</v>
      </c>
      <c r="D711">
        <v>4671.78</v>
      </c>
      <c r="E711">
        <v>4655.08608</v>
      </c>
      <c r="F711">
        <v>4665.9308700000001</v>
      </c>
      <c r="G711">
        <v>4684.9103100000002</v>
      </c>
      <c r="H711">
        <v>4640.6735600000002</v>
      </c>
      <c r="J711">
        <v>1775610300</v>
      </c>
      <c r="K711" t="s">
        <v>0</v>
      </c>
      <c r="L711" t="s">
        <v>2</v>
      </c>
      <c r="M711">
        <v>4818.93</v>
      </c>
      <c r="N711">
        <v>4813.6760000000004</v>
      </c>
      <c r="O711">
        <v>4814.7764900000002</v>
      </c>
      <c r="P711">
        <v>4822.2717599999996</v>
      </c>
      <c r="Q711">
        <v>4807.3491400000003</v>
      </c>
    </row>
    <row r="712" spans="1:17" x14ac:dyDescent="0.55000000000000004">
      <c r="A712">
        <v>1774008000</v>
      </c>
      <c r="B712" t="s">
        <v>0</v>
      </c>
      <c r="C712" t="s">
        <v>1</v>
      </c>
      <c r="D712">
        <v>4678.1899999999996</v>
      </c>
      <c r="E712">
        <v>4638.6027899999999</v>
      </c>
      <c r="F712">
        <v>4652.2668299999996</v>
      </c>
      <c r="G712">
        <v>4671.7678100000003</v>
      </c>
      <c r="H712">
        <v>4624.2197399999995</v>
      </c>
      <c r="J712">
        <v>1775610600</v>
      </c>
      <c r="K712" t="s">
        <v>0</v>
      </c>
      <c r="L712" t="s">
        <v>2</v>
      </c>
      <c r="M712">
        <v>4820.1000000000004</v>
      </c>
      <c r="N712">
        <v>4810.8639400000002</v>
      </c>
      <c r="O712">
        <v>4812.8202099999999</v>
      </c>
      <c r="P712">
        <v>4819.8619399999998</v>
      </c>
      <c r="Q712">
        <v>4804.8727399999998</v>
      </c>
    </row>
    <row r="713" spans="1:17" x14ac:dyDescent="0.55000000000000004">
      <c r="A713">
        <v>1774011600</v>
      </c>
      <c r="B713" t="s">
        <v>0</v>
      </c>
      <c r="C713" t="s">
        <v>1</v>
      </c>
      <c r="D713">
        <v>4616.46</v>
      </c>
      <c r="E713">
        <v>4618.4652699999997</v>
      </c>
      <c r="F713">
        <v>4635.3660499999996</v>
      </c>
      <c r="G713">
        <v>4655.0602699999999</v>
      </c>
      <c r="H713">
        <v>4603.8987299999999</v>
      </c>
      <c r="J713">
        <v>1775610900</v>
      </c>
      <c r="K713" t="s">
        <v>0</v>
      </c>
      <c r="L713" t="s">
        <v>2</v>
      </c>
      <c r="M713">
        <v>4803.42</v>
      </c>
      <c r="N713">
        <v>4807.1683999999996</v>
      </c>
      <c r="O713">
        <v>4809.99431</v>
      </c>
      <c r="P713">
        <v>4816.1691499999997</v>
      </c>
      <c r="Q713">
        <v>4801.5303000000004</v>
      </c>
    </row>
    <row r="714" spans="1:17" x14ac:dyDescent="0.55000000000000004">
      <c r="A714">
        <v>1774015200</v>
      </c>
      <c r="B714" t="s">
        <v>0</v>
      </c>
      <c r="C714" t="s">
        <v>1</v>
      </c>
      <c r="D714">
        <v>4564.0200000000004</v>
      </c>
      <c r="E714">
        <v>4597.1674999999996</v>
      </c>
      <c r="F714">
        <v>4616.2667700000002</v>
      </c>
      <c r="G714">
        <v>4635.3604299999997</v>
      </c>
      <c r="H714">
        <v>4581.7650599999997</v>
      </c>
      <c r="J714">
        <v>1775611200</v>
      </c>
      <c r="K714" t="s">
        <v>0</v>
      </c>
      <c r="L714" t="s">
        <v>2</v>
      </c>
      <c r="M714">
        <v>4801.6899999999996</v>
      </c>
      <c r="N714">
        <v>4803.6057600000004</v>
      </c>
      <c r="O714">
        <v>4806.8000300000003</v>
      </c>
      <c r="P714">
        <v>4811.8251200000004</v>
      </c>
      <c r="Q714">
        <v>4798.1842900000001</v>
      </c>
    </row>
    <row r="715" spans="1:17" x14ac:dyDescent="0.55000000000000004">
      <c r="A715">
        <v>1774018800</v>
      </c>
      <c r="B715" t="s">
        <v>0</v>
      </c>
      <c r="C715" t="s">
        <v>1</v>
      </c>
      <c r="D715">
        <v>4553.58</v>
      </c>
      <c r="E715">
        <v>4577.0319600000003</v>
      </c>
      <c r="F715">
        <v>4596.6493700000001</v>
      </c>
      <c r="G715">
        <v>4614.8366100000003</v>
      </c>
      <c r="H715">
        <v>4560.4576200000001</v>
      </c>
      <c r="J715">
        <v>1775611500</v>
      </c>
      <c r="K715" t="s">
        <v>0</v>
      </c>
      <c r="L715" t="s">
        <v>2</v>
      </c>
      <c r="M715">
        <v>4794.28</v>
      </c>
      <c r="N715">
        <v>4800.83907</v>
      </c>
      <c r="O715">
        <v>4803.8195500000002</v>
      </c>
      <c r="P715">
        <v>4807.9019200000002</v>
      </c>
      <c r="Q715">
        <v>4795.6105699999998</v>
      </c>
    </row>
    <row r="716" spans="1:17" x14ac:dyDescent="0.55000000000000004">
      <c r="A716">
        <v>1774022400</v>
      </c>
      <c r="B716" t="s">
        <v>0</v>
      </c>
      <c r="C716" t="s">
        <v>1</v>
      </c>
      <c r="D716">
        <v>4583.21</v>
      </c>
      <c r="E716">
        <v>4558.7753899999998</v>
      </c>
      <c r="F716">
        <v>4577.7123799999999</v>
      </c>
      <c r="G716">
        <v>4595.5211300000001</v>
      </c>
      <c r="H716">
        <v>4540.4970300000004</v>
      </c>
      <c r="J716">
        <v>1775611800</v>
      </c>
      <c r="K716" t="s">
        <v>0</v>
      </c>
      <c r="L716" t="s">
        <v>2</v>
      </c>
      <c r="M716">
        <v>4799.51</v>
      </c>
      <c r="N716">
        <v>4799.5351899999996</v>
      </c>
      <c r="O716">
        <v>4801.6773700000003</v>
      </c>
      <c r="P716">
        <v>4805.18415</v>
      </c>
      <c r="Q716">
        <v>4794.3614799999996</v>
      </c>
    </row>
    <row r="717" spans="1:17" x14ac:dyDescent="0.55000000000000004">
      <c r="A717">
        <v>1774026000</v>
      </c>
      <c r="B717" t="s">
        <v>0</v>
      </c>
      <c r="C717" t="s">
        <v>1</v>
      </c>
      <c r="D717">
        <v>4573.49</v>
      </c>
      <c r="E717">
        <v>4541.4709000000003</v>
      </c>
      <c r="F717">
        <v>4559.5916399999996</v>
      </c>
      <c r="G717">
        <v>4577.3155299999999</v>
      </c>
      <c r="H717">
        <v>4521.4263199999996</v>
      </c>
      <c r="J717">
        <v>1775612100</v>
      </c>
      <c r="K717" t="s">
        <v>0</v>
      </c>
      <c r="L717" t="s">
        <v>2</v>
      </c>
      <c r="M717">
        <v>4799.29</v>
      </c>
      <c r="N717">
        <v>4799.8130899999996</v>
      </c>
      <c r="O717">
        <v>4800.7452300000004</v>
      </c>
      <c r="P717">
        <v>4804.2638200000001</v>
      </c>
      <c r="Q717">
        <v>4794.82528</v>
      </c>
    </row>
    <row r="718" spans="1:17" x14ac:dyDescent="0.55000000000000004">
      <c r="A718">
        <v>1774029600</v>
      </c>
      <c r="B718" t="s">
        <v>0</v>
      </c>
      <c r="C718" t="s">
        <v>1</v>
      </c>
      <c r="D718">
        <v>4499.8500000000004</v>
      </c>
      <c r="E718">
        <v>4524.65182</v>
      </c>
      <c r="F718">
        <v>4542.1217299999998</v>
      </c>
      <c r="G718">
        <v>4560.9152000000004</v>
      </c>
      <c r="H718">
        <v>4502.6188099999999</v>
      </c>
      <c r="J718">
        <v>1775612400</v>
      </c>
      <c r="K718" t="s">
        <v>0</v>
      </c>
      <c r="L718" t="s">
        <v>2</v>
      </c>
      <c r="M718">
        <v>4800.22</v>
      </c>
      <c r="N718">
        <v>4801.6087399999997</v>
      </c>
      <c r="O718">
        <v>4801.1769800000002</v>
      </c>
      <c r="P718">
        <v>4805.1339500000004</v>
      </c>
      <c r="Q718">
        <v>4796.7540099999997</v>
      </c>
    </row>
    <row r="719" spans="1:17" x14ac:dyDescent="0.55000000000000004">
      <c r="A719">
        <v>1774033200</v>
      </c>
      <c r="B719" t="s">
        <v>0</v>
      </c>
      <c r="C719" t="s">
        <v>1</v>
      </c>
      <c r="D719">
        <v>4501.82</v>
      </c>
      <c r="E719">
        <v>4508.9952400000002</v>
      </c>
      <c r="F719">
        <v>4525.5584799999997</v>
      </c>
      <c r="G719">
        <v>4546.4421000000002</v>
      </c>
      <c r="H719">
        <v>4485.2337200000002</v>
      </c>
      <c r="J719">
        <v>1775612700</v>
      </c>
      <c r="K719" t="s">
        <v>0</v>
      </c>
      <c r="L719" t="s">
        <v>2</v>
      </c>
      <c r="M719">
        <v>4808.3900000000003</v>
      </c>
      <c r="N719">
        <v>4804.5413500000004</v>
      </c>
      <c r="O719">
        <v>4802.8591699999997</v>
      </c>
      <c r="P719">
        <v>4807.5452599999999</v>
      </c>
      <c r="Q719">
        <v>4799.8923400000003</v>
      </c>
    </row>
    <row r="720" spans="1:17" x14ac:dyDescent="0.55000000000000004">
      <c r="A720">
        <v>1774036800</v>
      </c>
      <c r="B720" t="s">
        <v>0</v>
      </c>
      <c r="C720" t="s">
        <v>1</v>
      </c>
      <c r="D720">
        <v>4497.96</v>
      </c>
      <c r="E720">
        <v>4492.79252</v>
      </c>
      <c r="F720">
        <v>4509.1755000000003</v>
      </c>
      <c r="G720">
        <v>4534.1887100000004</v>
      </c>
      <c r="H720">
        <v>4467.7104099999997</v>
      </c>
      <c r="J720">
        <v>1775613000</v>
      </c>
      <c r="K720" t="s">
        <v>0</v>
      </c>
      <c r="L720" t="s">
        <v>2</v>
      </c>
      <c r="M720">
        <v>4809.57</v>
      </c>
      <c r="N720">
        <v>4807.8756100000001</v>
      </c>
      <c r="O720">
        <v>4805.3673900000003</v>
      </c>
      <c r="P720">
        <v>4810.8199100000002</v>
      </c>
      <c r="Q720">
        <v>4803.7043599999997</v>
      </c>
    </row>
    <row r="721" spans="1:17" x14ac:dyDescent="0.55000000000000004">
      <c r="A721">
        <v>1774216800</v>
      </c>
      <c r="B721" t="s">
        <v>0</v>
      </c>
      <c r="C721" t="s">
        <v>1</v>
      </c>
      <c r="D721">
        <v>4498.1099999999997</v>
      </c>
      <c r="E721">
        <v>4474.03539</v>
      </c>
      <c r="F721">
        <v>4491.60545</v>
      </c>
      <c r="G721">
        <v>4521.9117900000001</v>
      </c>
      <c r="H721">
        <v>4448.0616099999997</v>
      </c>
      <c r="J721">
        <v>1775613300</v>
      </c>
      <c r="K721" t="s">
        <v>0</v>
      </c>
      <c r="L721" t="s">
        <v>2</v>
      </c>
      <c r="M721">
        <v>4810.29</v>
      </c>
      <c r="N721">
        <v>4811.0448100000003</v>
      </c>
      <c r="O721">
        <v>4808.2061000000003</v>
      </c>
      <c r="P721">
        <v>4814.1463800000001</v>
      </c>
      <c r="Q721">
        <v>4807.3840700000001</v>
      </c>
    </row>
    <row r="722" spans="1:17" x14ac:dyDescent="0.55000000000000004">
      <c r="A722">
        <v>1774220400</v>
      </c>
      <c r="B722" t="s">
        <v>0</v>
      </c>
      <c r="C722" t="s">
        <v>1</v>
      </c>
      <c r="D722">
        <v>4464.67</v>
      </c>
      <c r="E722">
        <v>4450.9838</v>
      </c>
      <c r="F722">
        <v>4471.2946300000003</v>
      </c>
      <c r="G722">
        <v>4506.1256899999998</v>
      </c>
      <c r="H722">
        <v>4425.6373199999998</v>
      </c>
      <c r="J722">
        <v>1775613600</v>
      </c>
      <c r="K722" t="s">
        <v>0</v>
      </c>
      <c r="L722" t="s">
        <v>2</v>
      </c>
      <c r="M722">
        <v>4817.1499999999996</v>
      </c>
      <c r="N722">
        <v>4813.5753999999997</v>
      </c>
      <c r="O722">
        <v>4810.8907499999996</v>
      </c>
      <c r="P722">
        <v>4816.9993199999999</v>
      </c>
      <c r="Q722">
        <v>4810.45957</v>
      </c>
    </row>
    <row r="723" spans="1:17" x14ac:dyDescent="0.55000000000000004">
      <c r="A723">
        <v>1774224000</v>
      </c>
      <c r="B723" t="s">
        <v>0</v>
      </c>
      <c r="C723" t="s">
        <v>1</v>
      </c>
      <c r="D723">
        <v>4354.28</v>
      </c>
      <c r="E723">
        <v>4423.5216399999999</v>
      </c>
      <c r="F723">
        <v>4447.4081299999998</v>
      </c>
      <c r="G723">
        <v>4484.8901500000002</v>
      </c>
      <c r="H723">
        <v>4399.0611399999998</v>
      </c>
      <c r="J723">
        <v>1775613900</v>
      </c>
      <c r="K723" t="s">
        <v>0</v>
      </c>
      <c r="L723" t="s">
        <v>2</v>
      </c>
      <c r="M723">
        <v>4816.32</v>
      </c>
      <c r="N723">
        <v>4815.0469999999996</v>
      </c>
      <c r="O723">
        <v>4812.9688800000004</v>
      </c>
      <c r="P723">
        <v>4818.6854000000003</v>
      </c>
      <c r="Q723">
        <v>4812.5330800000002</v>
      </c>
    </row>
    <row r="724" spans="1:17" x14ac:dyDescent="0.55000000000000004">
      <c r="A724">
        <v>1774227600</v>
      </c>
      <c r="B724" t="s">
        <v>0</v>
      </c>
      <c r="C724" t="s">
        <v>1</v>
      </c>
      <c r="D724">
        <v>4387.41</v>
      </c>
      <c r="E724">
        <v>4394.5032700000002</v>
      </c>
      <c r="F724">
        <v>4420.9557000000004</v>
      </c>
      <c r="G724">
        <v>4457.6042900000002</v>
      </c>
      <c r="H724">
        <v>4371.0524599999999</v>
      </c>
      <c r="J724">
        <v>1775614200</v>
      </c>
      <c r="K724" t="s">
        <v>0</v>
      </c>
      <c r="L724" t="s">
        <v>2</v>
      </c>
      <c r="M724">
        <v>4813.8599999999997</v>
      </c>
      <c r="N724">
        <v>4815.44416</v>
      </c>
      <c r="O724">
        <v>4814.2065199999997</v>
      </c>
      <c r="P724">
        <v>4819.26595</v>
      </c>
      <c r="Q724">
        <v>4813.3837100000001</v>
      </c>
    </row>
    <row r="725" spans="1:17" x14ac:dyDescent="0.55000000000000004">
      <c r="A725">
        <v>1774231200</v>
      </c>
      <c r="B725" t="s">
        <v>0</v>
      </c>
      <c r="C725" t="s">
        <v>1</v>
      </c>
      <c r="D725">
        <v>4360.82</v>
      </c>
      <c r="E725">
        <v>4363.2754199999999</v>
      </c>
      <c r="F725">
        <v>4392.1155600000002</v>
      </c>
      <c r="G725">
        <v>4424.6724299999996</v>
      </c>
      <c r="H725">
        <v>4340.8449099999998</v>
      </c>
      <c r="J725">
        <v>1775614500</v>
      </c>
      <c r="K725" t="s">
        <v>0</v>
      </c>
      <c r="L725" t="s">
        <v>2</v>
      </c>
      <c r="M725">
        <v>4812.3</v>
      </c>
      <c r="N725">
        <v>4814.9813299999996</v>
      </c>
      <c r="O725">
        <v>4814.5939200000003</v>
      </c>
      <c r="P725">
        <v>4818.8755700000002</v>
      </c>
      <c r="Q725">
        <v>4813.17022</v>
      </c>
    </row>
    <row r="726" spans="1:17" x14ac:dyDescent="0.55000000000000004">
      <c r="A726">
        <v>1774234800</v>
      </c>
      <c r="B726" t="s">
        <v>0</v>
      </c>
      <c r="C726" t="s">
        <v>1</v>
      </c>
      <c r="D726">
        <v>4352.92</v>
      </c>
      <c r="E726">
        <v>4331.5405899999996</v>
      </c>
      <c r="F726">
        <v>4361.8280699999996</v>
      </c>
      <c r="G726">
        <v>4388.4713000000002</v>
      </c>
      <c r="H726">
        <v>4307.8101900000001</v>
      </c>
      <c r="J726">
        <v>1775614800</v>
      </c>
      <c r="K726" t="s">
        <v>0</v>
      </c>
      <c r="L726" t="s">
        <v>2</v>
      </c>
      <c r="M726">
        <v>4809.8</v>
      </c>
      <c r="N726">
        <v>4813.9600300000002</v>
      </c>
      <c r="O726">
        <v>4814.2769799999996</v>
      </c>
      <c r="P726">
        <v>4817.9303399999999</v>
      </c>
      <c r="Q726">
        <v>4812.2145399999999</v>
      </c>
    </row>
    <row r="727" spans="1:17" x14ac:dyDescent="0.55000000000000004">
      <c r="A727">
        <v>1774238400</v>
      </c>
      <c r="B727" t="s">
        <v>0</v>
      </c>
      <c r="C727" t="s">
        <v>1</v>
      </c>
      <c r="D727">
        <v>4367.57</v>
      </c>
      <c r="E727">
        <v>4301.3074699999997</v>
      </c>
      <c r="F727">
        <v>4331.5677699999997</v>
      </c>
      <c r="G727">
        <v>4353.0726299999997</v>
      </c>
      <c r="H727">
        <v>4273.6008700000002</v>
      </c>
      <c r="J727">
        <v>1775615100</v>
      </c>
      <c r="K727" t="s">
        <v>0</v>
      </c>
      <c r="L727" t="s">
        <v>2</v>
      </c>
      <c r="M727">
        <v>4811.55</v>
      </c>
      <c r="N727">
        <v>4812.6883200000002</v>
      </c>
      <c r="O727">
        <v>4813.4826499999999</v>
      </c>
      <c r="P727">
        <v>4816.7054699999999</v>
      </c>
      <c r="Q727">
        <v>4810.8546399999996</v>
      </c>
    </row>
    <row r="728" spans="1:17" x14ac:dyDescent="0.55000000000000004">
      <c r="A728">
        <v>1774242000</v>
      </c>
      <c r="B728" t="s">
        <v>0</v>
      </c>
      <c r="C728" t="s">
        <v>1</v>
      </c>
      <c r="D728">
        <v>4310.09</v>
      </c>
      <c r="E728">
        <v>4274.7961599999999</v>
      </c>
      <c r="F728">
        <v>4303.1819699999996</v>
      </c>
      <c r="G728">
        <v>4322.2657300000001</v>
      </c>
      <c r="H728">
        <v>4240.2951199999998</v>
      </c>
      <c r="J728">
        <v>1775615400</v>
      </c>
      <c r="K728" t="s">
        <v>0</v>
      </c>
      <c r="L728" t="s">
        <v>2</v>
      </c>
      <c r="M728">
        <v>4814.7700000000004</v>
      </c>
      <c r="N728">
        <v>4811.2784000000001</v>
      </c>
      <c r="O728">
        <v>4812.3805199999997</v>
      </c>
      <c r="P728">
        <v>4815.3827600000004</v>
      </c>
      <c r="Q728">
        <v>4809.3818899999997</v>
      </c>
    </row>
    <row r="729" spans="1:17" x14ac:dyDescent="0.55000000000000004">
      <c r="A729">
        <v>1774245600</v>
      </c>
      <c r="B729" t="s">
        <v>0</v>
      </c>
      <c r="C729" t="s">
        <v>1</v>
      </c>
      <c r="D729">
        <v>4220.37</v>
      </c>
      <c r="E729">
        <v>4256.6975499999999</v>
      </c>
      <c r="F729">
        <v>4279.9397600000002</v>
      </c>
      <c r="G729">
        <v>4300.1354099999999</v>
      </c>
      <c r="H729">
        <v>4212.7563</v>
      </c>
      <c r="J729">
        <v>1775615700</v>
      </c>
      <c r="K729" t="s">
        <v>0</v>
      </c>
      <c r="L729" t="s">
        <v>2</v>
      </c>
      <c r="M729">
        <v>4813.82</v>
      </c>
      <c r="N729">
        <v>4809.7232700000004</v>
      </c>
      <c r="O729">
        <v>4811.0519000000004</v>
      </c>
      <c r="P729">
        <v>4813.9366300000002</v>
      </c>
      <c r="Q729">
        <v>4807.8756299999995</v>
      </c>
    </row>
    <row r="730" spans="1:17" x14ac:dyDescent="0.55000000000000004">
      <c r="A730">
        <v>1774249200</v>
      </c>
      <c r="B730" t="s">
        <v>0</v>
      </c>
      <c r="C730" t="s">
        <v>1</v>
      </c>
      <c r="D730">
        <v>4204.12</v>
      </c>
      <c r="E730">
        <v>4252.0173000000004</v>
      </c>
      <c r="F730">
        <v>4265.9785300000003</v>
      </c>
      <c r="G730">
        <v>4291.8450199999997</v>
      </c>
      <c r="H730">
        <v>4198.3893900000003</v>
      </c>
      <c r="J730">
        <v>1775616000</v>
      </c>
      <c r="K730" t="s">
        <v>0</v>
      </c>
      <c r="L730" t="s">
        <v>2</v>
      </c>
      <c r="M730">
        <v>4806.53</v>
      </c>
      <c r="N730">
        <v>4808.0833499999999</v>
      </c>
      <c r="O730">
        <v>4809.5676299999996</v>
      </c>
      <c r="P730">
        <v>4812.22811</v>
      </c>
      <c r="Q730">
        <v>4806.3037999999997</v>
      </c>
    </row>
    <row r="731" spans="1:17" x14ac:dyDescent="0.55000000000000004">
      <c r="A731">
        <v>1774252800</v>
      </c>
      <c r="B731" t="s">
        <v>0</v>
      </c>
      <c r="C731" t="s">
        <v>1</v>
      </c>
      <c r="D731">
        <v>4251.0600000000004</v>
      </c>
      <c r="E731">
        <v>4262.0483999999997</v>
      </c>
      <c r="F731">
        <v>4264.0134600000001</v>
      </c>
      <c r="G731">
        <v>4300.6511300000002</v>
      </c>
      <c r="H731">
        <v>4201.0634</v>
      </c>
      <c r="J731">
        <v>1775616300</v>
      </c>
      <c r="K731" t="s">
        <v>0</v>
      </c>
      <c r="L731" t="s">
        <v>2</v>
      </c>
      <c r="M731">
        <v>4806.28</v>
      </c>
      <c r="N731">
        <v>4806.5458799999997</v>
      </c>
      <c r="O731">
        <v>4808.0567499999997</v>
      </c>
      <c r="P731">
        <v>4810.4120599999997</v>
      </c>
      <c r="Q731">
        <v>4804.7987199999998</v>
      </c>
    </row>
    <row r="732" spans="1:17" x14ac:dyDescent="0.55000000000000004">
      <c r="A732">
        <v>1774256400</v>
      </c>
      <c r="B732" t="s">
        <v>0</v>
      </c>
      <c r="C732" t="s">
        <v>1</v>
      </c>
      <c r="D732">
        <v>4253.47</v>
      </c>
      <c r="E732">
        <v>4284.3401599999997</v>
      </c>
      <c r="F732">
        <v>4274.1768099999999</v>
      </c>
      <c r="G732">
        <v>4324.34843</v>
      </c>
      <c r="H732">
        <v>4217.7487700000001</v>
      </c>
      <c r="J732">
        <v>1775616600</v>
      </c>
      <c r="K732" t="s">
        <v>0</v>
      </c>
      <c r="L732" t="s">
        <v>2</v>
      </c>
      <c r="M732">
        <v>4803.8</v>
      </c>
      <c r="N732">
        <v>4805.10005</v>
      </c>
      <c r="O732">
        <v>4806.5784000000003</v>
      </c>
      <c r="P732">
        <v>4808.6187300000001</v>
      </c>
      <c r="Q732">
        <v>4803.3512899999996</v>
      </c>
    </row>
    <row r="733" spans="1:17" x14ac:dyDescent="0.55000000000000004">
      <c r="A733">
        <v>1774260000</v>
      </c>
      <c r="B733" t="s">
        <v>0</v>
      </c>
      <c r="C733" t="s">
        <v>1</v>
      </c>
      <c r="D733">
        <v>4268.92</v>
      </c>
      <c r="E733">
        <v>4316.0169999999998</v>
      </c>
      <c r="F733">
        <v>4295.0968999999996</v>
      </c>
      <c r="G733">
        <v>4358.4879499999997</v>
      </c>
      <c r="H733">
        <v>4245.7339300000003</v>
      </c>
      <c r="J733">
        <v>1775616900</v>
      </c>
      <c r="K733" t="s">
        <v>0</v>
      </c>
      <c r="L733" t="s">
        <v>2</v>
      </c>
      <c r="M733">
        <v>4804.17</v>
      </c>
      <c r="N733">
        <v>4803.7942599999997</v>
      </c>
      <c r="O733">
        <v>4805.1863300000005</v>
      </c>
      <c r="P733">
        <v>4806.8571300000003</v>
      </c>
      <c r="Q733">
        <v>4801.9556499999999</v>
      </c>
    </row>
    <row r="734" spans="1:17" x14ac:dyDescent="0.55000000000000004">
      <c r="A734">
        <v>1774263600</v>
      </c>
      <c r="B734" t="s">
        <v>0</v>
      </c>
      <c r="C734" t="s">
        <v>1</v>
      </c>
      <c r="D734">
        <v>4378.88</v>
      </c>
      <c r="E734">
        <v>4352.6979099999999</v>
      </c>
      <c r="F734">
        <v>4323.8974099999996</v>
      </c>
      <c r="G734">
        <v>4398.6803099999997</v>
      </c>
      <c r="H734">
        <v>4281.1490599999997</v>
      </c>
      <c r="J734">
        <v>1775617200</v>
      </c>
      <c r="K734" t="s">
        <v>0</v>
      </c>
      <c r="L734" t="s">
        <v>2</v>
      </c>
      <c r="M734">
        <v>4803.83</v>
      </c>
      <c r="N734">
        <v>4802.62392</v>
      </c>
      <c r="O734">
        <v>4803.9051200000004</v>
      </c>
      <c r="P734">
        <v>4805.2979599999999</v>
      </c>
      <c r="Q734">
        <v>4800.7058699999998</v>
      </c>
    </row>
    <row r="735" spans="1:17" x14ac:dyDescent="0.55000000000000004">
      <c r="A735">
        <v>1774267200</v>
      </c>
      <c r="B735" t="s">
        <v>0</v>
      </c>
      <c r="C735" t="s">
        <v>1</v>
      </c>
      <c r="D735">
        <v>4478.58</v>
      </c>
      <c r="E735">
        <v>4386.94985</v>
      </c>
      <c r="F735">
        <v>4355.4236300000002</v>
      </c>
      <c r="G735">
        <v>4434.8867099999998</v>
      </c>
      <c r="H735">
        <v>4319.1057600000004</v>
      </c>
      <c r="J735">
        <v>1775617500</v>
      </c>
      <c r="K735" t="s">
        <v>0</v>
      </c>
      <c r="L735" t="s">
        <v>2</v>
      </c>
      <c r="M735">
        <v>4802.6099999999997</v>
      </c>
      <c r="N735">
        <v>4801.6266100000003</v>
      </c>
      <c r="O735">
        <v>4802.7658700000002</v>
      </c>
      <c r="P735">
        <v>4803.9804199999999</v>
      </c>
      <c r="Q735">
        <v>4799.5220200000003</v>
      </c>
    </row>
    <row r="736" spans="1:17" x14ac:dyDescent="0.55000000000000004">
      <c r="A736">
        <v>1774270800</v>
      </c>
      <c r="B736" t="s">
        <v>0</v>
      </c>
      <c r="C736" t="s">
        <v>1</v>
      </c>
      <c r="D736">
        <v>4454.03</v>
      </c>
      <c r="E736">
        <v>4412.5589399999999</v>
      </c>
      <c r="F736">
        <v>4383.9912800000002</v>
      </c>
      <c r="G736">
        <v>4462.0174900000002</v>
      </c>
      <c r="H736">
        <v>4353.7084999999997</v>
      </c>
      <c r="J736">
        <v>1775617800</v>
      </c>
      <c r="K736" t="s">
        <v>0</v>
      </c>
      <c r="L736" t="s">
        <v>2</v>
      </c>
      <c r="M736">
        <v>4799.1099999999997</v>
      </c>
      <c r="N736">
        <v>4800.8669</v>
      </c>
      <c r="O736">
        <v>4801.8163800000002</v>
      </c>
      <c r="P736">
        <v>4803.0499</v>
      </c>
      <c r="Q736">
        <v>4798.5248600000004</v>
      </c>
    </row>
    <row r="737" spans="1:17" x14ac:dyDescent="0.55000000000000004">
      <c r="A737">
        <v>1774274400</v>
      </c>
      <c r="B737" t="s">
        <v>0</v>
      </c>
      <c r="C737" t="s">
        <v>1</v>
      </c>
      <c r="D737">
        <v>4461.92</v>
      </c>
      <c r="E737">
        <v>4428.5311400000001</v>
      </c>
      <c r="F737">
        <v>4406.2612099999997</v>
      </c>
      <c r="G737">
        <v>4477.9096499999996</v>
      </c>
      <c r="H737">
        <v>4380.0791499999996</v>
      </c>
      <c r="J737">
        <v>1775618100</v>
      </c>
      <c r="K737" t="s">
        <v>0</v>
      </c>
      <c r="L737" t="s">
        <v>2</v>
      </c>
      <c r="M737">
        <v>4798.12</v>
      </c>
      <c r="N737">
        <v>4800.4547000000002</v>
      </c>
      <c r="O737">
        <v>4801.1355400000002</v>
      </c>
      <c r="P737">
        <v>4802.5784899999999</v>
      </c>
      <c r="Q737">
        <v>4797.8382000000001</v>
      </c>
    </row>
    <row r="738" spans="1:17" x14ac:dyDescent="0.55000000000000004">
      <c r="A738">
        <v>1774278000</v>
      </c>
      <c r="B738" t="s">
        <v>0</v>
      </c>
      <c r="C738" t="s">
        <v>1</v>
      </c>
      <c r="D738">
        <v>4364.25</v>
      </c>
      <c r="E738">
        <v>4434.9638500000001</v>
      </c>
      <c r="F738">
        <v>4420.6125300000003</v>
      </c>
      <c r="G738">
        <v>4481.8568699999996</v>
      </c>
      <c r="H738">
        <v>4395.3981599999997</v>
      </c>
      <c r="J738">
        <v>1775618400</v>
      </c>
      <c r="K738" t="s">
        <v>0</v>
      </c>
      <c r="L738" t="s">
        <v>2</v>
      </c>
      <c r="M738">
        <v>4800.5600000000004</v>
      </c>
      <c r="N738">
        <v>4800.35646</v>
      </c>
      <c r="O738">
        <v>4800.7460000000001</v>
      </c>
      <c r="P738">
        <v>4802.6260000000002</v>
      </c>
      <c r="Q738">
        <v>4797.5228299999999</v>
      </c>
    </row>
    <row r="739" spans="1:17" x14ac:dyDescent="0.55000000000000004">
      <c r="A739">
        <v>1774281600</v>
      </c>
      <c r="B739" t="s">
        <v>0</v>
      </c>
      <c r="C739" t="s">
        <v>1</v>
      </c>
      <c r="D739">
        <v>4375.58</v>
      </c>
      <c r="E739">
        <v>4436.1783999999998</v>
      </c>
      <c r="F739">
        <v>4428.3954700000004</v>
      </c>
      <c r="G739">
        <v>4476.3633200000004</v>
      </c>
      <c r="H739">
        <v>4402.9347500000003</v>
      </c>
      <c r="J739">
        <v>1775618700</v>
      </c>
      <c r="K739" t="s">
        <v>0</v>
      </c>
      <c r="L739" t="s">
        <v>2</v>
      </c>
      <c r="M739">
        <v>4803.29</v>
      </c>
      <c r="N739">
        <v>4800.38879</v>
      </c>
      <c r="O739">
        <v>4800.5673900000002</v>
      </c>
      <c r="P739">
        <v>4802.9863100000002</v>
      </c>
      <c r="Q739">
        <v>4797.5093900000002</v>
      </c>
    </row>
    <row r="740" spans="1:17" x14ac:dyDescent="0.55000000000000004">
      <c r="A740">
        <v>1774285200</v>
      </c>
      <c r="B740" t="s">
        <v>0</v>
      </c>
      <c r="C740" t="s">
        <v>1</v>
      </c>
      <c r="D740">
        <v>4426.3</v>
      </c>
      <c r="E740">
        <v>4433.7635099999998</v>
      </c>
      <c r="F740">
        <v>4431.0794900000001</v>
      </c>
      <c r="G740">
        <v>4466.9490900000001</v>
      </c>
      <c r="H740">
        <v>4403.9725799999997</v>
      </c>
      <c r="J740">
        <v>1775619000</v>
      </c>
      <c r="K740" t="s">
        <v>0</v>
      </c>
      <c r="L740" t="s">
        <v>2</v>
      </c>
      <c r="M740">
        <v>4800.37</v>
      </c>
      <c r="N740">
        <v>4800.3683700000001</v>
      </c>
      <c r="O740">
        <v>4800.4678800000002</v>
      </c>
      <c r="P740">
        <v>4803.4107199999999</v>
      </c>
      <c r="Q740">
        <v>4797.6435499999998</v>
      </c>
    </row>
    <row r="741" spans="1:17" x14ac:dyDescent="0.55000000000000004">
      <c r="A741">
        <v>1774288800</v>
      </c>
      <c r="B741" t="s">
        <v>0</v>
      </c>
      <c r="C741" t="s">
        <v>1</v>
      </c>
      <c r="D741">
        <v>4448.9799999999996</v>
      </c>
      <c r="E741">
        <v>4427.7321599999996</v>
      </c>
      <c r="F741">
        <v>4429.4058199999999</v>
      </c>
      <c r="G741">
        <v>4455.34933</v>
      </c>
      <c r="H741">
        <v>4399.5585000000001</v>
      </c>
      <c r="J741">
        <v>1775619300</v>
      </c>
      <c r="K741" t="s">
        <v>0</v>
      </c>
      <c r="L741" t="s">
        <v>2</v>
      </c>
      <c r="M741">
        <v>4797.6499999999996</v>
      </c>
      <c r="N741">
        <v>4800.2489999999998</v>
      </c>
      <c r="O741">
        <v>4800.35844</v>
      </c>
      <c r="P741">
        <v>4803.7358700000004</v>
      </c>
      <c r="Q741">
        <v>4797.8687799999998</v>
      </c>
    </row>
    <row r="742" spans="1:17" x14ac:dyDescent="0.55000000000000004">
      <c r="A742">
        <v>1774292400</v>
      </c>
      <c r="B742" t="s">
        <v>0</v>
      </c>
      <c r="C742" t="s">
        <v>1</v>
      </c>
      <c r="D742">
        <v>4398.63</v>
      </c>
      <c r="E742">
        <v>4418.45057</v>
      </c>
      <c r="F742">
        <v>4423.9282000000003</v>
      </c>
      <c r="G742">
        <v>4442.9673499999999</v>
      </c>
      <c r="H742">
        <v>4390.32708</v>
      </c>
      <c r="J742">
        <v>1775619600</v>
      </c>
      <c r="K742" t="s">
        <v>0</v>
      </c>
      <c r="L742" t="s">
        <v>2</v>
      </c>
      <c r="M742">
        <v>4800.7</v>
      </c>
      <c r="N742">
        <v>4799.9806900000003</v>
      </c>
      <c r="O742">
        <v>4800.16957</v>
      </c>
      <c r="P742">
        <v>4803.83457</v>
      </c>
      <c r="Q742">
        <v>4797.9710400000004</v>
      </c>
    </row>
    <row r="743" spans="1:17" x14ac:dyDescent="0.55000000000000004">
      <c r="A743">
        <v>1774296000</v>
      </c>
      <c r="B743" t="s">
        <v>0</v>
      </c>
      <c r="C743" t="s">
        <v>1</v>
      </c>
      <c r="D743">
        <v>4406.67</v>
      </c>
      <c r="E743">
        <v>4408.0357199999999</v>
      </c>
      <c r="F743">
        <v>4415.9819600000001</v>
      </c>
      <c r="G743">
        <v>4431.3712599999999</v>
      </c>
      <c r="H743">
        <v>4378.0617199999997</v>
      </c>
      <c r="J743">
        <v>1775619900</v>
      </c>
      <c r="K743" t="s">
        <v>0</v>
      </c>
      <c r="L743" t="s">
        <v>2</v>
      </c>
      <c r="M743">
        <v>4799.1099999999997</v>
      </c>
      <c r="N743">
        <v>4799.4230399999997</v>
      </c>
      <c r="O743">
        <v>4799.7963</v>
      </c>
      <c r="P743">
        <v>4803.4909799999996</v>
      </c>
      <c r="Q743">
        <v>4797.7879999999996</v>
      </c>
    </row>
    <row r="744" spans="1:17" x14ac:dyDescent="0.55000000000000004">
      <c r="A744">
        <v>1774303200</v>
      </c>
      <c r="B744" t="s">
        <v>0</v>
      </c>
      <c r="C744" t="s">
        <v>1</v>
      </c>
      <c r="D744">
        <v>4426.8</v>
      </c>
      <c r="E744">
        <v>4396.7385899999999</v>
      </c>
      <c r="F744">
        <v>4406.3602700000001</v>
      </c>
      <c r="G744">
        <v>4421.7324399999998</v>
      </c>
      <c r="H744">
        <v>4364.5660200000002</v>
      </c>
      <c r="J744">
        <v>1775620200</v>
      </c>
      <c r="K744" t="s">
        <v>0</v>
      </c>
      <c r="L744" t="s">
        <v>2</v>
      </c>
      <c r="M744">
        <v>4800.5600000000004</v>
      </c>
      <c r="N744">
        <v>4798.64959</v>
      </c>
      <c r="O744">
        <v>4799.2229500000003</v>
      </c>
      <c r="P744">
        <v>4802.7616900000003</v>
      </c>
      <c r="Q744">
        <v>4797.2380599999997</v>
      </c>
    </row>
    <row r="745" spans="1:17" x14ac:dyDescent="0.55000000000000004">
      <c r="A745">
        <v>1774306800</v>
      </c>
      <c r="B745" t="s">
        <v>0</v>
      </c>
      <c r="C745" t="s">
        <v>1</v>
      </c>
      <c r="D745">
        <v>4441.22</v>
      </c>
      <c r="E745">
        <v>4384.4051600000003</v>
      </c>
      <c r="F745">
        <v>4395.3827099999999</v>
      </c>
      <c r="G745">
        <v>4413.1110200000003</v>
      </c>
      <c r="H745">
        <v>4351.7735700000003</v>
      </c>
      <c r="J745">
        <v>1775620500</v>
      </c>
      <c r="K745" t="s">
        <v>0</v>
      </c>
      <c r="L745" t="s">
        <v>2</v>
      </c>
      <c r="M745">
        <v>4797.83</v>
      </c>
      <c r="N745">
        <v>4797.7255699999996</v>
      </c>
      <c r="O745">
        <v>4798.47426</v>
      </c>
      <c r="P745">
        <v>4801.6730799999996</v>
      </c>
      <c r="Q745">
        <v>4796.3601900000003</v>
      </c>
    </row>
    <row r="746" spans="1:17" x14ac:dyDescent="0.55000000000000004">
      <c r="A746">
        <v>1774310400</v>
      </c>
      <c r="B746" t="s">
        <v>0</v>
      </c>
      <c r="C746" t="s">
        <v>1</v>
      </c>
      <c r="D746">
        <v>4364.5600000000004</v>
      </c>
      <c r="E746">
        <v>4371.3487800000003</v>
      </c>
      <c r="F746">
        <v>4383.3657499999999</v>
      </c>
      <c r="G746">
        <v>4404.4244099999996</v>
      </c>
      <c r="H746">
        <v>4339.0378199999996</v>
      </c>
      <c r="J746">
        <v>1775620800</v>
      </c>
      <c r="K746" t="s">
        <v>0</v>
      </c>
      <c r="L746" t="s">
        <v>2</v>
      </c>
      <c r="M746">
        <v>4797.88</v>
      </c>
      <c r="N746">
        <v>4796.8847800000003</v>
      </c>
      <c r="O746">
        <v>4797.6795199999997</v>
      </c>
      <c r="P746">
        <v>4800.4951899999996</v>
      </c>
      <c r="Q746">
        <v>4795.3432700000003</v>
      </c>
    </row>
    <row r="747" spans="1:17" x14ac:dyDescent="0.55000000000000004">
      <c r="A747">
        <v>1774314000</v>
      </c>
      <c r="B747" t="s">
        <v>0</v>
      </c>
      <c r="C747" t="s">
        <v>1</v>
      </c>
      <c r="D747">
        <v>4322.07</v>
      </c>
      <c r="E747">
        <v>4360.8372200000003</v>
      </c>
      <c r="F747">
        <v>4372.10149</v>
      </c>
      <c r="G747">
        <v>4395.3404</v>
      </c>
      <c r="H747">
        <v>4329.8244400000003</v>
      </c>
      <c r="J747">
        <v>1775621100</v>
      </c>
      <c r="K747" t="s">
        <v>0</v>
      </c>
      <c r="L747" t="s">
        <v>2</v>
      </c>
      <c r="M747">
        <v>4794.71</v>
      </c>
      <c r="N747">
        <v>4796.2961100000002</v>
      </c>
      <c r="O747">
        <v>4796.9878200000003</v>
      </c>
      <c r="P747">
        <v>4799.5060899999999</v>
      </c>
      <c r="Q747">
        <v>4794.3731200000002</v>
      </c>
    </row>
    <row r="748" spans="1:17" x14ac:dyDescent="0.55000000000000004">
      <c r="A748">
        <v>1774317600</v>
      </c>
      <c r="B748" t="s">
        <v>0</v>
      </c>
      <c r="C748" t="s">
        <v>1</v>
      </c>
      <c r="D748">
        <v>4366.1499999999996</v>
      </c>
      <c r="E748">
        <v>4355.2309100000002</v>
      </c>
      <c r="F748">
        <v>4363.6661999999997</v>
      </c>
      <c r="G748">
        <v>4388.0852400000003</v>
      </c>
      <c r="H748">
        <v>4325.5849099999996</v>
      </c>
      <c r="J748">
        <v>1775621400</v>
      </c>
      <c r="K748" t="s">
        <v>0</v>
      </c>
      <c r="L748" t="s">
        <v>2</v>
      </c>
      <c r="M748">
        <v>4797.6899999999996</v>
      </c>
      <c r="N748">
        <v>4796.1778899999999</v>
      </c>
      <c r="O748">
        <v>4796.5828499999998</v>
      </c>
      <c r="P748">
        <v>4798.9882900000002</v>
      </c>
      <c r="Q748">
        <v>4793.73236</v>
      </c>
    </row>
    <row r="749" spans="1:17" x14ac:dyDescent="0.55000000000000004">
      <c r="A749">
        <v>1774321200</v>
      </c>
      <c r="B749" t="s">
        <v>0</v>
      </c>
      <c r="C749" t="s">
        <v>1</v>
      </c>
      <c r="D749">
        <v>4347.3999999999996</v>
      </c>
      <c r="E749">
        <v>4354.2508099999995</v>
      </c>
      <c r="F749">
        <v>4358.9585100000004</v>
      </c>
      <c r="G749">
        <v>4383.4337599999999</v>
      </c>
      <c r="H749">
        <v>4326.8115399999997</v>
      </c>
      <c r="J749">
        <v>1775621700</v>
      </c>
      <c r="K749" t="s">
        <v>0</v>
      </c>
      <c r="L749" t="s">
        <v>2</v>
      </c>
      <c r="M749">
        <v>4794.96</v>
      </c>
      <c r="N749">
        <v>4796.5104099999999</v>
      </c>
      <c r="O749">
        <v>4796.5466299999998</v>
      </c>
      <c r="P749">
        <v>4799.1114500000003</v>
      </c>
      <c r="Q749">
        <v>4793.5667199999998</v>
      </c>
    </row>
    <row r="750" spans="1:17" x14ac:dyDescent="0.55000000000000004">
      <c r="A750">
        <v>1774324800</v>
      </c>
      <c r="B750" t="s">
        <v>0</v>
      </c>
      <c r="C750" t="s">
        <v>1</v>
      </c>
      <c r="D750">
        <v>4333.5</v>
      </c>
      <c r="E750">
        <v>4358.7212099999997</v>
      </c>
      <c r="F750">
        <v>4358.83986</v>
      </c>
      <c r="G750">
        <v>4382.7905000000001</v>
      </c>
      <c r="H750">
        <v>4332.4188899999999</v>
      </c>
      <c r="J750">
        <v>1775622000</v>
      </c>
      <c r="K750" t="s">
        <v>0</v>
      </c>
      <c r="L750" t="s">
        <v>2</v>
      </c>
      <c r="M750">
        <v>4791.2700000000004</v>
      </c>
      <c r="N750">
        <v>4797.33248</v>
      </c>
      <c r="O750">
        <v>4796.9395500000001</v>
      </c>
      <c r="P750">
        <v>4799.88141</v>
      </c>
      <c r="Q750">
        <v>4794.0034400000004</v>
      </c>
    </row>
    <row r="751" spans="1:17" x14ac:dyDescent="0.55000000000000004">
      <c r="A751">
        <v>1774328400</v>
      </c>
      <c r="B751" t="s">
        <v>0</v>
      </c>
      <c r="C751" t="s">
        <v>1</v>
      </c>
      <c r="D751">
        <v>4347.21</v>
      </c>
      <c r="E751">
        <v>4368.62763</v>
      </c>
      <c r="F751">
        <v>4363.7337500000003</v>
      </c>
      <c r="G751">
        <v>4387.0734000000002</v>
      </c>
      <c r="H751">
        <v>4341.9703399999999</v>
      </c>
      <c r="J751">
        <v>1775622300</v>
      </c>
      <c r="K751" t="s">
        <v>0</v>
      </c>
      <c r="L751" t="s">
        <v>2</v>
      </c>
      <c r="M751">
        <v>4802.54</v>
      </c>
      <c r="N751">
        <v>4798.63375</v>
      </c>
      <c r="O751">
        <v>4797.78665</v>
      </c>
      <c r="P751">
        <v>4801.2449500000002</v>
      </c>
      <c r="Q751">
        <v>4795.0368799999997</v>
      </c>
    </row>
    <row r="752" spans="1:17" x14ac:dyDescent="0.55000000000000004">
      <c r="A752">
        <v>1774332000</v>
      </c>
      <c r="B752" t="s">
        <v>0</v>
      </c>
      <c r="C752" t="s">
        <v>1</v>
      </c>
      <c r="D752">
        <v>4402.2299999999996</v>
      </c>
      <c r="E752">
        <v>4382.4168300000001</v>
      </c>
      <c r="F752">
        <v>4373.0752899999998</v>
      </c>
      <c r="G752">
        <v>4395.7354400000004</v>
      </c>
      <c r="H752">
        <v>4354.6712799999996</v>
      </c>
      <c r="J752">
        <v>1775622600</v>
      </c>
      <c r="K752" t="s">
        <v>0</v>
      </c>
      <c r="L752" t="s">
        <v>2</v>
      </c>
      <c r="M752">
        <v>4801.37</v>
      </c>
      <c r="N752">
        <v>4799.9516899999999</v>
      </c>
      <c r="O752">
        <v>4798.8691699999999</v>
      </c>
      <c r="P752">
        <v>4802.7599399999999</v>
      </c>
      <c r="Q752">
        <v>4796.4968799999997</v>
      </c>
    </row>
    <row r="753" spans="1:17" x14ac:dyDescent="0.55000000000000004">
      <c r="A753">
        <v>1774335600</v>
      </c>
      <c r="B753" t="s">
        <v>0</v>
      </c>
      <c r="C753" t="s">
        <v>1</v>
      </c>
      <c r="D753">
        <v>4417.8900000000003</v>
      </c>
      <c r="E753">
        <v>4396.7494900000002</v>
      </c>
      <c r="F753">
        <v>4384.9123900000004</v>
      </c>
      <c r="G753">
        <v>4407.0821500000002</v>
      </c>
      <c r="H753">
        <v>4368.4512000000004</v>
      </c>
      <c r="J753">
        <v>1775622900</v>
      </c>
      <c r="K753" t="s">
        <v>0</v>
      </c>
      <c r="L753" t="s">
        <v>2</v>
      </c>
      <c r="M753">
        <v>4804.46</v>
      </c>
      <c r="N753">
        <v>4801.1401400000004</v>
      </c>
      <c r="O753">
        <v>4800.0046499999999</v>
      </c>
      <c r="P753">
        <v>4804.1235999999999</v>
      </c>
      <c r="Q753">
        <v>4797.9263099999998</v>
      </c>
    </row>
    <row r="754" spans="1:17" x14ac:dyDescent="0.55000000000000004">
      <c r="A754">
        <v>1774339200</v>
      </c>
      <c r="B754" t="s">
        <v>0</v>
      </c>
      <c r="C754" t="s">
        <v>1</v>
      </c>
      <c r="D754">
        <v>4412.0600000000004</v>
      </c>
      <c r="E754">
        <v>4409.31106</v>
      </c>
      <c r="F754">
        <v>4397.1117199999999</v>
      </c>
      <c r="G754">
        <v>4418.8566499999997</v>
      </c>
      <c r="H754">
        <v>4380.3850400000001</v>
      </c>
      <c r="J754">
        <v>1775623200</v>
      </c>
      <c r="K754" t="s">
        <v>0</v>
      </c>
      <c r="L754" t="s">
        <v>2</v>
      </c>
      <c r="M754">
        <v>4803.01</v>
      </c>
      <c r="N754">
        <v>4802.0152699999999</v>
      </c>
      <c r="O754">
        <v>4801.0099600000003</v>
      </c>
      <c r="P754">
        <v>4805.1241300000002</v>
      </c>
      <c r="Q754">
        <v>4799.1356100000003</v>
      </c>
    </row>
    <row r="755" spans="1:17" x14ac:dyDescent="0.55000000000000004">
      <c r="A755">
        <v>1774342800</v>
      </c>
      <c r="B755" t="s">
        <v>0</v>
      </c>
      <c r="C755" t="s">
        <v>1</v>
      </c>
      <c r="D755">
        <v>4426.37</v>
      </c>
      <c r="E755">
        <v>4418.3745799999997</v>
      </c>
      <c r="F755">
        <v>4407.7431500000002</v>
      </c>
      <c r="G755">
        <v>4429.3692600000004</v>
      </c>
      <c r="H755">
        <v>4389.2580099999996</v>
      </c>
      <c r="J755">
        <v>1775623500</v>
      </c>
      <c r="K755" t="s">
        <v>0</v>
      </c>
      <c r="L755" t="s">
        <v>2</v>
      </c>
      <c r="M755">
        <v>4798.9799999999996</v>
      </c>
      <c r="N755">
        <v>4802.6245900000004</v>
      </c>
      <c r="O755">
        <v>4801.8172800000002</v>
      </c>
      <c r="P755">
        <v>4805.6485700000003</v>
      </c>
      <c r="Q755">
        <v>4799.9932600000002</v>
      </c>
    </row>
    <row r="756" spans="1:17" x14ac:dyDescent="0.55000000000000004">
      <c r="A756">
        <v>1774346400</v>
      </c>
      <c r="B756" t="s">
        <v>0</v>
      </c>
      <c r="C756" t="s">
        <v>1</v>
      </c>
      <c r="D756">
        <v>4438.66</v>
      </c>
      <c r="E756">
        <v>4422.2283500000003</v>
      </c>
      <c r="F756">
        <v>4414.9857499999998</v>
      </c>
      <c r="G756">
        <v>4436.4663399999999</v>
      </c>
      <c r="H756">
        <v>4393.7774900000004</v>
      </c>
      <c r="J756">
        <v>1775623800</v>
      </c>
      <c r="K756" t="s">
        <v>0</v>
      </c>
      <c r="L756" t="s">
        <v>2</v>
      </c>
      <c r="M756">
        <v>4800.3599999999997</v>
      </c>
      <c r="N756">
        <v>4803.1890800000001</v>
      </c>
      <c r="O756">
        <v>4802.5031799999997</v>
      </c>
      <c r="P756">
        <v>4805.84429</v>
      </c>
      <c r="Q756">
        <v>4800.6378699999996</v>
      </c>
    </row>
    <row r="757" spans="1:17" x14ac:dyDescent="0.55000000000000004">
      <c r="A757">
        <v>1774350000</v>
      </c>
      <c r="B757" t="s">
        <v>0</v>
      </c>
      <c r="C757" t="s">
        <v>1</v>
      </c>
      <c r="D757">
        <v>4408.2</v>
      </c>
      <c r="E757">
        <v>4419.9839700000002</v>
      </c>
      <c r="F757">
        <v>4417.4848599999996</v>
      </c>
      <c r="G757">
        <v>4438.5646200000001</v>
      </c>
      <c r="H757">
        <v>4393.0029999999997</v>
      </c>
      <c r="J757">
        <v>1775624100</v>
      </c>
      <c r="K757" t="s">
        <v>0</v>
      </c>
      <c r="L757" t="s">
        <v>2</v>
      </c>
      <c r="M757">
        <v>4804.01</v>
      </c>
      <c r="N757">
        <v>4803.8664699999999</v>
      </c>
      <c r="O757">
        <v>4803.1848200000004</v>
      </c>
      <c r="P757">
        <v>4805.9688999999998</v>
      </c>
      <c r="Q757">
        <v>4801.2099699999999</v>
      </c>
    </row>
    <row r="758" spans="1:17" x14ac:dyDescent="0.55000000000000004">
      <c r="A758">
        <v>1774353600</v>
      </c>
      <c r="B758" t="s">
        <v>0</v>
      </c>
      <c r="C758" t="s">
        <v>1</v>
      </c>
      <c r="D758">
        <v>4378.9399999999996</v>
      </c>
      <c r="E758">
        <v>4413.04036</v>
      </c>
      <c r="F758">
        <v>4415.2626099999998</v>
      </c>
      <c r="G758">
        <v>4435.3217699999996</v>
      </c>
      <c r="H758">
        <v>4388.45748</v>
      </c>
      <c r="J758">
        <v>1775624400</v>
      </c>
      <c r="K758" t="s">
        <v>0</v>
      </c>
      <c r="L758" t="s">
        <v>2</v>
      </c>
      <c r="M758">
        <v>4806.03</v>
      </c>
      <c r="N758">
        <v>4804.78899</v>
      </c>
      <c r="O758">
        <v>4803.9869099999996</v>
      </c>
      <c r="P758">
        <v>4806.2830100000001</v>
      </c>
      <c r="Q758">
        <v>4801.8994400000001</v>
      </c>
    </row>
    <row r="759" spans="1:17" x14ac:dyDescent="0.55000000000000004">
      <c r="A759">
        <v>1774357200</v>
      </c>
      <c r="B759" t="s">
        <v>0</v>
      </c>
      <c r="C759" t="s">
        <v>1</v>
      </c>
      <c r="D759">
        <v>4381.79</v>
      </c>
      <c r="E759">
        <v>4404.0181499999999</v>
      </c>
      <c r="F759">
        <v>4409.6403799999998</v>
      </c>
      <c r="G759">
        <v>4428.1640100000004</v>
      </c>
      <c r="H759">
        <v>4381.9284900000002</v>
      </c>
      <c r="J759">
        <v>1775624700</v>
      </c>
      <c r="K759" t="s">
        <v>0</v>
      </c>
      <c r="L759" t="s">
        <v>2</v>
      </c>
      <c r="M759">
        <v>4808.38</v>
      </c>
      <c r="N759">
        <v>4806.1404400000001</v>
      </c>
      <c r="O759">
        <v>4805.0636699999995</v>
      </c>
      <c r="P759">
        <v>4807.0510299999996</v>
      </c>
      <c r="Q759">
        <v>4802.9194900000002</v>
      </c>
    </row>
    <row r="760" spans="1:17" x14ac:dyDescent="0.55000000000000004">
      <c r="A760">
        <v>1774360800</v>
      </c>
      <c r="B760" t="s">
        <v>0</v>
      </c>
      <c r="C760" t="s">
        <v>1</v>
      </c>
      <c r="D760">
        <v>4415.63</v>
      </c>
      <c r="E760">
        <v>4395.49719</v>
      </c>
      <c r="F760">
        <v>4402.5687900000003</v>
      </c>
      <c r="G760">
        <v>4420.3231400000004</v>
      </c>
      <c r="H760">
        <v>4375.6787800000002</v>
      </c>
      <c r="J760">
        <v>1775625000</v>
      </c>
      <c r="K760" t="s">
        <v>0</v>
      </c>
      <c r="L760" t="s">
        <v>2</v>
      </c>
      <c r="M760">
        <v>4809.58</v>
      </c>
      <c r="N760">
        <v>4808.0367699999997</v>
      </c>
      <c r="O760">
        <v>4806.5502200000001</v>
      </c>
      <c r="P760">
        <v>4808.4831700000004</v>
      </c>
      <c r="Q760">
        <v>4804.3602600000004</v>
      </c>
    </row>
    <row r="761" spans="1:17" x14ac:dyDescent="0.55000000000000004">
      <c r="A761">
        <v>1774364400</v>
      </c>
      <c r="B761" t="s">
        <v>0</v>
      </c>
      <c r="C761" t="s">
        <v>1</v>
      </c>
      <c r="D761">
        <v>4411.67</v>
      </c>
      <c r="E761">
        <v>4389.2985099999996</v>
      </c>
      <c r="F761">
        <v>4395.9336499999999</v>
      </c>
      <c r="G761">
        <v>4413.6449300000004</v>
      </c>
      <c r="H761">
        <v>4370.9623700000002</v>
      </c>
      <c r="J761">
        <v>1775625300</v>
      </c>
      <c r="K761" t="s">
        <v>0</v>
      </c>
      <c r="L761" t="s">
        <v>2</v>
      </c>
      <c r="M761">
        <v>4809.79</v>
      </c>
      <c r="N761">
        <v>4810.5339599999998</v>
      </c>
      <c r="O761">
        <v>4808.5420899999999</v>
      </c>
      <c r="P761">
        <v>4810.7796900000003</v>
      </c>
      <c r="Q761">
        <v>4806.36085</v>
      </c>
    </row>
    <row r="762" spans="1:17" x14ac:dyDescent="0.55000000000000004">
      <c r="A762">
        <v>1774368000</v>
      </c>
      <c r="B762" t="s">
        <v>0</v>
      </c>
      <c r="C762" t="s">
        <v>1</v>
      </c>
      <c r="D762">
        <v>4421.3999999999996</v>
      </c>
      <c r="E762">
        <v>4388.2383200000004</v>
      </c>
      <c r="F762">
        <v>4392.0859899999996</v>
      </c>
      <c r="G762">
        <v>4411.16741</v>
      </c>
      <c r="H762">
        <v>4369.2987999999996</v>
      </c>
      <c r="J762">
        <v>1775625600</v>
      </c>
      <c r="K762" t="s">
        <v>0</v>
      </c>
      <c r="L762" t="s">
        <v>2</v>
      </c>
      <c r="M762">
        <v>4811.3</v>
      </c>
      <c r="N762">
        <v>4813.5767299999998</v>
      </c>
      <c r="O762">
        <v>4811.0594099999998</v>
      </c>
      <c r="P762">
        <v>4813.9819699999998</v>
      </c>
      <c r="Q762">
        <v>4808.9193699999996</v>
      </c>
    </row>
    <row r="763" spans="1:17" x14ac:dyDescent="0.55000000000000004">
      <c r="A763">
        <v>1774371600</v>
      </c>
      <c r="B763" t="s">
        <v>0</v>
      </c>
      <c r="C763" t="s">
        <v>1</v>
      </c>
      <c r="D763">
        <v>4388.6400000000003</v>
      </c>
      <c r="E763">
        <v>4394.3386</v>
      </c>
      <c r="F763">
        <v>4393.2122900000004</v>
      </c>
      <c r="G763">
        <v>4415.4555499999997</v>
      </c>
      <c r="H763">
        <v>4372.5471299999999</v>
      </c>
      <c r="J763">
        <v>1775625900</v>
      </c>
      <c r="K763" t="s">
        <v>0</v>
      </c>
      <c r="L763" t="s">
        <v>2</v>
      </c>
      <c r="M763">
        <v>4815.91</v>
      </c>
      <c r="N763">
        <v>4816.9647500000001</v>
      </c>
      <c r="O763">
        <v>4814.0120800000004</v>
      </c>
      <c r="P763">
        <v>4817.8777700000001</v>
      </c>
      <c r="Q763">
        <v>4811.8928800000003</v>
      </c>
    </row>
    <row r="764" spans="1:17" x14ac:dyDescent="0.55000000000000004">
      <c r="A764">
        <v>1774375200</v>
      </c>
      <c r="B764" t="s">
        <v>0</v>
      </c>
      <c r="C764" t="s">
        <v>1</v>
      </c>
      <c r="D764">
        <v>4389.6899999999996</v>
      </c>
      <c r="E764">
        <v>4409.8675199999998</v>
      </c>
      <c r="F764">
        <v>4401.5399100000004</v>
      </c>
      <c r="G764">
        <v>4428.0988200000002</v>
      </c>
      <c r="H764">
        <v>4383.1393399999997</v>
      </c>
      <c r="J764">
        <v>1775626200</v>
      </c>
      <c r="K764" t="s">
        <v>0</v>
      </c>
      <c r="L764" t="s">
        <v>2</v>
      </c>
      <c r="M764">
        <v>4822.24</v>
      </c>
      <c r="N764">
        <v>4820.3513800000001</v>
      </c>
      <c r="O764">
        <v>4817.1817300000002</v>
      </c>
      <c r="P764">
        <v>4822.0753000000004</v>
      </c>
      <c r="Q764">
        <v>4815.0339700000004</v>
      </c>
    </row>
    <row r="765" spans="1:17" x14ac:dyDescent="0.55000000000000004">
      <c r="A765">
        <v>1774378800</v>
      </c>
      <c r="B765" t="s">
        <v>0</v>
      </c>
      <c r="C765" t="s">
        <v>1</v>
      </c>
      <c r="D765">
        <v>4400.2299999999996</v>
      </c>
      <c r="E765">
        <v>4434.4695499999998</v>
      </c>
      <c r="F765">
        <v>4418.0047299999997</v>
      </c>
      <c r="G765">
        <v>4449.0143699999999</v>
      </c>
      <c r="H765">
        <v>4401.4926100000002</v>
      </c>
      <c r="J765">
        <v>1775626500</v>
      </c>
      <c r="K765" t="s">
        <v>0</v>
      </c>
      <c r="L765" t="s">
        <v>2</v>
      </c>
      <c r="M765">
        <v>4820.1499999999996</v>
      </c>
      <c r="N765">
        <v>4823.3327399999998</v>
      </c>
      <c r="O765">
        <v>4820.2572399999999</v>
      </c>
      <c r="P765">
        <v>4826.0529200000001</v>
      </c>
      <c r="Q765">
        <v>4818.0300100000004</v>
      </c>
    </row>
    <row r="766" spans="1:17" x14ac:dyDescent="0.55000000000000004">
      <c r="A766">
        <v>1774382400</v>
      </c>
      <c r="B766" t="s">
        <v>0</v>
      </c>
      <c r="C766" t="s">
        <v>1</v>
      </c>
      <c r="D766">
        <v>4474.24</v>
      </c>
      <c r="E766">
        <v>4465.8156900000004</v>
      </c>
      <c r="F766">
        <v>4441.91021</v>
      </c>
      <c r="G766">
        <v>4477.0936700000002</v>
      </c>
      <c r="H766">
        <v>4426.9143700000004</v>
      </c>
      <c r="J766">
        <v>1775626800</v>
      </c>
      <c r="K766" t="s">
        <v>0</v>
      </c>
      <c r="L766" t="s">
        <v>2</v>
      </c>
      <c r="M766">
        <v>4822.54</v>
      </c>
      <c r="N766">
        <v>4825.7961400000004</v>
      </c>
      <c r="O766">
        <v>4823.0266899999997</v>
      </c>
      <c r="P766">
        <v>4829.4880199999998</v>
      </c>
      <c r="Q766">
        <v>4820.5961600000001</v>
      </c>
    </row>
    <row r="767" spans="1:17" x14ac:dyDescent="0.55000000000000004">
      <c r="A767">
        <v>1774389600</v>
      </c>
      <c r="B767" t="s">
        <v>0</v>
      </c>
      <c r="C767" t="s">
        <v>1</v>
      </c>
      <c r="D767">
        <v>4484.7700000000004</v>
      </c>
      <c r="E767">
        <v>4498.9444999999996</v>
      </c>
      <c r="F767">
        <v>4470.4273599999997</v>
      </c>
      <c r="G767">
        <v>4507.8795399999999</v>
      </c>
      <c r="H767">
        <v>4457.4642199999998</v>
      </c>
      <c r="J767">
        <v>1775627100</v>
      </c>
      <c r="K767" t="s">
        <v>0</v>
      </c>
      <c r="L767" t="s">
        <v>2</v>
      </c>
      <c r="M767">
        <v>4831.41</v>
      </c>
      <c r="N767">
        <v>4827.6361399999996</v>
      </c>
      <c r="O767">
        <v>4825.3314099999998</v>
      </c>
      <c r="P767">
        <v>4832.1133200000004</v>
      </c>
      <c r="Q767">
        <v>4822.5627100000002</v>
      </c>
    </row>
    <row r="768" spans="1:17" x14ac:dyDescent="0.55000000000000004">
      <c r="A768">
        <v>1774393200</v>
      </c>
      <c r="B768" t="s">
        <v>0</v>
      </c>
      <c r="C768" t="s">
        <v>1</v>
      </c>
      <c r="D768">
        <v>4546.83</v>
      </c>
      <c r="E768">
        <v>4530.4797500000004</v>
      </c>
      <c r="F768">
        <v>4500.4535500000002</v>
      </c>
      <c r="G768">
        <v>4538.1874399999997</v>
      </c>
      <c r="H768">
        <v>4489.1851399999996</v>
      </c>
      <c r="J768">
        <v>1775627400</v>
      </c>
      <c r="K768" t="s">
        <v>0</v>
      </c>
      <c r="L768" t="s">
        <v>2</v>
      </c>
      <c r="M768">
        <v>4836.4799999999996</v>
      </c>
      <c r="N768">
        <v>4828.7056400000001</v>
      </c>
      <c r="O768">
        <v>4827.0185300000003</v>
      </c>
      <c r="P768">
        <v>4833.7185799999997</v>
      </c>
      <c r="Q768">
        <v>4823.9353499999997</v>
      </c>
    </row>
    <row r="769" spans="1:17" x14ac:dyDescent="0.55000000000000004">
      <c r="A769">
        <v>1774396800</v>
      </c>
      <c r="B769" t="s">
        <v>0</v>
      </c>
      <c r="C769" t="s">
        <v>1</v>
      </c>
      <c r="D769">
        <v>4563.55</v>
      </c>
      <c r="E769">
        <v>4555.9837600000001</v>
      </c>
      <c r="F769">
        <v>4528.2186499999998</v>
      </c>
      <c r="G769">
        <v>4563.5552600000001</v>
      </c>
      <c r="H769">
        <v>4519.0571399999999</v>
      </c>
      <c r="J769">
        <v>1775627700</v>
      </c>
      <c r="K769" t="s">
        <v>0</v>
      </c>
      <c r="L769" t="s">
        <v>2</v>
      </c>
      <c r="M769">
        <v>4827.79</v>
      </c>
      <c r="N769">
        <v>4829.1012899999996</v>
      </c>
      <c r="O769">
        <v>4828.0599099999999</v>
      </c>
      <c r="P769">
        <v>4834.1528600000001</v>
      </c>
      <c r="Q769">
        <v>4824.6415999999999</v>
      </c>
    </row>
    <row r="770" spans="1:17" x14ac:dyDescent="0.55000000000000004">
      <c r="A770">
        <v>1774400400</v>
      </c>
      <c r="B770" t="s">
        <v>0</v>
      </c>
      <c r="C770" t="s">
        <v>1</v>
      </c>
      <c r="D770">
        <v>4595.24</v>
      </c>
      <c r="E770">
        <v>4573.0931899999996</v>
      </c>
      <c r="F770">
        <v>4550.6559200000002</v>
      </c>
      <c r="G770">
        <v>4581.5135499999997</v>
      </c>
      <c r="H770">
        <v>4542.7800100000004</v>
      </c>
      <c r="J770">
        <v>1775628000</v>
      </c>
      <c r="K770" t="s">
        <v>0</v>
      </c>
      <c r="L770" t="s">
        <v>2</v>
      </c>
      <c r="M770">
        <v>4830.68</v>
      </c>
      <c r="N770">
        <v>4829.33968</v>
      </c>
      <c r="O770">
        <v>4828.6998000000003</v>
      </c>
      <c r="P770">
        <v>4833.9431100000002</v>
      </c>
      <c r="Q770">
        <v>4825.0868200000004</v>
      </c>
    </row>
    <row r="771" spans="1:17" x14ac:dyDescent="0.55000000000000004">
      <c r="A771">
        <v>1774404000</v>
      </c>
      <c r="B771" t="s">
        <v>0</v>
      </c>
      <c r="C771" t="s">
        <v>1</v>
      </c>
      <c r="D771">
        <v>4583.92</v>
      </c>
      <c r="E771">
        <v>4580.47739</v>
      </c>
      <c r="F771">
        <v>4565.5666499999998</v>
      </c>
      <c r="G771">
        <v>4590.4924499999997</v>
      </c>
      <c r="H771">
        <v>4558.4079499999998</v>
      </c>
      <c r="J771">
        <v>1775628300</v>
      </c>
      <c r="K771" t="s">
        <v>0</v>
      </c>
      <c r="L771" t="s">
        <v>2</v>
      </c>
      <c r="M771">
        <v>4824.4799999999996</v>
      </c>
      <c r="N771">
        <v>4829.6446599999999</v>
      </c>
      <c r="O771">
        <v>4829.1722300000001</v>
      </c>
      <c r="P771">
        <v>4833.5598399999999</v>
      </c>
      <c r="Q771">
        <v>4825.5028599999996</v>
      </c>
    </row>
    <row r="772" spans="1:17" x14ac:dyDescent="0.55000000000000004">
      <c r="A772">
        <v>1774407600</v>
      </c>
      <c r="B772" t="s">
        <v>0</v>
      </c>
      <c r="C772" t="s">
        <v>1</v>
      </c>
      <c r="D772">
        <v>4570.0200000000004</v>
      </c>
      <c r="E772">
        <v>4579.6090700000004</v>
      </c>
      <c r="F772">
        <v>4572.5878599999996</v>
      </c>
      <c r="G772">
        <v>4591.1696099999999</v>
      </c>
      <c r="H772">
        <v>4564.9979300000005</v>
      </c>
      <c r="J772">
        <v>1775628600</v>
      </c>
      <c r="K772" t="s">
        <v>0</v>
      </c>
      <c r="L772" t="s">
        <v>2</v>
      </c>
      <c r="M772">
        <v>4826.4399999999996</v>
      </c>
      <c r="N772">
        <v>4830.3548799999999</v>
      </c>
      <c r="O772">
        <v>4829.7635499999997</v>
      </c>
      <c r="P772">
        <v>4833.4672</v>
      </c>
      <c r="Q772">
        <v>4826.2445500000003</v>
      </c>
    </row>
    <row r="773" spans="1:17" x14ac:dyDescent="0.55000000000000004">
      <c r="A773">
        <v>1774411200</v>
      </c>
      <c r="B773" t="s">
        <v>0</v>
      </c>
      <c r="C773" t="s">
        <v>1</v>
      </c>
      <c r="D773">
        <v>4572.7</v>
      </c>
      <c r="E773">
        <v>4573.27016</v>
      </c>
      <c r="F773">
        <v>4572.9290099999998</v>
      </c>
      <c r="G773">
        <v>4585.93012</v>
      </c>
      <c r="H773">
        <v>4564.11499</v>
      </c>
      <c r="J773">
        <v>1775628900</v>
      </c>
      <c r="K773" t="s">
        <v>0</v>
      </c>
      <c r="L773" t="s">
        <v>2</v>
      </c>
      <c r="M773">
        <v>4830.6899999999996</v>
      </c>
      <c r="N773">
        <v>4831.4295099999999</v>
      </c>
      <c r="O773">
        <v>4830.5965299999998</v>
      </c>
      <c r="P773">
        <v>4833.9708899999996</v>
      </c>
      <c r="Q773">
        <v>4827.3134899999995</v>
      </c>
    </row>
    <row r="774" spans="1:17" x14ac:dyDescent="0.55000000000000004">
      <c r="A774">
        <v>1774414800</v>
      </c>
      <c r="B774" t="s">
        <v>0</v>
      </c>
      <c r="C774" t="s">
        <v>1</v>
      </c>
      <c r="D774">
        <v>4555.99</v>
      </c>
      <c r="E774">
        <v>4564.2343899999996</v>
      </c>
      <c r="F774">
        <v>4568.5816999999997</v>
      </c>
      <c r="G774">
        <v>4577.8058499999997</v>
      </c>
      <c r="H774">
        <v>4558.01469</v>
      </c>
      <c r="J774">
        <v>1775629200</v>
      </c>
      <c r="K774" t="s">
        <v>0</v>
      </c>
      <c r="L774" t="s">
        <v>2</v>
      </c>
      <c r="M774">
        <v>4833.68</v>
      </c>
      <c r="N774">
        <v>4832.5776699999997</v>
      </c>
      <c r="O774">
        <v>4831.5870999999997</v>
      </c>
      <c r="P774">
        <v>4834.9796299999998</v>
      </c>
      <c r="Q774">
        <v>4828.57762</v>
      </c>
    </row>
    <row r="775" spans="1:17" x14ac:dyDescent="0.55000000000000004">
      <c r="A775">
        <v>1774418400</v>
      </c>
      <c r="B775" t="s">
        <v>0</v>
      </c>
      <c r="C775" t="s">
        <v>1</v>
      </c>
      <c r="D775">
        <v>4545.54</v>
      </c>
      <c r="E775">
        <v>4555.5594499999997</v>
      </c>
      <c r="F775">
        <v>4562.0705699999999</v>
      </c>
      <c r="G775">
        <v>4569.5690699999996</v>
      </c>
      <c r="H775">
        <v>4549.7648499999996</v>
      </c>
      <c r="J775">
        <v>1775629500</v>
      </c>
      <c r="K775" t="s">
        <v>0</v>
      </c>
      <c r="L775" t="s">
        <v>2</v>
      </c>
      <c r="M775">
        <v>4836.63</v>
      </c>
      <c r="N775">
        <v>4833.4215199999999</v>
      </c>
      <c r="O775">
        <v>4832.5043100000003</v>
      </c>
      <c r="P775">
        <v>4836.1170400000001</v>
      </c>
      <c r="Q775">
        <v>4829.6617800000004</v>
      </c>
    </row>
    <row r="776" spans="1:17" x14ac:dyDescent="0.55000000000000004">
      <c r="A776">
        <v>1774422000</v>
      </c>
      <c r="B776" t="s">
        <v>0</v>
      </c>
      <c r="C776" t="s">
        <v>1</v>
      </c>
      <c r="D776">
        <v>4539.3599999999997</v>
      </c>
      <c r="E776">
        <v>4549.4437900000003</v>
      </c>
      <c r="F776">
        <v>4555.7571799999996</v>
      </c>
      <c r="G776">
        <v>4563.8023000000003</v>
      </c>
      <c r="H776">
        <v>4542.0878599999996</v>
      </c>
      <c r="J776">
        <v>1775629800</v>
      </c>
      <c r="K776" t="s">
        <v>0</v>
      </c>
      <c r="L776" t="s">
        <v>2</v>
      </c>
      <c r="M776">
        <v>4832.95</v>
      </c>
      <c r="N776">
        <v>4833.5772800000004</v>
      </c>
      <c r="O776">
        <v>4833.0407999999998</v>
      </c>
      <c r="P776">
        <v>4836.9983700000003</v>
      </c>
      <c r="Q776">
        <v>4830.2076399999996</v>
      </c>
    </row>
    <row r="777" spans="1:17" x14ac:dyDescent="0.55000000000000004">
      <c r="A777">
        <v>1774425600</v>
      </c>
      <c r="B777" t="s">
        <v>0</v>
      </c>
      <c r="C777" t="s">
        <v>1</v>
      </c>
      <c r="D777">
        <v>4556.38</v>
      </c>
      <c r="E777">
        <v>4547.1806699999997</v>
      </c>
      <c r="F777">
        <v>4551.46893</v>
      </c>
      <c r="G777">
        <v>4561.5841899999996</v>
      </c>
      <c r="H777">
        <v>4536.6306299999997</v>
      </c>
      <c r="J777">
        <v>1775630100</v>
      </c>
      <c r="K777" t="s">
        <v>0</v>
      </c>
      <c r="L777" t="s">
        <v>2</v>
      </c>
      <c r="M777">
        <v>4831.5</v>
      </c>
      <c r="N777">
        <v>4832.8882299999996</v>
      </c>
      <c r="O777">
        <v>4832.9645099999998</v>
      </c>
      <c r="P777">
        <v>4837.2151999999996</v>
      </c>
      <c r="Q777">
        <v>4829.9800699999996</v>
      </c>
    </row>
    <row r="778" spans="1:17" x14ac:dyDescent="0.55000000000000004">
      <c r="A778">
        <v>1774429200</v>
      </c>
      <c r="B778" t="s">
        <v>0</v>
      </c>
      <c r="C778" t="s">
        <v>1</v>
      </c>
      <c r="D778">
        <v>4551.67</v>
      </c>
      <c r="E778">
        <v>4548.3832000000002</v>
      </c>
      <c r="F778">
        <v>4549.9260599999998</v>
      </c>
      <c r="G778">
        <v>4563.1219600000004</v>
      </c>
      <c r="H778">
        <v>4534.1897200000003</v>
      </c>
      <c r="J778">
        <v>1775630400</v>
      </c>
      <c r="K778" t="s">
        <v>0</v>
      </c>
      <c r="L778" t="s">
        <v>2</v>
      </c>
      <c r="M778">
        <v>4835.71</v>
      </c>
      <c r="N778">
        <v>4831.2693900000004</v>
      </c>
      <c r="O778">
        <v>4832.1169499999996</v>
      </c>
      <c r="P778">
        <v>4836.3854700000002</v>
      </c>
      <c r="Q778">
        <v>4828.7774399999998</v>
      </c>
    </row>
    <row r="779" spans="1:17" x14ac:dyDescent="0.55000000000000004">
      <c r="A779">
        <v>1774432800</v>
      </c>
      <c r="B779" t="s">
        <v>0</v>
      </c>
      <c r="C779" t="s">
        <v>1</v>
      </c>
      <c r="D779">
        <v>4558.7700000000004</v>
      </c>
      <c r="E779">
        <v>4552.2236599999997</v>
      </c>
      <c r="F779">
        <v>4551.0748599999997</v>
      </c>
      <c r="G779">
        <v>4567.6469500000003</v>
      </c>
      <c r="H779">
        <v>4534.8521499999997</v>
      </c>
      <c r="J779">
        <v>1775630700</v>
      </c>
      <c r="K779" t="s">
        <v>0</v>
      </c>
      <c r="L779" t="s">
        <v>2</v>
      </c>
      <c r="M779">
        <v>4832.29</v>
      </c>
      <c r="N779">
        <v>4828.6390199999996</v>
      </c>
      <c r="O779">
        <v>4830.37799</v>
      </c>
      <c r="P779">
        <v>4834.4250099999999</v>
      </c>
      <c r="Q779">
        <v>4826.55998</v>
      </c>
    </row>
    <row r="780" spans="1:17" x14ac:dyDescent="0.55000000000000004">
      <c r="A780">
        <v>1774436400</v>
      </c>
      <c r="B780" t="s">
        <v>0</v>
      </c>
      <c r="C780" t="s">
        <v>1</v>
      </c>
      <c r="D780">
        <v>4578.97</v>
      </c>
      <c r="E780">
        <v>4557.0167499999998</v>
      </c>
      <c r="F780">
        <v>4554.0457999999999</v>
      </c>
      <c r="G780">
        <v>4573.8057799999997</v>
      </c>
      <c r="H780">
        <v>4536.9325699999999</v>
      </c>
      <c r="J780">
        <v>1775631000</v>
      </c>
      <c r="K780" t="s">
        <v>0</v>
      </c>
      <c r="L780" t="s">
        <v>2</v>
      </c>
      <c r="M780">
        <v>4823.32</v>
      </c>
      <c r="N780">
        <v>4825.2918300000001</v>
      </c>
      <c r="O780">
        <v>4827.8349099999996</v>
      </c>
      <c r="P780">
        <v>4831.3497100000004</v>
      </c>
      <c r="Q780">
        <v>4823.4419600000001</v>
      </c>
    </row>
    <row r="781" spans="1:17" x14ac:dyDescent="0.55000000000000004">
      <c r="A781">
        <v>1774440000</v>
      </c>
      <c r="B781" t="s">
        <v>0</v>
      </c>
      <c r="C781" t="s">
        <v>1</v>
      </c>
      <c r="D781">
        <v>4544.01</v>
      </c>
      <c r="E781">
        <v>4560.5667000000003</v>
      </c>
      <c r="F781">
        <v>4557.3062499999996</v>
      </c>
      <c r="G781">
        <v>4579.1184300000004</v>
      </c>
      <c r="H781">
        <v>4538.97433</v>
      </c>
      <c r="J781">
        <v>1775631300</v>
      </c>
      <c r="K781" t="s">
        <v>0</v>
      </c>
      <c r="L781" t="s">
        <v>2</v>
      </c>
      <c r="M781">
        <v>4820.45</v>
      </c>
      <c r="N781">
        <v>4821.7609000000002</v>
      </c>
      <c r="O781">
        <v>4824.7978999999996</v>
      </c>
      <c r="P781">
        <v>4827.59267</v>
      </c>
      <c r="Q781">
        <v>4819.9661299999998</v>
      </c>
    </row>
    <row r="782" spans="1:17" x14ac:dyDescent="0.55000000000000004">
      <c r="A782">
        <v>1774443600</v>
      </c>
      <c r="B782" t="s">
        <v>0</v>
      </c>
      <c r="C782" t="s">
        <v>1</v>
      </c>
      <c r="D782">
        <v>4544.6899999999996</v>
      </c>
      <c r="E782">
        <v>4562.5189300000002</v>
      </c>
      <c r="F782">
        <v>4559.9125899999999</v>
      </c>
      <c r="G782">
        <v>4581.88231</v>
      </c>
      <c r="H782">
        <v>4540.5716199999997</v>
      </c>
      <c r="J782">
        <v>1775631600</v>
      </c>
      <c r="K782" t="s">
        <v>0</v>
      </c>
      <c r="L782" t="s">
        <v>2</v>
      </c>
      <c r="M782">
        <v>4812.68</v>
      </c>
      <c r="N782">
        <v>4818.4298399999998</v>
      </c>
      <c r="O782">
        <v>4821.6138700000001</v>
      </c>
      <c r="P782">
        <v>4823.7435999999998</v>
      </c>
      <c r="Q782">
        <v>4816.4853000000003</v>
      </c>
    </row>
    <row r="783" spans="1:17" x14ac:dyDescent="0.55000000000000004">
      <c r="A783">
        <v>1774447200</v>
      </c>
      <c r="B783" t="s">
        <v>0</v>
      </c>
      <c r="C783" t="s">
        <v>1</v>
      </c>
      <c r="D783">
        <v>4567.0600000000004</v>
      </c>
      <c r="E783">
        <v>4561.8143700000001</v>
      </c>
      <c r="F783">
        <v>4560.86348</v>
      </c>
      <c r="G783">
        <v>4581.1225999999997</v>
      </c>
      <c r="H783">
        <v>4540.1075799999999</v>
      </c>
      <c r="J783">
        <v>1775631900</v>
      </c>
      <c r="K783" t="s">
        <v>0</v>
      </c>
      <c r="L783" t="s">
        <v>2</v>
      </c>
      <c r="M783">
        <v>4815.3500000000004</v>
      </c>
      <c r="N783">
        <v>4815.7449100000003</v>
      </c>
      <c r="O783">
        <v>4818.6793900000002</v>
      </c>
      <c r="P783">
        <v>4820.2729200000003</v>
      </c>
      <c r="Q783">
        <v>4813.5034400000004</v>
      </c>
    </row>
    <row r="784" spans="1:17" x14ac:dyDescent="0.55000000000000004">
      <c r="A784">
        <v>1774450800</v>
      </c>
      <c r="B784" t="s">
        <v>0</v>
      </c>
      <c r="C784" t="s">
        <v>1</v>
      </c>
      <c r="D784">
        <v>4558.95</v>
      </c>
      <c r="E784">
        <v>4557.5094099999997</v>
      </c>
      <c r="F784">
        <v>4559.1864500000001</v>
      </c>
      <c r="G784">
        <v>4576.5377099999996</v>
      </c>
      <c r="H784">
        <v>4537.1041800000003</v>
      </c>
      <c r="J784">
        <v>1775632200</v>
      </c>
      <c r="K784" t="s">
        <v>0</v>
      </c>
      <c r="L784" t="s">
        <v>2</v>
      </c>
      <c r="M784">
        <v>4812.59</v>
      </c>
      <c r="N784">
        <v>4813.7617300000002</v>
      </c>
      <c r="O784">
        <v>4816.2205599999998</v>
      </c>
      <c r="P784">
        <v>4817.55807</v>
      </c>
      <c r="Q784">
        <v>4811.1469200000001</v>
      </c>
    </row>
    <row r="785" spans="1:17" x14ac:dyDescent="0.55000000000000004">
      <c r="A785">
        <v>1774454400</v>
      </c>
      <c r="B785" t="s">
        <v>0</v>
      </c>
      <c r="C785" t="s">
        <v>1</v>
      </c>
      <c r="D785">
        <v>4555.25</v>
      </c>
      <c r="E785">
        <v>4550.4651999999996</v>
      </c>
      <c r="F785">
        <v>4554.82582</v>
      </c>
      <c r="G785">
        <v>4569.11985</v>
      </c>
      <c r="H785">
        <v>4531.8590299999996</v>
      </c>
      <c r="J785">
        <v>1775632500</v>
      </c>
      <c r="K785" t="s">
        <v>0</v>
      </c>
      <c r="L785" t="s">
        <v>2</v>
      </c>
      <c r="M785">
        <v>4812.5600000000004</v>
      </c>
      <c r="N785">
        <v>4812.5634399999999</v>
      </c>
      <c r="O785">
        <v>4814.3919999999998</v>
      </c>
      <c r="P785">
        <v>4815.7882600000003</v>
      </c>
      <c r="Q785">
        <v>4809.5433899999998</v>
      </c>
    </row>
    <row r="786" spans="1:17" x14ac:dyDescent="0.55000000000000004">
      <c r="A786">
        <v>1774458000</v>
      </c>
      <c r="B786" t="s">
        <v>0</v>
      </c>
      <c r="C786" t="s">
        <v>1</v>
      </c>
      <c r="D786">
        <v>4550.74</v>
      </c>
      <c r="E786">
        <v>4542.0310099999997</v>
      </c>
      <c r="F786">
        <v>4548.4284200000002</v>
      </c>
      <c r="G786">
        <v>4560.29403</v>
      </c>
      <c r="H786">
        <v>4524.5778099999998</v>
      </c>
      <c r="J786">
        <v>1775632800</v>
      </c>
      <c r="K786" t="s">
        <v>0</v>
      </c>
      <c r="L786" t="s">
        <v>2</v>
      </c>
      <c r="M786">
        <v>4816.03</v>
      </c>
      <c r="N786">
        <v>4812.0464199999997</v>
      </c>
      <c r="O786">
        <v>4813.2192100000002</v>
      </c>
      <c r="P786">
        <v>4814.9600300000002</v>
      </c>
      <c r="Q786">
        <v>4808.6154900000001</v>
      </c>
    </row>
    <row r="787" spans="1:17" x14ac:dyDescent="0.55000000000000004">
      <c r="A787">
        <v>1774461600</v>
      </c>
      <c r="B787" t="s">
        <v>0</v>
      </c>
      <c r="C787" t="s">
        <v>1</v>
      </c>
      <c r="D787">
        <v>4538.37</v>
      </c>
      <c r="E787">
        <v>4533.6689399999996</v>
      </c>
      <c r="F787">
        <v>4541.0486799999999</v>
      </c>
      <c r="G787">
        <v>4551.58547</v>
      </c>
      <c r="H787">
        <v>4516.5503200000003</v>
      </c>
      <c r="J787">
        <v>1775633100</v>
      </c>
      <c r="K787" t="s">
        <v>0</v>
      </c>
      <c r="L787" t="s">
        <v>2</v>
      </c>
      <c r="M787">
        <v>4818.6499999999996</v>
      </c>
      <c r="N787">
        <v>4811.9641199999996</v>
      </c>
      <c r="O787">
        <v>4812.5916699999998</v>
      </c>
      <c r="P787">
        <v>4814.8709500000004</v>
      </c>
      <c r="Q787">
        <v>4808.2697399999997</v>
      </c>
    </row>
    <row r="788" spans="1:17" x14ac:dyDescent="0.55000000000000004">
      <c r="A788">
        <v>1774465200</v>
      </c>
      <c r="B788" t="s">
        <v>0</v>
      </c>
      <c r="C788" t="s">
        <v>1</v>
      </c>
      <c r="D788">
        <v>4530.9399999999996</v>
      </c>
      <c r="E788">
        <v>4527.0341699999999</v>
      </c>
      <c r="F788">
        <v>4534.0414199999996</v>
      </c>
      <c r="G788">
        <v>4544.1853499999997</v>
      </c>
      <c r="H788">
        <v>4509.5087400000002</v>
      </c>
      <c r="J788">
        <v>1775633400</v>
      </c>
      <c r="K788" t="s">
        <v>0</v>
      </c>
      <c r="L788" t="s">
        <v>2</v>
      </c>
      <c r="M788">
        <v>4810.08</v>
      </c>
      <c r="N788">
        <v>4812.1102499999997</v>
      </c>
      <c r="O788">
        <v>4812.3509599999998</v>
      </c>
      <c r="P788">
        <v>4815.1642400000001</v>
      </c>
      <c r="Q788">
        <v>4808.2227800000001</v>
      </c>
    </row>
    <row r="789" spans="1:17" x14ac:dyDescent="0.55000000000000004">
      <c r="A789">
        <v>1774468800</v>
      </c>
      <c r="B789" t="s">
        <v>0</v>
      </c>
      <c r="C789" t="s">
        <v>1</v>
      </c>
      <c r="D789">
        <v>4506.6899999999996</v>
      </c>
      <c r="E789">
        <v>4523.0468099999998</v>
      </c>
      <c r="F789">
        <v>4528.5441199999996</v>
      </c>
      <c r="G789">
        <v>4539.6388999999999</v>
      </c>
      <c r="H789">
        <v>4505.6250799999998</v>
      </c>
      <c r="J789">
        <v>1775633700</v>
      </c>
      <c r="K789" t="s">
        <v>0</v>
      </c>
      <c r="L789" t="s">
        <v>2</v>
      </c>
      <c r="M789">
        <v>4810.5</v>
      </c>
      <c r="N789">
        <v>4812.6038600000002</v>
      </c>
      <c r="O789">
        <v>4812.4774100000004</v>
      </c>
      <c r="P789">
        <v>4815.67094</v>
      </c>
      <c r="Q789">
        <v>4808.5628900000002</v>
      </c>
    </row>
    <row r="790" spans="1:17" x14ac:dyDescent="0.55000000000000004">
      <c r="A790">
        <v>1774476000</v>
      </c>
      <c r="B790" t="s">
        <v>0</v>
      </c>
      <c r="C790" t="s">
        <v>1</v>
      </c>
      <c r="D790">
        <v>4517.3999999999996</v>
      </c>
      <c r="E790">
        <v>4522.0736800000004</v>
      </c>
      <c r="F790">
        <v>4525.3089</v>
      </c>
      <c r="G790">
        <v>4537.8242799999998</v>
      </c>
      <c r="H790">
        <v>4504.6854199999998</v>
      </c>
      <c r="J790">
        <v>1775634000</v>
      </c>
      <c r="K790" t="s">
        <v>0</v>
      </c>
      <c r="L790" t="s">
        <v>2</v>
      </c>
      <c r="M790">
        <v>4809.03</v>
      </c>
      <c r="N790">
        <v>4813.3757400000004</v>
      </c>
      <c r="O790">
        <v>4812.9265699999996</v>
      </c>
      <c r="P790">
        <v>4816.33914</v>
      </c>
      <c r="Q790">
        <v>4809.2457400000003</v>
      </c>
    </row>
    <row r="791" spans="1:17" x14ac:dyDescent="0.55000000000000004">
      <c r="A791">
        <v>1774479600</v>
      </c>
      <c r="B791" t="s">
        <v>0</v>
      </c>
      <c r="C791" t="s">
        <v>1</v>
      </c>
      <c r="D791">
        <v>4498.37</v>
      </c>
      <c r="E791">
        <v>4522.5149099999999</v>
      </c>
      <c r="F791">
        <v>4523.9119000000001</v>
      </c>
      <c r="G791">
        <v>4537.8242600000003</v>
      </c>
      <c r="H791">
        <v>4505.3194700000004</v>
      </c>
      <c r="J791">
        <v>1775634300</v>
      </c>
      <c r="K791" t="s">
        <v>0</v>
      </c>
      <c r="L791" t="s">
        <v>2</v>
      </c>
      <c r="M791">
        <v>4814.67</v>
      </c>
      <c r="N791">
        <v>4814.4063900000001</v>
      </c>
      <c r="O791">
        <v>4813.6664799999999</v>
      </c>
      <c r="P791">
        <v>4817.1468400000003</v>
      </c>
      <c r="Q791">
        <v>4810.2316199999996</v>
      </c>
    </row>
    <row r="792" spans="1:17" x14ac:dyDescent="0.55000000000000004">
      <c r="A792">
        <v>1774483200</v>
      </c>
      <c r="B792" t="s">
        <v>0</v>
      </c>
      <c r="C792" t="s">
        <v>1</v>
      </c>
      <c r="D792">
        <v>4535.71</v>
      </c>
      <c r="E792">
        <v>4523.0630199999996</v>
      </c>
      <c r="F792">
        <v>4523.4874600000003</v>
      </c>
      <c r="G792">
        <v>4538.4403599999996</v>
      </c>
      <c r="H792">
        <v>4506.2362700000003</v>
      </c>
      <c r="J792">
        <v>1775634600</v>
      </c>
      <c r="K792" t="s">
        <v>0</v>
      </c>
      <c r="L792" t="s">
        <v>2</v>
      </c>
      <c r="M792">
        <v>4819.22</v>
      </c>
      <c r="N792">
        <v>4815.4571999999998</v>
      </c>
      <c r="O792">
        <v>4814.5618400000003</v>
      </c>
      <c r="P792">
        <v>4817.9489400000002</v>
      </c>
      <c r="Q792">
        <v>4811.3359200000004</v>
      </c>
    </row>
    <row r="793" spans="1:17" x14ac:dyDescent="0.55000000000000004">
      <c r="A793">
        <v>1774486800</v>
      </c>
      <c r="B793" t="s">
        <v>0</v>
      </c>
      <c r="C793" t="s">
        <v>1</v>
      </c>
      <c r="D793">
        <v>4535.55</v>
      </c>
      <c r="E793">
        <v>4520.7251800000004</v>
      </c>
      <c r="F793">
        <v>4522.1063199999999</v>
      </c>
      <c r="G793">
        <v>4537.2927600000003</v>
      </c>
      <c r="H793">
        <v>4505.2378799999997</v>
      </c>
      <c r="J793">
        <v>1775634900</v>
      </c>
      <c r="K793" t="s">
        <v>0</v>
      </c>
      <c r="L793" t="s">
        <v>2</v>
      </c>
      <c r="M793">
        <v>4813.53</v>
      </c>
      <c r="N793">
        <v>4816.2579599999999</v>
      </c>
      <c r="O793">
        <v>4815.4098999999997</v>
      </c>
      <c r="P793">
        <v>4818.55447</v>
      </c>
      <c r="Q793">
        <v>4812.2618000000002</v>
      </c>
    </row>
    <row r="794" spans="1:17" x14ac:dyDescent="0.55000000000000004">
      <c r="A794">
        <v>1774490400</v>
      </c>
      <c r="B794" t="s">
        <v>0</v>
      </c>
      <c r="C794" t="s">
        <v>1</v>
      </c>
      <c r="D794">
        <v>4508.9399999999996</v>
      </c>
      <c r="E794">
        <v>4514.2290800000001</v>
      </c>
      <c r="F794">
        <v>4518.1677</v>
      </c>
      <c r="G794">
        <v>4532.7187000000004</v>
      </c>
      <c r="H794">
        <v>4500.0737099999997</v>
      </c>
      <c r="J794">
        <v>1775635200</v>
      </c>
      <c r="K794" t="s">
        <v>0</v>
      </c>
      <c r="L794" t="s">
        <v>2</v>
      </c>
      <c r="M794">
        <v>4816.4799999999996</v>
      </c>
      <c r="N794">
        <v>4816.7461700000003</v>
      </c>
      <c r="O794">
        <v>4816.0780400000003</v>
      </c>
      <c r="P794">
        <v>4818.8726999999999</v>
      </c>
      <c r="Q794">
        <v>4812.8053900000004</v>
      </c>
    </row>
    <row r="795" spans="1:17" x14ac:dyDescent="0.55000000000000004">
      <c r="A795">
        <v>1774494000</v>
      </c>
      <c r="B795" t="s">
        <v>0</v>
      </c>
      <c r="C795" t="s">
        <v>1</v>
      </c>
      <c r="D795">
        <v>4516.7700000000004</v>
      </c>
      <c r="E795">
        <v>4503.8693899999998</v>
      </c>
      <c r="F795">
        <v>4511.0185499999998</v>
      </c>
      <c r="G795">
        <v>4524.1477800000002</v>
      </c>
      <c r="H795">
        <v>4490.3907600000002</v>
      </c>
      <c r="J795">
        <v>1775635500</v>
      </c>
      <c r="K795" t="s">
        <v>0</v>
      </c>
      <c r="L795" t="s">
        <v>2</v>
      </c>
      <c r="M795">
        <v>4816.2700000000004</v>
      </c>
      <c r="N795">
        <v>4816.6120899999996</v>
      </c>
      <c r="O795">
        <v>4816.3450599999996</v>
      </c>
      <c r="P795">
        <v>4818.8919400000004</v>
      </c>
      <c r="Q795">
        <v>4812.8499899999997</v>
      </c>
    </row>
    <row r="796" spans="1:17" x14ac:dyDescent="0.55000000000000004">
      <c r="A796">
        <v>1774497600</v>
      </c>
      <c r="B796" t="s">
        <v>0</v>
      </c>
      <c r="C796" t="s">
        <v>1</v>
      </c>
      <c r="D796">
        <v>4520.63</v>
      </c>
      <c r="E796">
        <v>4489.9101199999996</v>
      </c>
      <c r="F796">
        <v>4500.4643400000004</v>
      </c>
      <c r="G796">
        <v>4512.1265999999996</v>
      </c>
      <c r="H796">
        <v>4476.6204699999998</v>
      </c>
      <c r="J796">
        <v>1775635800</v>
      </c>
      <c r="K796" t="s">
        <v>0</v>
      </c>
      <c r="L796" t="s">
        <v>2</v>
      </c>
      <c r="M796">
        <v>4815.16</v>
      </c>
      <c r="N796">
        <v>4815.6529899999996</v>
      </c>
      <c r="O796">
        <v>4815.9990299999999</v>
      </c>
      <c r="P796">
        <v>4818.40427</v>
      </c>
      <c r="Q796">
        <v>4812.0099600000003</v>
      </c>
    </row>
    <row r="797" spans="1:17" x14ac:dyDescent="0.55000000000000004">
      <c r="A797">
        <v>1774501200</v>
      </c>
      <c r="B797" t="s">
        <v>0</v>
      </c>
      <c r="C797" t="s">
        <v>1</v>
      </c>
      <c r="D797">
        <v>4438.93</v>
      </c>
      <c r="E797">
        <v>4473.42112</v>
      </c>
      <c r="F797">
        <v>4486.9427299999998</v>
      </c>
      <c r="G797">
        <v>4497.3413600000003</v>
      </c>
      <c r="H797">
        <v>4459.7353800000001</v>
      </c>
      <c r="J797">
        <v>1775636100</v>
      </c>
      <c r="K797" t="s">
        <v>0</v>
      </c>
      <c r="L797" t="s">
        <v>2</v>
      </c>
      <c r="M797">
        <v>4818.87</v>
      </c>
      <c r="N797">
        <v>4813.7653700000001</v>
      </c>
      <c r="O797">
        <v>4814.8822</v>
      </c>
      <c r="P797">
        <v>4817.3315400000001</v>
      </c>
      <c r="Q797">
        <v>4810.2379300000002</v>
      </c>
    </row>
    <row r="798" spans="1:17" x14ac:dyDescent="0.55000000000000004">
      <c r="A798">
        <v>1774504800</v>
      </c>
      <c r="B798" t="s">
        <v>0</v>
      </c>
      <c r="C798" t="s">
        <v>1</v>
      </c>
      <c r="D798">
        <v>4456.49</v>
      </c>
      <c r="E798">
        <v>4458.4845599999999</v>
      </c>
      <c r="F798">
        <v>4472.7136399999999</v>
      </c>
      <c r="G798">
        <v>4481.4120999999996</v>
      </c>
      <c r="H798">
        <v>4443.5881300000001</v>
      </c>
      <c r="J798">
        <v>1775636400</v>
      </c>
      <c r="K798" t="s">
        <v>0</v>
      </c>
      <c r="L798" t="s">
        <v>2</v>
      </c>
      <c r="M798">
        <v>4808.25</v>
      </c>
      <c r="N798">
        <v>4810.86276</v>
      </c>
      <c r="O798">
        <v>4812.87248</v>
      </c>
      <c r="P798">
        <v>4815.4921899999999</v>
      </c>
      <c r="Q798">
        <v>4807.4751800000004</v>
      </c>
    </row>
    <row r="799" spans="1:17" x14ac:dyDescent="0.55000000000000004">
      <c r="A799">
        <v>1774508400</v>
      </c>
      <c r="B799" t="s">
        <v>0</v>
      </c>
      <c r="C799" t="s">
        <v>1</v>
      </c>
      <c r="D799">
        <v>4452.78</v>
      </c>
      <c r="E799">
        <v>4446.2110499999999</v>
      </c>
      <c r="F799">
        <v>4459.4623499999998</v>
      </c>
      <c r="G799">
        <v>4467.68433</v>
      </c>
      <c r="H799">
        <v>4430.6727199999996</v>
      </c>
      <c r="J799">
        <v>1775636700</v>
      </c>
      <c r="K799" t="s">
        <v>0</v>
      </c>
      <c r="L799" t="s">
        <v>2</v>
      </c>
      <c r="M799">
        <v>4808.6000000000004</v>
      </c>
      <c r="N799">
        <v>4807.4014900000002</v>
      </c>
      <c r="O799">
        <v>4810.1369800000002</v>
      </c>
      <c r="P799">
        <v>4812.8844399999998</v>
      </c>
      <c r="Q799">
        <v>4804.0904</v>
      </c>
    </row>
    <row r="800" spans="1:17" x14ac:dyDescent="0.55000000000000004">
      <c r="A800">
        <v>1774512000</v>
      </c>
      <c r="B800" t="s">
        <v>0</v>
      </c>
      <c r="C800" t="s">
        <v>1</v>
      </c>
      <c r="D800">
        <v>4428.0200000000004</v>
      </c>
      <c r="E800">
        <v>4437.6177500000003</v>
      </c>
      <c r="F800">
        <v>4448.5400499999996</v>
      </c>
      <c r="G800">
        <v>4457.4201800000001</v>
      </c>
      <c r="H800">
        <v>4421.4558399999996</v>
      </c>
      <c r="J800">
        <v>1775637000</v>
      </c>
      <c r="K800" t="s">
        <v>0</v>
      </c>
      <c r="L800" t="s">
        <v>2</v>
      </c>
      <c r="M800">
        <v>4802.7700000000004</v>
      </c>
      <c r="N800">
        <v>4803.7107299999998</v>
      </c>
      <c r="O800">
        <v>4806.9238599999999</v>
      </c>
      <c r="P800">
        <v>4809.8995800000002</v>
      </c>
      <c r="Q800">
        <v>4800.62914</v>
      </c>
    </row>
    <row r="801" spans="1:17" x14ac:dyDescent="0.55000000000000004">
      <c r="A801">
        <v>1774515600</v>
      </c>
      <c r="B801" t="s">
        <v>0</v>
      </c>
      <c r="C801" t="s">
        <v>1</v>
      </c>
      <c r="D801">
        <v>4423.92</v>
      </c>
      <c r="E801">
        <v>4433.5868499999997</v>
      </c>
      <c r="F801">
        <v>4441.0634499999996</v>
      </c>
      <c r="G801">
        <v>4451.4047600000004</v>
      </c>
      <c r="H801">
        <v>4416.83385</v>
      </c>
      <c r="J801">
        <v>1775637300</v>
      </c>
      <c r="K801" t="s">
        <v>0</v>
      </c>
      <c r="L801" t="s">
        <v>2</v>
      </c>
      <c r="M801">
        <v>4802.75</v>
      </c>
      <c r="N801">
        <v>4800.3065200000001</v>
      </c>
      <c r="O801">
        <v>4803.6151900000004</v>
      </c>
      <c r="P801">
        <v>4806.8125499999996</v>
      </c>
      <c r="Q801">
        <v>4797.3713900000002</v>
      </c>
    </row>
    <row r="802" spans="1:17" x14ac:dyDescent="0.55000000000000004">
      <c r="A802">
        <v>1774519200</v>
      </c>
      <c r="B802" t="s">
        <v>0</v>
      </c>
      <c r="C802" t="s">
        <v>1</v>
      </c>
      <c r="D802">
        <v>4443.1000000000004</v>
      </c>
      <c r="E802">
        <v>4433.6031300000004</v>
      </c>
      <c r="F802">
        <v>4437.3332899999996</v>
      </c>
      <c r="G802">
        <v>4450.0886899999996</v>
      </c>
      <c r="H802">
        <v>4416.0855300000003</v>
      </c>
      <c r="J802">
        <v>1775637600</v>
      </c>
      <c r="K802" t="s">
        <v>0</v>
      </c>
      <c r="L802" t="s">
        <v>2</v>
      </c>
      <c r="M802">
        <v>4793.58</v>
      </c>
      <c r="N802">
        <v>4797.5393800000002</v>
      </c>
      <c r="O802">
        <v>4800.5772800000004</v>
      </c>
      <c r="P802">
        <v>4803.9280799999997</v>
      </c>
      <c r="Q802">
        <v>4794.6922800000002</v>
      </c>
    </row>
    <row r="803" spans="1:17" x14ac:dyDescent="0.55000000000000004">
      <c r="A803">
        <v>1774522800</v>
      </c>
      <c r="B803" t="s">
        <v>0</v>
      </c>
      <c r="C803" t="s">
        <v>1</v>
      </c>
      <c r="D803">
        <v>4423.07</v>
      </c>
      <c r="E803">
        <v>4435.6425900000004</v>
      </c>
      <c r="F803">
        <v>4436.48794</v>
      </c>
      <c r="G803">
        <v>4452.08025</v>
      </c>
      <c r="H803">
        <v>4417.7421700000004</v>
      </c>
      <c r="J803">
        <v>1775637900</v>
      </c>
      <c r="K803" t="s">
        <v>0</v>
      </c>
      <c r="L803" t="s">
        <v>2</v>
      </c>
      <c r="M803">
        <v>4795.59</v>
      </c>
      <c r="N803">
        <v>4795.88454</v>
      </c>
      <c r="O803">
        <v>4798.2309100000002</v>
      </c>
      <c r="P803">
        <v>4801.5921399999997</v>
      </c>
      <c r="Q803">
        <v>4793.1034</v>
      </c>
    </row>
    <row r="804" spans="1:17" x14ac:dyDescent="0.55000000000000004">
      <c r="A804">
        <v>1774526400</v>
      </c>
      <c r="B804" t="s">
        <v>0</v>
      </c>
      <c r="C804" t="s">
        <v>1</v>
      </c>
      <c r="D804">
        <v>4430.4399999999996</v>
      </c>
      <c r="E804">
        <v>4438.0800600000002</v>
      </c>
      <c r="F804">
        <v>4437.2839999999997</v>
      </c>
      <c r="G804">
        <v>4455.2520199999999</v>
      </c>
      <c r="H804">
        <v>4419.7913799999997</v>
      </c>
      <c r="J804">
        <v>1775638200</v>
      </c>
      <c r="K804" t="s">
        <v>0</v>
      </c>
      <c r="L804" t="s">
        <v>2</v>
      </c>
      <c r="M804">
        <v>4797</v>
      </c>
      <c r="N804">
        <v>4795.3485600000004</v>
      </c>
      <c r="O804">
        <v>4796.7897300000004</v>
      </c>
      <c r="P804">
        <v>4800.1396999999997</v>
      </c>
      <c r="Q804">
        <v>4792.6475</v>
      </c>
    </row>
    <row r="805" spans="1:17" x14ac:dyDescent="0.55000000000000004">
      <c r="A805">
        <v>1774530000</v>
      </c>
      <c r="B805" t="s">
        <v>0</v>
      </c>
      <c r="C805" t="s">
        <v>1</v>
      </c>
      <c r="D805">
        <v>4452.57</v>
      </c>
      <c r="E805">
        <v>4438.5595000000003</v>
      </c>
      <c r="F805">
        <v>4437.9217500000004</v>
      </c>
      <c r="G805">
        <v>4457.6652999999997</v>
      </c>
      <c r="H805">
        <v>4420.2323100000003</v>
      </c>
      <c r="J805">
        <v>1775638500</v>
      </c>
      <c r="K805" t="s">
        <v>0</v>
      </c>
      <c r="L805" t="s">
        <v>2</v>
      </c>
      <c r="M805">
        <v>4794.2299999999996</v>
      </c>
      <c r="N805">
        <v>4795.7423399999998</v>
      </c>
      <c r="O805">
        <v>4796.2660400000004</v>
      </c>
      <c r="P805">
        <v>4799.5142299999998</v>
      </c>
      <c r="Q805">
        <v>4793.08151</v>
      </c>
    </row>
    <row r="806" spans="1:17" x14ac:dyDescent="0.55000000000000004">
      <c r="A806">
        <v>1774533600</v>
      </c>
      <c r="B806" t="s">
        <v>0</v>
      </c>
      <c r="C806" t="s">
        <v>1</v>
      </c>
      <c r="D806">
        <v>4465.33</v>
      </c>
      <c r="E806">
        <v>4434.8509199999999</v>
      </c>
      <c r="F806">
        <v>4436.38634</v>
      </c>
      <c r="G806">
        <v>4456.9930999999997</v>
      </c>
      <c r="H806">
        <v>4417.2848199999999</v>
      </c>
      <c r="J806">
        <v>1775638800</v>
      </c>
      <c r="K806" t="s">
        <v>0</v>
      </c>
      <c r="L806" t="s">
        <v>2</v>
      </c>
      <c r="M806">
        <v>4796.84</v>
      </c>
      <c r="N806">
        <v>4796.8155800000004</v>
      </c>
      <c r="O806">
        <v>4796.5408100000004</v>
      </c>
      <c r="P806">
        <v>4799.7451700000001</v>
      </c>
      <c r="Q806">
        <v>4794.0772800000004</v>
      </c>
    </row>
    <row r="807" spans="1:17" x14ac:dyDescent="0.55000000000000004">
      <c r="A807">
        <v>1774537200</v>
      </c>
      <c r="B807" t="s">
        <v>0</v>
      </c>
      <c r="C807" t="s">
        <v>1</v>
      </c>
      <c r="D807">
        <v>4438.17</v>
      </c>
      <c r="E807">
        <v>4426.0060800000001</v>
      </c>
      <c r="F807">
        <v>4431.1962100000001</v>
      </c>
      <c r="G807">
        <v>4451.5464899999997</v>
      </c>
      <c r="H807">
        <v>4409.65067</v>
      </c>
      <c r="J807">
        <v>1775639100</v>
      </c>
      <c r="K807" t="s">
        <v>0</v>
      </c>
      <c r="L807" t="s">
        <v>2</v>
      </c>
      <c r="M807">
        <v>4797.38</v>
      </c>
      <c r="N807">
        <v>4798.1026700000002</v>
      </c>
      <c r="O807">
        <v>4797.3217400000003</v>
      </c>
      <c r="P807">
        <v>4800.6156499999997</v>
      </c>
      <c r="Q807">
        <v>4795.2319100000004</v>
      </c>
    </row>
    <row r="808" spans="1:17" x14ac:dyDescent="0.55000000000000004">
      <c r="A808">
        <v>1774540800</v>
      </c>
      <c r="B808" t="s">
        <v>0</v>
      </c>
      <c r="C808" t="s">
        <v>1</v>
      </c>
      <c r="D808">
        <v>4389.29</v>
      </c>
      <c r="E808">
        <v>4413.4837299999999</v>
      </c>
      <c r="F808">
        <v>4422.33997</v>
      </c>
      <c r="G808">
        <v>4441.5889399999996</v>
      </c>
      <c r="H808">
        <v>4397.77261</v>
      </c>
      <c r="J808">
        <v>1775639400</v>
      </c>
      <c r="K808" t="s">
        <v>0</v>
      </c>
      <c r="L808" t="s">
        <v>2</v>
      </c>
      <c r="M808">
        <v>4801.01</v>
      </c>
      <c r="N808">
        <v>4799.1698800000004</v>
      </c>
      <c r="O808">
        <v>4798.2458100000003</v>
      </c>
      <c r="P808">
        <v>4801.7709500000001</v>
      </c>
      <c r="Q808">
        <v>4796.0824899999998</v>
      </c>
    </row>
    <row r="809" spans="1:17" x14ac:dyDescent="0.55000000000000004">
      <c r="A809">
        <v>1774544400</v>
      </c>
      <c r="B809" t="s">
        <v>0</v>
      </c>
      <c r="C809" t="s">
        <v>1</v>
      </c>
      <c r="D809">
        <v>4381.58</v>
      </c>
      <c r="E809">
        <v>4400.3393400000004</v>
      </c>
      <c r="F809">
        <v>4411.3396499999999</v>
      </c>
      <c r="G809">
        <v>4428.9848899999997</v>
      </c>
      <c r="H809">
        <v>4384.8725100000001</v>
      </c>
      <c r="J809">
        <v>1775639700</v>
      </c>
      <c r="K809" t="s">
        <v>0</v>
      </c>
      <c r="L809" t="s">
        <v>2</v>
      </c>
      <c r="M809">
        <v>4797.46</v>
      </c>
      <c r="N809">
        <v>4799.5533599999999</v>
      </c>
      <c r="O809">
        <v>4798.89959</v>
      </c>
      <c r="P809">
        <v>4802.77394</v>
      </c>
      <c r="Q809">
        <v>4796.2885500000002</v>
      </c>
    </row>
    <row r="810" spans="1:17" x14ac:dyDescent="0.55000000000000004">
      <c r="A810">
        <v>1774548000</v>
      </c>
      <c r="B810" t="s">
        <v>0</v>
      </c>
      <c r="C810" t="s">
        <v>1</v>
      </c>
      <c r="D810">
        <v>4394.4799999999996</v>
      </c>
      <c r="E810">
        <v>4388.8041700000003</v>
      </c>
      <c r="F810">
        <v>4400.0719099999997</v>
      </c>
      <c r="G810">
        <v>4416.69661</v>
      </c>
      <c r="H810">
        <v>4372.5528899999999</v>
      </c>
      <c r="J810">
        <v>1775640000</v>
      </c>
      <c r="K810" t="s">
        <v>0</v>
      </c>
      <c r="L810" t="s">
        <v>2</v>
      </c>
      <c r="M810">
        <v>4802.26</v>
      </c>
      <c r="N810">
        <v>4799.1197300000003</v>
      </c>
      <c r="O810">
        <v>4799.0096599999997</v>
      </c>
      <c r="P810">
        <v>4803.2606699999997</v>
      </c>
      <c r="Q810">
        <v>4795.6442800000004</v>
      </c>
    </row>
    <row r="811" spans="1:17" x14ac:dyDescent="0.55000000000000004">
      <c r="A811">
        <v>1774551600</v>
      </c>
      <c r="B811" t="s">
        <v>0</v>
      </c>
      <c r="C811" t="s">
        <v>1</v>
      </c>
      <c r="D811">
        <v>4364.33</v>
      </c>
      <c r="E811">
        <v>4380.5849799999996</v>
      </c>
      <c r="F811">
        <v>4390.3284400000002</v>
      </c>
      <c r="G811">
        <v>4406.9406600000002</v>
      </c>
      <c r="H811">
        <v>4363.09872</v>
      </c>
      <c r="J811">
        <v>1775640300</v>
      </c>
      <c r="K811" t="s">
        <v>0</v>
      </c>
      <c r="L811" t="s">
        <v>2</v>
      </c>
      <c r="M811">
        <v>4798.49</v>
      </c>
      <c r="N811">
        <v>4797.7077399999998</v>
      </c>
      <c r="O811">
        <v>4798.3586999999998</v>
      </c>
      <c r="P811">
        <v>4802.9081100000003</v>
      </c>
      <c r="Q811">
        <v>4794.1305899999998</v>
      </c>
    </row>
    <row r="812" spans="1:17" x14ac:dyDescent="0.55000000000000004">
      <c r="A812">
        <v>1774555200</v>
      </c>
      <c r="B812" t="s">
        <v>0</v>
      </c>
      <c r="C812" t="s">
        <v>1</v>
      </c>
      <c r="D812">
        <v>4378.25</v>
      </c>
      <c r="E812">
        <v>4378.2609300000004</v>
      </c>
      <c r="F812">
        <v>4384.2946899999997</v>
      </c>
      <c r="G812">
        <v>4401.5572499999998</v>
      </c>
      <c r="H812">
        <v>4358.6473100000003</v>
      </c>
      <c r="J812">
        <v>1775640600</v>
      </c>
      <c r="K812" t="s">
        <v>0</v>
      </c>
      <c r="L812" t="s">
        <v>2</v>
      </c>
      <c r="M812">
        <v>4797.4799999999996</v>
      </c>
      <c r="N812">
        <v>4795.5254599999998</v>
      </c>
      <c r="O812">
        <v>4796.9420799999998</v>
      </c>
      <c r="P812">
        <v>4801.5348899999999</v>
      </c>
      <c r="Q812">
        <v>4791.8401599999997</v>
      </c>
    </row>
    <row r="813" spans="1:17" x14ac:dyDescent="0.55000000000000004">
      <c r="A813">
        <v>1774562400</v>
      </c>
      <c r="B813" t="s">
        <v>0</v>
      </c>
      <c r="C813" t="s">
        <v>1</v>
      </c>
      <c r="D813">
        <v>4411.7700000000004</v>
      </c>
      <c r="E813">
        <v>4382.1753900000003</v>
      </c>
      <c r="F813">
        <v>4383.2350399999996</v>
      </c>
      <c r="G813">
        <v>4401.2579599999999</v>
      </c>
      <c r="H813">
        <v>4360.5789599999998</v>
      </c>
      <c r="J813">
        <v>1775640900</v>
      </c>
      <c r="K813" t="s">
        <v>0</v>
      </c>
      <c r="L813" t="s">
        <v>2</v>
      </c>
      <c r="M813">
        <v>4794.8599999999997</v>
      </c>
      <c r="N813">
        <v>4792.8177999999998</v>
      </c>
      <c r="O813">
        <v>4794.8799399999998</v>
      </c>
      <c r="P813">
        <v>4799.2787500000004</v>
      </c>
      <c r="Q813">
        <v>4789.01548</v>
      </c>
    </row>
    <row r="814" spans="1:17" x14ac:dyDescent="0.55000000000000004">
      <c r="A814">
        <v>1774566000</v>
      </c>
      <c r="B814" t="s">
        <v>0</v>
      </c>
      <c r="C814" t="s">
        <v>1</v>
      </c>
      <c r="D814">
        <v>4404.92</v>
      </c>
      <c r="E814">
        <v>4390.9537399999999</v>
      </c>
      <c r="F814">
        <v>4387.0943900000002</v>
      </c>
      <c r="G814">
        <v>4406.3984399999999</v>
      </c>
      <c r="H814">
        <v>4368.3696399999999</v>
      </c>
      <c r="J814">
        <v>1775641200</v>
      </c>
      <c r="K814" t="s">
        <v>0</v>
      </c>
      <c r="L814" t="s">
        <v>2</v>
      </c>
      <c r="M814">
        <v>4781.8999999999996</v>
      </c>
      <c r="N814">
        <v>4789.9170199999999</v>
      </c>
      <c r="O814">
        <v>4792.3984799999998</v>
      </c>
      <c r="P814">
        <v>4796.3890000000001</v>
      </c>
      <c r="Q814">
        <v>4785.9866599999996</v>
      </c>
    </row>
    <row r="815" spans="1:17" x14ac:dyDescent="0.55000000000000004">
      <c r="A815">
        <v>1774569600</v>
      </c>
      <c r="B815" t="s">
        <v>0</v>
      </c>
      <c r="C815" t="s">
        <v>1</v>
      </c>
      <c r="D815">
        <v>4378.7299999999996</v>
      </c>
      <c r="E815">
        <v>4403.5731400000004</v>
      </c>
      <c r="F815">
        <v>4395.3337600000004</v>
      </c>
      <c r="G815">
        <v>4416.2564599999996</v>
      </c>
      <c r="H815">
        <v>4380.81322</v>
      </c>
      <c r="J815">
        <v>1775641500</v>
      </c>
      <c r="K815" t="s">
        <v>0</v>
      </c>
      <c r="L815" t="s">
        <v>2</v>
      </c>
      <c r="M815">
        <v>4785.3999999999996</v>
      </c>
      <c r="N815">
        <v>4787.3928500000002</v>
      </c>
      <c r="O815">
        <v>4789.8956699999999</v>
      </c>
      <c r="P815">
        <v>4793.2788</v>
      </c>
      <c r="Q815">
        <v>4783.4104900000002</v>
      </c>
    </row>
    <row r="816" spans="1:17" x14ac:dyDescent="0.55000000000000004">
      <c r="A816">
        <v>1774573200</v>
      </c>
      <c r="B816" t="s">
        <v>0</v>
      </c>
      <c r="C816" t="s">
        <v>1</v>
      </c>
      <c r="D816">
        <v>4417.29</v>
      </c>
      <c r="E816">
        <v>4418.84231</v>
      </c>
      <c r="F816">
        <v>4407.0880399999996</v>
      </c>
      <c r="G816">
        <v>4429.3076499999997</v>
      </c>
      <c r="H816">
        <v>4396.5829299999996</v>
      </c>
      <c r="J816">
        <v>1775641800</v>
      </c>
      <c r="K816" t="s">
        <v>0</v>
      </c>
      <c r="L816" t="s">
        <v>2</v>
      </c>
      <c r="M816">
        <v>4784.49</v>
      </c>
      <c r="N816">
        <v>4785.3259099999996</v>
      </c>
      <c r="O816">
        <v>4787.6107899999997</v>
      </c>
      <c r="P816">
        <v>4790.4506000000001</v>
      </c>
      <c r="Q816">
        <v>4781.4365299999999</v>
      </c>
    </row>
    <row r="817" spans="1:17" x14ac:dyDescent="0.55000000000000004">
      <c r="A817">
        <v>1774576800</v>
      </c>
      <c r="B817" t="s">
        <v>0</v>
      </c>
      <c r="C817" t="s">
        <v>1</v>
      </c>
      <c r="D817">
        <v>4432.3</v>
      </c>
      <c r="E817">
        <v>4433.2783399999998</v>
      </c>
      <c r="F817">
        <v>4420.1831899999997</v>
      </c>
      <c r="G817">
        <v>4443.03784</v>
      </c>
      <c r="H817">
        <v>4413.35815</v>
      </c>
      <c r="J817">
        <v>1775642100</v>
      </c>
      <c r="K817" t="s">
        <v>0</v>
      </c>
      <c r="L817" t="s">
        <v>2</v>
      </c>
      <c r="M817">
        <v>4783.0600000000004</v>
      </c>
      <c r="N817">
        <v>4783.80555</v>
      </c>
      <c r="O817">
        <v>4785.7081699999999</v>
      </c>
      <c r="P817">
        <v>4788.0813699999999</v>
      </c>
      <c r="Q817">
        <v>4779.9138599999997</v>
      </c>
    </row>
    <row r="818" spans="1:17" x14ac:dyDescent="0.55000000000000004">
      <c r="A818">
        <v>1774580400</v>
      </c>
      <c r="B818" t="s">
        <v>0</v>
      </c>
      <c r="C818" t="s">
        <v>1</v>
      </c>
      <c r="D818">
        <v>4437.45</v>
      </c>
      <c r="E818">
        <v>4444.2756499999996</v>
      </c>
      <c r="F818">
        <v>4432.2294199999997</v>
      </c>
      <c r="G818">
        <v>4454.5602600000002</v>
      </c>
      <c r="H818">
        <v>4427.7049699999998</v>
      </c>
      <c r="J818">
        <v>1775642400</v>
      </c>
      <c r="K818" t="s">
        <v>0</v>
      </c>
      <c r="L818" t="s">
        <v>2</v>
      </c>
      <c r="M818">
        <v>4788.7700000000004</v>
      </c>
      <c r="N818">
        <v>4782.8072099999999</v>
      </c>
      <c r="O818">
        <v>4784.2576900000004</v>
      </c>
      <c r="P818">
        <v>4786.3532999999998</v>
      </c>
      <c r="Q818">
        <v>4778.8952499999996</v>
      </c>
    </row>
    <row r="819" spans="1:17" x14ac:dyDescent="0.55000000000000004">
      <c r="A819">
        <v>1774584000</v>
      </c>
      <c r="B819" t="s">
        <v>0</v>
      </c>
      <c r="C819" t="s">
        <v>1</v>
      </c>
      <c r="D819">
        <v>4446.1000000000004</v>
      </c>
      <c r="E819">
        <v>4450.2056400000001</v>
      </c>
      <c r="F819">
        <v>4441.2175299999999</v>
      </c>
      <c r="G819">
        <v>4461.9062899999999</v>
      </c>
      <c r="H819">
        <v>4437.6119099999996</v>
      </c>
      <c r="J819">
        <v>1775642700</v>
      </c>
      <c r="K819" t="s">
        <v>0</v>
      </c>
      <c r="L819" t="s">
        <v>2</v>
      </c>
      <c r="M819">
        <v>4788.0600000000004</v>
      </c>
      <c r="N819">
        <v>4782.1177299999999</v>
      </c>
      <c r="O819">
        <v>4783.1877100000002</v>
      </c>
      <c r="P819">
        <v>4785.1604900000002</v>
      </c>
      <c r="Q819">
        <v>4778.2278200000001</v>
      </c>
    </row>
    <row r="820" spans="1:17" x14ac:dyDescent="0.55000000000000004">
      <c r="A820">
        <v>1774587600</v>
      </c>
      <c r="B820" t="s">
        <v>0</v>
      </c>
      <c r="C820" t="s">
        <v>1</v>
      </c>
      <c r="D820">
        <v>4454.72</v>
      </c>
      <c r="E820">
        <v>4450.3846599999997</v>
      </c>
      <c r="F820">
        <v>4445.8010899999999</v>
      </c>
      <c r="G820">
        <v>4463.9696599999997</v>
      </c>
      <c r="H820">
        <v>4441.6985400000003</v>
      </c>
      <c r="J820">
        <v>1775643000</v>
      </c>
      <c r="K820" t="s">
        <v>0</v>
      </c>
      <c r="L820" t="s">
        <v>2</v>
      </c>
      <c r="M820">
        <v>4782.7700000000004</v>
      </c>
      <c r="N820">
        <v>4781.7229200000002</v>
      </c>
      <c r="O820">
        <v>4782.45532</v>
      </c>
      <c r="P820">
        <v>4784.5085399999998</v>
      </c>
      <c r="Q820">
        <v>4777.7585600000002</v>
      </c>
    </row>
    <row r="821" spans="1:17" x14ac:dyDescent="0.55000000000000004">
      <c r="A821">
        <v>1774591200</v>
      </c>
      <c r="B821" t="s">
        <v>0</v>
      </c>
      <c r="C821" t="s">
        <v>1</v>
      </c>
      <c r="D821">
        <v>4459.53</v>
      </c>
      <c r="E821">
        <v>4445.3799399999998</v>
      </c>
      <c r="F821">
        <v>4445.5905199999997</v>
      </c>
      <c r="G821">
        <v>4460.4257100000004</v>
      </c>
      <c r="H821">
        <v>4439.7579999999998</v>
      </c>
      <c r="J821">
        <v>1775643300</v>
      </c>
      <c r="K821" t="s">
        <v>0</v>
      </c>
      <c r="L821" t="s">
        <v>2</v>
      </c>
      <c r="M821">
        <v>4776.51</v>
      </c>
      <c r="N821">
        <v>4781.7722000000003</v>
      </c>
      <c r="O821">
        <v>4782.1137600000002</v>
      </c>
      <c r="P821">
        <v>4784.4058199999999</v>
      </c>
      <c r="Q821">
        <v>4777.5870100000002</v>
      </c>
    </row>
    <row r="822" spans="1:17" x14ac:dyDescent="0.55000000000000004">
      <c r="A822">
        <v>1774594800</v>
      </c>
      <c r="B822" t="s">
        <v>0</v>
      </c>
      <c r="C822" t="s">
        <v>1</v>
      </c>
      <c r="D822">
        <v>4447.7700000000004</v>
      </c>
      <c r="E822">
        <v>4437.1877400000003</v>
      </c>
      <c r="F822">
        <v>4441.3891299999996</v>
      </c>
      <c r="G822">
        <v>4452.9907499999999</v>
      </c>
      <c r="H822">
        <v>4432.8671599999998</v>
      </c>
      <c r="J822">
        <v>1775643600</v>
      </c>
      <c r="K822" t="s">
        <v>0</v>
      </c>
      <c r="L822" t="s">
        <v>2</v>
      </c>
      <c r="M822">
        <v>4778.6899999999996</v>
      </c>
      <c r="N822">
        <v>4782.4230299999999</v>
      </c>
      <c r="O822">
        <v>4782.2683999999999</v>
      </c>
      <c r="P822">
        <v>4784.9299300000002</v>
      </c>
      <c r="Q822">
        <v>4778.0565500000002</v>
      </c>
    </row>
    <row r="823" spans="1:17" x14ac:dyDescent="0.55000000000000004">
      <c r="A823">
        <v>1774598400</v>
      </c>
      <c r="B823" t="s">
        <v>0</v>
      </c>
      <c r="C823" t="s">
        <v>1</v>
      </c>
      <c r="D823">
        <v>4424.2</v>
      </c>
      <c r="E823">
        <v>4428.7623400000002</v>
      </c>
      <c r="F823">
        <v>4435.0757299999996</v>
      </c>
      <c r="G823">
        <v>4444.5491400000001</v>
      </c>
      <c r="H823">
        <v>4423.5757599999997</v>
      </c>
      <c r="J823">
        <v>1775643900</v>
      </c>
      <c r="K823" t="s">
        <v>0</v>
      </c>
      <c r="L823" t="s">
        <v>2</v>
      </c>
      <c r="M823">
        <v>4782.6099999999997</v>
      </c>
      <c r="N823">
        <v>4783.58</v>
      </c>
      <c r="O823">
        <v>4782.9242000000004</v>
      </c>
      <c r="P823">
        <v>4786.0493999999999</v>
      </c>
      <c r="Q823">
        <v>4779.1751299999996</v>
      </c>
    </row>
    <row r="824" spans="1:17" x14ac:dyDescent="0.55000000000000004">
      <c r="A824">
        <v>1774602000</v>
      </c>
      <c r="B824" t="s">
        <v>0</v>
      </c>
      <c r="C824" t="s">
        <v>1</v>
      </c>
      <c r="D824">
        <v>4429.01</v>
      </c>
      <c r="E824">
        <v>4423.5625899999995</v>
      </c>
      <c r="F824">
        <v>4429.31916</v>
      </c>
      <c r="G824">
        <v>4438.3119900000002</v>
      </c>
      <c r="H824">
        <v>4415.1769400000003</v>
      </c>
      <c r="J824">
        <v>1775644200</v>
      </c>
      <c r="K824" t="s">
        <v>0</v>
      </c>
      <c r="L824" t="s">
        <v>2</v>
      </c>
      <c r="M824">
        <v>4783.17</v>
      </c>
      <c r="N824">
        <v>4785.06376</v>
      </c>
      <c r="O824">
        <v>4783.9939800000002</v>
      </c>
      <c r="P824">
        <v>4787.5799200000001</v>
      </c>
      <c r="Q824">
        <v>4780.7391699999998</v>
      </c>
    </row>
    <row r="825" spans="1:17" x14ac:dyDescent="0.55000000000000004">
      <c r="A825">
        <v>1774605600</v>
      </c>
      <c r="B825" t="s">
        <v>0</v>
      </c>
      <c r="C825" t="s">
        <v>1</v>
      </c>
      <c r="D825">
        <v>4414.74</v>
      </c>
      <c r="E825">
        <v>4423.7682100000002</v>
      </c>
      <c r="F825">
        <v>4426.5436900000004</v>
      </c>
      <c r="G825">
        <v>4437.2012500000001</v>
      </c>
      <c r="H825">
        <v>4410.4235099999996</v>
      </c>
      <c r="J825">
        <v>1775644500</v>
      </c>
      <c r="K825" t="s">
        <v>0</v>
      </c>
      <c r="L825" t="s">
        <v>2</v>
      </c>
      <c r="M825">
        <v>4787.74</v>
      </c>
      <c r="N825">
        <v>4786.7003800000002</v>
      </c>
      <c r="O825">
        <v>4785.3471799999998</v>
      </c>
      <c r="P825">
        <v>4789.3000599999996</v>
      </c>
      <c r="Q825">
        <v>4782.5747099999999</v>
      </c>
    </row>
    <row r="826" spans="1:17" x14ac:dyDescent="0.55000000000000004">
      <c r="A826">
        <v>1774609200</v>
      </c>
      <c r="B826" t="s">
        <v>0</v>
      </c>
      <c r="C826" t="s">
        <v>1</v>
      </c>
      <c r="D826">
        <v>4420.18</v>
      </c>
      <c r="E826">
        <v>4430.8904400000001</v>
      </c>
      <c r="F826">
        <v>4428.7170599999999</v>
      </c>
      <c r="G826">
        <v>4442.9495200000001</v>
      </c>
      <c r="H826">
        <v>4411.5369700000001</v>
      </c>
      <c r="J826">
        <v>1775644800</v>
      </c>
      <c r="K826" t="s">
        <v>0</v>
      </c>
      <c r="L826" t="s">
        <v>2</v>
      </c>
      <c r="M826">
        <v>4791.74</v>
      </c>
      <c r="N826">
        <v>4788.16518</v>
      </c>
      <c r="O826">
        <v>4786.7561800000003</v>
      </c>
      <c r="P826">
        <v>4790.89887</v>
      </c>
      <c r="Q826">
        <v>4784.41518</v>
      </c>
    </row>
    <row r="827" spans="1:17" x14ac:dyDescent="0.55000000000000004">
      <c r="A827">
        <v>1774612800</v>
      </c>
      <c r="B827" t="s">
        <v>0</v>
      </c>
      <c r="C827" t="s">
        <v>1</v>
      </c>
      <c r="D827">
        <v>4437.8</v>
      </c>
      <c r="E827">
        <v>4444.4430700000003</v>
      </c>
      <c r="F827">
        <v>4436.5800600000002</v>
      </c>
      <c r="G827">
        <v>4455.8522599999997</v>
      </c>
      <c r="H827">
        <v>4419.4656999999997</v>
      </c>
      <c r="J827">
        <v>1775645100</v>
      </c>
      <c r="K827" t="s">
        <v>0</v>
      </c>
      <c r="L827" t="s">
        <v>2</v>
      </c>
      <c r="M827">
        <v>4793.4799999999996</v>
      </c>
      <c r="N827">
        <v>4789.1305499999999</v>
      </c>
      <c r="O827">
        <v>4787.94337</v>
      </c>
      <c r="P827">
        <v>4792.1128900000003</v>
      </c>
      <c r="Q827">
        <v>4785.9088899999997</v>
      </c>
    </row>
    <row r="828" spans="1:17" x14ac:dyDescent="0.55000000000000004">
      <c r="A828">
        <v>1774616400</v>
      </c>
      <c r="B828" t="s">
        <v>0</v>
      </c>
      <c r="C828" t="s">
        <v>1</v>
      </c>
      <c r="D828">
        <v>4432.3900000000003</v>
      </c>
      <c r="E828">
        <v>4462.3944700000002</v>
      </c>
      <c r="F828">
        <v>4449.4872699999996</v>
      </c>
      <c r="G828">
        <v>4474.0678399999997</v>
      </c>
      <c r="H828">
        <v>4433.4738299999999</v>
      </c>
      <c r="J828">
        <v>1775645400</v>
      </c>
      <c r="K828" t="s">
        <v>0</v>
      </c>
      <c r="L828" t="s">
        <v>2</v>
      </c>
      <c r="M828">
        <v>4790.87</v>
      </c>
      <c r="N828">
        <v>4789.3741499999996</v>
      </c>
      <c r="O828">
        <v>4788.6587600000003</v>
      </c>
      <c r="P828">
        <v>4792.6934700000002</v>
      </c>
      <c r="Q828">
        <v>4786.6325500000003</v>
      </c>
    </row>
    <row r="829" spans="1:17" x14ac:dyDescent="0.55000000000000004">
      <c r="A829">
        <v>1774620000</v>
      </c>
      <c r="B829" t="s">
        <v>0</v>
      </c>
      <c r="C829" t="s">
        <v>1</v>
      </c>
      <c r="D829">
        <v>4509.8599999999997</v>
      </c>
      <c r="E829">
        <v>4482.2443599999997</v>
      </c>
      <c r="F829">
        <v>4465.8658100000002</v>
      </c>
      <c r="G829">
        <v>4495.20741</v>
      </c>
      <c r="H829">
        <v>4451.6215899999997</v>
      </c>
      <c r="J829">
        <v>1775645700</v>
      </c>
      <c r="K829" t="s">
        <v>0</v>
      </c>
      <c r="L829" t="s">
        <v>2</v>
      </c>
      <c r="M829">
        <v>4782.71</v>
      </c>
      <c r="N829">
        <v>4788.9123799999998</v>
      </c>
      <c r="O829">
        <v>4788.78557</v>
      </c>
      <c r="P829">
        <v>4792.5444799999996</v>
      </c>
      <c r="Q829">
        <v>4786.4560499999998</v>
      </c>
    </row>
    <row r="830" spans="1:17" x14ac:dyDescent="0.55000000000000004">
      <c r="A830">
        <v>1774623600</v>
      </c>
      <c r="B830" t="s">
        <v>0</v>
      </c>
      <c r="C830" t="s">
        <v>1</v>
      </c>
      <c r="D830">
        <v>4524.01</v>
      </c>
      <c r="E830">
        <v>4498.8734199999999</v>
      </c>
      <c r="F830">
        <v>4482.3696200000004</v>
      </c>
      <c r="G830">
        <v>4514.3871499999996</v>
      </c>
      <c r="H830">
        <v>4470.5394200000001</v>
      </c>
      <c r="J830">
        <v>1775646000</v>
      </c>
      <c r="K830" t="s">
        <v>0</v>
      </c>
      <c r="L830" t="s">
        <v>2</v>
      </c>
      <c r="M830">
        <v>4782.45</v>
      </c>
      <c r="N830">
        <v>4788.0402999999997</v>
      </c>
      <c r="O830">
        <v>4788.4129300000004</v>
      </c>
      <c r="P830">
        <v>4791.8440600000004</v>
      </c>
      <c r="Q830">
        <v>4785.5887700000003</v>
      </c>
    </row>
    <row r="831" spans="1:17" x14ac:dyDescent="0.55000000000000004">
      <c r="A831">
        <v>1774627200</v>
      </c>
      <c r="B831" t="s">
        <v>0</v>
      </c>
      <c r="C831" t="s">
        <v>1</v>
      </c>
      <c r="D831">
        <v>4516.03</v>
      </c>
      <c r="E831">
        <v>4509.5307199999997</v>
      </c>
      <c r="F831">
        <v>4495.9501700000001</v>
      </c>
      <c r="G831">
        <v>4527.8786399999999</v>
      </c>
      <c r="H831">
        <v>4485.3330100000003</v>
      </c>
      <c r="J831">
        <v>1775646300</v>
      </c>
      <c r="K831" t="s">
        <v>0</v>
      </c>
      <c r="L831" t="s">
        <v>2</v>
      </c>
      <c r="M831">
        <v>4790.84</v>
      </c>
      <c r="N831">
        <v>4786.9718000000003</v>
      </c>
      <c r="O831">
        <v>4787.6923699999998</v>
      </c>
      <c r="P831">
        <v>4790.8925900000004</v>
      </c>
      <c r="Q831">
        <v>4784.2653399999999</v>
      </c>
    </row>
    <row r="832" spans="1:17" x14ac:dyDescent="0.55000000000000004">
      <c r="A832">
        <v>1774630800</v>
      </c>
      <c r="B832" t="s">
        <v>0</v>
      </c>
      <c r="C832" t="s">
        <v>1</v>
      </c>
      <c r="D832">
        <v>4486.95</v>
      </c>
      <c r="E832">
        <v>4513.2044299999998</v>
      </c>
      <c r="F832">
        <v>4504.5772999999999</v>
      </c>
      <c r="G832">
        <v>4534.5928299999996</v>
      </c>
      <c r="H832">
        <v>4493.6978099999997</v>
      </c>
      <c r="J832">
        <v>1775646600</v>
      </c>
      <c r="K832" t="s">
        <v>0</v>
      </c>
      <c r="L832" t="s">
        <v>2</v>
      </c>
      <c r="M832">
        <v>4787.46</v>
      </c>
      <c r="N832">
        <v>4785.7827399999996</v>
      </c>
      <c r="O832">
        <v>4786.7375499999998</v>
      </c>
      <c r="P832">
        <v>4789.8302800000001</v>
      </c>
      <c r="Q832">
        <v>4782.7924800000001</v>
      </c>
    </row>
    <row r="833" spans="1:17" x14ac:dyDescent="0.55000000000000004">
      <c r="A833">
        <v>1774634400</v>
      </c>
      <c r="B833" t="s">
        <v>0</v>
      </c>
      <c r="C833" t="s">
        <v>1</v>
      </c>
      <c r="D833">
        <v>4516.8599999999997</v>
      </c>
      <c r="E833">
        <v>4510.6659200000004</v>
      </c>
      <c r="F833">
        <v>4507.6216100000001</v>
      </c>
      <c r="G833">
        <v>4534.4104100000004</v>
      </c>
      <c r="H833">
        <v>4495.1346299999996</v>
      </c>
      <c r="J833">
        <v>1775646900</v>
      </c>
      <c r="K833" t="s">
        <v>0</v>
      </c>
      <c r="L833" t="s">
        <v>2</v>
      </c>
      <c r="M833">
        <v>4784.9399999999996</v>
      </c>
      <c r="N833">
        <v>4784.9205300000003</v>
      </c>
      <c r="O833">
        <v>4785.8290399999996</v>
      </c>
      <c r="P833">
        <v>4788.9698200000003</v>
      </c>
      <c r="Q833">
        <v>4781.41903</v>
      </c>
    </row>
    <row r="834" spans="1:17" x14ac:dyDescent="0.55000000000000004">
      <c r="A834">
        <v>1774638000</v>
      </c>
      <c r="B834" t="s">
        <v>0</v>
      </c>
      <c r="C834" t="s">
        <v>1</v>
      </c>
      <c r="D834">
        <v>4514.41</v>
      </c>
      <c r="E834">
        <v>4502.3944000000001</v>
      </c>
      <c r="F834">
        <v>4505.0080099999996</v>
      </c>
      <c r="G834">
        <v>4528.1402699999999</v>
      </c>
      <c r="H834">
        <v>4489.9691700000003</v>
      </c>
      <c r="J834">
        <v>1775647200</v>
      </c>
      <c r="K834" t="s">
        <v>0</v>
      </c>
      <c r="L834" t="s">
        <v>2</v>
      </c>
      <c r="M834">
        <v>4785.7700000000004</v>
      </c>
      <c r="N834">
        <v>4784.7706200000002</v>
      </c>
      <c r="O834">
        <v>4785.2998299999999</v>
      </c>
      <c r="P834">
        <v>4788.6669300000003</v>
      </c>
      <c r="Q834">
        <v>4780.6602400000002</v>
      </c>
    </row>
    <row r="835" spans="1:17" x14ac:dyDescent="0.55000000000000004">
      <c r="A835">
        <v>1774641600</v>
      </c>
      <c r="B835" t="s">
        <v>0</v>
      </c>
      <c r="C835" t="s">
        <v>1</v>
      </c>
      <c r="D835">
        <v>4495.12</v>
      </c>
      <c r="E835">
        <v>4490.5622300000005</v>
      </c>
      <c r="F835">
        <v>4497.7851199999996</v>
      </c>
      <c r="G835">
        <v>4517.8785099999996</v>
      </c>
      <c r="H835">
        <v>4479.46792</v>
      </c>
      <c r="J835">
        <v>1775647500</v>
      </c>
      <c r="K835" t="s">
        <v>0</v>
      </c>
      <c r="L835" t="s">
        <v>2</v>
      </c>
      <c r="M835">
        <v>4789.76</v>
      </c>
      <c r="N835">
        <v>4785.5623900000001</v>
      </c>
      <c r="O835">
        <v>4785.4311100000004</v>
      </c>
      <c r="P835">
        <v>4789.1581100000003</v>
      </c>
      <c r="Q835">
        <v>4780.8775999999998</v>
      </c>
    </row>
    <row r="836" spans="1:17" x14ac:dyDescent="0.55000000000000004">
      <c r="A836">
        <v>1774821600</v>
      </c>
      <c r="B836" t="s">
        <v>0</v>
      </c>
      <c r="C836" t="s">
        <v>1</v>
      </c>
      <c r="D836">
        <v>4484.8</v>
      </c>
      <c r="E836">
        <v>4478.1913199999999</v>
      </c>
      <c r="F836">
        <v>4487.9882200000002</v>
      </c>
      <c r="G836">
        <v>4506.2332999999999</v>
      </c>
      <c r="H836">
        <v>4466.4558100000004</v>
      </c>
      <c r="J836">
        <v>1775647800</v>
      </c>
      <c r="K836" t="s">
        <v>0</v>
      </c>
      <c r="L836" t="s">
        <v>2</v>
      </c>
      <c r="M836">
        <v>4787.91</v>
      </c>
      <c r="N836">
        <v>4787.25342</v>
      </c>
      <c r="O836">
        <v>4786.3422600000004</v>
      </c>
      <c r="P836">
        <v>4790.3563000000004</v>
      </c>
      <c r="Q836">
        <v>4782.2043700000004</v>
      </c>
    </row>
    <row r="837" spans="1:17" x14ac:dyDescent="0.55000000000000004">
      <c r="A837">
        <v>1774825200</v>
      </c>
      <c r="B837" t="s">
        <v>0</v>
      </c>
      <c r="C837" t="s">
        <v>1</v>
      </c>
      <c r="D837">
        <v>4448.21</v>
      </c>
      <c r="E837">
        <v>4468.0061699999997</v>
      </c>
      <c r="F837">
        <v>4477.99719</v>
      </c>
      <c r="G837">
        <v>4495.6863400000002</v>
      </c>
      <c r="H837">
        <v>4454.4930800000002</v>
      </c>
      <c r="J837">
        <v>1775648100</v>
      </c>
      <c r="K837" t="s">
        <v>0</v>
      </c>
      <c r="L837" t="s">
        <v>2</v>
      </c>
      <c r="M837">
        <v>4783.32</v>
      </c>
      <c r="N837">
        <v>4789.7402099999999</v>
      </c>
      <c r="O837">
        <v>4788.0412399999996</v>
      </c>
      <c r="P837">
        <v>4792.3481099999999</v>
      </c>
      <c r="Q837">
        <v>4784.5541400000002</v>
      </c>
    </row>
    <row r="838" spans="1:17" x14ac:dyDescent="0.55000000000000004">
      <c r="A838">
        <v>1774828800</v>
      </c>
      <c r="B838" t="s">
        <v>0</v>
      </c>
      <c r="C838" t="s">
        <v>1</v>
      </c>
      <c r="D838">
        <v>4432.17</v>
      </c>
      <c r="E838">
        <v>4463.0357999999997</v>
      </c>
      <c r="F838">
        <v>4470.5164999999997</v>
      </c>
      <c r="G838">
        <v>4488.7643099999996</v>
      </c>
      <c r="H838">
        <v>4446.9517500000002</v>
      </c>
      <c r="J838">
        <v>1775648400</v>
      </c>
      <c r="K838" t="s">
        <v>0</v>
      </c>
      <c r="L838" t="s">
        <v>2</v>
      </c>
      <c r="M838">
        <v>4790.34</v>
      </c>
      <c r="N838">
        <v>4792.8085600000004</v>
      </c>
      <c r="O838">
        <v>4790.4249</v>
      </c>
      <c r="P838">
        <v>4795.0716499999999</v>
      </c>
      <c r="Q838">
        <v>4787.7723599999999</v>
      </c>
    </row>
    <row r="839" spans="1:17" x14ac:dyDescent="0.55000000000000004">
      <c r="A839">
        <v>1774832400</v>
      </c>
      <c r="B839" t="s">
        <v>0</v>
      </c>
      <c r="C839" t="s">
        <v>1</v>
      </c>
      <c r="D839">
        <v>4469.97</v>
      </c>
      <c r="E839">
        <v>4464.7550000000001</v>
      </c>
      <c r="F839">
        <v>4467.6357500000004</v>
      </c>
      <c r="G839">
        <v>4487.2101300000004</v>
      </c>
      <c r="H839">
        <v>4446.2555300000004</v>
      </c>
      <c r="J839">
        <v>1775648700</v>
      </c>
      <c r="K839" t="s">
        <v>0</v>
      </c>
      <c r="L839" t="s">
        <v>2</v>
      </c>
      <c r="M839">
        <v>4796.0200000000004</v>
      </c>
      <c r="N839">
        <v>4795.8128500000003</v>
      </c>
      <c r="O839">
        <v>4793.1188700000002</v>
      </c>
      <c r="P839">
        <v>4798.1348900000003</v>
      </c>
      <c r="Q839">
        <v>4791.2578100000001</v>
      </c>
    </row>
    <row r="840" spans="1:17" x14ac:dyDescent="0.55000000000000004">
      <c r="A840">
        <v>1774836000</v>
      </c>
      <c r="B840" t="s">
        <v>0</v>
      </c>
      <c r="C840" t="s">
        <v>1</v>
      </c>
      <c r="D840">
        <v>4481.3999999999996</v>
      </c>
      <c r="E840">
        <v>4471.9063200000001</v>
      </c>
      <c r="F840">
        <v>4469.7710299999999</v>
      </c>
      <c r="G840">
        <v>4490.8761800000002</v>
      </c>
      <c r="H840">
        <v>4452.3736200000003</v>
      </c>
      <c r="J840">
        <v>1775649000</v>
      </c>
      <c r="K840" t="s">
        <v>0</v>
      </c>
      <c r="L840" t="s">
        <v>2</v>
      </c>
      <c r="M840">
        <v>4796.7700000000004</v>
      </c>
      <c r="N840">
        <v>4798.1142200000004</v>
      </c>
      <c r="O840">
        <v>4795.6165499999997</v>
      </c>
      <c r="P840">
        <v>4800.9807700000001</v>
      </c>
      <c r="Q840">
        <v>4794.1546099999996</v>
      </c>
    </row>
    <row r="841" spans="1:17" x14ac:dyDescent="0.55000000000000004">
      <c r="A841">
        <v>1774839600</v>
      </c>
      <c r="B841" t="s">
        <v>0</v>
      </c>
      <c r="C841" t="s">
        <v>1</v>
      </c>
      <c r="D841">
        <v>4496.25</v>
      </c>
      <c r="E841">
        <v>4483.1353499999996</v>
      </c>
      <c r="F841">
        <v>4476.4531900000002</v>
      </c>
      <c r="G841">
        <v>4498.3946900000001</v>
      </c>
      <c r="H841">
        <v>4463.7179699999997</v>
      </c>
      <c r="J841">
        <v>1775649300</v>
      </c>
      <c r="K841" t="s">
        <v>0</v>
      </c>
      <c r="L841" t="s">
        <v>2</v>
      </c>
      <c r="M841">
        <v>4798.3</v>
      </c>
      <c r="N841">
        <v>4799.2850500000004</v>
      </c>
      <c r="O841">
        <v>4797.4507999999996</v>
      </c>
      <c r="P841">
        <v>4803.0792000000001</v>
      </c>
      <c r="Q841">
        <v>4795.7633599999999</v>
      </c>
    </row>
    <row r="842" spans="1:17" x14ac:dyDescent="0.55000000000000004">
      <c r="A842">
        <v>1774843200</v>
      </c>
      <c r="B842" t="s">
        <v>0</v>
      </c>
      <c r="C842" t="s">
        <v>1</v>
      </c>
      <c r="D842">
        <v>4496.8599999999997</v>
      </c>
      <c r="E842">
        <v>4496.6563599999999</v>
      </c>
      <c r="F842">
        <v>4486.5547800000004</v>
      </c>
      <c r="G842">
        <v>4508.1321200000002</v>
      </c>
      <c r="H842">
        <v>4478.12637</v>
      </c>
      <c r="J842">
        <v>1775649600</v>
      </c>
      <c r="K842" t="s">
        <v>0</v>
      </c>
      <c r="L842" t="s">
        <v>2</v>
      </c>
      <c r="M842">
        <v>4803.78</v>
      </c>
      <c r="N842">
        <v>4799.1078699999998</v>
      </c>
      <c r="O842">
        <v>4798.27934</v>
      </c>
      <c r="P842">
        <v>4804.07053</v>
      </c>
      <c r="Q842">
        <v>4795.7214599999998</v>
      </c>
    </row>
    <row r="843" spans="1:17" x14ac:dyDescent="0.55000000000000004">
      <c r="A843">
        <v>1774846800</v>
      </c>
      <c r="B843" t="s">
        <v>0</v>
      </c>
      <c r="C843" t="s">
        <v>1</v>
      </c>
      <c r="D843">
        <v>4522.59</v>
      </c>
      <c r="E843">
        <v>4510.8243199999997</v>
      </c>
      <c r="F843">
        <v>4498.6895500000001</v>
      </c>
      <c r="G843">
        <v>4519.3078800000003</v>
      </c>
      <c r="H843">
        <v>4493.4637899999998</v>
      </c>
      <c r="J843">
        <v>1775649900</v>
      </c>
      <c r="K843" t="s">
        <v>0</v>
      </c>
      <c r="L843" t="s">
        <v>2</v>
      </c>
      <c r="M843">
        <v>4800.51</v>
      </c>
      <c r="N843">
        <v>4797.5413500000004</v>
      </c>
      <c r="O843">
        <v>4797.9103400000004</v>
      </c>
      <c r="P843">
        <v>4803.8162899999998</v>
      </c>
      <c r="Q843">
        <v>4794.01728</v>
      </c>
    </row>
    <row r="844" spans="1:17" x14ac:dyDescent="0.55000000000000004">
      <c r="A844">
        <v>1774850400</v>
      </c>
      <c r="B844" t="s">
        <v>0</v>
      </c>
      <c r="C844" t="s">
        <v>1</v>
      </c>
      <c r="D844">
        <v>4532.6000000000004</v>
      </c>
      <c r="E844">
        <v>4523.5853200000001</v>
      </c>
      <c r="F844">
        <v>4511.1374400000004</v>
      </c>
      <c r="G844">
        <v>4530.2515700000004</v>
      </c>
      <c r="H844">
        <v>4507.62302</v>
      </c>
      <c r="J844">
        <v>1775650200</v>
      </c>
      <c r="K844" t="s">
        <v>0</v>
      </c>
      <c r="L844" t="s">
        <v>2</v>
      </c>
      <c r="M844">
        <v>4805.3100000000004</v>
      </c>
      <c r="N844">
        <v>4795.0170399999997</v>
      </c>
      <c r="O844">
        <v>4796.4636899999996</v>
      </c>
      <c r="P844">
        <v>4802.3989899999997</v>
      </c>
      <c r="Q844">
        <v>4790.9897199999996</v>
      </c>
    </row>
    <row r="845" spans="1:17" x14ac:dyDescent="0.55000000000000004">
      <c r="A845">
        <v>1774854000</v>
      </c>
      <c r="B845" t="s">
        <v>0</v>
      </c>
      <c r="C845" t="s">
        <v>1</v>
      </c>
      <c r="D845">
        <v>4527.47</v>
      </c>
      <c r="E845">
        <v>4533.8622999999998</v>
      </c>
      <c r="F845">
        <v>4522.4998699999996</v>
      </c>
      <c r="G845">
        <v>4539.8870200000001</v>
      </c>
      <c r="H845">
        <v>4518.8534300000001</v>
      </c>
      <c r="J845">
        <v>1775650500</v>
      </c>
      <c r="K845" t="s">
        <v>0</v>
      </c>
      <c r="L845" t="s">
        <v>2</v>
      </c>
      <c r="M845">
        <v>4792.62</v>
      </c>
      <c r="N845">
        <v>4791.9939599999998</v>
      </c>
      <c r="O845">
        <v>4794.22883</v>
      </c>
      <c r="P845">
        <v>4800.1292299999996</v>
      </c>
      <c r="Q845">
        <v>4787.3666899999998</v>
      </c>
    </row>
    <row r="846" spans="1:17" x14ac:dyDescent="0.55000000000000004">
      <c r="A846">
        <v>1774857600</v>
      </c>
      <c r="B846" t="s">
        <v>0</v>
      </c>
      <c r="C846" t="s">
        <v>1</v>
      </c>
      <c r="D846">
        <v>4538.07</v>
      </c>
      <c r="E846">
        <v>4541.6769000000004</v>
      </c>
      <c r="F846">
        <v>4532.0883800000001</v>
      </c>
      <c r="G846">
        <v>4548.4941399999998</v>
      </c>
      <c r="H846">
        <v>4526.74316</v>
      </c>
      <c r="J846">
        <v>1775650800</v>
      </c>
      <c r="K846" t="s">
        <v>0</v>
      </c>
      <c r="L846" t="s">
        <v>2</v>
      </c>
      <c r="M846">
        <v>4770.22</v>
      </c>
      <c r="N846">
        <v>4789.4608799999996</v>
      </c>
      <c r="O846">
        <v>4791.8448500000004</v>
      </c>
      <c r="P846">
        <v>4797.5953300000001</v>
      </c>
      <c r="Q846">
        <v>4784.09782</v>
      </c>
    </row>
    <row r="847" spans="1:17" x14ac:dyDescent="0.55000000000000004">
      <c r="A847">
        <v>1774861200</v>
      </c>
      <c r="B847" t="s">
        <v>0</v>
      </c>
      <c r="C847" t="s">
        <v>1</v>
      </c>
      <c r="D847">
        <v>4532.45</v>
      </c>
      <c r="E847">
        <v>4546.8306300000004</v>
      </c>
      <c r="F847">
        <v>4539.4595099999997</v>
      </c>
      <c r="G847">
        <v>4555.9493599999996</v>
      </c>
      <c r="H847">
        <v>4531.2567900000004</v>
      </c>
      <c r="J847">
        <v>1775651100</v>
      </c>
      <c r="K847" t="s">
        <v>0</v>
      </c>
      <c r="L847" t="s">
        <v>2</v>
      </c>
      <c r="M847">
        <v>4784.3599999999997</v>
      </c>
      <c r="N847">
        <v>4788.54835</v>
      </c>
      <c r="O847">
        <v>4790.1966000000002</v>
      </c>
      <c r="P847">
        <v>4795.6256999999996</v>
      </c>
      <c r="Q847">
        <v>4782.4882900000002</v>
      </c>
    </row>
    <row r="848" spans="1:17" x14ac:dyDescent="0.55000000000000004">
      <c r="A848">
        <v>1774864800</v>
      </c>
      <c r="B848" t="s">
        <v>0</v>
      </c>
      <c r="C848" t="s">
        <v>1</v>
      </c>
      <c r="D848">
        <v>4532.5600000000004</v>
      </c>
      <c r="E848">
        <v>4549.7286100000001</v>
      </c>
      <c r="F848">
        <v>4544.5940600000004</v>
      </c>
      <c r="G848">
        <v>4562.0934800000005</v>
      </c>
      <c r="H848">
        <v>4533.0435900000002</v>
      </c>
      <c r="J848">
        <v>1775651400</v>
      </c>
      <c r="K848" t="s">
        <v>0</v>
      </c>
      <c r="L848" t="s">
        <v>2</v>
      </c>
      <c r="M848">
        <v>4793.3</v>
      </c>
      <c r="N848">
        <v>4789.1780600000002</v>
      </c>
      <c r="O848">
        <v>4789.6873299999997</v>
      </c>
      <c r="P848">
        <v>4794.8972199999998</v>
      </c>
      <c r="Q848">
        <v>4782.9465799999998</v>
      </c>
    </row>
    <row r="849" spans="1:17" x14ac:dyDescent="0.55000000000000004">
      <c r="A849">
        <v>1774868400</v>
      </c>
      <c r="B849" t="s">
        <v>0</v>
      </c>
      <c r="C849" t="s">
        <v>1</v>
      </c>
      <c r="D849">
        <v>4559.53</v>
      </c>
      <c r="E849">
        <v>4550.5925100000004</v>
      </c>
      <c r="F849">
        <v>4547.59328</v>
      </c>
      <c r="G849">
        <v>4566.5794999999998</v>
      </c>
      <c r="H849">
        <v>4532.7093400000003</v>
      </c>
      <c r="J849">
        <v>1775651700</v>
      </c>
      <c r="K849" t="s">
        <v>0</v>
      </c>
      <c r="L849" t="s">
        <v>2</v>
      </c>
      <c r="M849">
        <v>4796.66</v>
      </c>
      <c r="N849">
        <v>4791.0257199999996</v>
      </c>
      <c r="O849">
        <v>4790.35653</v>
      </c>
      <c r="P849">
        <v>4795.3498200000004</v>
      </c>
      <c r="Q849">
        <v>4785.1129099999998</v>
      </c>
    </row>
    <row r="850" spans="1:17" x14ac:dyDescent="0.55000000000000004">
      <c r="A850">
        <v>1774872000</v>
      </c>
      <c r="B850" t="s">
        <v>0</v>
      </c>
      <c r="C850" t="s">
        <v>1</v>
      </c>
      <c r="D850">
        <v>4569.38</v>
      </c>
      <c r="E850">
        <v>4548.7807400000002</v>
      </c>
      <c r="F850">
        <v>4548.1870099999996</v>
      </c>
      <c r="G850">
        <v>4567.8431300000002</v>
      </c>
      <c r="H850">
        <v>4530.9209899999996</v>
      </c>
      <c r="J850">
        <v>1775652000</v>
      </c>
      <c r="K850" t="s">
        <v>0</v>
      </c>
      <c r="L850" t="s">
        <v>2</v>
      </c>
      <c r="M850">
        <v>4794.8599999999997</v>
      </c>
      <c r="N850">
        <v>4793.6753699999999</v>
      </c>
      <c r="O850">
        <v>4792.01595</v>
      </c>
      <c r="P850">
        <v>4796.7719100000004</v>
      </c>
      <c r="Q850">
        <v>4788.4025799999999</v>
      </c>
    </row>
    <row r="851" spans="1:17" x14ac:dyDescent="0.55000000000000004">
      <c r="A851">
        <v>1774875600</v>
      </c>
      <c r="B851" t="s">
        <v>0</v>
      </c>
      <c r="C851" t="s">
        <v>1</v>
      </c>
      <c r="D851">
        <v>4523.1000000000004</v>
      </c>
      <c r="E851">
        <v>4544.1904100000002</v>
      </c>
      <c r="F851">
        <v>4546.1887100000004</v>
      </c>
      <c r="G851">
        <v>4565.4673199999997</v>
      </c>
      <c r="H851">
        <v>4527.5203199999996</v>
      </c>
      <c r="J851">
        <v>1775652300</v>
      </c>
      <c r="K851" t="s">
        <v>0</v>
      </c>
      <c r="L851" t="s">
        <v>2</v>
      </c>
      <c r="M851">
        <v>4797.5200000000004</v>
      </c>
      <c r="N851">
        <v>4796.6705199999997</v>
      </c>
      <c r="O851">
        <v>4794.3432300000004</v>
      </c>
      <c r="P851">
        <v>4798.8507300000001</v>
      </c>
      <c r="Q851">
        <v>4792.1396999999997</v>
      </c>
    </row>
    <row r="852" spans="1:17" x14ac:dyDescent="0.55000000000000004">
      <c r="A852">
        <v>1774879200</v>
      </c>
      <c r="B852" t="s">
        <v>0</v>
      </c>
      <c r="C852" t="s">
        <v>1</v>
      </c>
      <c r="D852">
        <v>4538.32</v>
      </c>
      <c r="E852">
        <v>4538.4868399999996</v>
      </c>
      <c r="F852">
        <v>4542.3377700000001</v>
      </c>
      <c r="G852">
        <v>4559.4170400000003</v>
      </c>
      <c r="H852">
        <v>4523.4934300000004</v>
      </c>
      <c r="J852">
        <v>1775652600</v>
      </c>
      <c r="K852" t="s">
        <v>0</v>
      </c>
      <c r="L852" t="s">
        <v>2</v>
      </c>
      <c r="M852">
        <v>4801.4399999999996</v>
      </c>
      <c r="N852">
        <v>4799.3508300000003</v>
      </c>
      <c r="O852">
        <v>4796.8470299999999</v>
      </c>
      <c r="P852">
        <v>4801.0401599999996</v>
      </c>
      <c r="Q852">
        <v>4795.59303</v>
      </c>
    </row>
    <row r="853" spans="1:17" x14ac:dyDescent="0.55000000000000004">
      <c r="A853">
        <v>1774882800</v>
      </c>
      <c r="B853" t="s">
        <v>0</v>
      </c>
      <c r="C853" t="s">
        <v>1</v>
      </c>
      <c r="D853">
        <v>4548.33</v>
      </c>
      <c r="E853">
        <v>4531.6774599999999</v>
      </c>
      <c r="F853">
        <v>4537.0076200000003</v>
      </c>
      <c r="G853">
        <v>4551.1847799999996</v>
      </c>
      <c r="H853">
        <v>4519.0131700000002</v>
      </c>
      <c r="J853">
        <v>1775652900</v>
      </c>
      <c r="K853" t="s">
        <v>0</v>
      </c>
      <c r="L853" t="s">
        <v>2</v>
      </c>
      <c r="M853">
        <v>4799.53</v>
      </c>
      <c r="N853">
        <v>4801.0618700000005</v>
      </c>
      <c r="O853">
        <v>4798.9544500000002</v>
      </c>
      <c r="P853">
        <v>4802.8437899999999</v>
      </c>
      <c r="Q853">
        <v>4798.0705799999996</v>
      </c>
    </row>
    <row r="854" spans="1:17" x14ac:dyDescent="0.55000000000000004">
      <c r="A854">
        <v>1774886400</v>
      </c>
      <c r="B854" t="s">
        <v>0</v>
      </c>
      <c r="C854" t="s">
        <v>1</v>
      </c>
      <c r="D854">
        <v>4540.07</v>
      </c>
      <c r="E854">
        <v>4524.1393699999999</v>
      </c>
      <c r="F854">
        <v>4530.5735000000004</v>
      </c>
      <c r="G854">
        <v>4541.48441</v>
      </c>
      <c r="H854">
        <v>4513.7235199999996</v>
      </c>
      <c r="J854">
        <v>1775653200</v>
      </c>
      <c r="K854" t="s">
        <v>0</v>
      </c>
      <c r="L854" t="s">
        <v>2</v>
      </c>
      <c r="M854">
        <v>4802.37</v>
      </c>
      <c r="N854">
        <v>4801.4664199999997</v>
      </c>
      <c r="O854">
        <v>4800.2104300000001</v>
      </c>
      <c r="P854">
        <v>4803.8249500000002</v>
      </c>
      <c r="Q854">
        <v>4798.96738</v>
      </c>
    </row>
    <row r="855" spans="1:17" x14ac:dyDescent="0.55000000000000004">
      <c r="A855">
        <v>1774890000</v>
      </c>
      <c r="B855" t="s">
        <v>0</v>
      </c>
      <c r="C855" t="s">
        <v>1</v>
      </c>
      <c r="D855">
        <v>4515.03</v>
      </c>
      <c r="E855">
        <v>4517.0894799999996</v>
      </c>
      <c r="F855">
        <v>4523.8314899999996</v>
      </c>
      <c r="G855">
        <v>4532.0528800000002</v>
      </c>
      <c r="H855">
        <v>4507.5753100000002</v>
      </c>
      <c r="J855">
        <v>1775653500</v>
      </c>
      <c r="K855" t="s">
        <v>0</v>
      </c>
      <c r="L855" t="s">
        <v>2</v>
      </c>
      <c r="M855">
        <v>4797.74</v>
      </c>
      <c r="N855">
        <v>4800.3369599999996</v>
      </c>
      <c r="O855">
        <v>4800.2736999999997</v>
      </c>
      <c r="P855">
        <v>4803.6242199999997</v>
      </c>
      <c r="Q855">
        <v>4798.05242</v>
      </c>
    </row>
    <row r="856" spans="1:17" x14ac:dyDescent="0.55000000000000004">
      <c r="A856">
        <v>1774893600</v>
      </c>
      <c r="B856" t="s">
        <v>0</v>
      </c>
      <c r="C856" t="s">
        <v>1</v>
      </c>
      <c r="D856">
        <v>4499.2</v>
      </c>
      <c r="E856">
        <v>4512.5166399999998</v>
      </c>
      <c r="F856">
        <v>4518.1740600000003</v>
      </c>
      <c r="G856">
        <v>4524.8876600000003</v>
      </c>
      <c r="H856">
        <v>4501.8171000000002</v>
      </c>
      <c r="J856">
        <v>1775653800</v>
      </c>
      <c r="K856" t="s">
        <v>0</v>
      </c>
      <c r="L856" t="s">
        <v>2</v>
      </c>
      <c r="M856">
        <v>4793.2700000000004</v>
      </c>
      <c r="N856">
        <v>4797.8869299999997</v>
      </c>
      <c r="O856">
        <v>4799.0803100000003</v>
      </c>
      <c r="P856">
        <v>4802.2824099999998</v>
      </c>
      <c r="Q856">
        <v>4795.4835400000002</v>
      </c>
    </row>
    <row r="857" spans="1:17" x14ac:dyDescent="0.55000000000000004">
      <c r="A857">
        <v>1774897200</v>
      </c>
      <c r="B857" t="s">
        <v>0</v>
      </c>
      <c r="C857" t="s">
        <v>1</v>
      </c>
      <c r="D857">
        <v>4513.75</v>
      </c>
      <c r="E857">
        <v>4511.9012199999997</v>
      </c>
      <c r="F857">
        <v>4515.0376399999996</v>
      </c>
      <c r="G857">
        <v>4522.1256199999998</v>
      </c>
      <c r="H857">
        <v>4497.76523</v>
      </c>
      <c r="J857">
        <v>1775654100</v>
      </c>
      <c r="K857" t="s">
        <v>0</v>
      </c>
      <c r="L857" t="s">
        <v>2</v>
      </c>
      <c r="M857">
        <v>4793.04</v>
      </c>
      <c r="N857">
        <v>4794.5430100000003</v>
      </c>
      <c r="O857">
        <v>4796.8116600000003</v>
      </c>
      <c r="P857">
        <v>4800.0532599999997</v>
      </c>
      <c r="Q857">
        <v>4791.7175200000001</v>
      </c>
    </row>
    <row r="858" spans="1:17" x14ac:dyDescent="0.55000000000000004">
      <c r="A858">
        <v>1774900800</v>
      </c>
      <c r="B858" t="s">
        <v>0</v>
      </c>
      <c r="C858" t="s">
        <v>1</v>
      </c>
      <c r="D858">
        <v>4511.09</v>
      </c>
      <c r="E858">
        <v>4515.3651099999997</v>
      </c>
      <c r="F858">
        <v>4515.2013800000004</v>
      </c>
      <c r="G858">
        <v>4524.80854</v>
      </c>
      <c r="H858">
        <v>4496.5405499999997</v>
      </c>
      <c r="J858">
        <v>1775654400</v>
      </c>
      <c r="K858" t="s">
        <v>0</v>
      </c>
      <c r="L858" t="s">
        <v>2</v>
      </c>
      <c r="M858">
        <v>4797.71</v>
      </c>
      <c r="N858">
        <v>4790.7268000000004</v>
      </c>
      <c r="O858">
        <v>4793.7692299999999</v>
      </c>
      <c r="P858">
        <v>4797.2470199999998</v>
      </c>
      <c r="Q858">
        <v>4787.2300800000003</v>
      </c>
    </row>
    <row r="859" spans="1:17" x14ac:dyDescent="0.55000000000000004">
      <c r="A859">
        <v>1774908000</v>
      </c>
      <c r="B859" t="s">
        <v>0</v>
      </c>
      <c r="C859" t="s">
        <v>1</v>
      </c>
      <c r="D859">
        <v>4511.09</v>
      </c>
      <c r="E859">
        <v>4522.9170700000004</v>
      </c>
      <c r="F859">
        <v>4519.0592200000001</v>
      </c>
      <c r="G859">
        <v>4532.9485800000002</v>
      </c>
      <c r="H859">
        <v>4498.6731399999999</v>
      </c>
      <c r="J859">
        <v>1775654700</v>
      </c>
      <c r="K859" t="s">
        <v>0</v>
      </c>
      <c r="L859" t="s">
        <v>2</v>
      </c>
      <c r="M859">
        <v>4790.4399999999996</v>
      </c>
      <c r="N859">
        <v>4786.7902800000002</v>
      </c>
      <c r="O859">
        <v>4790.2797600000004</v>
      </c>
      <c r="P859">
        <v>4794.1954800000003</v>
      </c>
      <c r="Q859">
        <v>4782.6100900000001</v>
      </c>
    </row>
    <row r="860" spans="1:17" x14ac:dyDescent="0.55000000000000004">
      <c r="A860">
        <v>1774911600</v>
      </c>
      <c r="B860" t="s">
        <v>0</v>
      </c>
      <c r="C860" t="s">
        <v>1</v>
      </c>
      <c r="D860">
        <v>4513.8900000000003</v>
      </c>
      <c r="E860">
        <v>4533.6447699999999</v>
      </c>
      <c r="F860">
        <v>4526.3519999999999</v>
      </c>
      <c r="G860">
        <v>4545.1242599999996</v>
      </c>
      <c r="H860">
        <v>4504.3843500000003</v>
      </c>
      <c r="J860">
        <v>1775655000</v>
      </c>
      <c r="K860" t="s">
        <v>0</v>
      </c>
      <c r="L860" t="s">
        <v>2</v>
      </c>
      <c r="M860">
        <v>4783</v>
      </c>
      <c r="N860">
        <v>4783.3597900000004</v>
      </c>
      <c r="O860">
        <v>4786.8197700000001</v>
      </c>
      <c r="P860">
        <v>4791.2545600000003</v>
      </c>
      <c r="Q860">
        <v>4778.3766800000003</v>
      </c>
    </row>
    <row r="861" spans="1:17" x14ac:dyDescent="0.55000000000000004">
      <c r="A861">
        <v>1774915200</v>
      </c>
      <c r="B861" t="s">
        <v>0</v>
      </c>
      <c r="C861" t="s">
        <v>1</v>
      </c>
      <c r="D861">
        <v>4547.71</v>
      </c>
      <c r="E861">
        <v>4546.06095</v>
      </c>
      <c r="F861">
        <v>4536.2064799999998</v>
      </c>
      <c r="G861">
        <v>4559.4262900000003</v>
      </c>
      <c r="H861">
        <v>4513.54421</v>
      </c>
      <c r="J861">
        <v>1775655300</v>
      </c>
      <c r="K861" t="s">
        <v>0</v>
      </c>
      <c r="L861" t="s">
        <v>2</v>
      </c>
      <c r="M861">
        <v>4776.87</v>
      </c>
      <c r="N861">
        <v>4780.9129300000004</v>
      </c>
      <c r="O861">
        <v>4783.8663500000002</v>
      </c>
      <c r="P861">
        <v>4788.8460100000002</v>
      </c>
      <c r="Q861">
        <v>4775.2587899999999</v>
      </c>
    </row>
    <row r="862" spans="1:17" x14ac:dyDescent="0.55000000000000004">
      <c r="A862">
        <v>1774918800</v>
      </c>
      <c r="B862" t="s">
        <v>0</v>
      </c>
      <c r="C862" t="s">
        <v>1</v>
      </c>
      <c r="D862">
        <v>4605.2700000000004</v>
      </c>
      <c r="E862">
        <v>4557.7168600000005</v>
      </c>
      <c r="F862">
        <v>4546.9616699999997</v>
      </c>
      <c r="G862">
        <v>4572.9873299999999</v>
      </c>
      <c r="H862">
        <v>4525.4629000000004</v>
      </c>
      <c r="J862">
        <v>1775655600</v>
      </c>
      <c r="K862" t="s">
        <v>0</v>
      </c>
      <c r="L862" t="s">
        <v>2</v>
      </c>
      <c r="M862">
        <v>4774.7</v>
      </c>
      <c r="N862">
        <v>4779.6740099999997</v>
      </c>
      <c r="O862">
        <v>4781.7701800000004</v>
      </c>
      <c r="P862">
        <v>4787.3112300000003</v>
      </c>
      <c r="Q862">
        <v>4773.4138199999998</v>
      </c>
    </row>
    <row r="863" spans="1:17" x14ac:dyDescent="0.55000000000000004">
      <c r="A863">
        <v>1774922400</v>
      </c>
      <c r="B863" t="s">
        <v>0</v>
      </c>
      <c r="C863" t="s">
        <v>1</v>
      </c>
      <c r="D863">
        <v>4568.4799999999996</v>
      </c>
      <c r="E863">
        <v>4565.6764599999997</v>
      </c>
      <c r="F863">
        <v>4556.3190599999998</v>
      </c>
      <c r="G863">
        <v>4582.1238000000003</v>
      </c>
      <c r="H863">
        <v>4537.3634599999996</v>
      </c>
      <c r="J863">
        <v>1775655900</v>
      </c>
      <c r="K863" t="s">
        <v>0</v>
      </c>
      <c r="L863" t="s">
        <v>2</v>
      </c>
      <c r="M863">
        <v>4788.33</v>
      </c>
      <c r="N863">
        <v>4779.5494200000003</v>
      </c>
      <c r="O863">
        <v>4780.6598000000004</v>
      </c>
      <c r="P863">
        <v>4786.7996199999998</v>
      </c>
      <c r="Q863">
        <v>4772.7595499999998</v>
      </c>
    </row>
    <row r="864" spans="1:17" x14ac:dyDescent="0.55000000000000004">
      <c r="A864">
        <v>1774926000</v>
      </c>
      <c r="B864" t="s">
        <v>0</v>
      </c>
      <c r="C864" t="s">
        <v>1</v>
      </c>
      <c r="D864">
        <v>4557.37</v>
      </c>
      <c r="E864">
        <v>4570.1955099999996</v>
      </c>
      <c r="F864">
        <v>4563.2572899999996</v>
      </c>
      <c r="G864">
        <v>4586.1311999999998</v>
      </c>
      <c r="H864">
        <v>4546.8248400000002</v>
      </c>
      <c r="J864">
        <v>1775656200</v>
      </c>
      <c r="K864" t="s">
        <v>0</v>
      </c>
      <c r="L864" t="s">
        <v>2</v>
      </c>
      <c r="M864">
        <v>4772.01</v>
      </c>
      <c r="N864">
        <v>4779.8642</v>
      </c>
      <c r="O864">
        <v>4780.2619999999997</v>
      </c>
      <c r="P864">
        <v>4786.9199099999996</v>
      </c>
      <c r="Q864">
        <v>4773.0124800000003</v>
      </c>
    </row>
    <row r="865" spans="1:17" x14ac:dyDescent="0.55000000000000004">
      <c r="A865">
        <v>1774929600</v>
      </c>
      <c r="B865" t="s">
        <v>0</v>
      </c>
      <c r="C865" t="s">
        <v>1</v>
      </c>
      <c r="D865">
        <v>4564.79</v>
      </c>
      <c r="E865">
        <v>4571.5200299999997</v>
      </c>
      <c r="F865">
        <v>4567.3886599999996</v>
      </c>
      <c r="G865">
        <v>4585.8236999999999</v>
      </c>
      <c r="H865">
        <v>4553.1657400000004</v>
      </c>
      <c r="J865">
        <v>1775656500</v>
      </c>
      <c r="K865" t="s">
        <v>0</v>
      </c>
      <c r="L865" t="s">
        <v>2</v>
      </c>
      <c r="M865">
        <v>4778.1400000000003</v>
      </c>
      <c r="N865">
        <v>4780.5861000000004</v>
      </c>
      <c r="O865">
        <v>4780.4240499999996</v>
      </c>
      <c r="P865">
        <v>4787.3093399999998</v>
      </c>
      <c r="Q865">
        <v>4773.8096400000004</v>
      </c>
    </row>
    <row r="866" spans="1:17" x14ac:dyDescent="0.55000000000000004">
      <c r="A866">
        <v>1774933200</v>
      </c>
      <c r="B866" t="s">
        <v>0</v>
      </c>
      <c r="C866" t="s">
        <v>1</v>
      </c>
      <c r="D866">
        <v>4568.88</v>
      </c>
      <c r="E866">
        <v>4569.9330900000004</v>
      </c>
      <c r="F866">
        <v>4568.6608800000004</v>
      </c>
      <c r="G866">
        <v>4582.3303599999999</v>
      </c>
      <c r="H866">
        <v>4555.7878600000004</v>
      </c>
      <c r="J866">
        <v>1775656800</v>
      </c>
      <c r="K866" t="s">
        <v>0</v>
      </c>
      <c r="L866" t="s">
        <v>2</v>
      </c>
      <c r="M866">
        <v>4785.59</v>
      </c>
      <c r="N866">
        <v>4781.0780699999996</v>
      </c>
      <c r="O866">
        <v>4780.7510599999996</v>
      </c>
      <c r="P866">
        <v>4787.7329600000003</v>
      </c>
      <c r="Q866">
        <v>4774.7159300000003</v>
      </c>
    </row>
    <row r="867" spans="1:17" x14ac:dyDescent="0.55000000000000004">
      <c r="A867">
        <v>1774936800</v>
      </c>
      <c r="B867" t="s">
        <v>0</v>
      </c>
      <c r="C867" t="s">
        <v>1</v>
      </c>
      <c r="D867">
        <v>4557.21</v>
      </c>
      <c r="E867">
        <v>4566.3712400000004</v>
      </c>
      <c r="F867">
        <v>4567.5160599999999</v>
      </c>
      <c r="G867">
        <v>4576.9467500000001</v>
      </c>
      <c r="H867">
        <v>4555.2885999999999</v>
      </c>
      <c r="J867">
        <v>1775657100</v>
      </c>
      <c r="K867" t="s">
        <v>0</v>
      </c>
      <c r="L867" t="s">
        <v>2</v>
      </c>
      <c r="M867">
        <v>4786.4399999999996</v>
      </c>
      <c r="N867">
        <v>4780.7162799999996</v>
      </c>
      <c r="O867">
        <v>4780.7336699999996</v>
      </c>
      <c r="P867">
        <v>4787.52657</v>
      </c>
      <c r="Q867">
        <v>4775.03971</v>
      </c>
    </row>
    <row r="868" spans="1:17" x14ac:dyDescent="0.55000000000000004">
      <c r="A868">
        <v>1774940400</v>
      </c>
      <c r="B868" t="s">
        <v>0</v>
      </c>
      <c r="C868" t="s">
        <v>1</v>
      </c>
      <c r="D868">
        <v>4564.38</v>
      </c>
      <c r="E868">
        <v>4562.5364399999999</v>
      </c>
      <c r="F868">
        <v>4565.0262499999999</v>
      </c>
      <c r="G868">
        <v>4571.9143299999996</v>
      </c>
      <c r="H868">
        <v>4552.5278500000004</v>
      </c>
      <c r="J868">
        <v>1775657400</v>
      </c>
      <c r="K868" t="s">
        <v>0</v>
      </c>
      <c r="L868" t="s">
        <v>2</v>
      </c>
      <c r="M868">
        <v>4780.25</v>
      </c>
      <c r="N868">
        <v>4779.1966400000001</v>
      </c>
      <c r="O868">
        <v>4779.9651599999997</v>
      </c>
      <c r="P868">
        <v>4786.3918299999996</v>
      </c>
      <c r="Q868">
        <v>4774.3681500000002</v>
      </c>
    </row>
    <row r="869" spans="1:17" x14ac:dyDescent="0.55000000000000004">
      <c r="A869">
        <v>1774944000</v>
      </c>
      <c r="B869" t="s">
        <v>0</v>
      </c>
      <c r="C869" t="s">
        <v>1</v>
      </c>
      <c r="D869">
        <v>4568.63</v>
      </c>
      <c r="E869">
        <v>4559.6208399999996</v>
      </c>
      <c r="F869">
        <v>4562.3235400000003</v>
      </c>
      <c r="G869">
        <v>4569.07294</v>
      </c>
      <c r="H869">
        <v>4549.1665300000004</v>
      </c>
      <c r="J869">
        <v>1775657700</v>
      </c>
      <c r="K869" t="s">
        <v>0</v>
      </c>
      <c r="L869" t="s">
        <v>2</v>
      </c>
      <c r="M869">
        <v>4773.1400000000003</v>
      </c>
      <c r="N869">
        <v>4776.5552900000002</v>
      </c>
      <c r="O869">
        <v>4778.2602200000001</v>
      </c>
      <c r="P869">
        <v>4784.2936399999999</v>
      </c>
      <c r="Q869">
        <v>4772.3850499999999</v>
      </c>
    </row>
    <row r="870" spans="1:17" x14ac:dyDescent="0.55000000000000004">
      <c r="A870">
        <v>1774947600</v>
      </c>
      <c r="B870" t="s">
        <v>0</v>
      </c>
      <c r="C870" t="s">
        <v>1</v>
      </c>
      <c r="D870">
        <v>4555.6499999999996</v>
      </c>
      <c r="E870">
        <v>4558.6769299999996</v>
      </c>
      <c r="F870">
        <v>4560.5002400000003</v>
      </c>
      <c r="G870">
        <v>4569.4260800000002</v>
      </c>
      <c r="H870">
        <v>4546.2572</v>
      </c>
      <c r="J870">
        <v>1775658000</v>
      </c>
      <c r="K870" t="s">
        <v>0</v>
      </c>
      <c r="L870" t="s">
        <v>2</v>
      </c>
      <c r="M870">
        <v>4774.4399999999996</v>
      </c>
      <c r="N870">
        <v>4773.0015000000003</v>
      </c>
      <c r="O870">
        <v>4775.6308600000002</v>
      </c>
      <c r="P870">
        <v>4781.2337299999999</v>
      </c>
      <c r="Q870">
        <v>4769.16669</v>
      </c>
    </row>
    <row r="871" spans="1:17" x14ac:dyDescent="0.55000000000000004">
      <c r="A871">
        <v>1774951200</v>
      </c>
      <c r="B871" t="s">
        <v>0</v>
      </c>
      <c r="C871" t="s">
        <v>1</v>
      </c>
      <c r="D871">
        <v>4546.97</v>
      </c>
      <c r="E871">
        <v>4561.0962</v>
      </c>
      <c r="F871">
        <v>4560.7982199999997</v>
      </c>
      <c r="G871">
        <v>4573.7179900000001</v>
      </c>
      <c r="H871">
        <v>4545.6091299999998</v>
      </c>
      <c r="J871">
        <v>1775658300</v>
      </c>
      <c r="K871" t="s">
        <v>0</v>
      </c>
      <c r="L871" t="s">
        <v>2</v>
      </c>
      <c r="M871">
        <v>4767.49</v>
      </c>
      <c r="N871">
        <v>4768.6520200000004</v>
      </c>
      <c r="O871">
        <v>4772.1414400000003</v>
      </c>
      <c r="P871">
        <v>4777.4163200000003</v>
      </c>
      <c r="Q871">
        <v>4764.8182900000002</v>
      </c>
    </row>
    <row r="872" spans="1:17" x14ac:dyDescent="0.55000000000000004">
      <c r="A872">
        <v>1774954800</v>
      </c>
      <c r="B872" t="s">
        <v>0</v>
      </c>
      <c r="C872" t="s">
        <v>1</v>
      </c>
      <c r="D872">
        <v>4582.3500000000004</v>
      </c>
      <c r="E872">
        <v>4567.7710999999999</v>
      </c>
      <c r="F872">
        <v>4564.2846600000003</v>
      </c>
      <c r="G872">
        <v>4582.2785599999997</v>
      </c>
      <c r="H872">
        <v>4549.0760499999997</v>
      </c>
      <c r="J872">
        <v>1775658600</v>
      </c>
      <c r="K872" t="s">
        <v>0</v>
      </c>
      <c r="L872" t="s">
        <v>2</v>
      </c>
      <c r="M872">
        <v>4754.29</v>
      </c>
      <c r="N872">
        <v>4763.91338</v>
      </c>
      <c r="O872">
        <v>4768.0274099999997</v>
      </c>
      <c r="P872">
        <v>4773.1450299999997</v>
      </c>
      <c r="Q872">
        <v>4759.83104</v>
      </c>
    </row>
    <row r="873" spans="1:17" x14ac:dyDescent="0.55000000000000004">
      <c r="A873">
        <v>1774958400</v>
      </c>
      <c r="B873" t="s">
        <v>0</v>
      </c>
      <c r="C873" t="s">
        <v>1</v>
      </c>
      <c r="D873">
        <v>4574.8900000000003</v>
      </c>
      <c r="E873">
        <v>4577.86564</v>
      </c>
      <c r="F873">
        <v>4571.0751499999997</v>
      </c>
      <c r="G873">
        <v>4593.9394899999998</v>
      </c>
      <c r="H873">
        <v>4557.1168600000001</v>
      </c>
      <c r="J873">
        <v>1775658900</v>
      </c>
      <c r="K873" t="s">
        <v>0</v>
      </c>
      <c r="L873" t="s">
        <v>2</v>
      </c>
      <c r="M873">
        <v>4760.95</v>
      </c>
      <c r="N873">
        <v>4759.3684499999999</v>
      </c>
      <c r="O873">
        <v>4763.6979300000003</v>
      </c>
      <c r="P873">
        <v>4768.7472799999996</v>
      </c>
      <c r="Q873">
        <v>4754.7596000000003</v>
      </c>
    </row>
    <row r="874" spans="1:17" x14ac:dyDescent="0.55000000000000004">
      <c r="A874">
        <v>1774962000</v>
      </c>
      <c r="B874" t="s">
        <v>0</v>
      </c>
      <c r="C874" t="s">
        <v>1</v>
      </c>
      <c r="D874">
        <v>4607.37</v>
      </c>
      <c r="E874">
        <v>4591.1494899999998</v>
      </c>
      <c r="F874">
        <v>4581.1123200000002</v>
      </c>
      <c r="G874">
        <v>4607.8032899999998</v>
      </c>
      <c r="H874">
        <v>4568.9736999999996</v>
      </c>
      <c r="J874">
        <v>1775659200</v>
      </c>
      <c r="K874" t="s">
        <v>0</v>
      </c>
      <c r="L874" t="s">
        <v>2</v>
      </c>
      <c r="M874">
        <v>4760.2700000000004</v>
      </c>
      <c r="N874">
        <v>4755.0691999999999</v>
      </c>
      <c r="O874">
        <v>4759.38357</v>
      </c>
      <c r="P874">
        <v>4764.4327999999996</v>
      </c>
      <c r="Q874">
        <v>4749.9035299999996</v>
      </c>
    </row>
    <row r="875" spans="1:17" x14ac:dyDescent="0.55000000000000004">
      <c r="A875">
        <v>1774965600</v>
      </c>
      <c r="B875" t="s">
        <v>0</v>
      </c>
      <c r="C875" t="s">
        <v>1</v>
      </c>
      <c r="D875">
        <v>4599.33</v>
      </c>
      <c r="E875">
        <v>4606.0384899999999</v>
      </c>
      <c r="F875">
        <v>4593.5753999999997</v>
      </c>
      <c r="G875">
        <v>4622.7254499999999</v>
      </c>
      <c r="H875">
        <v>4584.1020900000003</v>
      </c>
      <c r="J875">
        <v>1775659500</v>
      </c>
      <c r="K875" t="s">
        <v>0</v>
      </c>
      <c r="L875" t="s">
        <v>2</v>
      </c>
      <c r="M875">
        <v>4755.47</v>
      </c>
      <c r="N875">
        <v>4751.2044999999998</v>
      </c>
      <c r="O875">
        <v>4755.29403</v>
      </c>
      <c r="P875">
        <v>4760.2536300000002</v>
      </c>
      <c r="Q875">
        <v>4745.3897800000004</v>
      </c>
    </row>
    <row r="876" spans="1:17" x14ac:dyDescent="0.55000000000000004">
      <c r="A876">
        <v>1774969200</v>
      </c>
      <c r="B876" t="s">
        <v>0</v>
      </c>
      <c r="C876" t="s">
        <v>1</v>
      </c>
      <c r="D876">
        <v>4609.37</v>
      </c>
      <c r="E876">
        <v>4621.9860200000003</v>
      </c>
      <c r="F876">
        <v>4607.78071</v>
      </c>
      <c r="G876">
        <v>4637.5049499999996</v>
      </c>
      <c r="H876">
        <v>4600.8515500000003</v>
      </c>
      <c r="J876">
        <v>1775659800</v>
      </c>
      <c r="K876" t="s">
        <v>0</v>
      </c>
      <c r="L876" t="s">
        <v>2</v>
      </c>
      <c r="M876">
        <v>4753.1400000000003</v>
      </c>
      <c r="N876">
        <v>4748.0845799999997</v>
      </c>
      <c r="O876">
        <v>4751.6893099999998</v>
      </c>
      <c r="P876">
        <v>4756.4945600000001</v>
      </c>
      <c r="Q876">
        <v>4741.6944899999999</v>
      </c>
    </row>
    <row r="877" spans="1:17" x14ac:dyDescent="0.55000000000000004">
      <c r="A877">
        <v>1774972800</v>
      </c>
      <c r="B877" t="s">
        <v>0</v>
      </c>
      <c r="C877" t="s">
        <v>1</v>
      </c>
      <c r="D877">
        <v>4638.18</v>
      </c>
      <c r="E877">
        <v>4637.9781199999998</v>
      </c>
      <c r="F877">
        <v>4622.8794200000002</v>
      </c>
      <c r="G877">
        <v>4651.78179</v>
      </c>
      <c r="H877">
        <v>4618.0450600000004</v>
      </c>
      <c r="J877">
        <v>1775660100</v>
      </c>
      <c r="K877" t="s">
        <v>0</v>
      </c>
      <c r="L877" t="s">
        <v>2</v>
      </c>
      <c r="M877">
        <v>4736.57</v>
      </c>
      <c r="N877">
        <v>4745.9402200000004</v>
      </c>
      <c r="O877">
        <v>4748.8147600000002</v>
      </c>
      <c r="P877">
        <v>4753.5464599999996</v>
      </c>
      <c r="Q877">
        <v>4739.1613500000003</v>
      </c>
    </row>
    <row r="878" spans="1:17" x14ac:dyDescent="0.55000000000000004">
      <c r="A878">
        <v>1774976400</v>
      </c>
      <c r="B878" t="s">
        <v>0</v>
      </c>
      <c r="C878" t="s">
        <v>1</v>
      </c>
      <c r="D878">
        <v>4654.99</v>
      </c>
      <c r="E878">
        <v>4652.6313799999998</v>
      </c>
      <c r="F878">
        <v>4637.7554</v>
      </c>
      <c r="G878">
        <v>4664.7009699999999</v>
      </c>
      <c r="H878">
        <v>4634.4959900000003</v>
      </c>
      <c r="J878">
        <v>1775660400</v>
      </c>
      <c r="K878" t="s">
        <v>0</v>
      </c>
      <c r="L878" t="s">
        <v>2</v>
      </c>
      <c r="M878">
        <v>4747.03</v>
      </c>
      <c r="N878">
        <v>4745.2252900000003</v>
      </c>
      <c r="O878">
        <v>4747.0200199999999</v>
      </c>
      <c r="P878">
        <v>4751.6367799999998</v>
      </c>
      <c r="Q878">
        <v>4738.2095799999997</v>
      </c>
    </row>
    <row r="879" spans="1:17" x14ac:dyDescent="0.55000000000000004">
      <c r="A879">
        <v>1774980000</v>
      </c>
      <c r="B879" t="s">
        <v>0</v>
      </c>
      <c r="C879" t="s">
        <v>1</v>
      </c>
      <c r="D879">
        <v>4667.49</v>
      </c>
      <c r="E879">
        <v>4665.2349199999999</v>
      </c>
      <c r="F879">
        <v>4651.4951600000004</v>
      </c>
      <c r="G879">
        <v>4675.8596200000002</v>
      </c>
      <c r="H879">
        <v>4648.7975999999999</v>
      </c>
      <c r="J879">
        <v>1775660700</v>
      </c>
      <c r="K879" t="s">
        <v>0</v>
      </c>
      <c r="L879" t="s">
        <v>2</v>
      </c>
      <c r="M879">
        <v>4742.59</v>
      </c>
      <c r="N879">
        <v>4745.6107099999999</v>
      </c>
      <c r="O879">
        <v>4746.3153700000003</v>
      </c>
      <c r="P879">
        <v>4750.9037200000002</v>
      </c>
      <c r="Q879">
        <v>4738.7066500000001</v>
      </c>
    </row>
    <row r="880" spans="1:17" x14ac:dyDescent="0.55000000000000004">
      <c r="A880">
        <v>1774983600</v>
      </c>
      <c r="B880" t="s">
        <v>0</v>
      </c>
      <c r="C880" t="s">
        <v>1</v>
      </c>
      <c r="D880">
        <v>4682.87</v>
      </c>
      <c r="E880">
        <v>4675.2288600000002</v>
      </c>
      <c r="F880">
        <v>4663.3620099999998</v>
      </c>
      <c r="G880">
        <v>4685.3330699999997</v>
      </c>
      <c r="H880">
        <v>4660.0439399999996</v>
      </c>
      <c r="J880">
        <v>1775661000</v>
      </c>
      <c r="K880" t="s">
        <v>0</v>
      </c>
      <c r="L880" t="s">
        <v>2</v>
      </c>
      <c r="M880">
        <v>4743.45</v>
      </c>
      <c r="N880">
        <v>4747.0558099999998</v>
      </c>
      <c r="O880">
        <v>4746.68559</v>
      </c>
      <c r="P880">
        <v>4751.2569199999998</v>
      </c>
      <c r="Q880">
        <v>4740.3443799999995</v>
      </c>
    </row>
    <row r="881" spans="1:17" x14ac:dyDescent="0.55000000000000004">
      <c r="A881">
        <v>1774987200</v>
      </c>
      <c r="B881" t="s">
        <v>0</v>
      </c>
      <c r="C881" t="s">
        <v>1</v>
      </c>
      <c r="D881">
        <v>4667.25</v>
      </c>
      <c r="E881">
        <v>4682.24748</v>
      </c>
      <c r="F881">
        <v>4672.8047399999996</v>
      </c>
      <c r="G881">
        <v>4692.8898799999997</v>
      </c>
      <c r="H881">
        <v>4667.9423900000002</v>
      </c>
      <c r="J881">
        <v>1775661300</v>
      </c>
      <c r="K881" t="s">
        <v>0</v>
      </c>
      <c r="L881" t="s">
        <v>2</v>
      </c>
      <c r="M881">
        <v>4754.3500000000004</v>
      </c>
      <c r="N881">
        <v>4749.3001599999998</v>
      </c>
      <c r="O881">
        <v>4747.99287</v>
      </c>
      <c r="P881">
        <v>4752.5824400000001</v>
      </c>
      <c r="Q881">
        <v>4743.0517</v>
      </c>
    </row>
    <row r="882" spans="1:17" x14ac:dyDescent="0.55000000000000004">
      <c r="A882">
        <v>1774994400</v>
      </c>
      <c r="B882" t="s">
        <v>0</v>
      </c>
      <c r="C882" t="s">
        <v>1</v>
      </c>
      <c r="D882">
        <v>4680.59</v>
      </c>
      <c r="E882">
        <v>4687.1039499999997</v>
      </c>
      <c r="F882">
        <v>4679.9543400000002</v>
      </c>
      <c r="G882">
        <v>4698.6486999999997</v>
      </c>
      <c r="H882">
        <v>4672.8781900000004</v>
      </c>
      <c r="J882">
        <v>1775661600</v>
      </c>
      <c r="K882" t="s">
        <v>0</v>
      </c>
      <c r="L882" t="s">
        <v>2</v>
      </c>
      <c r="M882">
        <v>4755.17</v>
      </c>
      <c r="N882">
        <v>4751.7798199999997</v>
      </c>
      <c r="O882">
        <v>4749.8863499999998</v>
      </c>
      <c r="P882">
        <v>4754.4687400000003</v>
      </c>
      <c r="Q882">
        <v>4746.3049000000001</v>
      </c>
    </row>
    <row r="883" spans="1:17" x14ac:dyDescent="0.55000000000000004">
      <c r="A883">
        <v>1774998000</v>
      </c>
      <c r="B883" t="s">
        <v>0</v>
      </c>
      <c r="C883" t="s">
        <v>1</v>
      </c>
      <c r="D883">
        <v>4696.32</v>
      </c>
      <c r="E883">
        <v>4689.9276099999997</v>
      </c>
      <c r="F883">
        <v>4684.9409800000003</v>
      </c>
      <c r="G883">
        <v>4702.5907100000004</v>
      </c>
      <c r="H883">
        <v>4675.7081600000001</v>
      </c>
      <c r="J883">
        <v>1775661900</v>
      </c>
      <c r="K883" t="s">
        <v>0</v>
      </c>
      <c r="L883" t="s">
        <v>2</v>
      </c>
      <c r="M883">
        <v>4751.04</v>
      </c>
      <c r="N883">
        <v>4754.1936599999999</v>
      </c>
      <c r="O883">
        <v>4752.04</v>
      </c>
      <c r="P883">
        <v>4756.5646100000004</v>
      </c>
      <c r="Q883">
        <v>4749.5138100000004</v>
      </c>
    </row>
    <row r="884" spans="1:17" x14ac:dyDescent="0.55000000000000004">
      <c r="A884">
        <v>1775001600</v>
      </c>
      <c r="B884" t="s">
        <v>0</v>
      </c>
      <c r="C884" t="s">
        <v>1</v>
      </c>
      <c r="D884">
        <v>4710.8900000000003</v>
      </c>
      <c r="E884">
        <v>4690.7608799999998</v>
      </c>
      <c r="F884">
        <v>4687.8509299999996</v>
      </c>
      <c r="G884">
        <v>4704.9574499999999</v>
      </c>
      <c r="H884">
        <v>4676.9585999999999</v>
      </c>
      <c r="J884">
        <v>1775662200</v>
      </c>
      <c r="K884" t="s">
        <v>0</v>
      </c>
      <c r="L884" t="s">
        <v>2</v>
      </c>
      <c r="M884">
        <v>4757.01</v>
      </c>
      <c r="N884">
        <v>4756.3999400000002</v>
      </c>
      <c r="O884">
        <v>4754.2199700000001</v>
      </c>
      <c r="P884">
        <v>4758.6167800000003</v>
      </c>
      <c r="Q884">
        <v>4752.4543899999999</v>
      </c>
    </row>
    <row r="885" spans="1:17" x14ac:dyDescent="0.55000000000000004">
      <c r="A885">
        <v>1775005200</v>
      </c>
      <c r="B885" t="s">
        <v>0</v>
      </c>
      <c r="C885" t="s">
        <v>1</v>
      </c>
      <c r="D885">
        <v>4693.0200000000004</v>
      </c>
      <c r="E885">
        <v>4689.9121699999996</v>
      </c>
      <c r="F885">
        <v>4688.8815500000001</v>
      </c>
      <c r="G885">
        <v>4705.5848599999999</v>
      </c>
      <c r="H885">
        <v>4676.82528</v>
      </c>
      <c r="J885">
        <v>1775662500</v>
      </c>
      <c r="K885" t="s">
        <v>0</v>
      </c>
      <c r="L885" t="s">
        <v>2</v>
      </c>
      <c r="M885">
        <v>4760.29</v>
      </c>
      <c r="N885">
        <v>4758.02477</v>
      </c>
      <c r="O885">
        <v>4756.12237</v>
      </c>
      <c r="P885">
        <v>4760.3887400000003</v>
      </c>
      <c r="Q885">
        <v>4754.8770100000002</v>
      </c>
    </row>
    <row r="886" spans="1:17" x14ac:dyDescent="0.55000000000000004">
      <c r="A886">
        <v>1775008800</v>
      </c>
      <c r="B886" t="s">
        <v>0</v>
      </c>
      <c r="C886" t="s">
        <v>1</v>
      </c>
      <c r="D886">
        <v>4685.1400000000003</v>
      </c>
      <c r="E886">
        <v>4689.0239099999999</v>
      </c>
      <c r="F886">
        <v>4688.95273</v>
      </c>
      <c r="G886">
        <v>4705.2067500000003</v>
      </c>
      <c r="H886">
        <v>4676.5497500000001</v>
      </c>
      <c r="J886">
        <v>1775662800</v>
      </c>
      <c r="K886" t="s">
        <v>0</v>
      </c>
      <c r="L886" t="s">
        <v>2</v>
      </c>
      <c r="M886">
        <v>4755.8500000000004</v>
      </c>
      <c r="N886">
        <v>4758.8605299999999</v>
      </c>
      <c r="O886">
        <v>4757.4914500000004</v>
      </c>
      <c r="P886">
        <v>4761.6063100000001</v>
      </c>
      <c r="Q886">
        <v>4756.4587799999999</v>
      </c>
    </row>
    <row r="887" spans="1:17" x14ac:dyDescent="0.55000000000000004">
      <c r="A887">
        <v>1775012400</v>
      </c>
      <c r="B887" t="s">
        <v>0</v>
      </c>
      <c r="C887" t="s">
        <v>1</v>
      </c>
      <c r="D887">
        <v>4681.92</v>
      </c>
      <c r="E887">
        <v>4689.4350100000001</v>
      </c>
      <c r="F887">
        <v>4689.1938700000001</v>
      </c>
      <c r="G887">
        <v>4705.4487799999997</v>
      </c>
      <c r="H887">
        <v>4677.1398600000002</v>
      </c>
      <c r="J887">
        <v>1775663100</v>
      </c>
      <c r="K887" t="s">
        <v>0</v>
      </c>
      <c r="L887" t="s">
        <v>2</v>
      </c>
      <c r="M887">
        <v>4758.88</v>
      </c>
      <c r="N887">
        <v>4758.9981699999998</v>
      </c>
      <c r="O887">
        <v>4758.2448100000001</v>
      </c>
      <c r="P887">
        <v>4762.1689200000001</v>
      </c>
      <c r="Q887">
        <v>4757.1681200000003</v>
      </c>
    </row>
    <row r="888" spans="1:17" x14ac:dyDescent="0.55000000000000004">
      <c r="A888">
        <v>1775016000</v>
      </c>
      <c r="B888" t="s">
        <v>0</v>
      </c>
      <c r="C888" t="s">
        <v>1</v>
      </c>
      <c r="D888">
        <v>4676.71</v>
      </c>
      <c r="E888">
        <v>4692.0462799999996</v>
      </c>
      <c r="F888">
        <v>4690.6200799999997</v>
      </c>
      <c r="G888">
        <v>4707.3976599999996</v>
      </c>
      <c r="H888">
        <v>4679.2760600000001</v>
      </c>
      <c r="J888">
        <v>1775663400</v>
      </c>
      <c r="K888" t="s">
        <v>0</v>
      </c>
      <c r="L888" t="s">
        <v>2</v>
      </c>
      <c r="M888">
        <v>4757.54</v>
      </c>
      <c r="N888">
        <v>4758.4406799999997</v>
      </c>
      <c r="O888">
        <v>4758.3427499999998</v>
      </c>
      <c r="P888">
        <v>4762.1080700000002</v>
      </c>
      <c r="Q888">
        <v>4757.0175900000004</v>
      </c>
    </row>
    <row r="889" spans="1:17" x14ac:dyDescent="0.55000000000000004">
      <c r="A889">
        <v>1775019600</v>
      </c>
      <c r="B889" t="s">
        <v>0</v>
      </c>
      <c r="C889" t="s">
        <v>1</v>
      </c>
      <c r="D889">
        <v>4684.58</v>
      </c>
      <c r="E889">
        <v>4697.3918700000004</v>
      </c>
      <c r="F889">
        <v>4694.0059799999999</v>
      </c>
      <c r="G889">
        <v>4711.9639100000004</v>
      </c>
      <c r="H889">
        <v>4683.6559500000003</v>
      </c>
      <c r="J889">
        <v>1775663700</v>
      </c>
      <c r="K889" t="s">
        <v>0</v>
      </c>
      <c r="L889" t="s">
        <v>2</v>
      </c>
      <c r="M889">
        <v>4756.6899999999996</v>
      </c>
      <c r="N889">
        <v>4757.3560399999997</v>
      </c>
      <c r="O889">
        <v>4757.8493900000003</v>
      </c>
      <c r="P889">
        <v>4761.4162200000001</v>
      </c>
      <c r="Q889">
        <v>4756.0412100000003</v>
      </c>
    </row>
    <row r="890" spans="1:17" x14ac:dyDescent="0.55000000000000004">
      <c r="A890">
        <v>1775023200</v>
      </c>
      <c r="B890" t="s">
        <v>0</v>
      </c>
      <c r="C890" t="s">
        <v>1</v>
      </c>
      <c r="D890">
        <v>4730.68</v>
      </c>
      <c r="E890">
        <v>4705.0006599999997</v>
      </c>
      <c r="F890">
        <v>4699.5033199999998</v>
      </c>
      <c r="G890">
        <v>4718.67598</v>
      </c>
      <c r="H890">
        <v>4689.9037900000003</v>
      </c>
      <c r="J890">
        <v>1775664000</v>
      </c>
      <c r="K890" t="s">
        <v>0</v>
      </c>
      <c r="L890" t="s">
        <v>2</v>
      </c>
      <c r="M890">
        <v>4757.55</v>
      </c>
      <c r="N890">
        <v>4755.9663099999998</v>
      </c>
      <c r="O890">
        <v>4756.9078499999996</v>
      </c>
      <c r="P890">
        <v>4760.3182100000004</v>
      </c>
      <c r="Q890">
        <v>4754.49118</v>
      </c>
    </row>
    <row r="891" spans="1:17" x14ac:dyDescent="0.55000000000000004">
      <c r="A891">
        <v>1775026800</v>
      </c>
      <c r="B891" t="s">
        <v>0</v>
      </c>
      <c r="C891" t="s">
        <v>1</v>
      </c>
      <c r="D891">
        <v>4713.0200000000004</v>
      </c>
      <c r="E891">
        <v>4712.8855199999998</v>
      </c>
      <c r="F891">
        <v>4706.1944199999998</v>
      </c>
      <c r="G891">
        <v>4726.4057199999997</v>
      </c>
      <c r="H891">
        <v>4697.3161700000001</v>
      </c>
      <c r="J891">
        <v>1775664300</v>
      </c>
      <c r="K891" t="s">
        <v>0</v>
      </c>
      <c r="L891" t="s">
        <v>2</v>
      </c>
      <c r="M891">
        <v>4757.8999999999996</v>
      </c>
      <c r="N891">
        <v>4754.4944400000004</v>
      </c>
      <c r="O891">
        <v>4755.7011499999999</v>
      </c>
      <c r="P891">
        <v>4758.9178599999996</v>
      </c>
      <c r="Q891">
        <v>4752.6206899999997</v>
      </c>
    </row>
    <row r="892" spans="1:17" x14ac:dyDescent="0.55000000000000004">
      <c r="A892">
        <v>1775030400</v>
      </c>
      <c r="B892" t="s">
        <v>0</v>
      </c>
      <c r="C892" t="s">
        <v>1</v>
      </c>
      <c r="D892">
        <v>4728.68</v>
      </c>
      <c r="E892">
        <v>4720.8230999999996</v>
      </c>
      <c r="F892">
        <v>4713.5087599999997</v>
      </c>
      <c r="G892">
        <v>4734.1052300000001</v>
      </c>
      <c r="H892">
        <v>4704.4881800000003</v>
      </c>
      <c r="J892">
        <v>1775664600</v>
      </c>
      <c r="K892" t="s">
        <v>0</v>
      </c>
      <c r="L892" t="s">
        <v>2</v>
      </c>
      <c r="M892">
        <v>4753.96</v>
      </c>
      <c r="N892">
        <v>4753.1947700000001</v>
      </c>
      <c r="O892">
        <v>4754.4479600000004</v>
      </c>
      <c r="P892">
        <v>4757.5323900000003</v>
      </c>
      <c r="Q892">
        <v>4750.7725399999999</v>
      </c>
    </row>
    <row r="893" spans="1:17" x14ac:dyDescent="0.55000000000000004">
      <c r="A893">
        <v>1775034000</v>
      </c>
      <c r="B893" t="s">
        <v>0</v>
      </c>
      <c r="C893" t="s">
        <v>1</v>
      </c>
      <c r="D893">
        <v>4723.21</v>
      </c>
      <c r="E893">
        <v>4727.9718800000001</v>
      </c>
      <c r="F893">
        <v>4720.7403199999999</v>
      </c>
      <c r="G893">
        <v>4741.3865599999999</v>
      </c>
      <c r="H893">
        <v>4710.9175500000001</v>
      </c>
      <c r="J893">
        <v>1775664900</v>
      </c>
      <c r="K893" t="s">
        <v>0</v>
      </c>
      <c r="L893" t="s">
        <v>2</v>
      </c>
      <c r="M893">
        <v>4748.21</v>
      </c>
      <c r="N893">
        <v>4752.3955699999997</v>
      </c>
      <c r="O893">
        <v>4753.4217699999999</v>
      </c>
      <c r="P893">
        <v>4756.3640299999997</v>
      </c>
      <c r="Q893">
        <v>4749.3087400000004</v>
      </c>
    </row>
    <row r="894" spans="1:17" x14ac:dyDescent="0.55000000000000004">
      <c r="A894">
        <v>1775037600</v>
      </c>
      <c r="B894" t="s">
        <v>0</v>
      </c>
      <c r="C894" t="s">
        <v>1</v>
      </c>
      <c r="D894">
        <v>4731.3500000000004</v>
      </c>
      <c r="E894">
        <v>4734.5190199999997</v>
      </c>
      <c r="F894">
        <v>4727.6296700000003</v>
      </c>
      <c r="G894">
        <v>4748.2632000000003</v>
      </c>
      <c r="H894">
        <v>4716.4803400000001</v>
      </c>
      <c r="J894">
        <v>1775665200</v>
      </c>
      <c r="K894" t="s">
        <v>0</v>
      </c>
      <c r="L894" t="s">
        <v>2</v>
      </c>
      <c r="M894">
        <v>4752.6499999999996</v>
      </c>
      <c r="N894">
        <v>4752.3754099999996</v>
      </c>
      <c r="O894">
        <v>4752.8985899999998</v>
      </c>
      <c r="P894">
        <v>4755.7324200000003</v>
      </c>
      <c r="Q894">
        <v>4748.7007800000001</v>
      </c>
    </row>
    <row r="895" spans="1:17" x14ac:dyDescent="0.55000000000000004">
      <c r="A895">
        <v>1775041200</v>
      </c>
      <c r="B895" t="s">
        <v>0</v>
      </c>
      <c r="C895" t="s">
        <v>1</v>
      </c>
      <c r="D895">
        <v>4752.57</v>
      </c>
      <c r="E895">
        <v>4740.5151900000001</v>
      </c>
      <c r="F895">
        <v>4734.0724300000002</v>
      </c>
      <c r="G895">
        <v>4754.4736999999996</v>
      </c>
      <c r="H895">
        <v>4721.5031900000004</v>
      </c>
      <c r="J895">
        <v>1775665500</v>
      </c>
      <c r="K895" t="s">
        <v>0</v>
      </c>
      <c r="L895" t="s">
        <v>2</v>
      </c>
      <c r="M895">
        <v>4750.1899999999996</v>
      </c>
      <c r="N895">
        <v>4753.0935099999997</v>
      </c>
      <c r="O895">
        <v>4752.9960499999997</v>
      </c>
      <c r="P895">
        <v>4755.8103199999996</v>
      </c>
      <c r="Q895">
        <v>4749.0671400000001</v>
      </c>
    </row>
    <row r="896" spans="1:17" x14ac:dyDescent="0.55000000000000004">
      <c r="A896">
        <v>1775044800</v>
      </c>
      <c r="B896" t="s">
        <v>0</v>
      </c>
      <c r="C896" t="s">
        <v>1</v>
      </c>
      <c r="D896">
        <v>4724.87</v>
      </c>
      <c r="E896">
        <v>4745.7654300000004</v>
      </c>
      <c r="F896">
        <v>4739.9189299999998</v>
      </c>
      <c r="G896">
        <v>4759.5494099999996</v>
      </c>
      <c r="H896">
        <v>4726.2610000000004</v>
      </c>
      <c r="J896">
        <v>1775665800</v>
      </c>
      <c r="K896" t="s">
        <v>0</v>
      </c>
      <c r="L896" t="s">
        <v>2</v>
      </c>
      <c r="M896">
        <v>4755.95</v>
      </c>
      <c r="N896">
        <v>4754.5471799999996</v>
      </c>
      <c r="O896">
        <v>4753.7716200000004</v>
      </c>
      <c r="P896">
        <v>4756.6235699999997</v>
      </c>
      <c r="Q896">
        <v>4750.3724099999999</v>
      </c>
    </row>
    <row r="897" spans="1:17" x14ac:dyDescent="0.55000000000000004">
      <c r="A897">
        <v>1775048400</v>
      </c>
      <c r="B897" t="s">
        <v>0</v>
      </c>
      <c r="C897" t="s">
        <v>1</v>
      </c>
      <c r="D897">
        <v>4738.37</v>
      </c>
      <c r="E897">
        <v>4751.51955</v>
      </c>
      <c r="F897">
        <v>4745.7192400000004</v>
      </c>
      <c r="G897">
        <v>4764.0624200000002</v>
      </c>
      <c r="H897">
        <v>4731.6001200000001</v>
      </c>
      <c r="J897">
        <v>1775666100</v>
      </c>
      <c r="K897" t="s">
        <v>0</v>
      </c>
      <c r="L897" t="s">
        <v>2</v>
      </c>
      <c r="M897">
        <v>4759.13</v>
      </c>
      <c r="N897">
        <v>4756.4169700000002</v>
      </c>
      <c r="O897">
        <v>4755.09429</v>
      </c>
      <c r="P897">
        <v>4757.9876700000004</v>
      </c>
      <c r="Q897">
        <v>4752.4690099999998</v>
      </c>
    </row>
    <row r="898" spans="1:17" x14ac:dyDescent="0.55000000000000004">
      <c r="A898">
        <v>1775052000</v>
      </c>
      <c r="B898" t="s">
        <v>0</v>
      </c>
      <c r="C898" t="s">
        <v>1</v>
      </c>
      <c r="D898">
        <v>4760.79</v>
      </c>
      <c r="E898">
        <v>4757.7383799999998</v>
      </c>
      <c r="F898">
        <v>4751.7288099999996</v>
      </c>
      <c r="G898">
        <v>4768.6394499999997</v>
      </c>
      <c r="H898">
        <v>4738.2734499999997</v>
      </c>
      <c r="J898">
        <v>1775666400</v>
      </c>
      <c r="K898" t="s">
        <v>0</v>
      </c>
      <c r="L898" t="s">
        <v>2</v>
      </c>
      <c r="M898">
        <v>4758.58</v>
      </c>
      <c r="N898">
        <v>4758.3676800000003</v>
      </c>
      <c r="O898">
        <v>4756.73099</v>
      </c>
      <c r="P898">
        <v>4759.6947899999996</v>
      </c>
      <c r="Q898">
        <v>4754.9252299999998</v>
      </c>
    </row>
    <row r="899" spans="1:17" x14ac:dyDescent="0.55000000000000004">
      <c r="A899">
        <v>1775055600</v>
      </c>
      <c r="B899" t="s">
        <v>0</v>
      </c>
      <c r="C899" t="s">
        <v>1</v>
      </c>
      <c r="D899">
        <v>4786.43</v>
      </c>
      <c r="E899">
        <v>4763.9075000000003</v>
      </c>
      <c r="F899">
        <v>4757.8181599999998</v>
      </c>
      <c r="G899">
        <v>4773.27405</v>
      </c>
      <c r="H899">
        <v>4746.2256299999999</v>
      </c>
      <c r="J899">
        <v>1775666700</v>
      </c>
      <c r="K899" t="s">
        <v>0</v>
      </c>
      <c r="L899" t="s">
        <v>2</v>
      </c>
      <c r="M899">
        <v>4760.8900000000003</v>
      </c>
      <c r="N899">
        <v>4760.1383400000004</v>
      </c>
      <c r="O899">
        <v>4758.4346599999999</v>
      </c>
      <c r="P899">
        <v>4761.49755</v>
      </c>
      <c r="Q899">
        <v>4757.2662499999997</v>
      </c>
    </row>
    <row r="900" spans="1:17" x14ac:dyDescent="0.55000000000000004">
      <c r="A900">
        <v>1775059200</v>
      </c>
      <c r="B900" t="s">
        <v>0</v>
      </c>
      <c r="C900" t="s">
        <v>1</v>
      </c>
      <c r="D900">
        <v>4787.38</v>
      </c>
      <c r="E900">
        <v>4769.2165599999998</v>
      </c>
      <c r="F900">
        <v>4763.5173599999998</v>
      </c>
      <c r="G900">
        <v>4777.8004899999996</v>
      </c>
      <c r="H900">
        <v>4754.0303000000004</v>
      </c>
      <c r="J900">
        <v>1775667000</v>
      </c>
      <c r="K900" t="s">
        <v>0</v>
      </c>
      <c r="L900" t="s">
        <v>2</v>
      </c>
      <c r="M900">
        <v>4760.8900000000003</v>
      </c>
      <c r="N900">
        <v>4761.4058999999997</v>
      </c>
      <c r="O900">
        <v>4759.9202800000003</v>
      </c>
      <c r="P900">
        <v>4763.09969</v>
      </c>
      <c r="Q900">
        <v>4759.1095999999998</v>
      </c>
    </row>
    <row r="901" spans="1:17" x14ac:dyDescent="0.55000000000000004">
      <c r="A901">
        <v>1775062800</v>
      </c>
      <c r="B901" t="s">
        <v>0</v>
      </c>
      <c r="C901" t="s">
        <v>1</v>
      </c>
      <c r="D901">
        <v>4774.29</v>
      </c>
      <c r="E901">
        <v>4773.3354099999997</v>
      </c>
      <c r="F901">
        <v>4768.4263799999999</v>
      </c>
      <c r="G901">
        <v>4782.2732299999998</v>
      </c>
      <c r="H901">
        <v>4760.4293299999999</v>
      </c>
      <c r="J901">
        <v>1775667300</v>
      </c>
      <c r="K901" t="s">
        <v>0</v>
      </c>
      <c r="L901" t="s">
        <v>2</v>
      </c>
      <c r="M901">
        <v>4760.53</v>
      </c>
      <c r="N901">
        <v>4761.9163799999997</v>
      </c>
      <c r="O901">
        <v>4760.9183300000004</v>
      </c>
      <c r="P901">
        <v>4764.1753699999999</v>
      </c>
      <c r="Q901">
        <v>4760.0306</v>
      </c>
    </row>
    <row r="902" spans="1:17" x14ac:dyDescent="0.55000000000000004">
      <c r="A902">
        <v>1775066400</v>
      </c>
      <c r="B902" t="s">
        <v>0</v>
      </c>
      <c r="C902" t="s">
        <v>1</v>
      </c>
      <c r="D902">
        <v>4753.07</v>
      </c>
      <c r="E902">
        <v>4776.1901799999996</v>
      </c>
      <c r="F902">
        <v>4772.3082800000002</v>
      </c>
      <c r="G902">
        <v>4786.3789200000001</v>
      </c>
      <c r="H902">
        <v>4764.4545200000002</v>
      </c>
      <c r="J902">
        <v>1775667600</v>
      </c>
      <c r="K902" t="s">
        <v>0</v>
      </c>
      <c r="L902" t="s">
        <v>2</v>
      </c>
      <c r="M902">
        <v>4760.3900000000003</v>
      </c>
      <c r="N902">
        <v>4761.4969899999996</v>
      </c>
      <c r="O902">
        <v>4761.20766</v>
      </c>
      <c r="P902">
        <v>4764.5694700000004</v>
      </c>
      <c r="Q902">
        <v>4759.8199100000002</v>
      </c>
    </row>
    <row r="903" spans="1:17" x14ac:dyDescent="0.55000000000000004">
      <c r="A903">
        <v>1775070000</v>
      </c>
      <c r="B903" t="s">
        <v>0</v>
      </c>
      <c r="C903" t="s">
        <v>1</v>
      </c>
      <c r="D903">
        <v>4766.1499999999996</v>
      </c>
      <c r="E903">
        <v>4777.5932000000003</v>
      </c>
      <c r="F903">
        <v>4774.9507400000002</v>
      </c>
      <c r="G903">
        <v>4789.8644400000003</v>
      </c>
      <c r="H903">
        <v>4765.96922</v>
      </c>
      <c r="J903">
        <v>1775667900</v>
      </c>
      <c r="K903" t="s">
        <v>0</v>
      </c>
      <c r="L903" t="s">
        <v>2</v>
      </c>
      <c r="M903">
        <v>4758.01</v>
      </c>
      <c r="N903">
        <v>4760.0564899999999</v>
      </c>
      <c r="O903">
        <v>4760.6320699999997</v>
      </c>
      <c r="P903">
        <v>4764.0593399999998</v>
      </c>
      <c r="Q903">
        <v>4758.41338</v>
      </c>
    </row>
    <row r="904" spans="1:17" x14ac:dyDescent="0.55000000000000004">
      <c r="A904">
        <v>1775073600</v>
      </c>
      <c r="B904" t="s">
        <v>0</v>
      </c>
      <c r="C904" t="s">
        <v>1</v>
      </c>
      <c r="D904">
        <v>4758.2</v>
      </c>
      <c r="E904">
        <v>4776.2313800000002</v>
      </c>
      <c r="F904">
        <v>4775.5910599999997</v>
      </c>
      <c r="G904">
        <v>4791.6753500000004</v>
      </c>
      <c r="H904">
        <v>4763.68102</v>
      </c>
      <c r="J904">
        <v>1775668200</v>
      </c>
      <c r="K904" t="s">
        <v>0</v>
      </c>
      <c r="L904" t="s">
        <v>2</v>
      </c>
      <c r="M904">
        <v>4760.8100000000004</v>
      </c>
      <c r="N904">
        <v>4757.6555799999996</v>
      </c>
      <c r="O904">
        <v>4759.14383</v>
      </c>
      <c r="P904">
        <v>4762.6329999999998</v>
      </c>
      <c r="Q904">
        <v>4755.9424600000002</v>
      </c>
    </row>
    <row r="905" spans="1:17" x14ac:dyDescent="0.55000000000000004">
      <c r="A905">
        <v>1775080800</v>
      </c>
      <c r="B905" t="s">
        <v>0</v>
      </c>
      <c r="C905" t="s">
        <v>1</v>
      </c>
      <c r="D905">
        <v>4776.45</v>
      </c>
      <c r="E905">
        <v>4771.1387999999997</v>
      </c>
      <c r="F905">
        <v>4773.3649299999997</v>
      </c>
      <c r="G905">
        <v>4790.66428</v>
      </c>
      <c r="H905">
        <v>4756.5771500000001</v>
      </c>
      <c r="J905">
        <v>1775668500</v>
      </c>
      <c r="K905" t="s">
        <v>0</v>
      </c>
      <c r="L905" t="s">
        <v>2</v>
      </c>
      <c r="M905">
        <v>4755.49</v>
      </c>
      <c r="N905">
        <v>4754.3743899999999</v>
      </c>
      <c r="O905">
        <v>4756.75911</v>
      </c>
      <c r="P905">
        <v>4760.2546400000001</v>
      </c>
      <c r="Q905">
        <v>4752.5824199999997</v>
      </c>
    </row>
    <row r="906" spans="1:17" x14ac:dyDescent="0.55000000000000004">
      <c r="A906">
        <v>1775084400</v>
      </c>
      <c r="B906" t="s">
        <v>0</v>
      </c>
      <c r="C906" t="s">
        <v>1</v>
      </c>
      <c r="D906">
        <v>4784.22</v>
      </c>
      <c r="E906">
        <v>4760.9137700000001</v>
      </c>
      <c r="F906">
        <v>4767.1393500000004</v>
      </c>
      <c r="G906">
        <v>4785.1981900000001</v>
      </c>
      <c r="H906">
        <v>4744.02999</v>
      </c>
      <c r="J906">
        <v>1775668800</v>
      </c>
      <c r="K906" t="s">
        <v>0</v>
      </c>
      <c r="L906" t="s">
        <v>2</v>
      </c>
      <c r="M906">
        <v>4747.9799999999996</v>
      </c>
      <c r="N906">
        <v>4750.6161700000002</v>
      </c>
      <c r="O906">
        <v>4753.6876400000001</v>
      </c>
      <c r="P906">
        <v>4757.0490099999997</v>
      </c>
      <c r="Q906">
        <v>4748.7293499999996</v>
      </c>
    </row>
    <row r="907" spans="1:17" x14ac:dyDescent="0.55000000000000004">
      <c r="A907">
        <v>1775088000</v>
      </c>
      <c r="B907" t="s">
        <v>0</v>
      </c>
      <c r="C907" t="s">
        <v>1</v>
      </c>
      <c r="D907">
        <v>4784.8100000000004</v>
      </c>
      <c r="E907">
        <v>4744.8767200000002</v>
      </c>
      <c r="F907">
        <v>4756.00803</v>
      </c>
      <c r="G907">
        <v>4773.9415799999997</v>
      </c>
      <c r="H907">
        <v>4725.4417599999997</v>
      </c>
      <c r="J907">
        <v>1775669100</v>
      </c>
      <c r="K907" t="s">
        <v>0</v>
      </c>
      <c r="L907" t="s">
        <v>2</v>
      </c>
      <c r="M907">
        <v>4751.07</v>
      </c>
      <c r="N907">
        <v>4746.9087099999997</v>
      </c>
      <c r="O907">
        <v>4750.29817</v>
      </c>
      <c r="P907">
        <v>4753.4196400000001</v>
      </c>
      <c r="Q907">
        <v>4744.9340599999996</v>
      </c>
    </row>
    <row r="908" spans="1:17" x14ac:dyDescent="0.55000000000000004">
      <c r="A908">
        <v>1775091600</v>
      </c>
      <c r="B908" t="s">
        <v>0</v>
      </c>
      <c r="C908" t="s">
        <v>1</v>
      </c>
      <c r="D908">
        <v>4696.67</v>
      </c>
      <c r="E908">
        <v>4723.2962500000003</v>
      </c>
      <c r="F908">
        <v>4739.6521400000001</v>
      </c>
      <c r="G908">
        <v>4756.6753500000004</v>
      </c>
      <c r="H908">
        <v>4701.5628900000002</v>
      </c>
      <c r="J908">
        <v>1775669400</v>
      </c>
      <c r="K908" t="s">
        <v>0</v>
      </c>
      <c r="L908" t="s">
        <v>2</v>
      </c>
      <c r="M908">
        <v>4744.8</v>
      </c>
      <c r="N908">
        <v>4743.5295599999999</v>
      </c>
      <c r="O908">
        <v>4746.9138700000003</v>
      </c>
      <c r="P908">
        <v>4749.7783499999996</v>
      </c>
      <c r="Q908">
        <v>4741.5344699999996</v>
      </c>
    </row>
    <row r="909" spans="1:17" x14ac:dyDescent="0.55000000000000004">
      <c r="A909">
        <v>1775095200</v>
      </c>
      <c r="B909" t="s">
        <v>0</v>
      </c>
      <c r="C909" t="s">
        <v>1</v>
      </c>
      <c r="D909">
        <v>4687.46</v>
      </c>
      <c r="E909">
        <v>4699.7236300000004</v>
      </c>
      <c r="F909">
        <v>4719.6878900000002</v>
      </c>
      <c r="G909">
        <v>4734.3556399999998</v>
      </c>
      <c r="H909">
        <v>4677.1336499999998</v>
      </c>
      <c r="J909">
        <v>1775669700</v>
      </c>
      <c r="K909" t="s">
        <v>0</v>
      </c>
      <c r="L909" t="s">
        <v>2</v>
      </c>
      <c r="M909">
        <v>4736.8900000000003</v>
      </c>
      <c r="N909">
        <v>4740.8916200000003</v>
      </c>
      <c r="O909">
        <v>4743.9027400000004</v>
      </c>
      <c r="P909">
        <v>4746.4559399999998</v>
      </c>
      <c r="Q909">
        <v>4738.78424</v>
      </c>
    </row>
    <row r="910" spans="1:17" x14ac:dyDescent="0.55000000000000004">
      <c r="A910">
        <v>1775098800</v>
      </c>
      <c r="B910" t="s">
        <v>0</v>
      </c>
      <c r="C910" t="s">
        <v>1</v>
      </c>
      <c r="D910">
        <v>4676.67</v>
      </c>
      <c r="E910">
        <v>4675.8547099999996</v>
      </c>
      <c r="F910">
        <v>4697.7713000000003</v>
      </c>
      <c r="G910">
        <v>4710.4406900000004</v>
      </c>
      <c r="H910">
        <v>4653.4181900000003</v>
      </c>
      <c r="J910">
        <v>1775670000</v>
      </c>
      <c r="K910" t="s">
        <v>0</v>
      </c>
      <c r="L910" t="s">
        <v>2</v>
      </c>
      <c r="M910">
        <v>4740.7</v>
      </c>
      <c r="N910">
        <v>4739.3208299999997</v>
      </c>
      <c r="O910">
        <v>4741.6117899999999</v>
      </c>
      <c r="P910">
        <v>4743.9384099999997</v>
      </c>
      <c r="Q910">
        <v>4736.8762500000003</v>
      </c>
    </row>
    <row r="911" spans="1:17" x14ac:dyDescent="0.55000000000000004">
      <c r="A911">
        <v>1775102400</v>
      </c>
      <c r="B911" t="s">
        <v>0</v>
      </c>
      <c r="C911" t="s">
        <v>1</v>
      </c>
      <c r="D911">
        <v>4672.75</v>
      </c>
      <c r="E911">
        <v>4653.3662100000001</v>
      </c>
      <c r="F911">
        <v>4675.5687500000004</v>
      </c>
      <c r="G911">
        <v>4686.7022999999999</v>
      </c>
      <c r="H911">
        <v>4631.0978999999998</v>
      </c>
      <c r="J911">
        <v>1775670300</v>
      </c>
      <c r="K911" t="s">
        <v>0</v>
      </c>
      <c r="L911" t="s">
        <v>2</v>
      </c>
      <c r="M911">
        <v>4738.24</v>
      </c>
      <c r="N911">
        <v>4738.6278899999998</v>
      </c>
      <c r="O911">
        <v>4740.1198400000003</v>
      </c>
      <c r="P911">
        <v>4742.3985400000001</v>
      </c>
      <c r="Q911">
        <v>4735.7069600000004</v>
      </c>
    </row>
    <row r="912" spans="1:17" x14ac:dyDescent="0.55000000000000004">
      <c r="A912">
        <v>1775106000</v>
      </c>
      <c r="B912" t="s">
        <v>0</v>
      </c>
      <c r="C912" t="s">
        <v>1</v>
      </c>
      <c r="D912">
        <v>4594.18</v>
      </c>
      <c r="E912">
        <v>4633.6667299999999</v>
      </c>
      <c r="F912">
        <v>4654.6177399999997</v>
      </c>
      <c r="G912">
        <v>4665.1899000000003</v>
      </c>
      <c r="H912">
        <v>4611.7896099999998</v>
      </c>
      <c r="J912">
        <v>1775670600</v>
      </c>
      <c r="K912" t="s">
        <v>0</v>
      </c>
      <c r="L912" t="s">
        <v>2</v>
      </c>
      <c r="M912">
        <v>4736.63</v>
      </c>
      <c r="N912">
        <v>4738.5807599999998</v>
      </c>
      <c r="O912">
        <v>4739.3503000000001</v>
      </c>
      <c r="P912">
        <v>4741.7460600000004</v>
      </c>
      <c r="Q912">
        <v>4735.00342</v>
      </c>
    </row>
    <row r="913" spans="1:17" x14ac:dyDescent="0.55000000000000004">
      <c r="A913">
        <v>1775109600</v>
      </c>
      <c r="B913" t="s">
        <v>0</v>
      </c>
      <c r="C913" t="s">
        <v>1</v>
      </c>
      <c r="D913">
        <v>4599.26</v>
      </c>
      <c r="E913">
        <v>4619.79036</v>
      </c>
      <c r="F913">
        <v>4637.2040500000003</v>
      </c>
      <c r="G913">
        <v>4647.29439</v>
      </c>
      <c r="H913">
        <v>4598.2407199999998</v>
      </c>
      <c r="J913">
        <v>1775670900</v>
      </c>
      <c r="K913" t="s">
        <v>0</v>
      </c>
      <c r="L913" t="s">
        <v>2</v>
      </c>
      <c r="M913">
        <v>4733.8100000000004</v>
      </c>
      <c r="N913">
        <v>4738.7985200000003</v>
      </c>
      <c r="O913">
        <v>4739.0744100000002</v>
      </c>
      <c r="P913">
        <v>4741.6778599999998</v>
      </c>
      <c r="Q913">
        <v>4734.4044999999996</v>
      </c>
    </row>
    <row r="914" spans="1:17" x14ac:dyDescent="0.55000000000000004">
      <c r="A914">
        <v>1775113200</v>
      </c>
      <c r="B914" t="s">
        <v>0</v>
      </c>
      <c r="C914" t="s">
        <v>1</v>
      </c>
      <c r="D914">
        <v>4642.74</v>
      </c>
      <c r="E914">
        <v>4611.72192</v>
      </c>
      <c r="F914">
        <v>4624.46299</v>
      </c>
      <c r="G914">
        <v>4635.6935000000003</v>
      </c>
      <c r="H914">
        <v>4591.30944</v>
      </c>
      <c r="J914">
        <v>1775671200</v>
      </c>
      <c r="K914" t="s">
        <v>0</v>
      </c>
      <c r="L914" t="s">
        <v>2</v>
      </c>
      <c r="M914">
        <v>4740.16</v>
      </c>
      <c r="N914">
        <v>4738.8696799999998</v>
      </c>
      <c r="O914">
        <v>4738.9720399999997</v>
      </c>
      <c r="P914">
        <v>4741.85286</v>
      </c>
      <c r="Q914">
        <v>4733.6543099999999</v>
      </c>
    </row>
    <row r="915" spans="1:17" x14ac:dyDescent="0.55000000000000004">
      <c r="A915">
        <v>1775116800</v>
      </c>
      <c r="B915" t="s">
        <v>0</v>
      </c>
      <c r="C915" t="s">
        <v>1</v>
      </c>
      <c r="D915">
        <v>4620.8500000000004</v>
      </c>
      <c r="E915">
        <v>4607.8404799999998</v>
      </c>
      <c r="F915">
        <v>4616.1517400000002</v>
      </c>
      <c r="G915">
        <v>4629.4123</v>
      </c>
      <c r="H915">
        <v>4589.0462799999996</v>
      </c>
      <c r="J915">
        <v>1775671500</v>
      </c>
      <c r="K915" t="s">
        <v>0</v>
      </c>
      <c r="L915" t="s">
        <v>2</v>
      </c>
      <c r="M915">
        <v>4743.38</v>
      </c>
      <c r="N915">
        <v>4738.1550500000003</v>
      </c>
      <c r="O915">
        <v>4738.5635499999999</v>
      </c>
      <c r="P915">
        <v>4741.7247600000001</v>
      </c>
      <c r="Q915">
        <v>4732.5059700000002</v>
      </c>
    </row>
    <row r="916" spans="1:17" x14ac:dyDescent="0.55000000000000004">
      <c r="A916">
        <v>1775120400</v>
      </c>
      <c r="B916" t="s">
        <v>0</v>
      </c>
      <c r="C916" t="s">
        <v>1</v>
      </c>
      <c r="D916">
        <v>4621.71</v>
      </c>
      <c r="E916">
        <v>4608.2781599999998</v>
      </c>
      <c r="F916">
        <v>4612.2149499999996</v>
      </c>
      <c r="G916">
        <v>4628.1739600000001</v>
      </c>
      <c r="H916">
        <v>4589.8830099999996</v>
      </c>
      <c r="J916">
        <v>1775671800</v>
      </c>
      <c r="K916" t="s">
        <v>0</v>
      </c>
      <c r="L916" t="s">
        <v>2</v>
      </c>
      <c r="M916">
        <v>4743.7700000000004</v>
      </c>
      <c r="N916">
        <v>4736.2323699999997</v>
      </c>
      <c r="O916">
        <v>4737.3979600000002</v>
      </c>
      <c r="P916">
        <v>4740.7529699999996</v>
      </c>
      <c r="Q916">
        <v>4730.4583199999997</v>
      </c>
    </row>
    <row r="917" spans="1:17" x14ac:dyDescent="0.55000000000000004">
      <c r="A917">
        <v>1775124000</v>
      </c>
      <c r="B917" t="s">
        <v>0</v>
      </c>
      <c r="C917" t="s">
        <v>1</v>
      </c>
      <c r="D917">
        <v>4620.47</v>
      </c>
      <c r="E917">
        <v>4612.4748399999999</v>
      </c>
      <c r="F917">
        <v>4612.3448900000003</v>
      </c>
      <c r="G917">
        <v>4631.7489500000001</v>
      </c>
      <c r="H917">
        <v>4593.1692999999996</v>
      </c>
      <c r="J917">
        <v>1775672100</v>
      </c>
      <c r="K917" t="s">
        <v>0</v>
      </c>
      <c r="L917" t="s">
        <v>2</v>
      </c>
      <c r="M917">
        <v>4729.57</v>
      </c>
      <c r="N917">
        <v>4732.9853400000002</v>
      </c>
      <c r="O917">
        <v>4735.1916499999998</v>
      </c>
      <c r="P917">
        <v>4738.6187799999998</v>
      </c>
      <c r="Q917">
        <v>4727.3951800000004</v>
      </c>
    </row>
    <row r="918" spans="1:17" x14ac:dyDescent="0.55000000000000004">
      <c r="A918">
        <v>1775127600</v>
      </c>
      <c r="B918" t="s">
        <v>0</v>
      </c>
      <c r="C918" t="s">
        <v>1</v>
      </c>
      <c r="D918">
        <v>4600.2</v>
      </c>
      <c r="E918">
        <v>4619.8464400000003</v>
      </c>
      <c r="F918">
        <v>4616.0956699999997</v>
      </c>
      <c r="G918">
        <v>4639.0441199999996</v>
      </c>
      <c r="H918">
        <v>4598.7184600000001</v>
      </c>
      <c r="J918">
        <v>1775672400</v>
      </c>
      <c r="K918" t="s">
        <v>0</v>
      </c>
      <c r="L918" t="s">
        <v>2</v>
      </c>
      <c r="M918">
        <v>4723.7</v>
      </c>
      <c r="N918">
        <v>4728.8832300000004</v>
      </c>
      <c r="O918">
        <v>4732.0374400000001</v>
      </c>
      <c r="P918">
        <v>4735.2424199999996</v>
      </c>
      <c r="Q918">
        <v>4723.9827999999998</v>
      </c>
    </row>
    <row r="919" spans="1:17" x14ac:dyDescent="0.55000000000000004">
      <c r="A919">
        <v>1775131200</v>
      </c>
      <c r="B919" t="s">
        <v>0</v>
      </c>
      <c r="C919" t="s">
        <v>1</v>
      </c>
      <c r="D919">
        <v>4601.49</v>
      </c>
      <c r="E919">
        <v>4630.1697599999998</v>
      </c>
      <c r="F919">
        <v>4623.1327099999999</v>
      </c>
      <c r="G919">
        <v>4648.8932500000001</v>
      </c>
      <c r="H919">
        <v>4606.5639099999999</v>
      </c>
      <c r="J919">
        <v>1775672700</v>
      </c>
      <c r="K919" t="s">
        <v>0</v>
      </c>
      <c r="L919" t="s">
        <v>2</v>
      </c>
      <c r="M919">
        <v>4722.5600000000004</v>
      </c>
      <c r="N919">
        <v>4724.3404399999999</v>
      </c>
      <c r="O919">
        <v>4728.18894</v>
      </c>
      <c r="P919">
        <v>4731.0687200000002</v>
      </c>
      <c r="Q919">
        <v>4720.2871299999997</v>
      </c>
    </row>
    <row r="920" spans="1:17" x14ac:dyDescent="0.55000000000000004">
      <c r="A920">
        <v>1775134800</v>
      </c>
      <c r="B920" t="s">
        <v>0</v>
      </c>
      <c r="C920" t="s">
        <v>1</v>
      </c>
      <c r="D920">
        <v>4645.33</v>
      </c>
      <c r="E920">
        <v>4642.2697699999999</v>
      </c>
      <c r="F920">
        <v>4632.7012400000003</v>
      </c>
      <c r="G920">
        <v>4659.8715099999999</v>
      </c>
      <c r="H920">
        <v>4616.2317599999997</v>
      </c>
      <c r="J920">
        <v>1775673000</v>
      </c>
      <c r="K920" t="s">
        <v>0</v>
      </c>
      <c r="L920" t="s">
        <v>2</v>
      </c>
      <c r="M920">
        <v>4722.99</v>
      </c>
      <c r="N920">
        <v>4719.7089100000003</v>
      </c>
      <c r="O920">
        <v>4723.9489199999998</v>
      </c>
      <c r="P920">
        <v>4726.5063399999999</v>
      </c>
      <c r="Q920">
        <v>4716.5681000000004</v>
      </c>
    </row>
    <row r="921" spans="1:17" x14ac:dyDescent="0.55000000000000004">
      <c r="A921">
        <v>1775138400</v>
      </c>
      <c r="B921" t="s">
        <v>0</v>
      </c>
      <c r="C921" t="s">
        <v>1</v>
      </c>
      <c r="D921">
        <v>4681.32</v>
      </c>
      <c r="E921">
        <v>4653.4685799999997</v>
      </c>
      <c r="F921">
        <v>4643.0849099999996</v>
      </c>
      <c r="G921">
        <v>4669.9809699999996</v>
      </c>
      <c r="H921">
        <v>4627.3274499999998</v>
      </c>
      <c r="J921">
        <v>1775673300</v>
      </c>
      <c r="K921" t="s">
        <v>0</v>
      </c>
      <c r="L921" t="s">
        <v>2</v>
      </c>
      <c r="M921">
        <v>4714.91</v>
      </c>
      <c r="N921">
        <v>4715.2878799999999</v>
      </c>
      <c r="O921">
        <v>4719.6184000000003</v>
      </c>
      <c r="P921">
        <v>4721.9145399999998</v>
      </c>
      <c r="Q921">
        <v>4712.9309800000001</v>
      </c>
    </row>
    <row r="922" spans="1:17" x14ac:dyDescent="0.55000000000000004">
      <c r="A922">
        <v>1775142000</v>
      </c>
      <c r="B922" t="s">
        <v>0</v>
      </c>
      <c r="C922" t="s">
        <v>1</v>
      </c>
      <c r="D922">
        <v>4661.0600000000004</v>
      </c>
      <c r="E922">
        <v>4661.5516900000002</v>
      </c>
      <c r="F922">
        <v>4652.3182999999999</v>
      </c>
      <c r="G922">
        <v>4676.8177800000003</v>
      </c>
      <c r="H922">
        <v>4637.3437599999997</v>
      </c>
      <c r="J922">
        <v>1775673600</v>
      </c>
      <c r="K922" t="s">
        <v>0</v>
      </c>
      <c r="L922" t="s">
        <v>2</v>
      </c>
      <c r="M922">
        <v>4709.6099999999997</v>
      </c>
      <c r="N922">
        <v>4711.5570799999996</v>
      </c>
      <c r="O922">
        <v>4715.5877399999999</v>
      </c>
      <c r="P922">
        <v>4717.6855599999999</v>
      </c>
      <c r="Q922">
        <v>4709.6935400000002</v>
      </c>
    </row>
    <row r="923" spans="1:17" x14ac:dyDescent="0.55000000000000004">
      <c r="A923">
        <v>1775145600</v>
      </c>
      <c r="B923" t="s">
        <v>0</v>
      </c>
      <c r="C923" t="s">
        <v>1</v>
      </c>
      <c r="D923">
        <v>4659.3100000000004</v>
      </c>
      <c r="E923">
        <v>4666.2786400000005</v>
      </c>
      <c r="F923">
        <v>4659.2984699999997</v>
      </c>
      <c r="G923">
        <v>4680.1981500000002</v>
      </c>
      <c r="H923">
        <v>4644.6042500000003</v>
      </c>
      <c r="J923">
        <v>1775673900</v>
      </c>
      <c r="K923" t="s">
        <v>0</v>
      </c>
      <c r="L923" t="s">
        <v>2</v>
      </c>
      <c r="M923">
        <v>4710.46</v>
      </c>
      <c r="N923">
        <v>4708.8234300000004</v>
      </c>
      <c r="O923">
        <v>4712.2055799999998</v>
      </c>
      <c r="P923">
        <v>4714.2567600000002</v>
      </c>
      <c r="Q923">
        <v>4707.0811999999996</v>
      </c>
    </row>
    <row r="924" spans="1:17" x14ac:dyDescent="0.55000000000000004">
      <c r="A924">
        <v>1775149200</v>
      </c>
      <c r="B924" t="s">
        <v>0</v>
      </c>
      <c r="C924" t="s">
        <v>1</v>
      </c>
      <c r="D924">
        <v>4648.8100000000004</v>
      </c>
      <c r="E924">
        <v>4667.4105799999998</v>
      </c>
      <c r="F924">
        <v>4663.3545199999999</v>
      </c>
      <c r="G924">
        <v>4680.4327899999998</v>
      </c>
      <c r="H924">
        <v>4648.53917</v>
      </c>
      <c r="J924">
        <v>1775674200</v>
      </c>
      <c r="K924" t="s">
        <v>0</v>
      </c>
      <c r="L924" t="s">
        <v>2</v>
      </c>
      <c r="M924">
        <v>4707.92</v>
      </c>
      <c r="N924">
        <v>4707.0847999999996</v>
      </c>
      <c r="O924">
        <v>4709.6451900000002</v>
      </c>
      <c r="P924">
        <v>4711.7973199999997</v>
      </c>
      <c r="Q924">
        <v>4705.1236099999996</v>
      </c>
    </row>
    <row r="925" spans="1:17" x14ac:dyDescent="0.55000000000000004">
      <c r="A925">
        <v>1775152800</v>
      </c>
      <c r="B925" t="s">
        <v>0</v>
      </c>
      <c r="C925" t="s">
        <v>1</v>
      </c>
      <c r="D925">
        <v>4668.54</v>
      </c>
      <c r="E925">
        <v>4665.39743</v>
      </c>
      <c r="F925">
        <v>4664.3759799999998</v>
      </c>
      <c r="G925">
        <v>4677.8945199999998</v>
      </c>
      <c r="H925">
        <v>4648.7117799999996</v>
      </c>
      <c r="J925">
        <v>1775674500</v>
      </c>
      <c r="K925" t="s">
        <v>0</v>
      </c>
      <c r="L925" t="s">
        <v>2</v>
      </c>
      <c r="M925">
        <v>4705.5600000000004</v>
      </c>
      <c r="N925">
        <v>4706.30584</v>
      </c>
      <c r="O925">
        <v>4707.97552</v>
      </c>
      <c r="P925">
        <v>4710.4562500000002</v>
      </c>
      <c r="Q925">
        <v>4703.8876499999997</v>
      </c>
    </row>
    <row r="926" spans="1:17" x14ac:dyDescent="0.55000000000000004">
      <c r="A926">
        <v>1775156400</v>
      </c>
      <c r="B926" t="s">
        <v>0</v>
      </c>
      <c r="C926" t="s">
        <v>1</v>
      </c>
      <c r="D926">
        <v>4671.99</v>
      </c>
      <c r="E926">
        <v>4660.1426199999996</v>
      </c>
      <c r="F926">
        <v>4662.2592999999997</v>
      </c>
      <c r="G926">
        <v>4673.0936600000005</v>
      </c>
      <c r="H926">
        <v>4645.1536699999997</v>
      </c>
      <c r="J926">
        <v>1775674800</v>
      </c>
      <c r="K926" t="s">
        <v>0</v>
      </c>
      <c r="L926" t="s">
        <v>2</v>
      </c>
      <c r="M926">
        <v>4702.2700000000004</v>
      </c>
      <c r="N926">
        <v>4706.4017899999999</v>
      </c>
      <c r="O926">
        <v>4707.1886599999998</v>
      </c>
      <c r="P926">
        <v>4710.2202500000003</v>
      </c>
      <c r="Q926">
        <v>4703.3300099999997</v>
      </c>
    </row>
    <row r="927" spans="1:17" x14ac:dyDescent="0.55000000000000004">
      <c r="A927">
        <v>1775160000</v>
      </c>
      <c r="B927" t="s">
        <v>0</v>
      </c>
      <c r="C927" t="s">
        <v>1</v>
      </c>
      <c r="D927">
        <v>4676.09</v>
      </c>
      <c r="E927">
        <v>4652.5165800000004</v>
      </c>
      <c r="F927">
        <v>4657.3879399999996</v>
      </c>
      <c r="G927">
        <v>4666.6421600000003</v>
      </c>
      <c r="H927">
        <v>4638.15978</v>
      </c>
      <c r="J927">
        <v>1775675100</v>
      </c>
      <c r="K927" t="s">
        <v>0</v>
      </c>
      <c r="L927" t="s">
        <v>2</v>
      </c>
      <c r="M927">
        <v>4707.91</v>
      </c>
      <c r="N927">
        <v>4707.2879199999998</v>
      </c>
      <c r="O927">
        <v>4707.2382900000002</v>
      </c>
      <c r="P927">
        <v>4710.8704900000002</v>
      </c>
      <c r="Q927">
        <v>4703.4658099999997</v>
      </c>
    </row>
    <row r="928" spans="1:17" x14ac:dyDescent="0.55000000000000004">
      <c r="A928">
        <v>1775426400</v>
      </c>
      <c r="B928" t="s">
        <v>0</v>
      </c>
      <c r="C928" t="s">
        <v>1</v>
      </c>
      <c r="D928">
        <v>4645.8100000000004</v>
      </c>
      <c r="E928">
        <v>4643.6397299999999</v>
      </c>
      <c r="F928">
        <v>4650.5138399999996</v>
      </c>
      <c r="G928">
        <v>4659.6184800000001</v>
      </c>
      <c r="H928">
        <v>4628.9902099999999</v>
      </c>
      <c r="J928">
        <v>1775675400</v>
      </c>
      <c r="K928" t="s">
        <v>0</v>
      </c>
      <c r="L928" t="s">
        <v>2</v>
      </c>
      <c r="M928">
        <v>4715.71</v>
      </c>
      <c r="N928">
        <v>4708.6880899999996</v>
      </c>
      <c r="O928">
        <v>4707.9631900000004</v>
      </c>
      <c r="P928">
        <v>4712.17994</v>
      </c>
      <c r="Q928">
        <v>4704.2980900000002</v>
      </c>
    </row>
    <row r="929" spans="1:17" x14ac:dyDescent="0.55000000000000004">
      <c r="A929">
        <v>1775430000</v>
      </c>
      <c r="B929" t="s">
        <v>0</v>
      </c>
      <c r="C929" t="s">
        <v>1</v>
      </c>
      <c r="D929">
        <v>4610.53</v>
      </c>
      <c r="E929">
        <v>4635.8366100000003</v>
      </c>
      <c r="F929">
        <v>4643.1752200000001</v>
      </c>
      <c r="G929">
        <v>4653.3418899999997</v>
      </c>
      <c r="H929">
        <v>4620.9480299999996</v>
      </c>
      <c r="J929">
        <v>1775675700</v>
      </c>
      <c r="K929" t="s">
        <v>0</v>
      </c>
      <c r="L929" t="s">
        <v>2</v>
      </c>
      <c r="M929">
        <v>4711.33</v>
      </c>
      <c r="N929">
        <v>4710.3393400000004</v>
      </c>
      <c r="O929">
        <v>4709.1512599999996</v>
      </c>
      <c r="P929">
        <v>4713.8054300000003</v>
      </c>
      <c r="Q929">
        <v>4705.6617100000003</v>
      </c>
    </row>
    <row r="930" spans="1:17" x14ac:dyDescent="0.55000000000000004">
      <c r="A930">
        <v>1775433600</v>
      </c>
      <c r="B930" t="s">
        <v>0</v>
      </c>
      <c r="C930" t="s">
        <v>1</v>
      </c>
      <c r="D930">
        <v>4622.5200000000004</v>
      </c>
      <c r="E930">
        <v>4631.3544499999998</v>
      </c>
      <c r="F930">
        <v>4637.2648399999998</v>
      </c>
      <c r="G930">
        <v>4649.0975200000003</v>
      </c>
      <c r="H930">
        <v>4615.6307299999999</v>
      </c>
      <c r="J930">
        <v>1775676000</v>
      </c>
      <c r="K930" t="s">
        <v>0</v>
      </c>
      <c r="L930" t="s">
        <v>2</v>
      </c>
      <c r="M930">
        <v>4710.8599999999997</v>
      </c>
      <c r="N930">
        <v>4712.35862</v>
      </c>
      <c r="O930">
        <v>4710.7549399999998</v>
      </c>
      <c r="P930">
        <v>4715.6234000000004</v>
      </c>
      <c r="Q930">
        <v>4707.48848</v>
      </c>
    </row>
    <row r="931" spans="1:17" x14ac:dyDescent="0.55000000000000004">
      <c r="A931">
        <v>1775437200</v>
      </c>
      <c r="B931" t="s">
        <v>0</v>
      </c>
      <c r="C931" t="s">
        <v>1</v>
      </c>
      <c r="D931">
        <v>4625.9799999999996</v>
      </c>
      <c r="E931">
        <v>4630.7152299999998</v>
      </c>
      <c r="F931">
        <v>4633.9900399999997</v>
      </c>
      <c r="G931">
        <v>4648.12428</v>
      </c>
      <c r="H931">
        <v>4614.2039699999996</v>
      </c>
      <c r="J931">
        <v>1775676300</v>
      </c>
      <c r="K931" t="s">
        <v>0</v>
      </c>
      <c r="L931" t="s">
        <v>2</v>
      </c>
      <c r="M931">
        <v>4708.8100000000004</v>
      </c>
      <c r="N931">
        <v>4714.8035</v>
      </c>
      <c r="O931">
        <v>4712.7792200000004</v>
      </c>
      <c r="P931">
        <v>4717.7801600000003</v>
      </c>
      <c r="Q931">
        <v>4709.8533699999998</v>
      </c>
    </row>
    <row r="932" spans="1:17" x14ac:dyDescent="0.55000000000000004">
      <c r="A932">
        <v>1775440800</v>
      </c>
      <c r="B932" t="s">
        <v>0</v>
      </c>
      <c r="C932" t="s">
        <v>1</v>
      </c>
      <c r="D932">
        <v>4648.0600000000004</v>
      </c>
      <c r="E932">
        <v>4634.0886499999997</v>
      </c>
      <c r="F932">
        <v>4634.0393400000003</v>
      </c>
      <c r="G932">
        <v>4650.2753700000003</v>
      </c>
      <c r="H932">
        <v>4616.6523200000001</v>
      </c>
      <c r="J932">
        <v>1775676600</v>
      </c>
      <c r="K932" t="s">
        <v>0</v>
      </c>
      <c r="L932" t="s">
        <v>2</v>
      </c>
      <c r="M932">
        <v>4717.04</v>
      </c>
      <c r="N932">
        <v>4717.7282100000002</v>
      </c>
      <c r="O932">
        <v>4715.25371</v>
      </c>
      <c r="P932">
        <v>4720.2438000000002</v>
      </c>
      <c r="Q932">
        <v>4712.7828099999997</v>
      </c>
    </row>
    <row r="933" spans="1:17" x14ac:dyDescent="0.55000000000000004">
      <c r="A933">
        <v>1775444400</v>
      </c>
      <c r="B933" t="s">
        <v>0</v>
      </c>
      <c r="C933" t="s">
        <v>1</v>
      </c>
      <c r="D933">
        <v>4640.55</v>
      </c>
      <c r="E933">
        <v>4640.7669100000003</v>
      </c>
      <c r="F933">
        <v>4637.4031199999999</v>
      </c>
      <c r="G933">
        <v>4654.7825899999998</v>
      </c>
      <c r="H933">
        <v>4622.9220500000001</v>
      </c>
      <c r="J933">
        <v>1775676900</v>
      </c>
      <c r="K933" t="s">
        <v>0</v>
      </c>
      <c r="L933" t="s">
        <v>2</v>
      </c>
      <c r="M933">
        <v>4724.3500000000004</v>
      </c>
      <c r="N933">
        <v>4720.8406599999998</v>
      </c>
      <c r="O933">
        <v>4718.0471900000002</v>
      </c>
      <c r="P933">
        <v>4722.8950999999997</v>
      </c>
      <c r="Q933">
        <v>4716.1627600000002</v>
      </c>
    </row>
    <row r="934" spans="1:17" x14ac:dyDescent="0.55000000000000004">
      <c r="A934">
        <v>1775448000</v>
      </c>
      <c r="B934" t="s">
        <v>0</v>
      </c>
      <c r="C934" t="s">
        <v>1</v>
      </c>
      <c r="D934">
        <v>4659.13</v>
      </c>
      <c r="E934">
        <v>4650.3280299999997</v>
      </c>
      <c r="F934">
        <v>4643.8655799999997</v>
      </c>
      <c r="G934">
        <v>4661.91507</v>
      </c>
      <c r="H934">
        <v>4632.4241599999996</v>
      </c>
      <c r="J934">
        <v>1775677200</v>
      </c>
      <c r="K934" t="s">
        <v>0</v>
      </c>
      <c r="L934" t="s">
        <v>2</v>
      </c>
      <c r="M934">
        <v>4722.03</v>
      </c>
      <c r="N934">
        <v>4723.7988400000004</v>
      </c>
      <c r="O934">
        <v>4720.9230200000002</v>
      </c>
      <c r="P934">
        <v>4725.5170099999996</v>
      </c>
      <c r="Q934">
        <v>4719.6027700000004</v>
      </c>
    </row>
    <row r="935" spans="1:17" x14ac:dyDescent="0.55000000000000004">
      <c r="A935">
        <v>1775451600</v>
      </c>
      <c r="B935" t="s">
        <v>0</v>
      </c>
      <c r="C935" t="s">
        <v>1</v>
      </c>
      <c r="D935">
        <v>4652.57</v>
      </c>
      <c r="E935">
        <v>4661.1779900000001</v>
      </c>
      <c r="F935">
        <v>4652.5217899999998</v>
      </c>
      <c r="G935">
        <v>4670.7133199999998</v>
      </c>
      <c r="H935">
        <v>4643.7356200000004</v>
      </c>
      <c r="J935">
        <v>1775677500</v>
      </c>
      <c r="K935" t="s">
        <v>0</v>
      </c>
      <c r="L935" t="s">
        <v>2</v>
      </c>
      <c r="M935">
        <v>4725.92</v>
      </c>
      <c r="N935">
        <v>4726.4465300000002</v>
      </c>
      <c r="O935">
        <v>4723.6847699999998</v>
      </c>
      <c r="P935">
        <v>4727.96029</v>
      </c>
      <c r="Q935">
        <v>4722.7379799999999</v>
      </c>
    </row>
    <row r="936" spans="1:17" x14ac:dyDescent="0.55000000000000004">
      <c r="A936">
        <v>1775455200</v>
      </c>
      <c r="B936" t="s">
        <v>0</v>
      </c>
      <c r="C936" t="s">
        <v>1</v>
      </c>
      <c r="D936">
        <v>4665.9399999999996</v>
      </c>
      <c r="E936">
        <v>4672.1703799999996</v>
      </c>
      <c r="F936">
        <v>4662.3460800000003</v>
      </c>
      <c r="G936">
        <v>4679.7346900000002</v>
      </c>
      <c r="H936">
        <v>4655.1543600000005</v>
      </c>
      <c r="J936">
        <v>1775677800</v>
      </c>
      <c r="K936" t="s">
        <v>0</v>
      </c>
      <c r="L936" t="s">
        <v>2</v>
      </c>
      <c r="M936">
        <v>4729.92</v>
      </c>
      <c r="N936">
        <v>4728.4731000000002</v>
      </c>
      <c r="O936">
        <v>4726.0789299999997</v>
      </c>
      <c r="P936">
        <v>4729.9714999999997</v>
      </c>
      <c r="Q936">
        <v>4725.2857199999999</v>
      </c>
    </row>
    <row r="937" spans="1:17" x14ac:dyDescent="0.55000000000000004">
      <c r="A937">
        <v>1775458800</v>
      </c>
      <c r="B937" t="s">
        <v>0</v>
      </c>
      <c r="C937" t="s">
        <v>1</v>
      </c>
      <c r="D937">
        <v>4684.83</v>
      </c>
      <c r="E937">
        <v>4681.6431000000002</v>
      </c>
      <c r="F937">
        <v>4671.9945900000002</v>
      </c>
      <c r="G937">
        <v>4688.2484000000004</v>
      </c>
      <c r="H937">
        <v>4665.5290699999996</v>
      </c>
      <c r="J937">
        <v>1775678100</v>
      </c>
      <c r="K937" t="s">
        <v>0</v>
      </c>
      <c r="L937" t="s">
        <v>2</v>
      </c>
      <c r="M937">
        <v>4730.9399999999996</v>
      </c>
      <c r="N937">
        <v>4729.6244900000002</v>
      </c>
      <c r="O937">
        <v>4727.8517099999999</v>
      </c>
      <c r="P937">
        <v>4731.2588599999999</v>
      </c>
      <c r="Q937">
        <v>4726.9484700000003</v>
      </c>
    </row>
    <row r="938" spans="1:17" x14ac:dyDescent="0.55000000000000004">
      <c r="A938">
        <v>1775462400</v>
      </c>
      <c r="B938" t="s">
        <v>0</v>
      </c>
      <c r="C938" t="s">
        <v>1</v>
      </c>
      <c r="D938">
        <v>4695.84</v>
      </c>
      <c r="E938">
        <v>4688.0959800000001</v>
      </c>
      <c r="F938">
        <v>4680.0452800000003</v>
      </c>
      <c r="G938">
        <v>4694.8304900000003</v>
      </c>
      <c r="H938">
        <v>4673.7260900000001</v>
      </c>
      <c r="J938">
        <v>1775678400</v>
      </c>
      <c r="K938" t="s">
        <v>0</v>
      </c>
      <c r="L938" t="s">
        <v>2</v>
      </c>
      <c r="M938">
        <v>4731.8500000000004</v>
      </c>
      <c r="N938">
        <v>4729.8218299999999</v>
      </c>
      <c r="O938">
        <v>4728.8367699999999</v>
      </c>
      <c r="P938">
        <v>4731.6648100000002</v>
      </c>
      <c r="Q938">
        <v>4727.5936899999997</v>
      </c>
    </row>
    <row r="939" spans="1:17" x14ac:dyDescent="0.55000000000000004">
      <c r="A939">
        <v>1775466000</v>
      </c>
      <c r="B939" t="s">
        <v>0</v>
      </c>
      <c r="C939" t="s">
        <v>1</v>
      </c>
      <c r="D939">
        <v>4693.71</v>
      </c>
      <c r="E939">
        <v>4690.8933200000001</v>
      </c>
      <c r="F939">
        <v>4685.4692999999997</v>
      </c>
      <c r="G939">
        <v>4698.6455699999997</v>
      </c>
      <c r="H939">
        <v>4678.1513199999999</v>
      </c>
      <c r="J939">
        <v>1775678700</v>
      </c>
      <c r="K939" t="s">
        <v>0</v>
      </c>
      <c r="L939" t="s">
        <v>2</v>
      </c>
      <c r="M939">
        <v>4727.76</v>
      </c>
      <c r="N939">
        <v>4729.1377599999996</v>
      </c>
      <c r="O939">
        <v>4728.9872699999996</v>
      </c>
      <c r="P939">
        <v>4731.1715100000001</v>
      </c>
      <c r="Q939">
        <v>4727.2740299999996</v>
      </c>
    </row>
    <row r="940" spans="1:17" x14ac:dyDescent="0.55000000000000004">
      <c r="A940">
        <v>1775469600</v>
      </c>
      <c r="B940" t="s">
        <v>0</v>
      </c>
      <c r="C940" t="s">
        <v>1</v>
      </c>
      <c r="D940">
        <v>4689.82</v>
      </c>
      <c r="E940">
        <v>4690.2528899999998</v>
      </c>
      <c r="F940">
        <v>4687.8611000000001</v>
      </c>
      <c r="G940">
        <v>4699.4220400000004</v>
      </c>
      <c r="H940">
        <v>4678.3047800000004</v>
      </c>
      <c r="J940">
        <v>1775679000</v>
      </c>
      <c r="K940" t="s">
        <v>0</v>
      </c>
      <c r="L940" t="s">
        <v>2</v>
      </c>
      <c r="M940">
        <v>4728.0200000000004</v>
      </c>
      <c r="N940">
        <v>4727.8953099999999</v>
      </c>
      <c r="O940">
        <v>4728.4412899999998</v>
      </c>
      <c r="P940">
        <v>4729.9288200000001</v>
      </c>
      <c r="Q940">
        <v>4726.2443300000004</v>
      </c>
    </row>
    <row r="941" spans="1:17" x14ac:dyDescent="0.55000000000000004">
      <c r="A941">
        <v>1775473200</v>
      </c>
      <c r="B941" t="s">
        <v>0</v>
      </c>
      <c r="C941" t="s">
        <v>1</v>
      </c>
      <c r="D941">
        <v>4678.09</v>
      </c>
      <c r="E941">
        <v>4686.8796199999997</v>
      </c>
      <c r="F941">
        <v>4687.3703599999999</v>
      </c>
      <c r="G941">
        <v>4697.5813600000001</v>
      </c>
      <c r="H941">
        <v>4674.8840499999997</v>
      </c>
      <c r="J941">
        <v>1775679300</v>
      </c>
      <c r="K941" t="s">
        <v>0</v>
      </c>
      <c r="L941" t="s">
        <v>2</v>
      </c>
      <c r="M941">
        <v>4724.5200000000004</v>
      </c>
      <c r="N941">
        <v>4726.3604400000004</v>
      </c>
      <c r="O941">
        <v>4727.4008599999997</v>
      </c>
      <c r="P941">
        <v>4728.2837499999996</v>
      </c>
      <c r="Q941">
        <v>4724.8384699999997</v>
      </c>
    </row>
    <row r="942" spans="1:17" x14ac:dyDescent="0.55000000000000004">
      <c r="A942">
        <v>1775476800</v>
      </c>
      <c r="B942" t="s">
        <v>0</v>
      </c>
      <c r="C942" t="s">
        <v>1</v>
      </c>
      <c r="D942">
        <v>4675.88</v>
      </c>
      <c r="E942">
        <v>4682.0409399999999</v>
      </c>
      <c r="F942">
        <v>4684.7056499999999</v>
      </c>
      <c r="G942">
        <v>4693.6831199999997</v>
      </c>
      <c r="H942">
        <v>4669.2343600000004</v>
      </c>
      <c r="J942">
        <v>1775679600</v>
      </c>
      <c r="K942" t="s">
        <v>0</v>
      </c>
      <c r="L942" t="s">
        <v>2</v>
      </c>
      <c r="M942">
        <v>4725.13</v>
      </c>
      <c r="N942">
        <v>4724.8950800000002</v>
      </c>
      <c r="O942">
        <v>4726.14797</v>
      </c>
      <c r="P942">
        <v>4726.5141899999999</v>
      </c>
      <c r="Q942">
        <v>4723.4367599999996</v>
      </c>
    </row>
    <row r="943" spans="1:17" x14ac:dyDescent="0.55000000000000004">
      <c r="A943">
        <v>1775480400</v>
      </c>
      <c r="B943" t="s">
        <v>0</v>
      </c>
      <c r="C943" t="s">
        <v>1</v>
      </c>
      <c r="D943">
        <v>4680.1499999999996</v>
      </c>
      <c r="E943">
        <v>4676.7955899999997</v>
      </c>
      <c r="F943">
        <v>4680.7506199999998</v>
      </c>
      <c r="G943">
        <v>4688.6306500000001</v>
      </c>
      <c r="H943">
        <v>4663.2721000000001</v>
      </c>
      <c r="J943">
        <v>1775679900</v>
      </c>
      <c r="K943" t="s">
        <v>0</v>
      </c>
      <c r="L943" t="s">
        <v>2</v>
      </c>
      <c r="M943">
        <v>4723.3</v>
      </c>
      <c r="N943">
        <v>4723.69877</v>
      </c>
      <c r="O943">
        <v>4724.9233700000004</v>
      </c>
      <c r="P943">
        <v>4725.05069</v>
      </c>
      <c r="Q943">
        <v>4722.3233700000001</v>
      </c>
    </row>
    <row r="944" spans="1:17" x14ac:dyDescent="0.55000000000000004">
      <c r="A944">
        <v>1775484000</v>
      </c>
      <c r="B944" t="s">
        <v>0</v>
      </c>
      <c r="C944" t="s">
        <v>1</v>
      </c>
      <c r="D944">
        <v>4682.66</v>
      </c>
      <c r="E944">
        <v>4671.6927100000003</v>
      </c>
      <c r="F944">
        <v>4676.2216600000002</v>
      </c>
      <c r="G944">
        <v>4683.3630300000004</v>
      </c>
      <c r="H944">
        <v>4658.08493</v>
      </c>
      <c r="J944">
        <v>1775680200</v>
      </c>
      <c r="K944" t="s">
        <v>0</v>
      </c>
      <c r="L944" t="s">
        <v>2</v>
      </c>
      <c r="M944">
        <v>4723.8500000000004</v>
      </c>
      <c r="N944">
        <v>4722.9103100000002</v>
      </c>
      <c r="O944">
        <v>4723.9168399999999</v>
      </c>
      <c r="P944">
        <v>4724.1271500000003</v>
      </c>
      <c r="Q944">
        <v>4721.6267099999995</v>
      </c>
    </row>
    <row r="945" spans="1:17" x14ac:dyDescent="0.55000000000000004">
      <c r="A945">
        <v>1775487600</v>
      </c>
      <c r="B945" t="s">
        <v>0</v>
      </c>
      <c r="C945" t="s">
        <v>1</v>
      </c>
      <c r="D945">
        <v>4668.12</v>
      </c>
      <c r="E945">
        <v>4666.8029399999996</v>
      </c>
      <c r="F945">
        <v>4671.5123000000003</v>
      </c>
      <c r="G945">
        <v>4677.8176000000003</v>
      </c>
      <c r="H945">
        <v>4654.2140099999997</v>
      </c>
      <c r="J945">
        <v>1775680500</v>
      </c>
      <c r="K945" t="s">
        <v>0</v>
      </c>
      <c r="L945" t="s">
        <v>2</v>
      </c>
      <c r="M945">
        <v>4722.8900000000003</v>
      </c>
      <c r="N945">
        <v>4722.4712600000003</v>
      </c>
      <c r="O945">
        <v>4723.1940500000001</v>
      </c>
      <c r="P945">
        <v>4723.8307999999997</v>
      </c>
      <c r="Q945">
        <v>4721.3127699999995</v>
      </c>
    </row>
    <row r="946" spans="1:17" x14ac:dyDescent="0.55000000000000004">
      <c r="A946">
        <v>1775491200</v>
      </c>
      <c r="B946" t="s">
        <v>0</v>
      </c>
      <c r="C946" t="s">
        <v>1</v>
      </c>
      <c r="D946">
        <v>4660.5600000000004</v>
      </c>
      <c r="E946">
        <v>4662.7863600000001</v>
      </c>
      <c r="F946">
        <v>4667.1493300000002</v>
      </c>
      <c r="G946">
        <v>4672.7678500000002</v>
      </c>
      <c r="H946">
        <v>4651.8237200000003</v>
      </c>
      <c r="J946">
        <v>1775680800</v>
      </c>
      <c r="K946" t="s">
        <v>0</v>
      </c>
      <c r="L946" t="s">
        <v>2</v>
      </c>
      <c r="M946">
        <v>4722.43</v>
      </c>
      <c r="N946">
        <v>4722.2353499999999</v>
      </c>
      <c r="O946">
        <v>4722.7147000000004</v>
      </c>
      <c r="P946">
        <v>4724.0691800000004</v>
      </c>
      <c r="Q946">
        <v>4721.1569099999997</v>
      </c>
    </row>
    <row r="947" spans="1:17" x14ac:dyDescent="0.55000000000000004">
      <c r="A947">
        <v>1775494800</v>
      </c>
      <c r="B947" t="s">
        <v>0</v>
      </c>
      <c r="C947" t="s">
        <v>1</v>
      </c>
      <c r="D947">
        <v>4653.5200000000004</v>
      </c>
      <c r="E947">
        <v>4659.8936000000003</v>
      </c>
      <c r="F947">
        <v>4663.5214599999999</v>
      </c>
      <c r="G947">
        <v>4668.7659999999996</v>
      </c>
      <c r="H947">
        <v>4650.4404699999996</v>
      </c>
      <c r="J947">
        <v>1775681100</v>
      </c>
      <c r="K947" t="s">
        <v>0</v>
      </c>
      <c r="L947" t="s">
        <v>2</v>
      </c>
      <c r="M947">
        <v>4720.17</v>
      </c>
      <c r="N947">
        <v>4721.9773100000002</v>
      </c>
      <c r="O947">
        <v>4722.3459999999995</v>
      </c>
      <c r="P947">
        <v>4724.5929900000001</v>
      </c>
      <c r="Q947">
        <v>4720.84094</v>
      </c>
    </row>
    <row r="948" spans="1:17" x14ac:dyDescent="0.55000000000000004">
      <c r="A948">
        <v>1775498400</v>
      </c>
      <c r="B948" t="s">
        <v>0</v>
      </c>
      <c r="C948" t="s">
        <v>1</v>
      </c>
      <c r="D948">
        <v>4658.3500000000004</v>
      </c>
      <c r="E948">
        <v>4658.0575900000003</v>
      </c>
      <c r="F948">
        <v>4660.78953</v>
      </c>
      <c r="G948">
        <v>4666.1510900000003</v>
      </c>
      <c r="H948">
        <v>4649.87482</v>
      </c>
      <c r="J948">
        <v>1775681400</v>
      </c>
      <c r="K948" t="s">
        <v>0</v>
      </c>
      <c r="L948" t="s">
        <v>2</v>
      </c>
      <c r="M948">
        <v>4719.0600000000004</v>
      </c>
      <c r="N948">
        <v>4721.5456000000004</v>
      </c>
      <c r="O948">
        <v>4721.9458000000004</v>
      </c>
      <c r="P948">
        <v>4725.0539500000004</v>
      </c>
      <c r="Q948">
        <v>4720.1426700000002</v>
      </c>
    </row>
    <row r="949" spans="1:17" x14ac:dyDescent="0.55000000000000004">
      <c r="A949">
        <v>1775502000</v>
      </c>
      <c r="B949" t="s">
        <v>0</v>
      </c>
      <c r="C949" t="s">
        <v>1</v>
      </c>
      <c r="D949">
        <v>4655.6000000000004</v>
      </c>
      <c r="E949">
        <v>4656.7122900000004</v>
      </c>
      <c r="F949">
        <v>4658.7509099999997</v>
      </c>
      <c r="G949">
        <v>4664.4943899999998</v>
      </c>
      <c r="H949">
        <v>4649.3904899999998</v>
      </c>
      <c r="J949">
        <v>1775681700</v>
      </c>
      <c r="K949" t="s">
        <v>0</v>
      </c>
      <c r="L949" t="s">
        <v>2</v>
      </c>
      <c r="M949">
        <v>4719.3</v>
      </c>
      <c r="N949">
        <v>4720.80843</v>
      </c>
      <c r="O949">
        <v>4721.3771200000001</v>
      </c>
      <c r="P949">
        <v>4725.23434</v>
      </c>
      <c r="Q949">
        <v>4718.9312300000001</v>
      </c>
    </row>
    <row r="950" spans="1:17" x14ac:dyDescent="0.55000000000000004">
      <c r="A950">
        <v>1775505600</v>
      </c>
      <c r="B950" t="s">
        <v>0</v>
      </c>
      <c r="C950" t="s">
        <v>1</v>
      </c>
      <c r="D950">
        <v>4650.67</v>
      </c>
      <c r="E950">
        <v>4655.4198699999997</v>
      </c>
      <c r="F950">
        <v>4657.0853900000002</v>
      </c>
      <c r="G950">
        <v>4663.5195899999999</v>
      </c>
      <c r="H950">
        <v>4648.44481</v>
      </c>
      <c r="J950">
        <v>1775685600</v>
      </c>
      <c r="K950" t="s">
        <v>0</v>
      </c>
      <c r="L950" t="s">
        <v>2</v>
      </c>
      <c r="M950">
        <v>4727.51</v>
      </c>
      <c r="N950">
        <v>4719.7038499999999</v>
      </c>
      <c r="O950">
        <v>4720.5404799999997</v>
      </c>
      <c r="P950">
        <v>4724.9138300000004</v>
      </c>
      <c r="Q950">
        <v>4717.1239500000001</v>
      </c>
    </row>
    <row r="951" spans="1:17" x14ac:dyDescent="0.55000000000000004">
      <c r="A951">
        <v>1775512800</v>
      </c>
      <c r="B951" t="s">
        <v>0</v>
      </c>
      <c r="C951" t="s">
        <v>1</v>
      </c>
      <c r="D951">
        <v>4658.29</v>
      </c>
      <c r="E951">
        <v>4653.7980500000003</v>
      </c>
      <c r="F951">
        <v>4655.4417199999998</v>
      </c>
      <c r="G951">
        <v>4662.6555699999999</v>
      </c>
      <c r="H951">
        <v>4646.5046400000001</v>
      </c>
      <c r="J951">
        <v>1775685900</v>
      </c>
      <c r="K951" t="s">
        <v>0</v>
      </c>
      <c r="L951" t="s">
        <v>2</v>
      </c>
      <c r="M951">
        <v>4722.29</v>
      </c>
      <c r="N951">
        <v>4718.08518</v>
      </c>
      <c r="O951">
        <v>4719.3128299999998</v>
      </c>
      <c r="P951">
        <v>4723.7262600000004</v>
      </c>
      <c r="Q951">
        <v>4714.7631000000001</v>
      </c>
    </row>
    <row r="952" spans="1:17" x14ac:dyDescent="0.55000000000000004">
      <c r="A952">
        <v>1775516400</v>
      </c>
      <c r="B952" t="s">
        <v>0</v>
      </c>
      <c r="C952" t="s">
        <v>1</v>
      </c>
      <c r="D952">
        <v>4658.88</v>
      </c>
      <c r="E952">
        <v>4651.3682900000003</v>
      </c>
      <c r="F952">
        <v>4653.4050100000004</v>
      </c>
      <c r="G952">
        <v>4661.13879</v>
      </c>
      <c r="H952">
        <v>4643.3231900000001</v>
      </c>
      <c r="J952">
        <v>1775686200</v>
      </c>
      <c r="K952" t="s">
        <v>0</v>
      </c>
      <c r="L952" t="s">
        <v>2</v>
      </c>
      <c r="M952">
        <v>4711.97</v>
      </c>
      <c r="N952">
        <v>4716.2950099999998</v>
      </c>
      <c r="O952">
        <v>4717.8039200000003</v>
      </c>
      <c r="P952">
        <v>4721.8775400000004</v>
      </c>
      <c r="Q952">
        <v>4712.1874200000002</v>
      </c>
    </row>
    <row r="953" spans="1:17" x14ac:dyDescent="0.55000000000000004">
      <c r="A953">
        <v>1775520000</v>
      </c>
      <c r="B953" t="s">
        <v>0</v>
      </c>
      <c r="C953" t="s">
        <v>1</v>
      </c>
      <c r="D953">
        <v>4655.2</v>
      </c>
      <c r="E953">
        <v>4648.4548500000001</v>
      </c>
      <c r="F953">
        <v>4650.9299300000002</v>
      </c>
      <c r="G953">
        <v>4659.1617100000003</v>
      </c>
      <c r="H953">
        <v>4639.1095400000004</v>
      </c>
      <c r="J953">
        <v>1775686500</v>
      </c>
      <c r="K953" t="s">
        <v>0</v>
      </c>
      <c r="L953" t="s">
        <v>2</v>
      </c>
      <c r="M953">
        <v>4711.67</v>
      </c>
      <c r="N953">
        <v>4714.8555699999997</v>
      </c>
      <c r="O953">
        <v>4716.3297499999999</v>
      </c>
      <c r="P953">
        <v>4719.81149</v>
      </c>
      <c r="Q953">
        <v>4710.0498799999996</v>
      </c>
    </row>
    <row r="954" spans="1:17" x14ac:dyDescent="0.55000000000000004">
      <c r="A954">
        <v>1775523600</v>
      </c>
      <c r="B954" t="s">
        <v>0</v>
      </c>
      <c r="C954" t="s">
        <v>1</v>
      </c>
      <c r="D954">
        <v>4627.1400000000003</v>
      </c>
      <c r="E954">
        <v>4645.8675199999998</v>
      </c>
      <c r="F954">
        <v>4648.3987200000001</v>
      </c>
      <c r="G954">
        <v>4657.1723899999997</v>
      </c>
      <c r="H954">
        <v>4634.6682600000004</v>
      </c>
      <c r="J954">
        <v>1775686800</v>
      </c>
      <c r="K954" t="s">
        <v>0</v>
      </c>
      <c r="L954" t="s">
        <v>2</v>
      </c>
      <c r="M954">
        <v>4712.42</v>
      </c>
      <c r="N954">
        <v>4713.9761200000003</v>
      </c>
      <c r="O954">
        <v>4715.1529300000002</v>
      </c>
      <c r="P954">
        <v>4718.02999</v>
      </c>
      <c r="Q954">
        <v>4708.6918100000003</v>
      </c>
    </row>
    <row r="955" spans="1:17" x14ac:dyDescent="0.55000000000000004">
      <c r="A955">
        <v>1775527200</v>
      </c>
      <c r="B955" t="s">
        <v>0</v>
      </c>
      <c r="C955" t="s">
        <v>1</v>
      </c>
      <c r="D955">
        <v>4650.53</v>
      </c>
      <c r="E955">
        <v>4645.2016400000002</v>
      </c>
      <c r="F955">
        <v>4646.8001800000002</v>
      </c>
      <c r="G955">
        <v>4655.7704599999997</v>
      </c>
      <c r="H955">
        <v>4631.7611900000002</v>
      </c>
      <c r="J955">
        <v>1775687100</v>
      </c>
      <c r="K955" t="s">
        <v>0</v>
      </c>
      <c r="L955" t="s">
        <v>2</v>
      </c>
      <c r="M955">
        <v>4713.3100000000004</v>
      </c>
      <c r="N955">
        <v>4713.7100899999996</v>
      </c>
      <c r="O955">
        <v>4714.4315100000003</v>
      </c>
      <c r="P955">
        <v>4716.9073799999996</v>
      </c>
      <c r="Q955">
        <v>4708.3400199999996</v>
      </c>
    </row>
    <row r="956" spans="1:17" x14ac:dyDescent="0.55000000000000004">
      <c r="A956">
        <v>1775530800</v>
      </c>
      <c r="B956" t="s">
        <v>0</v>
      </c>
      <c r="C956" t="s">
        <v>1</v>
      </c>
      <c r="D956">
        <v>4649.4399999999996</v>
      </c>
      <c r="E956">
        <v>4646.2634399999997</v>
      </c>
      <c r="F956">
        <v>4646.5318100000004</v>
      </c>
      <c r="G956">
        <v>4655.9356900000002</v>
      </c>
      <c r="H956">
        <v>4630.9348900000005</v>
      </c>
      <c r="J956">
        <v>1775687400</v>
      </c>
      <c r="K956" t="s">
        <v>0</v>
      </c>
      <c r="L956" t="s">
        <v>2</v>
      </c>
      <c r="M956">
        <v>4716.7</v>
      </c>
      <c r="N956">
        <v>4713.95046</v>
      </c>
      <c r="O956">
        <v>4714.1909900000001</v>
      </c>
      <c r="P956">
        <v>4716.5631899999998</v>
      </c>
      <c r="Q956">
        <v>4708.80483</v>
      </c>
    </row>
    <row r="957" spans="1:17" x14ac:dyDescent="0.55000000000000004">
      <c r="A957">
        <v>1775534400</v>
      </c>
      <c r="B957" t="s">
        <v>0</v>
      </c>
      <c r="C957" t="s">
        <v>1</v>
      </c>
      <c r="D957">
        <v>4659.3500000000004</v>
      </c>
      <c r="E957">
        <v>4649.0954199999996</v>
      </c>
      <c r="F957">
        <v>4647.8136100000002</v>
      </c>
      <c r="G957">
        <v>4658.1328299999996</v>
      </c>
      <c r="H957">
        <v>4631.8726900000001</v>
      </c>
      <c r="J957">
        <v>1775687700</v>
      </c>
      <c r="K957" t="s">
        <v>0</v>
      </c>
      <c r="L957" t="s">
        <v>2</v>
      </c>
      <c r="M957">
        <v>4713.54</v>
      </c>
      <c r="N957">
        <v>4714.3981999999996</v>
      </c>
      <c r="O957">
        <v>4714.2945900000004</v>
      </c>
      <c r="P957">
        <v>4716.7896600000004</v>
      </c>
      <c r="Q957">
        <v>4709.8871200000003</v>
      </c>
    </row>
    <row r="958" spans="1:17" x14ac:dyDescent="0.55000000000000004">
      <c r="A958">
        <v>1775538000</v>
      </c>
      <c r="B958" t="s">
        <v>0</v>
      </c>
      <c r="C958" t="s">
        <v>1</v>
      </c>
      <c r="D958">
        <v>4642.99</v>
      </c>
      <c r="E958">
        <v>4652.9688200000001</v>
      </c>
      <c r="F958">
        <v>4650.3912200000004</v>
      </c>
      <c r="G958">
        <v>4662.1190500000002</v>
      </c>
      <c r="H958">
        <v>4634.2582599999996</v>
      </c>
      <c r="J958">
        <v>1775688000</v>
      </c>
      <c r="K958" t="s">
        <v>0</v>
      </c>
      <c r="L958" t="s">
        <v>2</v>
      </c>
      <c r="M958">
        <v>4712.92</v>
      </c>
      <c r="N958">
        <v>4714.8585199999998</v>
      </c>
      <c r="O958">
        <v>4714.5765600000004</v>
      </c>
      <c r="P958">
        <v>4717.2867299999998</v>
      </c>
      <c r="Q958">
        <v>4711.0015700000004</v>
      </c>
    </row>
    <row r="959" spans="1:17" x14ac:dyDescent="0.55000000000000004">
      <c r="A959">
        <v>1775541600</v>
      </c>
      <c r="B959" t="s">
        <v>0</v>
      </c>
      <c r="C959" t="s">
        <v>1</v>
      </c>
      <c r="D959">
        <v>4653.55</v>
      </c>
      <c r="E959">
        <v>4657.63994</v>
      </c>
      <c r="F959">
        <v>4654.0155800000002</v>
      </c>
      <c r="G959">
        <v>4667.4200899999996</v>
      </c>
      <c r="H959">
        <v>4638.2373699999998</v>
      </c>
      <c r="J959">
        <v>1775688300</v>
      </c>
      <c r="K959" t="s">
        <v>0</v>
      </c>
      <c r="L959" t="s">
        <v>2</v>
      </c>
      <c r="M959">
        <v>4715.3999999999996</v>
      </c>
      <c r="N959">
        <v>4715.0875999999998</v>
      </c>
      <c r="O959">
        <v>4714.8320800000001</v>
      </c>
      <c r="P959">
        <v>4717.7783200000003</v>
      </c>
      <c r="Q959">
        <v>4711.7916400000004</v>
      </c>
    </row>
    <row r="960" spans="1:17" x14ac:dyDescent="0.55000000000000004">
      <c r="A960">
        <v>1775545200</v>
      </c>
      <c r="B960" t="s">
        <v>0</v>
      </c>
      <c r="C960" t="s">
        <v>1</v>
      </c>
      <c r="D960">
        <v>4646.1000000000004</v>
      </c>
      <c r="E960">
        <v>4661.9213600000003</v>
      </c>
      <c r="F960">
        <v>4657.9684699999998</v>
      </c>
      <c r="G960">
        <v>4673.1949500000001</v>
      </c>
      <c r="H960">
        <v>4642.4807099999998</v>
      </c>
      <c r="J960">
        <v>1775688600</v>
      </c>
      <c r="K960" t="s">
        <v>0</v>
      </c>
      <c r="L960" t="s">
        <v>2</v>
      </c>
      <c r="M960">
        <v>4716.68</v>
      </c>
      <c r="N960">
        <v>4714.8722500000003</v>
      </c>
      <c r="O960">
        <v>4714.8521700000001</v>
      </c>
      <c r="P960">
        <v>4718.0196699999997</v>
      </c>
      <c r="Q960">
        <v>4711.9679400000005</v>
      </c>
    </row>
    <row r="961" spans="1:17" x14ac:dyDescent="0.55000000000000004">
      <c r="A961">
        <v>1775548800</v>
      </c>
      <c r="B961" t="s">
        <v>0</v>
      </c>
      <c r="C961" t="s">
        <v>1</v>
      </c>
      <c r="D961">
        <v>4683.07</v>
      </c>
      <c r="E961">
        <v>4664.9588899999999</v>
      </c>
      <c r="F961">
        <v>4661.4636799999998</v>
      </c>
      <c r="G961">
        <v>4678.2071699999997</v>
      </c>
      <c r="H961">
        <v>4645.9594900000002</v>
      </c>
      <c r="J961">
        <v>1775688900</v>
      </c>
      <c r="K961" t="s">
        <v>0</v>
      </c>
      <c r="L961" t="s">
        <v>2</v>
      </c>
      <c r="M961">
        <v>4717.7</v>
      </c>
      <c r="N961">
        <v>4714.1823199999999</v>
      </c>
      <c r="O961">
        <v>4714.5172400000001</v>
      </c>
      <c r="P961">
        <v>4717.8017399999999</v>
      </c>
      <c r="Q961">
        <v>4711.4114799999998</v>
      </c>
    </row>
    <row r="962" spans="1:17" x14ac:dyDescent="0.55000000000000004">
      <c r="A962">
        <v>1775552400</v>
      </c>
      <c r="B962" t="s">
        <v>0</v>
      </c>
      <c r="C962" t="s">
        <v>1</v>
      </c>
      <c r="D962">
        <v>4670.88</v>
      </c>
      <c r="E962">
        <v>4664.7793000000001</v>
      </c>
      <c r="F962">
        <v>4663.1214900000004</v>
      </c>
      <c r="G962">
        <v>4680.4007199999996</v>
      </c>
      <c r="H962">
        <v>4647.4332800000002</v>
      </c>
      <c r="J962">
        <v>1775689200</v>
      </c>
      <c r="K962" t="s">
        <v>0</v>
      </c>
      <c r="L962" t="s">
        <v>2</v>
      </c>
      <c r="M962">
        <v>4715.09</v>
      </c>
      <c r="N962">
        <v>4713.1441599999998</v>
      </c>
      <c r="O962">
        <v>4713.8307000000004</v>
      </c>
      <c r="P962">
        <v>4717.0881499999996</v>
      </c>
      <c r="Q962">
        <v>4710.2698</v>
      </c>
    </row>
    <row r="963" spans="1:17" x14ac:dyDescent="0.55000000000000004">
      <c r="A963">
        <v>1775556000</v>
      </c>
      <c r="B963" t="s">
        <v>0</v>
      </c>
      <c r="C963" t="s">
        <v>1</v>
      </c>
      <c r="D963">
        <v>4652.0600000000004</v>
      </c>
      <c r="E963">
        <v>4661.4227700000001</v>
      </c>
      <c r="F963">
        <v>4662.2721300000003</v>
      </c>
      <c r="G963">
        <v>4678.9481599999999</v>
      </c>
      <c r="H963">
        <v>4645.9204499999996</v>
      </c>
      <c r="J963">
        <v>1775689500</v>
      </c>
      <c r="K963" t="s">
        <v>0</v>
      </c>
      <c r="L963" t="s">
        <v>2</v>
      </c>
      <c r="M963">
        <v>4707.4799999999996</v>
      </c>
      <c r="N963">
        <v>4712.04666</v>
      </c>
      <c r="O963">
        <v>4712.9386800000002</v>
      </c>
      <c r="P963">
        <v>4716.0624200000002</v>
      </c>
      <c r="Q963">
        <v>4709.0119199999999</v>
      </c>
    </row>
    <row r="964" spans="1:17" x14ac:dyDescent="0.55000000000000004">
      <c r="A964">
        <v>1775559600</v>
      </c>
      <c r="B964" t="s">
        <v>0</v>
      </c>
      <c r="C964" t="s">
        <v>1</v>
      </c>
      <c r="D964">
        <v>4659.8100000000004</v>
      </c>
      <c r="E964">
        <v>4656.0070800000003</v>
      </c>
      <c r="F964">
        <v>4659.1396100000002</v>
      </c>
      <c r="G964">
        <v>4674.3870100000004</v>
      </c>
      <c r="H964">
        <v>4641.8294699999997</v>
      </c>
      <c r="J964">
        <v>1775689800</v>
      </c>
      <c r="K964" t="s">
        <v>0</v>
      </c>
      <c r="L964" t="s">
        <v>2</v>
      </c>
      <c r="M964">
        <v>4708.6499999999996</v>
      </c>
      <c r="N964">
        <v>4711.3429699999997</v>
      </c>
      <c r="O964">
        <v>4712.1408199999996</v>
      </c>
      <c r="P964">
        <v>4714.9593100000002</v>
      </c>
      <c r="Q964">
        <v>4708.0540099999998</v>
      </c>
    </row>
    <row r="965" spans="1:17" x14ac:dyDescent="0.55000000000000004">
      <c r="A965">
        <v>1775563200</v>
      </c>
      <c r="B965" t="s">
        <v>0</v>
      </c>
      <c r="C965" t="s">
        <v>1</v>
      </c>
      <c r="D965">
        <v>4651.4799999999996</v>
      </c>
      <c r="E965">
        <v>4649.4971299999997</v>
      </c>
      <c r="F965">
        <v>4654.31837</v>
      </c>
      <c r="G965">
        <v>4668.1805100000001</v>
      </c>
      <c r="H965">
        <v>4636.55555</v>
      </c>
      <c r="J965">
        <v>1775690100</v>
      </c>
      <c r="K965" t="s">
        <v>0</v>
      </c>
      <c r="L965" t="s">
        <v>2</v>
      </c>
      <c r="M965">
        <v>4713.1400000000003</v>
      </c>
      <c r="N965">
        <v>4711.1959900000002</v>
      </c>
      <c r="O965">
        <v>4711.6684100000002</v>
      </c>
      <c r="P965">
        <v>4714.1898199999996</v>
      </c>
      <c r="Q965">
        <v>4707.7310500000003</v>
      </c>
    </row>
    <row r="966" spans="1:17" x14ac:dyDescent="0.55000000000000004">
      <c r="A966">
        <v>1775566800</v>
      </c>
      <c r="B966" t="s">
        <v>0</v>
      </c>
      <c r="C966" t="s">
        <v>1</v>
      </c>
      <c r="D966">
        <v>4644.34</v>
      </c>
      <c r="E966">
        <v>4643.7738900000004</v>
      </c>
      <c r="F966">
        <v>4649.0461299999997</v>
      </c>
      <c r="G966">
        <v>4661.9041999999999</v>
      </c>
      <c r="H966">
        <v>4630.97372</v>
      </c>
      <c r="J966">
        <v>1775690400</v>
      </c>
      <c r="K966" t="s">
        <v>0</v>
      </c>
      <c r="L966" t="s">
        <v>2</v>
      </c>
      <c r="M966">
        <v>4713.45</v>
      </c>
      <c r="N966">
        <v>4711.5189300000002</v>
      </c>
      <c r="O966">
        <v>4711.5936700000002</v>
      </c>
      <c r="P966">
        <v>4713.8849399999999</v>
      </c>
      <c r="Q966">
        <v>4708.1534600000005</v>
      </c>
    </row>
    <row r="967" spans="1:17" x14ac:dyDescent="0.55000000000000004">
      <c r="A967">
        <v>1775570400</v>
      </c>
      <c r="B967" t="s">
        <v>0</v>
      </c>
      <c r="C967" t="s">
        <v>1</v>
      </c>
      <c r="D967">
        <v>4633.43</v>
      </c>
      <c r="E967">
        <v>4641.0452500000001</v>
      </c>
      <c r="F967">
        <v>4645.0456899999999</v>
      </c>
      <c r="G967">
        <v>4657.9989500000001</v>
      </c>
      <c r="H967">
        <v>4627.1167599999999</v>
      </c>
      <c r="J967">
        <v>1775690700</v>
      </c>
      <c r="K967" t="s">
        <v>0</v>
      </c>
      <c r="L967" t="s">
        <v>2</v>
      </c>
      <c r="M967">
        <v>4710.1499999999996</v>
      </c>
      <c r="N967">
        <v>4712.1841000000004</v>
      </c>
      <c r="O967">
        <v>4711.8888800000004</v>
      </c>
      <c r="P967">
        <v>4714.0187999999998</v>
      </c>
      <c r="Q967">
        <v>4709.1030000000001</v>
      </c>
    </row>
    <row r="968" spans="1:17" x14ac:dyDescent="0.55000000000000004">
      <c r="A968">
        <v>1775574000</v>
      </c>
      <c r="B968" t="s">
        <v>0</v>
      </c>
      <c r="C968" t="s">
        <v>1</v>
      </c>
      <c r="D968">
        <v>4655.55</v>
      </c>
      <c r="E968">
        <v>4643.5250699999997</v>
      </c>
      <c r="F968">
        <v>4644.2853800000003</v>
      </c>
      <c r="G968">
        <v>4658.74953</v>
      </c>
      <c r="H968">
        <v>4627.5602099999996</v>
      </c>
      <c r="J968">
        <v>1775691000</v>
      </c>
      <c r="K968" t="s">
        <v>0</v>
      </c>
      <c r="L968" t="s">
        <v>2</v>
      </c>
      <c r="M968">
        <v>4710.71</v>
      </c>
      <c r="N968">
        <v>4713.0355799999998</v>
      </c>
      <c r="O968">
        <v>4712.4622300000001</v>
      </c>
      <c r="P968">
        <v>4714.5491300000003</v>
      </c>
      <c r="Q968">
        <v>4710.2986799999999</v>
      </c>
    </row>
    <row r="969" spans="1:17" x14ac:dyDescent="0.55000000000000004">
      <c r="A969">
        <v>1775577600</v>
      </c>
      <c r="B969" t="s">
        <v>0</v>
      </c>
      <c r="C969" t="s">
        <v>1</v>
      </c>
      <c r="D969">
        <v>4657.09</v>
      </c>
      <c r="E969">
        <v>4652.0383599999996</v>
      </c>
      <c r="F969">
        <v>4648.1618699999999</v>
      </c>
      <c r="G969">
        <v>4666.0118700000003</v>
      </c>
      <c r="H969">
        <v>4633.2463399999997</v>
      </c>
      <c r="J969">
        <v>1775691300</v>
      </c>
      <c r="K969" t="s">
        <v>0</v>
      </c>
      <c r="L969" t="s">
        <v>2</v>
      </c>
      <c r="M969">
        <v>4712.8</v>
      </c>
      <c r="N969">
        <v>4713.7610000000004</v>
      </c>
      <c r="O969">
        <v>4713.1116199999997</v>
      </c>
      <c r="P969">
        <v>4715.3045199999997</v>
      </c>
      <c r="Q969">
        <v>4711.4084300000004</v>
      </c>
    </row>
    <row r="970" spans="1:17" x14ac:dyDescent="0.55000000000000004">
      <c r="A970">
        <v>1775581200</v>
      </c>
      <c r="B970" t="s">
        <v>0</v>
      </c>
      <c r="C970" t="s">
        <v>1</v>
      </c>
      <c r="D970">
        <v>4675.87</v>
      </c>
      <c r="E970">
        <v>4667.2839899999999</v>
      </c>
      <c r="F970">
        <v>4657.7229299999999</v>
      </c>
      <c r="G970">
        <v>4680.5114700000004</v>
      </c>
      <c r="H970">
        <v>4644.3130300000003</v>
      </c>
      <c r="J970">
        <v>1775691600</v>
      </c>
      <c r="K970" t="s">
        <v>0</v>
      </c>
      <c r="L970" t="s">
        <v>2</v>
      </c>
      <c r="M970">
        <v>4713.59</v>
      </c>
      <c r="N970">
        <v>4714.0163899999998</v>
      </c>
      <c r="O970">
        <v>4713.5640000000003</v>
      </c>
      <c r="P970">
        <v>4715.9395100000002</v>
      </c>
      <c r="Q970">
        <v>4711.9626099999996</v>
      </c>
    </row>
    <row r="971" spans="1:17" x14ac:dyDescent="0.55000000000000004">
      <c r="A971">
        <v>1775584800</v>
      </c>
      <c r="B971" t="s">
        <v>0</v>
      </c>
      <c r="C971" t="s">
        <v>1</v>
      </c>
      <c r="D971">
        <v>4662.0600000000004</v>
      </c>
      <c r="E971">
        <v>4688.53388</v>
      </c>
      <c r="F971">
        <v>4673.1283999999996</v>
      </c>
      <c r="G971">
        <v>4701.6452799999997</v>
      </c>
      <c r="H971">
        <v>4661.0112399999998</v>
      </c>
      <c r="J971">
        <v>1775691900</v>
      </c>
      <c r="K971" t="s">
        <v>0</v>
      </c>
      <c r="L971" t="s">
        <v>2</v>
      </c>
      <c r="M971">
        <v>4717.7</v>
      </c>
      <c r="N971">
        <v>4713.5798299999997</v>
      </c>
      <c r="O971">
        <v>4713.5719200000003</v>
      </c>
      <c r="P971">
        <v>4716.12428</v>
      </c>
      <c r="Q971">
        <v>4711.6226500000002</v>
      </c>
    </row>
    <row r="972" spans="1:17" x14ac:dyDescent="0.55000000000000004">
      <c r="A972">
        <v>1775588400</v>
      </c>
      <c r="B972" t="s">
        <v>0</v>
      </c>
      <c r="C972" t="s">
        <v>1</v>
      </c>
      <c r="D972">
        <v>4700.6099999999997</v>
      </c>
      <c r="E972">
        <v>4715.0739999999996</v>
      </c>
      <c r="F972">
        <v>4694.1012000000001</v>
      </c>
      <c r="G972">
        <v>4728.1917199999998</v>
      </c>
      <c r="H972">
        <v>4682.7849399999996</v>
      </c>
      <c r="J972">
        <v>1775692200</v>
      </c>
      <c r="K972" t="s">
        <v>0</v>
      </c>
      <c r="L972" t="s">
        <v>2</v>
      </c>
      <c r="M972">
        <v>4715.08</v>
      </c>
      <c r="N972">
        <v>4712.3145299999996</v>
      </c>
      <c r="O972">
        <v>4712.9432200000001</v>
      </c>
      <c r="P972">
        <v>4715.6140100000002</v>
      </c>
      <c r="Q972">
        <v>4710.3112899999996</v>
      </c>
    </row>
    <row r="973" spans="1:17" x14ac:dyDescent="0.55000000000000004">
      <c r="A973">
        <v>1775592000</v>
      </c>
      <c r="B973" t="s">
        <v>0</v>
      </c>
      <c r="C973" t="s">
        <v>1</v>
      </c>
      <c r="D973">
        <v>4705.5600000000004</v>
      </c>
      <c r="E973">
        <v>4742.7425000000003</v>
      </c>
      <c r="F973">
        <v>4718.4218499999997</v>
      </c>
      <c r="G973">
        <v>4756.0643099999998</v>
      </c>
      <c r="H973">
        <v>4707.6582699999999</v>
      </c>
      <c r="J973">
        <v>1775692500</v>
      </c>
      <c r="K973" t="s">
        <v>0</v>
      </c>
      <c r="L973" t="s">
        <v>2</v>
      </c>
      <c r="M973">
        <v>4715.66</v>
      </c>
      <c r="N973">
        <v>4710.5830800000003</v>
      </c>
      <c r="O973">
        <v>4711.7631499999998</v>
      </c>
      <c r="P973">
        <v>4714.4553299999998</v>
      </c>
      <c r="Q973">
        <v>4708.3122000000003</v>
      </c>
    </row>
    <row r="974" spans="1:17" x14ac:dyDescent="0.55000000000000004">
      <c r="A974">
        <v>1775599200</v>
      </c>
      <c r="B974" t="s">
        <v>0</v>
      </c>
      <c r="C974" t="s">
        <v>1</v>
      </c>
      <c r="D974">
        <v>4818.5</v>
      </c>
      <c r="E974">
        <v>4770.34728</v>
      </c>
      <c r="F974">
        <v>4744.3845700000002</v>
      </c>
      <c r="G974">
        <v>4784.19758</v>
      </c>
      <c r="H974">
        <v>4734.0701499999996</v>
      </c>
      <c r="J974">
        <v>1775692800</v>
      </c>
      <c r="K974" t="s">
        <v>0</v>
      </c>
      <c r="L974" t="s">
        <v>2</v>
      </c>
      <c r="M974">
        <v>4705.3599999999997</v>
      </c>
      <c r="N974">
        <v>4708.5802599999997</v>
      </c>
      <c r="O974">
        <v>4710.1717099999996</v>
      </c>
      <c r="P974">
        <v>4712.8370999999997</v>
      </c>
      <c r="Q974">
        <v>4705.9211400000004</v>
      </c>
    </row>
    <row r="975" spans="1:17" x14ac:dyDescent="0.55000000000000004">
      <c r="A975">
        <v>1775602800</v>
      </c>
      <c r="B975" t="s">
        <v>0</v>
      </c>
      <c r="C975" t="s">
        <v>1</v>
      </c>
      <c r="D975">
        <v>4833.2</v>
      </c>
      <c r="E975">
        <v>4793.5917900000004</v>
      </c>
      <c r="F975">
        <v>4768.9881800000003</v>
      </c>
      <c r="G975">
        <v>4808.3689100000001</v>
      </c>
      <c r="H975">
        <v>4759.5120900000002</v>
      </c>
      <c r="J975">
        <v>1775693100</v>
      </c>
      <c r="K975" t="s">
        <v>0</v>
      </c>
      <c r="L975" t="s">
        <v>2</v>
      </c>
      <c r="M975">
        <v>4700.6099999999997</v>
      </c>
      <c r="N975">
        <v>4706.8173699999998</v>
      </c>
      <c r="O975">
        <v>4708.4945399999997</v>
      </c>
      <c r="P975">
        <v>4711.07593</v>
      </c>
      <c r="Q975">
        <v>4703.7196599999997</v>
      </c>
    </row>
    <row r="976" spans="1:17" x14ac:dyDescent="0.55000000000000004">
      <c r="A976">
        <v>1775606400</v>
      </c>
      <c r="B976" t="s">
        <v>0</v>
      </c>
      <c r="C976" t="s">
        <v>1</v>
      </c>
      <c r="D976">
        <v>4817.79</v>
      </c>
      <c r="E976">
        <v>4810.3809000000001</v>
      </c>
      <c r="F976">
        <v>4789.6845400000002</v>
      </c>
      <c r="G976">
        <v>4826.17551</v>
      </c>
      <c r="H976">
        <v>4780.6488099999997</v>
      </c>
      <c r="J976">
        <v>1775693400</v>
      </c>
      <c r="K976" t="s">
        <v>0</v>
      </c>
      <c r="L976" t="s">
        <v>2</v>
      </c>
      <c r="M976">
        <v>4702.29</v>
      </c>
      <c r="N976">
        <v>4705.7225200000003</v>
      </c>
      <c r="O976">
        <v>4707.1085300000004</v>
      </c>
      <c r="P976">
        <v>4709.6772300000002</v>
      </c>
      <c r="Q976">
        <v>4702.2288600000002</v>
      </c>
    </row>
    <row r="977" spans="1:17" x14ac:dyDescent="0.55000000000000004">
      <c r="A977">
        <v>1775610000</v>
      </c>
      <c r="B977" t="s">
        <v>0</v>
      </c>
      <c r="C977" t="s">
        <v>1</v>
      </c>
      <c r="D977">
        <v>4810.29</v>
      </c>
      <c r="E977">
        <v>4820.2559600000004</v>
      </c>
      <c r="F977">
        <v>4804.9702500000003</v>
      </c>
      <c r="G977">
        <v>4836.2878899999996</v>
      </c>
      <c r="H977">
        <v>4796.0105599999997</v>
      </c>
      <c r="J977">
        <v>1775693700</v>
      </c>
      <c r="K977" t="s">
        <v>0</v>
      </c>
      <c r="L977" t="s">
        <v>2</v>
      </c>
      <c r="M977">
        <v>4704.1499999999996</v>
      </c>
      <c r="N977">
        <v>4705.51944</v>
      </c>
      <c r="O977">
        <v>4706.3139899999996</v>
      </c>
      <c r="P977">
        <v>4709.0008600000001</v>
      </c>
      <c r="Q977">
        <v>4701.7628000000004</v>
      </c>
    </row>
    <row r="978" spans="1:17" x14ac:dyDescent="0.55000000000000004">
      <c r="A978">
        <v>1775613600</v>
      </c>
      <c r="B978" t="s">
        <v>0</v>
      </c>
      <c r="C978" t="s">
        <v>1</v>
      </c>
      <c r="D978">
        <v>4804.17</v>
      </c>
      <c r="E978">
        <v>4823.7711399999998</v>
      </c>
      <c r="F978">
        <v>4814.3707000000004</v>
      </c>
      <c r="G978">
        <v>4839.48261</v>
      </c>
      <c r="H978">
        <v>4805.5474100000001</v>
      </c>
      <c r="J978">
        <v>1775694000</v>
      </c>
      <c r="K978" t="s">
        <v>0</v>
      </c>
      <c r="L978" t="s">
        <v>2</v>
      </c>
      <c r="M978">
        <v>4710.76</v>
      </c>
      <c r="N978">
        <v>4706.2543400000004</v>
      </c>
      <c r="O978">
        <v>4706.2841600000002</v>
      </c>
      <c r="P978">
        <v>4709.2233100000003</v>
      </c>
      <c r="Q978">
        <v>4702.3966</v>
      </c>
    </row>
    <row r="979" spans="1:17" x14ac:dyDescent="0.55000000000000004">
      <c r="A979">
        <v>1775617200</v>
      </c>
      <c r="B979" t="s">
        <v>0</v>
      </c>
      <c r="C979" t="s">
        <v>1</v>
      </c>
      <c r="D979">
        <v>4797.83</v>
      </c>
      <c r="E979">
        <v>4822.3245399999996</v>
      </c>
      <c r="F979">
        <v>4818.3476199999996</v>
      </c>
      <c r="G979">
        <v>4837.1471499999998</v>
      </c>
      <c r="H979">
        <v>4809.5740800000003</v>
      </c>
      <c r="J979">
        <v>1775694300</v>
      </c>
      <c r="K979" t="s">
        <v>0</v>
      </c>
      <c r="L979" t="s">
        <v>2</v>
      </c>
      <c r="M979">
        <v>4706.45</v>
      </c>
      <c r="N979">
        <v>4707.7115899999999</v>
      </c>
      <c r="O979">
        <v>4706.9978700000001</v>
      </c>
      <c r="P979">
        <v>4710.2626099999998</v>
      </c>
      <c r="Q979">
        <v>4703.9778800000004</v>
      </c>
    </row>
    <row r="980" spans="1:17" x14ac:dyDescent="0.55000000000000004">
      <c r="A980">
        <v>1775620800</v>
      </c>
      <c r="B980" t="s">
        <v>0</v>
      </c>
      <c r="C980" t="s">
        <v>1</v>
      </c>
      <c r="D980">
        <v>4804.01</v>
      </c>
      <c r="E980">
        <v>4817.85178</v>
      </c>
      <c r="F980">
        <v>4818.0996999999998</v>
      </c>
      <c r="G980">
        <v>4831.6884</v>
      </c>
      <c r="H980">
        <v>4809.2247900000002</v>
      </c>
      <c r="J980">
        <v>1775694600</v>
      </c>
      <c r="K980" t="s">
        <v>0</v>
      </c>
      <c r="L980" t="s">
        <v>2</v>
      </c>
      <c r="M980">
        <v>4712.43</v>
      </c>
      <c r="N980">
        <v>4709.6893</v>
      </c>
      <c r="O980">
        <v>4708.3435900000004</v>
      </c>
      <c r="P980">
        <v>4711.9561700000004</v>
      </c>
      <c r="Q980">
        <v>4706.0835800000004</v>
      </c>
    </row>
    <row r="981" spans="1:17" x14ac:dyDescent="0.55000000000000004">
      <c r="A981">
        <v>1775624400</v>
      </c>
      <c r="B981" t="s">
        <v>0</v>
      </c>
      <c r="C981" t="s">
        <v>1</v>
      </c>
      <c r="D981">
        <v>4827.79</v>
      </c>
      <c r="E981">
        <v>4812.0962600000003</v>
      </c>
      <c r="F981">
        <v>4815.0979799999996</v>
      </c>
      <c r="G981">
        <v>4825.2866000000004</v>
      </c>
      <c r="H981">
        <v>4805.9864200000002</v>
      </c>
      <c r="J981">
        <v>1775694900</v>
      </c>
      <c r="K981" t="s">
        <v>0</v>
      </c>
      <c r="L981" t="s">
        <v>2</v>
      </c>
      <c r="M981">
        <v>4713.18</v>
      </c>
      <c r="N981">
        <v>4711.7185300000001</v>
      </c>
      <c r="O981">
        <v>4710.0310600000003</v>
      </c>
      <c r="P981">
        <v>4713.9459399999996</v>
      </c>
      <c r="Q981">
        <v>4708.2601599999998</v>
      </c>
    </row>
    <row r="982" spans="1:17" x14ac:dyDescent="0.55000000000000004">
      <c r="A982">
        <v>1775628000</v>
      </c>
      <c r="B982" t="s">
        <v>0</v>
      </c>
      <c r="C982" t="s">
        <v>1</v>
      </c>
      <c r="D982">
        <v>4820.45</v>
      </c>
      <c r="E982">
        <v>4805.9995600000002</v>
      </c>
      <c r="F982">
        <v>4810.5487700000003</v>
      </c>
      <c r="G982">
        <v>4819.0247900000004</v>
      </c>
      <c r="H982">
        <v>4800.9825199999996</v>
      </c>
      <c r="J982">
        <v>1775695200</v>
      </c>
      <c r="K982" t="s">
        <v>0</v>
      </c>
      <c r="L982" t="s">
        <v>2</v>
      </c>
      <c r="M982">
        <v>4718.38</v>
      </c>
      <c r="N982">
        <v>4713.4407600000004</v>
      </c>
      <c r="O982">
        <v>4711.7359100000003</v>
      </c>
      <c r="P982">
        <v>4715.8671599999998</v>
      </c>
      <c r="Q982">
        <v>4709.96263</v>
      </c>
    </row>
    <row r="983" spans="1:17" x14ac:dyDescent="0.55000000000000004">
      <c r="A983">
        <v>1775631600</v>
      </c>
      <c r="B983" t="s">
        <v>0</v>
      </c>
      <c r="C983" t="s">
        <v>1</v>
      </c>
      <c r="D983">
        <v>4813.53</v>
      </c>
      <c r="E983">
        <v>4800.5404699999999</v>
      </c>
      <c r="F983">
        <v>4805.5446199999997</v>
      </c>
      <c r="G983">
        <v>4814.0508</v>
      </c>
      <c r="H983">
        <v>4794.8066500000004</v>
      </c>
      <c r="J983">
        <v>1775695500</v>
      </c>
      <c r="K983" t="s">
        <v>0</v>
      </c>
      <c r="L983" t="s">
        <v>2</v>
      </c>
      <c r="M983">
        <v>4715.6000000000004</v>
      </c>
      <c r="N983">
        <v>4714.5217199999997</v>
      </c>
      <c r="O983">
        <v>4713.1288100000002</v>
      </c>
      <c r="P983">
        <v>4717.3659699999998</v>
      </c>
      <c r="Q983">
        <v>4710.8537200000001</v>
      </c>
    </row>
    <row r="984" spans="1:17" x14ac:dyDescent="0.55000000000000004">
      <c r="A984">
        <v>1775635200</v>
      </c>
      <c r="B984" t="s">
        <v>0</v>
      </c>
      <c r="C984" t="s">
        <v>1</v>
      </c>
      <c r="D984">
        <v>4794.2299999999996</v>
      </c>
      <c r="E984">
        <v>4796.1379999999999</v>
      </c>
      <c r="F984">
        <v>4800.8413099999998</v>
      </c>
      <c r="G984">
        <v>4811.01001</v>
      </c>
      <c r="H984">
        <v>4788.3820800000003</v>
      </c>
      <c r="J984">
        <v>1775695800</v>
      </c>
      <c r="K984" t="s">
        <v>0</v>
      </c>
      <c r="L984" t="s">
        <v>2</v>
      </c>
      <c r="M984">
        <v>4709.4399999999996</v>
      </c>
      <c r="N984">
        <v>4714.9207299999998</v>
      </c>
      <c r="O984">
        <v>4714.02477</v>
      </c>
      <c r="P984">
        <v>4718.2574599999998</v>
      </c>
      <c r="Q984">
        <v>4710.8123900000001</v>
      </c>
    </row>
    <row r="985" spans="1:17" x14ac:dyDescent="0.55000000000000004">
      <c r="A985">
        <v>1775638800</v>
      </c>
      <c r="B985" t="s">
        <v>0</v>
      </c>
      <c r="C985" t="s">
        <v>1</v>
      </c>
      <c r="D985">
        <v>4783.0600000000004</v>
      </c>
      <c r="E985">
        <v>4793.0950400000002</v>
      </c>
      <c r="F985">
        <v>4796.9681700000001</v>
      </c>
      <c r="G985">
        <v>4809.4615400000002</v>
      </c>
      <c r="H985">
        <v>4782.3878100000002</v>
      </c>
      <c r="J985">
        <v>1775696100</v>
      </c>
      <c r="K985" t="s">
        <v>0</v>
      </c>
      <c r="L985" t="s">
        <v>2</v>
      </c>
      <c r="M985">
        <v>4706.83</v>
      </c>
      <c r="N985">
        <v>4714.8494300000002</v>
      </c>
      <c r="O985">
        <v>4714.4371000000001</v>
      </c>
      <c r="P985">
        <v>4718.5699299999997</v>
      </c>
      <c r="Q985">
        <v>4710.0617300000004</v>
      </c>
    </row>
    <row r="986" spans="1:17" x14ac:dyDescent="0.55000000000000004">
      <c r="A986">
        <v>1775642400</v>
      </c>
      <c r="B986" t="s">
        <v>0</v>
      </c>
      <c r="C986" t="s">
        <v>1</v>
      </c>
      <c r="D986">
        <v>4782.71</v>
      </c>
      <c r="E986">
        <v>4790.9343200000003</v>
      </c>
      <c r="F986">
        <v>4793.9512500000001</v>
      </c>
      <c r="G986">
        <v>4808.6906399999998</v>
      </c>
      <c r="H986">
        <v>4777.0109599999996</v>
      </c>
      <c r="J986">
        <v>1775696400</v>
      </c>
      <c r="K986" t="s">
        <v>0</v>
      </c>
      <c r="L986" t="s">
        <v>2</v>
      </c>
      <c r="M986">
        <v>4712.88</v>
      </c>
      <c r="N986">
        <v>4714.57791</v>
      </c>
      <c r="O986">
        <v>4714.5074999999997</v>
      </c>
      <c r="P986">
        <v>4718.5633900000003</v>
      </c>
      <c r="Q986">
        <v>4708.9425799999999</v>
      </c>
    </row>
    <row r="987" spans="1:17" x14ac:dyDescent="0.55000000000000004">
      <c r="A987">
        <v>1775646000</v>
      </c>
      <c r="B987" t="s">
        <v>0</v>
      </c>
      <c r="C987" t="s">
        <v>1</v>
      </c>
      <c r="D987">
        <v>4798.3</v>
      </c>
      <c r="E987">
        <v>4788.5848500000002</v>
      </c>
      <c r="F987">
        <v>4791.2680499999997</v>
      </c>
      <c r="G987">
        <v>4807.6720299999997</v>
      </c>
      <c r="H987">
        <v>4771.8755099999998</v>
      </c>
      <c r="J987">
        <v>1775696700</v>
      </c>
      <c r="K987" t="s">
        <v>0</v>
      </c>
      <c r="L987" t="s">
        <v>2</v>
      </c>
      <c r="M987">
        <v>4716.1099999999997</v>
      </c>
      <c r="N987">
        <v>4714.2182700000003</v>
      </c>
      <c r="O987">
        <v>4714.3628900000003</v>
      </c>
      <c r="P987">
        <v>4718.3112300000003</v>
      </c>
      <c r="Q987">
        <v>4707.9848199999997</v>
      </c>
    </row>
    <row r="988" spans="1:17" x14ac:dyDescent="0.55000000000000004">
      <c r="A988">
        <v>1775649600</v>
      </c>
      <c r="B988" t="s">
        <v>0</v>
      </c>
      <c r="C988" t="s">
        <v>1</v>
      </c>
      <c r="D988">
        <v>4799.53</v>
      </c>
      <c r="E988">
        <v>4784.3674600000004</v>
      </c>
      <c r="F988">
        <v>4787.8177500000002</v>
      </c>
      <c r="G988">
        <v>4804.9373800000003</v>
      </c>
      <c r="H988">
        <v>4766.1459500000001</v>
      </c>
      <c r="J988">
        <v>1775697000</v>
      </c>
      <c r="K988" t="s">
        <v>0</v>
      </c>
      <c r="L988" t="s">
        <v>2</v>
      </c>
      <c r="M988">
        <v>4720.74</v>
      </c>
      <c r="N988">
        <v>4713.9330499999996</v>
      </c>
      <c r="O988">
        <v>4714.14797</v>
      </c>
      <c r="P988">
        <v>4718.0206099999996</v>
      </c>
      <c r="Q988">
        <v>4707.3361599999998</v>
      </c>
    </row>
    <row r="989" spans="1:17" x14ac:dyDescent="0.55000000000000004">
      <c r="A989">
        <v>1775653200</v>
      </c>
      <c r="B989" t="s">
        <v>0</v>
      </c>
      <c r="C989" t="s">
        <v>1</v>
      </c>
      <c r="D989">
        <v>4778.1400000000003</v>
      </c>
      <c r="E989">
        <v>4777.33151</v>
      </c>
      <c r="F989">
        <v>4782.5746300000001</v>
      </c>
      <c r="G989">
        <v>4799.3947500000004</v>
      </c>
      <c r="H989">
        <v>4759.5095300000003</v>
      </c>
      <c r="J989">
        <v>1775697300</v>
      </c>
      <c r="K989" t="s">
        <v>0</v>
      </c>
      <c r="L989" t="s">
        <v>2</v>
      </c>
      <c r="M989">
        <v>4720.84</v>
      </c>
      <c r="N989">
        <v>4713.7846</v>
      </c>
      <c r="O989">
        <v>4713.9662799999996</v>
      </c>
      <c r="P989">
        <v>4717.8002800000004</v>
      </c>
      <c r="Q989">
        <v>4707.17382</v>
      </c>
    </row>
    <row r="990" spans="1:17" x14ac:dyDescent="0.55000000000000004">
      <c r="A990">
        <v>1775656800</v>
      </c>
      <c r="B990" t="s">
        <v>0</v>
      </c>
      <c r="C990" t="s">
        <v>1</v>
      </c>
      <c r="D990">
        <v>4736.57</v>
      </c>
      <c r="E990">
        <v>4767.6981400000004</v>
      </c>
      <c r="F990">
        <v>4775.1363799999999</v>
      </c>
      <c r="G990">
        <v>4790.6205499999996</v>
      </c>
      <c r="H990">
        <v>4751.4012599999996</v>
      </c>
      <c r="J990">
        <v>1775697600</v>
      </c>
      <c r="K990" t="s">
        <v>0</v>
      </c>
      <c r="L990" t="s">
        <v>2</v>
      </c>
      <c r="M990">
        <v>4711.79</v>
      </c>
      <c r="N990">
        <v>4713.8724599999996</v>
      </c>
      <c r="O990">
        <v>4713.9193699999996</v>
      </c>
      <c r="P990">
        <v>4717.7747399999998</v>
      </c>
      <c r="Q990">
        <v>4707.4680500000004</v>
      </c>
    </row>
    <row r="991" spans="1:17" x14ac:dyDescent="0.55000000000000004">
      <c r="A991">
        <v>1775660400</v>
      </c>
      <c r="B991" t="s">
        <v>0</v>
      </c>
      <c r="C991" t="s">
        <v>1</v>
      </c>
      <c r="D991">
        <v>4756.6899999999996</v>
      </c>
      <c r="E991">
        <v>4757.1411099999996</v>
      </c>
      <c r="F991">
        <v>4766.1387500000001</v>
      </c>
      <c r="G991">
        <v>4779.22667</v>
      </c>
      <c r="H991">
        <v>4742.8109899999999</v>
      </c>
      <c r="J991">
        <v>1775697900</v>
      </c>
      <c r="K991" t="s">
        <v>0</v>
      </c>
      <c r="L991" t="s">
        <v>2</v>
      </c>
      <c r="M991">
        <v>4704.93</v>
      </c>
      <c r="N991">
        <v>4714.5318799999995</v>
      </c>
      <c r="O991">
        <v>4714.2256299999999</v>
      </c>
      <c r="P991">
        <v>4718.1056200000003</v>
      </c>
      <c r="Q991">
        <v>4708.4302699999998</v>
      </c>
    </row>
    <row r="992" spans="1:17" x14ac:dyDescent="0.55000000000000004">
      <c r="A992">
        <v>1775664000</v>
      </c>
      <c r="B992" t="s">
        <v>0</v>
      </c>
      <c r="C992" t="s">
        <v>1</v>
      </c>
      <c r="D992">
        <v>4760.53</v>
      </c>
      <c r="E992">
        <v>4745.3368799999998</v>
      </c>
      <c r="F992">
        <v>4755.7378099999996</v>
      </c>
      <c r="G992">
        <v>4766.8191100000004</v>
      </c>
      <c r="H992">
        <v>4733.7471500000001</v>
      </c>
      <c r="J992">
        <v>1775698200</v>
      </c>
      <c r="K992" t="s">
        <v>0</v>
      </c>
      <c r="L992" t="s">
        <v>2</v>
      </c>
      <c r="M992">
        <v>4718.3999999999996</v>
      </c>
      <c r="N992">
        <v>4716.0091400000001</v>
      </c>
      <c r="O992">
        <v>4715.1173799999997</v>
      </c>
      <c r="P992">
        <v>4719.1020799999997</v>
      </c>
      <c r="Q992">
        <v>4710.21072</v>
      </c>
    </row>
    <row r="993" spans="1:17" x14ac:dyDescent="0.55000000000000004">
      <c r="A993">
        <v>1775667600</v>
      </c>
      <c r="B993" t="s">
        <v>0</v>
      </c>
      <c r="C993" t="s">
        <v>1</v>
      </c>
      <c r="D993">
        <v>4733.8100000000004</v>
      </c>
      <c r="E993">
        <v>4733.0011699999995</v>
      </c>
      <c r="F993">
        <v>4744.36949</v>
      </c>
      <c r="G993">
        <v>4754.3659699999998</v>
      </c>
      <c r="H993">
        <v>4723.9617699999999</v>
      </c>
      <c r="J993">
        <v>1775698500</v>
      </c>
      <c r="K993" t="s">
        <v>0</v>
      </c>
      <c r="L993" t="s">
        <v>2</v>
      </c>
      <c r="M993">
        <v>4718.8100000000004</v>
      </c>
      <c r="N993">
        <v>4717.7376400000003</v>
      </c>
      <c r="O993">
        <v>4716.4275100000004</v>
      </c>
      <c r="P993">
        <v>4720.4697999999999</v>
      </c>
      <c r="Q993">
        <v>4712.6809800000001</v>
      </c>
    </row>
    <row r="994" spans="1:17" x14ac:dyDescent="0.55000000000000004">
      <c r="A994">
        <v>1775671200</v>
      </c>
      <c r="B994" t="s">
        <v>0</v>
      </c>
      <c r="C994" t="s">
        <v>1</v>
      </c>
      <c r="D994">
        <v>4705.5600000000004</v>
      </c>
      <c r="E994">
        <v>4722.4793499999996</v>
      </c>
      <c r="F994">
        <v>4733.4244200000003</v>
      </c>
      <c r="G994">
        <v>4742.875</v>
      </c>
      <c r="H994">
        <v>4714.4735899999996</v>
      </c>
      <c r="J994">
        <v>1775698800</v>
      </c>
      <c r="K994" t="s">
        <v>0</v>
      </c>
      <c r="L994" t="s">
        <v>2</v>
      </c>
      <c r="M994">
        <v>4717.71</v>
      </c>
      <c r="N994">
        <v>4719.5542299999997</v>
      </c>
      <c r="O994">
        <v>4717.9908699999996</v>
      </c>
      <c r="P994">
        <v>4722.0633699999998</v>
      </c>
      <c r="Q994">
        <v>4715.2369200000003</v>
      </c>
    </row>
    <row r="995" spans="1:17" x14ac:dyDescent="0.55000000000000004">
      <c r="A995">
        <v>1775674800</v>
      </c>
      <c r="B995" t="s">
        <v>0</v>
      </c>
      <c r="C995" t="s">
        <v>1</v>
      </c>
      <c r="D995">
        <v>4730.9399999999996</v>
      </c>
      <c r="E995">
        <v>4716.1693999999998</v>
      </c>
      <c r="F995">
        <v>4724.79691</v>
      </c>
      <c r="G995">
        <v>4733.9530100000002</v>
      </c>
      <c r="H995">
        <v>4707.4100399999998</v>
      </c>
      <c r="J995">
        <v>1775699100</v>
      </c>
      <c r="K995" t="s">
        <v>0</v>
      </c>
      <c r="L995" t="s">
        <v>2</v>
      </c>
      <c r="M995">
        <v>4722.28</v>
      </c>
      <c r="N995">
        <v>4721.3807299999999</v>
      </c>
      <c r="O995">
        <v>4719.6858000000002</v>
      </c>
      <c r="P995">
        <v>4723.6817099999998</v>
      </c>
      <c r="Q995">
        <v>4717.6485199999997</v>
      </c>
    </row>
    <row r="996" spans="1:17" x14ac:dyDescent="0.55000000000000004">
      <c r="A996">
        <v>1775678400</v>
      </c>
      <c r="B996" t="s">
        <v>0</v>
      </c>
      <c r="C996" t="s">
        <v>1</v>
      </c>
      <c r="D996">
        <v>4719.3</v>
      </c>
      <c r="E996">
        <v>4713.03604</v>
      </c>
      <c r="F996">
        <v>4718.9164700000001</v>
      </c>
      <c r="G996">
        <v>4728.4727300000004</v>
      </c>
      <c r="H996">
        <v>4703.5571499999996</v>
      </c>
      <c r="J996">
        <v>1775699400</v>
      </c>
      <c r="K996" t="s">
        <v>0</v>
      </c>
      <c r="L996" t="s">
        <v>2</v>
      </c>
      <c r="M996">
        <v>4723.6099999999997</v>
      </c>
      <c r="N996">
        <v>4722.8700200000003</v>
      </c>
      <c r="O996">
        <v>4721.2779099999998</v>
      </c>
      <c r="P996">
        <v>4725.1296700000003</v>
      </c>
      <c r="Q996">
        <v>4719.6911799999998</v>
      </c>
    </row>
    <row r="997" spans="1:17" x14ac:dyDescent="0.55000000000000004">
      <c r="A997">
        <v>1775685600</v>
      </c>
      <c r="B997" t="s">
        <v>0</v>
      </c>
      <c r="C997" t="s">
        <v>1</v>
      </c>
      <c r="D997">
        <v>4717.7</v>
      </c>
      <c r="E997">
        <v>4713.33662</v>
      </c>
      <c r="F997">
        <v>4716.12655</v>
      </c>
      <c r="G997">
        <v>4726.0757400000002</v>
      </c>
      <c r="H997">
        <v>4701.9125899999999</v>
      </c>
      <c r="J997">
        <v>1775699700</v>
      </c>
      <c r="K997" t="s">
        <v>0</v>
      </c>
      <c r="L997" t="s">
        <v>2</v>
      </c>
      <c r="M997">
        <v>4727.47</v>
      </c>
      <c r="N997">
        <v>4723.8673500000004</v>
      </c>
      <c r="O997">
        <v>4722.5726299999997</v>
      </c>
      <c r="P997">
        <v>4726.2400600000001</v>
      </c>
      <c r="Q997">
        <v>4721.07683</v>
      </c>
    </row>
    <row r="998" spans="1:17" x14ac:dyDescent="0.55000000000000004">
      <c r="A998">
        <v>1775689200</v>
      </c>
      <c r="B998" t="s">
        <v>0</v>
      </c>
      <c r="C998" t="s">
        <v>1</v>
      </c>
      <c r="D998">
        <v>4715.66</v>
      </c>
      <c r="E998">
        <v>4716.3303900000001</v>
      </c>
      <c r="F998">
        <v>4716.22847</v>
      </c>
      <c r="G998">
        <v>4725.6533900000004</v>
      </c>
      <c r="H998">
        <v>4702.9516899999999</v>
      </c>
      <c r="J998">
        <v>1775700000</v>
      </c>
      <c r="K998" t="s">
        <v>0</v>
      </c>
      <c r="L998" t="s">
        <v>2</v>
      </c>
      <c r="M998">
        <v>4722.1099999999997</v>
      </c>
      <c r="N998">
        <v>4724.0564700000004</v>
      </c>
      <c r="O998">
        <v>4723.3145500000001</v>
      </c>
      <c r="P998">
        <v>4726.7379799999999</v>
      </c>
      <c r="Q998">
        <v>4721.8292199999996</v>
      </c>
    </row>
    <row r="999" spans="1:17" x14ac:dyDescent="0.55000000000000004">
      <c r="A999">
        <v>1775692800</v>
      </c>
      <c r="B999" t="s">
        <v>0</v>
      </c>
      <c r="C999" t="s">
        <v>1</v>
      </c>
      <c r="D999">
        <v>4706.83</v>
      </c>
      <c r="E999">
        <v>4720.6298500000003</v>
      </c>
      <c r="F999">
        <v>4718.4291599999997</v>
      </c>
      <c r="G999">
        <v>4727.0989399999999</v>
      </c>
      <c r="H999">
        <v>4705.4812700000002</v>
      </c>
      <c r="J999">
        <v>1775700300</v>
      </c>
      <c r="K999" t="s">
        <v>0</v>
      </c>
      <c r="L999" t="s">
        <v>2</v>
      </c>
      <c r="M999">
        <v>4722.18</v>
      </c>
      <c r="N999">
        <v>4723.9224700000004</v>
      </c>
      <c r="O999">
        <v>4723.6185100000002</v>
      </c>
      <c r="P999">
        <v>4726.5528599999998</v>
      </c>
      <c r="Q999">
        <v>4722.1272900000004</v>
      </c>
    </row>
    <row r="1000" spans="1:17" x14ac:dyDescent="0.55000000000000004">
      <c r="A1000">
        <v>1775696400</v>
      </c>
      <c r="B1000" t="s">
        <v>0</v>
      </c>
      <c r="C1000" t="s">
        <v>1</v>
      </c>
      <c r="D1000">
        <v>4727.47</v>
      </c>
      <c r="E1000">
        <v>4726.6954599999999</v>
      </c>
      <c r="F1000">
        <v>4722.5623100000003</v>
      </c>
      <c r="G1000">
        <v>4729.7932199999996</v>
      </c>
      <c r="H1000">
        <v>4709.0566200000003</v>
      </c>
      <c r="J1000">
        <v>1775700600</v>
      </c>
      <c r="K1000" t="s">
        <v>0</v>
      </c>
      <c r="L1000" t="s">
        <v>2</v>
      </c>
      <c r="M1000">
        <v>4723.05</v>
      </c>
      <c r="N1000">
        <v>4723.7445500000003</v>
      </c>
      <c r="O1000">
        <v>4723.6815299999998</v>
      </c>
      <c r="P1000">
        <v>4726.01955</v>
      </c>
      <c r="Q1000">
        <v>4722.0633399999997</v>
      </c>
    </row>
    <row r="1001" spans="1:17" x14ac:dyDescent="0.55000000000000004">
      <c r="A1001">
        <v>1775700000</v>
      </c>
      <c r="B1001" t="s">
        <v>0</v>
      </c>
      <c r="C1001" t="s">
        <v>1</v>
      </c>
      <c r="D1001">
        <v>4725.08</v>
      </c>
      <c r="E1001">
        <v>4729.8584899999996</v>
      </c>
      <c r="F1001">
        <v>4726.2103999999999</v>
      </c>
      <c r="G1001">
        <v>4731.5688799999998</v>
      </c>
      <c r="H1001">
        <v>4714.4965899999997</v>
      </c>
      <c r="J1001">
        <v>1775700900</v>
      </c>
      <c r="K1001" t="s">
        <v>0</v>
      </c>
      <c r="L1001" t="s">
        <v>2</v>
      </c>
      <c r="M1001">
        <v>4724.33</v>
      </c>
      <c r="N1001">
        <v>4723.4584000000004</v>
      </c>
      <c r="O1001">
        <v>4723.5699599999998</v>
      </c>
      <c r="P1001">
        <v>4725.7200499999999</v>
      </c>
      <c r="Q1001">
        <v>4722.0739199999998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A2BC-CBD7-4189-B356-500CAE5FC700}">
  <dimension ref="A1:AG1015"/>
  <sheetViews>
    <sheetView topLeftCell="R1" zoomScale="50" zoomScaleNormal="50" workbookViewId="0">
      <pane ySplit="1" topLeftCell="A2" activePane="bottomLeft" state="frozen"/>
      <selection pane="bottomLeft" activeCell="AJ58" sqref="AJ58"/>
    </sheetView>
  </sheetViews>
  <sheetFormatPr defaultRowHeight="14.4" x14ac:dyDescent="0.55000000000000004"/>
  <cols>
    <col min="1" max="1" width="13.1015625" bestFit="1" customWidth="1"/>
    <col min="2" max="2" width="9.578125" bestFit="1" customWidth="1"/>
    <col min="3" max="3" width="12.26171875" bestFit="1" customWidth="1"/>
    <col min="4" max="4" width="7.7890625" bestFit="1" customWidth="1"/>
    <col min="5" max="8" width="10.68359375" bestFit="1" customWidth="1"/>
    <col min="9" max="9" width="10.1015625" bestFit="1" customWidth="1"/>
    <col min="10" max="10" width="12.83984375" bestFit="1" customWidth="1"/>
    <col min="11" max="11" width="8.3125" bestFit="1" customWidth="1"/>
    <col min="12" max="12" width="10.68359375" bestFit="1" customWidth="1"/>
    <col min="13" max="14" width="11.20703125" bestFit="1" customWidth="1"/>
    <col min="15" max="15" width="10.68359375" bestFit="1" customWidth="1"/>
    <col min="18" max="18" width="10.68359375" bestFit="1" customWidth="1"/>
    <col min="20" max="20" width="9.15625" bestFit="1" customWidth="1"/>
    <col min="21" max="21" width="9.15625" customWidth="1"/>
    <col min="22" max="22" width="18.578125" bestFit="1" customWidth="1"/>
    <col min="23" max="23" width="23.1015625" bestFit="1" customWidth="1"/>
    <col min="24" max="24" width="10.68359375" bestFit="1" customWidth="1"/>
    <col min="25" max="25" width="11.3125" bestFit="1" customWidth="1"/>
    <col min="26" max="26" width="23.05078125" bestFit="1" customWidth="1"/>
    <col min="27" max="27" width="11.20703125" bestFit="1" customWidth="1"/>
    <col min="28" max="28" width="22.5234375" bestFit="1" customWidth="1"/>
    <col min="29" max="29" width="10.68359375" bestFit="1" customWidth="1"/>
    <col min="31" max="31" width="6.68359375" bestFit="1" customWidth="1"/>
    <col min="32" max="32" width="22.20703125" bestFit="1" customWidth="1"/>
    <col min="33" max="33" width="21.734375" bestFit="1" customWidth="1"/>
  </cols>
  <sheetData>
    <row r="1" spans="1:33" x14ac:dyDescent="0.55000000000000004">
      <c r="A1" s="6" t="s">
        <v>11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8" t="s">
        <v>17</v>
      </c>
      <c r="O1" s="8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15</v>
      </c>
      <c r="Y1" s="5" t="s">
        <v>16</v>
      </c>
      <c r="Z1" s="5" t="s">
        <v>25</v>
      </c>
      <c r="AA1" s="4" t="s">
        <v>17</v>
      </c>
      <c r="AB1" s="4" t="s">
        <v>26</v>
      </c>
      <c r="AC1" s="4" t="s">
        <v>18</v>
      </c>
      <c r="AE1" t="str">
        <f>X1</f>
        <v>ssa_m5</v>
      </c>
      <c r="AF1" t="str">
        <f>Z1</f>
        <v>ssa_high_m5_interpolation</v>
      </c>
      <c r="AG1" t="str">
        <f>AB1</f>
        <v>ssa_low_m5_interpolation</v>
      </c>
    </row>
    <row r="2" spans="1:33" x14ac:dyDescent="0.55000000000000004">
      <c r="A2">
        <f>ALGLIB_SSA_XAUUSD!J2</f>
        <v>1775127600</v>
      </c>
      <c r="B2" t="str">
        <f>_xlfn.XLOOKUP($A2,ALGLIB_SSA_XAUUSD!$A$2:$A$1001,ALGLIB_SSA_XAUUSD!$B$2:$B$1001,"",0)</f>
        <v>XAUUSD</v>
      </c>
      <c r="C2" t="str">
        <f>_xlfn.XLOOKUP($A2,ALGLIB_SSA_XAUUSD!$A$2:$A$1001,ALGLIB_SSA_XAUUSD!$C$2:$C$1001,"",0)</f>
        <v>H1</v>
      </c>
      <c r="D2" s="2">
        <f>_xlfn.XLOOKUP($A2,ALGLIB_SSA_XAUUSD!$A$2:$A$1001,ALGLIB_SSA_XAUUSD!$D$2:$D$1001,"",0)</f>
        <v>4600.2</v>
      </c>
      <c r="E2" s="2">
        <f>_xlfn.XLOOKUP($A2,ALGLIB_SSA_XAUUSD!$A$2:$A$1001,ALGLIB_SSA_XAUUSD!$E$2:$E$1001,"",0)</f>
        <v>4619.8464400000003</v>
      </c>
      <c r="F2" s="2">
        <f>_xlfn.XLOOKUP($A2,ALGLIB_SSA_XAUUSD!$A$2:$A$1001,ALGLIB_SSA_XAUUSD!$F$2:$F$1001,"",0)</f>
        <v>4616.0956699999997</v>
      </c>
      <c r="G2" s="2">
        <f>_xlfn.XLOOKUP($A2,ALGLIB_SSA_XAUUSD!$A$2:$A$1001,ALGLIB_SSA_XAUUSD!$G$2:$G$1001,"",0)</f>
        <v>4639.0441199999996</v>
      </c>
      <c r="H2" s="2">
        <f>_xlfn.XLOOKUP($A2,ALGLIB_SSA_XAUUSD!$A$2:$A$1001,ALGLIB_SSA_XAUUSD!$H$2:$H$1001,"",0)</f>
        <v>4598.7184600000001</v>
      </c>
      <c r="I2" t="str">
        <f>_xlfn.XLOOKUP($A2,ALGLIB_SSA_XAUUSD!$J$2:$J$1001,ALGLIB_SSA_XAUUSD!$K$2:$K$1001,"",0)</f>
        <v>XAUUSD</v>
      </c>
      <c r="J2" t="str">
        <f>_xlfn.XLOOKUP($A2,ALGLIB_SSA_XAUUSD!$J$2:$J$1001,ALGLIB_SSA_XAUUSD!$L$2:$L$1001,"",0)</f>
        <v>M5</v>
      </c>
      <c r="K2">
        <f>_xlfn.XLOOKUP($A2,ALGLIB_SSA_XAUUSD!$J$2:$J$1001,ALGLIB_SSA_XAUUSD!$M$2:$M$1001,"",0)</f>
        <v>4626.58</v>
      </c>
      <c r="L2">
        <f>_xlfn.XLOOKUP($A2,ALGLIB_SSA_XAUUSD!$J$2:$J$1001,ALGLIB_SSA_XAUUSD!$N$2:$N$1001,"",0)</f>
        <v>4627.2148999999999</v>
      </c>
      <c r="M2">
        <f>_xlfn.XLOOKUP($A2,ALGLIB_SSA_XAUUSD!$J$2:$J$1001,ALGLIB_SSA_XAUUSD!$O$2:$O$1001,"",0)</f>
        <v>4627.2148999999999</v>
      </c>
      <c r="N2">
        <f>_xlfn.XLOOKUP($A2,ALGLIB_SSA_XAUUSD!$J$2:$J$1001,ALGLIB_SSA_XAUUSD!$P$2:$P$1001,"",0)</f>
        <v>4628.9426700000004</v>
      </c>
      <c r="O2">
        <f>_xlfn.XLOOKUP($A2,ALGLIB_SSA_XAUUSD!$J$2:$J$1001,ALGLIB_SSA_XAUUSD!$Q$2:$Q$1001,"",0)</f>
        <v>4622.0950700000003</v>
      </c>
      <c r="R2">
        <f>A2</f>
        <v>1775127600</v>
      </c>
      <c r="S2" t="str">
        <f>I2</f>
        <v>XAUUSD</v>
      </c>
      <c r="T2" t="str">
        <f>J2</f>
        <v>M5</v>
      </c>
      <c r="U2">
        <f>K2</f>
        <v>4626.58</v>
      </c>
      <c r="V2">
        <f>E2</f>
        <v>4619.8464400000003</v>
      </c>
      <c r="W2">
        <f>F2</f>
        <v>4616.0956699999997</v>
      </c>
      <c r="X2">
        <f>L2</f>
        <v>4627.2148999999999</v>
      </c>
      <c r="Y2">
        <f>M2</f>
        <v>4627.2148999999999</v>
      </c>
      <c r="Z2">
        <f>G2</f>
        <v>4639.0441199999996</v>
      </c>
      <c r="AA2">
        <f>N2</f>
        <v>4628.9426700000004</v>
      </c>
      <c r="AB2">
        <f>H2</f>
        <v>4598.7184600000001</v>
      </c>
      <c r="AC2">
        <f>O2</f>
        <v>4622.0950700000003</v>
      </c>
      <c r="AE2">
        <f>X2</f>
        <v>4627.2148999999999</v>
      </c>
      <c r="AF2">
        <f>Z2</f>
        <v>4639.0441199999996</v>
      </c>
      <c r="AG2">
        <f>AB2</f>
        <v>4598.7184600000001</v>
      </c>
    </row>
    <row r="3" spans="1:33" x14ac:dyDescent="0.55000000000000004">
      <c r="A3">
        <f>ALGLIB_SSA_XAUUSD!J3</f>
        <v>1775127900</v>
      </c>
      <c r="B3" t="str">
        <f>_xlfn.XLOOKUP($A3,ALGLIB_SSA_XAUUSD!$A$2:$A$1001,ALGLIB_SSA_XAUUSD!$B$2:$B$1001,"",0)</f>
        <v/>
      </c>
      <c r="C3" t="str">
        <f>_xlfn.XLOOKUP($A3,ALGLIB_SSA_XAUUSD!$A$2:$A$1001,ALGLIB_SSA_XAUUSD!$C$2:$C$1001,"",0)</f>
        <v/>
      </c>
      <c r="D3" s="1">
        <f>D2+(D14-D2)*1/12</f>
        <v>4600.3074999999999</v>
      </c>
      <c r="E3" s="1">
        <f>E2+(E14-E2)*1/12</f>
        <v>4620.7067166666666</v>
      </c>
      <c r="F3" s="1">
        <f>F2+(F14-F2)*1/12</f>
        <v>4616.6820899999993</v>
      </c>
      <c r="G3" s="1">
        <f>G2+(G14-G2)*1/12</f>
        <v>4639.8648808333328</v>
      </c>
      <c r="H3" s="1">
        <f>H2+(H14-H2)*1/12</f>
        <v>4599.3722475000004</v>
      </c>
      <c r="I3" t="str">
        <f>_xlfn.XLOOKUP($A3,ALGLIB_SSA_XAUUSD!$J$2:$J$1001,ALGLIB_SSA_XAUUSD!$K$2:$K$1001,"",0)</f>
        <v>XAUUSD</v>
      </c>
      <c r="J3" t="str">
        <f>_xlfn.XLOOKUP($A3,ALGLIB_SSA_XAUUSD!$J$2:$J$1001,ALGLIB_SSA_XAUUSD!$L$2:$L$1001,"",0)</f>
        <v>M5</v>
      </c>
      <c r="K3">
        <f>_xlfn.XLOOKUP($A3,ALGLIB_SSA_XAUUSD!$J$2:$J$1001,ALGLIB_SSA_XAUUSD!$M$2:$M$1001,"",0)</f>
        <v>4625.78</v>
      </c>
      <c r="L3">
        <f>_xlfn.XLOOKUP($A3,ALGLIB_SSA_XAUUSD!$J$2:$J$1001,ALGLIB_SSA_XAUUSD!$N$2:$N$1001,"",0)</f>
        <v>4627.1535899999999</v>
      </c>
      <c r="M3">
        <f>_xlfn.XLOOKUP($A3,ALGLIB_SSA_XAUUSD!$J$2:$J$1001,ALGLIB_SSA_XAUUSD!$O$2:$O$1001,"",0)</f>
        <v>4627.1842399999996</v>
      </c>
      <c r="N3">
        <f>_xlfn.XLOOKUP($A3,ALGLIB_SSA_XAUUSD!$J$2:$J$1001,ALGLIB_SSA_XAUUSD!$P$2:$P$1001,"",0)</f>
        <v>4629.7388700000001</v>
      </c>
      <c r="O3">
        <f>_xlfn.XLOOKUP($A3,ALGLIB_SSA_XAUUSD!$J$2:$J$1001,ALGLIB_SSA_XAUUSD!$Q$2:$Q$1001,"",0)</f>
        <v>4623.55998</v>
      </c>
      <c r="R3">
        <f t="shared" ref="R3:R66" si="0">A3</f>
        <v>1775127900</v>
      </c>
      <c r="S3" t="str">
        <f t="shared" ref="S3:S66" si="1">I3</f>
        <v>XAUUSD</v>
      </c>
      <c r="T3" t="str">
        <f t="shared" ref="T3:T66" si="2">J3</f>
        <v>M5</v>
      </c>
      <c r="U3">
        <f t="shared" ref="U3:U66" si="3">K3</f>
        <v>4625.78</v>
      </c>
      <c r="V3">
        <f t="shared" ref="V3:V66" si="4">E3</f>
        <v>4620.7067166666666</v>
      </c>
      <c r="W3">
        <f t="shared" ref="W3:W66" si="5">F3</f>
        <v>4616.6820899999993</v>
      </c>
      <c r="X3">
        <f t="shared" ref="X3:X66" si="6">L3</f>
        <v>4627.1535899999999</v>
      </c>
      <c r="Y3">
        <f t="shared" ref="Y3:Y66" si="7">M3</f>
        <v>4627.1842399999996</v>
      </c>
      <c r="Z3">
        <f t="shared" ref="Z3:Z66" si="8">G3</f>
        <v>4639.8648808333328</v>
      </c>
      <c r="AA3">
        <f t="shared" ref="AA3:AA66" si="9">N3</f>
        <v>4629.7388700000001</v>
      </c>
      <c r="AB3">
        <f t="shared" ref="AB3:AB66" si="10">H3</f>
        <v>4599.3722475000004</v>
      </c>
      <c r="AC3">
        <f t="shared" ref="AC3:AC66" si="11">O3</f>
        <v>4623.55998</v>
      </c>
      <c r="AE3">
        <f t="shared" ref="AE3:AE66" si="12">X3</f>
        <v>4627.1535899999999</v>
      </c>
      <c r="AF3">
        <f t="shared" ref="AF3:AF66" si="13">Z3</f>
        <v>4639.8648808333328</v>
      </c>
      <c r="AG3">
        <f t="shared" ref="AG3:AG66" si="14">AB3</f>
        <v>4599.3722475000004</v>
      </c>
    </row>
    <row r="4" spans="1:33" x14ac:dyDescent="0.55000000000000004">
      <c r="A4">
        <f>ALGLIB_SSA_XAUUSD!J4</f>
        <v>1775128200</v>
      </c>
      <c r="B4" t="str">
        <f>_xlfn.XLOOKUP($A4,ALGLIB_SSA_XAUUSD!$A$2:$A$1001,ALGLIB_SSA_XAUUSD!$B$2:$B$1001,"",0)</f>
        <v/>
      </c>
      <c r="C4" t="str">
        <f>_xlfn.XLOOKUP($A4,ALGLIB_SSA_XAUUSD!$A$2:$A$1001,ALGLIB_SSA_XAUUSD!$C$2:$C$1001,"",0)</f>
        <v/>
      </c>
      <c r="D4" s="1">
        <f>D2+(D14-D2)*2/12</f>
        <v>4600.415</v>
      </c>
      <c r="E4" s="1">
        <f>E2+(E14-E2)*2/12</f>
        <v>4621.5669933333338</v>
      </c>
      <c r="F4" s="1">
        <f>F2+(F14-F2)*2/12</f>
        <v>4617.2685099999999</v>
      </c>
      <c r="G4" s="1">
        <f>G2+(G14-G2)*2/12</f>
        <v>4640.685641666666</v>
      </c>
      <c r="H4" s="1">
        <f>H2+(H14-H2)*2/12</f>
        <v>4600.0260349999999</v>
      </c>
      <c r="I4" t="str">
        <f>_xlfn.XLOOKUP($A4,ALGLIB_SSA_XAUUSD!$J$2:$J$1001,ALGLIB_SSA_XAUUSD!$K$2:$K$1001,"",0)</f>
        <v>XAUUSD</v>
      </c>
      <c r="J4" t="str">
        <f>_xlfn.XLOOKUP($A4,ALGLIB_SSA_XAUUSD!$J$2:$J$1001,ALGLIB_SSA_XAUUSD!$L$2:$L$1001,"",0)</f>
        <v>M5</v>
      </c>
      <c r="K4">
        <f>_xlfn.XLOOKUP($A4,ALGLIB_SSA_XAUUSD!$J$2:$J$1001,ALGLIB_SSA_XAUUSD!$M$2:$M$1001,"",0)</f>
        <v>4627.5</v>
      </c>
      <c r="L4">
        <f>_xlfn.XLOOKUP($A4,ALGLIB_SSA_XAUUSD!$J$2:$J$1001,ALGLIB_SSA_XAUUSD!$N$2:$N$1001,"",0)</f>
        <v>4626.4943400000002</v>
      </c>
      <c r="M4">
        <f>_xlfn.XLOOKUP($A4,ALGLIB_SSA_XAUUSD!$J$2:$J$1001,ALGLIB_SSA_XAUUSD!$O$2:$O$1001,"",0)</f>
        <v>4626.8392899999999</v>
      </c>
      <c r="N4">
        <f>_xlfn.XLOOKUP($A4,ALGLIB_SSA_XAUUSD!$J$2:$J$1001,ALGLIB_SSA_XAUUSD!$P$2:$P$1001,"",0)</f>
        <v>4630.0632800000003</v>
      </c>
      <c r="O4">
        <f>_xlfn.XLOOKUP($A4,ALGLIB_SSA_XAUUSD!$J$2:$J$1001,ALGLIB_SSA_XAUUSD!$Q$2:$Q$1001,"",0)</f>
        <v>4623.5508099999997</v>
      </c>
      <c r="R4">
        <f t="shared" si="0"/>
        <v>1775128200</v>
      </c>
      <c r="S4" t="str">
        <f t="shared" si="1"/>
        <v>XAUUSD</v>
      </c>
      <c r="T4" t="str">
        <f t="shared" si="2"/>
        <v>M5</v>
      </c>
      <c r="U4">
        <f t="shared" si="3"/>
        <v>4627.5</v>
      </c>
      <c r="V4">
        <f t="shared" si="4"/>
        <v>4621.5669933333338</v>
      </c>
      <c r="W4">
        <f t="shared" si="5"/>
        <v>4617.2685099999999</v>
      </c>
      <c r="X4">
        <f t="shared" si="6"/>
        <v>4626.4943400000002</v>
      </c>
      <c r="Y4">
        <f t="shared" si="7"/>
        <v>4626.8392899999999</v>
      </c>
      <c r="Z4">
        <f t="shared" si="8"/>
        <v>4640.685641666666</v>
      </c>
      <c r="AA4">
        <f t="shared" si="9"/>
        <v>4630.0632800000003</v>
      </c>
      <c r="AB4">
        <f t="shared" si="10"/>
        <v>4600.0260349999999</v>
      </c>
      <c r="AC4">
        <f t="shared" si="11"/>
        <v>4623.5508099999997</v>
      </c>
      <c r="AE4">
        <f t="shared" si="12"/>
        <v>4626.4943400000002</v>
      </c>
      <c r="AF4">
        <f t="shared" si="13"/>
        <v>4640.685641666666</v>
      </c>
      <c r="AG4">
        <f t="shared" si="14"/>
        <v>4600.0260349999999</v>
      </c>
    </row>
    <row r="5" spans="1:33" x14ac:dyDescent="0.55000000000000004">
      <c r="A5">
        <f>ALGLIB_SSA_XAUUSD!J5</f>
        <v>1775128500</v>
      </c>
      <c r="B5" t="str">
        <f>_xlfn.XLOOKUP($A5,ALGLIB_SSA_XAUUSD!$A$2:$A$1001,ALGLIB_SSA_XAUUSD!$B$2:$B$1001,"",0)</f>
        <v/>
      </c>
      <c r="C5" t="str">
        <f>_xlfn.XLOOKUP($A5,ALGLIB_SSA_XAUUSD!$A$2:$A$1001,ALGLIB_SSA_XAUUSD!$C$2:$C$1001,"",0)</f>
        <v/>
      </c>
      <c r="D5" s="1">
        <f>D2+(D14-D2)*3/12</f>
        <v>4600.5225</v>
      </c>
      <c r="E5" s="1">
        <f>E2+(E14-E2)*3/12</f>
        <v>4622.4272700000001</v>
      </c>
      <c r="F5" s="1">
        <f>F2+(F14-F2)*3/12</f>
        <v>4617.8549299999995</v>
      </c>
      <c r="G5" s="1">
        <f>G2+(G14-G2)*3/12</f>
        <v>4641.5064024999992</v>
      </c>
      <c r="H5" s="1">
        <f>H2+(H14-H2)*3/12</f>
        <v>4600.6798225000002</v>
      </c>
      <c r="I5" t="str">
        <f>_xlfn.XLOOKUP($A5,ALGLIB_SSA_XAUUSD!$J$2:$J$1001,ALGLIB_SSA_XAUUSD!$K$2:$K$1001,"",0)</f>
        <v>XAUUSD</v>
      </c>
      <c r="J5" t="str">
        <f>_xlfn.XLOOKUP($A5,ALGLIB_SSA_XAUUSD!$J$2:$J$1001,ALGLIB_SSA_XAUUSD!$L$2:$L$1001,"",0)</f>
        <v>M5</v>
      </c>
      <c r="K5">
        <f>_xlfn.XLOOKUP($A5,ALGLIB_SSA_XAUUSD!$J$2:$J$1001,ALGLIB_SSA_XAUUSD!$M$2:$M$1001,"",0)</f>
        <v>4624.55</v>
      </c>
      <c r="L5">
        <f>_xlfn.XLOOKUP($A5,ALGLIB_SSA_XAUUSD!$J$2:$J$1001,ALGLIB_SSA_XAUUSD!$N$2:$N$1001,"",0)</f>
        <v>4624.5197399999997</v>
      </c>
      <c r="M5">
        <f>_xlfn.XLOOKUP($A5,ALGLIB_SSA_XAUUSD!$J$2:$J$1001,ALGLIB_SSA_XAUUSD!$O$2:$O$1001,"",0)</f>
        <v>4625.6795199999997</v>
      </c>
      <c r="N5">
        <f>_xlfn.XLOOKUP($A5,ALGLIB_SSA_XAUUSD!$J$2:$J$1001,ALGLIB_SSA_XAUUSD!$P$2:$P$1001,"",0)</f>
        <v>4629.3204800000003</v>
      </c>
      <c r="O5">
        <f>_xlfn.XLOOKUP($A5,ALGLIB_SSA_XAUUSD!$J$2:$J$1001,ALGLIB_SSA_XAUUSD!$Q$2:$Q$1001,"",0)</f>
        <v>4622.1270100000002</v>
      </c>
      <c r="R5">
        <f t="shared" si="0"/>
        <v>1775128500</v>
      </c>
      <c r="S5" t="str">
        <f t="shared" si="1"/>
        <v>XAUUSD</v>
      </c>
      <c r="T5" t="str">
        <f t="shared" si="2"/>
        <v>M5</v>
      </c>
      <c r="U5">
        <f t="shared" si="3"/>
        <v>4624.55</v>
      </c>
      <c r="V5">
        <f t="shared" si="4"/>
        <v>4622.4272700000001</v>
      </c>
      <c r="W5">
        <f t="shared" si="5"/>
        <v>4617.8549299999995</v>
      </c>
      <c r="X5">
        <f t="shared" si="6"/>
        <v>4624.5197399999997</v>
      </c>
      <c r="Y5">
        <f t="shared" si="7"/>
        <v>4625.6795199999997</v>
      </c>
      <c r="Z5">
        <f t="shared" si="8"/>
        <v>4641.5064024999992</v>
      </c>
      <c r="AA5">
        <f t="shared" si="9"/>
        <v>4629.3204800000003</v>
      </c>
      <c r="AB5">
        <f t="shared" si="10"/>
        <v>4600.6798225000002</v>
      </c>
      <c r="AC5">
        <f t="shared" si="11"/>
        <v>4622.1270100000002</v>
      </c>
      <c r="AE5">
        <f t="shared" si="12"/>
        <v>4624.5197399999997</v>
      </c>
      <c r="AF5">
        <f t="shared" si="13"/>
        <v>4641.5064024999992</v>
      </c>
      <c r="AG5">
        <f t="shared" si="14"/>
        <v>4600.6798225000002</v>
      </c>
    </row>
    <row r="6" spans="1:33" x14ac:dyDescent="0.55000000000000004">
      <c r="A6">
        <f>ALGLIB_SSA_XAUUSD!J6</f>
        <v>1775128800</v>
      </c>
      <c r="B6" t="str">
        <f>_xlfn.XLOOKUP($A6,ALGLIB_SSA_XAUUSD!$A$2:$A$1001,ALGLIB_SSA_XAUUSD!$B$2:$B$1001,"",0)</f>
        <v/>
      </c>
      <c r="C6" t="str">
        <f>_xlfn.XLOOKUP($A6,ALGLIB_SSA_XAUUSD!$A$2:$A$1001,ALGLIB_SSA_XAUUSD!$C$2:$C$1001,"",0)</f>
        <v/>
      </c>
      <c r="D6" s="1">
        <f>D2+(D14-D2)*4/12</f>
        <v>4600.63</v>
      </c>
      <c r="E6" s="1">
        <f>E2+(E14-E2)*4/12</f>
        <v>4623.2875466666665</v>
      </c>
      <c r="F6" s="1">
        <f>F2+(F14-F2)*4/12</f>
        <v>4618.4413500000001</v>
      </c>
      <c r="G6" s="1">
        <f>G2+(G14-G2)*4/12</f>
        <v>4642.3271633333334</v>
      </c>
      <c r="H6" s="1">
        <f>H2+(H14-H2)*4/12</f>
        <v>4601.3336099999997</v>
      </c>
      <c r="I6" t="str">
        <f>_xlfn.XLOOKUP($A6,ALGLIB_SSA_XAUUSD!$J$2:$J$1001,ALGLIB_SSA_XAUUSD!$K$2:$K$1001,"",0)</f>
        <v>XAUUSD</v>
      </c>
      <c r="J6" t="str">
        <f>_xlfn.XLOOKUP($A6,ALGLIB_SSA_XAUUSD!$J$2:$J$1001,ALGLIB_SSA_XAUUSD!$L$2:$L$1001,"",0)</f>
        <v>M5</v>
      </c>
      <c r="K6">
        <f>_xlfn.XLOOKUP($A6,ALGLIB_SSA_XAUUSD!$J$2:$J$1001,ALGLIB_SSA_XAUUSD!$M$2:$M$1001,"",0)</f>
        <v>4625.5600000000004</v>
      </c>
      <c r="L6">
        <f>_xlfn.XLOOKUP($A6,ALGLIB_SSA_XAUUSD!$J$2:$J$1001,ALGLIB_SSA_XAUUSD!$N$2:$N$1001,"",0)</f>
        <v>4621.2593299999999</v>
      </c>
      <c r="M6">
        <f>_xlfn.XLOOKUP($A6,ALGLIB_SSA_XAUUSD!$J$2:$J$1001,ALGLIB_SSA_XAUUSD!$O$2:$O$1001,"",0)</f>
        <v>4623.4694200000004</v>
      </c>
      <c r="N6">
        <f>_xlfn.XLOOKUP($A6,ALGLIB_SSA_XAUUSD!$J$2:$J$1001,ALGLIB_SSA_XAUUSD!$P$2:$P$1001,"",0)</f>
        <v>4627.1788500000002</v>
      </c>
      <c r="O6">
        <f>_xlfn.XLOOKUP($A6,ALGLIB_SSA_XAUUSD!$J$2:$J$1001,ALGLIB_SSA_XAUUSD!$Q$2:$Q$1001,"",0)</f>
        <v>4619.3455800000002</v>
      </c>
      <c r="R6">
        <f t="shared" si="0"/>
        <v>1775128800</v>
      </c>
      <c r="S6" t="str">
        <f t="shared" si="1"/>
        <v>XAUUSD</v>
      </c>
      <c r="T6" t="str">
        <f t="shared" si="2"/>
        <v>M5</v>
      </c>
      <c r="U6">
        <f t="shared" si="3"/>
        <v>4625.5600000000004</v>
      </c>
      <c r="V6">
        <f t="shared" si="4"/>
        <v>4623.2875466666665</v>
      </c>
      <c r="W6">
        <f t="shared" si="5"/>
        <v>4618.4413500000001</v>
      </c>
      <c r="X6">
        <f t="shared" si="6"/>
        <v>4621.2593299999999</v>
      </c>
      <c r="Y6">
        <f t="shared" si="7"/>
        <v>4623.4694200000004</v>
      </c>
      <c r="Z6">
        <f t="shared" si="8"/>
        <v>4642.3271633333334</v>
      </c>
      <c r="AA6">
        <f t="shared" si="9"/>
        <v>4627.1788500000002</v>
      </c>
      <c r="AB6">
        <f t="shared" si="10"/>
        <v>4601.3336099999997</v>
      </c>
      <c r="AC6">
        <f t="shared" si="11"/>
        <v>4619.3455800000002</v>
      </c>
      <c r="AE6">
        <f t="shared" si="12"/>
        <v>4621.2593299999999</v>
      </c>
      <c r="AF6">
        <f t="shared" si="13"/>
        <v>4642.3271633333334</v>
      </c>
      <c r="AG6">
        <f t="shared" si="14"/>
        <v>4601.3336099999997</v>
      </c>
    </row>
    <row r="7" spans="1:33" x14ac:dyDescent="0.55000000000000004">
      <c r="A7">
        <f>ALGLIB_SSA_XAUUSD!J7</f>
        <v>1775129100</v>
      </c>
      <c r="B7" t="str">
        <f>_xlfn.XLOOKUP($A7,ALGLIB_SSA_XAUUSD!$A$2:$A$1001,ALGLIB_SSA_XAUUSD!$B$2:$B$1001,"",0)</f>
        <v/>
      </c>
      <c r="C7" t="str">
        <f>_xlfn.XLOOKUP($A7,ALGLIB_SSA_XAUUSD!$A$2:$A$1001,ALGLIB_SSA_XAUUSD!$C$2:$C$1001,"",0)</f>
        <v/>
      </c>
      <c r="D7" s="1">
        <f>D2+(D14-D2)*5/12</f>
        <v>4600.7375000000002</v>
      </c>
      <c r="E7" s="1">
        <f>E2+(E14-E2)*5/12</f>
        <v>4624.1478233333337</v>
      </c>
      <c r="F7" s="1">
        <f>F2+(F14-F2)*5/12</f>
        <v>4619.0277699999997</v>
      </c>
      <c r="G7" s="1">
        <f>G2+(G14-G2)*5/12</f>
        <v>4643.1479241666666</v>
      </c>
      <c r="H7" s="1">
        <f>H2+(H14-H2)*5/12</f>
        <v>4601.9873975</v>
      </c>
      <c r="I7" t="str">
        <f>_xlfn.XLOOKUP($A7,ALGLIB_SSA_XAUUSD!$J$2:$J$1001,ALGLIB_SSA_XAUUSD!$K$2:$K$1001,"",0)</f>
        <v>XAUUSD</v>
      </c>
      <c r="J7" t="str">
        <f>_xlfn.XLOOKUP($A7,ALGLIB_SSA_XAUUSD!$J$2:$J$1001,ALGLIB_SSA_XAUUSD!$L$2:$L$1001,"",0)</f>
        <v>M5</v>
      </c>
      <c r="K7">
        <f>_xlfn.XLOOKUP($A7,ALGLIB_SSA_XAUUSD!$J$2:$J$1001,ALGLIB_SSA_XAUUSD!$M$2:$M$1001,"",0)</f>
        <v>4614.9799999999996</v>
      </c>
      <c r="L7">
        <f>_xlfn.XLOOKUP($A7,ALGLIB_SSA_XAUUSD!$J$2:$J$1001,ALGLIB_SSA_XAUUSD!$N$2:$N$1001,"",0)</f>
        <v>4616.8744900000002</v>
      </c>
      <c r="M7">
        <f>_xlfn.XLOOKUP($A7,ALGLIB_SSA_XAUUSD!$J$2:$J$1001,ALGLIB_SSA_XAUUSD!$O$2:$O$1001,"",0)</f>
        <v>4620.1719599999997</v>
      </c>
      <c r="N7">
        <f>_xlfn.XLOOKUP($A7,ALGLIB_SSA_XAUUSD!$J$2:$J$1001,ALGLIB_SSA_XAUUSD!$P$2:$P$1001,"",0)</f>
        <v>4623.8186500000002</v>
      </c>
      <c r="O7">
        <f>_xlfn.XLOOKUP($A7,ALGLIB_SSA_XAUUSD!$J$2:$J$1001,ALGLIB_SSA_XAUUSD!$Q$2:$Q$1001,"",0)</f>
        <v>4615.1333599999998</v>
      </c>
      <c r="R7">
        <f t="shared" si="0"/>
        <v>1775129100</v>
      </c>
      <c r="S7" t="str">
        <f t="shared" si="1"/>
        <v>XAUUSD</v>
      </c>
      <c r="T7" t="str">
        <f t="shared" si="2"/>
        <v>M5</v>
      </c>
      <c r="U7">
        <f t="shared" si="3"/>
        <v>4614.9799999999996</v>
      </c>
      <c r="V7">
        <f t="shared" si="4"/>
        <v>4624.1478233333337</v>
      </c>
      <c r="W7">
        <f t="shared" si="5"/>
        <v>4619.0277699999997</v>
      </c>
      <c r="X7">
        <f t="shared" si="6"/>
        <v>4616.8744900000002</v>
      </c>
      <c r="Y7">
        <f t="shared" si="7"/>
        <v>4620.1719599999997</v>
      </c>
      <c r="Z7">
        <f t="shared" si="8"/>
        <v>4643.1479241666666</v>
      </c>
      <c r="AA7">
        <f t="shared" si="9"/>
        <v>4623.8186500000002</v>
      </c>
      <c r="AB7">
        <f t="shared" si="10"/>
        <v>4601.9873975</v>
      </c>
      <c r="AC7">
        <f t="shared" si="11"/>
        <v>4615.1333599999998</v>
      </c>
      <c r="AE7">
        <f t="shared" si="12"/>
        <v>4616.8744900000002</v>
      </c>
      <c r="AF7">
        <f t="shared" si="13"/>
        <v>4643.1479241666666</v>
      </c>
      <c r="AG7">
        <f t="shared" si="14"/>
        <v>4601.9873975</v>
      </c>
    </row>
    <row r="8" spans="1:33" x14ac:dyDescent="0.55000000000000004">
      <c r="A8">
        <f>ALGLIB_SSA_XAUUSD!J8</f>
        <v>1775129400</v>
      </c>
      <c r="B8" t="str">
        <f>_xlfn.XLOOKUP($A8,ALGLIB_SSA_XAUUSD!$A$2:$A$1001,ALGLIB_SSA_XAUUSD!$B$2:$B$1001,"",0)</f>
        <v/>
      </c>
      <c r="C8" t="str">
        <f>_xlfn.XLOOKUP($A8,ALGLIB_SSA_XAUUSD!$A$2:$A$1001,ALGLIB_SSA_XAUUSD!$C$2:$C$1001,"",0)</f>
        <v/>
      </c>
      <c r="D8" s="1">
        <f>D2+(D14-D2)*6/12</f>
        <v>4600.8449999999993</v>
      </c>
      <c r="E8" s="1">
        <f>E2+(E14-E2)*6/12</f>
        <v>4625.0081</v>
      </c>
      <c r="F8" s="1">
        <f>F2+(F14-F2)*6/12</f>
        <v>4619.6141900000002</v>
      </c>
      <c r="G8" s="1">
        <f>G2+(G14-G2)*6/12</f>
        <v>4643.9686849999998</v>
      </c>
      <c r="H8" s="1">
        <f>H2+(H14-H2)*6/12</f>
        <v>4602.6411850000004</v>
      </c>
      <c r="I8" t="str">
        <f>_xlfn.XLOOKUP($A8,ALGLIB_SSA_XAUUSD!$J$2:$J$1001,ALGLIB_SSA_XAUUSD!$K$2:$K$1001,"",0)</f>
        <v>XAUUSD</v>
      </c>
      <c r="J8" t="str">
        <f>_xlfn.XLOOKUP($A8,ALGLIB_SSA_XAUUSD!$J$2:$J$1001,ALGLIB_SSA_XAUUSD!$L$2:$L$1001,"",0)</f>
        <v>M5</v>
      </c>
      <c r="K8">
        <f>_xlfn.XLOOKUP($A8,ALGLIB_SSA_XAUUSD!$J$2:$J$1001,ALGLIB_SSA_XAUUSD!$M$2:$M$1001,"",0)</f>
        <v>4613.45</v>
      </c>
      <c r="L8">
        <f>_xlfn.XLOOKUP($A8,ALGLIB_SSA_XAUUSD!$J$2:$J$1001,ALGLIB_SSA_XAUUSD!$N$2:$N$1001,"",0)</f>
        <v>4612.3584099999998</v>
      </c>
      <c r="M8">
        <f>_xlfn.XLOOKUP($A8,ALGLIB_SSA_XAUUSD!$J$2:$J$1001,ALGLIB_SSA_XAUUSD!$O$2:$O$1001,"",0)</f>
        <v>4616.2651800000003</v>
      </c>
      <c r="N8">
        <f>_xlfn.XLOOKUP($A8,ALGLIB_SSA_XAUUSD!$J$2:$J$1001,ALGLIB_SSA_XAUUSD!$P$2:$P$1001,"",0)</f>
        <v>4619.4719599999999</v>
      </c>
      <c r="O8">
        <f>_xlfn.XLOOKUP($A8,ALGLIB_SSA_XAUUSD!$J$2:$J$1001,ALGLIB_SSA_XAUUSD!$Q$2:$Q$1001,"",0)</f>
        <v>4610.3074100000003</v>
      </c>
      <c r="R8">
        <f t="shared" si="0"/>
        <v>1775129400</v>
      </c>
      <c r="S8" t="str">
        <f t="shared" si="1"/>
        <v>XAUUSD</v>
      </c>
      <c r="T8" t="str">
        <f t="shared" si="2"/>
        <v>M5</v>
      </c>
      <c r="U8">
        <f t="shared" si="3"/>
        <v>4613.45</v>
      </c>
      <c r="V8">
        <f t="shared" si="4"/>
        <v>4625.0081</v>
      </c>
      <c r="W8">
        <f t="shared" si="5"/>
        <v>4619.6141900000002</v>
      </c>
      <c r="X8">
        <f t="shared" si="6"/>
        <v>4612.3584099999998</v>
      </c>
      <c r="Y8">
        <f t="shared" si="7"/>
        <v>4616.2651800000003</v>
      </c>
      <c r="Z8">
        <f t="shared" si="8"/>
        <v>4643.9686849999998</v>
      </c>
      <c r="AA8">
        <f t="shared" si="9"/>
        <v>4619.4719599999999</v>
      </c>
      <c r="AB8">
        <f t="shared" si="10"/>
        <v>4602.6411850000004</v>
      </c>
      <c r="AC8">
        <f t="shared" si="11"/>
        <v>4610.3074100000003</v>
      </c>
      <c r="AE8">
        <f t="shared" si="12"/>
        <v>4612.3584099999998</v>
      </c>
      <c r="AF8">
        <f t="shared" si="13"/>
        <v>4643.9686849999998</v>
      </c>
      <c r="AG8">
        <f t="shared" si="14"/>
        <v>4602.6411850000004</v>
      </c>
    </row>
    <row r="9" spans="1:33" x14ac:dyDescent="0.55000000000000004">
      <c r="A9">
        <f>ALGLIB_SSA_XAUUSD!J9</f>
        <v>1775129700</v>
      </c>
      <c r="B9" t="str">
        <f>_xlfn.XLOOKUP($A9,ALGLIB_SSA_XAUUSD!$A$2:$A$1001,ALGLIB_SSA_XAUUSD!$B$2:$B$1001,"",0)</f>
        <v/>
      </c>
      <c r="C9" t="str">
        <f>_xlfn.XLOOKUP($A9,ALGLIB_SSA_XAUUSD!$A$2:$A$1001,ALGLIB_SSA_XAUUSD!$C$2:$C$1001,"",0)</f>
        <v/>
      </c>
      <c r="D9" s="1">
        <f>D2+(D14-D2)*7/12</f>
        <v>4600.9524999999994</v>
      </c>
      <c r="E9" s="1">
        <f>E2+(E14-E2)*7/12</f>
        <v>4625.8683766666663</v>
      </c>
      <c r="F9" s="1">
        <f>F2+(F14-F2)*7/12</f>
        <v>4620.2006099999999</v>
      </c>
      <c r="G9" s="1">
        <f>G2+(G14-G2)*7/12</f>
        <v>4644.789445833333</v>
      </c>
      <c r="H9" s="1">
        <f>H2+(H14-H2)*7/12</f>
        <v>4603.2949724999999</v>
      </c>
      <c r="I9" t="str">
        <f>_xlfn.XLOOKUP($A9,ALGLIB_SSA_XAUUSD!$J$2:$J$1001,ALGLIB_SSA_XAUUSD!$K$2:$K$1001,"",0)</f>
        <v>XAUUSD</v>
      </c>
      <c r="J9" t="str">
        <f>_xlfn.XLOOKUP($A9,ALGLIB_SSA_XAUUSD!$J$2:$J$1001,ALGLIB_SSA_XAUUSD!$L$2:$L$1001,"",0)</f>
        <v>M5</v>
      </c>
      <c r="K9">
        <f>_xlfn.XLOOKUP($A9,ALGLIB_SSA_XAUUSD!$J$2:$J$1001,ALGLIB_SSA_XAUUSD!$M$2:$M$1001,"",0)</f>
        <v>4608.84</v>
      </c>
      <c r="L9">
        <f>_xlfn.XLOOKUP($A9,ALGLIB_SSA_XAUUSD!$J$2:$J$1001,ALGLIB_SSA_XAUUSD!$N$2:$N$1001,"",0)</f>
        <v>4608.0569599999999</v>
      </c>
      <c r="M9">
        <f>_xlfn.XLOOKUP($A9,ALGLIB_SSA_XAUUSD!$J$2:$J$1001,ALGLIB_SSA_XAUUSD!$O$2:$O$1001,"",0)</f>
        <v>4612.1610700000001</v>
      </c>
      <c r="N9">
        <f>_xlfn.XLOOKUP($A9,ALGLIB_SSA_XAUUSD!$J$2:$J$1001,ALGLIB_SSA_XAUUSD!$P$2:$P$1001,"",0)</f>
        <v>4615.32276</v>
      </c>
      <c r="O9">
        <f>_xlfn.XLOOKUP($A9,ALGLIB_SSA_XAUUSD!$J$2:$J$1001,ALGLIB_SSA_XAUUSD!$Q$2:$Q$1001,"",0)</f>
        <v>4605.4399000000003</v>
      </c>
      <c r="R9">
        <f t="shared" si="0"/>
        <v>1775129700</v>
      </c>
      <c r="S9" t="str">
        <f t="shared" si="1"/>
        <v>XAUUSD</v>
      </c>
      <c r="T9" t="str">
        <f t="shared" si="2"/>
        <v>M5</v>
      </c>
      <c r="U9">
        <f t="shared" si="3"/>
        <v>4608.84</v>
      </c>
      <c r="V9">
        <f t="shared" si="4"/>
        <v>4625.8683766666663</v>
      </c>
      <c r="W9">
        <f t="shared" si="5"/>
        <v>4620.2006099999999</v>
      </c>
      <c r="X9">
        <f t="shared" si="6"/>
        <v>4608.0569599999999</v>
      </c>
      <c r="Y9">
        <f t="shared" si="7"/>
        <v>4612.1610700000001</v>
      </c>
      <c r="Z9">
        <f t="shared" si="8"/>
        <v>4644.789445833333</v>
      </c>
      <c r="AA9">
        <f t="shared" si="9"/>
        <v>4615.32276</v>
      </c>
      <c r="AB9">
        <f t="shared" si="10"/>
        <v>4603.2949724999999</v>
      </c>
      <c r="AC9">
        <f t="shared" si="11"/>
        <v>4605.4399000000003</v>
      </c>
      <c r="AE9">
        <f t="shared" si="12"/>
        <v>4608.0569599999999</v>
      </c>
      <c r="AF9">
        <f t="shared" si="13"/>
        <v>4644.789445833333</v>
      </c>
      <c r="AG9">
        <f t="shared" si="14"/>
        <v>4603.2949724999999</v>
      </c>
    </row>
    <row r="10" spans="1:33" x14ac:dyDescent="0.55000000000000004">
      <c r="A10">
        <f>ALGLIB_SSA_XAUUSD!J10</f>
        <v>1775130000</v>
      </c>
      <c r="B10" t="str">
        <f>_xlfn.XLOOKUP($A10,ALGLIB_SSA_XAUUSD!$A$2:$A$1001,ALGLIB_SSA_XAUUSD!$B$2:$B$1001,"",0)</f>
        <v/>
      </c>
      <c r="C10" t="str">
        <f>_xlfn.XLOOKUP($A10,ALGLIB_SSA_XAUUSD!$A$2:$A$1001,ALGLIB_SSA_XAUUSD!$C$2:$C$1001,"",0)</f>
        <v/>
      </c>
      <c r="D10" s="1">
        <f>D2+(D14-D2)*8/12</f>
        <v>4601.0599999999995</v>
      </c>
      <c r="E10" s="1">
        <f>E2+(E14-E2)*8/12</f>
        <v>4626.7286533333336</v>
      </c>
      <c r="F10" s="1">
        <f>F2+(F14-F2)*8/12</f>
        <v>4620.7870299999995</v>
      </c>
      <c r="G10" s="1">
        <f>G2+(G14-G2)*8/12</f>
        <v>4645.6102066666663</v>
      </c>
      <c r="H10" s="1">
        <f>H2+(H14-H2)*8/12</f>
        <v>4603.9487600000002</v>
      </c>
      <c r="I10" t="str">
        <f>_xlfn.XLOOKUP($A10,ALGLIB_SSA_XAUUSD!$J$2:$J$1001,ALGLIB_SSA_XAUUSD!$K$2:$K$1001,"",0)</f>
        <v>XAUUSD</v>
      </c>
      <c r="J10" t="str">
        <f>_xlfn.XLOOKUP($A10,ALGLIB_SSA_XAUUSD!$J$2:$J$1001,ALGLIB_SSA_XAUUSD!$L$2:$L$1001,"",0)</f>
        <v>M5</v>
      </c>
      <c r="K10">
        <f>_xlfn.XLOOKUP($A10,ALGLIB_SSA_XAUUSD!$J$2:$J$1001,ALGLIB_SSA_XAUUSD!$M$2:$M$1001,"",0)</f>
        <v>4600.1000000000004</v>
      </c>
      <c r="L10">
        <f>_xlfn.XLOOKUP($A10,ALGLIB_SSA_XAUUSD!$J$2:$J$1001,ALGLIB_SSA_XAUUSD!$N$2:$N$1001,"",0)</f>
        <v>4604.4892600000003</v>
      </c>
      <c r="M10">
        <f>_xlfn.XLOOKUP($A10,ALGLIB_SSA_XAUUSD!$J$2:$J$1001,ALGLIB_SSA_XAUUSD!$O$2:$O$1001,"",0)</f>
        <v>4608.3251600000003</v>
      </c>
      <c r="N10">
        <f>_xlfn.XLOOKUP($A10,ALGLIB_SSA_XAUUSD!$J$2:$J$1001,ALGLIB_SSA_XAUUSD!$P$2:$P$1001,"",0)</f>
        <v>4611.6117700000004</v>
      </c>
      <c r="O10">
        <f>_xlfn.XLOOKUP($A10,ALGLIB_SSA_XAUUSD!$J$2:$J$1001,ALGLIB_SSA_XAUUSD!$Q$2:$Q$1001,"",0)</f>
        <v>4600.8629899999996</v>
      </c>
      <c r="R10">
        <f t="shared" si="0"/>
        <v>1775130000</v>
      </c>
      <c r="S10" t="str">
        <f t="shared" si="1"/>
        <v>XAUUSD</v>
      </c>
      <c r="T10" t="str">
        <f t="shared" si="2"/>
        <v>M5</v>
      </c>
      <c r="U10">
        <f t="shared" si="3"/>
        <v>4600.1000000000004</v>
      </c>
      <c r="V10">
        <f t="shared" si="4"/>
        <v>4626.7286533333336</v>
      </c>
      <c r="W10">
        <f t="shared" si="5"/>
        <v>4620.7870299999995</v>
      </c>
      <c r="X10">
        <f t="shared" si="6"/>
        <v>4604.4892600000003</v>
      </c>
      <c r="Y10">
        <f t="shared" si="7"/>
        <v>4608.3251600000003</v>
      </c>
      <c r="Z10">
        <f t="shared" si="8"/>
        <v>4645.6102066666663</v>
      </c>
      <c r="AA10">
        <f t="shared" si="9"/>
        <v>4611.6117700000004</v>
      </c>
      <c r="AB10">
        <f t="shared" si="10"/>
        <v>4603.9487600000002</v>
      </c>
      <c r="AC10">
        <f t="shared" si="11"/>
        <v>4600.8629899999996</v>
      </c>
      <c r="AE10">
        <f t="shared" si="12"/>
        <v>4604.4892600000003</v>
      </c>
      <c r="AF10">
        <f t="shared" si="13"/>
        <v>4645.6102066666663</v>
      </c>
      <c r="AG10">
        <f t="shared" si="14"/>
        <v>4603.9487600000002</v>
      </c>
    </row>
    <row r="11" spans="1:33" x14ac:dyDescent="0.55000000000000004">
      <c r="A11">
        <f>ALGLIB_SSA_XAUUSD!J11</f>
        <v>1775130300</v>
      </c>
      <c r="B11" t="str">
        <f>_xlfn.XLOOKUP($A11,ALGLIB_SSA_XAUUSD!$A$2:$A$1001,ALGLIB_SSA_XAUUSD!$B$2:$B$1001,"",0)</f>
        <v/>
      </c>
      <c r="C11" t="str">
        <f>_xlfn.XLOOKUP($A11,ALGLIB_SSA_XAUUSD!$A$2:$A$1001,ALGLIB_SSA_XAUUSD!$C$2:$C$1001,"",0)</f>
        <v/>
      </c>
      <c r="D11" s="1">
        <f>D2+(D14-D2)*9/12</f>
        <v>4601.1674999999996</v>
      </c>
      <c r="E11" s="1">
        <f>E2+(E14-E2)*9/12</f>
        <v>4627.5889299999999</v>
      </c>
      <c r="F11" s="1">
        <f>F2+(F14-F2)*9/12</f>
        <v>4621.37345</v>
      </c>
      <c r="G11" s="1">
        <f>G2+(G14-G2)*9/12</f>
        <v>4646.4309675000004</v>
      </c>
      <c r="H11" s="1">
        <f>H2+(H14-H2)*9/12</f>
        <v>4604.6025474999997</v>
      </c>
      <c r="I11" t="str">
        <f>_xlfn.XLOOKUP($A11,ALGLIB_SSA_XAUUSD!$J$2:$J$1001,ALGLIB_SSA_XAUUSD!$K$2:$K$1001,"",0)</f>
        <v>XAUUSD</v>
      </c>
      <c r="J11" t="str">
        <f>_xlfn.XLOOKUP($A11,ALGLIB_SSA_XAUUSD!$J$2:$J$1001,ALGLIB_SSA_XAUUSD!$L$2:$L$1001,"",0)</f>
        <v>M5</v>
      </c>
      <c r="K11">
        <f>_xlfn.XLOOKUP($A11,ALGLIB_SSA_XAUUSD!$J$2:$J$1001,ALGLIB_SSA_XAUUSD!$M$2:$M$1001,"",0)</f>
        <v>4604.26</v>
      </c>
      <c r="L11">
        <f>_xlfn.XLOOKUP($A11,ALGLIB_SSA_XAUUSD!$J$2:$J$1001,ALGLIB_SSA_XAUUSD!$N$2:$N$1001,"",0)</f>
        <v>4602.3008300000001</v>
      </c>
      <c r="M11">
        <f>_xlfn.XLOOKUP($A11,ALGLIB_SSA_XAUUSD!$J$2:$J$1001,ALGLIB_SSA_XAUUSD!$O$2:$O$1001,"",0)</f>
        <v>4605.3130000000001</v>
      </c>
      <c r="N11">
        <f>_xlfn.XLOOKUP($A11,ALGLIB_SSA_XAUUSD!$J$2:$J$1001,ALGLIB_SSA_XAUUSD!$P$2:$P$1001,"",0)</f>
        <v>4608.92346</v>
      </c>
      <c r="O11">
        <f>_xlfn.XLOOKUP($A11,ALGLIB_SSA_XAUUSD!$J$2:$J$1001,ALGLIB_SSA_XAUUSD!$Q$2:$Q$1001,"",0)</f>
        <v>4597.6154399999996</v>
      </c>
      <c r="R11">
        <f t="shared" si="0"/>
        <v>1775130300</v>
      </c>
      <c r="S11" t="str">
        <f t="shared" si="1"/>
        <v>XAUUSD</v>
      </c>
      <c r="T11" t="str">
        <f t="shared" si="2"/>
        <v>M5</v>
      </c>
      <c r="U11">
        <f t="shared" si="3"/>
        <v>4604.26</v>
      </c>
      <c r="V11">
        <f t="shared" si="4"/>
        <v>4627.5889299999999</v>
      </c>
      <c r="W11">
        <f t="shared" si="5"/>
        <v>4621.37345</v>
      </c>
      <c r="X11">
        <f t="shared" si="6"/>
        <v>4602.3008300000001</v>
      </c>
      <c r="Y11">
        <f t="shared" si="7"/>
        <v>4605.3130000000001</v>
      </c>
      <c r="Z11">
        <f t="shared" si="8"/>
        <v>4646.4309675000004</v>
      </c>
      <c r="AA11">
        <f t="shared" si="9"/>
        <v>4608.92346</v>
      </c>
      <c r="AB11">
        <f t="shared" si="10"/>
        <v>4604.6025474999997</v>
      </c>
      <c r="AC11">
        <f t="shared" si="11"/>
        <v>4597.6154399999996</v>
      </c>
      <c r="AE11">
        <f t="shared" si="12"/>
        <v>4602.3008300000001</v>
      </c>
      <c r="AF11">
        <f t="shared" si="13"/>
        <v>4646.4309675000004</v>
      </c>
      <c r="AG11">
        <f t="shared" si="14"/>
        <v>4604.6025474999997</v>
      </c>
    </row>
    <row r="12" spans="1:33" x14ac:dyDescent="0.55000000000000004">
      <c r="A12">
        <f>ALGLIB_SSA_XAUUSD!J12</f>
        <v>1775130600</v>
      </c>
      <c r="B12" t="str">
        <f>_xlfn.XLOOKUP($A12,ALGLIB_SSA_XAUUSD!$A$2:$A$1001,ALGLIB_SSA_XAUUSD!$B$2:$B$1001,"",0)</f>
        <v/>
      </c>
      <c r="C12" t="str">
        <f>_xlfn.XLOOKUP($A12,ALGLIB_SSA_XAUUSD!$A$2:$A$1001,ALGLIB_SSA_XAUUSD!$C$2:$C$1001,"",0)</f>
        <v/>
      </c>
      <c r="D12" s="1">
        <f>D2+(D14-D2)*10/12</f>
        <v>4601.2749999999996</v>
      </c>
      <c r="E12" s="1">
        <f>E2+(E14-E2)*10/12</f>
        <v>4628.4492066666662</v>
      </c>
      <c r="F12" s="1">
        <f>F2+(F14-F2)*10/12</f>
        <v>4621.9598699999997</v>
      </c>
      <c r="G12" s="1">
        <f>G2+(G14-G2)*10/12</f>
        <v>4647.2517283333336</v>
      </c>
      <c r="H12" s="1">
        <f>H2+(H14-H2)*10/12</f>
        <v>4605.256335</v>
      </c>
      <c r="I12" t="str">
        <f>_xlfn.XLOOKUP($A12,ALGLIB_SSA_XAUUSD!$J$2:$J$1001,ALGLIB_SSA_XAUUSD!$K$2:$K$1001,"",0)</f>
        <v>XAUUSD</v>
      </c>
      <c r="J12" t="str">
        <f>_xlfn.XLOOKUP($A12,ALGLIB_SSA_XAUUSD!$J$2:$J$1001,ALGLIB_SSA_XAUUSD!$L$2:$L$1001,"",0)</f>
        <v>M5</v>
      </c>
      <c r="K12">
        <f>_xlfn.XLOOKUP($A12,ALGLIB_SSA_XAUUSD!$J$2:$J$1001,ALGLIB_SSA_XAUUSD!$M$2:$M$1001,"",0)</f>
        <v>4601.4399999999996</v>
      </c>
      <c r="L12">
        <f>_xlfn.XLOOKUP($A12,ALGLIB_SSA_XAUUSD!$J$2:$J$1001,ALGLIB_SSA_XAUUSD!$N$2:$N$1001,"",0)</f>
        <v>4601.4458100000002</v>
      </c>
      <c r="M12">
        <f>_xlfn.XLOOKUP($A12,ALGLIB_SSA_XAUUSD!$J$2:$J$1001,ALGLIB_SSA_XAUUSD!$O$2:$O$1001,"",0)</f>
        <v>4603.3793999999998</v>
      </c>
      <c r="N12">
        <f>_xlfn.XLOOKUP($A12,ALGLIB_SSA_XAUUSD!$J$2:$J$1001,ALGLIB_SSA_XAUUSD!$P$2:$P$1001,"",0)</f>
        <v>4607.5299699999996</v>
      </c>
      <c r="O12">
        <f>_xlfn.XLOOKUP($A12,ALGLIB_SSA_XAUUSD!$J$2:$J$1001,ALGLIB_SSA_XAUUSD!$Q$2:$Q$1001,"",0)</f>
        <v>4595.8357900000001</v>
      </c>
      <c r="R12">
        <f t="shared" si="0"/>
        <v>1775130600</v>
      </c>
      <c r="S12" t="str">
        <f t="shared" si="1"/>
        <v>XAUUSD</v>
      </c>
      <c r="T12" t="str">
        <f t="shared" si="2"/>
        <v>M5</v>
      </c>
      <c r="U12">
        <f t="shared" si="3"/>
        <v>4601.4399999999996</v>
      </c>
      <c r="V12">
        <f t="shared" si="4"/>
        <v>4628.4492066666662</v>
      </c>
      <c r="W12">
        <f t="shared" si="5"/>
        <v>4621.9598699999997</v>
      </c>
      <c r="X12">
        <f t="shared" si="6"/>
        <v>4601.4458100000002</v>
      </c>
      <c r="Y12">
        <f t="shared" si="7"/>
        <v>4603.3793999999998</v>
      </c>
      <c r="Z12">
        <f t="shared" si="8"/>
        <v>4647.2517283333336</v>
      </c>
      <c r="AA12">
        <f t="shared" si="9"/>
        <v>4607.5299699999996</v>
      </c>
      <c r="AB12">
        <f t="shared" si="10"/>
        <v>4605.256335</v>
      </c>
      <c r="AC12">
        <f t="shared" si="11"/>
        <v>4595.8357900000001</v>
      </c>
      <c r="AE12">
        <f t="shared" si="12"/>
        <v>4601.4458100000002</v>
      </c>
      <c r="AF12">
        <f t="shared" si="13"/>
        <v>4647.2517283333336</v>
      </c>
      <c r="AG12">
        <f t="shared" si="14"/>
        <v>4605.256335</v>
      </c>
    </row>
    <row r="13" spans="1:33" x14ac:dyDescent="0.55000000000000004">
      <c r="A13">
        <f>ALGLIB_SSA_XAUUSD!J13</f>
        <v>1775130900</v>
      </c>
      <c r="B13" t="str">
        <f>_xlfn.XLOOKUP($A13,ALGLIB_SSA_XAUUSD!$A$2:$A$1001,ALGLIB_SSA_XAUUSD!$B$2:$B$1001,"",0)</f>
        <v/>
      </c>
      <c r="C13" t="str">
        <f>_xlfn.XLOOKUP($A13,ALGLIB_SSA_XAUUSD!$A$2:$A$1001,ALGLIB_SSA_XAUUSD!$C$2:$C$1001,"",0)</f>
        <v/>
      </c>
      <c r="D13" s="1">
        <f>D2+(D14-D2)*11/12</f>
        <v>4601.3824999999997</v>
      </c>
      <c r="E13" s="1">
        <f>E2+(E14-E2)*11/12</f>
        <v>4629.3094833333334</v>
      </c>
      <c r="F13" s="1">
        <f>F2+(F14-F2)*11/12</f>
        <v>4622.5462900000002</v>
      </c>
      <c r="G13" s="1">
        <f>G2+(G14-G2)*11/12</f>
        <v>4648.0724891666669</v>
      </c>
      <c r="H13" s="1">
        <f>H2+(H14-H2)*11/12</f>
        <v>4605.9101224999995</v>
      </c>
      <c r="I13" t="str">
        <f>_xlfn.XLOOKUP($A13,ALGLIB_SSA_XAUUSD!$J$2:$J$1001,ALGLIB_SSA_XAUUSD!$K$2:$K$1001,"",0)</f>
        <v>XAUUSD</v>
      </c>
      <c r="J13" t="str">
        <f>_xlfn.XLOOKUP($A13,ALGLIB_SSA_XAUUSD!$J$2:$J$1001,ALGLIB_SSA_XAUUSD!$L$2:$L$1001,"",0)</f>
        <v>M5</v>
      </c>
      <c r="K13">
        <f>_xlfn.XLOOKUP($A13,ALGLIB_SSA_XAUUSD!$J$2:$J$1001,ALGLIB_SSA_XAUUSD!$M$2:$M$1001,"",0)</f>
        <v>4600.2</v>
      </c>
      <c r="L13">
        <f>_xlfn.XLOOKUP($A13,ALGLIB_SSA_XAUUSD!$J$2:$J$1001,ALGLIB_SSA_XAUUSD!$N$2:$N$1001,"",0)</f>
        <v>4602.1149599999999</v>
      </c>
      <c r="M13">
        <f>_xlfn.XLOOKUP($A13,ALGLIB_SSA_XAUUSD!$J$2:$J$1001,ALGLIB_SSA_XAUUSD!$O$2:$O$1001,"",0)</f>
        <v>4602.7471800000003</v>
      </c>
      <c r="N13">
        <f>_xlfn.XLOOKUP($A13,ALGLIB_SSA_XAUUSD!$J$2:$J$1001,ALGLIB_SSA_XAUUSD!$P$2:$P$1001,"",0)</f>
        <v>4607.2350299999998</v>
      </c>
      <c r="O13">
        <f>_xlfn.XLOOKUP($A13,ALGLIB_SSA_XAUUSD!$J$2:$J$1001,ALGLIB_SSA_XAUUSD!$Q$2:$Q$1001,"",0)</f>
        <v>4595.5988799999996</v>
      </c>
      <c r="R13">
        <f t="shared" si="0"/>
        <v>1775130900</v>
      </c>
      <c r="S13" t="str">
        <f t="shared" si="1"/>
        <v>XAUUSD</v>
      </c>
      <c r="T13" t="str">
        <f t="shared" si="2"/>
        <v>M5</v>
      </c>
      <c r="U13">
        <f t="shared" si="3"/>
        <v>4600.2</v>
      </c>
      <c r="V13">
        <f t="shared" si="4"/>
        <v>4629.3094833333334</v>
      </c>
      <c r="W13">
        <f t="shared" si="5"/>
        <v>4622.5462900000002</v>
      </c>
      <c r="X13">
        <f t="shared" si="6"/>
        <v>4602.1149599999999</v>
      </c>
      <c r="Y13">
        <f t="shared" si="7"/>
        <v>4602.7471800000003</v>
      </c>
      <c r="Z13">
        <f t="shared" si="8"/>
        <v>4648.0724891666669</v>
      </c>
      <c r="AA13">
        <f t="shared" si="9"/>
        <v>4607.2350299999998</v>
      </c>
      <c r="AB13">
        <f t="shared" si="10"/>
        <v>4605.9101224999995</v>
      </c>
      <c r="AC13">
        <f t="shared" si="11"/>
        <v>4595.5988799999996</v>
      </c>
      <c r="AE13">
        <f t="shared" si="12"/>
        <v>4602.1149599999999</v>
      </c>
      <c r="AF13">
        <f t="shared" si="13"/>
        <v>4648.0724891666669</v>
      </c>
      <c r="AG13">
        <f t="shared" si="14"/>
        <v>4605.9101224999995</v>
      </c>
    </row>
    <row r="14" spans="1:33" x14ac:dyDescent="0.55000000000000004">
      <c r="A14">
        <f>ALGLIB_SSA_XAUUSD!J14</f>
        <v>1775131200</v>
      </c>
      <c r="B14" t="str">
        <f>_xlfn.XLOOKUP($A14,ALGLIB_SSA_XAUUSD!$A$2:$A$1001,ALGLIB_SSA_XAUUSD!$B$2:$B$1001,"",0)</f>
        <v>XAUUSD</v>
      </c>
      <c r="C14" t="str">
        <f>_xlfn.XLOOKUP($A14,ALGLIB_SSA_XAUUSD!$A$2:$A$1001,ALGLIB_SSA_XAUUSD!$C$2:$C$1001,"",0)</f>
        <v>H1</v>
      </c>
      <c r="D14" s="2">
        <f>_xlfn.XLOOKUP($A14,ALGLIB_SSA_XAUUSD!$A$2:$A$1001,ALGLIB_SSA_XAUUSD!$D$2:$D$1001,"",0)</f>
        <v>4601.49</v>
      </c>
      <c r="E14" s="2">
        <f>_xlfn.XLOOKUP($A14,ALGLIB_SSA_XAUUSD!$A$2:$A$1001,ALGLIB_SSA_XAUUSD!$E$2:$E$1001,"",0)</f>
        <v>4630.1697599999998</v>
      </c>
      <c r="F14" s="2">
        <f>_xlfn.XLOOKUP($A14,ALGLIB_SSA_XAUUSD!$A$2:$A$1001,ALGLIB_SSA_XAUUSD!$F$2:$F$1001,"",0)</f>
        <v>4623.1327099999999</v>
      </c>
      <c r="G14" s="2">
        <f>_xlfn.XLOOKUP($A14,ALGLIB_SSA_XAUUSD!$A$2:$A$1001,ALGLIB_SSA_XAUUSD!$G$2:$G$1001,"",0)</f>
        <v>4648.8932500000001</v>
      </c>
      <c r="H14" s="2">
        <f>_xlfn.XLOOKUP($A14,ALGLIB_SSA_XAUUSD!$A$2:$A$1001,ALGLIB_SSA_XAUUSD!$H$2:$H$1001,"",0)</f>
        <v>4606.5639099999999</v>
      </c>
      <c r="I14" t="str">
        <f>_xlfn.XLOOKUP($A14,ALGLIB_SSA_XAUUSD!$J$2:$J$1001,ALGLIB_SSA_XAUUSD!$K$2:$K$1001,"",0)</f>
        <v>XAUUSD</v>
      </c>
      <c r="J14" t="str">
        <f>_xlfn.XLOOKUP($A14,ALGLIB_SSA_XAUUSD!$J$2:$J$1001,ALGLIB_SSA_XAUUSD!$L$2:$L$1001,"",0)</f>
        <v>M5</v>
      </c>
      <c r="K14">
        <f>_xlfn.XLOOKUP($A14,ALGLIB_SSA_XAUUSD!$J$2:$J$1001,ALGLIB_SSA_XAUUSD!$M$2:$M$1001,"",0)</f>
        <v>4607.01</v>
      </c>
      <c r="L14">
        <f>_xlfn.XLOOKUP($A14,ALGLIB_SSA_XAUUSD!$J$2:$J$1001,ALGLIB_SSA_XAUUSD!$N$2:$N$1001,"",0)</f>
        <v>4604.3494899999996</v>
      </c>
      <c r="M14">
        <f>_xlfn.XLOOKUP($A14,ALGLIB_SSA_XAUUSD!$J$2:$J$1001,ALGLIB_SSA_XAUUSD!$O$2:$O$1001,"",0)</f>
        <v>4603.5483400000003</v>
      </c>
      <c r="N14">
        <f>_xlfn.XLOOKUP($A14,ALGLIB_SSA_XAUUSD!$J$2:$J$1001,ALGLIB_SSA_XAUUSD!$P$2:$P$1001,"",0)</f>
        <v>4608.3770000000004</v>
      </c>
      <c r="O14">
        <f>_xlfn.XLOOKUP($A14,ALGLIB_SSA_XAUUSD!$J$2:$J$1001,ALGLIB_SSA_XAUUSD!$Q$2:$Q$1001,"",0)</f>
        <v>4597.0596400000004</v>
      </c>
      <c r="R14">
        <f t="shared" si="0"/>
        <v>1775131200</v>
      </c>
      <c r="S14" t="str">
        <f t="shared" si="1"/>
        <v>XAUUSD</v>
      </c>
      <c r="T14" t="str">
        <f t="shared" si="2"/>
        <v>M5</v>
      </c>
      <c r="U14">
        <f t="shared" si="3"/>
        <v>4607.01</v>
      </c>
      <c r="V14">
        <f t="shared" si="4"/>
        <v>4630.1697599999998</v>
      </c>
      <c r="W14">
        <f t="shared" si="5"/>
        <v>4623.1327099999999</v>
      </c>
      <c r="X14">
        <f t="shared" si="6"/>
        <v>4604.3494899999996</v>
      </c>
      <c r="Y14">
        <f t="shared" si="7"/>
        <v>4603.5483400000003</v>
      </c>
      <c r="Z14">
        <f t="shared" si="8"/>
        <v>4648.8932500000001</v>
      </c>
      <c r="AA14">
        <f t="shared" si="9"/>
        <v>4608.3770000000004</v>
      </c>
      <c r="AB14">
        <f t="shared" si="10"/>
        <v>4606.5639099999999</v>
      </c>
      <c r="AC14">
        <f t="shared" si="11"/>
        <v>4597.0596400000004</v>
      </c>
      <c r="AE14">
        <f t="shared" si="12"/>
        <v>4604.3494899999996</v>
      </c>
      <c r="AF14">
        <f t="shared" si="13"/>
        <v>4648.8932500000001</v>
      </c>
      <c r="AG14">
        <f t="shared" si="14"/>
        <v>4606.5639099999999</v>
      </c>
    </row>
    <row r="15" spans="1:33" x14ac:dyDescent="0.55000000000000004">
      <c r="A15">
        <f>ALGLIB_SSA_XAUUSD!J15</f>
        <v>1775131500</v>
      </c>
      <c r="B15" t="str">
        <f>_xlfn.XLOOKUP($A15,ALGLIB_SSA_XAUUSD!$A$2:$A$1001,ALGLIB_SSA_XAUUSD!$B$2:$B$1001,"",0)</f>
        <v/>
      </c>
      <c r="C15" t="str">
        <f>_xlfn.XLOOKUP($A15,ALGLIB_SSA_XAUUSD!$A$2:$A$1001,ALGLIB_SSA_XAUUSD!$C$2:$C$1001,"",0)</f>
        <v/>
      </c>
      <c r="D15" s="1">
        <f>D14+(D26-D14)*1/12</f>
        <v>4605.1433333333334</v>
      </c>
      <c r="E15" s="1">
        <f>E14+(E26-E14)*1/12</f>
        <v>4631.1780941666666</v>
      </c>
      <c r="F15" s="1">
        <f>F14+(F26-F14)*1/12</f>
        <v>4623.9300874999999</v>
      </c>
      <c r="G15" s="1">
        <f>G14+(G26-G14)*1/12</f>
        <v>4649.8081050000001</v>
      </c>
      <c r="H15" s="1">
        <f>H14+(H26-H14)*1/12</f>
        <v>4607.3695641666664</v>
      </c>
      <c r="I15" t="str">
        <f>_xlfn.XLOOKUP($A15,ALGLIB_SSA_XAUUSD!$J$2:$J$1001,ALGLIB_SSA_XAUUSD!$K$2:$K$1001,"",0)</f>
        <v>XAUUSD</v>
      </c>
      <c r="J15" t="str">
        <f>_xlfn.XLOOKUP($A15,ALGLIB_SSA_XAUUSD!$J$2:$J$1001,ALGLIB_SSA_XAUUSD!$L$2:$L$1001,"",0)</f>
        <v>M5</v>
      </c>
      <c r="K15">
        <f>_xlfn.XLOOKUP($A15,ALGLIB_SSA_XAUUSD!$J$2:$J$1001,ALGLIB_SSA_XAUUSD!$M$2:$M$1001,"",0)</f>
        <v>4603.93</v>
      </c>
      <c r="L15">
        <f>_xlfn.XLOOKUP($A15,ALGLIB_SSA_XAUUSD!$J$2:$J$1001,ALGLIB_SSA_XAUUSD!$N$2:$N$1001,"",0)</f>
        <v>4607.7338399999999</v>
      </c>
      <c r="M15">
        <f>_xlfn.XLOOKUP($A15,ALGLIB_SSA_XAUUSD!$J$2:$J$1001,ALGLIB_SSA_XAUUSD!$O$2:$O$1001,"",0)</f>
        <v>4605.6410900000001</v>
      </c>
      <c r="N15">
        <f>_xlfn.XLOOKUP($A15,ALGLIB_SSA_XAUUSD!$J$2:$J$1001,ALGLIB_SSA_XAUUSD!$P$2:$P$1001,"",0)</f>
        <v>4610.7752399999999</v>
      </c>
      <c r="O15">
        <f>_xlfn.XLOOKUP($A15,ALGLIB_SSA_XAUUSD!$J$2:$J$1001,ALGLIB_SSA_XAUUSD!$Q$2:$Q$1001,"",0)</f>
        <v>4600.2291100000002</v>
      </c>
      <c r="R15">
        <f t="shared" si="0"/>
        <v>1775131500</v>
      </c>
      <c r="S15" t="str">
        <f t="shared" si="1"/>
        <v>XAUUSD</v>
      </c>
      <c r="T15" t="str">
        <f t="shared" si="2"/>
        <v>M5</v>
      </c>
      <c r="U15">
        <f t="shared" si="3"/>
        <v>4603.93</v>
      </c>
      <c r="V15">
        <f t="shared" si="4"/>
        <v>4631.1780941666666</v>
      </c>
      <c r="W15">
        <f t="shared" si="5"/>
        <v>4623.9300874999999</v>
      </c>
      <c r="X15">
        <f t="shared" si="6"/>
        <v>4607.7338399999999</v>
      </c>
      <c r="Y15">
        <f t="shared" si="7"/>
        <v>4605.6410900000001</v>
      </c>
      <c r="Z15">
        <f t="shared" si="8"/>
        <v>4649.8081050000001</v>
      </c>
      <c r="AA15">
        <f t="shared" si="9"/>
        <v>4610.7752399999999</v>
      </c>
      <c r="AB15">
        <f t="shared" si="10"/>
        <v>4607.3695641666664</v>
      </c>
      <c r="AC15">
        <f t="shared" si="11"/>
        <v>4600.2291100000002</v>
      </c>
      <c r="AE15">
        <f t="shared" si="12"/>
        <v>4607.7338399999999</v>
      </c>
      <c r="AF15">
        <f t="shared" si="13"/>
        <v>4649.8081050000001</v>
      </c>
      <c r="AG15">
        <f t="shared" si="14"/>
        <v>4607.3695641666664</v>
      </c>
    </row>
    <row r="16" spans="1:33" x14ac:dyDescent="0.55000000000000004">
      <c r="A16">
        <f>ALGLIB_SSA_XAUUSD!J16</f>
        <v>1775131800</v>
      </c>
      <c r="B16" t="str">
        <f>_xlfn.XLOOKUP($A16,ALGLIB_SSA_XAUUSD!$A$2:$A$1001,ALGLIB_SSA_XAUUSD!$B$2:$B$1001,"",0)</f>
        <v/>
      </c>
      <c r="C16" t="str">
        <f>_xlfn.XLOOKUP($A16,ALGLIB_SSA_XAUUSD!$A$2:$A$1001,ALGLIB_SSA_XAUUSD!$C$2:$C$1001,"",0)</f>
        <v/>
      </c>
      <c r="D16" s="1">
        <f>D14+(D26-D14)*2/12</f>
        <v>4608.7966666666662</v>
      </c>
      <c r="E16" s="1">
        <f>E14+(E26-E14)*2/12</f>
        <v>4632.1864283333334</v>
      </c>
      <c r="F16" s="1">
        <f>F14+(F26-F14)*2/12</f>
        <v>4624.7274649999999</v>
      </c>
      <c r="G16" s="1">
        <f>G14+(G26-G14)*2/12</f>
        <v>4650.7229600000001</v>
      </c>
      <c r="H16" s="1">
        <f>H14+(H26-H14)*2/12</f>
        <v>4608.1752183333329</v>
      </c>
      <c r="I16" t="str">
        <f>_xlfn.XLOOKUP($A16,ALGLIB_SSA_XAUUSD!$J$2:$J$1001,ALGLIB_SSA_XAUUSD!$K$2:$K$1001,"",0)</f>
        <v>XAUUSD</v>
      </c>
      <c r="J16" t="str">
        <f>_xlfn.XLOOKUP($A16,ALGLIB_SSA_XAUUSD!$J$2:$J$1001,ALGLIB_SSA_XAUUSD!$L$2:$L$1001,"",0)</f>
        <v>M5</v>
      </c>
      <c r="K16">
        <f>_xlfn.XLOOKUP($A16,ALGLIB_SSA_XAUUSD!$J$2:$J$1001,ALGLIB_SSA_XAUUSD!$M$2:$M$1001,"",0)</f>
        <v>4612.54</v>
      </c>
      <c r="L16">
        <f>_xlfn.XLOOKUP($A16,ALGLIB_SSA_XAUUSD!$J$2:$J$1001,ALGLIB_SSA_XAUUSD!$N$2:$N$1001,"",0)</f>
        <v>4611.9904299999998</v>
      </c>
      <c r="M16">
        <f>_xlfn.XLOOKUP($A16,ALGLIB_SSA_XAUUSD!$J$2:$J$1001,ALGLIB_SSA_XAUUSD!$O$2:$O$1001,"",0)</f>
        <v>4608.8157600000004</v>
      </c>
      <c r="N16">
        <f>_xlfn.XLOOKUP($A16,ALGLIB_SSA_XAUUSD!$J$2:$J$1001,ALGLIB_SSA_XAUUSD!$P$2:$P$1001,"",0)</f>
        <v>4614.0695599999999</v>
      </c>
      <c r="O16">
        <f>_xlfn.XLOOKUP($A16,ALGLIB_SSA_XAUUSD!$J$2:$J$1001,ALGLIB_SSA_XAUUSD!$Q$2:$Q$1001,"",0)</f>
        <v>4604.5279600000003</v>
      </c>
      <c r="R16">
        <f t="shared" si="0"/>
        <v>1775131800</v>
      </c>
      <c r="S16" t="str">
        <f t="shared" si="1"/>
        <v>XAUUSD</v>
      </c>
      <c r="T16" t="str">
        <f t="shared" si="2"/>
        <v>M5</v>
      </c>
      <c r="U16">
        <f t="shared" si="3"/>
        <v>4612.54</v>
      </c>
      <c r="V16">
        <f t="shared" si="4"/>
        <v>4632.1864283333334</v>
      </c>
      <c r="W16">
        <f t="shared" si="5"/>
        <v>4624.7274649999999</v>
      </c>
      <c r="X16">
        <f t="shared" si="6"/>
        <v>4611.9904299999998</v>
      </c>
      <c r="Y16">
        <f t="shared" si="7"/>
        <v>4608.8157600000004</v>
      </c>
      <c r="Z16">
        <f t="shared" si="8"/>
        <v>4650.7229600000001</v>
      </c>
      <c r="AA16">
        <f t="shared" si="9"/>
        <v>4614.0695599999999</v>
      </c>
      <c r="AB16">
        <f t="shared" si="10"/>
        <v>4608.1752183333329</v>
      </c>
      <c r="AC16">
        <f t="shared" si="11"/>
        <v>4604.5279600000003</v>
      </c>
      <c r="AE16">
        <f t="shared" si="12"/>
        <v>4611.9904299999998</v>
      </c>
      <c r="AF16">
        <f t="shared" si="13"/>
        <v>4650.7229600000001</v>
      </c>
      <c r="AG16">
        <f t="shared" si="14"/>
        <v>4608.1752183333329</v>
      </c>
    </row>
    <row r="17" spans="1:33" x14ac:dyDescent="0.55000000000000004">
      <c r="A17">
        <f>ALGLIB_SSA_XAUUSD!J17</f>
        <v>1775132100</v>
      </c>
      <c r="B17" t="str">
        <f>_xlfn.XLOOKUP($A17,ALGLIB_SSA_XAUUSD!$A$2:$A$1001,ALGLIB_SSA_XAUUSD!$B$2:$B$1001,"",0)</f>
        <v/>
      </c>
      <c r="C17" t="str">
        <f>_xlfn.XLOOKUP($A17,ALGLIB_SSA_XAUUSD!$A$2:$A$1001,ALGLIB_SSA_XAUUSD!$C$2:$C$1001,"",0)</f>
        <v/>
      </c>
      <c r="D17" s="1">
        <f>D14+(D26-D14)*3/12</f>
        <v>4612.45</v>
      </c>
      <c r="E17" s="1">
        <f>E14+(E26-E14)*3/12</f>
        <v>4633.1947624999993</v>
      </c>
      <c r="F17" s="1">
        <f>F14+(F26-F14)*3/12</f>
        <v>4625.5248425</v>
      </c>
      <c r="G17" s="1">
        <f>G14+(G26-G14)*3/12</f>
        <v>4651.637815</v>
      </c>
      <c r="H17" s="1">
        <f>H14+(H26-H14)*3/12</f>
        <v>4608.9808725000003</v>
      </c>
      <c r="I17" t="str">
        <f>_xlfn.XLOOKUP($A17,ALGLIB_SSA_XAUUSD!$J$2:$J$1001,ALGLIB_SSA_XAUUSD!$K$2:$K$1001,"",0)</f>
        <v>XAUUSD</v>
      </c>
      <c r="J17" t="str">
        <f>_xlfn.XLOOKUP($A17,ALGLIB_SSA_XAUUSD!$J$2:$J$1001,ALGLIB_SSA_XAUUSD!$L$2:$L$1001,"",0)</f>
        <v>M5</v>
      </c>
      <c r="K17">
        <f>_xlfn.XLOOKUP($A17,ALGLIB_SSA_XAUUSD!$J$2:$J$1001,ALGLIB_SSA_XAUUSD!$M$2:$M$1001,"",0)</f>
        <v>4613.71</v>
      </c>
      <c r="L17">
        <f>_xlfn.XLOOKUP($A17,ALGLIB_SSA_XAUUSD!$J$2:$J$1001,ALGLIB_SSA_XAUUSD!$N$2:$N$1001,"",0)</f>
        <v>4616.4376300000004</v>
      </c>
      <c r="M17">
        <f>_xlfn.XLOOKUP($A17,ALGLIB_SSA_XAUUSD!$J$2:$J$1001,ALGLIB_SSA_XAUUSD!$O$2:$O$1001,"",0)</f>
        <v>4612.6266900000001</v>
      </c>
      <c r="N17">
        <f>_xlfn.XLOOKUP($A17,ALGLIB_SSA_XAUUSD!$J$2:$J$1001,ALGLIB_SSA_XAUUSD!$P$2:$P$1001,"",0)</f>
        <v>4617.9350999999997</v>
      </c>
      <c r="O17">
        <f>_xlfn.XLOOKUP($A17,ALGLIB_SSA_XAUUSD!$J$2:$J$1001,ALGLIB_SSA_XAUUSD!$Q$2:$Q$1001,"",0)</f>
        <v>4609.5104499999998</v>
      </c>
      <c r="R17">
        <f t="shared" si="0"/>
        <v>1775132100</v>
      </c>
      <c r="S17" t="str">
        <f t="shared" si="1"/>
        <v>XAUUSD</v>
      </c>
      <c r="T17" t="str">
        <f t="shared" si="2"/>
        <v>M5</v>
      </c>
      <c r="U17">
        <f t="shared" si="3"/>
        <v>4613.71</v>
      </c>
      <c r="V17">
        <f t="shared" si="4"/>
        <v>4633.1947624999993</v>
      </c>
      <c r="W17">
        <f t="shared" si="5"/>
        <v>4625.5248425</v>
      </c>
      <c r="X17">
        <f t="shared" si="6"/>
        <v>4616.4376300000004</v>
      </c>
      <c r="Y17">
        <f t="shared" si="7"/>
        <v>4612.6266900000001</v>
      </c>
      <c r="Z17">
        <f t="shared" si="8"/>
        <v>4651.637815</v>
      </c>
      <c r="AA17">
        <f t="shared" si="9"/>
        <v>4617.9350999999997</v>
      </c>
      <c r="AB17">
        <f t="shared" si="10"/>
        <v>4608.9808725000003</v>
      </c>
      <c r="AC17">
        <f t="shared" si="11"/>
        <v>4609.5104499999998</v>
      </c>
      <c r="AE17">
        <f t="shared" si="12"/>
        <v>4616.4376300000004</v>
      </c>
      <c r="AF17">
        <f t="shared" si="13"/>
        <v>4651.637815</v>
      </c>
      <c r="AG17">
        <f t="shared" si="14"/>
        <v>4608.9808725000003</v>
      </c>
    </row>
    <row r="18" spans="1:33" x14ac:dyDescent="0.55000000000000004">
      <c r="A18">
        <f>ALGLIB_SSA_XAUUSD!J18</f>
        <v>1775132400</v>
      </c>
      <c r="B18" t="str">
        <f>_xlfn.XLOOKUP($A18,ALGLIB_SSA_XAUUSD!$A$2:$A$1001,ALGLIB_SSA_XAUUSD!$B$2:$B$1001,"",0)</f>
        <v/>
      </c>
      <c r="C18" t="str">
        <f>_xlfn.XLOOKUP($A18,ALGLIB_SSA_XAUUSD!$A$2:$A$1001,ALGLIB_SSA_XAUUSD!$C$2:$C$1001,"",0)</f>
        <v/>
      </c>
      <c r="D18" s="1">
        <f>D14+(D26-D14)*4/12</f>
        <v>4616.1033333333335</v>
      </c>
      <c r="E18" s="1">
        <f>E14+(E26-E14)*4/12</f>
        <v>4634.2030966666662</v>
      </c>
      <c r="F18" s="1">
        <f>F14+(F26-F14)*4/12</f>
        <v>4626.32222</v>
      </c>
      <c r="G18" s="1">
        <f>G14+(G26-G14)*4/12</f>
        <v>4652.55267</v>
      </c>
      <c r="H18" s="1">
        <f>H14+(H26-H14)*4/12</f>
        <v>4609.7865266666668</v>
      </c>
      <c r="I18" t="str">
        <f>_xlfn.XLOOKUP($A18,ALGLIB_SSA_XAUUSD!$J$2:$J$1001,ALGLIB_SSA_XAUUSD!$K$2:$K$1001,"",0)</f>
        <v>XAUUSD</v>
      </c>
      <c r="J18" t="str">
        <f>_xlfn.XLOOKUP($A18,ALGLIB_SSA_XAUUSD!$J$2:$J$1001,ALGLIB_SSA_XAUUSD!$L$2:$L$1001,"",0)</f>
        <v>M5</v>
      </c>
      <c r="K18">
        <f>_xlfn.XLOOKUP($A18,ALGLIB_SSA_XAUUSD!$J$2:$J$1001,ALGLIB_SSA_XAUUSD!$M$2:$M$1001,"",0)</f>
        <v>4628.26</v>
      </c>
      <c r="L18">
        <f>_xlfn.XLOOKUP($A18,ALGLIB_SSA_XAUUSD!$J$2:$J$1001,ALGLIB_SSA_XAUUSD!$N$2:$N$1001,"",0)</f>
        <v>4620.5756499999998</v>
      </c>
      <c r="M18">
        <f>_xlfn.XLOOKUP($A18,ALGLIB_SSA_XAUUSD!$J$2:$J$1001,ALGLIB_SSA_XAUUSD!$O$2:$O$1001,"",0)</f>
        <v>4616.6011699999999</v>
      </c>
      <c r="N18">
        <f>_xlfn.XLOOKUP($A18,ALGLIB_SSA_XAUUSD!$J$2:$J$1001,ALGLIB_SSA_XAUUSD!$P$2:$P$1001,"",0)</f>
        <v>4621.93361</v>
      </c>
      <c r="O18">
        <f>_xlfn.XLOOKUP($A18,ALGLIB_SSA_XAUUSD!$J$2:$J$1001,ALGLIB_SSA_XAUUSD!$Q$2:$Q$1001,"",0)</f>
        <v>4614.2644899999996</v>
      </c>
      <c r="R18">
        <f t="shared" si="0"/>
        <v>1775132400</v>
      </c>
      <c r="S18" t="str">
        <f t="shared" si="1"/>
        <v>XAUUSD</v>
      </c>
      <c r="T18" t="str">
        <f t="shared" si="2"/>
        <v>M5</v>
      </c>
      <c r="U18">
        <f t="shared" si="3"/>
        <v>4628.26</v>
      </c>
      <c r="V18">
        <f t="shared" si="4"/>
        <v>4634.2030966666662</v>
      </c>
      <c r="W18">
        <f t="shared" si="5"/>
        <v>4626.32222</v>
      </c>
      <c r="X18">
        <f t="shared" si="6"/>
        <v>4620.5756499999998</v>
      </c>
      <c r="Y18">
        <f t="shared" si="7"/>
        <v>4616.6011699999999</v>
      </c>
      <c r="Z18">
        <f t="shared" si="8"/>
        <v>4652.55267</v>
      </c>
      <c r="AA18">
        <f t="shared" si="9"/>
        <v>4621.93361</v>
      </c>
      <c r="AB18">
        <f t="shared" si="10"/>
        <v>4609.7865266666668</v>
      </c>
      <c r="AC18">
        <f t="shared" si="11"/>
        <v>4614.2644899999996</v>
      </c>
      <c r="AE18">
        <f t="shared" si="12"/>
        <v>4620.5756499999998</v>
      </c>
      <c r="AF18">
        <f t="shared" si="13"/>
        <v>4652.55267</v>
      </c>
      <c r="AG18">
        <f t="shared" si="14"/>
        <v>4609.7865266666668</v>
      </c>
    </row>
    <row r="19" spans="1:33" x14ac:dyDescent="0.55000000000000004">
      <c r="A19">
        <f>ALGLIB_SSA_XAUUSD!J19</f>
        <v>1775132700</v>
      </c>
      <c r="B19" t="str">
        <f>_xlfn.XLOOKUP($A19,ALGLIB_SSA_XAUUSD!$A$2:$A$1001,ALGLIB_SSA_XAUUSD!$B$2:$B$1001,"",0)</f>
        <v/>
      </c>
      <c r="C19" t="str">
        <f>_xlfn.XLOOKUP($A19,ALGLIB_SSA_XAUUSD!$A$2:$A$1001,ALGLIB_SSA_XAUUSD!$C$2:$C$1001,"",0)</f>
        <v/>
      </c>
      <c r="D19" s="1">
        <f>D14+(D26-D14)*5/12</f>
        <v>4619.7566666666662</v>
      </c>
      <c r="E19" s="1">
        <f>E14+(E26-E14)*5/12</f>
        <v>4635.211430833333</v>
      </c>
      <c r="F19" s="1">
        <f>F14+(F26-F14)*5/12</f>
        <v>4627.1195975000001</v>
      </c>
      <c r="G19" s="1">
        <f>G14+(G26-G14)*5/12</f>
        <v>4653.467525</v>
      </c>
      <c r="H19" s="1">
        <f>H14+(H26-H14)*5/12</f>
        <v>4610.5921808333333</v>
      </c>
      <c r="I19" t="str">
        <f>_xlfn.XLOOKUP($A19,ALGLIB_SSA_XAUUSD!$J$2:$J$1001,ALGLIB_SSA_XAUUSD!$K$2:$K$1001,"",0)</f>
        <v>XAUUSD</v>
      </c>
      <c r="J19" t="str">
        <f>_xlfn.XLOOKUP($A19,ALGLIB_SSA_XAUUSD!$J$2:$J$1001,ALGLIB_SSA_XAUUSD!$L$2:$L$1001,"",0)</f>
        <v>M5</v>
      </c>
      <c r="K19">
        <f>_xlfn.XLOOKUP($A19,ALGLIB_SSA_XAUUSD!$J$2:$J$1001,ALGLIB_SSA_XAUUSD!$M$2:$M$1001,"",0)</f>
        <v>4626.08</v>
      </c>
      <c r="L19">
        <f>_xlfn.XLOOKUP($A19,ALGLIB_SSA_XAUUSD!$J$2:$J$1001,ALGLIB_SSA_XAUUSD!$N$2:$N$1001,"",0)</f>
        <v>4623.53748</v>
      </c>
      <c r="M19">
        <f>_xlfn.XLOOKUP($A19,ALGLIB_SSA_XAUUSD!$J$2:$J$1001,ALGLIB_SSA_XAUUSD!$O$2:$O$1001,"",0)</f>
        <v>4620.0693300000003</v>
      </c>
      <c r="N19">
        <f>_xlfn.XLOOKUP($A19,ALGLIB_SSA_XAUUSD!$J$2:$J$1001,ALGLIB_SSA_XAUUSD!$P$2:$P$1001,"",0)</f>
        <v>4625.38033</v>
      </c>
      <c r="O19">
        <f>_xlfn.XLOOKUP($A19,ALGLIB_SSA_XAUUSD!$J$2:$J$1001,ALGLIB_SSA_XAUUSD!$Q$2:$Q$1001,"",0)</f>
        <v>4618.0848299999998</v>
      </c>
      <c r="R19">
        <f t="shared" si="0"/>
        <v>1775132700</v>
      </c>
      <c r="S19" t="str">
        <f t="shared" si="1"/>
        <v>XAUUSD</v>
      </c>
      <c r="T19" t="str">
        <f t="shared" si="2"/>
        <v>M5</v>
      </c>
      <c r="U19">
        <f t="shared" si="3"/>
        <v>4626.08</v>
      </c>
      <c r="V19">
        <f t="shared" si="4"/>
        <v>4635.211430833333</v>
      </c>
      <c r="W19">
        <f t="shared" si="5"/>
        <v>4627.1195975000001</v>
      </c>
      <c r="X19">
        <f t="shared" si="6"/>
        <v>4623.53748</v>
      </c>
      <c r="Y19">
        <f t="shared" si="7"/>
        <v>4620.0693300000003</v>
      </c>
      <c r="Z19">
        <f t="shared" si="8"/>
        <v>4653.467525</v>
      </c>
      <c r="AA19">
        <f t="shared" si="9"/>
        <v>4625.38033</v>
      </c>
      <c r="AB19">
        <f t="shared" si="10"/>
        <v>4610.5921808333333</v>
      </c>
      <c r="AC19">
        <f t="shared" si="11"/>
        <v>4618.0848299999998</v>
      </c>
      <c r="AE19">
        <f t="shared" si="12"/>
        <v>4623.53748</v>
      </c>
      <c r="AF19">
        <f t="shared" si="13"/>
        <v>4653.467525</v>
      </c>
      <c r="AG19">
        <f t="shared" si="14"/>
        <v>4610.5921808333333</v>
      </c>
    </row>
    <row r="20" spans="1:33" x14ac:dyDescent="0.55000000000000004">
      <c r="A20">
        <f>ALGLIB_SSA_XAUUSD!J20</f>
        <v>1775133000</v>
      </c>
      <c r="B20" t="str">
        <f>_xlfn.XLOOKUP($A20,ALGLIB_SSA_XAUUSD!$A$2:$A$1001,ALGLIB_SSA_XAUUSD!$B$2:$B$1001,"",0)</f>
        <v/>
      </c>
      <c r="C20" t="str">
        <f>_xlfn.XLOOKUP($A20,ALGLIB_SSA_XAUUSD!$A$2:$A$1001,ALGLIB_SSA_XAUUSD!$C$2:$C$1001,"",0)</f>
        <v/>
      </c>
      <c r="D20" s="1">
        <f>D14+(D26-D14)*6/12</f>
        <v>4623.41</v>
      </c>
      <c r="E20" s="1">
        <f>E14+(E26-E14)*6/12</f>
        <v>4636.2197649999998</v>
      </c>
      <c r="F20" s="1">
        <f>F14+(F26-F14)*6/12</f>
        <v>4627.9169750000001</v>
      </c>
      <c r="G20" s="1">
        <f>G14+(G26-G14)*6/12</f>
        <v>4654.38238</v>
      </c>
      <c r="H20" s="1">
        <f>H14+(H26-H14)*6/12</f>
        <v>4611.3978349999998</v>
      </c>
      <c r="I20" t="str">
        <f>_xlfn.XLOOKUP($A20,ALGLIB_SSA_XAUUSD!$J$2:$J$1001,ALGLIB_SSA_XAUUSD!$K$2:$K$1001,"",0)</f>
        <v>XAUUSD</v>
      </c>
      <c r="J20" t="str">
        <f>_xlfn.XLOOKUP($A20,ALGLIB_SSA_XAUUSD!$J$2:$J$1001,ALGLIB_SSA_XAUUSD!$L$2:$L$1001,"",0)</f>
        <v>M5</v>
      </c>
      <c r="K20">
        <f>_xlfn.XLOOKUP($A20,ALGLIB_SSA_XAUUSD!$J$2:$J$1001,ALGLIB_SSA_XAUUSD!$M$2:$M$1001,"",0)</f>
        <v>4621.9399999999996</v>
      </c>
      <c r="L20">
        <f>_xlfn.XLOOKUP($A20,ALGLIB_SSA_XAUUSD!$J$2:$J$1001,ALGLIB_SSA_XAUUSD!$N$2:$N$1001,"",0)</f>
        <v>4624.9415399999998</v>
      </c>
      <c r="M20">
        <f>_xlfn.XLOOKUP($A20,ALGLIB_SSA_XAUUSD!$J$2:$J$1001,ALGLIB_SSA_XAUUSD!$O$2:$O$1001,"",0)</f>
        <v>4622.5054399999999</v>
      </c>
      <c r="N20">
        <f>_xlfn.XLOOKUP($A20,ALGLIB_SSA_XAUUSD!$J$2:$J$1001,ALGLIB_SSA_XAUUSD!$P$2:$P$1001,"",0)</f>
        <v>4627.80357</v>
      </c>
      <c r="O20">
        <f>_xlfn.XLOOKUP($A20,ALGLIB_SSA_XAUUSD!$J$2:$J$1001,ALGLIB_SSA_XAUUSD!$Q$2:$Q$1001,"",0)</f>
        <v>4620.1751299999996</v>
      </c>
      <c r="R20">
        <f t="shared" si="0"/>
        <v>1775133000</v>
      </c>
      <c r="S20" t="str">
        <f t="shared" si="1"/>
        <v>XAUUSD</v>
      </c>
      <c r="T20" t="str">
        <f t="shared" si="2"/>
        <v>M5</v>
      </c>
      <c r="U20">
        <f t="shared" si="3"/>
        <v>4621.9399999999996</v>
      </c>
      <c r="V20">
        <f t="shared" si="4"/>
        <v>4636.2197649999998</v>
      </c>
      <c r="W20">
        <f t="shared" si="5"/>
        <v>4627.9169750000001</v>
      </c>
      <c r="X20">
        <f t="shared" si="6"/>
        <v>4624.9415399999998</v>
      </c>
      <c r="Y20">
        <f t="shared" si="7"/>
        <v>4622.5054399999999</v>
      </c>
      <c r="Z20">
        <f t="shared" si="8"/>
        <v>4654.38238</v>
      </c>
      <c r="AA20">
        <f t="shared" si="9"/>
        <v>4627.80357</v>
      </c>
      <c r="AB20">
        <f t="shared" si="10"/>
        <v>4611.3978349999998</v>
      </c>
      <c r="AC20">
        <f t="shared" si="11"/>
        <v>4620.1751299999996</v>
      </c>
      <c r="AE20">
        <f t="shared" si="12"/>
        <v>4624.9415399999998</v>
      </c>
      <c r="AF20">
        <f t="shared" si="13"/>
        <v>4654.38238</v>
      </c>
      <c r="AG20">
        <f t="shared" si="14"/>
        <v>4611.3978349999998</v>
      </c>
    </row>
    <row r="21" spans="1:33" x14ac:dyDescent="0.55000000000000004">
      <c r="A21">
        <f>ALGLIB_SSA_XAUUSD!J21</f>
        <v>1775133300</v>
      </c>
      <c r="B21" t="str">
        <f>_xlfn.XLOOKUP($A21,ALGLIB_SSA_XAUUSD!$A$2:$A$1001,ALGLIB_SSA_XAUUSD!$B$2:$B$1001,"",0)</f>
        <v/>
      </c>
      <c r="C21" t="str">
        <f>_xlfn.XLOOKUP($A21,ALGLIB_SSA_XAUUSD!$A$2:$A$1001,ALGLIB_SSA_XAUUSD!$C$2:$C$1001,"",0)</f>
        <v/>
      </c>
      <c r="D21" s="1">
        <f>D14+(D26-D14)*7/12</f>
        <v>4627.0633333333335</v>
      </c>
      <c r="E21" s="1">
        <f>E14+(E26-E14)*7/12</f>
        <v>4637.2280991666667</v>
      </c>
      <c r="F21" s="1">
        <f>F14+(F26-F14)*7/12</f>
        <v>4628.7143525000001</v>
      </c>
      <c r="G21" s="1">
        <f>G14+(G26-G14)*7/12</f>
        <v>4655.297235</v>
      </c>
      <c r="H21" s="1">
        <f>H14+(H26-H14)*7/12</f>
        <v>4612.2034891666663</v>
      </c>
      <c r="I21" t="str">
        <f>_xlfn.XLOOKUP($A21,ALGLIB_SSA_XAUUSD!$J$2:$J$1001,ALGLIB_SSA_XAUUSD!$K$2:$K$1001,"",0)</f>
        <v>XAUUSD</v>
      </c>
      <c r="J21" t="str">
        <f>_xlfn.XLOOKUP($A21,ALGLIB_SSA_XAUUSD!$J$2:$J$1001,ALGLIB_SSA_XAUUSD!$L$2:$L$1001,"",0)</f>
        <v>M5</v>
      </c>
      <c r="K21">
        <f>_xlfn.XLOOKUP($A21,ALGLIB_SSA_XAUUSD!$J$2:$J$1001,ALGLIB_SSA_XAUUSD!$M$2:$M$1001,"",0)</f>
        <v>4621.45</v>
      </c>
      <c r="L21">
        <f>_xlfn.XLOOKUP($A21,ALGLIB_SSA_XAUUSD!$J$2:$J$1001,ALGLIB_SSA_XAUUSD!$N$2:$N$1001,"",0)</f>
        <v>4624.5640899999999</v>
      </c>
      <c r="M21">
        <f>_xlfn.XLOOKUP($A21,ALGLIB_SSA_XAUUSD!$J$2:$J$1001,ALGLIB_SSA_XAUUSD!$O$2:$O$1001,"",0)</f>
        <v>4623.5347599999996</v>
      </c>
      <c r="N21">
        <f>_xlfn.XLOOKUP($A21,ALGLIB_SSA_XAUUSD!$J$2:$J$1001,ALGLIB_SSA_XAUUSD!$P$2:$P$1001,"",0)</f>
        <v>4628.8857099999996</v>
      </c>
      <c r="O21">
        <f>_xlfn.XLOOKUP($A21,ALGLIB_SSA_XAUUSD!$J$2:$J$1001,ALGLIB_SSA_XAUUSD!$Q$2:$Q$1001,"",0)</f>
        <v>4620.2811799999999</v>
      </c>
      <c r="R21">
        <f t="shared" si="0"/>
        <v>1775133300</v>
      </c>
      <c r="S21" t="str">
        <f t="shared" si="1"/>
        <v>XAUUSD</v>
      </c>
      <c r="T21" t="str">
        <f t="shared" si="2"/>
        <v>M5</v>
      </c>
      <c r="U21">
        <f t="shared" si="3"/>
        <v>4621.45</v>
      </c>
      <c r="V21">
        <f t="shared" si="4"/>
        <v>4637.2280991666667</v>
      </c>
      <c r="W21">
        <f t="shared" si="5"/>
        <v>4628.7143525000001</v>
      </c>
      <c r="X21">
        <f t="shared" si="6"/>
        <v>4624.5640899999999</v>
      </c>
      <c r="Y21">
        <f t="shared" si="7"/>
        <v>4623.5347599999996</v>
      </c>
      <c r="Z21">
        <f t="shared" si="8"/>
        <v>4655.297235</v>
      </c>
      <c r="AA21">
        <f t="shared" si="9"/>
        <v>4628.8857099999996</v>
      </c>
      <c r="AB21">
        <f t="shared" si="10"/>
        <v>4612.2034891666663</v>
      </c>
      <c r="AC21">
        <f t="shared" si="11"/>
        <v>4620.2811799999999</v>
      </c>
      <c r="AE21">
        <f t="shared" si="12"/>
        <v>4624.5640899999999</v>
      </c>
      <c r="AF21">
        <f t="shared" si="13"/>
        <v>4655.297235</v>
      </c>
      <c r="AG21">
        <f t="shared" si="14"/>
        <v>4612.2034891666663</v>
      </c>
    </row>
    <row r="22" spans="1:33" x14ac:dyDescent="0.55000000000000004">
      <c r="A22">
        <f>ALGLIB_SSA_XAUUSD!J22</f>
        <v>1775133600</v>
      </c>
      <c r="B22" t="str">
        <f>_xlfn.XLOOKUP($A22,ALGLIB_SSA_XAUUSD!$A$2:$A$1001,ALGLIB_SSA_XAUUSD!$B$2:$B$1001,"",0)</f>
        <v/>
      </c>
      <c r="C22" t="str">
        <f>_xlfn.XLOOKUP($A22,ALGLIB_SSA_XAUUSD!$A$2:$A$1001,ALGLIB_SSA_XAUUSD!$C$2:$C$1001,"",0)</f>
        <v/>
      </c>
      <c r="D22" s="1">
        <f>D14+(D26-D14)*8/12</f>
        <v>4630.7166666666662</v>
      </c>
      <c r="E22" s="1">
        <f>E14+(E26-E14)*8/12</f>
        <v>4638.2364333333335</v>
      </c>
      <c r="F22" s="1">
        <f>F14+(F26-F14)*8/12</f>
        <v>4629.5117300000002</v>
      </c>
      <c r="G22" s="1">
        <f>G14+(G26-G14)*8/12</f>
        <v>4656.21209</v>
      </c>
      <c r="H22" s="1">
        <f>H14+(H26-H14)*8/12</f>
        <v>4613.0091433333328</v>
      </c>
      <c r="I22" t="str">
        <f>_xlfn.XLOOKUP($A22,ALGLIB_SSA_XAUUSD!$J$2:$J$1001,ALGLIB_SSA_XAUUSD!$K$2:$K$1001,"",0)</f>
        <v>XAUUSD</v>
      </c>
      <c r="J22" t="str">
        <f>_xlfn.XLOOKUP($A22,ALGLIB_SSA_XAUUSD!$J$2:$J$1001,ALGLIB_SSA_XAUUSD!$L$2:$L$1001,"",0)</f>
        <v>M5</v>
      </c>
      <c r="K22">
        <f>_xlfn.XLOOKUP($A22,ALGLIB_SSA_XAUUSD!$J$2:$J$1001,ALGLIB_SSA_XAUUSD!$M$2:$M$1001,"",0)</f>
        <v>4618.28</v>
      </c>
      <c r="L22">
        <f>_xlfn.XLOOKUP($A22,ALGLIB_SSA_XAUUSD!$J$2:$J$1001,ALGLIB_SSA_XAUUSD!$N$2:$N$1001,"",0)</f>
        <v>4622.27567</v>
      </c>
      <c r="M22">
        <f>_xlfn.XLOOKUP($A22,ALGLIB_SSA_XAUUSD!$J$2:$J$1001,ALGLIB_SSA_XAUUSD!$O$2:$O$1001,"",0)</f>
        <v>4622.9052199999996</v>
      </c>
      <c r="N22">
        <f>_xlfn.XLOOKUP($A22,ALGLIB_SSA_XAUUSD!$J$2:$J$1001,ALGLIB_SSA_XAUUSD!$P$2:$P$1001,"",0)</f>
        <v>4628.3621599999997</v>
      </c>
      <c r="O22">
        <f>_xlfn.XLOOKUP($A22,ALGLIB_SSA_XAUUSD!$J$2:$J$1001,ALGLIB_SSA_XAUUSD!$Q$2:$Q$1001,"",0)</f>
        <v>4618.2539999999999</v>
      </c>
      <c r="R22">
        <f t="shared" si="0"/>
        <v>1775133600</v>
      </c>
      <c r="S22" t="str">
        <f t="shared" si="1"/>
        <v>XAUUSD</v>
      </c>
      <c r="T22" t="str">
        <f t="shared" si="2"/>
        <v>M5</v>
      </c>
      <c r="U22">
        <f t="shared" si="3"/>
        <v>4618.28</v>
      </c>
      <c r="V22">
        <f t="shared" si="4"/>
        <v>4638.2364333333335</v>
      </c>
      <c r="W22">
        <f t="shared" si="5"/>
        <v>4629.5117300000002</v>
      </c>
      <c r="X22">
        <f t="shared" si="6"/>
        <v>4622.27567</v>
      </c>
      <c r="Y22">
        <f t="shared" si="7"/>
        <v>4622.9052199999996</v>
      </c>
      <c r="Z22">
        <f t="shared" si="8"/>
        <v>4656.21209</v>
      </c>
      <c r="AA22">
        <f t="shared" si="9"/>
        <v>4628.3621599999997</v>
      </c>
      <c r="AB22">
        <f t="shared" si="10"/>
        <v>4613.0091433333328</v>
      </c>
      <c r="AC22">
        <f t="shared" si="11"/>
        <v>4618.2539999999999</v>
      </c>
      <c r="AE22">
        <f t="shared" si="12"/>
        <v>4622.27567</v>
      </c>
      <c r="AF22">
        <f t="shared" si="13"/>
        <v>4656.21209</v>
      </c>
      <c r="AG22">
        <f t="shared" si="14"/>
        <v>4613.0091433333328</v>
      </c>
    </row>
    <row r="23" spans="1:33" x14ac:dyDescent="0.55000000000000004">
      <c r="A23">
        <f>ALGLIB_SSA_XAUUSD!J23</f>
        <v>1775133900</v>
      </c>
      <c r="B23" t="str">
        <f>_xlfn.XLOOKUP($A23,ALGLIB_SSA_XAUUSD!$A$2:$A$1001,ALGLIB_SSA_XAUUSD!$B$2:$B$1001,"",0)</f>
        <v/>
      </c>
      <c r="C23" t="str">
        <f>_xlfn.XLOOKUP($A23,ALGLIB_SSA_XAUUSD!$A$2:$A$1001,ALGLIB_SSA_XAUUSD!$C$2:$C$1001,"",0)</f>
        <v/>
      </c>
      <c r="D23" s="1">
        <f>D14+(D26-D14)*9/12</f>
        <v>4634.37</v>
      </c>
      <c r="E23" s="1">
        <f>E14+(E26-E14)*9/12</f>
        <v>4639.2447675000003</v>
      </c>
      <c r="F23" s="1">
        <f>F14+(F26-F14)*9/12</f>
        <v>4630.3091075000002</v>
      </c>
      <c r="G23" s="1">
        <f>G14+(G26-G14)*9/12</f>
        <v>4657.126945</v>
      </c>
      <c r="H23" s="1">
        <f>H14+(H26-H14)*9/12</f>
        <v>4613.8147974999993</v>
      </c>
      <c r="I23" t="str">
        <f>_xlfn.XLOOKUP($A23,ALGLIB_SSA_XAUUSD!$J$2:$J$1001,ALGLIB_SSA_XAUUSD!$K$2:$K$1001,"",0)</f>
        <v>XAUUSD</v>
      </c>
      <c r="J23" t="str">
        <f>_xlfn.XLOOKUP($A23,ALGLIB_SSA_XAUUSD!$J$2:$J$1001,ALGLIB_SSA_XAUUSD!$L$2:$L$1001,"",0)</f>
        <v>M5</v>
      </c>
      <c r="K23">
        <f>_xlfn.XLOOKUP($A23,ALGLIB_SSA_XAUUSD!$J$2:$J$1001,ALGLIB_SSA_XAUUSD!$M$2:$M$1001,"",0)</f>
        <v>4619.49</v>
      </c>
      <c r="L23">
        <f>_xlfn.XLOOKUP($A23,ALGLIB_SSA_XAUUSD!$J$2:$J$1001,ALGLIB_SSA_XAUUSD!$N$2:$N$1001,"",0)</f>
        <v>4618.1843399999998</v>
      </c>
      <c r="M23">
        <f>_xlfn.XLOOKUP($A23,ALGLIB_SSA_XAUUSD!$J$2:$J$1001,ALGLIB_SSA_XAUUSD!$O$2:$O$1001,"",0)</f>
        <v>4620.5447800000002</v>
      </c>
      <c r="N23">
        <f>_xlfn.XLOOKUP($A23,ALGLIB_SSA_XAUUSD!$J$2:$J$1001,ALGLIB_SSA_XAUUSD!$P$2:$P$1001,"",0)</f>
        <v>4626.1302100000003</v>
      </c>
      <c r="O23">
        <f>_xlfn.XLOOKUP($A23,ALGLIB_SSA_XAUUSD!$J$2:$J$1001,ALGLIB_SSA_XAUUSD!$Q$2:$Q$1001,"",0)</f>
        <v>4614.26451</v>
      </c>
      <c r="R23">
        <f t="shared" si="0"/>
        <v>1775133900</v>
      </c>
      <c r="S23" t="str">
        <f t="shared" si="1"/>
        <v>XAUUSD</v>
      </c>
      <c r="T23" t="str">
        <f t="shared" si="2"/>
        <v>M5</v>
      </c>
      <c r="U23">
        <f t="shared" si="3"/>
        <v>4619.49</v>
      </c>
      <c r="V23">
        <f t="shared" si="4"/>
        <v>4639.2447675000003</v>
      </c>
      <c r="W23">
        <f t="shared" si="5"/>
        <v>4630.3091075000002</v>
      </c>
      <c r="X23">
        <f t="shared" si="6"/>
        <v>4618.1843399999998</v>
      </c>
      <c r="Y23">
        <f t="shared" si="7"/>
        <v>4620.5447800000002</v>
      </c>
      <c r="Z23">
        <f t="shared" si="8"/>
        <v>4657.126945</v>
      </c>
      <c r="AA23">
        <f t="shared" si="9"/>
        <v>4626.1302100000003</v>
      </c>
      <c r="AB23">
        <f t="shared" si="10"/>
        <v>4613.8147974999993</v>
      </c>
      <c r="AC23">
        <f t="shared" si="11"/>
        <v>4614.26451</v>
      </c>
      <c r="AE23">
        <f t="shared" si="12"/>
        <v>4618.1843399999998</v>
      </c>
      <c r="AF23">
        <f t="shared" si="13"/>
        <v>4657.126945</v>
      </c>
      <c r="AG23">
        <f t="shared" si="14"/>
        <v>4613.8147974999993</v>
      </c>
    </row>
    <row r="24" spans="1:33" x14ac:dyDescent="0.55000000000000004">
      <c r="A24">
        <f>ALGLIB_SSA_XAUUSD!J24</f>
        <v>1775134200</v>
      </c>
      <c r="B24" t="str">
        <f>_xlfn.XLOOKUP($A24,ALGLIB_SSA_XAUUSD!$A$2:$A$1001,ALGLIB_SSA_XAUUSD!$B$2:$B$1001,"",0)</f>
        <v/>
      </c>
      <c r="C24" t="str">
        <f>_xlfn.XLOOKUP($A24,ALGLIB_SSA_XAUUSD!$A$2:$A$1001,ALGLIB_SSA_XAUUSD!$C$2:$C$1001,"",0)</f>
        <v/>
      </c>
      <c r="D24" s="1">
        <f>D14+(D26-D14)*10/12</f>
        <v>4638.0233333333335</v>
      </c>
      <c r="E24" s="1">
        <f>E14+(E26-E14)*10/12</f>
        <v>4640.2531016666662</v>
      </c>
      <c r="F24" s="1">
        <f>F14+(F26-F14)*10/12</f>
        <v>4631.1064850000002</v>
      </c>
      <c r="G24" s="1">
        <f>G14+(G26-G14)*10/12</f>
        <v>4658.0418</v>
      </c>
      <c r="H24" s="1">
        <f>H14+(H26-H14)*10/12</f>
        <v>4614.6204516666667</v>
      </c>
      <c r="I24" t="str">
        <f>_xlfn.XLOOKUP($A24,ALGLIB_SSA_XAUUSD!$J$2:$J$1001,ALGLIB_SSA_XAUUSD!$K$2:$K$1001,"",0)</f>
        <v>XAUUSD</v>
      </c>
      <c r="J24" t="str">
        <f>_xlfn.XLOOKUP($A24,ALGLIB_SSA_XAUUSD!$J$2:$J$1001,ALGLIB_SSA_XAUUSD!$L$2:$L$1001,"",0)</f>
        <v>M5</v>
      </c>
      <c r="K24">
        <f>_xlfn.XLOOKUP($A24,ALGLIB_SSA_XAUUSD!$J$2:$J$1001,ALGLIB_SSA_XAUUSD!$M$2:$M$1001,"",0)</f>
        <v>4620.28</v>
      </c>
      <c r="L24">
        <f>_xlfn.XLOOKUP($A24,ALGLIB_SSA_XAUUSD!$J$2:$J$1001,ALGLIB_SSA_XAUUSD!$N$2:$N$1001,"",0)</f>
        <v>4612.5639000000001</v>
      </c>
      <c r="M24">
        <f>_xlfn.XLOOKUP($A24,ALGLIB_SSA_XAUUSD!$J$2:$J$1001,ALGLIB_SSA_XAUUSD!$O$2:$O$1001,"",0)</f>
        <v>4616.5543399999997</v>
      </c>
      <c r="N24">
        <f>_xlfn.XLOOKUP($A24,ALGLIB_SSA_XAUUSD!$J$2:$J$1001,ALGLIB_SSA_XAUUSD!$P$2:$P$1001,"",0)</f>
        <v>4622.2283100000004</v>
      </c>
      <c r="O24">
        <f>_xlfn.XLOOKUP($A24,ALGLIB_SSA_XAUUSD!$J$2:$J$1001,ALGLIB_SSA_XAUUSD!$Q$2:$Q$1001,"",0)</f>
        <v>4608.6792599999999</v>
      </c>
      <c r="R24">
        <f t="shared" si="0"/>
        <v>1775134200</v>
      </c>
      <c r="S24" t="str">
        <f t="shared" si="1"/>
        <v>XAUUSD</v>
      </c>
      <c r="T24" t="str">
        <f t="shared" si="2"/>
        <v>M5</v>
      </c>
      <c r="U24">
        <f t="shared" si="3"/>
        <v>4620.28</v>
      </c>
      <c r="V24">
        <f t="shared" si="4"/>
        <v>4640.2531016666662</v>
      </c>
      <c r="W24">
        <f t="shared" si="5"/>
        <v>4631.1064850000002</v>
      </c>
      <c r="X24">
        <f t="shared" si="6"/>
        <v>4612.5639000000001</v>
      </c>
      <c r="Y24">
        <f t="shared" si="7"/>
        <v>4616.5543399999997</v>
      </c>
      <c r="Z24">
        <f t="shared" si="8"/>
        <v>4658.0418</v>
      </c>
      <c r="AA24">
        <f t="shared" si="9"/>
        <v>4622.2283100000004</v>
      </c>
      <c r="AB24">
        <f t="shared" si="10"/>
        <v>4614.6204516666667</v>
      </c>
      <c r="AC24">
        <f t="shared" si="11"/>
        <v>4608.6792599999999</v>
      </c>
      <c r="AE24">
        <f t="shared" si="12"/>
        <v>4612.5639000000001</v>
      </c>
      <c r="AF24">
        <f t="shared" si="13"/>
        <v>4658.0418</v>
      </c>
      <c r="AG24">
        <f t="shared" si="14"/>
        <v>4614.6204516666667</v>
      </c>
    </row>
    <row r="25" spans="1:33" x14ac:dyDescent="0.55000000000000004">
      <c r="A25">
        <f>ALGLIB_SSA_XAUUSD!J25</f>
        <v>1775134500</v>
      </c>
      <c r="B25" t="str">
        <f>_xlfn.XLOOKUP($A25,ALGLIB_SSA_XAUUSD!$A$2:$A$1001,ALGLIB_SSA_XAUUSD!$B$2:$B$1001,"",0)</f>
        <v/>
      </c>
      <c r="C25" t="str">
        <f>_xlfn.XLOOKUP($A25,ALGLIB_SSA_XAUUSD!$A$2:$A$1001,ALGLIB_SSA_XAUUSD!$C$2:$C$1001,"",0)</f>
        <v/>
      </c>
      <c r="D25" s="1">
        <f>D14+(D26-D14)*11/12</f>
        <v>4641.6766666666663</v>
      </c>
      <c r="E25" s="1">
        <f>E14+(E26-E14)*11/12</f>
        <v>4641.2614358333331</v>
      </c>
      <c r="F25" s="1">
        <f>F14+(F26-F14)*11/12</f>
        <v>4631.9038625000003</v>
      </c>
      <c r="G25" s="1">
        <f>G14+(G26-G14)*11/12</f>
        <v>4658.956655</v>
      </c>
      <c r="H25" s="1">
        <f>H14+(H26-H14)*11/12</f>
        <v>4615.4261058333332</v>
      </c>
      <c r="I25" t="str">
        <f>_xlfn.XLOOKUP($A25,ALGLIB_SSA_XAUUSD!$J$2:$J$1001,ALGLIB_SSA_XAUUSD!$K$2:$K$1001,"",0)</f>
        <v>XAUUSD</v>
      </c>
      <c r="J25" t="str">
        <f>_xlfn.XLOOKUP($A25,ALGLIB_SSA_XAUUSD!$J$2:$J$1001,ALGLIB_SSA_XAUUSD!$L$2:$L$1001,"",0)</f>
        <v>M5</v>
      </c>
      <c r="K25">
        <f>_xlfn.XLOOKUP($A25,ALGLIB_SSA_XAUUSD!$J$2:$J$1001,ALGLIB_SSA_XAUUSD!$M$2:$M$1001,"",0)</f>
        <v>4601.49</v>
      </c>
      <c r="L25">
        <f>_xlfn.XLOOKUP($A25,ALGLIB_SSA_XAUUSD!$J$2:$J$1001,ALGLIB_SSA_XAUUSD!$N$2:$N$1001,"",0)</f>
        <v>4605.9618600000003</v>
      </c>
      <c r="M25">
        <f>_xlfn.XLOOKUP($A25,ALGLIB_SSA_XAUUSD!$J$2:$J$1001,ALGLIB_SSA_XAUUSD!$O$2:$O$1001,"",0)</f>
        <v>4611.2581</v>
      </c>
      <c r="N25">
        <f>_xlfn.XLOOKUP($A25,ALGLIB_SSA_XAUUSD!$J$2:$J$1001,ALGLIB_SSA_XAUUSD!$P$2:$P$1001,"",0)</f>
        <v>4616.9907400000002</v>
      </c>
      <c r="O25">
        <f>_xlfn.XLOOKUP($A25,ALGLIB_SSA_XAUUSD!$J$2:$J$1001,ALGLIB_SSA_XAUUSD!$Q$2:$Q$1001,"",0)</f>
        <v>4601.9813899999999</v>
      </c>
      <c r="R25">
        <f t="shared" si="0"/>
        <v>1775134500</v>
      </c>
      <c r="S25" t="str">
        <f t="shared" si="1"/>
        <v>XAUUSD</v>
      </c>
      <c r="T25" t="str">
        <f t="shared" si="2"/>
        <v>M5</v>
      </c>
      <c r="U25">
        <f t="shared" si="3"/>
        <v>4601.49</v>
      </c>
      <c r="V25">
        <f t="shared" si="4"/>
        <v>4641.2614358333331</v>
      </c>
      <c r="W25">
        <f t="shared" si="5"/>
        <v>4631.9038625000003</v>
      </c>
      <c r="X25">
        <f t="shared" si="6"/>
        <v>4605.9618600000003</v>
      </c>
      <c r="Y25">
        <f t="shared" si="7"/>
        <v>4611.2581</v>
      </c>
      <c r="Z25">
        <f t="shared" si="8"/>
        <v>4658.956655</v>
      </c>
      <c r="AA25">
        <f t="shared" si="9"/>
        <v>4616.9907400000002</v>
      </c>
      <c r="AB25">
        <f t="shared" si="10"/>
        <v>4615.4261058333332</v>
      </c>
      <c r="AC25">
        <f t="shared" si="11"/>
        <v>4601.9813899999999</v>
      </c>
      <c r="AE25">
        <f t="shared" si="12"/>
        <v>4605.9618600000003</v>
      </c>
      <c r="AF25">
        <f t="shared" si="13"/>
        <v>4658.956655</v>
      </c>
      <c r="AG25">
        <f t="shared" si="14"/>
        <v>4615.4261058333332</v>
      </c>
    </row>
    <row r="26" spans="1:33" x14ac:dyDescent="0.55000000000000004">
      <c r="A26">
        <f>ALGLIB_SSA_XAUUSD!J26</f>
        <v>1775134800</v>
      </c>
      <c r="B26" t="str">
        <f>_xlfn.XLOOKUP($A26,ALGLIB_SSA_XAUUSD!$A$2:$A$1001,ALGLIB_SSA_XAUUSD!$B$2:$B$1001,"",0)</f>
        <v>XAUUSD</v>
      </c>
      <c r="C26" t="str">
        <f>_xlfn.XLOOKUP($A26,ALGLIB_SSA_XAUUSD!$A$2:$A$1001,ALGLIB_SSA_XAUUSD!$C$2:$C$1001,"",0)</f>
        <v>H1</v>
      </c>
      <c r="D26" s="2">
        <f>_xlfn.XLOOKUP($A26,ALGLIB_SSA_XAUUSD!$A$2:$A$1001,ALGLIB_SSA_XAUUSD!$D$2:$D$1001,"",0)</f>
        <v>4645.33</v>
      </c>
      <c r="E26" s="2">
        <f>_xlfn.XLOOKUP($A26,ALGLIB_SSA_XAUUSD!$A$2:$A$1001,ALGLIB_SSA_XAUUSD!$E$2:$E$1001,"",0)</f>
        <v>4642.2697699999999</v>
      </c>
      <c r="F26" s="2">
        <f>_xlfn.XLOOKUP($A26,ALGLIB_SSA_XAUUSD!$A$2:$A$1001,ALGLIB_SSA_XAUUSD!$F$2:$F$1001,"",0)</f>
        <v>4632.7012400000003</v>
      </c>
      <c r="G26" s="2">
        <f>_xlfn.XLOOKUP($A26,ALGLIB_SSA_XAUUSD!$A$2:$A$1001,ALGLIB_SSA_XAUUSD!$G$2:$G$1001,"",0)</f>
        <v>4659.8715099999999</v>
      </c>
      <c r="H26" s="2">
        <f>_xlfn.XLOOKUP($A26,ALGLIB_SSA_XAUUSD!$A$2:$A$1001,ALGLIB_SSA_XAUUSD!$H$2:$H$1001,"",0)</f>
        <v>4616.2317599999997</v>
      </c>
      <c r="I26" t="str">
        <f>_xlfn.XLOOKUP($A26,ALGLIB_SSA_XAUUSD!$J$2:$J$1001,ALGLIB_SSA_XAUUSD!$K$2:$K$1001,"",0)</f>
        <v>XAUUSD</v>
      </c>
      <c r="J26" t="str">
        <f>_xlfn.XLOOKUP($A26,ALGLIB_SSA_XAUUSD!$J$2:$J$1001,ALGLIB_SSA_XAUUSD!$L$2:$L$1001,"",0)</f>
        <v>M5</v>
      </c>
      <c r="K26">
        <f>_xlfn.XLOOKUP($A26,ALGLIB_SSA_XAUUSD!$J$2:$J$1001,ALGLIB_SSA_XAUUSD!$M$2:$M$1001,"",0)</f>
        <v>4595.07</v>
      </c>
      <c r="L26">
        <f>_xlfn.XLOOKUP($A26,ALGLIB_SSA_XAUUSD!$J$2:$J$1001,ALGLIB_SSA_XAUUSD!$N$2:$N$1001,"",0)</f>
        <v>4599.3973800000003</v>
      </c>
      <c r="M26">
        <f>_xlfn.XLOOKUP($A26,ALGLIB_SSA_XAUUSD!$J$2:$J$1001,ALGLIB_SSA_XAUUSD!$O$2:$O$1001,"",0)</f>
        <v>4605.3277399999997</v>
      </c>
      <c r="N26">
        <f>_xlfn.XLOOKUP($A26,ALGLIB_SSA_XAUUSD!$J$2:$J$1001,ALGLIB_SSA_XAUUSD!$P$2:$P$1001,"",0)</f>
        <v>4611.0778300000002</v>
      </c>
      <c r="O26">
        <f>_xlfn.XLOOKUP($A26,ALGLIB_SSA_XAUUSD!$J$2:$J$1001,ALGLIB_SSA_XAUUSD!$Q$2:$Q$1001,"",0)</f>
        <v>4595.15834</v>
      </c>
      <c r="R26">
        <f t="shared" si="0"/>
        <v>1775134800</v>
      </c>
      <c r="S26" t="str">
        <f t="shared" si="1"/>
        <v>XAUUSD</v>
      </c>
      <c r="T26" t="str">
        <f t="shared" si="2"/>
        <v>M5</v>
      </c>
      <c r="U26">
        <f t="shared" si="3"/>
        <v>4595.07</v>
      </c>
      <c r="V26">
        <f t="shared" si="4"/>
        <v>4642.2697699999999</v>
      </c>
      <c r="W26">
        <f t="shared" si="5"/>
        <v>4632.7012400000003</v>
      </c>
      <c r="X26">
        <f t="shared" si="6"/>
        <v>4599.3973800000003</v>
      </c>
      <c r="Y26">
        <f t="shared" si="7"/>
        <v>4605.3277399999997</v>
      </c>
      <c r="Z26">
        <f t="shared" si="8"/>
        <v>4659.8715099999999</v>
      </c>
      <c r="AA26">
        <f t="shared" si="9"/>
        <v>4611.0778300000002</v>
      </c>
      <c r="AB26">
        <f t="shared" si="10"/>
        <v>4616.2317599999997</v>
      </c>
      <c r="AC26">
        <f t="shared" si="11"/>
        <v>4595.15834</v>
      </c>
      <c r="AE26">
        <f t="shared" si="12"/>
        <v>4599.3973800000003</v>
      </c>
      <c r="AF26">
        <f t="shared" si="13"/>
        <v>4659.8715099999999</v>
      </c>
      <c r="AG26">
        <f t="shared" si="14"/>
        <v>4616.2317599999997</v>
      </c>
    </row>
    <row r="27" spans="1:33" x14ac:dyDescent="0.55000000000000004">
      <c r="A27">
        <f>ALGLIB_SSA_XAUUSD!J27</f>
        <v>1775135100</v>
      </c>
      <c r="B27" t="str">
        <f>_xlfn.XLOOKUP($A27,ALGLIB_SSA_XAUUSD!$A$2:$A$1001,ALGLIB_SSA_XAUUSD!$B$2:$B$1001,"",0)</f>
        <v/>
      </c>
      <c r="C27" t="str">
        <f>_xlfn.XLOOKUP($A27,ALGLIB_SSA_XAUUSD!$A$2:$A$1001,ALGLIB_SSA_XAUUSD!$C$2:$C$1001,"",0)</f>
        <v/>
      </c>
      <c r="D27" s="1">
        <f>D26+(D38-D26)*1/12</f>
        <v>4648.3291666666664</v>
      </c>
      <c r="E27" s="1">
        <f>E26+(E38-E26)*1/12</f>
        <v>4643.2030041666667</v>
      </c>
      <c r="F27" s="1">
        <f>F26+(F38-F26)*1/12</f>
        <v>4633.5665458333333</v>
      </c>
      <c r="G27" s="1">
        <f>G26+(G38-G26)*1/12</f>
        <v>4660.7139649999999</v>
      </c>
      <c r="H27" s="1">
        <f>H26+(H38-H26)*1/12</f>
        <v>4617.1564008333335</v>
      </c>
      <c r="I27" t="str">
        <f>_xlfn.XLOOKUP($A27,ALGLIB_SSA_XAUUSD!$J$2:$J$1001,ALGLIB_SSA_XAUUSD!$K$2:$K$1001,"",0)</f>
        <v>XAUUSD</v>
      </c>
      <c r="J27" t="str">
        <f>_xlfn.XLOOKUP($A27,ALGLIB_SSA_XAUUSD!$J$2:$J$1001,ALGLIB_SSA_XAUUSD!$L$2:$L$1001,"",0)</f>
        <v>M5</v>
      </c>
      <c r="K27">
        <f>_xlfn.XLOOKUP($A27,ALGLIB_SSA_XAUUSD!$J$2:$J$1001,ALGLIB_SSA_XAUUSD!$M$2:$M$1001,"",0)</f>
        <v>4600.43</v>
      </c>
      <c r="L27">
        <f>_xlfn.XLOOKUP($A27,ALGLIB_SSA_XAUUSD!$J$2:$J$1001,ALGLIB_SSA_XAUUSD!$N$2:$N$1001,"",0)</f>
        <v>4593.7296200000001</v>
      </c>
      <c r="M27">
        <f>_xlfn.XLOOKUP($A27,ALGLIB_SSA_XAUUSD!$J$2:$J$1001,ALGLIB_SSA_XAUUSD!$O$2:$O$1001,"",0)</f>
        <v>4599.5286800000003</v>
      </c>
      <c r="N27">
        <f>_xlfn.XLOOKUP($A27,ALGLIB_SSA_XAUUSD!$J$2:$J$1001,ALGLIB_SSA_XAUUSD!$P$2:$P$1001,"",0)</f>
        <v>4605.5109499999999</v>
      </c>
      <c r="O27">
        <f>_xlfn.XLOOKUP($A27,ALGLIB_SSA_XAUUSD!$J$2:$J$1001,ALGLIB_SSA_XAUUSD!$Q$2:$Q$1001,"",0)</f>
        <v>4589.1928900000003</v>
      </c>
      <c r="R27">
        <f t="shared" si="0"/>
        <v>1775135100</v>
      </c>
      <c r="S27" t="str">
        <f t="shared" si="1"/>
        <v>XAUUSD</v>
      </c>
      <c r="T27" t="str">
        <f t="shared" si="2"/>
        <v>M5</v>
      </c>
      <c r="U27">
        <f t="shared" si="3"/>
        <v>4600.43</v>
      </c>
      <c r="V27">
        <f t="shared" si="4"/>
        <v>4643.2030041666667</v>
      </c>
      <c r="W27">
        <f t="shared" si="5"/>
        <v>4633.5665458333333</v>
      </c>
      <c r="X27">
        <f t="shared" si="6"/>
        <v>4593.7296200000001</v>
      </c>
      <c r="Y27">
        <f t="shared" si="7"/>
        <v>4599.5286800000003</v>
      </c>
      <c r="Z27">
        <f t="shared" si="8"/>
        <v>4660.7139649999999</v>
      </c>
      <c r="AA27">
        <f t="shared" si="9"/>
        <v>4605.5109499999999</v>
      </c>
      <c r="AB27">
        <f t="shared" si="10"/>
        <v>4617.1564008333335</v>
      </c>
      <c r="AC27">
        <f t="shared" si="11"/>
        <v>4589.1928900000003</v>
      </c>
      <c r="AE27">
        <f t="shared" si="12"/>
        <v>4593.7296200000001</v>
      </c>
      <c r="AF27">
        <f t="shared" si="13"/>
        <v>4660.7139649999999</v>
      </c>
      <c r="AG27">
        <f t="shared" si="14"/>
        <v>4617.1564008333335</v>
      </c>
    </row>
    <row r="28" spans="1:33" x14ac:dyDescent="0.55000000000000004">
      <c r="A28">
        <f>ALGLIB_SSA_XAUUSD!J28</f>
        <v>1775135400</v>
      </c>
      <c r="B28" t="str">
        <f>_xlfn.XLOOKUP($A28,ALGLIB_SSA_XAUUSD!$A$2:$A$1001,ALGLIB_SSA_XAUUSD!$B$2:$B$1001,"",0)</f>
        <v/>
      </c>
      <c r="C28" t="str">
        <f>_xlfn.XLOOKUP($A28,ALGLIB_SSA_XAUUSD!$A$2:$A$1001,ALGLIB_SSA_XAUUSD!$C$2:$C$1001,"",0)</f>
        <v/>
      </c>
      <c r="D28" s="1">
        <f>D26+(D38-D26)*2/12</f>
        <v>4651.3283333333329</v>
      </c>
      <c r="E28" s="1">
        <f>E26+(E38-E26)*2/12</f>
        <v>4644.1362383333335</v>
      </c>
      <c r="F28" s="1">
        <f>F26+(F38-F26)*2/12</f>
        <v>4634.4318516666672</v>
      </c>
      <c r="G28" s="1">
        <f>G26+(G38-G26)*2/12</f>
        <v>4661.5564199999999</v>
      </c>
      <c r="H28" s="1">
        <f>H26+(H38-H26)*2/12</f>
        <v>4618.0810416666664</v>
      </c>
      <c r="I28" t="str">
        <f>_xlfn.XLOOKUP($A28,ALGLIB_SSA_XAUUSD!$J$2:$J$1001,ALGLIB_SSA_XAUUSD!$K$2:$K$1001,"",0)</f>
        <v>XAUUSD</v>
      </c>
      <c r="J28" t="str">
        <f>_xlfn.XLOOKUP($A28,ALGLIB_SSA_XAUUSD!$J$2:$J$1001,ALGLIB_SSA_XAUUSD!$L$2:$L$1001,"",0)</f>
        <v>M5</v>
      </c>
      <c r="K28">
        <f>_xlfn.XLOOKUP($A28,ALGLIB_SSA_XAUUSD!$J$2:$J$1001,ALGLIB_SSA_XAUUSD!$M$2:$M$1001,"",0)</f>
        <v>4587.6099999999997</v>
      </c>
      <c r="L28">
        <f>_xlfn.XLOOKUP($A28,ALGLIB_SSA_XAUUSD!$J$2:$J$1001,ALGLIB_SSA_XAUUSD!$N$2:$N$1001,"",0)</f>
        <v>4589.5883400000002</v>
      </c>
      <c r="M28">
        <f>_xlfn.XLOOKUP($A28,ALGLIB_SSA_XAUUSD!$J$2:$J$1001,ALGLIB_SSA_XAUUSD!$O$2:$O$1001,"",0)</f>
        <v>4594.5585099999998</v>
      </c>
      <c r="N28">
        <f>_xlfn.XLOOKUP($A28,ALGLIB_SSA_XAUUSD!$J$2:$J$1001,ALGLIB_SSA_XAUUSD!$P$2:$P$1001,"",0)</f>
        <v>4600.8793999999998</v>
      </c>
      <c r="O28">
        <f>_xlfn.XLOOKUP($A28,ALGLIB_SSA_XAUUSD!$J$2:$J$1001,ALGLIB_SSA_XAUUSD!$Q$2:$Q$1001,"",0)</f>
        <v>4584.5234700000001</v>
      </c>
      <c r="R28">
        <f t="shared" si="0"/>
        <v>1775135400</v>
      </c>
      <c r="S28" t="str">
        <f t="shared" si="1"/>
        <v>XAUUSD</v>
      </c>
      <c r="T28" t="str">
        <f t="shared" si="2"/>
        <v>M5</v>
      </c>
      <c r="U28">
        <f t="shared" si="3"/>
        <v>4587.6099999999997</v>
      </c>
      <c r="V28">
        <f t="shared" si="4"/>
        <v>4644.1362383333335</v>
      </c>
      <c r="W28">
        <f t="shared" si="5"/>
        <v>4634.4318516666672</v>
      </c>
      <c r="X28">
        <f t="shared" si="6"/>
        <v>4589.5883400000002</v>
      </c>
      <c r="Y28">
        <f t="shared" si="7"/>
        <v>4594.5585099999998</v>
      </c>
      <c r="Z28">
        <f t="shared" si="8"/>
        <v>4661.5564199999999</v>
      </c>
      <c r="AA28">
        <f t="shared" si="9"/>
        <v>4600.8793999999998</v>
      </c>
      <c r="AB28">
        <f t="shared" si="10"/>
        <v>4618.0810416666664</v>
      </c>
      <c r="AC28">
        <f t="shared" si="11"/>
        <v>4584.5234700000001</v>
      </c>
      <c r="AE28">
        <f t="shared" si="12"/>
        <v>4589.5883400000002</v>
      </c>
      <c r="AF28">
        <f t="shared" si="13"/>
        <v>4661.5564199999999</v>
      </c>
      <c r="AG28">
        <f t="shared" si="14"/>
        <v>4618.0810416666664</v>
      </c>
    </row>
    <row r="29" spans="1:33" x14ac:dyDescent="0.55000000000000004">
      <c r="A29">
        <f>ALGLIB_SSA_XAUUSD!J29</f>
        <v>1775135700</v>
      </c>
      <c r="B29" t="str">
        <f>_xlfn.XLOOKUP($A29,ALGLIB_SSA_XAUUSD!$A$2:$A$1001,ALGLIB_SSA_XAUUSD!$B$2:$B$1001,"",0)</f>
        <v/>
      </c>
      <c r="C29" t="str">
        <f>_xlfn.XLOOKUP($A29,ALGLIB_SSA_XAUUSD!$A$2:$A$1001,ALGLIB_SSA_XAUUSD!$C$2:$C$1001,"",0)</f>
        <v/>
      </c>
      <c r="D29" s="1">
        <f>D26+(D38-D26)*3/12</f>
        <v>4654.3274999999994</v>
      </c>
      <c r="E29" s="1">
        <f>E26+(E38-E26)*3/12</f>
        <v>4645.0694724999994</v>
      </c>
      <c r="F29" s="1">
        <f>F26+(F38-F26)*3/12</f>
        <v>4635.2971575000001</v>
      </c>
      <c r="G29" s="1">
        <f>G26+(G38-G26)*3/12</f>
        <v>4662.3988749999999</v>
      </c>
      <c r="H29" s="1">
        <f>H26+(H38-H26)*3/12</f>
        <v>4619.0056824999992</v>
      </c>
      <c r="I29" t="str">
        <f>_xlfn.XLOOKUP($A29,ALGLIB_SSA_XAUUSD!$J$2:$J$1001,ALGLIB_SSA_XAUUSD!$K$2:$K$1001,"",0)</f>
        <v>XAUUSD</v>
      </c>
      <c r="J29" t="str">
        <f>_xlfn.XLOOKUP($A29,ALGLIB_SSA_XAUUSD!$J$2:$J$1001,ALGLIB_SSA_XAUUSD!$L$2:$L$1001,"",0)</f>
        <v>M5</v>
      </c>
      <c r="K29">
        <f>_xlfn.XLOOKUP($A29,ALGLIB_SSA_XAUUSD!$J$2:$J$1001,ALGLIB_SSA_XAUUSD!$M$2:$M$1001,"",0)</f>
        <v>4591.18</v>
      </c>
      <c r="L29">
        <f>_xlfn.XLOOKUP($A29,ALGLIB_SSA_XAUUSD!$J$2:$J$1001,ALGLIB_SSA_XAUUSD!$N$2:$N$1001,"",0)</f>
        <v>4587.7102100000002</v>
      </c>
      <c r="M29">
        <f>_xlfn.XLOOKUP($A29,ALGLIB_SSA_XAUUSD!$J$2:$J$1001,ALGLIB_SSA_XAUUSD!$O$2:$O$1001,"",0)</f>
        <v>4591.13436</v>
      </c>
      <c r="N29">
        <f>_xlfn.XLOOKUP($A29,ALGLIB_SSA_XAUUSD!$J$2:$J$1001,ALGLIB_SSA_XAUUSD!$P$2:$P$1001,"",0)</f>
        <v>4598.0306399999999</v>
      </c>
      <c r="O29">
        <f>_xlfn.XLOOKUP($A29,ALGLIB_SSA_XAUUSD!$J$2:$J$1001,ALGLIB_SSA_XAUUSD!$Q$2:$Q$1001,"",0)</f>
        <v>4581.7385199999999</v>
      </c>
      <c r="R29">
        <f t="shared" si="0"/>
        <v>1775135700</v>
      </c>
      <c r="S29" t="str">
        <f t="shared" si="1"/>
        <v>XAUUSD</v>
      </c>
      <c r="T29" t="str">
        <f t="shared" si="2"/>
        <v>M5</v>
      </c>
      <c r="U29">
        <f t="shared" si="3"/>
        <v>4591.18</v>
      </c>
      <c r="V29">
        <f t="shared" si="4"/>
        <v>4645.0694724999994</v>
      </c>
      <c r="W29">
        <f t="shared" si="5"/>
        <v>4635.2971575000001</v>
      </c>
      <c r="X29">
        <f t="shared" si="6"/>
        <v>4587.7102100000002</v>
      </c>
      <c r="Y29">
        <f t="shared" si="7"/>
        <v>4591.13436</v>
      </c>
      <c r="Z29">
        <f t="shared" si="8"/>
        <v>4662.3988749999999</v>
      </c>
      <c r="AA29">
        <f t="shared" si="9"/>
        <v>4598.0306399999999</v>
      </c>
      <c r="AB29">
        <f t="shared" si="10"/>
        <v>4619.0056824999992</v>
      </c>
      <c r="AC29">
        <f t="shared" si="11"/>
        <v>4581.7385199999999</v>
      </c>
      <c r="AE29">
        <f t="shared" si="12"/>
        <v>4587.7102100000002</v>
      </c>
      <c r="AF29">
        <f t="shared" si="13"/>
        <v>4662.3988749999999</v>
      </c>
      <c r="AG29">
        <f t="shared" si="14"/>
        <v>4619.0056824999992</v>
      </c>
    </row>
    <row r="30" spans="1:33" x14ac:dyDescent="0.55000000000000004">
      <c r="A30">
        <f>ALGLIB_SSA_XAUUSD!J30</f>
        <v>1775136000</v>
      </c>
      <c r="B30" t="str">
        <f>_xlfn.XLOOKUP($A30,ALGLIB_SSA_XAUUSD!$A$2:$A$1001,ALGLIB_SSA_XAUUSD!$B$2:$B$1001,"",0)</f>
        <v/>
      </c>
      <c r="C30" t="str">
        <f>_xlfn.XLOOKUP($A30,ALGLIB_SSA_XAUUSD!$A$2:$A$1001,ALGLIB_SSA_XAUUSD!$C$2:$C$1001,"",0)</f>
        <v/>
      </c>
      <c r="D30" s="1">
        <f>D26+(D38-D26)*4/12</f>
        <v>4657.3266666666668</v>
      </c>
      <c r="E30" s="1">
        <f>E26+(E38-E26)*4/12</f>
        <v>4646.0027066666662</v>
      </c>
      <c r="F30" s="1">
        <f>F26+(F38-F26)*4/12</f>
        <v>4636.1624633333331</v>
      </c>
      <c r="G30" s="1">
        <f>G26+(G38-G26)*4/12</f>
        <v>4663.2413299999998</v>
      </c>
      <c r="H30" s="1">
        <f>H26+(H38-H26)*4/12</f>
        <v>4619.930323333333</v>
      </c>
      <c r="I30" t="str">
        <f>_xlfn.XLOOKUP($A30,ALGLIB_SSA_XAUUSD!$J$2:$J$1001,ALGLIB_SSA_XAUUSD!$K$2:$K$1001,"",0)</f>
        <v>XAUUSD</v>
      </c>
      <c r="J30" t="str">
        <f>_xlfn.XLOOKUP($A30,ALGLIB_SSA_XAUUSD!$J$2:$J$1001,ALGLIB_SSA_XAUUSD!$L$2:$L$1001,"",0)</f>
        <v>M5</v>
      </c>
      <c r="K30">
        <f>_xlfn.XLOOKUP($A30,ALGLIB_SSA_XAUUSD!$J$2:$J$1001,ALGLIB_SSA_XAUUSD!$M$2:$M$1001,"",0)</f>
        <v>4582.9799999999996</v>
      </c>
      <c r="L30">
        <f>_xlfn.XLOOKUP($A30,ALGLIB_SSA_XAUUSD!$J$2:$J$1001,ALGLIB_SSA_XAUUSD!$N$2:$N$1001,"",0)</f>
        <v>4588.3168400000004</v>
      </c>
      <c r="M30">
        <f>_xlfn.XLOOKUP($A30,ALGLIB_SSA_XAUUSD!$J$2:$J$1001,ALGLIB_SSA_XAUUSD!$O$2:$O$1001,"",0)</f>
        <v>4589.7255999999998</v>
      </c>
      <c r="N30">
        <f>_xlfn.XLOOKUP($A30,ALGLIB_SSA_XAUUSD!$J$2:$J$1001,ALGLIB_SSA_XAUUSD!$P$2:$P$1001,"",0)</f>
        <v>4597.5022099999996</v>
      </c>
      <c r="O30">
        <f>_xlfn.XLOOKUP($A30,ALGLIB_SSA_XAUUSD!$J$2:$J$1001,ALGLIB_SSA_XAUUSD!$Q$2:$Q$1001,"",0)</f>
        <v>4581.1429099999996</v>
      </c>
      <c r="R30">
        <f t="shared" si="0"/>
        <v>1775136000</v>
      </c>
      <c r="S30" t="str">
        <f t="shared" si="1"/>
        <v>XAUUSD</v>
      </c>
      <c r="T30" t="str">
        <f t="shared" si="2"/>
        <v>M5</v>
      </c>
      <c r="U30">
        <f t="shared" si="3"/>
        <v>4582.9799999999996</v>
      </c>
      <c r="V30">
        <f t="shared" si="4"/>
        <v>4646.0027066666662</v>
      </c>
      <c r="W30">
        <f t="shared" si="5"/>
        <v>4636.1624633333331</v>
      </c>
      <c r="X30">
        <f t="shared" si="6"/>
        <v>4588.3168400000004</v>
      </c>
      <c r="Y30">
        <f t="shared" si="7"/>
        <v>4589.7255999999998</v>
      </c>
      <c r="Z30">
        <f t="shared" si="8"/>
        <v>4663.2413299999998</v>
      </c>
      <c r="AA30">
        <f t="shared" si="9"/>
        <v>4597.5022099999996</v>
      </c>
      <c r="AB30">
        <f t="shared" si="10"/>
        <v>4619.930323333333</v>
      </c>
      <c r="AC30">
        <f t="shared" si="11"/>
        <v>4581.1429099999996</v>
      </c>
      <c r="AE30">
        <f t="shared" si="12"/>
        <v>4588.3168400000004</v>
      </c>
      <c r="AF30">
        <f t="shared" si="13"/>
        <v>4663.2413299999998</v>
      </c>
      <c r="AG30">
        <f t="shared" si="14"/>
        <v>4619.930323333333</v>
      </c>
    </row>
    <row r="31" spans="1:33" x14ac:dyDescent="0.55000000000000004">
      <c r="A31">
        <f>ALGLIB_SSA_XAUUSD!J31</f>
        <v>1775136300</v>
      </c>
      <c r="B31" t="str">
        <f>_xlfn.XLOOKUP($A31,ALGLIB_SSA_XAUUSD!$A$2:$A$1001,ALGLIB_SSA_XAUUSD!$B$2:$B$1001,"",0)</f>
        <v/>
      </c>
      <c r="C31" t="str">
        <f>_xlfn.XLOOKUP($A31,ALGLIB_SSA_XAUUSD!$A$2:$A$1001,ALGLIB_SSA_XAUUSD!$C$2:$C$1001,"",0)</f>
        <v/>
      </c>
      <c r="D31" s="1">
        <f>D26+(D38-D26)*5/12</f>
        <v>4660.3258333333333</v>
      </c>
      <c r="E31" s="1">
        <f>E26+(E38-E26)*5/12</f>
        <v>4646.935940833333</v>
      </c>
      <c r="F31" s="1">
        <f>F26+(F38-F26)*5/12</f>
        <v>4637.027769166667</v>
      </c>
      <c r="G31" s="1">
        <f>G26+(G38-G26)*5/12</f>
        <v>4664.0837849999998</v>
      </c>
      <c r="H31" s="1">
        <f>H26+(H38-H26)*5/12</f>
        <v>4620.8549641666668</v>
      </c>
      <c r="I31" t="str">
        <f>_xlfn.XLOOKUP($A31,ALGLIB_SSA_XAUUSD!$J$2:$J$1001,ALGLIB_SSA_XAUUSD!$K$2:$K$1001,"",0)</f>
        <v>XAUUSD</v>
      </c>
      <c r="J31" t="str">
        <f>_xlfn.XLOOKUP($A31,ALGLIB_SSA_XAUUSD!$J$2:$J$1001,ALGLIB_SSA_XAUUSD!$L$2:$L$1001,"",0)</f>
        <v>M5</v>
      </c>
      <c r="K31">
        <f>_xlfn.XLOOKUP($A31,ALGLIB_SSA_XAUUSD!$J$2:$J$1001,ALGLIB_SSA_XAUUSD!$M$2:$M$1001,"",0)</f>
        <v>4597.4799999999996</v>
      </c>
      <c r="L31">
        <f>_xlfn.XLOOKUP($A31,ALGLIB_SSA_XAUUSD!$J$2:$J$1001,ALGLIB_SSA_XAUUSD!$N$2:$N$1001,"",0)</f>
        <v>4591.47102</v>
      </c>
      <c r="M31">
        <f>_xlfn.XLOOKUP($A31,ALGLIB_SSA_XAUUSD!$J$2:$J$1001,ALGLIB_SSA_XAUUSD!$O$2:$O$1001,"",0)</f>
        <v>4590.5983100000003</v>
      </c>
      <c r="N31">
        <f>_xlfn.XLOOKUP($A31,ALGLIB_SSA_XAUUSD!$J$2:$J$1001,ALGLIB_SSA_XAUUSD!$P$2:$P$1001,"",0)</f>
        <v>4599.3926099999999</v>
      </c>
      <c r="O31">
        <f>_xlfn.XLOOKUP($A31,ALGLIB_SSA_XAUUSD!$J$2:$J$1001,ALGLIB_SSA_XAUUSD!$Q$2:$Q$1001,"",0)</f>
        <v>4582.8550400000004</v>
      </c>
      <c r="R31">
        <f t="shared" si="0"/>
        <v>1775136300</v>
      </c>
      <c r="S31" t="str">
        <f t="shared" si="1"/>
        <v>XAUUSD</v>
      </c>
      <c r="T31" t="str">
        <f t="shared" si="2"/>
        <v>M5</v>
      </c>
      <c r="U31">
        <f t="shared" si="3"/>
        <v>4597.4799999999996</v>
      </c>
      <c r="V31">
        <f t="shared" si="4"/>
        <v>4646.935940833333</v>
      </c>
      <c r="W31">
        <f t="shared" si="5"/>
        <v>4637.027769166667</v>
      </c>
      <c r="X31">
        <f t="shared" si="6"/>
        <v>4591.47102</v>
      </c>
      <c r="Y31">
        <f t="shared" si="7"/>
        <v>4590.5983100000003</v>
      </c>
      <c r="Z31">
        <f t="shared" si="8"/>
        <v>4664.0837849999998</v>
      </c>
      <c r="AA31">
        <f t="shared" si="9"/>
        <v>4599.3926099999999</v>
      </c>
      <c r="AB31">
        <f t="shared" si="10"/>
        <v>4620.8549641666668</v>
      </c>
      <c r="AC31">
        <f t="shared" si="11"/>
        <v>4582.8550400000004</v>
      </c>
      <c r="AE31">
        <f t="shared" si="12"/>
        <v>4591.47102</v>
      </c>
      <c r="AF31">
        <f t="shared" si="13"/>
        <v>4664.0837849999998</v>
      </c>
      <c r="AG31">
        <f t="shared" si="14"/>
        <v>4620.8549641666668</v>
      </c>
    </row>
    <row r="32" spans="1:33" x14ac:dyDescent="0.55000000000000004">
      <c r="A32">
        <f>ALGLIB_SSA_XAUUSD!J32</f>
        <v>1775136600</v>
      </c>
      <c r="B32" t="str">
        <f>_xlfn.XLOOKUP($A32,ALGLIB_SSA_XAUUSD!$A$2:$A$1001,ALGLIB_SSA_XAUUSD!$B$2:$B$1001,"",0)</f>
        <v/>
      </c>
      <c r="C32" t="str">
        <f>_xlfn.XLOOKUP($A32,ALGLIB_SSA_XAUUSD!$A$2:$A$1001,ALGLIB_SSA_XAUUSD!$C$2:$C$1001,"",0)</f>
        <v/>
      </c>
      <c r="D32" s="1">
        <f>D26+(D38-D26)*6/12</f>
        <v>4663.3249999999998</v>
      </c>
      <c r="E32" s="1">
        <f>E26+(E38-E26)*6/12</f>
        <v>4647.8691749999998</v>
      </c>
      <c r="F32" s="1">
        <f>F26+(F38-F26)*6/12</f>
        <v>4637.893075</v>
      </c>
      <c r="G32" s="1">
        <f>G26+(G38-G26)*6/12</f>
        <v>4664.9262399999998</v>
      </c>
      <c r="H32" s="1">
        <f>H26+(H38-H26)*6/12</f>
        <v>4621.7796049999997</v>
      </c>
      <c r="I32" t="str">
        <f>_xlfn.XLOOKUP($A32,ALGLIB_SSA_XAUUSD!$J$2:$J$1001,ALGLIB_SSA_XAUUSD!$K$2:$K$1001,"",0)</f>
        <v>XAUUSD</v>
      </c>
      <c r="J32" t="str">
        <f>_xlfn.XLOOKUP($A32,ALGLIB_SSA_XAUUSD!$J$2:$J$1001,ALGLIB_SSA_XAUUSD!$L$2:$L$1001,"",0)</f>
        <v>M5</v>
      </c>
      <c r="K32">
        <f>_xlfn.XLOOKUP($A32,ALGLIB_SSA_XAUUSD!$J$2:$J$1001,ALGLIB_SSA_XAUUSD!$M$2:$M$1001,"",0)</f>
        <v>4599.59</v>
      </c>
      <c r="L32">
        <f>_xlfn.XLOOKUP($A32,ALGLIB_SSA_XAUUSD!$J$2:$J$1001,ALGLIB_SSA_XAUUSD!$N$2:$N$1001,"",0)</f>
        <v>4596.8587500000003</v>
      </c>
      <c r="M32">
        <f>_xlfn.XLOOKUP($A32,ALGLIB_SSA_XAUUSD!$J$2:$J$1001,ALGLIB_SSA_XAUUSD!$O$2:$O$1001,"",0)</f>
        <v>4593.7285300000003</v>
      </c>
      <c r="N32">
        <f>_xlfn.XLOOKUP($A32,ALGLIB_SSA_XAUUSD!$J$2:$J$1001,ALGLIB_SSA_XAUUSD!$P$2:$P$1001,"",0)</f>
        <v>4603.6295700000001</v>
      </c>
      <c r="O32">
        <f>_xlfn.XLOOKUP($A32,ALGLIB_SSA_XAUUSD!$J$2:$J$1001,ALGLIB_SSA_XAUUSD!$Q$2:$Q$1001,"",0)</f>
        <v>4586.8312999999998</v>
      </c>
      <c r="R32">
        <f t="shared" si="0"/>
        <v>1775136600</v>
      </c>
      <c r="S32" t="str">
        <f t="shared" si="1"/>
        <v>XAUUSD</v>
      </c>
      <c r="T32" t="str">
        <f t="shared" si="2"/>
        <v>M5</v>
      </c>
      <c r="U32">
        <f t="shared" si="3"/>
        <v>4599.59</v>
      </c>
      <c r="V32">
        <f t="shared" si="4"/>
        <v>4647.8691749999998</v>
      </c>
      <c r="W32">
        <f t="shared" si="5"/>
        <v>4637.893075</v>
      </c>
      <c r="X32">
        <f t="shared" si="6"/>
        <v>4596.8587500000003</v>
      </c>
      <c r="Y32">
        <f t="shared" si="7"/>
        <v>4593.7285300000003</v>
      </c>
      <c r="Z32">
        <f t="shared" si="8"/>
        <v>4664.9262399999998</v>
      </c>
      <c r="AA32">
        <f t="shared" si="9"/>
        <v>4603.6295700000001</v>
      </c>
      <c r="AB32">
        <f t="shared" si="10"/>
        <v>4621.7796049999997</v>
      </c>
      <c r="AC32">
        <f t="shared" si="11"/>
        <v>4586.8312999999998</v>
      </c>
      <c r="AE32">
        <f t="shared" si="12"/>
        <v>4596.8587500000003</v>
      </c>
      <c r="AF32">
        <f t="shared" si="13"/>
        <v>4664.9262399999998</v>
      </c>
      <c r="AG32">
        <f t="shared" si="14"/>
        <v>4621.7796049999997</v>
      </c>
    </row>
    <row r="33" spans="1:33" x14ac:dyDescent="0.55000000000000004">
      <c r="A33">
        <f>ALGLIB_SSA_XAUUSD!J33</f>
        <v>1775136900</v>
      </c>
      <c r="B33" t="str">
        <f>_xlfn.XLOOKUP($A33,ALGLIB_SSA_XAUUSD!$A$2:$A$1001,ALGLIB_SSA_XAUUSD!$B$2:$B$1001,"",0)</f>
        <v/>
      </c>
      <c r="C33" t="str">
        <f>_xlfn.XLOOKUP($A33,ALGLIB_SSA_XAUUSD!$A$2:$A$1001,ALGLIB_SSA_XAUUSD!$C$2:$C$1001,"",0)</f>
        <v/>
      </c>
      <c r="D33" s="1">
        <f>D26+(D38-D26)*7/12</f>
        <v>4666.3241666666663</v>
      </c>
      <c r="E33" s="1">
        <f>E26+(E38-E26)*7/12</f>
        <v>4648.8024091666666</v>
      </c>
      <c r="F33" s="1">
        <f>F26+(F38-F26)*7/12</f>
        <v>4638.7583808333329</v>
      </c>
      <c r="G33" s="1">
        <f>G26+(G38-G26)*7/12</f>
        <v>4665.7686949999998</v>
      </c>
      <c r="H33" s="1">
        <f>H26+(H38-H26)*7/12</f>
        <v>4622.7042458333326</v>
      </c>
      <c r="I33" t="str">
        <f>_xlfn.XLOOKUP($A33,ALGLIB_SSA_XAUUSD!$J$2:$J$1001,ALGLIB_SSA_XAUUSD!$K$2:$K$1001,"",0)</f>
        <v>XAUUSD</v>
      </c>
      <c r="J33" t="str">
        <f>_xlfn.XLOOKUP($A33,ALGLIB_SSA_XAUUSD!$J$2:$J$1001,ALGLIB_SSA_XAUUSD!$L$2:$L$1001,"",0)</f>
        <v>M5</v>
      </c>
      <c r="K33">
        <f>_xlfn.XLOOKUP($A33,ALGLIB_SSA_XAUUSD!$J$2:$J$1001,ALGLIB_SSA_XAUUSD!$M$2:$M$1001,"",0)</f>
        <v>4590.12</v>
      </c>
      <c r="L33">
        <f>_xlfn.XLOOKUP($A33,ALGLIB_SSA_XAUUSD!$J$2:$J$1001,ALGLIB_SSA_XAUUSD!$N$2:$N$1001,"",0)</f>
        <v>4603.9754400000002</v>
      </c>
      <c r="M33">
        <f>_xlfn.XLOOKUP($A33,ALGLIB_SSA_XAUUSD!$J$2:$J$1001,ALGLIB_SSA_XAUUSD!$O$2:$O$1001,"",0)</f>
        <v>4598.8519800000004</v>
      </c>
      <c r="N33">
        <f>_xlfn.XLOOKUP($A33,ALGLIB_SSA_XAUUSD!$J$2:$J$1001,ALGLIB_SSA_XAUUSD!$P$2:$P$1001,"",0)</f>
        <v>4609.8396199999997</v>
      </c>
      <c r="O33">
        <f>_xlfn.XLOOKUP($A33,ALGLIB_SSA_XAUUSD!$J$2:$J$1001,ALGLIB_SSA_XAUUSD!$Q$2:$Q$1001,"",0)</f>
        <v>4592.54864</v>
      </c>
      <c r="R33">
        <f t="shared" si="0"/>
        <v>1775136900</v>
      </c>
      <c r="S33" t="str">
        <f t="shared" si="1"/>
        <v>XAUUSD</v>
      </c>
      <c r="T33" t="str">
        <f t="shared" si="2"/>
        <v>M5</v>
      </c>
      <c r="U33">
        <f t="shared" si="3"/>
        <v>4590.12</v>
      </c>
      <c r="V33">
        <f t="shared" si="4"/>
        <v>4648.8024091666666</v>
      </c>
      <c r="W33">
        <f t="shared" si="5"/>
        <v>4638.7583808333329</v>
      </c>
      <c r="X33">
        <f t="shared" si="6"/>
        <v>4603.9754400000002</v>
      </c>
      <c r="Y33">
        <f t="shared" si="7"/>
        <v>4598.8519800000004</v>
      </c>
      <c r="Z33">
        <f t="shared" si="8"/>
        <v>4665.7686949999998</v>
      </c>
      <c r="AA33">
        <f t="shared" si="9"/>
        <v>4609.8396199999997</v>
      </c>
      <c r="AB33">
        <f t="shared" si="10"/>
        <v>4622.7042458333326</v>
      </c>
      <c r="AC33">
        <f t="shared" si="11"/>
        <v>4592.54864</v>
      </c>
      <c r="AE33">
        <f t="shared" si="12"/>
        <v>4603.9754400000002</v>
      </c>
      <c r="AF33">
        <f t="shared" si="13"/>
        <v>4665.7686949999998</v>
      </c>
      <c r="AG33">
        <f t="shared" si="14"/>
        <v>4622.7042458333326</v>
      </c>
    </row>
    <row r="34" spans="1:33" x14ac:dyDescent="0.55000000000000004">
      <c r="A34">
        <f>ALGLIB_SSA_XAUUSD!J34</f>
        <v>1775137200</v>
      </c>
      <c r="B34" t="str">
        <f>_xlfn.XLOOKUP($A34,ALGLIB_SSA_XAUUSD!$A$2:$A$1001,ALGLIB_SSA_XAUUSD!$B$2:$B$1001,"",0)</f>
        <v/>
      </c>
      <c r="C34" t="str">
        <f>_xlfn.XLOOKUP($A34,ALGLIB_SSA_XAUUSD!$A$2:$A$1001,ALGLIB_SSA_XAUUSD!$C$2:$C$1001,"",0)</f>
        <v/>
      </c>
      <c r="D34" s="1">
        <f>D26+(D38-D26)*8/12</f>
        <v>4669.3233333333328</v>
      </c>
      <c r="E34" s="1">
        <f>E26+(E38-E26)*8/12</f>
        <v>4649.7356433333334</v>
      </c>
      <c r="F34" s="1">
        <f>F26+(F38-F26)*8/12</f>
        <v>4639.6236866666668</v>
      </c>
      <c r="G34" s="1">
        <f>G26+(G38-G26)*8/12</f>
        <v>4666.6111499999997</v>
      </c>
      <c r="H34" s="1">
        <f>H26+(H38-H26)*8/12</f>
        <v>4623.6288866666664</v>
      </c>
      <c r="I34" t="str">
        <f>_xlfn.XLOOKUP($A34,ALGLIB_SSA_XAUUSD!$J$2:$J$1001,ALGLIB_SSA_XAUUSD!$K$2:$K$1001,"",0)</f>
        <v>XAUUSD</v>
      </c>
      <c r="J34" t="str">
        <f>_xlfn.XLOOKUP($A34,ALGLIB_SSA_XAUUSD!$J$2:$J$1001,ALGLIB_SSA_XAUUSD!$L$2:$L$1001,"",0)</f>
        <v>M5</v>
      </c>
      <c r="K34">
        <f>_xlfn.XLOOKUP($A34,ALGLIB_SSA_XAUUSD!$J$2:$J$1001,ALGLIB_SSA_XAUUSD!$M$2:$M$1001,"",0)</f>
        <v>4602.13</v>
      </c>
      <c r="L34">
        <f>_xlfn.XLOOKUP($A34,ALGLIB_SSA_XAUUSD!$J$2:$J$1001,ALGLIB_SSA_XAUUSD!$N$2:$N$1001,"",0)</f>
        <v>4612.5609199999999</v>
      </c>
      <c r="M34">
        <f>_xlfn.XLOOKUP($A34,ALGLIB_SSA_XAUUSD!$J$2:$J$1001,ALGLIB_SSA_XAUUSD!$O$2:$O$1001,"",0)</f>
        <v>4605.7064499999997</v>
      </c>
      <c r="N34">
        <f>_xlfn.XLOOKUP($A34,ALGLIB_SSA_XAUUSD!$J$2:$J$1001,ALGLIB_SSA_XAUUSD!$P$2:$P$1001,"",0)</f>
        <v>4617.7261699999999</v>
      </c>
      <c r="O34">
        <f>_xlfn.XLOOKUP($A34,ALGLIB_SSA_XAUUSD!$J$2:$J$1001,ALGLIB_SSA_XAUUSD!$Q$2:$Q$1001,"",0)</f>
        <v>4599.7664699999996</v>
      </c>
      <c r="R34">
        <f t="shared" si="0"/>
        <v>1775137200</v>
      </c>
      <c r="S34" t="str">
        <f t="shared" si="1"/>
        <v>XAUUSD</v>
      </c>
      <c r="T34" t="str">
        <f t="shared" si="2"/>
        <v>M5</v>
      </c>
      <c r="U34">
        <f t="shared" si="3"/>
        <v>4602.13</v>
      </c>
      <c r="V34">
        <f t="shared" si="4"/>
        <v>4649.7356433333334</v>
      </c>
      <c r="W34">
        <f t="shared" si="5"/>
        <v>4639.6236866666668</v>
      </c>
      <c r="X34">
        <f t="shared" si="6"/>
        <v>4612.5609199999999</v>
      </c>
      <c r="Y34">
        <f t="shared" si="7"/>
        <v>4605.7064499999997</v>
      </c>
      <c r="Z34">
        <f t="shared" si="8"/>
        <v>4666.6111499999997</v>
      </c>
      <c r="AA34">
        <f t="shared" si="9"/>
        <v>4617.7261699999999</v>
      </c>
      <c r="AB34">
        <f t="shared" si="10"/>
        <v>4623.6288866666664</v>
      </c>
      <c r="AC34">
        <f t="shared" si="11"/>
        <v>4599.7664699999996</v>
      </c>
      <c r="AE34">
        <f t="shared" si="12"/>
        <v>4612.5609199999999</v>
      </c>
      <c r="AF34">
        <f t="shared" si="13"/>
        <v>4666.6111499999997</v>
      </c>
      <c r="AG34">
        <f t="shared" si="14"/>
        <v>4623.6288866666664</v>
      </c>
    </row>
    <row r="35" spans="1:33" x14ac:dyDescent="0.55000000000000004">
      <c r="A35">
        <f>ALGLIB_SSA_XAUUSD!J35</f>
        <v>1775137500</v>
      </c>
      <c r="B35" t="str">
        <f>_xlfn.XLOOKUP($A35,ALGLIB_SSA_XAUUSD!$A$2:$A$1001,ALGLIB_SSA_XAUUSD!$B$2:$B$1001,"",0)</f>
        <v/>
      </c>
      <c r="C35" t="str">
        <f>_xlfn.XLOOKUP($A35,ALGLIB_SSA_XAUUSD!$A$2:$A$1001,ALGLIB_SSA_XAUUSD!$C$2:$C$1001,"",0)</f>
        <v/>
      </c>
      <c r="D35" s="1">
        <f>D26+(D38-D26)*9/12</f>
        <v>4672.3225000000002</v>
      </c>
      <c r="E35" s="1">
        <f>E26+(E38-E26)*9/12</f>
        <v>4650.6688775000002</v>
      </c>
      <c r="F35" s="1">
        <f>F26+(F38-F26)*9/12</f>
        <v>4640.4889924999998</v>
      </c>
      <c r="G35" s="1">
        <f>G26+(G38-G26)*9/12</f>
        <v>4667.4536049999997</v>
      </c>
      <c r="H35" s="1">
        <f>H26+(H38-H26)*9/12</f>
        <v>4624.5535275000002</v>
      </c>
      <c r="I35" t="str">
        <f>_xlfn.XLOOKUP($A35,ALGLIB_SSA_XAUUSD!$J$2:$J$1001,ALGLIB_SSA_XAUUSD!$K$2:$K$1001,"",0)</f>
        <v>XAUUSD</v>
      </c>
      <c r="J35" t="str">
        <f>_xlfn.XLOOKUP($A35,ALGLIB_SSA_XAUUSD!$J$2:$J$1001,ALGLIB_SSA_XAUUSD!$L$2:$L$1001,"",0)</f>
        <v>M5</v>
      </c>
      <c r="K35">
        <f>_xlfn.XLOOKUP($A35,ALGLIB_SSA_XAUUSD!$J$2:$J$1001,ALGLIB_SSA_XAUUSD!$M$2:$M$1001,"",0)</f>
        <v>4634.43</v>
      </c>
      <c r="L35">
        <f>_xlfn.XLOOKUP($A35,ALGLIB_SSA_XAUUSD!$J$2:$J$1001,ALGLIB_SSA_XAUUSD!$N$2:$N$1001,"",0)</f>
        <v>4621.7490299999999</v>
      </c>
      <c r="M35">
        <f>_xlfn.XLOOKUP($A35,ALGLIB_SSA_XAUUSD!$J$2:$J$1001,ALGLIB_SSA_XAUUSD!$O$2:$O$1001,"",0)</f>
        <v>4613.7277400000003</v>
      </c>
      <c r="N35">
        <f>_xlfn.XLOOKUP($A35,ALGLIB_SSA_XAUUSD!$J$2:$J$1001,ALGLIB_SSA_XAUUSD!$P$2:$P$1001,"",0)</f>
        <v>4626.7140799999997</v>
      </c>
      <c r="O35">
        <f>_xlfn.XLOOKUP($A35,ALGLIB_SSA_XAUUSD!$J$2:$J$1001,ALGLIB_SSA_XAUUSD!$Q$2:$Q$1001,"",0)</f>
        <v>4608.1671299999998</v>
      </c>
      <c r="R35">
        <f t="shared" si="0"/>
        <v>1775137500</v>
      </c>
      <c r="S35" t="str">
        <f t="shared" si="1"/>
        <v>XAUUSD</v>
      </c>
      <c r="T35" t="str">
        <f t="shared" si="2"/>
        <v>M5</v>
      </c>
      <c r="U35">
        <f t="shared" si="3"/>
        <v>4634.43</v>
      </c>
      <c r="V35">
        <f t="shared" si="4"/>
        <v>4650.6688775000002</v>
      </c>
      <c r="W35">
        <f t="shared" si="5"/>
        <v>4640.4889924999998</v>
      </c>
      <c r="X35">
        <f t="shared" si="6"/>
        <v>4621.7490299999999</v>
      </c>
      <c r="Y35">
        <f t="shared" si="7"/>
        <v>4613.7277400000003</v>
      </c>
      <c r="Z35">
        <f t="shared" si="8"/>
        <v>4667.4536049999997</v>
      </c>
      <c r="AA35">
        <f t="shared" si="9"/>
        <v>4626.7140799999997</v>
      </c>
      <c r="AB35">
        <f t="shared" si="10"/>
        <v>4624.5535275000002</v>
      </c>
      <c r="AC35">
        <f t="shared" si="11"/>
        <v>4608.1671299999998</v>
      </c>
      <c r="AE35">
        <f t="shared" si="12"/>
        <v>4621.7490299999999</v>
      </c>
      <c r="AF35">
        <f t="shared" si="13"/>
        <v>4667.4536049999997</v>
      </c>
      <c r="AG35">
        <f t="shared" si="14"/>
        <v>4624.5535275000002</v>
      </c>
    </row>
    <row r="36" spans="1:33" x14ac:dyDescent="0.55000000000000004">
      <c r="A36">
        <f>ALGLIB_SSA_XAUUSD!J36</f>
        <v>1775137800</v>
      </c>
      <c r="B36" t="str">
        <f>_xlfn.XLOOKUP($A36,ALGLIB_SSA_XAUUSD!$A$2:$A$1001,ALGLIB_SSA_XAUUSD!$B$2:$B$1001,"",0)</f>
        <v/>
      </c>
      <c r="C36" t="str">
        <f>_xlfn.XLOOKUP($A36,ALGLIB_SSA_XAUUSD!$A$2:$A$1001,ALGLIB_SSA_XAUUSD!$C$2:$C$1001,"",0)</f>
        <v/>
      </c>
      <c r="D36" s="1">
        <f>D26+(D38-D26)*10/12</f>
        <v>4675.3216666666667</v>
      </c>
      <c r="E36" s="1">
        <f>E26+(E38-E26)*10/12</f>
        <v>4651.6021116666661</v>
      </c>
      <c r="F36" s="1">
        <f>F26+(F38-F26)*10/12</f>
        <v>4641.3542983333327</v>
      </c>
      <c r="G36" s="1">
        <f>G26+(G38-G26)*10/12</f>
        <v>4668.2960599999997</v>
      </c>
      <c r="H36" s="1">
        <f>H26+(H38-H26)*10/12</f>
        <v>4625.4781683333331</v>
      </c>
      <c r="I36" t="str">
        <f>_xlfn.XLOOKUP($A36,ALGLIB_SSA_XAUUSD!$J$2:$J$1001,ALGLIB_SSA_XAUUSD!$K$2:$K$1001,"",0)</f>
        <v>XAUUSD</v>
      </c>
      <c r="J36" t="str">
        <f>_xlfn.XLOOKUP($A36,ALGLIB_SSA_XAUUSD!$J$2:$J$1001,ALGLIB_SSA_XAUUSD!$L$2:$L$1001,"",0)</f>
        <v>M5</v>
      </c>
      <c r="K36">
        <f>_xlfn.XLOOKUP($A36,ALGLIB_SSA_XAUUSD!$J$2:$J$1001,ALGLIB_SSA_XAUUSD!$M$2:$M$1001,"",0)</f>
        <v>4635.58</v>
      </c>
      <c r="L36">
        <f>_xlfn.XLOOKUP($A36,ALGLIB_SSA_XAUUSD!$J$2:$J$1001,ALGLIB_SSA_XAUUSD!$N$2:$N$1001,"",0)</f>
        <v>4630.2641400000002</v>
      </c>
      <c r="M36">
        <f>_xlfn.XLOOKUP($A36,ALGLIB_SSA_XAUUSD!$J$2:$J$1001,ALGLIB_SSA_XAUUSD!$O$2:$O$1001,"",0)</f>
        <v>4621.9959399999998</v>
      </c>
      <c r="N36">
        <f>_xlfn.XLOOKUP($A36,ALGLIB_SSA_XAUUSD!$J$2:$J$1001,ALGLIB_SSA_XAUUSD!$P$2:$P$1001,"",0)</f>
        <v>4635.4237999999996</v>
      </c>
      <c r="O36">
        <f>_xlfn.XLOOKUP($A36,ALGLIB_SSA_XAUUSD!$J$2:$J$1001,ALGLIB_SSA_XAUUSD!$Q$2:$Q$1001,"",0)</f>
        <v>4616.9749099999999</v>
      </c>
      <c r="R36">
        <f t="shared" si="0"/>
        <v>1775137800</v>
      </c>
      <c r="S36" t="str">
        <f t="shared" si="1"/>
        <v>XAUUSD</v>
      </c>
      <c r="T36" t="str">
        <f t="shared" si="2"/>
        <v>M5</v>
      </c>
      <c r="U36">
        <f t="shared" si="3"/>
        <v>4635.58</v>
      </c>
      <c r="V36">
        <f t="shared" si="4"/>
        <v>4651.6021116666661</v>
      </c>
      <c r="W36">
        <f t="shared" si="5"/>
        <v>4641.3542983333327</v>
      </c>
      <c r="X36">
        <f t="shared" si="6"/>
        <v>4630.2641400000002</v>
      </c>
      <c r="Y36">
        <f t="shared" si="7"/>
        <v>4621.9959399999998</v>
      </c>
      <c r="Z36">
        <f t="shared" si="8"/>
        <v>4668.2960599999997</v>
      </c>
      <c r="AA36">
        <f t="shared" si="9"/>
        <v>4635.4237999999996</v>
      </c>
      <c r="AB36">
        <f t="shared" si="10"/>
        <v>4625.4781683333331</v>
      </c>
      <c r="AC36">
        <f t="shared" si="11"/>
        <v>4616.9749099999999</v>
      </c>
      <c r="AE36">
        <f t="shared" si="12"/>
        <v>4630.2641400000002</v>
      </c>
      <c r="AF36">
        <f t="shared" si="13"/>
        <v>4668.2960599999997</v>
      </c>
      <c r="AG36">
        <f t="shared" si="14"/>
        <v>4625.4781683333331</v>
      </c>
    </row>
    <row r="37" spans="1:33" x14ac:dyDescent="0.55000000000000004">
      <c r="A37">
        <f>ALGLIB_SSA_XAUUSD!J37</f>
        <v>1775138100</v>
      </c>
      <c r="B37" t="str">
        <f>_xlfn.XLOOKUP($A37,ALGLIB_SSA_XAUUSD!$A$2:$A$1001,ALGLIB_SSA_XAUUSD!$B$2:$B$1001,"",0)</f>
        <v/>
      </c>
      <c r="C37" t="str">
        <f>_xlfn.XLOOKUP($A37,ALGLIB_SSA_XAUUSD!$A$2:$A$1001,ALGLIB_SSA_XAUUSD!$C$2:$C$1001,"",0)</f>
        <v/>
      </c>
      <c r="D37" s="1">
        <f>D26+(D38-D26)*11/12</f>
        <v>4678.3208333333332</v>
      </c>
      <c r="E37" s="1">
        <f>E26+(E38-E26)*11/12</f>
        <v>4652.5353458333329</v>
      </c>
      <c r="F37" s="1">
        <f>F26+(F38-F26)*11/12</f>
        <v>4642.2196041666666</v>
      </c>
      <c r="G37" s="1">
        <f>G26+(G38-G26)*11/12</f>
        <v>4669.1385149999996</v>
      </c>
      <c r="H37" s="1">
        <f>H26+(H38-H26)*11/12</f>
        <v>4626.402809166666</v>
      </c>
      <c r="I37" t="str">
        <f>_xlfn.XLOOKUP($A37,ALGLIB_SSA_XAUUSD!$J$2:$J$1001,ALGLIB_SSA_XAUUSD!$K$2:$K$1001,"",0)</f>
        <v>XAUUSD</v>
      </c>
      <c r="J37" t="str">
        <f>_xlfn.XLOOKUP($A37,ALGLIB_SSA_XAUUSD!$J$2:$J$1001,ALGLIB_SSA_XAUUSD!$L$2:$L$1001,"",0)</f>
        <v>M5</v>
      </c>
      <c r="K37">
        <f>_xlfn.XLOOKUP($A37,ALGLIB_SSA_XAUUSD!$J$2:$J$1001,ALGLIB_SSA_XAUUSD!$M$2:$M$1001,"",0)</f>
        <v>4645.33</v>
      </c>
      <c r="L37">
        <f>_xlfn.XLOOKUP($A37,ALGLIB_SSA_XAUUSD!$J$2:$J$1001,ALGLIB_SSA_XAUUSD!$N$2:$N$1001,"",0)</f>
        <v>4637.8590899999999</v>
      </c>
      <c r="M37">
        <f>_xlfn.XLOOKUP($A37,ALGLIB_SSA_XAUUSD!$J$2:$J$1001,ALGLIB_SSA_XAUUSD!$O$2:$O$1001,"",0)</f>
        <v>4629.9275100000004</v>
      </c>
      <c r="N37">
        <f>_xlfn.XLOOKUP($A37,ALGLIB_SSA_XAUUSD!$J$2:$J$1001,ALGLIB_SSA_XAUUSD!$P$2:$P$1001,"",0)</f>
        <v>4643.3448699999999</v>
      </c>
      <c r="O37">
        <f>_xlfn.XLOOKUP($A37,ALGLIB_SSA_XAUUSD!$J$2:$J$1001,ALGLIB_SSA_XAUUSD!$Q$2:$Q$1001,"",0)</f>
        <v>4625.1524900000004</v>
      </c>
      <c r="R37">
        <f t="shared" si="0"/>
        <v>1775138100</v>
      </c>
      <c r="S37" t="str">
        <f t="shared" si="1"/>
        <v>XAUUSD</v>
      </c>
      <c r="T37" t="str">
        <f t="shared" si="2"/>
        <v>M5</v>
      </c>
      <c r="U37">
        <f t="shared" si="3"/>
        <v>4645.33</v>
      </c>
      <c r="V37">
        <f t="shared" si="4"/>
        <v>4652.5353458333329</v>
      </c>
      <c r="W37">
        <f t="shared" si="5"/>
        <v>4642.2196041666666</v>
      </c>
      <c r="X37">
        <f t="shared" si="6"/>
        <v>4637.8590899999999</v>
      </c>
      <c r="Y37">
        <f t="shared" si="7"/>
        <v>4629.9275100000004</v>
      </c>
      <c r="Z37">
        <f t="shared" si="8"/>
        <v>4669.1385149999996</v>
      </c>
      <c r="AA37">
        <f t="shared" si="9"/>
        <v>4643.3448699999999</v>
      </c>
      <c r="AB37">
        <f t="shared" si="10"/>
        <v>4626.402809166666</v>
      </c>
      <c r="AC37">
        <f t="shared" si="11"/>
        <v>4625.1524900000004</v>
      </c>
      <c r="AE37">
        <f t="shared" si="12"/>
        <v>4637.8590899999999</v>
      </c>
      <c r="AF37">
        <f t="shared" si="13"/>
        <v>4669.1385149999996</v>
      </c>
      <c r="AG37">
        <f t="shared" si="14"/>
        <v>4626.402809166666</v>
      </c>
    </row>
    <row r="38" spans="1:33" x14ac:dyDescent="0.55000000000000004">
      <c r="A38">
        <f>ALGLIB_SSA_XAUUSD!J38</f>
        <v>1775138400</v>
      </c>
      <c r="B38" t="str">
        <f>_xlfn.XLOOKUP($A38,ALGLIB_SSA_XAUUSD!$A$2:$A$1001,ALGLIB_SSA_XAUUSD!$B$2:$B$1001,"",0)</f>
        <v>XAUUSD</v>
      </c>
      <c r="C38" t="str">
        <f>_xlfn.XLOOKUP($A38,ALGLIB_SSA_XAUUSD!$A$2:$A$1001,ALGLIB_SSA_XAUUSD!$C$2:$C$1001,"",0)</f>
        <v>H1</v>
      </c>
      <c r="D38" s="2">
        <f>_xlfn.XLOOKUP($A38,ALGLIB_SSA_XAUUSD!$A$2:$A$1001,ALGLIB_SSA_XAUUSD!$D$2:$D$1001,"",0)</f>
        <v>4681.32</v>
      </c>
      <c r="E38" s="2">
        <f>_xlfn.XLOOKUP($A38,ALGLIB_SSA_XAUUSD!$A$2:$A$1001,ALGLIB_SSA_XAUUSD!$E$2:$E$1001,"",0)</f>
        <v>4653.4685799999997</v>
      </c>
      <c r="F38" s="2">
        <f>_xlfn.XLOOKUP($A38,ALGLIB_SSA_XAUUSD!$A$2:$A$1001,ALGLIB_SSA_XAUUSD!$F$2:$F$1001,"",0)</f>
        <v>4643.0849099999996</v>
      </c>
      <c r="G38" s="2">
        <f>_xlfn.XLOOKUP($A38,ALGLIB_SSA_XAUUSD!$A$2:$A$1001,ALGLIB_SSA_XAUUSD!$G$2:$G$1001,"",0)</f>
        <v>4669.9809699999996</v>
      </c>
      <c r="H38" s="2">
        <f>_xlfn.XLOOKUP($A38,ALGLIB_SSA_XAUUSD!$A$2:$A$1001,ALGLIB_SSA_XAUUSD!$H$2:$H$1001,"",0)</f>
        <v>4627.3274499999998</v>
      </c>
      <c r="I38" t="str">
        <f>_xlfn.XLOOKUP($A38,ALGLIB_SSA_XAUUSD!$J$2:$J$1001,ALGLIB_SSA_XAUUSD!$K$2:$K$1001,"",0)</f>
        <v>XAUUSD</v>
      </c>
      <c r="J38" t="str">
        <f>_xlfn.XLOOKUP($A38,ALGLIB_SSA_XAUUSD!$J$2:$J$1001,ALGLIB_SSA_XAUUSD!$L$2:$L$1001,"",0)</f>
        <v>M5</v>
      </c>
      <c r="K38">
        <f>_xlfn.XLOOKUP($A38,ALGLIB_SSA_XAUUSD!$J$2:$J$1001,ALGLIB_SSA_XAUUSD!$M$2:$M$1001,"",0)</f>
        <v>4642.46</v>
      </c>
      <c r="L38">
        <f>_xlfn.XLOOKUP($A38,ALGLIB_SSA_XAUUSD!$J$2:$J$1001,ALGLIB_SSA_XAUUSD!$N$2:$N$1001,"",0)</f>
        <v>4644.39779</v>
      </c>
      <c r="M38">
        <f>_xlfn.XLOOKUP($A38,ALGLIB_SSA_XAUUSD!$J$2:$J$1001,ALGLIB_SSA_XAUUSD!$O$2:$O$1001,"",0)</f>
        <v>4637.1626500000002</v>
      </c>
      <c r="N38">
        <f>_xlfn.XLOOKUP($A38,ALGLIB_SSA_XAUUSD!$J$2:$J$1001,ALGLIB_SSA_XAUUSD!$P$2:$P$1001,"",0)</f>
        <v>4650.2238699999998</v>
      </c>
      <c r="O38">
        <f>_xlfn.XLOOKUP($A38,ALGLIB_SSA_XAUUSD!$J$2:$J$1001,ALGLIB_SSA_XAUUSD!$Q$2:$Q$1001,"",0)</f>
        <v>4632.5078000000003</v>
      </c>
      <c r="R38">
        <f t="shared" si="0"/>
        <v>1775138400</v>
      </c>
      <c r="S38" t="str">
        <f t="shared" si="1"/>
        <v>XAUUSD</v>
      </c>
      <c r="T38" t="str">
        <f t="shared" si="2"/>
        <v>M5</v>
      </c>
      <c r="U38">
        <f t="shared" si="3"/>
        <v>4642.46</v>
      </c>
      <c r="V38">
        <f t="shared" si="4"/>
        <v>4653.4685799999997</v>
      </c>
      <c r="W38">
        <f t="shared" si="5"/>
        <v>4643.0849099999996</v>
      </c>
      <c r="X38">
        <f t="shared" si="6"/>
        <v>4644.39779</v>
      </c>
      <c r="Y38">
        <f t="shared" si="7"/>
        <v>4637.1626500000002</v>
      </c>
      <c r="Z38">
        <f t="shared" si="8"/>
        <v>4669.9809699999996</v>
      </c>
      <c r="AA38">
        <f t="shared" si="9"/>
        <v>4650.2238699999998</v>
      </c>
      <c r="AB38">
        <f t="shared" si="10"/>
        <v>4627.3274499999998</v>
      </c>
      <c r="AC38">
        <f t="shared" si="11"/>
        <v>4632.5078000000003</v>
      </c>
      <c r="AE38">
        <f t="shared" si="12"/>
        <v>4644.39779</v>
      </c>
      <c r="AF38">
        <f t="shared" si="13"/>
        <v>4669.9809699999996</v>
      </c>
      <c r="AG38">
        <f t="shared" si="14"/>
        <v>4627.3274499999998</v>
      </c>
    </row>
    <row r="39" spans="1:33" x14ac:dyDescent="0.55000000000000004">
      <c r="A39">
        <f>ALGLIB_SSA_XAUUSD!J39</f>
        <v>1775138700</v>
      </c>
      <c r="B39" t="str">
        <f>_xlfn.XLOOKUP($A39,ALGLIB_SSA_XAUUSD!$A$2:$A$1001,ALGLIB_SSA_XAUUSD!$B$2:$B$1001,"",0)</f>
        <v/>
      </c>
      <c r="C39" t="str">
        <f>_xlfn.XLOOKUP($A39,ALGLIB_SSA_XAUUSD!$A$2:$A$1001,ALGLIB_SSA_XAUUSD!$C$2:$C$1001,"",0)</f>
        <v/>
      </c>
      <c r="D39" s="1">
        <f>D38+(D50-D38)*1/12</f>
        <v>4679.6316666666662</v>
      </c>
      <c r="E39" s="1">
        <f>E38+(E50-E38)*1/12</f>
        <v>4654.1421725</v>
      </c>
      <c r="F39" s="1">
        <f>F38+(F50-F38)*1/12</f>
        <v>4643.8543591666667</v>
      </c>
      <c r="G39" s="1">
        <f>G38+(G50-G38)*1/12</f>
        <v>4670.550704166666</v>
      </c>
      <c r="H39" s="1">
        <f>H38+(H50-H38)*1/12</f>
        <v>4628.1621424999994</v>
      </c>
      <c r="I39" t="str">
        <f>_xlfn.XLOOKUP($A39,ALGLIB_SSA_XAUUSD!$J$2:$J$1001,ALGLIB_SSA_XAUUSD!$K$2:$K$1001,"",0)</f>
        <v>XAUUSD</v>
      </c>
      <c r="J39" t="str">
        <f>_xlfn.XLOOKUP($A39,ALGLIB_SSA_XAUUSD!$J$2:$J$1001,ALGLIB_SSA_XAUUSD!$L$2:$L$1001,"",0)</f>
        <v>M5</v>
      </c>
      <c r="K39">
        <f>_xlfn.XLOOKUP($A39,ALGLIB_SSA_XAUUSD!$J$2:$J$1001,ALGLIB_SSA_XAUUSD!$M$2:$M$1001,"",0)</f>
        <v>4648.01</v>
      </c>
      <c r="L39">
        <f>_xlfn.XLOOKUP($A39,ALGLIB_SSA_XAUUSD!$J$2:$J$1001,ALGLIB_SSA_XAUUSD!$N$2:$N$1001,"",0)</f>
        <v>4650.2838199999997</v>
      </c>
      <c r="M39">
        <f>_xlfn.XLOOKUP($A39,ALGLIB_SSA_XAUUSD!$J$2:$J$1001,ALGLIB_SSA_XAUUSD!$O$2:$O$1001,"",0)</f>
        <v>4643.7232400000003</v>
      </c>
      <c r="N39">
        <f>_xlfn.XLOOKUP($A39,ALGLIB_SSA_XAUUSD!$J$2:$J$1001,ALGLIB_SSA_XAUUSD!$P$2:$P$1001,"",0)</f>
        <v>4656.3179899999996</v>
      </c>
      <c r="O39">
        <f>_xlfn.XLOOKUP($A39,ALGLIB_SSA_XAUUSD!$J$2:$J$1001,ALGLIB_SSA_XAUUSD!$Q$2:$Q$1001,"",0)</f>
        <v>4639.1625899999999</v>
      </c>
      <c r="R39">
        <f t="shared" si="0"/>
        <v>1775138700</v>
      </c>
      <c r="S39" t="str">
        <f t="shared" si="1"/>
        <v>XAUUSD</v>
      </c>
      <c r="T39" t="str">
        <f t="shared" si="2"/>
        <v>M5</v>
      </c>
      <c r="U39">
        <f t="shared" si="3"/>
        <v>4648.01</v>
      </c>
      <c r="V39">
        <f t="shared" si="4"/>
        <v>4654.1421725</v>
      </c>
      <c r="W39">
        <f t="shared" si="5"/>
        <v>4643.8543591666667</v>
      </c>
      <c r="X39">
        <f t="shared" si="6"/>
        <v>4650.2838199999997</v>
      </c>
      <c r="Y39">
        <f t="shared" si="7"/>
        <v>4643.7232400000003</v>
      </c>
      <c r="Z39">
        <f t="shared" si="8"/>
        <v>4670.550704166666</v>
      </c>
      <c r="AA39">
        <f t="shared" si="9"/>
        <v>4656.3179899999996</v>
      </c>
      <c r="AB39">
        <f t="shared" si="10"/>
        <v>4628.1621424999994</v>
      </c>
      <c r="AC39">
        <f t="shared" si="11"/>
        <v>4639.1625899999999</v>
      </c>
      <c r="AE39">
        <f t="shared" si="12"/>
        <v>4650.2838199999997</v>
      </c>
      <c r="AF39">
        <f t="shared" si="13"/>
        <v>4670.550704166666</v>
      </c>
      <c r="AG39">
        <f t="shared" si="14"/>
        <v>4628.1621424999994</v>
      </c>
    </row>
    <row r="40" spans="1:33" x14ac:dyDescent="0.55000000000000004">
      <c r="A40">
        <f>ALGLIB_SSA_XAUUSD!J40</f>
        <v>1775139000</v>
      </c>
      <c r="B40" t="str">
        <f>_xlfn.XLOOKUP($A40,ALGLIB_SSA_XAUUSD!$A$2:$A$1001,ALGLIB_SSA_XAUUSD!$B$2:$B$1001,"",0)</f>
        <v/>
      </c>
      <c r="C40" t="str">
        <f>_xlfn.XLOOKUP($A40,ALGLIB_SSA_XAUUSD!$A$2:$A$1001,ALGLIB_SSA_XAUUSD!$C$2:$C$1001,"",0)</f>
        <v/>
      </c>
      <c r="D40" s="1">
        <f>D38+(D50-D38)*2/12</f>
        <v>4677.9433333333327</v>
      </c>
      <c r="E40" s="1">
        <f>E38+(E50-E38)*2/12</f>
        <v>4654.8157649999994</v>
      </c>
      <c r="F40" s="1">
        <f>F38+(F50-F38)*2/12</f>
        <v>4644.6238083333328</v>
      </c>
      <c r="G40" s="1">
        <f>G38+(G50-G38)*2/12</f>
        <v>4671.1204383333334</v>
      </c>
      <c r="H40" s="1">
        <f>H38+(H50-H38)*2/12</f>
        <v>4628.9968349999999</v>
      </c>
      <c r="I40" t="str">
        <f>_xlfn.XLOOKUP($A40,ALGLIB_SSA_XAUUSD!$J$2:$J$1001,ALGLIB_SSA_XAUUSD!$K$2:$K$1001,"",0)</f>
        <v>XAUUSD</v>
      </c>
      <c r="J40" t="str">
        <f>_xlfn.XLOOKUP($A40,ALGLIB_SSA_XAUUSD!$J$2:$J$1001,ALGLIB_SSA_XAUUSD!$L$2:$L$1001,"",0)</f>
        <v>M5</v>
      </c>
      <c r="K40">
        <f>_xlfn.XLOOKUP($A40,ALGLIB_SSA_XAUUSD!$J$2:$J$1001,ALGLIB_SSA_XAUUSD!$M$2:$M$1001,"",0)</f>
        <v>4647.7700000000004</v>
      </c>
      <c r="L40">
        <f>_xlfn.XLOOKUP($A40,ALGLIB_SSA_XAUUSD!$J$2:$J$1001,ALGLIB_SSA_XAUUSD!$N$2:$N$1001,"",0)</f>
        <v>4655.8185400000002</v>
      </c>
      <c r="M40">
        <f>_xlfn.XLOOKUP($A40,ALGLIB_SSA_XAUUSD!$J$2:$J$1001,ALGLIB_SSA_XAUUSD!$O$2:$O$1001,"",0)</f>
        <v>4649.7708899999998</v>
      </c>
      <c r="N40">
        <f>_xlfn.XLOOKUP($A40,ALGLIB_SSA_XAUUSD!$J$2:$J$1001,ALGLIB_SSA_XAUUSD!$P$2:$P$1001,"",0)</f>
        <v>4661.9669700000004</v>
      </c>
      <c r="O40">
        <f>_xlfn.XLOOKUP($A40,ALGLIB_SSA_XAUUSD!$J$2:$J$1001,ALGLIB_SSA_XAUUSD!$Q$2:$Q$1001,"",0)</f>
        <v>4645.2204400000001</v>
      </c>
      <c r="R40">
        <f t="shared" si="0"/>
        <v>1775139000</v>
      </c>
      <c r="S40" t="str">
        <f t="shared" si="1"/>
        <v>XAUUSD</v>
      </c>
      <c r="T40" t="str">
        <f t="shared" si="2"/>
        <v>M5</v>
      </c>
      <c r="U40">
        <f t="shared" si="3"/>
        <v>4647.7700000000004</v>
      </c>
      <c r="V40">
        <f t="shared" si="4"/>
        <v>4654.8157649999994</v>
      </c>
      <c r="W40">
        <f t="shared" si="5"/>
        <v>4644.6238083333328</v>
      </c>
      <c r="X40">
        <f t="shared" si="6"/>
        <v>4655.8185400000002</v>
      </c>
      <c r="Y40">
        <f t="shared" si="7"/>
        <v>4649.7708899999998</v>
      </c>
      <c r="Z40">
        <f t="shared" si="8"/>
        <v>4671.1204383333334</v>
      </c>
      <c r="AA40">
        <f t="shared" si="9"/>
        <v>4661.9669700000004</v>
      </c>
      <c r="AB40">
        <f t="shared" si="10"/>
        <v>4628.9968349999999</v>
      </c>
      <c r="AC40">
        <f t="shared" si="11"/>
        <v>4645.2204400000001</v>
      </c>
      <c r="AE40">
        <f t="shared" si="12"/>
        <v>4655.8185400000002</v>
      </c>
      <c r="AF40">
        <f t="shared" si="13"/>
        <v>4671.1204383333334</v>
      </c>
      <c r="AG40">
        <f t="shared" si="14"/>
        <v>4628.9968349999999</v>
      </c>
    </row>
    <row r="41" spans="1:33" x14ac:dyDescent="0.55000000000000004">
      <c r="A41">
        <f>ALGLIB_SSA_XAUUSD!J41</f>
        <v>1775139300</v>
      </c>
      <c r="B41" t="str">
        <f>_xlfn.XLOOKUP($A41,ALGLIB_SSA_XAUUSD!$A$2:$A$1001,ALGLIB_SSA_XAUUSD!$B$2:$B$1001,"",0)</f>
        <v/>
      </c>
      <c r="C41" t="str">
        <f>_xlfn.XLOOKUP($A41,ALGLIB_SSA_XAUUSD!$A$2:$A$1001,ALGLIB_SSA_XAUUSD!$C$2:$C$1001,"",0)</f>
        <v/>
      </c>
      <c r="D41" s="1">
        <f>D38+(D50-D38)*3/12</f>
        <v>4676.2550000000001</v>
      </c>
      <c r="E41" s="1">
        <f>E38+(E50-E38)*3/12</f>
        <v>4655.4893574999996</v>
      </c>
      <c r="F41" s="1">
        <f>F38+(F50-F38)*3/12</f>
        <v>4645.3932574999999</v>
      </c>
      <c r="G41" s="1">
        <f>G38+(G50-G38)*3/12</f>
        <v>4671.6901724999998</v>
      </c>
      <c r="H41" s="1">
        <f>H38+(H50-H38)*3/12</f>
        <v>4629.8315274999995</v>
      </c>
      <c r="I41" t="str">
        <f>_xlfn.XLOOKUP($A41,ALGLIB_SSA_XAUUSD!$J$2:$J$1001,ALGLIB_SSA_XAUUSD!$K$2:$K$1001,"",0)</f>
        <v>XAUUSD</v>
      </c>
      <c r="J41" t="str">
        <f>_xlfn.XLOOKUP($A41,ALGLIB_SSA_XAUUSD!$J$2:$J$1001,ALGLIB_SSA_XAUUSD!$L$2:$L$1001,"",0)</f>
        <v>M5</v>
      </c>
      <c r="K41">
        <f>_xlfn.XLOOKUP($A41,ALGLIB_SSA_XAUUSD!$J$2:$J$1001,ALGLIB_SSA_XAUUSD!$M$2:$M$1001,"",0)</f>
        <v>4660.72</v>
      </c>
      <c r="L41">
        <f>_xlfn.XLOOKUP($A41,ALGLIB_SSA_XAUUSD!$J$2:$J$1001,ALGLIB_SSA_XAUUSD!$N$2:$N$1001,"",0)</f>
        <v>4661.4185500000003</v>
      </c>
      <c r="M41">
        <f>_xlfn.XLOOKUP($A41,ALGLIB_SSA_XAUUSD!$J$2:$J$1001,ALGLIB_SSA_XAUUSD!$O$2:$O$1001,"",0)</f>
        <v>4655.5947200000001</v>
      </c>
      <c r="N41">
        <f>_xlfn.XLOOKUP($A41,ALGLIB_SSA_XAUUSD!$J$2:$J$1001,ALGLIB_SSA_XAUUSD!$P$2:$P$1001,"",0)</f>
        <v>4667.3708200000001</v>
      </c>
      <c r="O41">
        <f>_xlfn.XLOOKUP($A41,ALGLIB_SSA_XAUUSD!$J$2:$J$1001,ALGLIB_SSA_XAUUSD!$Q$2:$Q$1001,"",0)</f>
        <v>4650.7812700000004</v>
      </c>
      <c r="R41">
        <f t="shared" si="0"/>
        <v>1775139300</v>
      </c>
      <c r="S41" t="str">
        <f t="shared" si="1"/>
        <v>XAUUSD</v>
      </c>
      <c r="T41" t="str">
        <f t="shared" si="2"/>
        <v>M5</v>
      </c>
      <c r="U41">
        <f t="shared" si="3"/>
        <v>4660.72</v>
      </c>
      <c r="V41">
        <f t="shared" si="4"/>
        <v>4655.4893574999996</v>
      </c>
      <c r="W41">
        <f t="shared" si="5"/>
        <v>4645.3932574999999</v>
      </c>
      <c r="X41">
        <f t="shared" si="6"/>
        <v>4661.4185500000003</v>
      </c>
      <c r="Y41">
        <f t="shared" si="7"/>
        <v>4655.5947200000001</v>
      </c>
      <c r="Z41">
        <f t="shared" si="8"/>
        <v>4671.6901724999998</v>
      </c>
      <c r="AA41">
        <f t="shared" si="9"/>
        <v>4667.3708200000001</v>
      </c>
      <c r="AB41">
        <f t="shared" si="10"/>
        <v>4629.8315274999995</v>
      </c>
      <c r="AC41">
        <f t="shared" si="11"/>
        <v>4650.7812700000004</v>
      </c>
      <c r="AE41">
        <f t="shared" si="12"/>
        <v>4661.4185500000003</v>
      </c>
      <c r="AF41">
        <f t="shared" si="13"/>
        <v>4671.6901724999998</v>
      </c>
      <c r="AG41">
        <f t="shared" si="14"/>
        <v>4629.8315274999995</v>
      </c>
    </row>
    <row r="42" spans="1:33" x14ac:dyDescent="0.55000000000000004">
      <c r="A42">
        <f>ALGLIB_SSA_XAUUSD!J42</f>
        <v>1775139600</v>
      </c>
      <c r="B42" t="str">
        <f>_xlfn.XLOOKUP($A42,ALGLIB_SSA_XAUUSD!$A$2:$A$1001,ALGLIB_SSA_XAUUSD!$B$2:$B$1001,"",0)</f>
        <v/>
      </c>
      <c r="C42" t="str">
        <f>_xlfn.XLOOKUP($A42,ALGLIB_SSA_XAUUSD!$A$2:$A$1001,ALGLIB_SSA_XAUUSD!$C$2:$C$1001,"",0)</f>
        <v/>
      </c>
      <c r="D42" s="1">
        <f>D38+(D50-D38)*4/12</f>
        <v>4674.5666666666666</v>
      </c>
      <c r="E42" s="1">
        <f>E38+(E50-E38)*4/12</f>
        <v>4656.1629499999999</v>
      </c>
      <c r="F42" s="1">
        <f>F38+(F50-F38)*4/12</f>
        <v>4646.1627066666661</v>
      </c>
      <c r="G42" s="1">
        <f>G38+(G50-G38)*4/12</f>
        <v>4672.2599066666662</v>
      </c>
      <c r="H42" s="1">
        <f>H38+(H50-H38)*4/12</f>
        <v>4630.6662200000001</v>
      </c>
      <c r="I42" t="str">
        <f>_xlfn.XLOOKUP($A42,ALGLIB_SSA_XAUUSD!$J$2:$J$1001,ALGLIB_SSA_XAUUSD!$K$2:$K$1001,"",0)</f>
        <v>XAUUSD</v>
      </c>
      <c r="J42" t="str">
        <f>_xlfn.XLOOKUP($A42,ALGLIB_SSA_XAUUSD!$J$2:$J$1001,ALGLIB_SSA_XAUUSD!$L$2:$L$1001,"",0)</f>
        <v>M5</v>
      </c>
      <c r="K42">
        <f>_xlfn.XLOOKUP($A42,ALGLIB_SSA_XAUUSD!$J$2:$J$1001,ALGLIB_SSA_XAUUSD!$M$2:$M$1001,"",0)</f>
        <v>4675.17</v>
      </c>
      <c r="L42">
        <f>_xlfn.XLOOKUP($A42,ALGLIB_SSA_XAUUSD!$J$2:$J$1001,ALGLIB_SSA_XAUUSD!$N$2:$N$1001,"",0)</f>
        <v>4666.97858</v>
      </c>
      <c r="M42">
        <f>_xlfn.XLOOKUP($A42,ALGLIB_SSA_XAUUSD!$J$2:$J$1001,ALGLIB_SSA_XAUUSD!$O$2:$O$1001,"",0)</f>
        <v>4661.28665</v>
      </c>
      <c r="N42">
        <f>_xlfn.XLOOKUP($A42,ALGLIB_SSA_XAUUSD!$J$2:$J$1001,ALGLIB_SSA_XAUUSD!$P$2:$P$1001,"",0)</f>
        <v>4672.7348599999996</v>
      </c>
      <c r="O42">
        <f>_xlfn.XLOOKUP($A42,ALGLIB_SSA_XAUUSD!$J$2:$J$1001,ALGLIB_SSA_XAUUSD!$Q$2:$Q$1001,"",0)</f>
        <v>4656.1407600000002</v>
      </c>
      <c r="R42">
        <f t="shared" si="0"/>
        <v>1775139600</v>
      </c>
      <c r="S42" t="str">
        <f t="shared" si="1"/>
        <v>XAUUSD</v>
      </c>
      <c r="T42" t="str">
        <f t="shared" si="2"/>
        <v>M5</v>
      </c>
      <c r="U42">
        <f t="shared" si="3"/>
        <v>4675.17</v>
      </c>
      <c r="V42">
        <f t="shared" si="4"/>
        <v>4656.1629499999999</v>
      </c>
      <c r="W42">
        <f t="shared" si="5"/>
        <v>4646.1627066666661</v>
      </c>
      <c r="X42">
        <f t="shared" si="6"/>
        <v>4666.97858</v>
      </c>
      <c r="Y42">
        <f t="shared" si="7"/>
        <v>4661.28665</v>
      </c>
      <c r="Z42">
        <f t="shared" si="8"/>
        <v>4672.2599066666662</v>
      </c>
      <c r="AA42">
        <f t="shared" si="9"/>
        <v>4672.7348599999996</v>
      </c>
      <c r="AB42">
        <f t="shared" si="10"/>
        <v>4630.6662200000001</v>
      </c>
      <c r="AC42">
        <f t="shared" si="11"/>
        <v>4656.1407600000002</v>
      </c>
      <c r="AE42">
        <f t="shared" si="12"/>
        <v>4666.97858</v>
      </c>
      <c r="AF42">
        <f t="shared" si="13"/>
        <v>4672.2599066666662</v>
      </c>
      <c r="AG42">
        <f t="shared" si="14"/>
        <v>4630.6662200000001</v>
      </c>
    </row>
    <row r="43" spans="1:33" x14ac:dyDescent="0.55000000000000004">
      <c r="A43">
        <f>ALGLIB_SSA_XAUUSD!J43</f>
        <v>1775139900</v>
      </c>
      <c r="B43" t="str">
        <f>_xlfn.XLOOKUP($A43,ALGLIB_SSA_XAUUSD!$A$2:$A$1001,ALGLIB_SSA_XAUUSD!$B$2:$B$1001,"",0)</f>
        <v/>
      </c>
      <c r="C43" t="str">
        <f>_xlfn.XLOOKUP($A43,ALGLIB_SSA_XAUUSD!$A$2:$A$1001,ALGLIB_SSA_XAUUSD!$C$2:$C$1001,"",0)</f>
        <v/>
      </c>
      <c r="D43" s="1">
        <f>D38+(D50-D38)*5/12</f>
        <v>4672.8783333333331</v>
      </c>
      <c r="E43" s="1">
        <f>E38+(E50-E38)*5/12</f>
        <v>4656.8365425000002</v>
      </c>
      <c r="F43" s="1">
        <f>F38+(F50-F38)*5/12</f>
        <v>4646.9321558333331</v>
      </c>
      <c r="G43" s="1">
        <f>G38+(G50-G38)*5/12</f>
        <v>4672.8296408333335</v>
      </c>
      <c r="H43" s="1">
        <f>H38+(H50-H38)*5/12</f>
        <v>4631.5009124999997</v>
      </c>
      <c r="I43" t="str">
        <f>_xlfn.XLOOKUP($A43,ALGLIB_SSA_XAUUSD!$J$2:$J$1001,ALGLIB_SSA_XAUUSD!$K$2:$K$1001,"",0)</f>
        <v>XAUUSD</v>
      </c>
      <c r="J43" t="str">
        <f>_xlfn.XLOOKUP($A43,ALGLIB_SSA_XAUUSD!$J$2:$J$1001,ALGLIB_SSA_XAUUSD!$L$2:$L$1001,"",0)</f>
        <v>M5</v>
      </c>
      <c r="K43">
        <f>_xlfn.XLOOKUP($A43,ALGLIB_SSA_XAUUSD!$J$2:$J$1001,ALGLIB_SSA_XAUUSD!$M$2:$M$1001,"",0)</f>
        <v>4665.41</v>
      </c>
      <c r="L43">
        <f>_xlfn.XLOOKUP($A43,ALGLIB_SSA_XAUUSD!$J$2:$J$1001,ALGLIB_SSA_XAUUSD!$N$2:$N$1001,"",0)</f>
        <v>4672.1593700000003</v>
      </c>
      <c r="M43">
        <f>_xlfn.XLOOKUP($A43,ALGLIB_SSA_XAUUSD!$J$2:$J$1001,ALGLIB_SSA_XAUUSD!$O$2:$O$1001,"",0)</f>
        <v>4666.7230099999997</v>
      </c>
      <c r="N43">
        <f>_xlfn.XLOOKUP($A43,ALGLIB_SSA_XAUUSD!$J$2:$J$1001,ALGLIB_SSA_XAUUSD!$P$2:$P$1001,"",0)</f>
        <v>4677.8486199999998</v>
      </c>
      <c r="O43">
        <f>_xlfn.XLOOKUP($A43,ALGLIB_SSA_XAUUSD!$J$2:$J$1001,ALGLIB_SSA_XAUUSD!$Q$2:$Q$1001,"",0)</f>
        <v>4661.1553999999996</v>
      </c>
      <c r="R43">
        <f t="shared" si="0"/>
        <v>1775139900</v>
      </c>
      <c r="S43" t="str">
        <f t="shared" si="1"/>
        <v>XAUUSD</v>
      </c>
      <c r="T43" t="str">
        <f t="shared" si="2"/>
        <v>M5</v>
      </c>
      <c r="U43">
        <f t="shared" si="3"/>
        <v>4665.41</v>
      </c>
      <c r="V43">
        <f t="shared" si="4"/>
        <v>4656.8365425000002</v>
      </c>
      <c r="W43">
        <f t="shared" si="5"/>
        <v>4646.9321558333331</v>
      </c>
      <c r="X43">
        <f t="shared" si="6"/>
        <v>4672.1593700000003</v>
      </c>
      <c r="Y43">
        <f t="shared" si="7"/>
        <v>4666.7230099999997</v>
      </c>
      <c r="Z43">
        <f t="shared" si="8"/>
        <v>4672.8296408333335</v>
      </c>
      <c r="AA43">
        <f t="shared" si="9"/>
        <v>4677.8486199999998</v>
      </c>
      <c r="AB43">
        <f t="shared" si="10"/>
        <v>4631.5009124999997</v>
      </c>
      <c r="AC43">
        <f t="shared" si="11"/>
        <v>4661.1553999999996</v>
      </c>
      <c r="AE43">
        <f t="shared" si="12"/>
        <v>4672.1593700000003</v>
      </c>
      <c r="AF43">
        <f t="shared" si="13"/>
        <v>4672.8296408333335</v>
      </c>
      <c r="AG43">
        <f t="shared" si="14"/>
        <v>4631.5009124999997</v>
      </c>
    </row>
    <row r="44" spans="1:33" x14ac:dyDescent="0.55000000000000004">
      <c r="A44">
        <f>ALGLIB_SSA_XAUUSD!J44</f>
        <v>1775140200</v>
      </c>
      <c r="B44" t="str">
        <f>_xlfn.XLOOKUP($A44,ALGLIB_SSA_XAUUSD!$A$2:$A$1001,ALGLIB_SSA_XAUUSD!$B$2:$B$1001,"",0)</f>
        <v/>
      </c>
      <c r="C44" t="str">
        <f>_xlfn.XLOOKUP($A44,ALGLIB_SSA_XAUUSD!$A$2:$A$1001,ALGLIB_SSA_XAUUSD!$C$2:$C$1001,"",0)</f>
        <v/>
      </c>
      <c r="D44" s="1">
        <f>D38+(D50-D38)*6/12</f>
        <v>4671.1900000000005</v>
      </c>
      <c r="E44" s="1">
        <f>E38+(E50-E38)*6/12</f>
        <v>4657.5101350000004</v>
      </c>
      <c r="F44" s="1">
        <f>F38+(F50-F38)*6/12</f>
        <v>4647.7016050000002</v>
      </c>
      <c r="G44" s="1">
        <f>G38+(G50-G38)*6/12</f>
        <v>4673.399375</v>
      </c>
      <c r="H44" s="1">
        <f>H38+(H50-H38)*6/12</f>
        <v>4632.3356050000002</v>
      </c>
      <c r="I44" t="str">
        <f>_xlfn.XLOOKUP($A44,ALGLIB_SSA_XAUUSD!$J$2:$J$1001,ALGLIB_SSA_XAUUSD!$K$2:$K$1001,"",0)</f>
        <v>XAUUSD</v>
      </c>
      <c r="J44" t="str">
        <f>_xlfn.XLOOKUP($A44,ALGLIB_SSA_XAUUSD!$J$2:$J$1001,ALGLIB_SSA_XAUUSD!$L$2:$L$1001,"",0)</f>
        <v>M5</v>
      </c>
      <c r="K44">
        <f>_xlfn.XLOOKUP($A44,ALGLIB_SSA_XAUUSD!$J$2:$J$1001,ALGLIB_SSA_XAUUSD!$M$2:$M$1001,"",0)</f>
        <v>4670.1099999999997</v>
      </c>
      <c r="L44">
        <f>_xlfn.XLOOKUP($A44,ALGLIB_SSA_XAUUSD!$J$2:$J$1001,ALGLIB_SSA_XAUUSD!$N$2:$N$1001,"",0)</f>
        <v>4677.0682500000003</v>
      </c>
      <c r="M44">
        <f>_xlfn.XLOOKUP($A44,ALGLIB_SSA_XAUUSD!$J$2:$J$1001,ALGLIB_SSA_XAUUSD!$O$2:$O$1001,"",0)</f>
        <v>4671.89563</v>
      </c>
      <c r="N44">
        <f>_xlfn.XLOOKUP($A44,ALGLIB_SSA_XAUUSD!$J$2:$J$1001,ALGLIB_SSA_XAUUSD!$P$2:$P$1001,"",0)</f>
        <v>4682.6741300000003</v>
      </c>
      <c r="O44">
        <f>_xlfn.XLOOKUP($A44,ALGLIB_SSA_XAUUSD!$J$2:$J$1001,ALGLIB_SSA_XAUUSD!$Q$2:$Q$1001,"",0)</f>
        <v>4665.8245699999998</v>
      </c>
      <c r="R44">
        <f t="shared" si="0"/>
        <v>1775140200</v>
      </c>
      <c r="S44" t="str">
        <f t="shared" si="1"/>
        <v>XAUUSD</v>
      </c>
      <c r="T44" t="str">
        <f t="shared" si="2"/>
        <v>M5</v>
      </c>
      <c r="U44">
        <f t="shared" si="3"/>
        <v>4670.1099999999997</v>
      </c>
      <c r="V44">
        <f t="shared" si="4"/>
        <v>4657.5101350000004</v>
      </c>
      <c r="W44">
        <f t="shared" si="5"/>
        <v>4647.7016050000002</v>
      </c>
      <c r="X44">
        <f t="shared" si="6"/>
        <v>4677.0682500000003</v>
      </c>
      <c r="Y44">
        <f t="shared" si="7"/>
        <v>4671.89563</v>
      </c>
      <c r="Z44">
        <f t="shared" si="8"/>
        <v>4673.399375</v>
      </c>
      <c r="AA44">
        <f t="shared" si="9"/>
        <v>4682.6741300000003</v>
      </c>
      <c r="AB44">
        <f t="shared" si="10"/>
        <v>4632.3356050000002</v>
      </c>
      <c r="AC44">
        <f t="shared" si="11"/>
        <v>4665.8245699999998</v>
      </c>
      <c r="AE44">
        <f t="shared" si="12"/>
        <v>4677.0682500000003</v>
      </c>
      <c r="AF44">
        <f t="shared" si="13"/>
        <v>4673.399375</v>
      </c>
      <c r="AG44">
        <f t="shared" si="14"/>
        <v>4632.3356050000002</v>
      </c>
    </row>
    <row r="45" spans="1:33" x14ac:dyDescent="0.55000000000000004">
      <c r="A45">
        <f>ALGLIB_SSA_XAUUSD!J45</f>
        <v>1775140500</v>
      </c>
      <c r="B45" t="str">
        <f>_xlfn.XLOOKUP($A45,ALGLIB_SSA_XAUUSD!$A$2:$A$1001,ALGLIB_SSA_XAUUSD!$B$2:$B$1001,"",0)</f>
        <v/>
      </c>
      <c r="C45" t="str">
        <f>_xlfn.XLOOKUP($A45,ALGLIB_SSA_XAUUSD!$A$2:$A$1001,ALGLIB_SSA_XAUUSD!$C$2:$C$1001,"",0)</f>
        <v/>
      </c>
      <c r="D45" s="1">
        <f>D38+(D50-D38)*7/12</f>
        <v>4669.501666666667</v>
      </c>
      <c r="E45" s="1">
        <f>E38+(E50-E38)*7/12</f>
        <v>4658.1837274999998</v>
      </c>
      <c r="F45" s="1">
        <f>F38+(F50-F38)*7/12</f>
        <v>4648.4710541666664</v>
      </c>
      <c r="G45" s="1">
        <f>G38+(G50-G38)*7/12</f>
        <v>4673.9691091666664</v>
      </c>
      <c r="H45" s="1">
        <f>H38+(H50-H38)*7/12</f>
        <v>4633.1702974999998</v>
      </c>
      <c r="I45" t="str">
        <f>_xlfn.XLOOKUP($A45,ALGLIB_SSA_XAUUSD!$J$2:$J$1001,ALGLIB_SSA_XAUUSD!$K$2:$K$1001,"",0)</f>
        <v>XAUUSD</v>
      </c>
      <c r="J45" t="str">
        <f>_xlfn.XLOOKUP($A45,ALGLIB_SSA_XAUUSD!$J$2:$J$1001,ALGLIB_SSA_XAUUSD!$L$2:$L$1001,"",0)</f>
        <v>M5</v>
      </c>
      <c r="K45">
        <f>_xlfn.XLOOKUP($A45,ALGLIB_SSA_XAUUSD!$J$2:$J$1001,ALGLIB_SSA_XAUUSD!$M$2:$M$1001,"",0)</f>
        <v>4687.83</v>
      </c>
      <c r="L45">
        <f>_xlfn.XLOOKUP($A45,ALGLIB_SSA_XAUUSD!$J$2:$J$1001,ALGLIB_SSA_XAUUSD!$N$2:$N$1001,"",0)</f>
        <v>4681.2691500000001</v>
      </c>
      <c r="M45">
        <f>_xlfn.XLOOKUP($A45,ALGLIB_SSA_XAUUSD!$J$2:$J$1001,ALGLIB_SSA_XAUUSD!$O$2:$O$1001,"",0)</f>
        <v>4676.5823899999996</v>
      </c>
      <c r="N45">
        <f>_xlfn.XLOOKUP($A45,ALGLIB_SSA_XAUUSD!$J$2:$J$1001,ALGLIB_SSA_XAUUSD!$P$2:$P$1001,"",0)</f>
        <v>4687.0213899999999</v>
      </c>
      <c r="O45">
        <f>_xlfn.XLOOKUP($A45,ALGLIB_SSA_XAUUSD!$J$2:$J$1001,ALGLIB_SSA_XAUUSD!$Q$2:$Q$1001,"",0)</f>
        <v>4670.0658800000001</v>
      </c>
      <c r="R45">
        <f t="shared" si="0"/>
        <v>1775140500</v>
      </c>
      <c r="S45" t="str">
        <f t="shared" si="1"/>
        <v>XAUUSD</v>
      </c>
      <c r="T45" t="str">
        <f t="shared" si="2"/>
        <v>M5</v>
      </c>
      <c r="U45">
        <f t="shared" si="3"/>
        <v>4687.83</v>
      </c>
      <c r="V45">
        <f t="shared" si="4"/>
        <v>4658.1837274999998</v>
      </c>
      <c r="W45">
        <f t="shared" si="5"/>
        <v>4648.4710541666664</v>
      </c>
      <c r="X45">
        <f t="shared" si="6"/>
        <v>4681.2691500000001</v>
      </c>
      <c r="Y45">
        <f t="shared" si="7"/>
        <v>4676.5823899999996</v>
      </c>
      <c r="Z45">
        <f t="shared" si="8"/>
        <v>4673.9691091666664</v>
      </c>
      <c r="AA45">
        <f t="shared" si="9"/>
        <v>4687.0213899999999</v>
      </c>
      <c r="AB45">
        <f t="shared" si="10"/>
        <v>4633.1702974999998</v>
      </c>
      <c r="AC45">
        <f t="shared" si="11"/>
        <v>4670.0658800000001</v>
      </c>
      <c r="AE45">
        <f t="shared" si="12"/>
        <v>4681.2691500000001</v>
      </c>
      <c r="AF45">
        <f t="shared" si="13"/>
        <v>4673.9691091666664</v>
      </c>
      <c r="AG45">
        <f t="shared" si="14"/>
        <v>4633.1702974999998</v>
      </c>
    </row>
    <row r="46" spans="1:33" x14ac:dyDescent="0.55000000000000004">
      <c r="A46">
        <f>ALGLIB_SSA_XAUUSD!J46</f>
        <v>1775140800</v>
      </c>
      <c r="B46" t="str">
        <f>_xlfn.XLOOKUP($A46,ALGLIB_SSA_XAUUSD!$A$2:$A$1001,ALGLIB_SSA_XAUUSD!$B$2:$B$1001,"",0)</f>
        <v/>
      </c>
      <c r="C46" t="str">
        <f>_xlfn.XLOOKUP($A46,ALGLIB_SSA_XAUUSD!$A$2:$A$1001,ALGLIB_SSA_XAUUSD!$C$2:$C$1001,"",0)</f>
        <v/>
      </c>
      <c r="D46" s="1">
        <f>D38+(D50-D38)*8/12</f>
        <v>4667.8133333333335</v>
      </c>
      <c r="E46" s="1">
        <f>E38+(E50-E38)*8/12</f>
        <v>4658.8573200000001</v>
      </c>
      <c r="F46" s="1">
        <f>F38+(F50-F38)*8/12</f>
        <v>4649.2405033333334</v>
      </c>
      <c r="G46" s="1">
        <f>G38+(G50-G38)*8/12</f>
        <v>4674.5388433333337</v>
      </c>
      <c r="H46" s="1">
        <f>H38+(H50-H38)*8/12</f>
        <v>4634.0049899999995</v>
      </c>
      <c r="I46" t="str">
        <f>_xlfn.XLOOKUP($A46,ALGLIB_SSA_XAUUSD!$J$2:$J$1001,ALGLIB_SSA_XAUUSD!$K$2:$K$1001,"",0)</f>
        <v>XAUUSD</v>
      </c>
      <c r="J46" t="str">
        <f>_xlfn.XLOOKUP($A46,ALGLIB_SSA_XAUUSD!$J$2:$J$1001,ALGLIB_SSA_XAUUSD!$L$2:$L$1001,"",0)</f>
        <v>M5</v>
      </c>
      <c r="K46">
        <f>_xlfn.XLOOKUP($A46,ALGLIB_SSA_XAUUSD!$J$2:$J$1001,ALGLIB_SSA_XAUUSD!$M$2:$M$1001,"",0)</f>
        <v>4693.91</v>
      </c>
      <c r="L46">
        <f>_xlfn.XLOOKUP($A46,ALGLIB_SSA_XAUUSD!$J$2:$J$1001,ALGLIB_SSA_XAUUSD!$N$2:$N$1001,"",0)</f>
        <v>4683.9654399999999</v>
      </c>
      <c r="M46">
        <f>_xlfn.XLOOKUP($A46,ALGLIB_SSA_XAUUSD!$J$2:$J$1001,ALGLIB_SSA_XAUUSD!$O$2:$O$1001,"",0)</f>
        <v>4680.2739199999996</v>
      </c>
      <c r="N46">
        <f>_xlfn.XLOOKUP($A46,ALGLIB_SSA_XAUUSD!$J$2:$J$1001,ALGLIB_SSA_XAUUSD!$P$2:$P$1001,"",0)</f>
        <v>4690.0123800000001</v>
      </c>
      <c r="O46">
        <f>_xlfn.XLOOKUP($A46,ALGLIB_SSA_XAUUSD!$J$2:$J$1001,ALGLIB_SSA_XAUUSD!$Q$2:$Q$1001,"",0)</f>
        <v>4673.4285</v>
      </c>
      <c r="R46">
        <f t="shared" si="0"/>
        <v>1775140800</v>
      </c>
      <c r="S46" t="str">
        <f t="shared" si="1"/>
        <v>XAUUSD</v>
      </c>
      <c r="T46" t="str">
        <f t="shared" si="2"/>
        <v>M5</v>
      </c>
      <c r="U46">
        <f t="shared" si="3"/>
        <v>4693.91</v>
      </c>
      <c r="V46">
        <f t="shared" si="4"/>
        <v>4658.8573200000001</v>
      </c>
      <c r="W46">
        <f t="shared" si="5"/>
        <v>4649.2405033333334</v>
      </c>
      <c r="X46">
        <f t="shared" si="6"/>
        <v>4683.9654399999999</v>
      </c>
      <c r="Y46">
        <f t="shared" si="7"/>
        <v>4680.2739199999996</v>
      </c>
      <c r="Z46">
        <f t="shared" si="8"/>
        <v>4674.5388433333337</v>
      </c>
      <c r="AA46">
        <f t="shared" si="9"/>
        <v>4690.0123800000001</v>
      </c>
      <c r="AB46">
        <f t="shared" si="10"/>
        <v>4634.0049899999995</v>
      </c>
      <c r="AC46">
        <f t="shared" si="11"/>
        <v>4673.4285</v>
      </c>
      <c r="AE46">
        <f t="shared" si="12"/>
        <v>4683.9654399999999</v>
      </c>
      <c r="AF46">
        <f t="shared" si="13"/>
        <v>4674.5388433333337</v>
      </c>
      <c r="AG46">
        <f t="shared" si="14"/>
        <v>4634.0049899999995</v>
      </c>
    </row>
    <row r="47" spans="1:33" x14ac:dyDescent="0.55000000000000004">
      <c r="A47">
        <f>ALGLIB_SSA_XAUUSD!J47</f>
        <v>1775141100</v>
      </c>
      <c r="B47" t="str">
        <f>_xlfn.XLOOKUP($A47,ALGLIB_SSA_XAUUSD!$A$2:$A$1001,ALGLIB_SSA_XAUUSD!$B$2:$B$1001,"",0)</f>
        <v/>
      </c>
      <c r="C47" t="str">
        <f>_xlfn.XLOOKUP($A47,ALGLIB_SSA_XAUUSD!$A$2:$A$1001,ALGLIB_SSA_XAUUSD!$C$2:$C$1001,"",0)</f>
        <v/>
      </c>
      <c r="D47" s="1">
        <f>D38+(D50-D38)*9/12</f>
        <v>4666.125</v>
      </c>
      <c r="E47" s="1">
        <f>E38+(E50-E38)*9/12</f>
        <v>4659.5309125000003</v>
      </c>
      <c r="F47" s="1">
        <f>F38+(F50-F38)*9/12</f>
        <v>4650.0099524999996</v>
      </c>
      <c r="G47" s="1">
        <f>G38+(G50-G38)*9/12</f>
        <v>4675.1085775000001</v>
      </c>
      <c r="H47" s="1">
        <f>H38+(H50-H38)*9/12</f>
        <v>4634.8396825</v>
      </c>
      <c r="I47" t="str">
        <f>_xlfn.XLOOKUP($A47,ALGLIB_SSA_XAUUSD!$J$2:$J$1001,ALGLIB_SSA_XAUUSD!$K$2:$K$1001,"",0)</f>
        <v>XAUUSD</v>
      </c>
      <c r="J47" t="str">
        <f>_xlfn.XLOOKUP($A47,ALGLIB_SSA_XAUUSD!$J$2:$J$1001,ALGLIB_SSA_XAUUSD!$L$2:$L$1001,"",0)</f>
        <v>M5</v>
      </c>
      <c r="K47">
        <f>_xlfn.XLOOKUP($A47,ALGLIB_SSA_XAUUSD!$J$2:$J$1001,ALGLIB_SSA_XAUUSD!$M$2:$M$1001,"",0)</f>
        <v>4681.08</v>
      </c>
      <c r="L47">
        <f>_xlfn.XLOOKUP($A47,ALGLIB_SSA_XAUUSD!$J$2:$J$1001,ALGLIB_SSA_XAUUSD!$N$2:$N$1001,"",0)</f>
        <v>4684.7864799999998</v>
      </c>
      <c r="M47">
        <f>_xlfn.XLOOKUP($A47,ALGLIB_SSA_XAUUSD!$J$2:$J$1001,ALGLIB_SSA_XAUUSD!$O$2:$O$1001,"",0)</f>
        <v>4682.5302000000001</v>
      </c>
      <c r="N47">
        <f>_xlfn.XLOOKUP($A47,ALGLIB_SSA_XAUUSD!$J$2:$J$1001,ALGLIB_SSA_XAUUSD!$P$2:$P$1001,"",0)</f>
        <v>4691.3216899999998</v>
      </c>
      <c r="O47">
        <f>_xlfn.XLOOKUP($A47,ALGLIB_SSA_XAUUSD!$J$2:$J$1001,ALGLIB_SSA_XAUUSD!$Q$2:$Q$1001,"",0)</f>
        <v>4675.4326700000001</v>
      </c>
      <c r="R47">
        <f t="shared" si="0"/>
        <v>1775141100</v>
      </c>
      <c r="S47" t="str">
        <f t="shared" si="1"/>
        <v>XAUUSD</v>
      </c>
      <c r="T47" t="str">
        <f t="shared" si="2"/>
        <v>M5</v>
      </c>
      <c r="U47">
        <f t="shared" si="3"/>
        <v>4681.08</v>
      </c>
      <c r="V47">
        <f t="shared" si="4"/>
        <v>4659.5309125000003</v>
      </c>
      <c r="W47">
        <f t="shared" si="5"/>
        <v>4650.0099524999996</v>
      </c>
      <c r="X47">
        <f t="shared" si="6"/>
        <v>4684.7864799999998</v>
      </c>
      <c r="Y47">
        <f t="shared" si="7"/>
        <v>4682.5302000000001</v>
      </c>
      <c r="Z47">
        <f t="shared" si="8"/>
        <v>4675.1085775000001</v>
      </c>
      <c r="AA47">
        <f t="shared" si="9"/>
        <v>4691.3216899999998</v>
      </c>
      <c r="AB47">
        <f t="shared" si="10"/>
        <v>4634.8396825</v>
      </c>
      <c r="AC47">
        <f t="shared" si="11"/>
        <v>4675.4326700000001</v>
      </c>
      <c r="AE47">
        <f t="shared" si="12"/>
        <v>4684.7864799999998</v>
      </c>
      <c r="AF47">
        <f t="shared" si="13"/>
        <v>4675.1085775000001</v>
      </c>
      <c r="AG47">
        <f t="shared" si="14"/>
        <v>4634.8396825</v>
      </c>
    </row>
    <row r="48" spans="1:33" x14ac:dyDescent="0.55000000000000004">
      <c r="A48">
        <f>ALGLIB_SSA_XAUUSD!J48</f>
        <v>1775141400</v>
      </c>
      <c r="B48" t="str">
        <f>_xlfn.XLOOKUP($A48,ALGLIB_SSA_XAUUSD!$A$2:$A$1001,ALGLIB_SSA_XAUUSD!$B$2:$B$1001,"",0)</f>
        <v/>
      </c>
      <c r="C48" t="str">
        <f>_xlfn.XLOOKUP($A48,ALGLIB_SSA_XAUUSD!$A$2:$A$1001,ALGLIB_SSA_XAUUSD!$C$2:$C$1001,"",0)</f>
        <v/>
      </c>
      <c r="D48" s="1">
        <f>D38+(D50-D38)*10/12</f>
        <v>4664.4366666666665</v>
      </c>
      <c r="E48" s="1">
        <f>E38+(E50-E38)*10/12</f>
        <v>4660.2045049999997</v>
      </c>
      <c r="F48" s="1">
        <f>F38+(F50-F38)*10/12</f>
        <v>4650.7794016666667</v>
      </c>
      <c r="G48" s="1">
        <f>G38+(G50-G38)*10/12</f>
        <v>4675.6783116666666</v>
      </c>
      <c r="H48" s="1">
        <f>H38+(H50-H38)*10/12</f>
        <v>4635.6743749999996</v>
      </c>
      <c r="I48" t="str">
        <f>_xlfn.XLOOKUP($A48,ALGLIB_SSA_XAUUSD!$J$2:$J$1001,ALGLIB_SSA_XAUUSD!$K$2:$K$1001,"",0)</f>
        <v>XAUUSD</v>
      </c>
      <c r="J48" t="str">
        <f>_xlfn.XLOOKUP($A48,ALGLIB_SSA_XAUUSD!$J$2:$J$1001,ALGLIB_SSA_XAUUSD!$L$2:$L$1001,"",0)</f>
        <v>M5</v>
      </c>
      <c r="K48">
        <f>_xlfn.XLOOKUP($A48,ALGLIB_SSA_XAUUSD!$J$2:$J$1001,ALGLIB_SSA_XAUUSD!$M$2:$M$1001,"",0)</f>
        <v>4683.95</v>
      </c>
      <c r="L48">
        <f>_xlfn.XLOOKUP($A48,ALGLIB_SSA_XAUUSD!$J$2:$J$1001,ALGLIB_SSA_XAUUSD!$N$2:$N$1001,"",0)</f>
        <v>4684.08518</v>
      </c>
      <c r="M48">
        <f>_xlfn.XLOOKUP($A48,ALGLIB_SSA_XAUUSD!$J$2:$J$1001,ALGLIB_SSA_XAUUSD!$O$2:$O$1001,"",0)</f>
        <v>4683.3076899999996</v>
      </c>
      <c r="N48">
        <f>_xlfn.XLOOKUP($A48,ALGLIB_SSA_XAUUSD!$J$2:$J$1001,ALGLIB_SSA_XAUUSD!$P$2:$P$1001,"",0)</f>
        <v>4691.0278500000004</v>
      </c>
      <c r="O48">
        <f>_xlfn.XLOOKUP($A48,ALGLIB_SSA_XAUUSD!$J$2:$J$1001,ALGLIB_SSA_XAUUSD!$Q$2:$Q$1001,"",0)</f>
        <v>4675.9755699999996</v>
      </c>
      <c r="R48">
        <f t="shared" si="0"/>
        <v>1775141400</v>
      </c>
      <c r="S48" t="str">
        <f t="shared" si="1"/>
        <v>XAUUSD</v>
      </c>
      <c r="T48" t="str">
        <f t="shared" si="2"/>
        <v>M5</v>
      </c>
      <c r="U48">
        <f t="shared" si="3"/>
        <v>4683.95</v>
      </c>
      <c r="V48">
        <f t="shared" si="4"/>
        <v>4660.2045049999997</v>
      </c>
      <c r="W48">
        <f t="shared" si="5"/>
        <v>4650.7794016666667</v>
      </c>
      <c r="X48">
        <f t="shared" si="6"/>
        <v>4684.08518</v>
      </c>
      <c r="Y48">
        <f t="shared" si="7"/>
        <v>4683.3076899999996</v>
      </c>
      <c r="Z48">
        <f t="shared" si="8"/>
        <v>4675.6783116666666</v>
      </c>
      <c r="AA48">
        <f t="shared" si="9"/>
        <v>4691.0278500000004</v>
      </c>
      <c r="AB48">
        <f t="shared" si="10"/>
        <v>4635.6743749999996</v>
      </c>
      <c r="AC48">
        <f t="shared" si="11"/>
        <v>4675.9755699999996</v>
      </c>
      <c r="AE48">
        <f t="shared" si="12"/>
        <v>4684.08518</v>
      </c>
      <c r="AF48">
        <f t="shared" si="13"/>
        <v>4675.6783116666666</v>
      </c>
      <c r="AG48">
        <f t="shared" si="14"/>
        <v>4635.6743749999996</v>
      </c>
    </row>
    <row r="49" spans="1:33" x14ac:dyDescent="0.55000000000000004">
      <c r="A49">
        <f>ALGLIB_SSA_XAUUSD!J49</f>
        <v>1775141700</v>
      </c>
      <c r="B49" t="str">
        <f>_xlfn.XLOOKUP($A49,ALGLIB_SSA_XAUUSD!$A$2:$A$1001,ALGLIB_SSA_XAUUSD!$B$2:$B$1001,"",0)</f>
        <v/>
      </c>
      <c r="C49" t="str">
        <f>_xlfn.XLOOKUP($A49,ALGLIB_SSA_XAUUSD!$A$2:$A$1001,ALGLIB_SSA_XAUUSD!$C$2:$C$1001,"",0)</f>
        <v/>
      </c>
      <c r="D49" s="1">
        <f>D38+(D50-D38)*11/12</f>
        <v>4662.7483333333339</v>
      </c>
      <c r="E49" s="1">
        <f>E38+(E50-E38)*11/12</f>
        <v>4660.8780975</v>
      </c>
      <c r="F49" s="1">
        <f>F38+(F50-F38)*11/12</f>
        <v>4651.5488508333328</v>
      </c>
      <c r="G49" s="1">
        <f>G38+(G50-G38)*11/12</f>
        <v>4676.2480458333339</v>
      </c>
      <c r="H49" s="1">
        <f>H38+(H50-H38)*11/12</f>
        <v>4636.5090675000001</v>
      </c>
      <c r="I49" t="str">
        <f>_xlfn.XLOOKUP($A49,ALGLIB_SSA_XAUUSD!$J$2:$J$1001,ALGLIB_SSA_XAUUSD!$K$2:$K$1001,"",0)</f>
        <v>XAUUSD</v>
      </c>
      <c r="J49" t="str">
        <f>_xlfn.XLOOKUP($A49,ALGLIB_SSA_XAUUSD!$J$2:$J$1001,ALGLIB_SSA_XAUUSD!$L$2:$L$1001,"",0)</f>
        <v>M5</v>
      </c>
      <c r="K49">
        <f>_xlfn.XLOOKUP($A49,ALGLIB_SSA_XAUUSD!$J$2:$J$1001,ALGLIB_SSA_XAUUSD!$M$2:$M$1001,"",0)</f>
        <v>4681.32</v>
      </c>
      <c r="L49">
        <f>_xlfn.XLOOKUP($A49,ALGLIB_SSA_XAUUSD!$J$2:$J$1001,ALGLIB_SSA_XAUUSD!$N$2:$N$1001,"",0)</f>
        <v>4682.0227100000002</v>
      </c>
      <c r="M49">
        <f>_xlfn.XLOOKUP($A49,ALGLIB_SSA_XAUUSD!$J$2:$J$1001,ALGLIB_SSA_XAUUSD!$O$2:$O$1001,"",0)</f>
        <v>4682.6652000000004</v>
      </c>
      <c r="N49">
        <f>_xlfn.XLOOKUP($A49,ALGLIB_SSA_XAUUSD!$J$2:$J$1001,ALGLIB_SSA_XAUUSD!$P$2:$P$1001,"",0)</f>
        <v>4689.4954399999997</v>
      </c>
      <c r="O49">
        <f>_xlfn.XLOOKUP($A49,ALGLIB_SSA_XAUUSD!$J$2:$J$1001,ALGLIB_SSA_XAUUSD!$Q$2:$Q$1001,"",0)</f>
        <v>4675.3213500000002</v>
      </c>
      <c r="R49">
        <f t="shared" si="0"/>
        <v>1775141700</v>
      </c>
      <c r="S49" t="str">
        <f t="shared" si="1"/>
        <v>XAUUSD</v>
      </c>
      <c r="T49" t="str">
        <f t="shared" si="2"/>
        <v>M5</v>
      </c>
      <c r="U49">
        <f t="shared" si="3"/>
        <v>4681.32</v>
      </c>
      <c r="V49">
        <f t="shared" si="4"/>
        <v>4660.8780975</v>
      </c>
      <c r="W49">
        <f t="shared" si="5"/>
        <v>4651.5488508333328</v>
      </c>
      <c r="X49">
        <f t="shared" si="6"/>
        <v>4682.0227100000002</v>
      </c>
      <c r="Y49">
        <f t="shared" si="7"/>
        <v>4682.6652000000004</v>
      </c>
      <c r="Z49">
        <f t="shared" si="8"/>
        <v>4676.2480458333339</v>
      </c>
      <c r="AA49">
        <f t="shared" si="9"/>
        <v>4689.4954399999997</v>
      </c>
      <c r="AB49">
        <f t="shared" si="10"/>
        <v>4636.5090675000001</v>
      </c>
      <c r="AC49">
        <f t="shared" si="11"/>
        <v>4675.3213500000002</v>
      </c>
      <c r="AE49">
        <f t="shared" si="12"/>
        <v>4682.0227100000002</v>
      </c>
      <c r="AF49">
        <f t="shared" si="13"/>
        <v>4676.2480458333339</v>
      </c>
      <c r="AG49">
        <f t="shared" si="14"/>
        <v>4636.5090675000001</v>
      </c>
    </row>
    <row r="50" spans="1:33" x14ac:dyDescent="0.55000000000000004">
      <c r="A50">
        <f>ALGLIB_SSA_XAUUSD!J50</f>
        <v>1775142000</v>
      </c>
      <c r="B50" t="str">
        <f>_xlfn.XLOOKUP($A50,ALGLIB_SSA_XAUUSD!$A$2:$A$1001,ALGLIB_SSA_XAUUSD!$B$2:$B$1001,"",0)</f>
        <v>XAUUSD</v>
      </c>
      <c r="C50" t="str">
        <f>_xlfn.XLOOKUP($A50,ALGLIB_SSA_XAUUSD!$A$2:$A$1001,ALGLIB_SSA_XAUUSD!$C$2:$C$1001,"",0)</f>
        <v>H1</v>
      </c>
      <c r="D50" s="2">
        <f>_xlfn.XLOOKUP($A50,ALGLIB_SSA_XAUUSD!$A$2:$A$1001,ALGLIB_SSA_XAUUSD!$D$2:$D$1001,"",0)</f>
        <v>4661.0600000000004</v>
      </c>
      <c r="E50" s="2">
        <f>_xlfn.XLOOKUP($A50,ALGLIB_SSA_XAUUSD!$A$2:$A$1001,ALGLIB_SSA_XAUUSD!$E$2:$E$1001,"",0)</f>
        <v>4661.5516900000002</v>
      </c>
      <c r="F50" s="2">
        <f>_xlfn.XLOOKUP($A50,ALGLIB_SSA_XAUUSD!$A$2:$A$1001,ALGLIB_SSA_XAUUSD!$F$2:$F$1001,"",0)</f>
        <v>4652.3182999999999</v>
      </c>
      <c r="G50" s="2">
        <f>_xlfn.XLOOKUP($A50,ALGLIB_SSA_XAUUSD!$A$2:$A$1001,ALGLIB_SSA_XAUUSD!$G$2:$G$1001,"",0)</f>
        <v>4676.8177800000003</v>
      </c>
      <c r="H50" s="2">
        <f>_xlfn.XLOOKUP($A50,ALGLIB_SSA_XAUUSD!$A$2:$A$1001,ALGLIB_SSA_XAUUSD!$H$2:$H$1001,"",0)</f>
        <v>4637.3437599999997</v>
      </c>
      <c r="I50" t="str">
        <f>_xlfn.XLOOKUP($A50,ALGLIB_SSA_XAUUSD!$J$2:$J$1001,ALGLIB_SSA_XAUUSD!$K$2:$K$1001,"",0)</f>
        <v>XAUUSD</v>
      </c>
      <c r="J50" t="str">
        <f>_xlfn.XLOOKUP($A50,ALGLIB_SSA_XAUUSD!$J$2:$J$1001,ALGLIB_SSA_XAUUSD!$L$2:$L$1001,"",0)</f>
        <v>M5</v>
      </c>
      <c r="K50">
        <f>_xlfn.XLOOKUP($A50,ALGLIB_SSA_XAUUSD!$J$2:$J$1001,ALGLIB_SSA_XAUUSD!$M$2:$M$1001,"",0)</f>
        <v>4681.1899999999996</v>
      </c>
      <c r="L50">
        <f>_xlfn.XLOOKUP($A50,ALGLIB_SSA_XAUUSD!$J$2:$J$1001,ALGLIB_SSA_XAUUSD!$N$2:$N$1001,"",0)</f>
        <v>4679.1108100000001</v>
      </c>
      <c r="M50">
        <f>_xlfn.XLOOKUP($A50,ALGLIB_SSA_XAUUSD!$J$2:$J$1001,ALGLIB_SSA_XAUUSD!$O$2:$O$1001,"",0)</f>
        <v>4680.8879999999999</v>
      </c>
      <c r="N50">
        <f>_xlfn.XLOOKUP($A50,ALGLIB_SSA_XAUUSD!$J$2:$J$1001,ALGLIB_SSA_XAUUSD!$P$2:$P$1001,"",0)</f>
        <v>4686.9387999999999</v>
      </c>
      <c r="O50">
        <f>_xlfn.XLOOKUP($A50,ALGLIB_SSA_XAUUSD!$J$2:$J$1001,ALGLIB_SSA_XAUUSD!$Q$2:$Q$1001,"",0)</f>
        <v>4673.5292200000004</v>
      </c>
      <c r="R50">
        <f t="shared" si="0"/>
        <v>1775142000</v>
      </c>
      <c r="S50" t="str">
        <f t="shared" si="1"/>
        <v>XAUUSD</v>
      </c>
      <c r="T50" t="str">
        <f t="shared" si="2"/>
        <v>M5</v>
      </c>
      <c r="U50">
        <f t="shared" si="3"/>
        <v>4681.1899999999996</v>
      </c>
      <c r="V50">
        <f t="shared" si="4"/>
        <v>4661.5516900000002</v>
      </c>
      <c r="W50">
        <f t="shared" si="5"/>
        <v>4652.3182999999999</v>
      </c>
      <c r="X50">
        <f t="shared" si="6"/>
        <v>4679.1108100000001</v>
      </c>
      <c r="Y50">
        <f t="shared" si="7"/>
        <v>4680.8879999999999</v>
      </c>
      <c r="Z50">
        <f t="shared" si="8"/>
        <v>4676.8177800000003</v>
      </c>
      <c r="AA50">
        <f t="shared" si="9"/>
        <v>4686.9387999999999</v>
      </c>
      <c r="AB50">
        <f t="shared" si="10"/>
        <v>4637.3437599999997</v>
      </c>
      <c r="AC50">
        <f t="shared" si="11"/>
        <v>4673.5292200000004</v>
      </c>
      <c r="AE50">
        <f t="shared" si="12"/>
        <v>4679.1108100000001</v>
      </c>
      <c r="AF50">
        <f t="shared" si="13"/>
        <v>4676.8177800000003</v>
      </c>
      <c r="AG50">
        <f t="shared" si="14"/>
        <v>4637.3437599999997</v>
      </c>
    </row>
    <row r="51" spans="1:33" x14ac:dyDescent="0.55000000000000004">
      <c r="A51">
        <f>ALGLIB_SSA_XAUUSD!J51</f>
        <v>1775142300</v>
      </c>
      <c r="B51" t="str">
        <f>_xlfn.XLOOKUP($A51,ALGLIB_SSA_XAUUSD!$A$2:$A$1001,ALGLIB_SSA_XAUUSD!$B$2:$B$1001,"",0)</f>
        <v/>
      </c>
      <c r="C51" t="str">
        <f>_xlfn.XLOOKUP($A51,ALGLIB_SSA_XAUUSD!$A$2:$A$1001,ALGLIB_SSA_XAUUSD!$C$2:$C$1001,"",0)</f>
        <v/>
      </c>
      <c r="D51" s="1">
        <f>D50+(D62-D50)*1/12</f>
        <v>4660.9141666666674</v>
      </c>
      <c r="E51" s="1">
        <f>E50+(E62-E50)*1/12</f>
        <v>4661.9456024999999</v>
      </c>
      <c r="F51" s="1">
        <f>F50+(F62-F50)*1/12</f>
        <v>4652.8999808333328</v>
      </c>
      <c r="G51" s="1">
        <f>G50+(G62-G50)*1/12</f>
        <v>4677.0994774999999</v>
      </c>
      <c r="H51" s="1">
        <f>H50+(H62-H50)*1/12</f>
        <v>4637.9488008333328</v>
      </c>
      <c r="I51" t="str">
        <f>_xlfn.XLOOKUP($A51,ALGLIB_SSA_XAUUSD!$J$2:$J$1001,ALGLIB_SSA_XAUUSD!$K$2:$K$1001,"",0)</f>
        <v>XAUUSD</v>
      </c>
      <c r="J51" t="str">
        <f>_xlfn.XLOOKUP($A51,ALGLIB_SSA_XAUUSD!$J$2:$J$1001,ALGLIB_SSA_XAUUSD!$L$2:$L$1001,"",0)</f>
        <v>M5</v>
      </c>
      <c r="K51">
        <f>_xlfn.XLOOKUP($A51,ALGLIB_SSA_XAUUSD!$J$2:$J$1001,ALGLIB_SSA_XAUUSD!$M$2:$M$1001,"",0)</f>
        <v>4670.99</v>
      </c>
      <c r="L51">
        <f>_xlfn.XLOOKUP($A51,ALGLIB_SSA_XAUUSD!$J$2:$J$1001,ALGLIB_SSA_XAUUSD!$N$2:$N$1001,"",0)</f>
        <v>4675.8693700000003</v>
      </c>
      <c r="M51">
        <f>_xlfn.XLOOKUP($A51,ALGLIB_SSA_XAUUSD!$J$2:$J$1001,ALGLIB_SSA_XAUUSD!$O$2:$O$1001,"",0)</f>
        <v>4678.3786899999996</v>
      </c>
      <c r="N51">
        <f>_xlfn.XLOOKUP($A51,ALGLIB_SSA_XAUUSD!$J$2:$J$1001,ALGLIB_SSA_XAUUSD!$P$2:$P$1001,"",0)</f>
        <v>4683.9488000000001</v>
      </c>
      <c r="O51">
        <f>_xlfn.XLOOKUP($A51,ALGLIB_SSA_XAUUSD!$J$2:$J$1001,ALGLIB_SSA_XAUUSD!$Q$2:$Q$1001,"",0)</f>
        <v>4671.24406</v>
      </c>
      <c r="R51">
        <f t="shared" si="0"/>
        <v>1775142300</v>
      </c>
      <c r="S51" t="str">
        <f t="shared" si="1"/>
        <v>XAUUSD</v>
      </c>
      <c r="T51" t="str">
        <f t="shared" si="2"/>
        <v>M5</v>
      </c>
      <c r="U51">
        <f t="shared" si="3"/>
        <v>4670.99</v>
      </c>
      <c r="V51">
        <f t="shared" si="4"/>
        <v>4661.9456024999999</v>
      </c>
      <c r="W51">
        <f t="shared" si="5"/>
        <v>4652.8999808333328</v>
      </c>
      <c r="X51">
        <f t="shared" si="6"/>
        <v>4675.8693700000003</v>
      </c>
      <c r="Y51">
        <f t="shared" si="7"/>
        <v>4678.3786899999996</v>
      </c>
      <c r="Z51">
        <f t="shared" si="8"/>
        <v>4677.0994774999999</v>
      </c>
      <c r="AA51">
        <f t="shared" si="9"/>
        <v>4683.9488000000001</v>
      </c>
      <c r="AB51">
        <f t="shared" si="10"/>
        <v>4637.9488008333328</v>
      </c>
      <c r="AC51">
        <f t="shared" si="11"/>
        <v>4671.24406</v>
      </c>
      <c r="AE51">
        <f t="shared" si="12"/>
        <v>4675.8693700000003</v>
      </c>
      <c r="AF51">
        <f t="shared" si="13"/>
        <v>4677.0994774999999</v>
      </c>
      <c r="AG51">
        <f t="shared" si="14"/>
        <v>4637.9488008333328</v>
      </c>
    </row>
    <row r="52" spans="1:33" x14ac:dyDescent="0.55000000000000004">
      <c r="A52">
        <f>ALGLIB_SSA_XAUUSD!J52</f>
        <v>1775142600</v>
      </c>
      <c r="B52" t="str">
        <f>_xlfn.XLOOKUP($A52,ALGLIB_SSA_XAUUSD!$A$2:$A$1001,ALGLIB_SSA_XAUUSD!$B$2:$B$1001,"",0)</f>
        <v/>
      </c>
      <c r="C52" t="str">
        <f>_xlfn.XLOOKUP($A52,ALGLIB_SSA_XAUUSD!$A$2:$A$1001,ALGLIB_SSA_XAUUSD!$C$2:$C$1001,"",0)</f>
        <v/>
      </c>
      <c r="D52" s="1">
        <f>D50+(D62-D50)*2/12</f>
        <v>4660.7683333333334</v>
      </c>
      <c r="E52" s="1">
        <f>E50+(E62-E50)*2/12</f>
        <v>4662.3395150000006</v>
      </c>
      <c r="F52" s="1">
        <f>F50+(F62-F50)*2/12</f>
        <v>4653.4816616666667</v>
      </c>
      <c r="G52" s="1">
        <f>G50+(G62-G50)*2/12</f>
        <v>4677.3811750000004</v>
      </c>
      <c r="H52" s="1">
        <f>H50+(H62-H50)*2/12</f>
        <v>4638.5538416666668</v>
      </c>
      <c r="I52" t="str">
        <f>_xlfn.XLOOKUP($A52,ALGLIB_SSA_XAUUSD!$J$2:$J$1001,ALGLIB_SSA_XAUUSD!$K$2:$K$1001,"",0)</f>
        <v>XAUUSD</v>
      </c>
      <c r="J52" t="str">
        <f>_xlfn.XLOOKUP($A52,ALGLIB_SSA_XAUUSD!$J$2:$J$1001,ALGLIB_SSA_XAUUSD!$L$2:$L$1001,"",0)</f>
        <v>M5</v>
      </c>
      <c r="K52">
        <f>_xlfn.XLOOKUP($A52,ALGLIB_SSA_XAUUSD!$J$2:$J$1001,ALGLIB_SSA_XAUUSD!$M$2:$M$1001,"",0)</f>
        <v>4672.3599999999997</v>
      </c>
      <c r="L52">
        <f>_xlfn.XLOOKUP($A52,ALGLIB_SSA_XAUUSD!$J$2:$J$1001,ALGLIB_SSA_XAUUSD!$N$2:$N$1001,"",0)</f>
        <v>4673.0270499999997</v>
      </c>
      <c r="M52">
        <f>_xlfn.XLOOKUP($A52,ALGLIB_SSA_XAUUSD!$J$2:$J$1001,ALGLIB_SSA_XAUUSD!$O$2:$O$1001,"",0)</f>
        <v>4675.7028700000001</v>
      </c>
      <c r="N52">
        <f>_xlfn.XLOOKUP($A52,ALGLIB_SSA_XAUUSD!$J$2:$J$1001,ALGLIB_SSA_XAUUSD!$P$2:$P$1001,"",0)</f>
        <v>4680.9776700000002</v>
      </c>
      <c r="O52">
        <f>_xlfn.XLOOKUP($A52,ALGLIB_SSA_XAUUSD!$J$2:$J$1001,ALGLIB_SSA_XAUUSD!$Q$2:$Q$1001,"",0)</f>
        <v>4668.9176399999997</v>
      </c>
      <c r="R52">
        <f t="shared" si="0"/>
        <v>1775142600</v>
      </c>
      <c r="S52" t="str">
        <f t="shared" si="1"/>
        <v>XAUUSD</v>
      </c>
      <c r="T52" t="str">
        <f t="shared" si="2"/>
        <v>M5</v>
      </c>
      <c r="U52">
        <f t="shared" si="3"/>
        <v>4672.3599999999997</v>
      </c>
      <c r="V52">
        <f t="shared" si="4"/>
        <v>4662.3395150000006</v>
      </c>
      <c r="W52">
        <f t="shared" si="5"/>
        <v>4653.4816616666667</v>
      </c>
      <c r="X52">
        <f t="shared" si="6"/>
        <v>4673.0270499999997</v>
      </c>
      <c r="Y52">
        <f t="shared" si="7"/>
        <v>4675.7028700000001</v>
      </c>
      <c r="Z52">
        <f t="shared" si="8"/>
        <v>4677.3811750000004</v>
      </c>
      <c r="AA52">
        <f t="shared" si="9"/>
        <v>4680.9776700000002</v>
      </c>
      <c r="AB52">
        <f t="shared" si="10"/>
        <v>4638.5538416666668</v>
      </c>
      <c r="AC52">
        <f t="shared" si="11"/>
        <v>4668.9176399999997</v>
      </c>
      <c r="AE52">
        <f t="shared" si="12"/>
        <v>4673.0270499999997</v>
      </c>
      <c r="AF52">
        <f t="shared" si="13"/>
        <v>4677.3811750000004</v>
      </c>
      <c r="AG52">
        <f t="shared" si="14"/>
        <v>4638.5538416666668</v>
      </c>
    </row>
    <row r="53" spans="1:33" x14ac:dyDescent="0.55000000000000004">
      <c r="A53">
        <f>ALGLIB_SSA_XAUUSD!J53</f>
        <v>1775142900</v>
      </c>
      <c r="B53" t="str">
        <f>_xlfn.XLOOKUP($A53,ALGLIB_SSA_XAUUSD!$A$2:$A$1001,ALGLIB_SSA_XAUUSD!$B$2:$B$1001,"",0)</f>
        <v/>
      </c>
      <c r="C53" t="str">
        <f>_xlfn.XLOOKUP($A53,ALGLIB_SSA_XAUUSD!$A$2:$A$1001,ALGLIB_SSA_XAUUSD!$C$2:$C$1001,"",0)</f>
        <v/>
      </c>
      <c r="D53" s="1">
        <f>D50+(D62-D50)*3/12</f>
        <v>4660.6225000000004</v>
      </c>
      <c r="E53" s="1">
        <f>E50+(E62-E50)*3/12</f>
        <v>4662.7334275000003</v>
      </c>
      <c r="F53" s="1">
        <f>F50+(F62-F50)*3/12</f>
        <v>4654.0633424999996</v>
      </c>
      <c r="G53" s="1">
        <f>G50+(G62-G50)*3/12</f>
        <v>4677.6628725</v>
      </c>
      <c r="H53" s="1">
        <f>H50+(H62-H50)*3/12</f>
        <v>4639.1588824999999</v>
      </c>
      <c r="I53" t="str">
        <f>_xlfn.XLOOKUP($A53,ALGLIB_SSA_XAUUSD!$J$2:$J$1001,ALGLIB_SSA_XAUUSD!$K$2:$K$1001,"",0)</f>
        <v>XAUUSD</v>
      </c>
      <c r="J53" t="str">
        <f>_xlfn.XLOOKUP($A53,ALGLIB_SSA_XAUUSD!$J$2:$J$1001,ALGLIB_SSA_XAUUSD!$L$2:$L$1001,"",0)</f>
        <v>M5</v>
      </c>
      <c r="K53">
        <f>_xlfn.XLOOKUP($A53,ALGLIB_SSA_XAUUSD!$J$2:$J$1001,ALGLIB_SSA_XAUUSD!$M$2:$M$1001,"",0)</f>
        <v>4672.5600000000004</v>
      </c>
      <c r="L53">
        <f>_xlfn.XLOOKUP($A53,ALGLIB_SSA_XAUUSD!$J$2:$J$1001,ALGLIB_SSA_XAUUSD!$N$2:$N$1001,"",0)</f>
        <v>4670.8543600000003</v>
      </c>
      <c r="M53">
        <f>_xlfn.XLOOKUP($A53,ALGLIB_SSA_XAUUSD!$J$2:$J$1001,ALGLIB_SSA_XAUUSD!$O$2:$O$1001,"",0)</f>
        <v>4673.2786100000003</v>
      </c>
      <c r="N53">
        <f>_xlfn.XLOOKUP($A53,ALGLIB_SSA_XAUUSD!$J$2:$J$1001,ALGLIB_SSA_XAUUSD!$P$2:$P$1001,"",0)</f>
        <v>4678.3622599999999</v>
      </c>
      <c r="O53">
        <f>_xlfn.XLOOKUP($A53,ALGLIB_SSA_XAUUSD!$J$2:$J$1001,ALGLIB_SSA_XAUUSD!$Q$2:$Q$1001,"",0)</f>
        <v>4666.8237600000002</v>
      </c>
      <c r="R53">
        <f t="shared" si="0"/>
        <v>1775142900</v>
      </c>
      <c r="S53" t="str">
        <f t="shared" si="1"/>
        <v>XAUUSD</v>
      </c>
      <c r="T53" t="str">
        <f t="shared" si="2"/>
        <v>M5</v>
      </c>
      <c r="U53">
        <f t="shared" si="3"/>
        <v>4672.5600000000004</v>
      </c>
      <c r="V53">
        <f t="shared" si="4"/>
        <v>4662.7334275000003</v>
      </c>
      <c r="W53">
        <f t="shared" si="5"/>
        <v>4654.0633424999996</v>
      </c>
      <c r="X53">
        <f t="shared" si="6"/>
        <v>4670.8543600000003</v>
      </c>
      <c r="Y53">
        <f t="shared" si="7"/>
        <v>4673.2786100000003</v>
      </c>
      <c r="Z53">
        <f t="shared" si="8"/>
        <v>4677.6628725</v>
      </c>
      <c r="AA53">
        <f t="shared" si="9"/>
        <v>4678.3622599999999</v>
      </c>
      <c r="AB53">
        <f t="shared" si="10"/>
        <v>4639.1588824999999</v>
      </c>
      <c r="AC53">
        <f t="shared" si="11"/>
        <v>4666.8237600000002</v>
      </c>
      <c r="AE53">
        <f t="shared" si="12"/>
        <v>4670.8543600000003</v>
      </c>
      <c r="AF53">
        <f t="shared" si="13"/>
        <v>4677.6628725</v>
      </c>
      <c r="AG53">
        <f t="shared" si="14"/>
        <v>4639.1588824999999</v>
      </c>
    </row>
    <row r="54" spans="1:33" x14ac:dyDescent="0.55000000000000004">
      <c r="A54">
        <f>ALGLIB_SSA_XAUUSD!J54</f>
        <v>1775143200</v>
      </c>
      <c r="B54" t="str">
        <f>_xlfn.XLOOKUP($A54,ALGLIB_SSA_XAUUSD!$A$2:$A$1001,ALGLIB_SSA_XAUUSD!$B$2:$B$1001,"",0)</f>
        <v/>
      </c>
      <c r="C54" t="str">
        <f>_xlfn.XLOOKUP($A54,ALGLIB_SSA_XAUUSD!$A$2:$A$1001,ALGLIB_SSA_XAUUSD!$C$2:$C$1001,"",0)</f>
        <v/>
      </c>
      <c r="D54" s="1">
        <f>D50+(D62-D50)*4/12</f>
        <v>4660.4766666666674</v>
      </c>
      <c r="E54" s="1">
        <f>E50+(E62-E50)*4/12</f>
        <v>4663.12734</v>
      </c>
      <c r="F54" s="1">
        <f>F50+(F62-F50)*4/12</f>
        <v>4654.6450233333335</v>
      </c>
      <c r="G54" s="1">
        <f>G50+(G62-G50)*4/12</f>
        <v>4677.9445700000006</v>
      </c>
      <c r="H54" s="1">
        <f>H50+(H62-H50)*4/12</f>
        <v>4639.763923333333</v>
      </c>
      <c r="I54" t="str">
        <f>_xlfn.XLOOKUP($A54,ALGLIB_SSA_XAUUSD!$J$2:$J$1001,ALGLIB_SSA_XAUUSD!$K$2:$K$1001,"",0)</f>
        <v>XAUUSD</v>
      </c>
      <c r="J54" t="str">
        <f>_xlfn.XLOOKUP($A54,ALGLIB_SSA_XAUUSD!$J$2:$J$1001,ALGLIB_SSA_XAUUSD!$L$2:$L$1001,"",0)</f>
        <v>M5</v>
      </c>
      <c r="K54">
        <f>_xlfn.XLOOKUP($A54,ALGLIB_SSA_XAUUSD!$J$2:$J$1001,ALGLIB_SSA_XAUUSD!$M$2:$M$1001,"",0)</f>
        <v>4662.04</v>
      </c>
      <c r="L54">
        <f>_xlfn.XLOOKUP($A54,ALGLIB_SSA_XAUUSD!$J$2:$J$1001,ALGLIB_SSA_XAUUSD!$N$2:$N$1001,"",0)</f>
        <v>4669.4333800000004</v>
      </c>
      <c r="M54">
        <f>_xlfn.XLOOKUP($A54,ALGLIB_SSA_XAUUSD!$J$2:$J$1001,ALGLIB_SSA_XAUUSD!$O$2:$O$1001,"",0)</f>
        <v>4671.3559999999998</v>
      </c>
      <c r="N54">
        <f>_xlfn.XLOOKUP($A54,ALGLIB_SSA_XAUUSD!$J$2:$J$1001,ALGLIB_SSA_XAUUSD!$P$2:$P$1001,"",0)</f>
        <v>4676.1981299999998</v>
      </c>
      <c r="O54">
        <f>_xlfn.XLOOKUP($A54,ALGLIB_SSA_XAUUSD!$J$2:$J$1001,ALGLIB_SSA_XAUUSD!$Q$2:$Q$1001,"",0)</f>
        <v>4665.0741500000004</v>
      </c>
      <c r="R54">
        <f t="shared" si="0"/>
        <v>1775143200</v>
      </c>
      <c r="S54" t="str">
        <f t="shared" si="1"/>
        <v>XAUUSD</v>
      </c>
      <c r="T54" t="str">
        <f t="shared" si="2"/>
        <v>M5</v>
      </c>
      <c r="U54">
        <f t="shared" si="3"/>
        <v>4662.04</v>
      </c>
      <c r="V54">
        <f t="shared" si="4"/>
        <v>4663.12734</v>
      </c>
      <c r="W54">
        <f t="shared" si="5"/>
        <v>4654.6450233333335</v>
      </c>
      <c r="X54">
        <f t="shared" si="6"/>
        <v>4669.4333800000004</v>
      </c>
      <c r="Y54">
        <f t="shared" si="7"/>
        <v>4671.3559999999998</v>
      </c>
      <c r="Z54">
        <f t="shared" si="8"/>
        <v>4677.9445700000006</v>
      </c>
      <c r="AA54">
        <f t="shared" si="9"/>
        <v>4676.1981299999998</v>
      </c>
      <c r="AB54">
        <f t="shared" si="10"/>
        <v>4639.763923333333</v>
      </c>
      <c r="AC54">
        <f t="shared" si="11"/>
        <v>4665.0741500000004</v>
      </c>
      <c r="AE54">
        <f t="shared" si="12"/>
        <v>4669.4333800000004</v>
      </c>
      <c r="AF54">
        <f t="shared" si="13"/>
        <v>4677.9445700000006</v>
      </c>
      <c r="AG54">
        <f t="shared" si="14"/>
        <v>4639.763923333333</v>
      </c>
    </row>
    <row r="55" spans="1:33" x14ac:dyDescent="0.55000000000000004">
      <c r="A55">
        <f>ALGLIB_SSA_XAUUSD!J55</f>
        <v>1775143500</v>
      </c>
      <c r="B55" t="str">
        <f>_xlfn.XLOOKUP($A55,ALGLIB_SSA_XAUUSD!$A$2:$A$1001,ALGLIB_SSA_XAUUSD!$B$2:$B$1001,"",0)</f>
        <v/>
      </c>
      <c r="C55" t="str">
        <f>_xlfn.XLOOKUP($A55,ALGLIB_SSA_XAUUSD!$A$2:$A$1001,ALGLIB_SSA_XAUUSD!$C$2:$C$1001,"",0)</f>
        <v/>
      </c>
      <c r="D55" s="1">
        <f>D50+(D62-D50)*5/12</f>
        <v>4660.3308333333334</v>
      </c>
      <c r="E55" s="1">
        <f>E50+(E62-E50)*5/12</f>
        <v>4663.5212525000006</v>
      </c>
      <c r="F55" s="1">
        <f>F50+(F62-F50)*5/12</f>
        <v>4655.2267041666664</v>
      </c>
      <c r="G55" s="1">
        <f>G50+(G62-G50)*5/12</f>
        <v>4678.2262675000002</v>
      </c>
      <c r="H55" s="1">
        <f>H50+(H62-H50)*5/12</f>
        <v>4640.368964166667</v>
      </c>
      <c r="I55" t="str">
        <f>_xlfn.XLOOKUP($A55,ALGLIB_SSA_XAUUSD!$J$2:$J$1001,ALGLIB_SSA_XAUUSD!$K$2:$K$1001,"",0)</f>
        <v>XAUUSD</v>
      </c>
      <c r="J55" t="str">
        <f>_xlfn.XLOOKUP($A55,ALGLIB_SSA_XAUUSD!$J$2:$J$1001,ALGLIB_SSA_XAUUSD!$L$2:$L$1001,"",0)</f>
        <v>M5</v>
      </c>
      <c r="K55">
        <f>_xlfn.XLOOKUP($A55,ALGLIB_SSA_XAUUSD!$J$2:$J$1001,ALGLIB_SSA_XAUUSD!$M$2:$M$1001,"",0)</f>
        <v>4672.5</v>
      </c>
      <c r="L55">
        <f>_xlfn.XLOOKUP($A55,ALGLIB_SSA_XAUUSD!$J$2:$J$1001,ALGLIB_SSA_XAUUSD!$N$2:$N$1001,"",0)</f>
        <v>4668.8660399999999</v>
      </c>
      <c r="M55">
        <f>_xlfn.XLOOKUP($A55,ALGLIB_SSA_XAUUSD!$J$2:$J$1001,ALGLIB_SSA_XAUUSD!$O$2:$O$1001,"",0)</f>
        <v>4670.1110200000003</v>
      </c>
      <c r="N55">
        <f>_xlfn.XLOOKUP($A55,ALGLIB_SSA_XAUUSD!$J$2:$J$1001,ALGLIB_SSA_XAUUSD!$P$2:$P$1001,"",0)</f>
        <v>4674.6620599999997</v>
      </c>
      <c r="O55">
        <f>_xlfn.XLOOKUP($A55,ALGLIB_SSA_XAUUSD!$J$2:$J$1001,ALGLIB_SSA_XAUUSD!$Q$2:$Q$1001,"",0)</f>
        <v>4663.9517900000001</v>
      </c>
      <c r="R55">
        <f t="shared" si="0"/>
        <v>1775143500</v>
      </c>
      <c r="S55" t="str">
        <f t="shared" si="1"/>
        <v>XAUUSD</v>
      </c>
      <c r="T55" t="str">
        <f t="shared" si="2"/>
        <v>M5</v>
      </c>
      <c r="U55">
        <f t="shared" si="3"/>
        <v>4672.5</v>
      </c>
      <c r="V55">
        <f t="shared" si="4"/>
        <v>4663.5212525000006</v>
      </c>
      <c r="W55">
        <f t="shared" si="5"/>
        <v>4655.2267041666664</v>
      </c>
      <c r="X55">
        <f t="shared" si="6"/>
        <v>4668.8660399999999</v>
      </c>
      <c r="Y55">
        <f t="shared" si="7"/>
        <v>4670.1110200000003</v>
      </c>
      <c r="Z55">
        <f t="shared" si="8"/>
        <v>4678.2262675000002</v>
      </c>
      <c r="AA55">
        <f t="shared" si="9"/>
        <v>4674.6620599999997</v>
      </c>
      <c r="AB55">
        <f t="shared" si="10"/>
        <v>4640.368964166667</v>
      </c>
      <c r="AC55">
        <f t="shared" si="11"/>
        <v>4663.9517900000001</v>
      </c>
      <c r="AE55">
        <f t="shared" si="12"/>
        <v>4668.8660399999999</v>
      </c>
      <c r="AF55">
        <f t="shared" si="13"/>
        <v>4678.2262675000002</v>
      </c>
      <c r="AG55">
        <f t="shared" si="14"/>
        <v>4640.368964166667</v>
      </c>
    </row>
    <row r="56" spans="1:33" x14ac:dyDescent="0.55000000000000004">
      <c r="A56">
        <f>ALGLIB_SSA_XAUUSD!J56</f>
        <v>1775143800</v>
      </c>
      <c r="B56" t="str">
        <f>_xlfn.XLOOKUP($A56,ALGLIB_SSA_XAUUSD!$A$2:$A$1001,ALGLIB_SSA_XAUUSD!$B$2:$B$1001,"",0)</f>
        <v/>
      </c>
      <c r="C56" t="str">
        <f>_xlfn.XLOOKUP($A56,ALGLIB_SSA_XAUUSD!$A$2:$A$1001,ALGLIB_SSA_XAUUSD!$C$2:$C$1001,"",0)</f>
        <v/>
      </c>
      <c r="D56" s="1">
        <f>D50+(D62-D50)*6/12</f>
        <v>4660.1850000000004</v>
      </c>
      <c r="E56" s="1">
        <f>E50+(E62-E50)*6/12</f>
        <v>4663.9151650000003</v>
      </c>
      <c r="F56" s="1">
        <f>F50+(F62-F50)*6/12</f>
        <v>4655.8083850000003</v>
      </c>
      <c r="G56" s="1">
        <f>G50+(G62-G50)*6/12</f>
        <v>4678.5079650000007</v>
      </c>
      <c r="H56" s="1">
        <f>H50+(H62-H50)*6/12</f>
        <v>4640.974005</v>
      </c>
      <c r="I56" t="str">
        <f>_xlfn.XLOOKUP($A56,ALGLIB_SSA_XAUUSD!$J$2:$J$1001,ALGLIB_SSA_XAUUSD!$K$2:$K$1001,"",0)</f>
        <v>XAUUSD</v>
      </c>
      <c r="J56" t="str">
        <f>_xlfn.XLOOKUP($A56,ALGLIB_SSA_XAUUSD!$J$2:$J$1001,ALGLIB_SSA_XAUUSD!$L$2:$L$1001,"",0)</f>
        <v>M5</v>
      </c>
      <c r="K56">
        <f>_xlfn.XLOOKUP($A56,ALGLIB_SSA_XAUUSD!$J$2:$J$1001,ALGLIB_SSA_XAUUSD!$M$2:$M$1001,"",0)</f>
        <v>4675.2</v>
      </c>
      <c r="L56">
        <f>_xlfn.XLOOKUP($A56,ALGLIB_SSA_XAUUSD!$J$2:$J$1001,ALGLIB_SSA_XAUUSD!$N$2:$N$1001,"",0)</f>
        <v>4668.5552200000002</v>
      </c>
      <c r="M56">
        <f>_xlfn.XLOOKUP($A56,ALGLIB_SSA_XAUUSD!$J$2:$J$1001,ALGLIB_SSA_XAUUSD!$O$2:$O$1001,"",0)</f>
        <v>4669.3331200000002</v>
      </c>
      <c r="N56">
        <f>_xlfn.XLOOKUP($A56,ALGLIB_SSA_XAUUSD!$J$2:$J$1001,ALGLIB_SSA_XAUUSD!$P$2:$P$1001,"",0)</f>
        <v>4673.4511499999999</v>
      </c>
      <c r="O56">
        <f>_xlfn.XLOOKUP($A56,ALGLIB_SSA_XAUUSD!$J$2:$J$1001,ALGLIB_SSA_XAUUSD!$Q$2:$Q$1001,"",0)</f>
        <v>4663.2979299999997</v>
      </c>
      <c r="R56">
        <f t="shared" si="0"/>
        <v>1775143800</v>
      </c>
      <c r="S56" t="str">
        <f t="shared" si="1"/>
        <v>XAUUSD</v>
      </c>
      <c r="T56" t="str">
        <f t="shared" si="2"/>
        <v>M5</v>
      </c>
      <c r="U56">
        <f t="shared" si="3"/>
        <v>4675.2</v>
      </c>
      <c r="V56">
        <f t="shared" si="4"/>
        <v>4663.9151650000003</v>
      </c>
      <c r="W56">
        <f t="shared" si="5"/>
        <v>4655.8083850000003</v>
      </c>
      <c r="X56">
        <f t="shared" si="6"/>
        <v>4668.5552200000002</v>
      </c>
      <c r="Y56">
        <f t="shared" si="7"/>
        <v>4669.3331200000002</v>
      </c>
      <c r="Z56">
        <f t="shared" si="8"/>
        <v>4678.5079650000007</v>
      </c>
      <c r="AA56">
        <f t="shared" si="9"/>
        <v>4673.4511499999999</v>
      </c>
      <c r="AB56">
        <f t="shared" si="10"/>
        <v>4640.974005</v>
      </c>
      <c r="AC56">
        <f t="shared" si="11"/>
        <v>4663.2979299999997</v>
      </c>
      <c r="AE56">
        <f t="shared" si="12"/>
        <v>4668.5552200000002</v>
      </c>
      <c r="AF56">
        <f t="shared" si="13"/>
        <v>4678.5079650000007</v>
      </c>
      <c r="AG56">
        <f t="shared" si="14"/>
        <v>4640.974005</v>
      </c>
    </row>
    <row r="57" spans="1:33" x14ac:dyDescent="0.55000000000000004">
      <c r="A57">
        <f>ALGLIB_SSA_XAUUSD!J57</f>
        <v>1775144100</v>
      </c>
      <c r="B57" t="str">
        <f>_xlfn.XLOOKUP($A57,ALGLIB_SSA_XAUUSD!$A$2:$A$1001,ALGLIB_SSA_XAUUSD!$B$2:$B$1001,"",0)</f>
        <v/>
      </c>
      <c r="C57" t="str">
        <f>_xlfn.XLOOKUP($A57,ALGLIB_SSA_XAUUSD!$A$2:$A$1001,ALGLIB_SSA_XAUUSD!$C$2:$C$1001,"",0)</f>
        <v/>
      </c>
      <c r="D57" s="1">
        <f>D50+(D62-D50)*7/12</f>
        <v>4660.0391666666674</v>
      </c>
      <c r="E57" s="1">
        <f>E50+(E62-E50)*7/12</f>
        <v>4664.3090775000001</v>
      </c>
      <c r="F57" s="1">
        <f>F50+(F62-F50)*7/12</f>
        <v>4656.3900658333332</v>
      </c>
      <c r="G57" s="1">
        <f>G50+(G62-G50)*7/12</f>
        <v>4678.7896625000003</v>
      </c>
      <c r="H57" s="1">
        <f>H50+(H62-H50)*7/12</f>
        <v>4641.5790458333331</v>
      </c>
      <c r="I57" t="str">
        <f>_xlfn.XLOOKUP($A57,ALGLIB_SSA_XAUUSD!$J$2:$J$1001,ALGLIB_SSA_XAUUSD!$K$2:$K$1001,"",0)</f>
        <v>XAUUSD</v>
      </c>
      <c r="J57" t="str">
        <f>_xlfn.XLOOKUP($A57,ALGLIB_SSA_XAUUSD!$J$2:$J$1001,ALGLIB_SSA_XAUUSD!$L$2:$L$1001,"",0)</f>
        <v>M5</v>
      </c>
      <c r="K57">
        <f>_xlfn.XLOOKUP($A57,ALGLIB_SSA_XAUUSD!$J$2:$J$1001,ALGLIB_SSA_XAUUSD!$M$2:$M$1001,"",0)</f>
        <v>4670.34</v>
      </c>
      <c r="L57">
        <f>_xlfn.XLOOKUP($A57,ALGLIB_SSA_XAUUSD!$J$2:$J$1001,ALGLIB_SSA_XAUUSD!$N$2:$N$1001,"",0)</f>
        <v>4668.0051899999999</v>
      </c>
      <c r="M57">
        <f>_xlfn.XLOOKUP($A57,ALGLIB_SSA_XAUUSD!$J$2:$J$1001,ALGLIB_SSA_XAUUSD!$O$2:$O$1001,"",0)</f>
        <v>4668.6691499999997</v>
      </c>
      <c r="N57">
        <f>_xlfn.XLOOKUP($A57,ALGLIB_SSA_XAUUSD!$J$2:$J$1001,ALGLIB_SSA_XAUUSD!$P$2:$P$1001,"",0)</f>
        <v>4672.3166300000003</v>
      </c>
      <c r="O57">
        <f>_xlfn.XLOOKUP($A57,ALGLIB_SSA_XAUUSD!$J$2:$J$1001,ALGLIB_SSA_XAUUSD!$Q$2:$Q$1001,"",0)</f>
        <v>4662.55969</v>
      </c>
      <c r="R57">
        <f t="shared" si="0"/>
        <v>1775144100</v>
      </c>
      <c r="S57" t="str">
        <f t="shared" si="1"/>
        <v>XAUUSD</v>
      </c>
      <c r="T57" t="str">
        <f t="shared" si="2"/>
        <v>M5</v>
      </c>
      <c r="U57">
        <f t="shared" si="3"/>
        <v>4670.34</v>
      </c>
      <c r="V57">
        <f t="shared" si="4"/>
        <v>4664.3090775000001</v>
      </c>
      <c r="W57">
        <f t="shared" si="5"/>
        <v>4656.3900658333332</v>
      </c>
      <c r="X57">
        <f t="shared" si="6"/>
        <v>4668.0051899999999</v>
      </c>
      <c r="Y57">
        <f t="shared" si="7"/>
        <v>4668.6691499999997</v>
      </c>
      <c r="Z57">
        <f t="shared" si="8"/>
        <v>4678.7896625000003</v>
      </c>
      <c r="AA57">
        <f t="shared" si="9"/>
        <v>4672.3166300000003</v>
      </c>
      <c r="AB57">
        <f t="shared" si="10"/>
        <v>4641.5790458333331</v>
      </c>
      <c r="AC57">
        <f t="shared" si="11"/>
        <v>4662.55969</v>
      </c>
      <c r="AE57">
        <f t="shared" si="12"/>
        <v>4668.0051899999999</v>
      </c>
      <c r="AF57">
        <f t="shared" si="13"/>
        <v>4678.7896625000003</v>
      </c>
      <c r="AG57">
        <f t="shared" si="14"/>
        <v>4641.5790458333331</v>
      </c>
    </row>
    <row r="58" spans="1:33" x14ac:dyDescent="0.55000000000000004">
      <c r="A58">
        <f>ALGLIB_SSA_XAUUSD!J58</f>
        <v>1775144400</v>
      </c>
      <c r="B58" t="str">
        <f>_xlfn.XLOOKUP($A58,ALGLIB_SSA_XAUUSD!$A$2:$A$1001,ALGLIB_SSA_XAUUSD!$B$2:$B$1001,"",0)</f>
        <v/>
      </c>
      <c r="C58" t="str">
        <f>_xlfn.XLOOKUP($A58,ALGLIB_SSA_XAUUSD!$A$2:$A$1001,ALGLIB_SSA_XAUUSD!$C$2:$C$1001,"",0)</f>
        <v/>
      </c>
      <c r="D58" s="1">
        <f>D50+(D62-D50)*8/12</f>
        <v>4659.8933333333334</v>
      </c>
      <c r="E58" s="1">
        <f>E50+(E62-E50)*8/12</f>
        <v>4664.7029900000007</v>
      </c>
      <c r="F58" s="1">
        <f>F50+(F62-F50)*8/12</f>
        <v>4656.9717466666661</v>
      </c>
      <c r="G58" s="1">
        <f>G50+(G62-G50)*8/12</f>
        <v>4679.0713599999999</v>
      </c>
      <c r="H58" s="1">
        <f>H50+(H62-H50)*8/12</f>
        <v>4642.1840866666671</v>
      </c>
      <c r="I58" t="str">
        <f>_xlfn.XLOOKUP($A58,ALGLIB_SSA_XAUUSD!$J$2:$J$1001,ALGLIB_SSA_XAUUSD!$K$2:$K$1001,"",0)</f>
        <v>XAUUSD</v>
      </c>
      <c r="J58" t="str">
        <f>_xlfn.XLOOKUP($A58,ALGLIB_SSA_XAUUSD!$J$2:$J$1001,ALGLIB_SSA_XAUUSD!$L$2:$L$1001,"",0)</f>
        <v>M5</v>
      </c>
      <c r="K58">
        <f>_xlfn.XLOOKUP($A58,ALGLIB_SSA_XAUUSD!$J$2:$J$1001,ALGLIB_SSA_XAUUSD!$M$2:$M$1001,"",0)</f>
        <v>4666</v>
      </c>
      <c r="L58">
        <f>_xlfn.XLOOKUP($A58,ALGLIB_SSA_XAUUSD!$J$2:$J$1001,ALGLIB_SSA_XAUUSD!$N$2:$N$1001,"",0)</f>
        <v>4666.9658200000003</v>
      </c>
      <c r="M58">
        <f>_xlfn.XLOOKUP($A58,ALGLIB_SSA_XAUUSD!$J$2:$J$1001,ALGLIB_SSA_XAUUSD!$O$2:$O$1001,"",0)</f>
        <v>4667.8174900000004</v>
      </c>
      <c r="N58">
        <f>_xlfn.XLOOKUP($A58,ALGLIB_SSA_XAUUSD!$J$2:$J$1001,ALGLIB_SSA_XAUUSD!$P$2:$P$1001,"",0)</f>
        <v>4670.9167900000002</v>
      </c>
      <c r="O58">
        <f>_xlfn.XLOOKUP($A58,ALGLIB_SSA_XAUUSD!$J$2:$J$1001,ALGLIB_SSA_XAUUSD!$Q$2:$Q$1001,"",0)</f>
        <v>4661.4008299999996</v>
      </c>
      <c r="R58">
        <f t="shared" si="0"/>
        <v>1775144400</v>
      </c>
      <c r="S58" t="str">
        <f t="shared" si="1"/>
        <v>XAUUSD</v>
      </c>
      <c r="T58" t="str">
        <f t="shared" si="2"/>
        <v>M5</v>
      </c>
      <c r="U58">
        <f t="shared" si="3"/>
        <v>4666</v>
      </c>
      <c r="V58">
        <f t="shared" si="4"/>
        <v>4664.7029900000007</v>
      </c>
      <c r="W58">
        <f t="shared" si="5"/>
        <v>4656.9717466666661</v>
      </c>
      <c r="X58">
        <f t="shared" si="6"/>
        <v>4666.9658200000003</v>
      </c>
      <c r="Y58">
        <f t="shared" si="7"/>
        <v>4667.8174900000004</v>
      </c>
      <c r="Z58">
        <f t="shared" si="8"/>
        <v>4679.0713599999999</v>
      </c>
      <c r="AA58">
        <f t="shared" si="9"/>
        <v>4670.9167900000002</v>
      </c>
      <c r="AB58">
        <f t="shared" si="10"/>
        <v>4642.1840866666671</v>
      </c>
      <c r="AC58">
        <f t="shared" si="11"/>
        <v>4661.4008299999996</v>
      </c>
      <c r="AE58">
        <f t="shared" si="12"/>
        <v>4666.9658200000003</v>
      </c>
      <c r="AF58">
        <f t="shared" si="13"/>
        <v>4679.0713599999999</v>
      </c>
      <c r="AG58">
        <f t="shared" si="14"/>
        <v>4642.1840866666671</v>
      </c>
    </row>
    <row r="59" spans="1:33" x14ac:dyDescent="0.55000000000000004">
      <c r="A59">
        <f>ALGLIB_SSA_XAUUSD!J59</f>
        <v>1775144700</v>
      </c>
      <c r="B59" t="str">
        <f>_xlfn.XLOOKUP($A59,ALGLIB_SSA_XAUUSD!$A$2:$A$1001,ALGLIB_SSA_XAUUSD!$B$2:$B$1001,"",0)</f>
        <v/>
      </c>
      <c r="C59" t="str">
        <f>_xlfn.XLOOKUP($A59,ALGLIB_SSA_XAUUSD!$A$2:$A$1001,ALGLIB_SSA_XAUUSD!$C$2:$C$1001,"",0)</f>
        <v/>
      </c>
      <c r="D59" s="1">
        <f>D50+(D62-D50)*9/12</f>
        <v>4659.7475000000004</v>
      </c>
      <c r="E59" s="1">
        <f>E50+(E62-E50)*9/12</f>
        <v>4665.0969025000004</v>
      </c>
      <c r="F59" s="1">
        <f>F50+(F62-F50)*9/12</f>
        <v>4657.5534275</v>
      </c>
      <c r="G59" s="1">
        <f>G50+(G62-G50)*9/12</f>
        <v>4679.3530575000004</v>
      </c>
      <c r="H59" s="1">
        <f>H50+(H62-H50)*9/12</f>
        <v>4642.7891275000002</v>
      </c>
      <c r="I59" t="str">
        <f>_xlfn.XLOOKUP($A59,ALGLIB_SSA_XAUUSD!$J$2:$J$1001,ALGLIB_SSA_XAUUSD!$K$2:$K$1001,"",0)</f>
        <v>XAUUSD</v>
      </c>
      <c r="J59" t="str">
        <f>_xlfn.XLOOKUP($A59,ALGLIB_SSA_XAUUSD!$J$2:$J$1001,ALGLIB_SSA_XAUUSD!$L$2:$L$1001,"",0)</f>
        <v>M5</v>
      </c>
      <c r="K59">
        <f>_xlfn.XLOOKUP($A59,ALGLIB_SSA_XAUUSD!$J$2:$J$1001,ALGLIB_SSA_XAUUSD!$M$2:$M$1001,"",0)</f>
        <v>4659.1499999999996</v>
      </c>
      <c r="L59">
        <f>_xlfn.XLOOKUP($A59,ALGLIB_SSA_XAUUSD!$J$2:$J$1001,ALGLIB_SSA_XAUUSD!$N$2:$N$1001,"",0)</f>
        <v>4665.3455999999996</v>
      </c>
      <c r="M59">
        <f>_xlfn.XLOOKUP($A59,ALGLIB_SSA_XAUUSD!$J$2:$J$1001,ALGLIB_SSA_XAUUSD!$O$2:$O$1001,"",0)</f>
        <v>4666.5815499999999</v>
      </c>
      <c r="N59">
        <f>_xlfn.XLOOKUP($A59,ALGLIB_SSA_XAUUSD!$J$2:$J$1001,ALGLIB_SSA_XAUUSD!$P$2:$P$1001,"",0)</f>
        <v>4669.2165699999996</v>
      </c>
      <c r="O59">
        <f>_xlfn.XLOOKUP($A59,ALGLIB_SSA_XAUUSD!$J$2:$J$1001,ALGLIB_SSA_XAUUSD!$Q$2:$Q$1001,"",0)</f>
        <v>4659.7411499999998</v>
      </c>
      <c r="R59">
        <f t="shared" si="0"/>
        <v>1775144700</v>
      </c>
      <c r="S59" t="str">
        <f t="shared" si="1"/>
        <v>XAUUSD</v>
      </c>
      <c r="T59" t="str">
        <f t="shared" si="2"/>
        <v>M5</v>
      </c>
      <c r="U59">
        <f t="shared" si="3"/>
        <v>4659.1499999999996</v>
      </c>
      <c r="V59">
        <f t="shared" si="4"/>
        <v>4665.0969025000004</v>
      </c>
      <c r="W59">
        <f t="shared" si="5"/>
        <v>4657.5534275</v>
      </c>
      <c r="X59">
        <f t="shared" si="6"/>
        <v>4665.3455999999996</v>
      </c>
      <c r="Y59">
        <f t="shared" si="7"/>
        <v>4666.5815499999999</v>
      </c>
      <c r="Z59">
        <f t="shared" si="8"/>
        <v>4679.3530575000004</v>
      </c>
      <c r="AA59">
        <f t="shared" si="9"/>
        <v>4669.2165699999996</v>
      </c>
      <c r="AB59">
        <f t="shared" si="10"/>
        <v>4642.7891275000002</v>
      </c>
      <c r="AC59">
        <f t="shared" si="11"/>
        <v>4659.7411499999998</v>
      </c>
      <c r="AE59">
        <f t="shared" si="12"/>
        <v>4665.3455999999996</v>
      </c>
      <c r="AF59">
        <f t="shared" si="13"/>
        <v>4679.3530575000004</v>
      </c>
      <c r="AG59">
        <f t="shared" si="14"/>
        <v>4642.7891275000002</v>
      </c>
    </row>
    <row r="60" spans="1:33" x14ac:dyDescent="0.55000000000000004">
      <c r="A60">
        <f>ALGLIB_SSA_XAUUSD!J60</f>
        <v>1775145000</v>
      </c>
      <c r="B60" t="str">
        <f>_xlfn.XLOOKUP($A60,ALGLIB_SSA_XAUUSD!$A$2:$A$1001,ALGLIB_SSA_XAUUSD!$B$2:$B$1001,"",0)</f>
        <v/>
      </c>
      <c r="C60" t="str">
        <f>_xlfn.XLOOKUP($A60,ALGLIB_SSA_XAUUSD!$A$2:$A$1001,ALGLIB_SSA_XAUUSD!$C$2:$C$1001,"",0)</f>
        <v/>
      </c>
      <c r="D60" s="1">
        <f>D50+(D62-D50)*10/12</f>
        <v>4659.6016666666674</v>
      </c>
      <c r="E60" s="1">
        <f>E50+(E62-E50)*10/12</f>
        <v>4665.4908150000001</v>
      </c>
      <c r="F60" s="1">
        <f>F50+(F62-F50)*10/12</f>
        <v>4658.1351083333329</v>
      </c>
      <c r="G60" s="1">
        <f>G50+(G62-G50)*10/12</f>
        <v>4679.634755</v>
      </c>
      <c r="H60" s="1">
        <f>H50+(H62-H50)*10/12</f>
        <v>4643.3941683333333</v>
      </c>
      <c r="I60" t="str">
        <f>_xlfn.XLOOKUP($A60,ALGLIB_SSA_XAUUSD!$J$2:$J$1001,ALGLIB_SSA_XAUUSD!$K$2:$K$1001,"",0)</f>
        <v>XAUUSD</v>
      </c>
      <c r="J60" t="str">
        <f>_xlfn.XLOOKUP($A60,ALGLIB_SSA_XAUUSD!$J$2:$J$1001,ALGLIB_SSA_XAUUSD!$L$2:$L$1001,"",0)</f>
        <v>M5</v>
      </c>
      <c r="K60">
        <f>_xlfn.XLOOKUP($A60,ALGLIB_SSA_XAUUSD!$J$2:$J$1001,ALGLIB_SSA_XAUUSD!$M$2:$M$1001,"",0)</f>
        <v>4662.16</v>
      </c>
      <c r="L60">
        <f>_xlfn.XLOOKUP($A60,ALGLIB_SSA_XAUUSD!$J$2:$J$1001,ALGLIB_SSA_XAUUSD!$N$2:$N$1001,"",0)</f>
        <v>4663.26865</v>
      </c>
      <c r="M60">
        <f>_xlfn.XLOOKUP($A60,ALGLIB_SSA_XAUUSD!$J$2:$J$1001,ALGLIB_SSA_XAUUSD!$O$2:$O$1001,"",0)</f>
        <v>4664.9251000000004</v>
      </c>
      <c r="N60">
        <f>_xlfn.XLOOKUP($A60,ALGLIB_SSA_XAUUSD!$J$2:$J$1001,ALGLIB_SSA_XAUUSD!$P$2:$P$1001,"",0)</f>
        <v>4667.2694099999999</v>
      </c>
      <c r="O60">
        <f>_xlfn.XLOOKUP($A60,ALGLIB_SSA_XAUUSD!$J$2:$J$1001,ALGLIB_SSA_XAUUSD!$Q$2:$Q$1001,"",0)</f>
        <v>4657.5996800000003</v>
      </c>
      <c r="R60">
        <f t="shared" si="0"/>
        <v>1775145000</v>
      </c>
      <c r="S60" t="str">
        <f t="shared" si="1"/>
        <v>XAUUSD</v>
      </c>
      <c r="T60" t="str">
        <f t="shared" si="2"/>
        <v>M5</v>
      </c>
      <c r="U60">
        <f t="shared" si="3"/>
        <v>4662.16</v>
      </c>
      <c r="V60">
        <f t="shared" si="4"/>
        <v>4665.4908150000001</v>
      </c>
      <c r="W60">
        <f t="shared" si="5"/>
        <v>4658.1351083333329</v>
      </c>
      <c r="X60">
        <f t="shared" si="6"/>
        <v>4663.26865</v>
      </c>
      <c r="Y60">
        <f t="shared" si="7"/>
        <v>4664.9251000000004</v>
      </c>
      <c r="Z60">
        <f t="shared" si="8"/>
        <v>4679.634755</v>
      </c>
      <c r="AA60">
        <f t="shared" si="9"/>
        <v>4667.2694099999999</v>
      </c>
      <c r="AB60">
        <f t="shared" si="10"/>
        <v>4643.3941683333333</v>
      </c>
      <c r="AC60">
        <f t="shared" si="11"/>
        <v>4657.5996800000003</v>
      </c>
      <c r="AE60">
        <f t="shared" si="12"/>
        <v>4663.26865</v>
      </c>
      <c r="AF60">
        <f t="shared" si="13"/>
        <v>4679.634755</v>
      </c>
      <c r="AG60">
        <f t="shared" si="14"/>
        <v>4643.3941683333333</v>
      </c>
    </row>
    <row r="61" spans="1:33" x14ac:dyDescent="0.55000000000000004">
      <c r="A61">
        <f>ALGLIB_SSA_XAUUSD!J61</f>
        <v>1775145300</v>
      </c>
      <c r="B61" t="str">
        <f>_xlfn.XLOOKUP($A61,ALGLIB_SSA_XAUUSD!$A$2:$A$1001,ALGLIB_SSA_XAUUSD!$B$2:$B$1001,"",0)</f>
        <v/>
      </c>
      <c r="C61" t="str">
        <f>_xlfn.XLOOKUP($A61,ALGLIB_SSA_XAUUSD!$A$2:$A$1001,ALGLIB_SSA_XAUUSD!$C$2:$C$1001,"",0)</f>
        <v/>
      </c>
      <c r="D61" s="1">
        <f>D50+(D62-D50)*11/12</f>
        <v>4659.4558333333334</v>
      </c>
      <c r="E61" s="1">
        <f>E50+(E62-E50)*11/12</f>
        <v>4665.8847275000007</v>
      </c>
      <c r="F61" s="1">
        <f>F50+(F62-F50)*11/12</f>
        <v>4658.7167891666668</v>
      </c>
      <c r="G61" s="1">
        <f>G50+(G62-G50)*11/12</f>
        <v>4679.9164525000006</v>
      </c>
      <c r="H61" s="1">
        <f>H50+(H62-H50)*11/12</f>
        <v>4643.9992091666672</v>
      </c>
      <c r="I61" t="str">
        <f>_xlfn.XLOOKUP($A61,ALGLIB_SSA_XAUUSD!$J$2:$J$1001,ALGLIB_SSA_XAUUSD!$K$2:$K$1001,"",0)</f>
        <v>XAUUSD</v>
      </c>
      <c r="J61" t="str">
        <f>_xlfn.XLOOKUP($A61,ALGLIB_SSA_XAUUSD!$J$2:$J$1001,ALGLIB_SSA_XAUUSD!$L$2:$L$1001,"",0)</f>
        <v>M5</v>
      </c>
      <c r="K61">
        <f>_xlfn.XLOOKUP($A61,ALGLIB_SSA_XAUUSD!$J$2:$J$1001,ALGLIB_SSA_XAUUSD!$M$2:$M$1001,"",0)</f>
        <v>4661.0600000000004</v>
      </c>
      <c r="L61">
        <f>_xlfn.XLOOKUP($A61,ALGLIB_SSA_XAUUSD!$J$2:$J$1001,ALGLIB_SSA_XAUUSD!$N$2:$N$1001,"",0)</f>
        <v>4660.7842199999996</v>
      </c>
      <c r="M61">
        <f>_xlfn.XLOOKUP($A61,ALGLIB_SSA_XAUUSD!$J$2:$J$1001,ALGLIB_SSA_XAUUSD!$O$2:$O$1001,"",0)</f>
        <v>4662.85466</v>
      </c>
      <c r="N61">
        <f>_xlfn.XLOOKUP($A61,ALGLIB_SSA_XAUUSD!$J$2:$J$1001,ALGLIB_SSA_XAUUSD!$P$2:$P$1001,"",0)</f>
        <v>4665.2316899999996</v>
      </c>
      <c r="O61">
        <f>_xlfn.XLOOKUP($A61,ALGLIB_SSA_XAUUSD!$J$2:$J$1001,ALGLIB_SSA_XAUUSD!$Q$2:$Q$1001,"",0)</f>
        <v>4655.2180600000002</v>
      </c>
      <c r="R61">
        <f t="shared" si="0"/>
        <v>1775145300</v>
      </c>
      <c r="S61" t="str">
        <f t="shared" si="1"/>
        <v>XAUUSD</v>
      </c>
      <c r="T61" t="str">
        <f t="shared" si="2"/>
        <v>M5</v>
      </c>
      <c r="U61">
        <f t="shared" si="3"/>
        <v>4661.0600000000004</v>
      </c>
      <c r="V61">
        <f t="shared" si="4"/>
        <v>4665.8847275000007</v>
      </c>
      <c r="W61">
        <f t="shared" si="5"/>
        <v>4658.7167891666668</v>
      </c>
      <c r="X61">
        <f t="shared" si="6"/>
        <v>4660.7842199999996</v>
      </c>
      <c r="Y61">
        <f t="shared" si="7"/>
        <v>4662.85466</v>
      </c>
      <c r="Z61">
        <f t="shared" si="8"/>
        <v>4679.9164525000006</v>
      </c>
      <c r="AA61">
        <f t="shared" si="9"/>
        <v>4665.2316899999996</v>
      </c>
      <c r="AB61">
        <f t="shared" si="10"/>
        <v>4643.9992091666672</v>
      </c>
      <c r="AC61">
        <f t="shared" si="11"/>
        <v>4655.2180600000002</v>
      </c>
      <c r="AE61">
        <f t="shared" si="12"/>
        <v>4660.7842199999996</v>
      </c>
      <c r="AF61">
        <f t="shared" si="13"/>
        <v>4679.9164525000006</v>
      </c>
      <c r="AG61">
        <f t="shared" si="14"/>
        <v>4643.9992091666672</v>
      </c>
    </row>
    <row r="62" spans="1:33" x14ac:dyDescent="0.55000000000000004">
      <c r="A62">
        <f>ALGLIB_SSA_XAUUSD!J62</f>
        <v>1775145600</v>
      </c>
      <c r="B62" t="str">
        <f>_xlfn.XLOOKUP($A62,ALGLIB_SSA_XAUUSD!$A$2:$A$1001,ALGLIB_SSA_XAUUSD!$B$2:$B$1001,"",0)</f>
        <v>XAUUSD</v>
      </c>
      <c r="C62" t="str">
        <f>_xlfn.XLOOKUP($A62,ALGLIB_SSA_XAUUSD!$A$2:$A$1001,ALGLIB_SSA_XAUUSD!$C$2:$C$1001,"",0)</f>
        <v>H1</v>
      </c>
      <c r="D62" s="2">
        <f>_xlfn.XLOOKUP($A62,ALGLIB_SSA_XAUUSD!$A$2:$A$1001,ALGLIB_SSA_XAUUSD!$D$2:$D$1001,"",0)</f>
        <v>4659.3100000000004</v>
      </c>
      <c r="E62" s="2">
        <f>_xlfn.XLOOKUP($A62,ALGLIB_SSA_XAUUSD!$A$2:$A$1001,ALGLIB_SSA_XAUUSD!$E$2:$E$1001,"",0)</f>
        <v>4666.2786400000005</v>
      </c>
      <c r="F62" s="2">
        <f>_xlfn.XLOOKUP($A62,ALGLIB_SSA_XAUUSD!$A$2:$A$1001,ALGLIB_SSA_XAUUSD!$F$2:$F$1001,"",0)</f>
        <v>4659.2984699999997</v>
      </c>
      <c r="G62" s="2">
        <f>_xlfn.XLOOKUP($A62,ALGLIB_SSA_XAUUSD!$A$2:$A$1001,ALGLIB_SSA_XAUUSD!$G$2:$G$1001,"",0)</f>
        <v>4680.1981500000002</v>
      </c>
      <c r="H62" s="2">
        <f>_xlfn.XLOOKUP($A62,ALGLIB_SSA_XAUUSD!$A$2:$A$1001,ALGLIB_SSA_XAUUSD!$H$2:$H$1001,"",0)</f>
        <v>4644.6042500000003</v>
      </c>
      <c r="I62" t="str">
        <f>_xlfn.XLOOKUP($A62,ALGLIB_SSA_XAUUSD!$J$2:$J$1001,ALGLIB_SSA_XAUUSD!$K$2:$K$1001,"",0)</f>
        <v>XAUUSD</v>
      </c>
      <c r="J62" t="str">
        <f>_xlfn.XLOOKUP($A62,ALGLIB_SSA_XAUUSD!$J$2:$J$1001,ALGLIB_SSA_XAUUSD!$L$2:$L$1001,"",0)</f>
        <v>M5</v>
      </c>
      <c r="K62">
        <f>_xlfn.XLOOKUP($A62,ALGLIB_SSA_XAUUSD!$J$2:$J$1001,ALGLIB_SSA_XAUUSD!$M$2:$M$1001,"",0)</f>
        <v>4661.82</v>
      </c>
      <c r="L62">
        <f>_xlfn.XLOOKUP($A62,ALGLIB_SSA_XAUUSD!$J$2:$J$1001,ALGLIB_SSA_XAUUSD!$N$2:$N$1001,"",0)</f>
        <v>4658.1377499999999</v>
      </c>
      <c r="M62">
        <f>_xlfn.XLOOKUP($A62,ALGLIB_SSA_XAUUSD!$J$2:$J$1001,ALGLIB_SSA_XAUUSD!$O$2:$O$1001,"",0)</f>
        <v>4660.4962100000002</v>
      </c>
      <c r="N62">
        <f>_xlfn.XLOOKUP($A62,ALGLIB_SSA_XAUUSD!$J$2:$J$1001,ALGLIB_SSA_XAUUSD!$P$2:$P$1001,"",0)</f>
        <v>4663.2183999999997</v>
      </c>
      <c r="O62">
        <f>_xlfn.XLOOKUP($A62,ALGLIB_SSA_XAUUSD!$J$2:$J$1001,ALGLIB_SSA_XAUUSD!$Q$2:$Q$1001,"",0)</f>
        <v>4652.7929899999999</v>
      </c>
      <c r="R62">
        <f t="shared" si="0"/>
        <v>1775145600</v>
      </c>
      <c r="S62" t="str">
        <f t="shared" si="1"/>
        <v>XAUUSD</v>
      </c>
      <c r="T62" t="str">
        <f t="shared" si="2"/>
        <v>M5</v>
      </c>
      <c r="U62">
        <f t="shared" si="3"/>
        <v>4661.82</v>
      </c>
      <c r="V62">
        <f t="shared" si="4"/>
        <v>4666.2786400000005</v>
      </c>
      <c r="W62">
        <f t="shared" si="5"/>
        <v>4659.2984699999997</v>
      </c>
      <c r="X62">
        <f t="shared" si="6"/>
        <v>4658.1377499999999</v>
      </c>
      <c r="Y62">
        <f t="shared" si="7"/>
        <v>4660.4962100000002</v>
      </c>
      <c r="Z62">
        <f t="shared" si="8"/>
        <v>4680.1981500000002</v>
      </c>
      <c r="AA62">
        <f t="shared" si="9"/>
        <v>4663.2183999999997</v>
      </c>
      <c r="AB62">
        <f t="shared" si="10"/>
        <v>4644.6042500000003</v>
      </c>
      <c r="AC62">
        <f t="shared" si="11"/>
        <v>4652.7929899999999</v>
      </c>
      <c r="AE62">
        <f t="shared" si="12"/>
        <v>4658.1377499999999</v>
      </c>
      <c r="AF62">
        <f t="shared" si="13"/>
        <v>4680.1981500000002</v>
      </c>
      <c r="AG62">
        <f t="shared" si="14"/>
        <v>4644.6042500000003</v>
      </c>
    </row>
    <row r="63" spans="1:33" x14ac:dyDescent="0.55000000000000004">
      <c r="A63">
        <f>ALGLIB_SSA_XAUUSD!J63</f>
        <v>1775145900</v>
      </c>
      <c r="B63" t="str">
        <f>_xlfn.XLOOKUP($A63,ALGLIB_SSA_XAUUSD!$A$2:$A$1001,ALGLIB_SSA_XAUUSD!$B$2:$B$1001,"",0)</f>
        <v/>
      </c>
      <c r="C63" t="str">
        <f>_xlfn.XLOOKUP($A63,ALGLIB_SSA_XAUUSD!$A$2:$A$1001,ALGLIB_SSA_XAUUSD!$C$2:$C$1001,"",0)</f>
        <v/>
      </c>
      <c r="D63" s="1">
        <f>D62+(D74-D62)*1/12</f>
        <v>4658.4350000000004</v>
      </c>
      <c r="E63" s="1">
        <f>E62+(E74-E62)*1/12</f>
        <v>4666.372968333334</v>
      </c>
      <c r="F63" s="1">
        <f>F62+(F74-F62)*1/12</f>
        <v>4659.6364741666666</v>
      </c>
      <c r="G63" s="1">
        <f>G62+(G74-G62)*1/12</f>
        <v>4680.2177033333337</v>
      </c>
      <c r="H63" s="1">
        <f>H62+(H74-H62)*1/12</f>
        <v>4644.9321600000003</v>
      </c>
      <c r="I63" t="str">
        <f>_xlfn.XLOOKUP($A63,ALGLIB_SSA_XAUUSD!$J$2:$J$1001,ALGLIB_SSA_XAUUSD!$K$2:$K$1001,"",0)</f>
        <v>XAUUSD</v>
      </c>
      <c r="J63" t="str">
        <f>_xlfn.XLOOKUP($A63,ALGLIB_SSA_XAUUSD!$J$2:$J$1001,ALGLIB_SSA_XAUUSD!$L$2:$L$1001,"",0)</f>
        <v>M5</v>
      </c>
      <c r="K63">
        <f>_xlfn.XLOOKUP($A63,ALGLIB_SSA_XAUUSD!$J$2:$J$1001,ALGLIB_SSA_XAUUSD!$M$2:$M$1001,"",0)</f>
        <v>4658.07</v>
      </c>
      <c r="L63">
        <f>_xlfn.XLOOKUP($A63,ALGLIB_SSA_XAUUSD!$J$2:$J$1001,ALGLIB_SSA_XAUUSD!$N$2:$N$1001,"",0)</f>
        <v>4655.6156799999999</v>
      </c>
      <c r="M63">
        <f>_xlfn.XLOOKUP($A63,ALGLIB_SSA_XAUUSD!$J$2:$J$1001,ALGLIB_SSA_XAUUSD!$O$2:$O$1001,"",0)</f>
        <v>4658.0559400000002</v>
      </c>
      <c r="N63">
        <f>_xlfn.XLOOKUP($A63,ALGLIB_SSA_XAUUSD!$J$2:$J$1001,ALGLIB_SSA_XAUUSD!$P$2:$P$1001,"",0)</f>
        <v>4661.3148600000004</v>
      </c>
      <c r="O63">
        <f>_xlfn.XLOOKUP($A63,ALGLIB_SSA_XAUUSD!$J$2:$J$1001,ALGLIB_SSA_XAUUSD!$Q$2:$Q$1001,"",0)</f>
        <v>4650.4533099999999</v>
      </c>
      <c r="R63">
        <f t="shared" si="0"/>
        <v>1775145900</v>
      </c>
      <c r="S63" t="str">
        <f t="shared" si="1"/>
        <v>XAUUSD</v>
      </c>
      <c r="T63" t="str">
        <f t="shared" si="2"/>
        <v>M5</v>
      </c>
      <c r="U63">
        <f t="shared" si="3"/>
        <v>4658.07</v>
      </c>
      <c r="V63">
        <f t="shared" si="4"/>
        <v>4666.372968333334</v>
      </c>
      <c r="W63">
        <f t="shared" si="5"/>
        <v>4659.6364741666666</v>
      </c>
      <c r="X63">
        <f t="shared" si="6"/>
        <v>4655.6156799999999</v>
      </c>
      <c r="Y63">
        <f t="shared" si="7"/>
        <v>4658.0559400000002</v>
      </c>
      <c r="Z63">
        <f t="shared" si="8"/>
        <v>4680.2177033333337</v>
      </c>
      <c r="AA63">
        <f t="shared" si="9"/>
        <v>4661.3148600000004</v>
      </c>
      <c r="AB63">
        <f t="shared" si="10"/>
        <v>4644.9321600000003</v>
      </c>
      <c r="AC63">
        <f t="shared" si="11"/>
        <v>4650.4533099999999</v>
      </c>
      <c r="AE63">
        <f t="shared" si="12"/>
        <v>4655.6156799999999</v>
      </c>
      <c r="AF63">
        <f t="shared" si="13"/>
        <v>4680.2177033333337</v>
      </c>
      <c r="AG63">
        <f t="shared" si="14"/>
        <v>4644.9321600000003</v>
      </c>
    </row>
    <row r="64" spans="1:33" x14ac:dyDescent="0.55000000000000004">
      <c r="A64">
        <f>ALGLIB_SSA_XAUUSD!J64</f>
        <v>1775146200</v>
      </c>
      <c r="B64" t="str">
        <f>_xlfn.XLOOKUP($A64,ALGLIB_SSA_XAUUSD!$A$2:$A$1001,ALGLIB_SSA_XAUUSD!$B$2:$B$1001,"",0)</f>
        <v/>
      </c>
      <c r="C64" t="str">
        <f>_xlfn.XLOOKUP($A64,ALGLIB_SSA_XAUUSD!$A$2:$A$1001,ALGLIB_SSA_XAUUSD!$C$2:$C$1001,"",0)</f>
        <v/>
      </c>
      <c r="D64" s="1">
        <f>D62+(D74-D62)*2/12</f>
        <v>4657.5600000000004</v>
      </c>
      <c r="E64" s="1">
        <f>E62+(E74-E62)*2/12</f>
        <v>4666.4672966666667</v>
      </c>
      <c r="F64" s="1">
        <f>F62+(F74-F62)*2/12</f>
        <v>4659.9744783333335</v>
      </c>
      <c r="G64" s="1">
        <f>G62+(G74-G62)*2/12</f>
        <v>4680.2372566666672</v>
      </c>
      <c r="H64" s="1">
        <f>H62+(H74-H62)*2/12</f>
        <v>4645.2600700000003</v>
      </c>
      <c r="I64" t="str">
        <f>_xlfn.XLOOKUP($A64,ALGLIB_SSA_XAUUSD!$J$2:$J$1001,ALGLIB_SSA_XAUUSD!$K$2:$K$1001,"",0)</f>
        <v>XAUUSD</v>
      </c>
      <c r="J64" t="str">
        <f>_xlfn.XLOOKUP($A64,ALGLIB_SSA_XAUUSD!$J$2:$J$1001,ALGLIB_SSA_XAUUSD!$L$2:$L$1001,"",0)</f>
        <v>M5</v>
      </c>
      <c r="K64">
        <f>_xlfn.XLOOKUP($A64,ALGLIB_SSA_XAUUSD!$J$2:$J$1001,ALGLIB_SSA_XAUUSD!$M$2:$M$1001,"",0)</f>
        <v>4654.93</v>
      </c>
      <c r="L64">
        <f>_xlfn.XLOOKUP($A64,ALGLIB_SSA_XAUUSD!$J$2:$J$1001,ALGLIB_SSA_XAUUSD!$N$2:$N$1001,"",0)</f>
        <v>4653.6525600000004</v>
      </c>
      <c r="M64">
        <f>_xlfn.XLOOKUP($A64,ALGLIB_SSA_XAUUSD!$J$2:$J$1001,ALGLIB_SSA_XAUUSD!$O$2:$O$1001,"",0)</f>
        <v>4655.8542500000003</v>
      </c>
      <c r="N64">
        <f>_xlfn.XLOOKUP($A64,ALGLIB_SSA_XAUUSD!$J$2:$J$1001,ALGLIB_SSA_XAUUSD!$P$2:$P$1001,"",0)</f>
        <v>4659.8492999999999</v>
      </c>
      <c r="O64">
        <f>_xlfn.XLOOKUP($A64,ALGLIB_SSA_XAUUSD!$J$2:$J$1001,ALGLIB_SSA_XAUUSD!$Q$2:$Q$1001,"",0)</f>
        <v>4648.7909200000004</v>
      </c>
      <c r="R64">
        <f t="shared" si="0"/>
        <v>1775146200</v>
      </c>
      <c r="S64" t="str">
        <f t="shared" si="1"/>
        <v>XAUUSD</v>
      </c>
      <c r="T64" t="str">
        <f t="shared" si="2"/>
        <v>M5</v>
      </c>
      <c r="U64">
        <f t="shared" si="3"/>
        <v>4654.93</v>
      </c>
      <c r="V64">
        <f t="shared" si="4"/>
        <v>4666.4672966666667</v>
      </c>
      <c r="W64">
        <f t="shared" si="5"/>
        <v>4659.9744783333335</v>
      </c>
      <c r="X64">
        <f t="shared" si="6"/>
        <v>4653.6525600000004</v>
      </c>
      <c r="Y64">
        <f t="shared" si="7"/>
        <v>4655.8542500000003</v>
      </c>
      <c r="Z64">
        <f t="shared" si="8"/>
        <v>4680.2372566666672</v>
      </c>
      <c r="AA64">
        <f t="shared" si="9"/>
        <v>4659.8492999999999</v>
      </c>
      <c r="AB64">
        <f t="shared" si="10"/>
        <v>4645.2600700000003</v>
      </c>
      <c r="AC64">
        <f t="shared" si="11"/>
        <v>4648.7909200000004</v>
      </c>
      <c r="AE64">
        <f t="shared" si="12"/>
        <v>4653.6525600000004</v>
      </c>
      <c r="AF64">
        <f t="shared" si="13"/>
        <v>4680.2372566666672</v>
      </c>
      <c r="AG64">
        <f t="shared" si="14"/>
        <v>4645.2600700000003</v>
      </c>
    </row>
    <row r="65" spans="1:33" x14ac:dyDescent="0.55000000000000004">
      <c r="A65">
        <f>ALGLIB_SSA_XAUUSD!J65</f>
        <v>1775146500</v>
      </c>
      <c r="B65" t="str">
        <f>_xlfn.XLOOKUP($A65,ALGLIB_SSA_XAUUSD!$A$2:$A$1001,ALGLIB_SSA_XAUUSD!$B$2:$B$1001,"",0)</f>
        <v/>
      </c>
      <c r="C65" t="str">
        <f>_xlfn.XLOOKUP($A65,ALGLIB_SSA_XAUUSD!$A$2:$A$1001,ALGLIB_SSA_XAUUSD!$C$2:$C$1001,"",0)</f>
        <v/>
      </c>
      <c r="D65" s="1">
        <f>D62+(D74-D62)*3/12</f>
        <v>4656.6850000000004</v>
      </c>
      <c r="E65" s="1">
        <f>E62+(E74-E62)*3/12</f>
        <v>4666.5616250000003</v>
      </c>
      <c r="F65" s="1">
        <f>F62+(F74-F62)*3/12</f>
        <v>4660.3124824999995</v>
      </c>
      <c r="G65" s="1">
        <f>G62+(G74-G62)*3/12</f>
        <v>4680.2568099999999</v>
      </c>
      <c r="H65" s="1">
        <f>H62+(H74-H62)*3/12</f>
        <v>4645.5879800000002</v>
      </c>
      <c r="I65" t="str">
        <f>_xlfn.XLOOKUP($A65,ALGLIB_SSA_XAUUSD!$J$2:$J$1001,ALGLIB_SSA_XAUUSD!$K$2:$K$1001,"",0)</f>
        <v>XAUUSD</v>
      </c>
      <c r="J65" t="str">
        <f>_xlfn.XLOOKUP($A65,ALGLIB_SSA_XAUUSD!$J$2:$J$1001,ALGLIB_SSA_XAUUSD!$L$2:$L$1001,"",0)</f>
        <v>M5</v>
      </c>
      <c r="K65">
        <f>_xlfn.XLOOKUP($A65,ALGLIB_SSA_XAUUSD!$J$2:$J$1001,ALGLIB_SSA_XAUUSD!$M$2:$M$1001,"",0)</f>
        <v>4646.49</v>
      </c>
      <c r="L65">
        <f>_xlfn.XLOOKUP($A65,ALGLIB_SSA_XAUUSD!$J$2:$J$1001,ALGLIB_SSA_XAUUSD!$N$2:$N$1001,"",0)</f>
        <v>4652.5617700000003</v>
      </c>
      <c r="M65">
        <f>_xlfn.XLOOKUP($A65,ALGLIB_SSA_XAUUSD!$J$2:$J$1001,ALGLIB_SSA_XAUUSD!$O$2:$O$1001,"",0)</f>
        <v>4654.2080100000003</v>
      </c>
      <c r="N65">
        <f>_xlfn.XLOOKUP($A65,ALGLIB_SSA_XAUUSD!$J$2:$J$1001,ALGLIB_SSA_XAUUSD!$P$2:$P$1001,"",0)</f>
        <v>4659.1783599999999</v>
      </c>
      <c r="O65">
        <f>_xlfn.XLOOKUP($A65,ALGLIB_SSA_XAUUSD!$J$2:$J$1001,ALGLIB_SSA_XAUUSD!$Q$2:$Q$1001,"",0)</f>
        <v>4647.9756600000001</v>
      </c>
      <c r="R65">
        <f t="shared" si="0"/>
        <v>1775146500</v>
      </c>
      <c r="S65" t="str">
        <f t="shared" si="1"/>
        <v>XAUUSD</v>
      </c>
      <c r="T65" t="str">
        <f t="shared" si="2"/>
        <v>M5</v>
      </c>
      <c r="U65">
        <f t="shared" si="3"/>
        <v>4646.49</v>
      </c>
      <c r="V65">
        <f t="shared" si="4"/>
        <v>4666.5616250000003</v>
      </c>
      <c r="W65">
        <f t="shared" si="5"/>
        <v>4660.3124824999995</v>
      </c>
      <c r="X65">
        <f t="shared" si="6"/>
        <v>4652.5617700000003</v>
      </c>
      <c r="Y65">
        <f t="shared" si="7"/>
        <v>4654.2080100000003</v>
      </c>
      <c r="Z65">
        <f t="shared" si="8"/>
        <v>4680.2568099999999</v>
      </c>
      <c r="AA65">
        <f t="shared" si="9"/>
        <v>4659.1783599999999</v>
      </c>
      <c r="AB65">
        <f t="shared" si="10"/>
        <v>4645.5879800000002</v>
      </c>
      <c r="AC65">
        <f t="shared" si="11"/>
        <v>4647.9756600000001</v>
      </c>
      <c r="AE65">
        <f t="shared" si="12"/>
        <v>4652.5617700000003</v>
      </c>
      <c r="AF65">
        <f t="shared" si="13"/>
        <v>4680.2568099999999</v>
      </c>
      <c r="AG65">
        <f t="shared" si="14"/>
        <v>4645.5879800000002</v>
      </c>
    </row>
    <row r="66" spans="1:33" x14ac:dyDescent="0.55000000000000004">
      <c r="A66">
        <f>ALGLIB_SSA_XAUUSD!J66</f>
        <v>1775146800</v>
      </c>
      <c r="B66" t="str">
        <f>_xlfn.XLOOKUP($A66,ALGLIB_SSA_XAUUSD!$A$2:$A$1001,ALGLIB_SSA_XAUUSD!$B$2:$B$1001,"",0)</f>
        <v/>
      </c>
      <c r="C66" t="str">
        <f>_xlfn.XLOOKUP($A66,ALGLIB_SSA_XAUUSD!$A$2:$A$1001,ALGLIB_SSA_XAUUSD!$C$2:$C$1001,"",0)</f>
        <v/>
      </c>
      <c r="D66" s="1">
        <f>D62+(D74-D62)*4/12</f>
        <v>4655.8100000000004</v>
      </c>
      <c r="E66" s="1">
        <f>E62+(E74-E62)*4/12</f>
        <v>4666.6559533333339</v>
      </c>
      <c r="F66" s="1">
        <f>F62+(F74-F62)*4/12</f>
        <v>4660.6504866666664</v>
      </c>
      <c r="G66" s="1">
        <f>G62+(G74-G62)*4/12</f>
        <v>4680.2763633333334</v>
      </c>
      <c r="H66" s="1">
        <f>H62+(H74-H62)*4/12</f>
        <v>4645.9158900000002</v>
      </c>
      <c r="I66" t="str">
        <f>_xlfn.XLOOKUP($A66,ALGLIB_SSA_XAUUSD!$J$2:$J$1001,ALGLIB_SSA_XAUUSD!$K$2:$K$1001,"",0)</f>
        <v>XAUUSD</v>
      </c>
      <c r="J66" t="str">
        <f>_xlfn.XLOOKUP($A66,ALGLIB_SSA_XAUUSD!$J$2:$J$1001,ALGLIB_SSA_XAUUSD!$L$2:$L$1001,"",0)</f>
        <v>M5</v>
      </c>
      <c r="K66">
        <f>_xlfn.XLOOKUP($A66,ALGLIB_SSA_XAUUSD!$J$2:$J$1001,ALGLIB_SSA_XAUUSD!$M$2:$M$1001,"",0)</f>
        <v>4651.4799999999996</v>
      </c>
      <c r="L66">
        <f>_xlfn.XLOOKUP($A66,ALGLIB_SSA_XAUUSD!$J$2:$J$1001,ALGLIB_SSA_XAUUSD!$N$2:$N$1001,"",0)</f>
        <v>4652.6239599999999</v>
      </c>
      <c r="M66">
        <f>_xlfn.XLOOKUP($A66,ALGLIB_SSA_XAUUSD!$J$2:$J$1001,ALGLIB_SSA_XAUUSD!$O$2:$O$1001,"",0)</f>
        <v>4653.4159900000004</v>
      </c>
      <c r="N66">
        <f>_xlfn.XLOOKUP($A66,ALGLIB_SSA_XAUUSD!$J$2:$J$1001,ALGLIB_SSA_XAUUSD!$P$2:$P$1001,"",0)</f>
        <v>4659.3595400000004</v>
      </c>
      <c r="O66">
        <f>_xlfn.XLOOKUP($A66,ALGLIB_SSA_XAUUSD!$J$2:$J$1001,ALGLIB_SSA_XAUUSD!$Q$2:$Q$1001,"",0)</f>
        <v>4648.2082099999998</v>
      </c>
      <c r="R66">
        <f t="shared" si="0"/>
        <v>1775146800</v>
      </c>
      <c r="S66" t="str">
        <f t="shared" si="1"/>
        <v>XAUUSD</v>
      </c>
      <c r="T66" t="str">
        <f t="shared" si="2"/>
        <v>M5</v>
      </c>
      <c r="U66">
        <f t="shared" si="3"/>
        <v>4651.4799999999996</v>
      </c>
      <c r="V66">
        <f t="shared" si="4"/>
        <v>4666.6559533333339</v>
      </c>
      <c r="W66">
        <f t="shared" si="5"/>
        <v>4660.6504866666664</v>
      </c>
      <c r="X66">
        <f t="shared" si="6"/>
        <v>4652.6239599999999</v>
      </c>
      <c r="Y66">
        <f t="shared" si="7"/>
        <v>4653.4159900000004</v>
      </c>
      <c r="Z66">
        <f t="shared" si="8"/>
        <v>4680.2763633333334</v>
      </c>
      <c r="AA66">
        <f t="shared" si="9"/>
        <v>4659.3595400000004</v>
      </c>
      <c r="AB66">
        <f t="shared" si="10"/>
        <v>4645.9158900000002</v>
      </c>
      <c r="AC66">
        <f t="shared" si="11"/>
        <v>4648.2082099999998</v>
      </c>
      <c r="AE66">
        <f t="shared" si="12"/>
        <v>4652.6239599999999</v>
      </c>
      <c r="AF66">
        <f t="shared" si="13"/>
        <v>4680.2763633333334</v>
      </c>
      <c r="AG66">
        <f t="shared" si="14"/>
        <v>4645.9158900000002</v>
      </c>
    </row>
    <row r="67" spans="1:33" x14ac:dyDescent="0.55000000000000004">
      <c r="A67">
        <f>ALGLIB_SSA_XAUUSD!J67</f>
        <v>1775147100</v>
      </c>
      <c r="B67" t="str">
        <f>_xlfn.XLOOKUP($A67,ALGLIB_SSA_XAUUSD!$A$2:$A$1001,ALGLIB_SSA_XAUUSD!$B$2:$B$1001,"",0)</f>
        <v/>
      </c>
      <c r="C67" t="str">
        <f>_xlfn.XLOOKUP($A67,ALGLIB_SSA_XAUUSD!$A$2:$A$1001,ALGLIB_SSA_XAUUSD!$C$2:$C$1001,"",0)</f>
        <v/>
      </c>
      <c r="D67" s="1">
        <f>D62+(D74-D62)*5/12</f>
        <v>4654.9350000000004</v>
      </c>
      <c r="E67" s="1">
        <f>E62+(E74-E62)*5/12</f>
        <v>4666.7502816666665</v>
      </c>
      <c r="F67" s="1">
        <f>F62+(F74-F62)*5/12</f>
        <v>4660.9884908333333</v>
      </c>
      <c r="G67" s="1">
        <f>G62+(G74-G62)*5/12</f>
        <v>4680.2959166666669</v>
      </c>
      <c r="H67" s="1">
        <f>H62+(H74-H62)*5/12</f>
        <v>4646.2438000000002</v>
      </c>
      <c r="I67" t="str">
        <f>_xlfn.XLOOKUP($A67,ALGLIB_SSA_XAUUSD!$J$2:$J$1001,ALGLIB_SSA_XAUUSD!$K$2:$K$1001,"",0)</f>
        <v>XAUUSD</v>
      </c>
      <c r="J67" t="str">
        <f>_xlfn.XLOOKUP($A67,ALGLIB_SSA_XAUUSD!$J$2:$J$1001,ALGLIB_SSA_XAUUSD!$L$2:$L$1001,"",0)</f>
        <v>M5</v>
      </c>
      <c r="K67">
        <f>_xlfn.XLOOKUP($A67,ALGLIB_SSA_XAUUSD!$J$2:$J$1001,ALGLIB_SSA_XAUUSD!$M$2:$M$1001,"",0)</f>
        <v>4650.75</v>
      </c>
      <c r="L67">
        <f>_xlfn.XLOOKUP($A67,ALGLIB_SSA_XAUUSD!$J$2:$J$1001,ALGLIB_SSA_XAUUSD!$N$2:$N$1001,"",0)</f>
        <v>4653.6658200000002</v>
      </c>
      <c r="M67">
        <f>_xlfn.XLOOKUP($A67,ALGLIB_SSA_XAUUSD!$J$2:$J$1001,ALGLIB_SSA_XAUUSD!$O$2:$O$1001,"",0)</f>
        <v>4653.5409</v>
      </c>
      <c r="N67">
        <f>_xlfn.XLOOKUP($A67,ALGLIB_SSA_XAUUSD!$J$2:$J$1001,ALGLIB_SSA_XAUUSD!$P$2:$P$1001,"",0)</f>
        <v>4660.3495300000004</v>
      </c>
      <c r="O67">
        <f>_xlfn.XLOOKUP($A67,ALGLIB_SSA_XAUUSD!$J$2:$J$1001,ALGLIB_SSA_XAUUSD!$Q$2:$Q$1001,"",0)</f>
        <v>4649.49269</v>
      </c>
      <c r="R67">
        <f t="shared" ref="R67:R130" si="15">A67</f>
        <v>1775147100</v>
      </c>
      <c r="S67" t="str">
        <f t="shared" ref="S67:S130" si="16">I67</f>
        <v>XAUUSD</v>
      </c>
      <c r="T67" t="str">
        <f t="shared" ref="T67:T130" si="17">J67</f>
        <v>M5</v>
      </c>
      <c r="U67">
        <f t="shared" ref="U67:U130" si="18">K67</f>
        <v>4650.75</v>
      </c>
      <c r="V67">
        <f t="shared" ref="V67:V130" si="19">E67</f>
        <v>4666.7502816666665</v>
      </c>
      <c r="W67">
        <f t="shared" ref="W67:W130" si="20">F67</f>
        <v>4660.9884908333333</v>
      </c>
      <c r="X67">
        <f t="shared" ref="X67:X130" si="21">L67</f>
        <v>4653.6658200000002</v>
      </c>
      <c r="Y67">
        <f t="shared" ref="Y67:Y130" si="22">M67</f>
        <v>4653.5409</v>
      </c>
      <c r="Z67">
        <f t="shared" ref="Z67:Z130" si="23">G67</f>
        <v>4680.2959166666669</v>
      </c>
      <c r="AA67">
        <f t="shared" ref="AA67:AA130" si="24">N67</f>
        <v>4660.3495300000004</v>
      </c>
      <c r="AB67">
        <f t="shared" ref="AB67:AB130" si="25">H67</f>
        <v>4646.2438000000002</v>
      </c>
      <c r="AC67">
        <f t="shared" ref="AC67:AC130" si="26">O67</f>
        <v>4649.49269</v>
      </c>
      <c r="AE67">
        <f t="shared" ref="AE67:AE130" si="27">X67</f>
        <v>4653.6658200000002</v>
      </c>
      <c r="AF67">
        <f t="shared" ref="AF67:AF130" si="28">Z67</f>
        <v>4680.2959166666669</v>
      </c>
      <c r="AG67">
        <f t="shared" ref="AG67:AG130" si="29">AB67</f>
        <v>4646.2438000000002</v>
      </c>
    </row>
    <row r="68" spans="1:33" x14ac:dyDescent="0.55000000000000004">
      <c r="A68">
        <f>ALGLIB_SSA_XAUUSD!J68</f>
        <v>1775147400</v>
      </c>
      <c r="B68" t="str">
        <f>_xlfn.XLOOKUP($A68,ALGLIB_SSA_XAUUSD!$A$2:$A$1001,ALGLIB_SSA_XAUUSD!$B$2:$B$1001,"",0)</f>
        <v/>
      </c>
      <c r="C68" t="str">
        <f>_xlfn.XLOOKUP($A68,ALGLIB_SSA_XAUUSD!$A$2:$A$1001,ALGLIB_SSA_XAUUSD!$C$2:$C$1001,"",0)</f>
        <v/>
      </c>
      <c r="D68" s="1">
        <f>D62+(D74-D62)*6/12</f>
        <v>4654.0600000000004</v>
      </c>
      <c r="E68" s="1">
        <f>E62+(E74-E62)*6/12</f>
        <v>4666.8446100000001</v>
      </c>
      <c r="F68" s="1">
        <f>F62+(F74-F62)*6/12</f>
        <v>4661.3264949999993</v>
      </c>
      <c r="G68" s="1">
        <f>G62+(G74-G62)*6/12</f>
        <v>4680.3154699999996</v>
      </c>
      <c r="H68" s="1">
        <f>H62+(H74-H62)*6/12</f>
        <v>4646.5717100000002</v>
      </c>
      <c r="I68" t="str">
        <f>_xlfn.XLOOKUP($A68,ALGLIB_SSA_XAUUSD!$J$2:$J$1001,ALGLIB_SSA_XAUUSD!$K$2:$K$1001,"",0)</f>
        <v>XAUUSD</v>
      </c>
      <c r="J68" t="str">
        <f>_xlfn.XLOOKUP($A68,ALGLIB_SSA_XAUUSD!$J$2:$J$1001,ALGLIB_SSA_XAUUSD!$L$2:$L$1001,"",0)</f>
        <v>M5</v>
      </c>
      <c r="K68">
        <f>_xlfn.XLOOKUP($A68,ALGLIB_SSA_XAUUSD!$J$2:$J$1001,ALGLIB_SSA_XAUUSD!$M$2:$M$1001,"",0)</f>
        <v>4658.29</v>
      </c>
      <c r="L68">
        <f>_xlfn.XLOOKUP($A68,ALGLIB_SSA_XAUUSD!$J$2:$J$1001,ALGLIB_SSA_XAUUSD!$N$2:$N$1001,"",0)</f>
        <v>4655.5101000000004</v>
      </c>
      <c r="M68">
        <f>_xlfn.XLOOKUP($A68,ALGLIB_SSA_XAUUSD!$J$2:$J$1001,ALGLIB_SSA_XAUUSD!$O$2:$O$1001,"",0)</f>
        <v>4654.5254999999997</v>
      </c>
      <c r="N68">
        <f>_xlfn.XLOOKUP($A68,ALGLIB_SSA_XAUUSD!$J$2:$J$1001,ALGLIB_SSA_XAUUSD!$P$2:$P$1001,"",0)</f>
        <v>4661.9625999999998</v>
      </c>
      <c r="O68">
        <f>_xlfn.XLOOKUP($A68,ALGLIB_SSA_XAUUSD!$J$2:$J$1001,ALGLIB_SSA_XAUUSD!$Q$2:$Q$1001,"",0)</f>
        <v>4651.4599500000004</v>
      </c>
      <c r="R68">
        <f t="shared" si="15"/>
        <v>1775147400</v>
      </c>
      <c r="S68" t="str">
        <f t="shared" si="16"/>
        <v>XAUUSD</v>
      </c>
      <c r="T68" t="str">
        <f t="shared" si="17"/>
        <v>M5</v>
      </c>
      <c r="U68">
        <f t="shared" si="18"/>
        <v>4658.29</v>
      </c>
      <c r="V68">
        <f t="shared" si="19"/>
        <v>4666.8446100000001</v>
      </c>
      <c r="W68">
        <f t="shared" si="20"/>
        <v>4661.3264949999993</v>
      </c>
      <c r="X68">
        <f t="shared" si="21"/>
        <v>4655.5101000000004</v>
      </c>
      <c r="Y68">
        <f t="shared" si="22"/>
        <v>4654.5254999999997</v>
      </c>
      <c r="Z68">
        <f t="shared" si="23"/>
        <v>4680.3154699999996</v>
      </c>
      <c r="AA68">
        <f t="shared" si="24"/>
        <v>4661.9625999999998</v>
      </c>
      <c r="AB68">
        <f t="shared" si="25"/>
        <v>4646.5717100000002</v>
      </c>
      <c r="AC68">
        <f t="shared" si="26"/>
        <v>4651.4599500000004</v>
      </c>
      <c r="AE68">
        <f t="shared" si="27"/>
        <v>4655.5101000000004</v>
      </c>
      <c r="AF68">
        <f t="shared" si="28"/>
        <v>4680.3154699999996</v>
      </c>
      <c r="AG68">
        <f t="shared" si="29"/>
        <v>4646.5717100000002</v>
      </c>
    </row>
    <row r="69" spans="1:33" x14ac:dyDescent="0.55000000000000004">
      <c r="A69">
        <f>ALGLIB_SSA_XAUUSD!J69</f>
        <v>1775147700</v>
      </c>
      <c r="B69" t="str">
        <f>_xlfn.XLOOKUP($A69,ALGLIB_SSA_XAUUSD!$A$2:$A$1001,ALGLIB_SSA_XAUUSD!$B$2:$B$1001,"",0)</f>
        <v/>
      </c>
      <c r="C69" t="str">
        <f>_xlfn.XLOOKUP($A69,ALGLIB_SSA_XAUUSD!$A$2:$A$1001,ALGLIB_SSA_XAUUSD!$C$2:$C$1001,"",0)</f>
        <v/>
      </c>
      <c r="D69" s="1">
        <f>D62+(D74-D62)*7/12</f>
        <v>4653.1850000000004</v>
      </c>
      <c r="E69" s="1">
        <f>E62+(E74-E62)*7/12</f>
        <v>4666.9389383333337</v>
      </c>
      <c r="F69" s="1">
        <f>F62+(F74-F62)*7/12</f>
        <v>4661.6644991666662</v>
      </c>
      <c r="G69" s="1">
        <f>G62+(G74-G62)*7/12</f>
        <v>4680.3350233333331</v>
      </c>
      <c r="H69" s="1">
        <f>H62+(H74-H62)*7/12</f>
        <v>4646.8996200000001</v>
      </c>
      <c r="I69" t="str">
        <f>_xlfn.XLOOKUP($A69,ALGLIB_SSA_XAUUSD!$J$2:$J$1001,ALGLIB_SSA_XAUUSD!$K$2:$K$1001,"",0)</f>
        <v>XAUUSD</v>
      </c>
      <c r="J69" t="str">
        <f>_xlfn.XLOOKUP($A69,ALGLIB_SSA_XAUUSD!$J$2:$J$1001,ALGLIB_SSA_XAUUSD!$L$2:$L$1001,"",0)</f>
        <v>M5</v>
      </c>
      <c r="K69">
        <f>_xlfn.XLOOKUP($A69,ALGLIB_SSA_XAUUSD!$J$2:$J$1001,ALGLIB_SSA_XAUUSD!$M$2:$M$1001,"",0)</f>
        <v>4663.9799999999996</v>
      </c>
      <c r="L69">
        <f>_xlfn.XLOOKUP($A69,ALGLIB_SSA_XAUUSD!$J$2:$J$1001,ALGLIB_SSA_XAUUSD!$N$2:$N$1001,"",0)</f>
        <v>4657.6951799999997</v>
      </c>
      <c r="M69">
        <f>_xlfn.XLOOKUP($A69,ALGLIB_SSA_XAUUSD!$J$2:$J$1001,ALGLIB_SSA_XAUUSD!$O$2:$O$1001,"",0)</f>
        <v>4656.1103400000002</v>
      </c>
      <c r="N69">
        <f>_xlfn.XLOOKUP($A69,ALGLIB_SSA_XAUUSD!$J$2:$J$1001,ALGLIB_SSA_XAUUSD!$P$2:$P$1001,"",0)</f>
        <v>4663.7835999999998</v>
      </c>
      <c r="O69">
        <f>_xlfn.XLOOKUP($A69,ALGLIB_SSA_XAUUSD!$J$2:$J$1001,ALGLIB_SSA_XAUUSD!$Q$2:$Q$1001,"",0)</f>
        <v>4653.8362699999998</v>
      </c>
      <c r="R69">
        <f t="shared" si="15"/>
        <v>1775147700</v>
      </c>
      <c r="S69" t="str">
        <f t="shared" si="16"/>
        <v>XAUUSD</v>
      </c>
      <c r="T69" t="str">
        <f t="shared" si="17"/>
        <v>M5</v>
      </c>
      <c r="U69">
        <f t="shared" si="18"/>
        <v>4663.9799999999996</v>
      </c>
      <c r="V69">
        <f t="shared" si="19"/>
        <v>4666.9389383333337</v>
      </c>
      <c r="W69">
        <f t="shared" si="20"/>
        <v>4661.6644991666662</v>
      </c>
      <c r="X69">
        <f t="shared" si="21"/>
        <v>4657.6951799999997</v>
      </c>
      <c r="Y69">
        <f t="shared" si="22"/>
        <v>4656.1103400000002</v>
      </c>
      <c r="Z69">
        <f t="shared" si="23"/>
        <v>4680.3350233333331</v>
      </c>
      <c r="AA69">
        <f t="shared" si="24"/>
        <v>4663.7835999999998</v>
      </c>
      <c r="AB69">
        <f t="shared" si="25"/>
        <v>4646.8996200000001</v>
      </c>
      <c r="AC69">
        <f t="shared" si="26"/>
        <v>4653.8362699999998</v>
      </c>
      <c r="AE69">
        <f t="shared" si="27"/>
        <v>4657.6951799999997</v>
      </c>
      <c r="AF69">
        <f t="shared" si="28"/>
        <v>4680.3350233333331</v>
      </c>
      <c r="AG69">
        <f t="shared" si="29"/>
        <v>4646.8996200000001</v>
      </c>
    </row>
    <row r="70" spans="1:33" x14ac:dyDescent="0.55000000000000004">
      <c r="A70">
        <f>ALGLIB_SSA_XAUUSD!J70</f>
        <v>1775148000</v>
      </c>
      <c r="B70" t="str">
        <f>_xlfn.XLOOKUP($A70,ALGLIB_SSA_XAUUSD!$A$2:$A$1001,ALGLIB_SSA_XAUUSD!$B$2:$B$1001,"",0)</f>
        <v/>
      </c>
      <c r="C70" t="str">
        <f>_xlfn.XLOOKUP($A70,ALGLIB_SSA_XAUUSD!$A$2:$A$1001,ALGLIB_SSA_XAUUSD!$C$2:$C$1001,"",0)</f>
        <v/>
      </c>
      <c r="D70" s="1">
        <f>D62+(D74-D62)*8/12</f>
        <v>4652.3100000000004</v>
      </c>
      <c r="E70" s="1">
        <f>E62+(E74-E62)*8/12</f>
        <v>4667.0332666666663</v>
      </c>
      <c r="F70" s="1">
        <f>F62+(F74-F62)*8/12</f>
        <v>4662.0025033333332</v>
      </c>
      <c r="G70" s="1">
        <f>G62+(G74-G62)*8/12</f>
        <v>4680.3545766666666</v>
      </c>
      <c r="H70" s="1">
        <f>H62+(H74-H62)*8/12</f>
        <v>4647.2275300000001</v>
      </c>
      <c r="I70" t="str">
        <f>_xlfn.XLOOKUP($A70,ALGLIB_SSA_XAUUSD!$J$2:$J$1001,ALGLIB_SSA_XAUUSD!$K$2:$K$1001,"",0)</f>
        <v>XAUUSD</v>
      </c>
      <c r="J70" t="str">
        <f>_xlfn.XLOOKUP($A70,ALGLIB_SSA_XAUUSD!$J$2:$J$1001,ALGLIB_SSA_XAUUSD!$L$2:$L$1001,"",0)</f>
        <v>M5</v>
      </c>
      <c r="K70">
        <f>_xlfn.XLOOKUP($A70,ALGLIB_SSA_XAUUSD!$J$2:$J$1001,ALGLIB_SSA_XAUUSD!$M$2:$M$1001,"",0)</f>
        <v>4658.8999999999996</v>
      </c>
      <c r="L70">
        <f>_xlfn.XLOOKUP($A70,ALGLIB_SSA_XAUUSD!$J$2:$J$1001,ALGLIB_SSA_XAUUSD!$N$2:$N$1001,"",0)</f>
        <v>4659.7843700000003</v>
      </c>
      <c r="M70">
        <f>_xlfn.XLOOKUP($A70,ALGLIB_SSA_XAUUSD!$J$2:$J$1001,ALGLIB_SSA_XAUUSD!$O$2:$O$1001,"",0)</f>
        <v>4657.9473600000001</v>
      </c>
      <c r="N70">
        <f>_xlfn.XLOOKUP($A70,ALGLIB_SSA_XAUUSD!$J$2:$J$1001,ALGLIB_SSA_XAUUSD!$P$2:$P$1001,"",0)</f>
        <v>4665.4598999999998</v>
      </c>
      <c r="O70">
        <f>_xlfn.XLOOKUP($A70,ALGLIB_SSA_XAUUSD!$J$2:$J$1001,ALGLIB_SSA_XAUUSD!$Q$2:$Q$1001,"",0)</f>
        <v>4656.1348900000003</v>
      </c>
      <c r="R70">
        <f t="shared" si="15"/>
        <v>1775148000</v>
      </c>
      <c r="S70" t="str">
        <f t="shared" si="16"/>
        <v>XAUUSD</v>
      </c>
      <c r="T70" t="str">
        <f t="shared" si="17"/>
        <v>M5</v>
      </c>
      <c r="U70">
        <f t="shared" si="18"/>
        <v>4658.8999999999996</v>
      </c>
      <c r="V70">
        <f t="shared" si="19"/>
        <v>4667.0332666666663</v>
      </c>
      <c r="W70">
        <f t="shared" si="20"/>
        <v>4662.0025033333332</v>
      </c>
      <c r="X70">
        <f t="shared" si="21"/>
        <v>4659.7843700000003</v>
      </c>
      <c r="Y70">
        <f t="shared" si="22"/>
        <v>4657.9473600000001</v>
      </c>
      <c r="Z70">
        <f t="shared" si="23"/>
        <v>4680.3545766666666</v>
      </c>
      <c r="AA70">
        <f t="shared" si="24"/>
        <v>4665.4598999999998</v>
      </c>
      <c r="AB70">
        <f t="shared" si="25"/>
        <v>4647.2275300000001</v>
      </c>
      <c r="AC70">
        <f t="shared" si="26"/>
        <v>4656.1348900000003</v>
      </c>
      <c r="AE70">
        <f t="shared" si="27"/>
        <v>4659.7843700000003</v>
      </c>
      <c r="AF70">
        <f t="shared" si="28"/>
        <v>4680.3545766666666</v>
      </c>
      <c r="AG70">
        <f t="shared" si="29"/>
        <v>4647.2275300000001</v>
      </c>
    </row>
    <row r="71" spans="1:33" x14ac:dyDescent="0.55000000000000004">
      <c r="A71">
        <f>ALGLIB_SSA_XAUUSD!J71</f>
        <v>1775148300</v>
      </c>
      <c r="B71" t="str">
        <f>_xlfn.XLOOKUP($A71,ALGLIB_SSA_XAUUSD!$A$2:$A$1001,ALGLIB_SSA_XAUUSD!$B$2:$B$1001,"",0)</f>
        <v/>
      </c>
      <c r="C71" t="str">
        <f>_xlfn.XLOOKUP($A71,ALGLIB_SSA_XAUUSD!$A$2:$A$1001,ALGLIB_SSA_XAUUSD!$C$2:$C$1001,"",0)</f>
        <v/>
      </c>
      <c r="D71" s="1">
        <f>D62+(D74-D62)*9/12</f>
        <v>4651.4350000000004</v>
      </c>
      <c r="E71" s="1">
        <f>E62+(E74-E62)*9/12</f>
        <v>4667.1275949999999</v>
      </c>
      <c r="F71" s="1">
        <f>F62+(F74-F62)*9/12</f>
        <v>4662.3405075000001</v>
      </c>
      <c r="G71" s="1">
        <f>G62+(G74-G62)*9/12</f>
        <v>4680.3741300000002</v>
      </c>
      <c r="H71" s="1">
        <f>H62+(H74-H62)*9/12</f>
        <v>4647.5554400000001</v>
      </c>
      <c r="I71" t="str">
        <f>_xlfn.XLOOKUP($A71,ALGLIB_SSA_XAUUSD!$J$2:$J$1001,ALGLIB_SSA_XAUUSD!$K$2:$K$1001,"",0)</f>
        <v>XAUUSD</v>
      </c>
      <c r="J71" t="str">
        <f>_xlfn.XLOOKUP($A71,ALGLIB_SSA_XAUUSD!$J$2:$J$1001,ALGLIB_SSA_XAUUSD!$L$2:$L$1001,"",0)</f>
        <v>M5</v>
      </c>
      <c r="K71">
        <f>_xlfn.XLOOKUP($A71,ALGLIB_SSA_XAUUSD!$J$2:$J$1001,ALGLIB_SSA_XAUUSD!$M$2:$M$1001,"",0)</f>
        <v>4660.3500000000004</v>
      </c>
      <c r="L71">
        <f>_xlfn.XLOOKUP($A71,ALGLIB_SSA_XAUUSD!$J$2:$J$1001,ALGLIB_SSA_XAUUSD!$N$2:$N$1001,"",0)</f>
        <v>4661.6768700000002</v>
      </c>
      <c r="M71">
        <f>_xlfn.XLOOKUP($A71,ALGLIB_SSA_XAUUSD!$J$2:$J$1001,ALGLIB_SSA_XAUUSD!$O$2:$O$1001,"",0)</f>
        <v>4659.8121099999998</v>
      </c>
      <c r="N71">
        <f>_xlfn.XLOOKUP($A71,ALGLIB_SSA_XAUUSD!$J$2:$J$1001,ALGLIB_SSA_XAUUSD!$P$2:$P$1001,"",0)</f>
        <v>4666.7413100000003</v>
      </c>
      <c r="O71">
        <f>_xlfn.XLOOKUP($A71,ALGLIB_SSA_XAUUSD!$J$2:$J$1001,ALGLIB_SSA_XAUUSD!$Q$2:$Q$1001,"",0)</f>
        <v>4658.0846000000001</v>
      </c>
      <c r="R71">
        <f t="shared" si="15"/>
        <v>1775148300</v>
      </c>
      <c r="S71" t="str">
        <f t="shared" si="16"/>
        <v>XAUUSD</v>
      </c>
      <c r="T71" t="str">
        <f t="shared" si="17"/>
        <v>M5</v>
      </c>
      <c r="U71">
        <f t="shared" si="18"/>
        <v>4660.3500000000004</v>
      </c>
      <c r="V71">
        <f t="shared" si="19"/>
        <v>4667.1275949999999</v>
      </c>
      <c r="W71">
        <f t="shared" si="20"/>
        <v>4662.3405075000001</v>
      </c>
      <c r="X71">
        <f t="shared" si="21"/>
        <v>4661.6768700000002</v>
      </c>
      <c r="Y71">
        <f t="shared" si="22"/>
        <v>4659.8121099999998</v>
      </c>
      <c r="Z71">
        <f t="shared" si="23"/>
        <v>4680.3741300000002</v>
      </c>
      <c r="AA71">
        <f t="shared" si="24"/>
        <v>4666.7413100000003</v>
      </c>
      <c r="AB71">
        <f t="shared" si="25"/>
        <v>4647.5554400000001</v>
      </c>
      <c r="AC71">
        <f t="shared" si="26"/>
        <v>4658.0846000000001</v>
      </c>
      <c r="AE71">
        <f t="shared" si="27"/>
        <v>4661.6768700000002</v>
      </c>
      <c r="AF71">
        <f t="shared" si="28"/>
        <v>4680.3741300000002</v>
      </c>
      <c r="AG71">
        <f t="shared" si="29"/>
        <v>4647.5554400000001</v>
      </c>
    </row>
    <row r="72" spans="1:33" x14ac:dyDescent="0.55000000000000004">
      <c r="A72">
        <f>ALGLIB_SSA_XAUUSD!J72</f>
        <v>1775148600</v>
      </c>
      <c r="B72" t="str">
        <f>_xlfn.XLOOKUP($A72,ALGLIB_SSA_XAUUSD!$A$2:$A$1001,ALGLIB_SSA_XAUUSD!$B$2:$B$1001,"",0)</f>
        <v/>
      </c>
      <c r="C72" t="str">
        <f>_xlfn.XLOOKUP($A72,ALGLIB_SSA_XAUUSD!$A$2:$A$1001,ALGLIB_SSA_XAUUSD!$C$2:$C$1001,"",0)</f>
        <v/>
      </c>
      <c r="D72" s="1">
        <f>D62+(D74-D62)*10/12</f>
        <v>4650.5600000000004</v>
      </c>
      <c r="E72" s="1">
        <f>E62+(E74-E62)*10/12</f>
        <v>4667.2219233333335</v>
      </c>
      <c r="F72" s="1">
        <f>F62+(F74-F62)*10/12</f>
        <v>4662.678511666667</v>
      </c>
      <c r="G72" s="1">
        <f>G62+(G74-G62)*10/12</f>
        <v>4680.3936833333337</v>
      </c>
      <c r="H72" s="1">
        <f>H62+(H74-H62)*10/12</f>
        <v>4647.8833500000001</v>
      </c>
      <c r="I72" t="str">
        <f>_xlfn.XLOOKUP($A72,ALGLIB_SSA_XAUUSD!$J$2:$J$1001,ALGLIB_SSA_XAUUSD!$K$2:$K$1001,"",0)</f>
        <v>XAUUSD</v>
      </c>
      <c r="J72" t="str">
        <f>_xlfn.XLOOKUP($A72,ALGLIB_SSA_XAUUSD!$J$2:$J$1001,ALGLIB_SSA_XAUUSD!$L$2:$L$1001,"",0)</f>
        <v>M5</v>
      </c>
      <c r="K72">
        <f>_xlfn.XLOOKUP($A72,ALGLIB_SSA_XAUUSD!$J$2:$J$1001,ALGLIB_SSA_XAUUSD!$M$2:$M$1001,"",0)</f>
        <v>4664.3</v>
      </c>
      <c r="L72">
        <f>_xlfn.XLOOKUP($A72,ALGLIB_SSA_XAUUSD!$J$2:$J$1001,ALGLIB_SSA_XAUUSD!$N$2:$N$1001,"",0)</f>
        <v>4663.1294099999996</v>
      </c>
      <c r="M72">
        <f>_xlfn.XLOOKUP($A72,ALGLIB_SSA_XAUUSD!$J$2:$J$1001,ALGLIB_SSA_XAUUSD!$O$2:$O$1001,"",0)</f>
        <v>4661.4707600000002</v>
      </c>
      <c r="N72">
        <f>_xlfn.XLOOKUP($A72,ALGLIB_SSA_XAUUSD!$J$2:$J$1001,ALGLIB_SSA_XAUUSD!$P$2:$P$1001,"",0)</f>
        <v>4667.6842900000001</v>
      </c>
      <c r="O72">
        <f>_xlfn.XLOOKUP($A72,ALGLIB_SSA_XAUUSD!$J$2:$J$1001,ALGLIB_SSA_XAUUSD!$Q$2:$Q$1001,"",0)</f>
        <v>4659.5505000000003</v>
      </c>
      <c r="R72">
        <f t="shared" si="15"/>
        <v>1775148600</v>
      </c>
      <c r="S72" t="str">
        <f t="shared" si="16"/>
        <v>XAUUSD</v>
      </c>
      <c r="T72" t="str">
        <f t="shared" si="17"/>
        <v>M5</v>
      </c>
      <c r="U72">
        <f t="shared" si="18"/>
        <v>4664.3</v>
      </c>
      <c r="V72">
        <f t="shared" si="19"/>
        <v>4667.2219233333335</v>
      </c>
      <c r="W72">
        <f t="shared" si="20"/>
        <v>4662.678511666667</v>
      </c>
      <c r="X72">
        <f t="shared" si="21"/>
        <v>4663.1294099999996</v>
      </c>
      <c r="Y72">
        <f t="shared" si="22"/>
        <v>4661.4707600000002</v>
      </c>
      <c r="Z72">
        <f t="shared" si="23"/>
        <v>4680.3936833333337</v>
      </c>
      <c r="AA72">
        <f t="shared" si="24"/>
        <v>4667.6842900000001</v>
      </c>
      <c r="AB72">
        <f t="shared" si="25"/>
        <v>4647.8833500000001</v>
      </c>
      <c r="AC72">
        <f t="shared" si="26"/>
        <v>4659.5505000000003</v>
      </c>
      <c r="AE72">
        <f t="shared" si="27"/>
        <v>4663.1294099999996</v>
      </c>
      <c r="AF72">
        <f t="shared" si="28"/>
        <v>4680.3936833333337</v>
      </c>
      <c r="AG72">
        <f t="shared" si="29"/>
        <v>4647.8833500000001</v>
      </c>
    </row>
    <row r="73" spans="1:33" x14ac:dyDescent="0.55000000000000004">
      <c r="A73">
        <f>ALGLIB_SSA_XAUUSD!J73</f>
        <v>1775148900</v>
      </c>
      <c r="B73" t="str">
        <f>_xlfn.XLOOKUP($A73,ALGLIB_SSA_XAUUSD!$A$2:$A$1001,ALGLIB_SSA_XAUUSD!$B$2:$B$1001,"",0)</f>
        <v/>
      </c>
      <c r="C73" t="str">
        <f>_xlfn.XLOOKUP($A73,ALGLIB_SSA_XAUUSD!$A$2:$A$1001,ALGLIB_SSA_XAUUSD!$C$2:$C$1001,"",0)</f>
        <v/>
      </c>
      <c r="D73" s="1">
        <f>D62+(D74-D62)*11/12</f>
        <v>4649.6850000000004</v>
      </c>
      <c r="E73" s="1">
        <f>E62+(E74-E62)*11/12</f>
        <v>4667.3162516666662</v>
      </c>
      <c r="F73" s="1">
        <f>F62+(F74-F62)*11/12</f>
        <v>4663.016515833333</v>
      </c>
      <c r="G73" s="1">
        <f>G62+(G74-G62)*11/12</f>
        <v>4680.4132366666663</v>
      </c>
      <c r="H73" s="1">
        <f>H62+(H74-H62)*11/12</f>
        <v>4648.21126</v>
      </c>
      <c r="I73" t="str">
        <f>_xlfn.XLOOKUP($A73,ALGLIB_SSA_XAUUSD!$J$2:$J$1001,ALGLIB_SSA_XAUUSD!$K$2:$K$1001,"",0)</f>
        <v>XAUUSD</v>
      </c>
      <c r="J73" t="str">
        <f>_xlfn.XLOOKUP($A73,ALGLIB_SSA_XAUUSD!$J$2:$J$1001,ALGLIB_SSA_XAUUSD!$L$2:$L$1001,"",0)</f>
        <v>M5</v>
      </c>
      <c r="K73">
        <f>_xlfn.XLOOKUP($A73,ALGLIB_SSA_XAUUSD!$J$2:$J$1001,ALGLIB_SSA_XAUUSD!$M$2:$M$1001,"",0)</f>
        <v>4659.3100000000004</v>
      </c>
      <c r="L73">
        <f>_xlfn.XLOOKUP($A73,ALGLIB_SSA_XAUUSD!$J$2:$J$1001,ALGLIB_SSA_XAUUSD!$N$2:$N$1001,"",0)</f>
        <v>4663.89066</v>
      </c>
      <c r="M73">
        <f>_xlfn.XLOOKUP($A73,ALGLIB_SSA_XAUUSD!$J$2:$J$1001,ALGLIB_SSA_XAUUSD!$O$2:$O$1001,"",0)</f>
        <v>4662.6807099999996</v>
      </c>
      <c r="N73">
        <f>_xlfn.XLOOKUP($A73,ALGLIB_SSA_XAUUSD!$J$2:$J$1001,ALGLIB_SSA_XAUUSD!$P$2:$P$1001,"",0)</f>
        <v>4667.9943999999996</v>
      </c>
      <c r="O73">
        <f>_xlfn.XLOOKUP($A73,ALGLIB_SSA_XAUUSD!$J$2:$J$1001,ALGLIB_SSA_XAUUSD!$Q$2:$Q$1001,"",0)</f>
        <v>4660.3499899999997</v>
      </c>
      <c r="R73">
        <f t="shared" si="15"/>
        <v>1775148900</v>
      </c>
      <c r="S73" t="str">
        <f t="shared" si="16"/>
        <v>XAUUSD</v>
      </c>
      <c r="T73" t="str">
        <f t="shared" si="17"/>
        <v>M5</v>
      </c>
      <c r="U73">
        <f t="shared" si="18"/>
        <v>4659.3100000000004</v>
      </c>
      <c r="V73">
        <f t="shared" si="19"/>
        <v>4667.3162516666662</v>
      </c>
      <c r="W73">
        <f t="shared" si="20"/>
        <v>4663.016515833333</v>
      </c>
      <c r="X73">
        <f t="shared" si="21"/>
        <v>4663.89066</v>
      </c>
      <c r="Y73">
        <f t="shared" si="22"/>
        <v>4662.6807099999996</v>
      </c>
      <c r="Z73">
        <f t="shared" si="23"/>
        <v>4680.4132366666663</v>
      </c>
      <c r="AA73">
        <f t="shared" si="24"/>
        <v>4667.9943999999996</v>
      </c>
      <c r="AB73">
        <f t="shared" si="25"/>
        <v>4648.21126</v>
      </c>
      <c r="AC73">
        <f t="shared" si="26"/>
        <v>4660.3499899999997</v>
      </c>
      <c r="AE73">
        <f t="shared" si="27"/>
        <v>4663.89066</v>
      </c>
      <c r="AF73">
        <f t="shared" si="28"/>
        <v>4680.4132366666663</v>
      </c>
      <c r="AG73">
        <f t="shared" si="29"/>
        <v>4648.21126</v>
      </c>
    </row>
    <row r="74" spans="1:33" x14ac:dyDescent="0.55000000000000004">
      <c r="A74">
        <f>ALGLIB_SSA_XAUUSD!J74</f>
        <v>1775149200</v>
      </c>
      <c r="B74" t="str">
        <f>_xlfn.XLOOKUP($A74,ALGLIB_SSA_XAUUSD!$A$2:$A$1001,ALGLIB_SSA_XAUUSD!$B$2:$B$1001,"",0)</f>
        <v>XAUUSD</v>
      </c>
      <c r="C74" t="str">
        <f>_xlfn.XLOOKUP($A74,ALGLIB_SSA_XAUUSD!$A$2:$A$1001,ALGLIB_SSA_XAUUSD!$C$2:$C$1001,"",0)</f>
        <v>H1</v>
      </c>
      <c r="D74" s="2">
        <f>_xlfn.XLOOKUP($A74,ALGLIB_SSA_XAUUSD!$A$2:$A$1001,ALGLIB_SSA_XAUUSD!$D$2:$D$1001,"",0)</f>
        <v>4648.8100000000004</v>
      </c>
      <c r="E74" s="2">
        <f>_xlfn.XLOOKUP($A74,ALGLIB_SSA_XAUUSD!$A$2:$A$1001,ALGLIB_SSA_XAUUSD!$E$2:$E$1001,"",0)</f>
        <v>4667.4105799999998</v>
      </c>
      <c r="F74" s="2">
        <f>_xlfn.XLOOKUP($A74,ALGLIB_SSA_XAUUSD!$A$2:$A$1001,ALGLIB_SSA_XAUUSD!$F$2:$F$1001,"",0)</f>
        <v>4663.3545199999999</v>
      </c>
      <c r="G74" s="2">
        <f>_xlfn.XLOOKUP($A74,ALGLIB_SSA_XAUUSD!$A$2:$A$1001,ALGLIB_SSA_XAUUSD!$G$2:$G$1001,"",0)</f>
        <v>4680.4327899999998</v>
      </c>
      <c r="H74" s="2">
        <f>_xlfn.XLOOKUP($A74,ALGLIB_SSA_XAUUSD!$A$2:$A$1001,ALGLIB_SSA_XAUUSD!$H$2:$H$1001,"",0)</f>
        <v>4648.53917</v>
      </c>
      <c r="I74" t="str">
        <f>_xlfn.XLOOKUP($A74,ALGLIB_SSA_XAUUSD!$J$2:$J$1001,ALGLIB_SSA_XAUUSD!$K$2:$K$1001,"",0)</f>
        <v>XAUUSD</v>
      </c>
      <c r="J74" t="str">
        <f>_xlfn.XLOOKUP($A74,ALGLIB_SSA_XAUUSD!$J$2:$J$1001,ALGLIB_SSA_XAUUSD!$L$2:$L$1001,"",0)</f>
        <v>M5</v>
      </c>
      <c r="K74">
        <f>_xlfn.XLOOKUP($A74,ALGLIB_SSA_XAUUSD!$J$2:$J$1001,ALGLIB_SSA_XAUUSD!$M$2:$M$1001,"",0)</f>
        <v>4663.75</v>
      </c>
      <c r="L74">
        <f>_xlfn.XLOOKUP($A74,ALGLIB_SSA_XAUUSD!$J$2:$J$1001,ALGLIB_SSA_XAUUSD!$N$2:$N$1001,"",0)</f>
        <v>4664.0563400000001</v>
      </c>
      <c r="M74">
        <f>_xlfn.XLOOKUP($A74,ALGLIB_SSA_XAUUSD!$J$2:$J$1001,ALGLIB_SSA_XAUUSD!$O$2:$O$1001,"",0)</f>
        <v>4663.3685299999997</v>
      </c>
      <c r="N74">
        <f>_xlfn.XLOOKUP($A74,ALGLIB_SSA_XAUUSD!$J$2:$J$1001,ALGLIB_SSA_XAUUSD!$P$2:$P$1001,"",0)</f>
        <v>4667.8017399999999</v>
      </c>
      <c r="O74">
        <f>_xlfn.XLOOKUP($A74,ALGLIB_SSA_XAUUSD!$J$2:$J$1001,ALGLIB_SSA_XAUUSD!$Q$2:$Q$1001,"",0)</f>
        <v>4660.4375700000001</v>
      </c>
      <c r="R74">
        <f t="shared" si="15"/>
        <v>1775149200</v>
      </c>
      <c r="S74" t="str">
        <f t="shared" si="16"/>
        <v>XAUUSD</v>
      </c>
      <c r="T74" t="str">
        <f t="shared" si="17"/>
        <v>M5</v>
      </c>
      <c r="U74">
        <f t="shared" si="18"/>
        <v>4663.75</v>
      </c>
      <c r="V74">
        <f t="shared" si="19"/>
        <v>4667.4105799999998</v>
      </c>
      <c r="W74">
        <f t="shared" si="20"/>
        <v>4663.3545199999999</v>
      </c>
      <c r="X74">
        <f t="shared" si="21"/>
        <v>4664.0563400000001</v>
      </c>
      <c r="Y74">
        <f t="shared" si="22"/>
        <v>4663.3685299999997</v>
      </c>
      <c r="Z74">
        <f t="shared" si="23"/>
        <v>4680.4327899999998</v>
      </c>
      <c r="AA74">
        <f t="shared" si="24"/>
        <v>4667.8017399999999</v>
      </c>
      <c r="AB74">
        <f t="shared" si="25"/>
        <v>4648.53917</v>
      </c>
      <c r="AC74">
        <f t="shared" si="26"/>
        <v>4660.4375700000001</v>
      </c>
      <c r="AE74">
        <f t="shared" si="27"/>
        <v>4664.0563400000001</v>
      </c>
      <c r="AF74">
        <f t="shared" si="28"/>
        <v>4680.4327899999998</v>
      </c>
      <c r="AG74">
        <f t="shared" si="29"/>
        <v>4648.53917</v>
      </c>
    </row>
    <row r="75" spans="1:33" x14ac:dyDescent="0.55000000000000004">
      <c r="A75">
        <f>ALGLIB_SSA_XAUUSD!J75</f>
        <v>1775149500</v>
      </c>
      <c r="B75" t="str">
        <f>_xlfn.XLOOKUP($A75,ALGLIB_SSA_XAUUSD!$A$2:$A$1001,ALGLIB_SSA_XAUUSD!$B$2:$B$1001,"",0)</f>
        <v/>
      </c>
      <c r="C75" t="str">
        <f>_xlfn.XLOOKUP($A75,ALGLIB_SSA_XAUUSD!$A$2:$A$1001,ALGLIB_SSA_XAUUSD!$C$2:$C$1001,"",0)</f>
        <v/>
      </c>
      <c r="D75" s="1">
        <f>D74+(D86-D74)*1/12</f>
        <v>4650.4541666666673</v>
      </c>
      <c r="E75" s="1">
        <f>E74+(E86-E74)*1/12</f>
        <v>4667.2428174999995</v>
      </c>
      <c r="F75" s="1">
        <f>F74+(F86-F74)*1/12</f>
        <v>4663.4396416666668</v>
      </c>
      <c r="G75" s="1">
        <f>G74+(G86-G74)*1/12</f>
        <v>4680.2212675000001</v>
      </c>
      <c r="H75" s="1">
        <f>H74+(H86-H74)*1/12</f>
        <v>4648.5535541666668</v>
      </c>
      <c r="I75" t="str">
        <f>_xlfn.XLOOKUP($A75,ALGLIB_SSA_XAUUSD!$J$2:$J$1001,ALGLIB_SSA_XAUUSD!$K$2:$K$1001,"",0)</f>
        <v>XAUUSD</v>
      </c>
      <c r="J75" t="str">
        <f>_xlfn.XLOOKUP($A75,ALGLIB_SSA_XAUUSD!$J$2:$J$1001,ALGLIB_SSA_XAUUSD!$L$2:$L$1001,"",0)</f>
        <v>M5</v>
      </c>
      <c r="K75">
        <f>_xlfn.XLOOKUP($A75,ALGLIB_SSA_XAUUSD!$J$2:$J$1001,ALGLIB_SSA_XAUUSD!$M$2:$M$1001,"",0)</f>
        <v>4662.91</v>
      </c>
      <c r="L75">
        <f>_xlfn.XLOOKUP($A75,ALGLIB_SSA_XAUUSD!$J$2:$J$1001,ALGLIB_SSA_XAUUSD!$N$2:$N$1001,"",0)</f>
        <v>4663.5222599999997</v>
      </c>
      <c r="M75">
        <f>_xlfn.XLOOKUP($A75,ALGLIB_SSA_XAUUSD!$J$2:$J$1001,ALGLIB_SSA_XAUUSD!$O$2:$O$1001,"",0)</f>
        <v>4663.4453899999999</v>
      </c>
      <c r="N75">
        <f>_xlfn.XLOOKUP($A75,ALGLIB_SSA_XAUUSD!$J$2:$J$1001,ALGLIB_SSA_XAUUSD!$P$2:$P$1001,"",0)</f>
        <v>4667.13825</v>
      </c>
      <c r="O75">
        <f>_xlfn.XLOOKUP($A75,ALGLIB_SSA_XAUUSD!$J$2:$J$1001,ALGLIB_SSA_XAUUSD!$Q$2:$Q$1001,"",0)</f>
        <v>4659.8991100000003</v>
      </c>
      <c r="R75">
        <f t="shared" si="15"/>
        <v>1775149500</v>
      </c>
      <c r="S75" t="str">
        <f t="shared" si="16"/>
        <v>XAUUSD</v>
      </c>
      <c r="T75" t="str">
        <f t="shared" si="17"/>
        <v>M5</v>
      </c>
      <c r="U75">
        <f t="shared" si="18"/>
        <v>4662.91</v>
      </c>
      <c r="V75">
        <f t="shared" si="19"/>
        <v>4667.2428174999995</v>
      </c>
      <c r="W75">
        <f t="shared" si="20"/>
        <v>4663.4396416666668</v>
      </c>
      <c r="X75">
        <f t="shared" si="21"/>
        <v>4663.5222599999997</v>
      </c>
      <c r="Y75">
        <f t="shared" si="22"/>
        <v>4663.4453899999999</v>
      </c>
      <c r="Z75">
        <f t="shared" si="23"/>
        <v>4680.2212675000001</v>
      </c>
      <c r="AA75">
        <f t="shared" si="24"/>
        <v>4667.13825</v>
      </c>
      <c r="AB75">
        <f t="shared" si="25"/>
        <v>4648.5535541666668</v>
      </c>
      <c r="AC75">
        <f t="shared" si="26"/>
        <v>4659.8991100000003</v>
      </c>
      <c r="AE75">
        <f t="shared" si="27"/>
        <v>4663.5222599999997</v>
      </c>
      <c r="AF75">
        <f t="shared" si="28"/>
        <v>4680.2212675000001</v>
      </c>
      <c r="AG75">
        <f t="shared" si="29"/>
        <v>4648.5535541666668</v>
      </c>
    </row>
    <row r="76" spans="1:33" x14ac:dyDescent="0.55000000000000004">
      <c r="A76">
        <f>ALGLIB_SSA_XAUUSD!J76</f>
        <v>1775149800</v>
      </c>
      <c r="B76" t="str">
        <f>_xlfn.XLOOKUP($A76,ALGLIB_SSA_XAUUSD!$A$2:$A$1001,ALGLIB_SSA_XAUUSD!$B$2:$B$1001,"",0)</f>
        <v/>
      </c>
      <c r="C76" t="str">
        <f>_xlfn.XLOOKUP($A76,ALGLIB_SSA_XAUUSD!$A$2:$A$1001,ALGLIB_SSA_XAUUSD!$C$2:$C$1001,"",0)</f>
        <v/>
      </c>
      <c r="D76" s="1">
        <f>D74+(D86-D74)*2/12</f>
        <v>4652.0983333333334</v>
      </c>
      <c r="E76" s="1">
        <f>E74+(E86-E74)*2/12</f>
        <v>4667.0750549999993</v>
      </c>
      <c r="F76" s="1">
        <f>F74+(F86-F74)*2/12</f>
        <v>4663.5247633333329</v>
      </c>
      <c r="G76" s="1">
        <f>G74+(G86-G74)*2/12</f>
        <v>4680.0097449999994</v>
      </c>
      <c r="H76" s="1">
        <f>H74+(H86-H74)*2/12</f>
        <v>4648.5679383333336</v>
      </c>
      <c r="I76" t="str">
        <f>_xlfn.XLOOKUP($A76,ALGLIB_SSA_XAUUSD!$J$2:$J$1001,ALGLIB_SSA_XAUUSD!$K$2:$K$1001,"",0)</f>
        <v>XAUUSD</v>
      </c>
      <c r="J76" t="str">
        <f>_xlfn.XLOOKUP($A76,ALGLIB_SSA_XAUUSD!$J$2:$J$1001,ALGLIB_SSA_XAUUSD!$L$2:$L$1001,"",0)</f>
        <v>M5</v>
      </c>
      <c r="K76">
        <f>_xlfn.XLOOKUP($A76,ALGLIB_SSA_XAUUSD!$J$2:$J$1001,ALGLIB_SSA_XAUUSD!$M$2:$M$1001,"",0)</f>
        <v>4663.9799999999996</v>
      </c>
      <c r="L76">
        <f>_xlfn.XLOOKUP($A76,ALGLIB_SSA_XAUUSD!$J$2:$J$1001,ALGLIB_SSA_XAUUSD!$N$2:$N$1001,"",0)</f>
        <v>4662.3518000000004</v>
      </c>
      <c r="M76">
        <f>_xlfn.XLOOKUP($A76,ALGLIB_SSA_XAUUSD!$J$2:$J$1001,ALGLIB_SSA_XAUUSD!$O$2:$O$1001,"",0)</f>
        <v>4662.8986000000004</v>
      </c>
      <c r="N76">
        <f>_xlfn.XLOOKUP($A76,ALGLIB_SSA_XAUUSD!$J$2:$J$1001,ALGLIB_SSA_XAUUSD!$P$2:$P$1001,"",0)</f>
        <v>4665.92155</v>
      </c>
      <c r="O76">
        <f>_xlfn.XLOOKUP($A76,ALGLIB_SSA_XAUUSD!$J$2:$J$1001,ALGLIB_SSA_XAUUSD!$Q$2:$Q$1001,"",0)</f>
        <v>4658.6838699999998</v>
      </c>
      <c r="R76">
        <f t="shared" si="15"/>
        <v>1775149800</v>
      </c>
      <c r="S76" t="str">
        <f t="shared" si="16"/>
        <v>XAUUSD</v>
      </c>
      <c r="T76" t="str">
        <f t="shared" si="17"/>
        <v>M5</v>
      </c>
      <c r="U76">
        <f t="shared" si="18"/>
        <v>4663.9799999999996</v>
      </c>
      <c r="V76">
        <f t="shared" si="19"/>
        <v>4667.0750549999993</v>
      </c>
      <c r="W76">
        <f t="shared" si="20"/>
        <v>4663.5247633333329</v>
      </c>
      <c r="X76">
        <f t="shared" si="21"/>
        <v>4662.3518000000004</v>
      </c>
      <c r="Y76">
        <f t="shared" si="22"/>
        <v>4662.8986000000004</v>
      </c>
      <c r="Z76">
        <f t="shared" si="23"/>
        <v>4680.0097449999994</v>
      </c>
      <c r="AA76">
        <f t="shared" si="24"/>
        <v>4665.92155</v>
      </c>
      <c r="AB76">
        <f t="shared" si="25"/>
        <v>4648.5679383333336</v>
      </c>
      <c r="AC76">
        <f t="shared" si="26"/>
        <v>4658.6838699999998</v>
      </c>
      <c r="AE76">
        <f t="shared" si="27"/>
        <v>4662.3518000000004</v>
      </c>
      <c r="AF76">
        <f t="shared" si="28"/>
        <v>4680.0097449999994</v>
      </c>
      <c r="AG76">
        <f t="shared" si="29"/>
        <v>4648.5679383333336</v>
      </c>
    </row>
    <row r="77" spans="1:33" x14ac:dyDescent="0.55000000000000004">
      <c r="A77">
        <f>ALGLIB_SSA_XAUUSD!J77</f>
        <v>1775150100</v>
      </c>
      <c r="B77" t="str">
        <f>_xlfn.XLOOKUP($A77,ALGLIB_SSA_XAUUSD!$A$2:$A$1001,ALGLIB_SSA_XAUUSD!$B$2:$B$1001,"",0)</f>
        <v/>
      </c>
      <c r="C77" t="str">
        <f>_xlfn.XLOOKUP($A77,ALGLIB_SSA_XAUUSD!$A$2:$A$1001,ALGLIB_SSA_XAUUSD!$C$2:$C$1001,"",0)</f>
        <v/>
      </c>
      <c r="D77" s="1">
        <f>D74+(D86-D74)*3/12</f>
        <v>4653.7425000000003</v>
      </c>
      <c r="E77" s="1">
        <f>E74+(E86-E74)*3/12</f>
        <v>4666.9072925</v>
      </c>
      <c r="F77" s="1">
        <f>F74+(F86-F74)*3/12</f>
        <v>4663.6098849999998</v>
      </c>
      <c r="G77" s="1">
        <f>G74+(G86-G74)*3/12</f>
        <v>4679.7982224999996</v>
      </c>
      <c r="H77" s="1">
        <f>H74+(H86-H74)*3/12</f>
        <v>4648.5823225000004</v>
      </c>
      <c r="I77" t="str">
        <f>_xlfn.XLOOKUP($A77,ALGLIB_SSA_XAUUSD!$J$2:$J$1001,ALGLIB_SSA_XAUUSD!$K$2:$K$1001,"",0)</f>
        <v>XAUUSD</v>
      </c>
      <c r="J77" t="str">
        <f>_xlfn.XLOOKUP($A77,ALGLIB_SSA_XAUUSD!$J$2:$J$1001,ALGLIB_SSA_XAUUSD!$L$2:$L$1001,"",0)</f>
        <v>M5</v>
      </c>
      <c r="K77">
        <f>_xlfn.XLOOKUP($A77,ALGLIB_SSA_XAUUSD!$J$2:$J$1001,ALGLIB_SSA_XAUUSD!$M$2:$M$1001,"",0)</f>
        <v>4662.1499999999996</v>
      </c>
      <c r="L77">
        <f>_xlfn.XLOOKUP($A77,ALGLIB_SSA_XAUUSD!$J$2:$J$1001,ALGLIB_SSA_XAUUSD!$N$2:$N$1001,"",0)</f>
        <v>4660.6304799999998</v>
      </c>
      <c r="M77">
        <f>_xlfn.XLOOKUP($A77,ALGLIB_SSA_XAUUSD!$J$2:$J$1001,ALGLIB_SSA_XAUUSD!$O$2:$O$1001,"",0)</f>
        <v>4661.7645400000001</v>
      </c>
      <c r="N77">
        <f>_xlfn.XLOOKUP($A77,ALGLIB_SSA_XAUUSD!$J$2:$J$1001,ALGLIB_SSA_XAUUSD!$P$2:$P$1001,"",0)</f>
        <v>4664.3222800000003</v>
      </c>
      <c r="O77">
        <f>_xlfn.XLOOKUP($A77,ALGLIB_SSA_XAUUSD!$J$2:$J$1001,ALGLIB_SSA_XAUUSD!$Q$2:$Q$1001,"",0)</f>
        <v>4656.9564499999997</v>
      </c>
      <c r="R77">
        <f t="shared" si="15"/>
        <v>1775150100</v>
      </c>
      <c r="S77" t="str">
        <f t="shared" si="16"/>
        <v>XAUUSD</v>
      </c>
      <c r="T77" t="str">
        <f t="shared" si="17"/>
        <v>M5</v>
      </c>
      <c r="U77">
        <f t="shared" si="18"/>
        <v>4662.1499999999996</v>
      </c>
      <c r="V77">
        <f t="shared" si="19"/>
        <v>4666.9072925</v>
      </c>
      <c r="W77">
        <f t="shared" si="20"/>
        <v>4663.6098849999998</v>
      </c>
      <c r="X77">
        <f t="shared" si="21"/>
        <v>4660.6304799999998</v>
      </c>
      <c r="Y77">
        <f t="shared" si="22"/>
        <v>4661.7645400000001</v>
      </c>
      <c r="Z77">
        <f t="shared" si="23"/>
        <v>4679.7982224999996</v>
      </c>
      <c r="AA77">
        <f t="shared" si="24"/>
        <v>4664.3222800000003</v>
      </c>
      <c r="AB77">
        <f t="shared" si="25"/>
        <v>4648.5823225000004</v>
      </c>
      <c r="AC77">
        <f t="shared" si="26"/>
        <v>4656.9564499999997</v>
      </c>
      <c r="AE77">
        <f t="shared" si="27"/>
        <v>4660.6304799999998</v>
      </c>
      <c r="AF77">
        <f t="shared" si="28"/>
        <v>4679.7982224999996</v>
      </c>
      <c r="AG77">
        <f t="shared" si="29"/>
        <v>4648.5823225000004</v>
      </c>
    </row>
    <row r="78" spans="1:33" x14ac:dyDescent="0.55000000000000004">
      <c r="A78">
        <f>ALGLIB_SSA_XAUUSD!J78</f>
        <v>1775150400</v>
      </c>
      <c r="B78" t="str">
        <f>_xlfn.XLOOKUP($A78,ALGLIB_SSA_XAUUSD!$A$2:$A$1001,ALGLIB_SSA_XAUUSD!$B$2:$B$1001,"",0)</f>
        <v/>
      </c>
      <c r="C78" t="str">
        <f>_xlfn.XLOOKUP($A78,ALGLIB_SSA_XAUUSD!$A$2:$A$1001,ALGLIB_SSA_XAUUSD!$C$2:$C$1001,"",0)</f>
        <v/>
      </c>
      <c r="D78" s="1">
        <f>D74+(D86-D74)*4/12</f>
        <v>4655.3866666666672</v>
      </c>
      <c r="E78" s="1">
        <f>E74+(E86-E74)*4/12</f>
        <v>4666.7395299999998</v>
      </c>
      <c r="F78" s="1">
        <f>F74+(F86-F74)*4/12</f>
        <v>4663.6950066666668</v>
      </c>
      <c r="G78" s="1">
        <f>G74+(G86-G74)*4/12</f>
        <v>4679.5866999999998</v>
      </c>
      <c r="H78" s="1">
        <f>H74+(H86-H74)*4/12</f>
        <v>4648.5967066666663</v>
      </c>
      <c r="I78" t="str">
        <f>_xlfn.XLOOKUP($A78,ALGLIB_SSA_XAUUSD!$J$2:$J$1001,ALGLIB_SSA_XAUUSD!$K$2:$K$1001,"",0)</f>
        <v>XAUUSD</v>
      </c>
      <c r="J78" t="str">
        <f>_xlfn.XLOOKUP($A78,ALGLIB_SSA_XAUUSD!$J$2:$J$1001,ALGLIB_SSA_XAUUSD!$L$2:$L$1001,"",0)</f>
        <v>M5</v>
      </c>
      <c r="K78">
        <f>_xlfn.XLOOKUP($A78,ALGLIB_SSA_XAUUSD!$J$2:$J$1001,ALGLIB_SSA_XAUUSD!$M$2:$M$1001,"",0)</f>
        <v>4663.71</v>
      </c>
      <c r="L78">
        <f>_xlfn.XLOOKUP($A78,ALGLIB_SSA_XAUUSD!$J$2:$J$1001,ALGLIB_SSA_XAUUSD!$N$2:$N$1001,"",0)</f>
        <v>4658.5893999999998</v>
      </c>
      <c r="M78">
        <f>_xlfn.XLOOKUP($A78,ALGLIB_SSA_XAUUSD!$J$2:$J$1001,ALGLIB_SSA_XAUUSD!$O$2:$O$1001,"",0)</f>
        <v>4660.1769700000004</v>
      </c>
      <c r="N78">
        <f>_xlfn.XLOOKUP($A78,ALGLIB_SSA_XAUUSD!$J$2:$J$1001,ALGLIB_SSA_XAUUSD!$P$2:$P$1001,"",0)</f>
        <v>4662.42616</v>
      </c>
      <c r="O78">
        <f>_xlfn.XLOOKUP($A78,ALGLIB_SSA_XAUUSD!$J$2:$J$1001,ALGLIB_SSA_XAUUSD!$Q$2:$Q$1001,"",0)</f>
        <v>4654.8345799999997</v>
      </c>
      <c r="R78">
        <f t="shared" si="15"/>
        <v>1775150400</v>
      </c>
      <c r="S78" t="str">
        <f t="shared" si="16"/>
        <v>XAUUSD</v>
      </c>
      <c r="T78" t="str">
        <f t="shared" si="17"/>
        <v>M5</v>
      </c>
      <c r="U78">
        <f t="shared" si="18"/>
        <v>4663.71</v>
      </c>
      <c r="V78">
        <f t="shared" si="19"/>
        <v>4666.7395299999998</v>
      </c>
      <c r="W78">
        <f t="shared" si="20"/>
        <v>4663.6950066666668</v>
      </c>
      <c r="X78">
        <f t="shared" si="21"/>
        <v>4658.5893999999998</v>
      </c>
      <c r="Y78">
        <f t="shared" si="22"/>
        <v>4660.1769700000004</v>
      </c>
      <c r="Z78">
        <f t="shared" si="23"/>
        <v>4679.5866999999998</v>
      </c>
      <c r="AA78">
        <f t="shared" si="24"/>
        <v>4662.42616</v>
      </c>
      <c r="AB78">
        <f t="shared" si="25"/>
        <v>4648.5967066666663</v>
      </c>
      <c r="AC78">
        <f t="shared" si="26"/>
        <v>4654.8345799999997</v>
      </c>
      <c r="AE78">
        <f t="shared" si="27"/>
        <v>4658.5893999999998</v>
      </c>
      <c r="AF78">
        <f t="shared" si="28"/>
        <v>4679.5866999999998</v>
      </c>
      <c r="AG78">
        <f t="shared" si="29"/>
        <v>4648.5967066666663</v>
      </c>
    </row>
    <row r="79" spans="1:33" x14ac:dyDescent="0.55000000000000004">
      <c r="A79">
        <f>ALGLIB_SSA_XAUUSD!J79</f>
        <v>1775150700</v>
      </c>
      <c r="B79" t="str">
        <f>_xlfn.XLOOKUP($A79,ALGLIB_SSA_XAUUSD!$A$2:$A$1001,ALGLIB_SSA_XAUUSD!$B$2:$B$1001,"",0)</f>
        <v/>
      </c>
      <c r="C79" t="str">
        <f>_xlfn.XLOOKUP($A79,ALGLIB_SSA_XAUUSD!$A$2:$A$1001,ALGLIB_SSA_XAUUSD!$C$2:$C$1001,"",0)</f>
        <v/>
      </c>
      <c r="D79" s="1">
        <f>D74+(D86-D74)*5/12</f>
        <v>4657.0308333333332</v>
      </c>
      <c r="E79" s="1">
        <f>E74+(E86-E74)*5/12</f>
        <v>4666.5717674999996</v>
      </c>
      <c r="F79" s="1">
        <f>F74+(F86-F74)*5/12</f>
        <v>4663.7801283333329</v>
      </c>
      <c r="G79" s="1">
        <f>G74+(G86-G74)*5/12</f>
        <v>4679.3751775000001</v>
      </c>
      <c r="H79" s="1">
        <f>H74+(H86-H74)*5/12</f>
        <v>4648.611090833333</v>
      </c>
      <c r="I79" t="str">
        <f>_xlfn.XLOOKUP($A79,ALGLIB_SSA_XAUUSD!$J$2:$J$1001,ALGLIB_SSA_XAUUSD!$K$2:$K$1001,"",0)</f>
        <v>XAUUSD</v>
      </c>
      <c r="J79" t="str">
        <f>_xlfn.XLOOKUP($A79,ALGLIB_SSA_XAUUSD!$J$2:$J$1001,ALGLIB_SSA_XAUUSD!$L$2:$L$1001,"",0)</f>
        <v>M5</v>
      </c>
      <c r="K79">
        <f>_xlfn.XLOOKUP($A79,ALGLIB_SSA_XAUUSD!$J$2:$J$1001,ALGLIB_SSA_XAUUSD!$M$2:$M$1001,"",0)</f>
        <v>4651.84</v>
      </c>
      <c r="L79">
        <f>_xlfn.XLOOKUP($A79,ALGLIB_SSA_XAUUSD!$J$2:$J$1001,ALGLIB_SSA_XAUUSD!$N$2:$N$1001,"",0)</f>
        <v>4656.3872799999999</v>
      </c>
      <c r="M79">
        <f>_xlfn.XLOOKUP($A79,ALGLIB_SSA_XAUUSD!$J$2:$J$1001,ALGLIB_SSA_XAUUSD!$O$2:$O$1001,"",0)</f>
        <v>4658.2821199999998</v>
      </c>
      <c r="N79">
        <f>_xlfn.XLOOKUP($A79,ALGLIB_SSA_XAUUSD!$J$2:$J$1001,ALGLIB_SSA_XAUUSD!$P$2:$P$1001,"",0)</f>
        <v>4660.3934099999997</v>
      </c>
      <c r="O79">
        <f>_xlfn.XLOOKUP($A79,ALGLIB_SSA_XAUUSD!$J$2:$J$1001,ALGLIB_SSA_XAUUSD!$Q$2:$Q$1001,"",0)</f>
        <v>4652.5450199999996</v>
      </c>
      <c r="R79">
        <f t="shared" si="15"/>
        <v>1775150700</v>
      </c>
      <c r="S79" t="str">
        <f t="shared" si="16"/>
        <v>XAUUSD</v>
      </c>
      <c r="T79" t="str">
        <f t="shared" si="17"/>
        <v>M5</v>
      </c>
      <c r="U79">
        <f t="shared" si="18"/>
        <v>4651.84</v>
      </c>
      <c r="V79">
        <f t="shared" si="19"/>
        <v>4666.5717674999996</v>
      </c>
      <c r="W79">
        <f t="shared" si="20"/>
        <v>4663.7801283333329</v>
      </c>
      <c r="X79">
        <f t="shared" si="21"/>
        <v>4656.3872799999999</v>
      </c>
      <c r="Y79">
        <f t="shared" si="22"/>
        <v>4658.2821199999998</v>
      </c>
      <c r="Z79">
        <f t="shared" si="23"/>
        <v>4679.3751775000001</v>
      </c>
      <c r="AA79">
        <f t="shared" si="24"/>
        <v>4660.3934099999997</v>
      </c>
      <c r="AB79">
        <f t="shared" si="25"/>
        <v>4648.611090833333</v>
      </c>
      <c r="AC79">
        <f t="shared" si="26"/>
        <v>4652.5450199999996</v>
      </c>
      <c r="AE79">
        <f t="shared" si="27"/>
        <v>4656.3872799999999</v>
      </c>
      <c r="AF79">
        <f t="shared" si="28"/>
        <v>4679.3751775000001</v>
      </c>
      <c r="AG79">
        <f t="shared" si="29"/>
        <v>4648.611090833333</v>
      </c>
    </row>
    <row r="80" spans="1:33" x14ac:dyDescent="0.55000000000000004">
      <c r="A80">
        <f>ALGLIB_SSA_XAUUSD!J80</f>
        <v>1775151000</v>
      </c>
      <c r="B80" t="str">
        <f>_xlfn.XLOOKUP($A80,ALGLIB_SSA_XAUUSD!$A$2:$A$1001,ALGLIB_SSA_XAUUSD!$B$2:$B$1001,"",0)</f>
        <v/>
      </c>
      <c r="C80" t="str">
        <f>_xlfn.XLOOKUP($A80,ALGLIB_SSA_XAUUSD!$A$2:$A$1001,ALGLIB_SSA_XAUUSD!$C$2:$C$1001,"",0)</f>
        <v/>
      </c>
      <c r="D80" s="1">
        <f>D74+(D86-D74)*6/12</f>
        <v>4658.6750000000002</v>
      </c>
      <c r="E80" s="1">
        <f>E74+(E86-E74)*6/12</f>
        <v>4666.4040050000003</v>
      </c>
      <c r="F80" s="1">
        <f>F74+(F86-F74)*6/12</f>
        <v>4663.8652499999998</v>
      </c>
      <c r="G80" s="1">
        <f>G74+(G86-G74)*6/12</f>
        <v>4679.1636550000003</v>
      </c>
      <c r="H80" s="1">
        <f>H74+(H86-H74)*6/12</f>
        <v>4648.6254749999998</v>
      </c>
      <c r="I80" t="str">
        <f>_xlfn.XLOOKUP($A80,ALGLIB_SSA_XAUUSD!$J$2:$J$1001,ALGLIB_SSA_XAUUSD!$K$2:$K$1001,"",0)</f>
        <v>XAUUSD</v>
      </c>
      <c r="J80" t="str">
        <f>_xlfn.XLOOKUP($A80,ALGLIB_SSA_XAUUSD!$J$2:$J$1001,ALGLIB_SSA_XAUUSD!$L$2:$L$1001,"",0)</f>
        <v>M5</v>
      </c>
      <c r="K80">
        <f>_xlfn.XLOOKUP($A80,ALGLIB_SSA_XAUUSD!$J$2:$J$1001,ALGLIB_SSA_XAUUSD!$M$2:$M$1001,"",0)</f>
        <v>4651.88</v>
      </c>
      <c r="L80">
        <f>_xlfn.XLOOKUP($A80,ALGLIB_SSA_XAUUSD!$J$2:$J$1001,ALGLIB_SSA_XAUUSD!$N$2:$N$1001,"",0)</f>
        <v>4654.5321800000002</v>
      </c>
      <c r="M80">
        <f>_xlfn.XLOOKUP($A80,ALGLIB_SSA_XAUUSD!$J$2:$J$1001,ALGLIB_SSA_XAUUSD!$O$2:$O$1001,"",0)</f>
        <v>4656.40715</v>
      </c>
      <c r="N80">
        <f>_xlfn.XLOOKUP($A80,ALGLIB_SSA_XAUUSD!$J$2:$J$1001,ALGLIB_SSA_XAUUSD!$P$2:$P$1001,"",0)</f>
        <v>4658.4268400000001</v>
      </c>
      <c r="O80">
        <f>_xlfn.XLOOKUP($A80,ALGLIB_SSA_XAUUSD!$J$2:$J$1001,ALGLIB_SSA_XAUUSD!$Q$2:$Q$1001,"",0)</f>
        <v>4650.5092699999996</v>
      </c>
      <c r="R80">
        <f t="shared" si="15"/>
        <v>1775151000</v>
      </c>
      <c r="S80" t="str">
        <f t="shared" si="16"/>
        <v>XAUUSD</v>
      </c>
      <c r="T80" t="str">
        <f t="shared" si="17"/>
        <v>M5</v>
      </c>
      <c r="U80">
        <f t="shared" si="18"/>
        <v>4651.88</v>
      </c>
      <c r="V80">
        <f t="shared" si="19"/>
        <v>4666.4040050000003</v>
      </c>
      <c r="W80">
        <f t="shared" si="20"/>
        <v>4663.8652499999998</v>
      </c>
      <c r="X80">
        <f t="shared" si="21"/>
        <v>4654.5321800000002</v>
      </c>
      <c r="Y80">
        <f t="shared" si="22"/>
        <v>4656.40715</v>
      </c>
      <c r="Z80">
        <f t="shared" si="23"/>
        <v>4679.1636550000003</v>
      </c>
      <c r="AA80">
        <f t="shared" si="24"/>
        <v>4658.4268400000001</v>
      </c>
      <c r="AB80">
        <f t="shared" si="25"/>
        <v>4648.6254749999998</v>
      </c>
      <c r="AC80">
        <f t="shared" si="26"/>
        <v>4650.5092699999996</v>
      </c>
      <c r="AE80">
        <f t="shared" si="27"/>
        <v>4654.5321800000002</v>
      </c>
      <c r="AF80">
        <f t="shared" si="28"/>
        <v>4679.1636550000003</v>
      </c>
      <c r="AG80">
        <f t="shared" si="29"/>
        <v>4648.6254749999998</v>
      </c>
    </row>
    <row r="81" spans="1:33" x14ac:dyDescent="0.55000000000000004">
      <c r="A81">
        <f>ALGLIB_SSA_XAUUSD!J81</f>
        <v>1775151300</v>
      </c>
      <c r="B81" t="str">
        <f>_xlfn.XLOOKUP($A81,ALGLIB_SSA_XAUUSD!$A$2:$A$1001,ALGLIB_SSA_XAUUSD!$B$2:$B$1001,"",0)</f>
        <v/>
      </c>
      <c r="C81" t="str">
        <f>_xlfn.XLOOKUP($A81,ALGLIB_SSA_XAUUSD!$A$2:$A$1001,ALGLIB_SSA_XAUUSD!$C$2:$C$1001,"",0)</f>
        <v/>
      </c>
      <c r="D81" s="1">
        <f>D74+(D86-D74)*7/12</f>
        <v>4660.3191666666671</v>
      </c>
      <c r="E81" s="1">
        <f>E74+(E86-E74)*7/12</f>
        <v>4666.2362425000001</v>
      </c>
      <c r="F81" s="1">
        <f>F74+(F86-F74)*7/12</f>
        <v>4663.9503716666668</v>
      </c>
      <c r="G81" s="1">
        <f>G74+(G86-G74)*7/12</f>
        <v>4678.9521324999996</v>
      </c>
      <c r="H81" s="1">
        <f>H74+(H86-H74)*7/12</f>
        <v>4648.6398591666666</v>
      </c>
      <c r="I81" t="str">
        <f>_xlfn.XLOOKUP($A81,ALGLIB_SSA_XAUUSD!$J$2:$J$1001,ALGLIB_SSA_XAUUSD!$K$2:$K$1001,"",0)</f>
        <v>XAUUSD</v>
      </c>
      <c r="J81" t="str">
        <f>_xlfn.XLOOKUP($A81,ALGLIB_SSA_XAUUSD!$J$2:$J$1001,ALGLIB_SSA_XAUUSD!$L$2:$L$1001,"",0)</f>
        <v>M5</v>
      </c>
      <c r="K81">
        <f>_xlfn.XLOOKUP($A81,ALGLIB_SSA_XAUUSD!$J$2:$J$1001,ALGLIB_SSA_XAUUSD!$M$2:$M$1001,"",0)</f>
        <v>4653.6099999999997</v>
      </c>
      <c r="L81">
        <f>_xlfn.XLOOKUP($A81,ALGLIB_SSA_XAUUSD!$J$2:$J$1001,ALGLIB_SSA_XAUUSD!$N$2:$N$1001,"",0)</f>
        <v>4653.1576500000001</v>
      </c>
      <c r="M81">
        <f>_xlfn.XLOOKUP($A81,ALGLIB_SSA_XAUUSD!$J$2:$J$1001,ALGLIB_SSA_XAUUSD!$O$2:$O$1001,"",0)</f>
        <v>4654.7824000000001</v>
      </c>
      <c r="N81">
        <f>_xlfn.XLOOKUP($A81,ALGLIB_SSA_XAUUSD!$J$2:$J$1001,ALGLIB_SSA_XAUUSD!$P$2:$P$1001,"",0)</f>
        <v>4656.9286300000003</v>
      </c>
      <c r="O81">
        <f>_xlfn.XLOOKUP($A81,ALGLIB_SSA_XAUUSD!$J$2:$J$1001,ALGLIB_SSA_XAUUSD!$Q$2:$Q$1001,"",0)</f>
        <v>4649.0515699999996</v>
      </c>
      <c r="R81">
        <f t="shared" si="15"/>
        <v>1775151300</v>
      </c>
      <c r="S81" t="str">
        <f t="shared" si="16"/>
        <v>XAUUSD</v>
      </c>
      <c r="T81" t="str">
        <f t="shared" si="17"/>
        <v>M5</v>
      </c>
      <c r="U81">
        <f t="shared" si="18"/>
        <v>4653.6099999999997</v>
      </c>
      <c r="V81">
        <f t="shared" si="19"/>
        <v>4666.2362425000001</v>
      </c>
      <c r="W81">
        <f t="shared" si="20"/>
        <v>4663.9503716666668</v>
      </c>
      <c r="X81">
        <f t="shared" si="21"/>
        <v>4653.1576500000001</v>
      </c>
      <c r="Y81">
        <f t="shared" si="22"/>
        <v>4654.7824000000001</v>
      </c>
      <c r="Z81">
        <f t="shared" si="23"/>
        <v>4678.9521324999996</v>
      </c>
      <c r="AA81">
        <f t="shared" si="24"/>
        <v>4656.9286300000003</v>
      </c>
      <c r="AB81">
        <f t="shared" si="25"/>
        <v>4648.6398591666666</v>
      </c>
      <c r="AC81">
        <f t="shared" si="26"/>
        <v>4649.0515699999996</v>
      </c>
      <c r="AE81">
        <f t="shared" si="27"/>
        <v>4653.1576500000001</v>
      </c>
      <c r="AF81">
        <f t="shared" si="28"/>
        <v>4678.9521324999996</v>
      </c>
      <c r="AG81">
        <f t="shared" si="29"/>
        <v>4648.6398591666666</v>
      </c>
    </row>
    <row r="82" spans="1:33" x14ac:dyDescent="0.55000000000000004">
      <c r="A82">
        <f>ALGLIB_SSA_XAUUSD!J82</f>
        <v>1775151600</v>
      </c>
      <c r="B82" t="str">
        <f>_xlfn.XLOOKUP($A82,ALGLIB_SSA_XAUUSD!$A$2:$A$1001,ALGLIB_SSA_XAUUSD!$B$2:$B$1001,"",0)</f>
        <v/>
      </c>
      <c r="C82" t="str">
        <f>_xlfn.XLOOKUP($A82,ALGLIB_SSA_XAUUSD!$A$2:$A$1001,ALGLIB_SSA_XAUUSD!$C$2:$C$1001,"",0)</f>
        <v/>
      </c>
      <c r="D82" s="1">
        <f>D74+(D86-D74)*8/12</f>
        <v>4661.9633333333331</v>
      </c>
      <c r="E82" s="1">
        <f>E74+(E86-E74)*8/12</f>
        <v>4666.0684799999999</v>
      </c>
      <c r="F82" s="1">
        <f>F74+(F86-F74)*8/12</f>
        <v>4664.0354933333329</v>
      </c>
      <c r="G82" s="1">
        <f>G74+(G86-G74)*8/12</f>
        <v>4678.7406099999998</v>
      </c>
      <c r="H82" s="1">
        <f>H74+(H86-H74)*8/12</f>
        <v>4648.6542433333334</v>
      </c>
      <c r="I82" t="str">
        <f>_xlfn.XLOOKUP($A82,ALGLIB_SSA_XAUUSD!$J$2:$J$1001,ALGLIB_SSA_XAUUSD!$K$2:$K$1001,"",0)</f>
        <v>XAUUSD</v>
      </c>
      <c r="J82" t="str">
        <f>_xlfn.XLOOKUP($A82,ALGLIB_SSA_XAUUSD!$J$2:$J$1001,ALGLIB_SSA_XAUUSD!$L$2:$L$1001,"",0)</f>
        <v>M5</v>
      </c>
      <c r="K82">
        <f>_xlfn.XLOOKUP($A82,ALGLIB_SSA_XAUUSD!$J$2:$J$1001,ALGLIB_SSA_XAUUSD!$M$2:$M$1001,"",0)</f>
        <v>4658.13</v>
      </c>
      <c r="L82">
        <f>_xlfn.XLOOKUP($A82,ALGLIB_SSA_XAUUSD!$J$2:$J$1001,ALGLIB_SSA_XAUUSD!$N$2:$N$1001,"",0)</f>
        <v>4652.2639600000002</v>
      </c>
      <c r="M82">
        <f>_xlfn.XLOOKUP($A82,ALGLIB_SSA_XAUUSD!$J$2:$J$1001,ALGLIB_SSA_XAUUSD!$O$2:$O$1001,"",0)</f>
        <v>4653.5231800000001</v>
      </c>
      <c r="N82">
        <f>_xlfn.XLOOKUP($A82,ALGLIB_SSA_XAUUSD!$J$2:$J$1001,ALGLIB_SSA_XAUUSD!$P$2:$P$1001,"",0)</f>
        <v>4655.97865</v>
      </c>
      <c r="O82">
        <f>_xlfn.XLOOKUP($A82,ALGLIB_SSA_XAUUSD!$J$2:$J$1001,ALGLIB_SSA_XAUUSD!$Q$2:$Q$1001,"",0)</f>
        <v>4648.2206800000004</v>
      </c>
      <c r="R82">
        <f t="shared" si="15"/>
        <v>1775151600</v>
      </c>
      <c r="S82" t="str">
        <f t="shared" si="16"/>
        <v>XAUUSD</v>
      </c>
      <c r="T82" t="str">
        <f t="shared" si="17"/>
        <v>M5</v>
      </c>
      <c r="U82">
        <f t="shared" si="18"/>
        <v>4658.13</v>
      </c>
      <c r="V82">
        <f t="shared" si="19"/>
        <v>4666.0684799999999</v>
      </c>
      <c r="W82">
        <f t="shared" si="20"/>
        <v>4664.0354933333329</v>
      </c>
      <c r="X82">
        <f t="shared" si="21"/>
        <v>4652.2639600000002</v>
      </c>
      <c r="Y82">
        <f t="shared" si="22"/>
        <v>4653.5231800000001</v>
      </c>
      <c r="Z82">
        <f t="shared" si="23"/>
        <v>4678.7406099999998</v>
      </c>
      <c r="AA82">
        <f t="shared" si="24"/>
        <v>4655.97865</v>
      </c>
      <c r="AB82">
        <f t="shared" si="25"/>
        <v>4648.6542433333334</v>
      </c>
      <c r="AC82">
        <f t="shared" si="26"/>
        <v>4648.2206800000004</v>
      </c>
      <c r="AE82">
        <f t="shared" si="27"/>
        <v>4652.2639600000002</v>
      </c>
      <c r="AF82">
        <f t="shared" si="28"/>
        <v>4678.7406099999998</v>
      </c>
      <c r="AG82">
        <f t="shared" si="29"/>
        <v>4648.6542433333334</v>
      </c>
    </row>
    <row r="83" spans="1:33" x14ac:dyDescent="0.55000000000000004">
      <c r="A83">
        <f>ALGLIB_SSA_XAUUSD!J83</f>
        <v>1775151900</v>
      </c>
      <c r="B83" t="str">
        <f>_xlfn.XLOOKUP($A83,ALGLIB_SSA_XAUUSD!$A$2:$A$1001,ALGLIB_SSA_XAUUSD!$B$2:$B$1001,"",0)</f>
        <v/>
      </c>
      <c r="C83" t="str">
        <f>_xlfn.XLOOKUP($A83,ALGLIB_SSA_XAUUSD!$A$2:$A$1001,ALGLIB_SSA_XAUUSD!$C$2:$C$1001,"",0)</f>
        <v/>
      </c>
      <c r="D83" s="1">
        <f>D74+(D86-D74)*9/12</f>
        <v>4663.6075000000001</v>
      </c>
      <c r="E83" s="1">
        <f>E74+(E86-E74)*9/12</f>
        <v>4665.9007174999997</v>
      </c>
      <c r="F83" s="1">
        <f>F74+(F86-F74)*9/12</f>
        <v>4664.1206149999998</v>
      </c>
      <c r="G83" s="1">
        <f>G74+(G86-G74)*9/12</f>
        <v>4678.5290875000001</v>
      </c>
      <c r="H83" s="1">
        <f>H74+(H86-H74)*9/12</f>
        <v>4648.6686274999993</v>
      </c>
      <c r="I83" t="str">
        <f>_xlfn.XLOOKUP($A83,ALGLIB_SSA_XAUUSD!$J$2:$J$1001,ALGLIB_SSA_XAUUSD!$K$2:$K$1001,"",0)</f>
        <v>XAUUSD</v>
      </c>
      <c r="J83" t="str">
        <f>_xlfn.XLOOKUP($A83,ALGLIB_SSA_XAUUSD!$J$2:$J$1001,ALGLIB_SSA_XAUUSD!$L$2:$L$1001,"",0)</f>
        <v>M5</v>
      </c>
      <c r="K83">
        <f>_xlfn.XLOOKUP($A83,ALGLIB_SSA_XAUUSD!$J$2:$J$1001,ALGLIB_SSA_XAUUSD!$M$2:$M$1001,"",0)</f>
        <v>4647.29</v>
      </c>
      <c r="L83">
        <f>_xlfn.XLOOKUP($A83,ALGLIB_SSA_XAUUSD!$J$2:$J$1001,ALGLIB_SSA_XAUUSD!$N$2:$N$1001,"",0)</f>
        <v>4651.6855699999996</v>
      </c>
      <c r="M83">
        <f>_xlfn.XLOOKUP($A83,ALGLIB_SSA_XAUUSD!$J$2:$J$1001,ALGLIB_SSA_XAUUSD!$O$2:$O$1001,"",0)</f>
        <v>4652.60437</v>
      </c>
      <c r="N83">
        <f>_xlfn.XLOOKUP($A83,ALGLIB_SSA_XAUUSD!$J$2:$J$1001,ALGLIB_SSA_XAUUSD!$P$2:$P$1001,"",0)</f>
        <v>4655.4298900000003</v>
      </c>
      <c r="O83">
        <f>_xlfn.XLOOKUP($A83,ALGLIB_SSA_XAUUSD!$J$2:$J$1001,ALGLIB_SSA_XAUUSD!$Q$2:$Q$1001,"",0)</f>
        <v>4647.9004199999999</v>
      </c>
      <c r="R83">
        <f t="shared" si="15"/>
        <v>1775151900</v>
      </c>
      <c r="S83" t="str">
        <f t="shared" si="16"/>
        <v>XAUUSD</v>
      </c>
      <c r="T83" t="str">
        <f t="shared" si="17"/>
        <v>M5</v>
      </c>
      <c r="U83">
        <f t="shared" si="18"/>
        <v>4647.29</v>
      </c>
      <c r="V83">
        <f t="shared" si="19"/>
        <v>4665.9007174999997</v>
      </c>
      <c r="W83">
        <f t="shared" si="20"/>
        <v>4664.1206149999998</v>
      </c>
      <c r="X83">
        <f t="shared" si="21"/>
        <v>4651.6855699999996</v>
      </c>
      <c r="Y83">
        <f t="shared" si="22"/>
        <v>4652.60437</v>
      </c>
      <c r="Z83">
        <f t="shared" si="23"/>
        <v>4678.5290875000001</v>
      </c>
      <c r="AA83">
        <f t="shared" si="24"/>
        <v>4655.4298900000003</v>
      </c>
      <c r="AB83">
        <f t="shared" si="25"/>
        <v>4648.6686274999993</v>
      </c>
      <c r="AC83">
        <f t="shared" si="26"/>
        <v>4647.9004199999999</v>
      </c>
      <c r="AE83">
        <f t="shared" si="27"/>
        <v>4651.6855699999996</v>
      </c>
      <c r="AF83">
        <f t="shared" si="28"/>
        <v>4678.5290875000001</v>
      </c>
      <c r="AG83">
        <f t="shared" si="29"/>
        <v>4648.6686274999993</v>
      </c>
    </row>
    <row r="84" spans="1:33" x14ac:dyDescent="0.55000000000000004">
      <c r="A84">
        <f>ALGLIB_SSA_XAUUSD!J84</f>
        <v>1775152200</v>
      </c>
      <c r="B84" t="str">
        <f>_xlfn.XLOOKUP($A84,ALGLIB_SSA_XAUUSD!$A$2:$A$1001,ALGLIB_SSA_XAUUSD!$B$2:$B$1001,"",0)</f>
        <v/>
      </c>
      <c r="C84" t="str">
        <f>_xlfn.XLOOKUP($A84,ALGLIB_SSA_XAUUSD!$A$2:$A$1001,ALGLIB_SSA_XAUUSD!$C$2:$C$1001,"",0)</f>
        <v/>
      </c>
      <c r="D84" s="1">
        <f>D74+(D86-D74)*10/12</f>
        <v>4665.251666666667</v>
      </c>
      <c r="E84" s="1">
        <f>E74+(E86-E74)*10/12</f>
        <v>4665.7329549999995</v>
      </c>
      <c r="F84" s="1">
        <f>F74+(F86-F74)*10/12</f>
        <v>4664.2057366666668</v>
      </c>
      <c r="G84" s="1">
        <f>G74+(G86-G74)*10/12</f>
        <v>4678.3175649999994</v>
      </c>
      <c r="H84" s="1">
        <f>H74+(H86-H74)*10/12</f>
        <v>4648.6830116666661</v>
      </c>
      <c r="I84" t="str">
        <f>_xlfn.XLOOKUP($A84,ALGLIB_SSA_XAUUSD!$J$2:$J$1001,ALGLIB_SSA_XAUUSD!$K$2:$K$1001,"",0)</f>
        <v>XAUUSD</v>
      </c>
      <c r="J84" t="str">
        <f>_xlfn.XLOOKUP($A84,ALGLIB_SSA_XAUUSD!$J$2:$J$1001,ALGLIB_SSA_XAUUSD!$L$2:$L$1001,"",0)</f>
        <v>M5</v>
      </c>
      <c r="K84">
        <f>_xlfn.XLOOKUP($A84,ALGLIB_SSA_XAUUSD!$J$2:$J$1001,ALGLIB_SSA_XAUUSD!$M$2:$M$1001,"",0)</f>
        <v>4650.38</v>
      </c>
      <c r="L84">
        <f>_xlfn.XLOOKUP($A84,ALGLIB_SSA_XAUUSD!$J$2:$J$1001,ALGLIB_SSA_XAUUSD!$N$2:$N$1001,"",0)</f>
        <v>4651.5974399999996</v>
      </c>
      <c r="M84">
        <f>_xlfn.XLOOKUP($A84,ALGLIB_SSA_XAUUSD!$J$2:$J$1001,ALGLIB_SSA_XAUUSD!$O$2:$O$1001,"",0)</f>
        <v>4652.1009100000001</v>
      </c>
      <c r="N84">
        <f>_xlfn.XLOOKUP($A84,ALGLIB_SSA_XAUUSD!$J$2:$J$1001,ALGLIB_SSA_XAUUSD!$P$2:$P$1001,"",0)</f>
        <v>4655.1611599999997</v>
      </c>
      <c r="O84">
        <f>_xlfn.XLOOKUP($A84,ALGLIB_SSA_XAUUSD!$J$2:$J$1001,ALGLIB_SSA_XAUUSD!$Q$2:$Q$1001,"",0)</f>
        <v>4648.1356800000003</v>
      </c>
      <c r="R84">
        <f t="shared" si="15"/>
        <v>1775152200</v>
      </c>
      <c r="S84" t="str">
        <f t="shared" si="16"/>
        <v>XAUUSD</v>
      </c>
      <c r="T84" t="str">
        <f t="shared" si="17"/>
        <v>M5</v>
      </c>
      <c r="U84">
        <f t="shared" si="18"/>
        <v>4650.38</v>
      </c>
      <c r="V84">
        <f t="shared" si="19"/>
        <v>4665.7329549999995</v>
      </c>
      <c r="W84">
        <f t="shared" si="20"/>
        <v>4664.2057366666668</v>
      </c>
      <c r="X84">
        <f t="shared" si="21"/>
        <v>4651.5974399999996</v>
      </c>
      <c r="Y84">
        <f t="shared" si="22"/>
        <v>4652.1009100000001</v>
      </c>
      <c r="Z84">
        <f t="shared" si="23"/>
        <v>4678.3175649999994</v>
      </c>
      <c r="AA84">
        <f t="shared" si="24"/>
        <v>4655.1611599999997</v>
      </c>
      <c r="AB84">
        <f t="shared" si="25"/>
        <v>4648.6830116666661</v>
      </c>
      <c r="AC84">
        <f t="shared" si="26"/>
        <v>4648.1356800000003</v>
      </c>
      <c r="AE84">
        <f t="shared" si="27"/>
        <v>4651.5974399999996</v>
      </c>
      <c r="AF84">
        <f t="shared" si="28"/>
        <v>4678.3175649999994</v>
      </c>
      <c r="AG84">
        <f t="shared" si="29"/>
        <v>4648.6830116666661</v>
      </c>
    </row>
    <row r="85" spans="1:33" x14ac:dyDescent="0.55000000000000004">
      <c r="A85">
        <f>ALGLIB_SSA_XAUUSD!J85</f>
        <v>1775152500</v>
      </c>
      <c r="B85" t="str">
        <f>_xlfn.XLOOKUP($A85,ALGLIB_SSA_XAUUSD!$A$2:$A$1001,ALGLIB_SSA_XAUUSD!$B$2:$B$1001,"",0)</f>
        <v/>
      </c>
      <c r="C85" t="str">
        <f>_xlfn.XLOOKUP($A85,ALGLIB_SSA_XAUUSD!$A$2:$A$1001,ALGLIB_SSA_XAUUSD!$C$2:$C$1001,"",0)</f>
        <v/>
      </c>
      <c r="D85" s="1">
        <f>D74+(D86-D74)*11/12</f>
        <v>4666.895833333333</v>
      </c>
      <c r="E85" s="1">
        <f>E74+(E86-E74)*11/12</f>
        <v>4665.5651925000002</v>
      </c>
      <c r="F85" s="1">
        <f>F74+(F86-F74)*11/12</f>
        <v>4664.2908583333328</v>
      </c>
      <c r="G85" s="1">
        <f>G74+(G86-G74)*11/12</f>
        <v>4678.1060424999996</v>
      </c>
      <c r="H85" s="1">
        <f>H74+(H86-H74)*11/12</f>
        <v>4648.6973958333328</v>
      </c>
      <c r="I85" t="str">
        <f>_xlfn.XLOOKUP($A85,ALGLIB_SSA_XAUUSD!$J$2:$J$1001,ALGLIB_SSA_XAUUSD!$K$2:$K$1001,"",0)</f>
        <v>XAUUSD</v>
      </c>
      <c r="J85" t="str">
        <f>_xlfn.XLOOKUP($A85,ALGLIB_SSA_XAUUSD!$J$2:$J$1001,ALGLIB_SSA_XAUUSD!$L$2:$L$1001,"",0)</f>
        <v>M5</v>
      </c>
      <c r="K85">
        <f>_xlfn.XLOOKUP($A85,ALGLIB_SSA_XAUUSD!$J$2:$J$1001,ALGLIB_SSA_XAUUSD!$M$2:$M$1001,"",0)</f>
        <v>4648.8100000000004</v>
      </c>
      <c r="L85">
        <f>_xlfn.XLOOKUP($A85,ALGLIB_SSA_XAUUSD!$J$2:$J$1001,ALGLIB_SSA_XAUUSD!$N$2:$N$1001,"",0)</f>
        <v>4651.78503</v>
      </c>
      <c r="M85">
        <f>_xlfn.XLOOKUP($A85,ALGLIB_SSA_XAUUSD!$J$2:$J$1001,ALGLIB_SSA_XAUUSD!$O$2:$O$1001,"",0)</f>
        <v>4651.9429700000001</v>
      </c>
      <c r="N85">
        <f>_xlfn.XLOOKUP($A85,ALGLIB_SSA_XAUUSD!$J$2:$J$1001,ALGLIB_SSA_XAUUSD!$P$2:$P$1001,"",0)</f>
        <v>4655.2239099999997</v>
      </c>
      <c r="O85">
        <f>_xlfn.XLOOKUP($A85,ALGLIB_SSA_XAUUSD!$J$2:$J$1001,ALGLIB_SSA_XAUUSD!$Q$2:$Q$1001,"",0)</f>
        <v>4648.7755800000004</v>
      </c>
      <c r="R85">
        <f t="shared" si="15"/>
        <v>1775152500</v>
      </c>
      <c r="S85" t="str">
        <f t="shared" si="16"/>
        <v>XAUUSD</v>
      </c>
      <c r="T85" t="str">
        <f t="shared" si="17"/>
        <v>M5</v>
      </c>
      <c r="U85">
        <f t="shared" si="18"/>
        <v>4648.8100000000004</v>
      </c>
      <c r="V85">
        <f t="shared" si="19"/>
        <v>4665.5651925000002</v>
      </c>
      <c r="W85">
        <f t="shared" si="20"/>
        <v>4664.2908583333328</v>
      </c>
      <c r="X85">
        <f t="shared" si="21"/>
        <v>4651.78503</v>
      </c>
      <c r="Y85">
        <f t="shared" si="22"/>
        <v>4651.9429700000001</v>
      </c>
      <c r="Z85">
        <f t="shared" si="23"/>
        <v>4678.1060424999996</v>
      </c>
      <c r="AA85">
        <f t="shared" si="24"/>
        <v>4655.2239099999997</v>
      </c>
      <c r="AB85">
        <f t="shared" si="25"/>
        <v>4648.6973958333328</v>
      </c>
      <c r="AC85">
        <f t="shared" si="26"/>
        <v>4648.7755800000004</v>
      </c>
      <c r="AE85">
        <f t="shared" si="27"/>
        <v>4651.78503</v>
      </c>
      <c r="AF85">
        <f t="shared" si="28"/>
        <v>4678.1060424999996</v>
      </c>
      <c r="AG85">
        <f t="shared" si="29"/>
        <v>4648.6973958333328</v>
      </c>
    </row>
    <row r="86" spans="1:33" x14ac:dyDescent="0.55000000000000004">
      <c r="A86">
        <f>ALGLIB_SSA_XAUUSD!J86</f>
        <v>1775152800</v>
      </c>
      <c r="B86" t="str">
        <f>_xlfn.XLOOKUP($A86,ALGLIB_SSA_XAUUSD!$A$2:$A$1001,ALGLIB_SSA_XAUUSD!$B$2:$B$1001,"",0)</f>
        <v>XAUUSD</v>
      </c>
      <c r="C86" t="str">
        <f>_xlfn.XLOOKUP($A86,ALGLIB_SSA_XAUUSD!$A$2:$A$1001,ALGLIB_SSA_XAUUSD!$C$2:$C$1001,"",0)</f>
        <v>H1</v>
      </c>
      <c r="D86" s="2">
        <f>_xlfn.XLOOKUP($A86,ALGLIB_SSA_XAUUSD!$A$2:$A$1001,ALGLIB_SSA_XAUUSD!$D$2:$D$1001,"",0)</f>
        <v>4668.54</v>
      </c>
      <c r="E86" s="2">
        <f>_xlfn.XLOOKUP($A86,ALGLIB_SSA_XAUUSD!$A$2:$A$1001,ALGLIB_SSA_XAUUSD!$E$2:$E$1001,"",0)</f>
        <v>4665.39743</v>
      </c>
      <c r="F86" s="2">
        <f>_xlfn.XLOOKUP($A86,ALGLIB_SSA_XAUUSD!$A$2:$A$1001,ALGLIB_SSA_XAUUSD!$F$2:$F$1001,"",0)</f>
        <v>4664.3759799999998</v>
      </c>
      <c r="G86" s="2">
        <f>_xlfn.XLOOKUP($A86,ALGLIB_SSA_XAUUSD!$A$2:$A$1001,ALGLIB_SSA_XAUUSD!$G$2:$G$1001,"",0)</f>
        <v>4677.8945199999998</v>
      </c>
      <c r="H86" s="2">
        <f>_xlfn.XLOOKUP($A86,ALGLIB_SSA_XAUUSD!$A$2:$A$1001,ALGLIB_SSA_XAUUSD!$H$2:$H$1001,"",0)</f>
        <v>4648.7117799999996</v>
      </c>
      <c r="I86" t="str">
        <f>_xlfn.XLOOKUP($A86,ALGLIB_SSA_XAUUSD!$J$2:$J$1001,ALGLIB_SSA_XAUUSD!$K$2:$K$1001,"",0)</f>
        <v>XAUUSD</v>
      </c>
      <c r="J86" t="str">
        <f>_xlfn.XLOOKUP($A86,ALGLIB_SSA_XAUUSD!$J$2:$J$1001,ALGLIB_SSA_XAUUSD!$L$2:$L$1001,"",0)</f>
        <v>M5</v>
      </c>
      <c r="K86">
        <f>_xlfn.XLOOKUP($A86,ALGLIB_SSA_XAUUSD!$J$2:$J$1001,ALGLIB_SSA_XAUUSD!$M$2:$M$1001,"",0)</f>
        <v>4653.29</v>
      </c>
      <c r="L86">
        <f>_xlfn.XLOOKUP($A86,ALGLIB_SSA_XAUUSD!$J$2:$J$1001,ALGLIB_SSA_XAUUSD!$N$2:$N$1001,"",0)</f>
        <v>4652.1148599999997</v>
      </c>
      <c r="M86">
        <f>_xlfn.XLOOKUP($A86,ALGLIB_SSA_XAUUSD!$J$2:$J$1001,ALGLIB_SSA_XAUUSD!$O$2:$O$1001,"",0)</f>
        <v>4652.0289199999997</v>
      </c>
      <c r="N86">
        <f>_xlfn.XLOOKUP($A86,ALGLIB_SSA_XAUUSD!$J$2:$J$1001,ALGLIB_SSA_XAUUSD!$P$2:$P$1001,"",0)</f>
        <v>4655.4402399999999</v>
      </c>
      <c r="O86">
        <f>_xlfn.XLOOKUP($A86,ALGLIB_SSA_XAUUSD!$J$2:$J$1001,ALGLIB_SSA_XAUUSD!$Q$2:$Q$1001,"",0)</f>
        <v>4649.5669500000004</v>
      </c>
      <c r="R86">
        <f t="shared" si="15"/>
        <v>1775152800</v>
      </c>
      <c r="S86" t="str">
        <f t="shared" si="16"/>
        <v>XAUUSD</v>
      </c>
      <c r="T86" t="str">
        <f t="shared" si="17"/>
        <v>M5</v>
      </c>
      <c r="U86">
        <f t="shared" si="18"/>
        <v>4653.29</v>
      </c>
      <c r="V86">
        <f t="shared" si="19"/>
        <v>4665.39743</v>
      </c>
      <c r="W86">
        <f t="shared" si="20"/>
        <v>4664.3759799999998</v>
      </c>
      <c r="X86">
        <f t="shared" si="21"/>
        <v>4652.1148599999997</v>
      </c>
      <c r="Y86">
        <f t="shared" si="22"/>
        <v>4652.0289199999997</v>
      </c>
      <c r="Z86">
        <f t="shared" si="23"/>
        <v>4677.8945199999998</v>
      </c>
      <c r="AA86">
        <f t="shared" si="24"/>
        <v>4655.4402399999999</v>
      </c>
      <c r="AB86">
        <f t="shared" si="25"/>
        <v>4648.7117799999996</v>
      </c>
      <c r="AC86">
        <f t="shared" si="26"/>
        <v>4649.5669500000004</v>
      </c>
      <c r="AE86">
        <f t="shared" si="27"/>
        <v>4652.1148599999997</v>
      </c>
      <c r="AF86">
        <f t="shared" si="28"/>
        <v>4677.8945199999998</v>
      </c>
      <c r="AG86">
        <f t="shared" si="29"/>
        <v>4648.7117799999996</v>
      </c>
    </row>
    <row r="87" spans="1:33" x14ac:dyDescent="0.55000000000000004">
      <c r="A87">
        <f>ALGLIB_SSA_XAUUSD!J87</f>
        <v>1775153100</v>
      </c>
      <c r="B87" t="str">
        <f>_xlfn.XLOOKUP($A87,ALGLIB_SSA_XAUUSD!$A$2:$A$1001,ALGLIB_SSA_XAUUSD!$B$2:$B$1001,"",0)</f>
        <v/>
      </c>
      <c r="C87" t="str">
        <f>_xlfn.XLOOKUP($A87,ALGLIB_SSA_XAUUSD!$A$2:$A$1001,ALGLIB_SSA_XAUUSD!$C$2:$C$1001,"",0)</f>
        <v/>
      </c>
      <c r="D87" s="1">
        <f>D86+(D98-D86)*1/12</f>
        <v>4668.8275000000003</v>
      </c>
      <c r="E87" s="1">
        <f>E86+(E98-E86)*1/12</f>
        <v>4664.9595291666665</v>
      </c>
      <c r="F87" s="1">
        <f>F86+(F98-F86)*1/12</f>
        <v>4664.1995900000002</v>
      </c>
      <c r="G87" s="1">
        <f>G86+(G98-G86)*1/12</f>
        <v>4677.4944483333329</v>
      </c>
      <c r="H87" s="1">
        <f>H86+(H98-H86)*1/12</f>
        <v>4648.4152708333331</v>
      </c>
      <c r="I87" t="str">
        <f>_xlfn.XLOOKUP($A87,ALGLIB_SSA_XAUUSD!$J$2:$J$1001,ALGLIB_SSA_XAUUSD!$K$2:$K$1001,"",0)</f>
        <v>XAUUSD</v>
      </c>
      <c r="J87" t="str">
        <f>_xlfn.XLOOKUP($A87,ALGLIB_SSA_XAUUSD!$J$2:$J$1001,ALGLIB_SSA_XAUUSD!$L$2:$L$1001,"",0)</f>
        <v>M5</v>
      </c>
      <c r="K87">
        <f>_xlfn.XLOOKUP($A87,ALGLIB_SSA_XAUUSD!$J$2:$J$1001,ALGLIB_SSA_XAUUSD!$M$2:$M$1001,"",0)</f>
        <v>4656.04</v>
      </c>
      <c r="L87">
        <f>_xlfn.XLOOKUP($A87,ALGLIB_SSA_XAUUSD!$J$2:$J$1001,ALGLIB_SSA_XAUUSD!$N$2:$N$1001,"",0)</f>
        <v>4652.3671299999996</v>
      </c>
      <c r="M87">
        <f>_xlfn.XLOOKUP($A87,ALGLIB_SSA_XAUUSD!$J$2:$J$1001,ALGLIB_SSA_XAUUSD!$O$2:$O$1001,"",0)</f>
        <v>4652.1980199999998</v>
      </c>
      <c r="N87">
        <f>_xlfn.XLOOKUP($A87,ALGLIB_SSA_XAUUSD!$J$2:$J$1001,ALGLIB_SSA_XAUUSD!$P$2:$P$1001,"",0)</f>
        <v>4655.6647499999999</v>
      </c>
      <c r="O87">
        <f>_xlfn.XLOOKUP($A87,ALGLIB_SSA_XAUUSD!$J$2:$J$1001,ALGLIB_SSA_XAUUSD!$Q$2:$Q$1001,"",0)</f>
        <v>4650.2981</v>
      </c>
      <c r="R87">
        <f t="shared" si="15"/>
        <v>1775153100</v>
      </c>
      <c r="S87" t="str">
        <f t="shared" si="16"/>
        <v>XAUUSD</v>
      </c>
      <c r="T87" t="str">
        <f t="shared" si="17"/>
        <v>M5</v>
      </c>
      <c r="U87">
        <f t="shared" si="18"/>
        <v>4656.04</v>
      </c>
      <c r="V87">
        <f t="shared" si="19"/>
        <v>4664.9595291666665</v>
      </c>
      <c r="W87">
        <f t="shared" si="20"/>
        <v>4664.1995900000002</v>
      </c>
      <c r="X87">
        <f t="shared" si="21"/>
        <v>4652.3671299999996</v>
      </c>
      <c r="Y87">
        <f t="shared" si="22"/>
        <v>4652.1980199999998</v>
      </c>
      <c r="Z87">
        <f t="shared" si="23"/>
        <v>4677.4944483333329</v>
      </c>
      <c r="AA87">
        <f t="shared" si="24"/>
        <v>4655.6647499999999</v>
      </c>
      <c r="AB87">
        <f t="shared" si="25"/>
        <v>4648.4152708333331</v>
      </c>
      <c r="AC87">
        <f t="shared" si="26"/>
        <v>4650.2981</v>
      </c>
      <c r="AE87">
        <f t="shared" si="27"/>
        <v>4652.3671299999996</v>
      </c>
      <c r="AF87">
        <f t="shared" si="28"/>
        <v>4677.4944483333329</v>
      </c>
      <c r="AG87">
        <f t="shared" si="29"/>
        <v>4648.4152708333331</v>
      </c>
    </row>
    <row r="88" spans="1:33" x14ac:dyDescent="0.55000000000000004">
      <c r="A88">
        <f>ALGLIB_SSA_XAUUSD!J88</f>
        <v>1775153400</v>
      </c>
      <c r="B88" t="str">
        <f>_xlfn.XLOOKUP($A88,ALGLIB_SSA_XAUUSD!$A$2:$A$1001,ALGLIB_SSA_XAUUSD!$B$2:$B$1001,"",0)</f>
        <v/>
      </c>
      <c r="C88" t="str">
        <f>_xlfn.XLOOKUP($A88,ALGLIB_SSA_XAUUSD!$A$2:$A$1001,ALGLIB_SSA_XAUUSD!$C$2:$C$1001,"",0)</f>
        <v/>
      </c>
      <c r="D88" s="1">
        <f>D86+(D98-D86)*2/12</f>
        <v>4669.1149999999998</v>
      </c>
      <c r="E88" s="1">
        <f>E86+(E98-E86)*2/12</f>
        <v>4664.521628333333</v>
      </c>
      <c r="F88" s="1">
        <f>F86+(F98-F86)*2/12</f>
        <v>4664.0231999999996</v>
      </c>
      <c r="G88" s="1">
        <f>G86+(G98-G86)*2/12</f>
        <v>4677.0943766666669</v>
      </c>
      <c r="H88" s="1">
        <f>H86+(H98-H86)*2/12</f>
        <v>4648.1187616666666</v>
      </c>
      <c r="I88" t="str">
        <f>_xlfn.XLOOKUP($A88,ALGLIB_SSA_XAUUSD!$J$2:$J$1001,ALGLIB_SSA_XAUUSD!$K$2:$K$1001,"",0)</f>
        <v>XAUUSD</v>
      </c>
      <c r="J88" t="str">
        <f>_xlfn.XLOOKUP($A88,ALGLIB_SSA_XAUUSD!$J$2:$J$1001,ALGLIB_SSA_XAUUSD!$L$2:$L$1001,"",0)</f>
        <v>M5</v>
      </c>
      <c r="K88">
        <f>_xlfn.XLOOKUP($A88,ALGLIB_SSA_XAUUSD!$J$2:$J$1001,ALGLIB_SSA_XAUUSD!$M$2:$M$1001,"",0)</f>
        <v>4653.49</v>
      </c>
      <c r="L88">
        <f>_xlfn.XLOOKUP($A88,ALGLIB_SSA_XAUUSD!$J$2:$J$1001,ALGLIB_SSA_XAUUSD!$N$2:$N$1001,"",0)</f>
        <v>4652.4976800000004</v>
      </c>
      <c r="M88">
        <f>_xlfn.XLOOKUP($A88,ALGLIB_SSA_XAUUSD!$J$2:$J$1001,ALGLIB_SSA_XAUUSD!$O$2:$O$1001,"",0)</f>
        <v>4652.3478500000001</v>
      </c>
      <c r="N88">
        <f>_xlfn.XLOOKUP($A88,ALGLIB_SSA_XAUUSD!$J$2:$J$1001,ALGLIB_SSA_XAUUSD!$P$2:$P$1001,"",0)</f>
        <v>4655.73092</v>
      </c>
      <c r="O88">
        <f>_xlfn.XLOOKUP($A88,ALGLIB_SSA_XAUUSD!$J$2:$J$1001,ALGLIB_SSA_XAUUSD!$Q$2:$Q$1001,"",0)</f>
        <v>4650.7403199999999</v>
      </c>
      <c r="R88">
        <f t="shared" si="15"/>
        <v>1775153400</v>
      </c>
      <c r="S88" t="str">
        <f t="shared" si="16"/>
        <v>XAUUSD</v>
      </c>
      <c r="T88" t="str">
        <f t="shared" si="17"/>
        <v>M5</v>
      </c>
      <c r="U88">
        <f t="shared" si="18"/>
        <v>4653.49</v>
      </c>
      <c r="V88">
        <f t="shared" si="19"/>
        <v>4664.521628333333</v>
      </c>
      <c r="W88">
        <f t="shared" si="20"/>
        <v>4664.0231999999996</v>
      </c>
      <c r="X88">
        <f t="shared" si="21"/>
        <v>4652.4976800000004</v>
      </c>
      <c r="Y88">
        <f t="shared" si="22"/>
        <v>4652.3478500000001</v>
      </c>
      <c r="Z88">
        <f t="shared" si="23"/>
        <v>4677.0943766666669</v>
      </c>
      <c r="AA88">
        <f t="shared" si="24"/>
        <v>4655.73092</v>
      </c>
      <c r="AB88">
        <f t="shared" si="25"/>
        <v>4648.1187616666666</v>
      </c>
      <c r="AC88">
        <f t="shared" si="26"/>
        <v>4650.7403199999999</v>
      </c>
      <c r="AE88">
        <f t="shared" si="27"/>
        <v>4652.4976800000004</v>
      </c>
      <c r="AF88">
        <f t="shared" si="28"/>
        <v>4677.0943766666669</v>
      </c>
      <c r="AG88">
        <f t="shared" si="29"/>
        <v>4648.1187616666666</v>
      </c>
    </row>
    <row r="89" spans="1:33" x14ac:dyDescent="0.55000000000000004">
      <c r="A89">
        <f>ALGLIB_SSA_XAUUSD!J89</f>
        <v>1775153700</v>
      </c>
      <c r="B89" t="str">
        <f>_xlfn.XLOOKUP($A89,ALGLIB_SSA_XAUUSD!$A$2:$A$1001,ALGLIB_SSA_XAUUSD!$B$2:$B$1001,"",0)</f>
        <v/>
      </c>
      <c r="C89" t="str">
        <f>_xlfn.XLOOKUP($A89,ALGLIB_SSA_XAUUSD!$A$2:$A$1001,ALGLIB_SSA_XAUUSD!$C$2:$C$1001,"",0)</f>
        <v/>
      </c>
      <c r="D89" s="1">
        <f>D86+(D98-D86)*3/12</f>
        <v>4669.4025000000001</v>
      </c>
      <c r="E89" s="1">
        <f>E86+(E98-E86)*3/12</f>
        <v>4664.0837274999994</v>
      </c>
      <c r="F89" s="1">
        <f>F86+(F98-F86)*3/12</f>
        <v>4663.84681</v>
      </c>
      <c r="G89" s="1">
        <f>G86+(G98-G86)*3/12</f>
        <v>4676.694305</v>
      </c>
      <c r="H89" s="1">
        <f>H86+(H98-H86)*3/12</f>
        <v>4647.8222525000001</v>
      </c>
      <c r="I89" t="str">
        <f>_xlfn.XLOOKUP($A89,ALGLIB_SSA_XAUUSD!$J$2:$J$1001,ALGLIB_SSA_XAUUSD!$K$2:$K$1001,"",0)</f>
        <v>XAUUSD</v>
      </c>
      <c r="J89" t="str">
        <f>_xlfn.XLOOKUP($A89,ALGLIB_SSA_XAUUSD!$J$2:$J$1001,ALGLIB_SSA_XAUUSD!$L$2:$L$1001,"",0)</f>
        <v>M5</v>
      </c>
      <c r="K89">
        <f>_xlfn.XLOOKUP($A89,ALGLIB_SSA_XAUUSD!$J$2:$J$1001,ALGLIB_SSA_XAUUSD!$M$2:$M$1001,"",0)</f>
        <v>4653.8999999999996</v>
      </c>
      <c r="L89">
        <f>_xlfn.XLOOKUP($A89,ALGLIB_SSA_XAUUSD!$J$2:$J$1001,ALGLIB_SSA_XAUUSD!$N$2:$N$1001,"",0)</f>
        <v>4652.7302499999996</v>
      </c>
      <c r="M89">
        <f>_xlfn.XLOOKUP($A89,ALGLIB_SSA_XAUUSD!$J$2:$J$1001,ALGLIB_SSA_XAUUSD!$O$2:$O$1001,"",0)</f>
        <v>4652.5390500000003</v>
      </c>
      <c r="N89">
        <f>_xlfn.XLOOKUP($A89,ALGLIB_SSA_XAUUSD!$J$2:$J$1001,ALGLIB_SSA_XAUUSD!$P$2:$P$1001,"",0)</f>
        <v>4655.75</v>
      </c>
      <c r="O89">
        <f>_xlfn.XLOOKUP($A89,ALGLIB_SSA_XAUUSD!$J$2:$J$1001,ALGLIB_SSA_XAUUSD!$Q$2:$Q$1001,"",0)</f>
        <v>4650.9544299999998</v>
      </c>
      <c r="R89">
        <f t="shared" si="15"/>
        <v>1775153700</v>
      </c>
      <c r="S89" t="str">
        <f t="shared" si="16"/>
        <v>XAUUSD</v>
      </c>
      <c r="T89" t="str">
        <f t="shared" si="17"/>
        <v>M5</v>
      </c>
      <c r="U89">
        <f t="shared" si="18"/>
        <v>4653.8999999999996</v>
      </c>
      <c r="V89">
        <f t="shared" si="19"/>
        <v>4664.0837274999994</v>
      </c>
      <c r="W89">
        <f t="shared" si="20"/>
        <v>4663.84681</v>
      </c>
      <c r="X89">
        <f t="shared" si="21"/>
        <v>4652.7302499999996</v>
      </c>
      <c r="Y89">
        <f t="shared" si="22"/>
        <v>4652.5390500000003</v>
      </c>
      <c r="Z89">
        <f t="shared" si="23"/>
        <v>4676.694305</v>
      </c>
      <c r="AA89">
        <f t="shared" si="24"/>
        <v>4655.75</v>
      </c>
      <c r="AB89">
        <f t="shared" si="25"/>
        <v>4647.8222525000001</v>
      </c>
      <c r="AC89">
        <f t="shared" si="26"/>
        <v>4650.9544299999998</v>
      </c>
      <c r="AE89">
        <f t="shared" si="27"/>
        <v>4652.7302499999996</v>
      </c>
      <c r="AF89">
        <f t="shared" si="28"/>
        <v>4676.694305</v>
      </c>
      <c r="AG89">
        <f t="shared" si="29"/>
        <v>4647.8222525000001</v>
      </c>
    </row>
    <row r="90" spans="1:33" x14ac:dyDescent="0.55000000000000004">
      <c r="A90">
        <f>ALGLIB_SSA_XAUUSD!J90</f>
        <v>1775154000</v>
      </c>
      <c r="B90" t="str">
        <f>_xlfn.XLOOKUP($A90,ALGLIB_SSA_XAUUSD!$A$2:$A$1001,ALGLIB_SSA_XAUUSD!$B$2:$B$1001,"",0)</f>
        <v/>
      </c>
      <c r="C90" t="str">
        <f>_xlfn.XLOOKUP($A90,ALGLIB_SSA_XAUUSD!$A$2:$A$1001,ALGLIB_SSA_XAUUSD!$C$2:$C$1001,"",0)</f>
        <v/>
      </c>
      <c r="D90" s="1">
        <f>D86+(D98-D86)*4/12</f>
        <v>4669.6899999999996</v>
      </c>
      <c r="E90" s="1">
        <f>E86+(E98-E86)*4/12</f>
        <v>4663.6458266666668</v>
      </c>
      <c r="F90" s="1">
        <f>F86+(F98-F86)*4/12</f>
        <v>4663.6704199999995</v>
      </c>
      <c r="G90" s="1">
        <f>G86+(G98-G86)*4/12</f>
        <v>4676.2942333333331</v>
      </c>
      <c r="H90" s="1">
        <f>H86+(H98-H86)*4/12</f>
        <v>4647.5257433333327</v>
      </c>
      <c r="I90" t="str">
        <f>_xlfn.XLOOKUP($A90,ALGLIB_SSA_XAUUSD!$J$2:$J$1001,ALGLIB_SSA_XAUUSD!$K$2:$K$1001,"",0)</f>
        <v>XAUUSD</v>
      </c>
      <c r="J90" t="str">
        <f>_xlfn.XLOOKUP($A90,ALGLIB_SSA_XAUUSD!$J$2:$J$1001,ALGLIB_SSA_XAUUSD!$L$2:$L$1001,"",0)</f>
        <v>M5</v>
      </c>
      <c r="K90">
        <f>_xlfn.XLOOKUP($A90,ALGLIB_SSA_XAUUSD!$J$2:$J$1001,ALGLIB_SSA_XAUUSD!$M$2:$M$1001,"",0)</f>
        <v>4651.99</v>
      </c>
      <c r="L90">
        <f>_xlfn.XLOOKUP($A90,ALGLIB_SSA_XAUUSD!$J$2:$J$1001,ALGLIB_SSA_XAUUSD!$N$2:$N$1001,"",0)</f>
        <v>4653.2952100000002</v>
      </c>
      <c r="M90">
        <f>_xlfn.XLOOKUP($A90,ALGLIB_SSA_XAUUSD!$J$2:$J$1001,ALGLIB_SSA_XAUUSD!$O$2:$O$1001,"",0)</f>
        <v>4652.9171299999998</v>
      </c>
      <c r="N90">
        <f>_xlfn.XLOOKUP($A90,ALGLIB_SSA_XAUUSD!$J$2:$J$1001,ALGLIB_SSA_XAUUSD!$P$2:$P$1001,"",0)</f>
        <v>4656.0099399999999</v>
      </c>
      <c r="O90">
        <f>_xlfn.XLOOKUP($A90,ALGLIB_SSA_XAUUSD!$J$2:$J$1001,ALGLIB_SSA_XAUUSD!$Q$2:$Q$1001,"",0)</f>
        <v>4651.1726099999996</v>
      </c>
      <c r="R90">
        <f t="shared" si="15"/>
        <v>1775154000</v>
      </c>
      <c r="S90" t="str">
        <f t="shared" si="16"/>
        <v>XAUUSD</v>
      </c>
      <c r="T90" t="str">
        <f t="shared" si="17"/>
        <v>M5</v>
      </c>
      <c r="U90">
        <f t="shared" si="18"/>
        <v>4651.99</v>
      </c>
      <c r="V90">
        <f t="shared" si="19"/>
        <v>4663.6458266666668</v>
      </c>
      <c r="W90">
        <f t="shared" si="20"/>
        <v>4663.6704199999995</v>
      </c>
      <c r="X90">
        <f t="shared" si="21"/>
        <v>4653.2952100000002</v>
      </c>
      <c r="Y90">
        <f t="shared" si="22"/>
        <v>4652.9171299999998</v>
      </c>
      <c r="Z90">
        <f t="shared" si="23"/>
        <v>4676.2942333333331</v>
      </c>
      <c r="AA90">
        <f t="shared" si="24"/>
        <v>4656.0099399999999</v>
      </c>
      <c r="AB90">
        <f t="shared" si="25"/>
        <v>4647.5257433333327</v>
      </c>
      <c r="AC90">
        <f t="shared" si="26"/>
        <v>4651.1726099999996</v>
      </c>
      <c r="AE90">
        <f t="shared" si="27"/>
        <v>4653.2952100000002</v>
      </c>
      <c r="AF90">
        <f t="shared" si="28"/>
        <v>4676.2942333333331</v>
      </c>
      <c r="AG90">
        <f t="shared" si="29"/>
        <v>4647.5257433333327</v>
      </c>
    </row>
    <row r="91" spans="1:33" x14ac:dyDescent="0.55000000000000004">
      <c r="A91">
        <f>ALGLIB_SSA_XAUUSD!J91</f>
        <v>1775154300</v>
      </c>
      <c r="B91" t="str">
        <f>_xlfn.XLOOKUP($A91,ALGLIB_SSA_XAUUSD!$A$2:$A$1001,ALGLIB_SSA_XAUUSD!$B$2:$B$1001,"",0)</f>
        <v/>
      </c>
      <c r="C91" t="str">
        <f>_xlfn.XLOOKUP($A91,ALGLIB_SSA_XAUUSD!$A$2:$A$1001,ALGLIB_SSA_XAUUSD!$C$2:$C$1001,"",0)</f>
        <v/>
      </c>
      <c r="D91" s="1">
        <f>D86+(D98-D86)*5/12</f>
        <v>4669.9775</v>
      </c>
      <c r="E91" s="1">
        <f>E86+(E98-E86)*5/12</f>
        <v>4663.2079258333333</v>
      </c>
      <c r="F91" s="1">
        <f>F86+(F98-F86)*5/12</f>
        <v>4663.4940299999998</v>
      </c>
      <c r="G91" s="1">
        <f>G86+(G98-G86)*5/12</f>
        <v>4675.8941616666671</v>
      </c>
      <c r="H91" s="1">
        <f>H86+(H98-H86)*5/12</f>
        <v>4647.2292341666662</v>
      </c>
      <c r="I91" t="str">
        <f>_xlfn.XLOOKUP($A91,ALGLIB_SSA_XAUUSD!$J$2:$J$1001,ALGLIB_SSA_XAUUSD!$K$2:$K$1001,"",0)</f>
        <v>XAUUSD</v>
      </c>
      <c r="J91" t="str">
        <f>_xlfn.XLOOKUP($A91,ALGLIB_SSA_XAUUSD!$J$2:$J$1001,ALGLIB_SSA_XAUUSD!$L$2:$L$1001,"",0)</f>
        <v>M5</v>
      </c>
      <c r="K91">
        <f>_xlfn.XLOOKUP($A91,ALGLIB_SSA_XAUUSD!$J$2:$J$1001,ALGLIB_SSA_XAUUSD!$M$2:$M$1001,"",0)</f>
        <v>4651.4399999999996</v>
      </c>
      <c r="L91">
        <f>_xlfn.XLOOKUP($A91,ALGLIB_SSA_XAUUSD!$J$2:$J$1001,ALGLIB_SSA_XAUUSD!$N$2:$N$1001,"",0)</f>
        <v>4654.4870199999996</v>
      </c>
      <c r="M91">
        <f>_xlfn.XLOOKUP($A91,ALGLIB_SSA_XAUUSD!$J$2:$J$1001,ALGLIB_SSA_XAUUSD!$O$2:$O$1001,"",0)</f>
        <v>4653.70208</v>
      </c>
      <c r="N91">
        <f>_xlfn.XLOOKUP($A91,ALGLIB_SSA_XAUUSD!$J$2:$J$1001,ALGLIB_SSA_XAUUSD!$P$2:$P$1001,"",0)</f>
        <v>4656.7803400000003</v>
      </c>
      <c r="O91">
        <f>_xlfn.XLOOKUP($A91,ALGLIB_SSA_XAUUSD!$J$2:$J$1001,ALGLIB_SSA_XAUUSD!$Q$2:$Q$1001,"",0)</f>
        <v>4651.7001700000001</v>
      </c>
      <c r="R91">
        <f t="shared" si="15"/>
        <v>1775154300</v>
      </c>
      <c r="S91" t="str">
        <f t="shared" si="16"/>
        <v>XAUUSD</v>
      </c>
      <c r="T91" t="str">
        <f t="shared" si="17"/>
        <v>M5</v>
      </c>
      <c r="U91">
        <f t="shared" si="18"/>
        <v>4651.4399999999996</v>
      </c>
      <c r="V91">
        <f t="shared" si="19"/>
        <v>4663.2079258333333</v>
      </c>
      <c r="W91">
        <f t="shared" si="20"/>
        <v>4663.4940299999998</v>
      </c>
      <c r="X91">
        <f t="shared" si="21"/>
        <v>4654.4870199999996</v>
      </c>
      <c r="Y91">
        <f t="shared" si="22"/>
        <v>4653.70208</v>
      </c>
      <c r="Z91">
        <f t="shared" si="23"/>
        <v>4675.8941616666671</v>
      </c>
      <c r="AA91">
        <f t="shared" si="24"/>
        <v>4656.7803400000003</v>
      </c>
      <c r="AB91">
        <f t="shared" si="25"/>
        <v>4647.2292341666662</v>
      </c>
      <c r="AC91">
        <f t="shared" si="26"/>
        <v>4651.7001700000001</v>
      </c>
      <c r="AE91">
        <f t="shared" si="27"/>
        <v>4654.4870199999996</v>
      </c>
      <c r="AF91">
        <f t="shared" si="28"/>
        <v>4675.8941616666671</v>
      </c>
      <c r="AG91">
        <f t="shared" si="29"/>
        <v>4647.2292341666662</v>
      </c>
    </row>
    <row r="92" spans="1:33" x14ac:dyDescent="0.55000000000000004">
      <c r="A92">
        <f>ALGLIB_SSA_XAUUSD!J92</f>
        <v>1775154600</v>
      </c>
      <c r="B92" t="str">
        <f>_xlfn.XLOOKUP($A92,ALGLIB_SSA_XAUUSD!$A$2:$A$1001,ALGLIB_SSA_XAUUSD!$B$2:$B$1001,"",0)</f>
        <v/>
      </c>
      <c r="C92" t="str">
        <f>_xlfn.XLOOKUP($A92,ALGLIB_SSA_XAUUSD!$A$2:$A$1001,ALGLIB_SSA_XAUUSD!$C$2:$C$1001,"",0)</f>
        <v/>
      </c>
      <c r="D92" s="1">
        <f>D86+(D98-D86)*6/12</f>
        <v>4670.2649999999994</v>
      </c>
      <c r="E92" s="1">
        <f>E86+(E98-E86)*6/12</f>
        <v>4662.7700249999998</v>
      </c>
      <c r="F92" s="1">
        <f>F86+(F98-F86)*6/12</f>
        <v>4663.3176399999993</v>
      </c>
      <c r="G92" s="1">
        <f>G86+(G98-G86)*6/12</f>
        <v>4675.4940900000001</v>
      </c>
      <c r="H92" s="1">
        <f>H86+(H98-H86)*6/12</f>
        <v>4646.9327249999997</v>
      </c>
      <c r="I92" t="str">
        <f>_xlfn.XLOOKUP($A92,ALGLIB_SSA_XAUUSD!$J$2:$J$1001,ALGLIB_SSA_XAUUSD!$K$2:$K$1001,"",0)</f>
        <v>XAUUSD</v>
      </c>
      <c r="J92" t="str">
        <f>_xlfn.XLOOKUP($A92,ALGLIB_SSA_XAUUSD!$J$2:$J$1001,ALGLIB_SSA_XAUUSD!$L$2:$L$1001,"",0)</f>
        <v>M5</v>
      </c>
      <c r="K92">
        <f>_xlfn.XLOOKUP($A92,ALGLIB_SSA_XAUUSD!$J$2:$J$1001,ALGLIB_SSA_XAUUSD!$M$2:$M$1001,"",0)</f>
        <v>4658.95</v>
      </c>
      <c r="L92">
        <f>_xlfn.XLOOKUP($A92,ALGLIB_SSA_XAUUSD!$J$2:$J$1001,ALGLIB_SSA_XAUUSD!$N$2:$N$1001,"",0)</f>
        <v>4656.4993599999998</v>
      </c>
      <c r="M92">
        <f>_xlfn.XLOOKUP($A92,ALGLIB_SSA_XAUUSD!$J$2:$J$1001,ALGLIB_SSA_XAUUSD!$O$2:$O$1001,"",0)</f>
        <v>4655.1007200000004</v>
      </c>
      <c r="N92">
        <f>_xlfn.XLOOKUP($A92,ALGLIB_SSA_XAUUSD!$J$2:$J$1001,ALGLIB_SSA_XAUUSD!$P$2:$P$1001,"",0)</f>
        <v>4658.3717999999999</v>
      </c>
      <c r="O92">
        <f>_xlfn.XLOOKUP($A92,ALGLIB_SSA_XAUUSD!$J$2:$J$1001,ALGLIB_SSA_XAUUSD!$Q$2:$Q$1001,"",0)</f>
        <v>4652.8678399999999</v>
      </c>
      <c r="R92">
        <f t="shared" si="15"/>
        <v>1775154600</v>
      </c>
      <c r="S92" t="str">
        <f t="shared" si="16"/>
        <v>XAUUSD</v>
      </c>
      <c r="T92" t="str">
        <f t="shared" si="17"/>
        <v>M5</v>
      </c>
      <c r="U92">
        <f t="shared" si="18"/>
        <v>4658.95</v>
      </c>
      <c r="V92">
        <f t="shared" si="19"/>
        <v>4662.7700249999998</v>
      </c>
      <c r="W92">
        <f t="shared" si="20"/>
        <v>4663.3176399999993</v>
      </c>
      <c r="X92">
        <f t="shared" si="21"/>
        <v>4656.4993599999998</v>
      </c>
      <c r="Y92">
        <f t="shared" si="22"/>
        <v>4655.1007200000004</v>
      </c>
      <c r="Z92">
        <f t="shared" si="23"/>
        <v>4675.4940900000001</v>
      </c>
      <c r="AA92">
        <f t="shared" si="24"/>
        <v>4658.3717999999999</v>
      </c>
      <c r="AB92">
        <f t="shared" si="25"/>
        <v>4646.9327249999997</v>
      </c>
      <c r="AC92">
        <f t="shared" si="26"/>
        <v>4652.8678399999999</v>
      </c>
      <c r="AE92">
        <f t="shared" si="27"/>
        <v>4656.4993599999998</v>
      </c>
      <c r="AF92">
        <f t="shared" si="28"/>
        <v>4675.4940900000001</v>
      </c>
      <c r="AG92">
        <f t="shared" si="29"/>
        <v>4646.9327249999997</v>
      </c>
    </row>
    <row r="93" spans="1:33" x14ac:dyDescent="0.55000000000000004">
      <c r="A93">
        <f>ALGLIB_SSA_XAUUSD!J93</f>
        <v>1775154900</v>
      </c>
      <c r="B93" t="str">
        <f>_xlfn.XLOOKUP($A93,ALGLIB_SSA_XAUUSD!$A$2:$A$1001,ALGLIB_SSA_XAUUSD!$B$2:$B$1001,"",0)</f>
        <v/>
      </c>
      <c r="C93" t="str">
        <f>_xlfn.XLOOKUP($A93,ALGLIB_SSA_XAUUSD!$A$2:$A$1001,ALGLIB_SSA_XAUUSD!$C$2:$C$1001,"",0)</f>
        <v/>
      </c>
      <c r="D93" s="1">
        <f>D86+(D98-D86)*7/12</f>
        <v>4670.5524999999998</v>
      </c>
      <c r="E93" s="1">
        <f>E86+(E98-E86)*7/12</f>
        <v>4662.3321241666663</v>
      </c>
      <c r="F93" s="1">
        <f>F86+(F98-F86)*7/12</f>
        <v>4663.1412499999997</v>
      </c>
      <c r="G93" s="1">
        <f>G86+(G98-G86)*7/12</f>
        <v>4675.0940183333332</v>
      </c>
      <c r="H93" s="1">
        <f>H86+(H98-H86)*7/12</f>
        <v>4646.6362158333332</v>
      </c>
      <c r="I93" t="str">
        <f>_xlfn.XLOOKUP($A93,ALGLIB_SSA_XAUUSD!$J$2:$J$1001,ALGLIB_SSA_XAUUSD!$K$2:$K$1001,"",0)</f>
        <v>XAUUSD</v>
      </c>
      <c r="J93" t="str">
        <f>_xlfn.XLOOKUP($A93,ALGLIB_SSA_XAUUSD!$J$2:$J$1001,ALGLIB_SSA_XAUUSD!$L$2:$L$1001,"",0)</f>
        <v>M5</v>
      </c>
      <c r="K93">
        <f>_xlfn.XLOOKUP($A93,ALGLIB_SSA_XAUUSD!$J$2:$J$1001,ALGLIB_SSA_XAUUSD!$M$2:$M$1001,"",0)</f>
        <v>4656.1400000000003</v>
      </c>
      <c r="L93">
        <f>_xlfn.XLOOKUP($A93,ALGLIB_SSA_XAUUSD!$J$2:$J$1001,ALGLIB_SSA_XAUUSD!$N$2:$N$1001,"",0)</f>
        <v>4659.2308300000004</v>
      </c>
      <c r="M93">
        <f>_xlfn.XLOOKUP($A93,ALGLIB_SSA_XAUUSD!$J$2:$J$1001,ALGLIB_SSA_XAUUSD!$O$2:$O$1001,"",0)</f>
        <v>4657.1657699999996</v>
      </c>
      <c r="N93">
        <f>_xlfn.XLOOKUP($A93,ALGLIB_SSA_XAUUSD!$J$2:$J$1001,ALGLIB_SSA_XAUUSD!$P$2:$P$1001,"",0)</f>
        <v>4660.7737800000004</v>
      </c>
      <c r="O93">
        <f>_xlfn.XLOOKUP($A93,ALGLIB_SSA_XAUUSD!$J$2:$J$1001,ALGLIB_SSA_XAUUSD!$Q$2:$Q$1001,"",0)</f>
        <v>4654.8505500000001</v>
      </c>
      <c r="R93">
        <f t="shared" si="15"/>
        <v>1775154900</v>
      </c>
      <c r="S93" t="str">
        <f t="shared" si="16"/>
        <v>XAUUSD</v>
      </c>
      <c r="T93" t="str">
        <f t="shared" si="17"/>
        <v>M5</v>
      </c>
      <c r="U93">
        <f t="shared" si="18"/>
        <v>4656.1400000000003</v>
      </c>
      <c r="V93">
        <f t="shared" si="19"/>
        <v>4662.3321241666663</v>
      </c>
      <c r="W93">
        <f t="shared" si="20"/>
        <v>4663.1412499999997</v>
      </c>
      <c r="X93">
        <f t="shared" si="21"/>
        <v>4659.2308300000004</v>
      </c>
      <c r="Y93">
        <f t="shared" si="22"/>
        <v>4657.1657699999996</v>
      </c>
      <c r="Z93">
        <f t="shared" si="23"/>
        <v>4675.0940183333332</v>
      </c>
      <c r="AA93">
        <f t="shared" si="24"/>
        <v>4660.7737800000004</v>
      </c>
      <c r="AB93">
        <f t="shared" si="25"/>
        <v>4646.6362158333332</v>
      </c>
      <c r="AC93">
        <f t="shared" si="26"/>
        <v>4654.8505500000001</v>
      </c>
      <c r="AE93">
        <f t="shared" si="27"/>
        <v>4659.2308300000004</v>
      </c>
      <c r="AF93">
        <f t="shared" si="28"/>
        <v>4675.0940183333332</v>
      </c>
      <c r="AG93">
        <f t="shared" si="29"/>
        <v>4646.6362158333332</v>
      </c>
    </row>
    <row r="94" spans="1:33" x14ac:dyDescent="0.55000000000000004">
      <c r="A94">
        <f>ALGLIB_SSA_XAUUSD!J94</f>
        <v>1775155200</v>
      </c>
      <c r="B94" t="str">
        <f>_xlfn.XLOOKUP($A94,ALGLIB_SSA_XAUUSD!$A$2:$A$1001,ALGLIB_SSA_XAUUSD!$B$2:$B$1001,"",0)</f>
        <v/>
      </c>
      <c r="C94" t="str">
        <f>_xlfn.XLOOKUP($A94,ALGLIB_SSA_XAUUSD!$A$2:$A$1001,ALGLIB_SSA_XAUUSD!$C$2:$C$1001,"",0)</f>
        <v/>
      </c>
      <c r="D94" s="1">
        <f>D86+(D98-D86)*8/12</f>
        <v>4670.84</v>
      </c>
      <c r="E94" s="1">
        <f>E86+(E98-E86)*8/12</f>
        <v>4661.8942233333328</v>
      </c>
      <c r="F94" s="1">
        <f>F86+(F98-F86)*8/12</f>
        <v>4662.96486</v>
      </c>
      <c r="G94" s="1">
        <f>G86+(G98-G86)*8/12</f>
        <v>4674.6939466666672</v>
      </c>
      <c r="H94" s="1">
        <f>H86+(H98-H86)*8/12</f>
        <v>4646.3397066666666</v>
      </c>
      <c r="I94" t="str">
        <f>_xlfn.XLOOKUP($A94,ALGLIB_SSA_XAUUSD!$J$2:$J$1001,ALGLIB_SSA_XAUUSD!$K$2:$K$1001,"",0)</f>
        <v>XAUUSD</v>
      </c>
      <c r="J94" t="str">
        <f>_xlfn.XLOOKUP($A94,ALGLIB_SSA_XAUUSD!$J$2:$J$1001,ALGLIB_SSA_XAUUSD!$L$2:$L$1001,"",0)</f>
        <v>M5</v>
      </c>
      <c r="K94">
        <f>_xlfn.XLOOKUP($A94,ALGLIB_SSA_XAUUSD!$J$2:$J$1001,ALGLIB_SSA_XAUUSD!$M$2:$M$1001,"",0)</f>
        <v>4662.7299999999996</v>
      </c>
      <c r="L94">
        <f>_xlfn.XLOOKUP($A94,ALGLIB_SSA_XAUUSD!$J$2:$J$1001,ALGLIB_SSA_XAUUSD!$N$2:$N$1001,"",0)</f>
        <v>4662.6220999999996</v>
      </c>
      <c r="M94">
        <f>_xlfn.XLOOKUP($A94,ALGLIB_SSA_XAUUSD!$J$2:$J$1001,ALGLIB_SSA_XAUUSD!$O$2:$O$1001,"",0)</f>
        <v>4659.8939399999999</v>
      </c>
      <c r="N94">
        <f>_xlfn.XLOOKUP($A94,ALGLIB_SSA_XAUUSD!$J$2:$J$1001,ALGLIB_SSA_XAUUSD!$P$2:$P$1001,"",0)</f>
        <v>4663.9699099999998</v>
      </c>
      <c r="O94">
        <f>_xlfn.XLOOKUP($A94,ALGLIB_SSA_XAUUSD!$J$2:$J$1001,ALGLIB_SSA_XAUUSD!$Q$2:$Q$1001,"",0)</f>
        <v>4657.5982999999997</v>
      </c>
      <c r="R94">
        <f t="shared" si="15"/>
        <v>1775155200</v>
      </c>
      <c r="S94" t="str">
        <f t="shared" si="16"/>
        <v>XAUUSD</v>
      </c>
      <c r="T94" t="str">
        <f t="shared" si="17"/>
        <v>M5</v>
      </c>
      <c r="U94">
        <f t="shared" si="18"/>
        <v>4662.7299999999996</v>
      </c>
      <c r="V94">
        <f t="shared" si="19"/>
        <v>4661.8942233333328</v>
      </c>
      <c r="W94">
        <f t="shared" si="20"/>
        <v>4662.96486</v>
      </c>
      <c r="X94">
        <f t="shared" si="21"/>
        <v>4662.6220999999996</v>
      </c>
      <c r="Y94">
        <f t="shared" si="22"/>
        <v>4659.8939399999999</v>
      </c>
      <c r="Z94">
        <f t="shared" si="23"/>
        <v>4674.6939466666672</v>
      </c>
      <c r="AA94">
        <f t="shared" si="24"/>
        <v>4663.9699099999998</v>
      </c>
      <c r="AB94">
        <f t="shared" si="25"/>
        <v>4646.3397066666666</v>
      </c>
      <c r="AC94">
        <f t="shared" si="26"/>
        <v>4657.5982999999997</v>
      </c>
      <c r="AE94">
        <f t="shared" si="27"/>
        <v>4662.6220999999996</v>
      </c>
      <c r="AF94">
        <f t="shared" si="28"/>
        <v>4674.6939466666672</v>
      </c>
      <c r="AG94">
        <f t="shared" si="29"/>
        <v>4646.3397066666666</v>
      </c>
    </row>
    <row r="95" spans="1:33" x14ac:dyDescent="0.55000000000000004">
      <c r="A95">
        <f>ALGLIB_SSA_XAUUSD!J95</f>
        <v>1775155500</v>
      </c>
      <c r="B95" t="str">
        <f>_xlfn.XLOOKUP($A95,ALGLIB_SSA_XAUUSD!$A$2:$A$1001,ALGLIB_SSA_XAUUSD!$B$2:$B$1001,"",0)</f>
        <v/>
      </c>
      <c r="C95" t="str">
        <f>_xlfn.XLOOKUP($A95,ALGLIB_SSA_XAUUSD!$A$2:$A$1001,ALGLIB_SSA_XAUUSD!$C$2:$C$1001,"",0)</f>
        <v/>
      </c>
      <c r="D95" s="1">
        <f>D86+(D98-D86)*9/12</f>
        <v>4671.1274999999996</v>
      </c>
      <c r="E95" s="1">
        <f>E86+(E98-E86)*9/12</f>
        <v>4661.4563225000002</v>
      </c>
      <c r="F95" s="1">
        <f>F86+(F98-F86)*9/12</f>
        <v>4662.7884699999995</v>
      </c>
      <c r="G95" s="1">
        <f>G86+(G98-G86)*9/12</f>
        <v>4674.2938750000003</v>
      </c>
      <c r="H95" s="1">
        <f>H86+(H98-H86)*9/12</f>
        <v>4646.0431974999992</v>
      </c>
      <c r="I95" t="str">
        <f>_xlfn.XLOOKUP($A95,ALGLIB_SSA_XAUUSD!$J$2:$J$1001,ALGLIB_SSA_XAUUSD!$K$2:$K$1001,"",0)</f>
        <v>XAUUSD</v>
      </c>
      <c r="J95" t="str">
        <f>_xlfn.XLOOKUP($A95,ALGLIB_SSA_XAUUSD!$J$2:$J$1001,ALGLIB_SSA_XAUUSD!$L$2:$L$1001,"",0)</f>
        <v>M5</v>
      </c>
      <c r="K95">
        <f>_xlfn.XLOOKUP($A95,ALGLIB_SSA_XAUUSD!$J$2:$J$1001,ALGLIB_SSA_XAUUSD!$M$2:$M$1001,"",0)</f>
        <v>4669.2</v>
      </c>
      <c r="L95">
        <f>_xlfn.XLOOKUP($A95,ALGLIB_SSA_XAUUSD!$J$2:$J$1001,ALGLIB_SSA_XAUUSD!$N$2:$N$1001,"",0)</f>
        <v>4666.2030999999997</v>
      </c>
      <c r="M95">
        <f>_xlfn.XLOOKUP($A95,ALGLIB_SSA_XAUUSD!$J$2:$J$1001,ALGLIB_SSA_XAUUSD!$O$2:$O$1001,"",0)</f>
        <v>4663.0485200000003</v>
      </c>
      <c r="N95">
        <f>_xlfn.XLOOKUP($A95,ALGLIB_SSA_XAUUSD!$J$2:$J$1001,ALGLIB_SSA_XAUUSD!$P$2:$P$1001,"",0)</f>
        <v>4667.6584499999999</v>
      </c>
      <c r="O95">
        <f>_xlfn.XLOOKUP($A95,ALGLIB_SSA_XAUUSD!$J$2:$J$1001,ALGLIB_SSA_XAUUSD!$Q$2:$Q$1001,"",0)</f>
        <v>4660.90985</v>
      </c>
      <c r="R95">
        <f t="shared" si="15"/>
        <v>1775155500</v>
      </c>
      <c r="S95" t="str">
        <f t="shared" si="16"/>
        <v>XAUUSD</v>
      </c>
      <c r="T95" t="str">
        <f t="shared" si="17"/>
        <v>M5</v>
      </c>
      <c r="U95">
        <f t="shared" si="18"/>
        <v>4669.2</v>
      </c>
      <c r="V95">
        <f t="shared" si="19"/>
        <v>4661.4563225000002</v>
      </c>
      <c r="W95">
        <f t="shared" si="20"/>
        <v>4662.7884699999995</v>
      </c>
      <c r="X95">
        <f t="shared" si="21"/>
        <v>4666.2030999999997</v>
      </c>
      <c r="Y95">
        <f t="shared" si="22"/>
        <v>4663.0485200000003</v>
      </c>
      <c r="Z95">
        <f t="shared" si="23"/>
        <v>4674.2938750000003</v>
      </c>
      <c r="AA95">
        <f t="shared" si="24"/>
        <v>4667.6584499999999</v>
      </c>
      <c r="AB95">
        <f t="shared" si="25"/>
        <v>4646.0431974999992</v>
      </c>
      <c r="AC95">
        <f t="shared" si="26"/>
        <v>4660.90985</v>
      </c>
      <c r="AE95">
        <f t="shared" si="27"/>
        <v>4666.2030999999997</v>
      </c>
      <c r="AF95">
        <f t="shared" si="28"/>
        <v>4674.2938750000003</v>
      </c>
      <c r="AG95">
        <f t="shared" si="29"/>
        <v>4646.0431974999992</v>
      </c>
    </row>
    <row r="96" spans="1:33" x14ac:dyDescent="0.55000000000000004">
      <c r="A96">
        <f>ALGLIB_SSA_XAUUSD!J96</f>
        <v>1775155800</v>
      </c>
      <c r="B96" t="str">
        <f>_xlfn.XLOOKUP($A96,ALGLIB_SSA_XAUUSD!$A$2:$A$1001,ALGLIB_SSA_XAUUSD!$B$2:$B$1001,"",0)</f>
        <v/>
      </c>
      <c r="C96" t="str">
        <f>_xlfn.XLOOKUP($A96,ALGLIB_SSA_XAUUSD!$A$2:$A$1001,ALGLIB_SSA_XAUUSD!$C$2:$C$1001,"",0)</f>
        <v/>
      </c>
      <c r="D96" s="1">
        <f>D86+(D98-D86)*10/12</f>
        <v>4671.415</v>
      </c>
      <c r="E96" s="1">
        <f>E86+(E98-E86)*10/12</f>
        <v>4661.0184216666667</v>
      </c>
      <c r="F96" s="1">
        <f>F86+(F98-F86)*10/12</f>
        <v>4662.6120799999999</v>
      </c>
      <c r="G96" s="1">
        <f>G86+(G98-G86)*10/12</f>
        <v>4673.8938033333334</v>
      </c>
      <c r="H96" s="1">
        <f>H86+(H98-H86)*10/12</f>
        <v>4645.7466883333327</v>
      </c>
      <c r="I96" t="str">
        <f>_xlfn.XLOOKUP($A96,ALGLIB_SSA_XAUUSD!$J$2:$J$1001,ALGLIB_SSA_XAUUSD!$K$2:$K$1001,"",0)</f>
        <v>XAUUSD</v>
      </c>
      <c r="J96" t="str">
        <f>_xlfn.XLOOKUP($A96,ALGLIB_SSA_XAUUSD!$J$2:$J$1001,ALGLIB_SSA_XAUUSD!$L$2:$L$1001,"",0)</f>
        <v>M5</v>
      </c>
      <c r="K96">
        <f>_xlfn.XLOOKUP($A96,ALGLIB_SSA_XAUUSD!$J$2:$J$1001,ALGLIB_SSA_XAUUSD!$M$2:$M$1001,"",0)</f>
        <v>4668.3</v>
      </c>
      <c r="L96">
        <f>_xlfn.XLOOKUP($A96,ALGLIB_SSA_XAUUSD!$J$2:$J$1001,ALGLIB_SSA_XAUUSD!$N$2:$N$1001,"",0)</f>
        <v>4669.4146300000002</v>
      </c>
      <c r="M96">
        <f>_xlfn.XLOOKUP($A96,ALGLIB_SSA_XAUUSD!$J$2:$J$1001,ALGLIB_SSA_XAUUSD!$O$2:$O$1001,"",0)</f>
        <v>4666.2315699999999</v>
      </c>
      <c r="N96">
        <f>_xlfn.XLOOKUP($A96,ALGLIB_SSA_XAUUSD!$J$2:$J$1001,ALGLIB_SSA_XAUUSD!$P$2:$P$1001,"",0)</f>
        <v>4671.3117599999996</v>
      </c>
      <c r="O96">
        <f>_xlfn.XLOOKUP($A96,ALGLIB_SSA_XAUUSD!$J$2:$J$1001,ALGLIB_SSA_XAUUSD!$Q$2:$Q$1001,"",0)</f>
        <v>4664.2521100000004</v>
      </c>
      <c r="R96">
        <f t="shared" si="15"/>
        <v>1775155800</v>
      </c>
      <c r="S96" t="str">
        <f t="shared" si="16"/>
        <v>XAUUSD</v>
      </c>
      <c r="T96" t="str">
        <f t="shared" si="17"/>
        <v>M5</v>
      </c>
      <c r="U96">
        <f t="shared" si="18"/>
        <v>4668.3</v>
      </c>
      <c r="V96">
        <f t="shared" si="19"/>
        <v>4661.0184216666667</v>
      </c>
      <c r="W96">
        <f t="shared" si="20"/>
        <v>4662.6120799999999</v>
      </c>
      <c r="X96">
        <f t="shared" si="21"/>
        <v>4669.4146300000002</v>
      </c>
      <c r="Y96">
        <f t="shared" si="22"/>
        <v>4666.2315699999999</v>
      </c>
      <c r="Z96">
        <f t="shared" si="23"/>
        <v>4673.8938033333334</v>
      </c>
      <c r="AA96">
        <f t="shared" si="24"/>
        <v>4671.3117599999996</v>
      </c>
      <c r="AB96">
        <f t="shared" si="25"/>
        <v>4645.7466883333327</v>
      </c>
      <c r="AC96">
        <f t="shared" si="26"/>
        <v>4664.2521100000004</v>
      </c>
      <c r="AE96">
        <f t="shared" si="27"/>
        <v>4669.4146300000002</v>
      </c>
      <c r="AF96">
        <f t="shared" si="28"/>
        <v>4673.8938033333334</v>
      </c>
      <c r="AG96">
        <f t="shared" si="29"/>
        <v>4645.7466883333327</v>
      </c>
    </row>
    <row r="97" spans="1:33" x14ac:dyDescent="0.55000000000000004">
      <c r="A97">
        <f>ALGLIB_SSA_XAUUSD!J97</f>
        <v>1775156100</v>
      </c>
      <c r="B97" t="str">
        <f>_xlfn.XLOOKUP($A97,ALGLIB_SSA_XAUUSD!$A$2:$A$1001,ALGLIB_SSA_XAUUSD!$B$2:$B$1001,"",0)</f>
        <v/>
      </c>
      <c r="C97" t="str">
        <f>_xlfn.XLOOKUP($A97,ALGLIB_SSA_XAUUSD!$A$2:$A$1001,ALGLIB_SSA_XAUUSD!$C$2:$C$1001,"",0)</f>
        <v/>
      </c>
      <c r="D97" s="1">
        <f>D86+(D98-D86)*11/12</f>
        <v>4671.7024999999994</v>
      </c>
      <c r="E97" s="1">
        <f>E86+(E98-E86)*11/12</f>
        <v>4660.5805208333331</v>
      </c>
      <c r="F97" s="1">
        <f>F86+(F98-F86)*11/12</f>
        <v>4662.4356899999993</v>
      </c>
      <c r="G97" s="1">
        <f>G86+(G98-G86)*11/12</f>
        <v>4673.4937316666674</v>
      </c>
      <c r="H97" s="1">
        <f>H86+(H98-H86)*11/12</f>
        <v>4645.4501791666662</v>
      </c>
      <c r="I97" t="str">
        <f>_xlfn.XLOOKUP($A97,ALGLIB_SSA_XAUUSD!$J$2:$J$1001,ALGLIB_SSA_XAUUSD!$K$2:$K$1001,"",0)</f>
        <v>XAUUSD</v>
      </c>
      <c r="J97" t="str">
        <f>_xlfn.XLOOKUP($A97,ALGLIB_SSA_XAUUSD!$J$2:$J$1001,ALGLIB_SSA_XAUUSD!$L$2:$L$1001,"",0)</f>
        <v>M5</v>
      </c>
      <c r="K97">
        <f>_xlfn.XLOOKUP($A97,ALGLIB_SSA_XAUUSD!$J$2:$J$1001,ALGLIB_SSA_XAUUSD!$M$2:$M$1001,"",0)</f>
        <v>4668.54</v>
      </c>
      <c r="L97">
        <f>_xlfn.XLOOKUP($A97,ALGLIB_SSA_XAUUSD!$J$2:$J$1001,ALGLIB_SSA_XAUUSD!$N$2:$N$1001,"",0)</f>
        <v>4671.8973100000003</v>
      </c>
      <c r="M97">
        <f>_xlfn.XLOOKUP($A97,ALGLIB_SSA_XAUUSD!$J$2:$J$1001,ALGLIB_SSA_XAUUSD!$O$2:$O$1001,"",0)</f>
        <v>4669.0644400000001</v>
      </c>
      <c r="N97">
        <f>_xlfn.XLOOKUP($A97,ALGLIB_SSA_XAUUSD!$J$2:$J$1001,ALGLIB_SSA_XAUUSD!$P$2:$P$1001,"",0)</f>
        <v>4674.4765699999998</v>
      </c>
      <c r="O97">
        <f>_xlfn.XLOOKUP($A97,ALGLIB_SSA_XAUUSD!$J$2:$J$1001,ALGLIB_SSA_XAUUSD!$Q$2:$Q$1001,"",0)</f>
        <v>4667.1619799999999</v>
      </c>
      <c r="R97">
        <f t="shared" si="15"/>
        <v>1775156100</v>
      </c>
      <c r="S97" t="str">
        <f t="shared" si="16"/>
        <v>XAUUSD</v>
      </c>
      <c r="T97" t="str">
        <f t="shared" si="17"/>
        <v>M5</v>
      </c>
      <c r="U97">
        <f t="shared" si="18"/>
        <v>4668.54</v>
      </c>
      <c r="V97">
        <f t="shared" si="19"/>
        <v>4660.5805208333331</v>
      </c>
      <c r="W97">
        <f t="shared" si="20"/>
        <v>4662.4356899999993</v>
      </c>
      <c r="X97">
        <f t="shared" si="21"/>
        <v>4671.8973100000003</v>
      </c>
      <c r="Y97">
        <f t="shared" si="22"/>
        <v>4669.0644400000001</v>
      </c>
      <c r="Z97">
        <f t="shared" si="23"/>
        <v>4673.4937316666674</v>
      </c>
      <c r="AA97">
        <f t="shared" si="24"/>
        <v>4674.4765699999998</v>
      </c>
      <c r="AB97">
        <f t="shared" si="25"/>
        <v>4645.4501791666662</v>
      </c>
      <c r="AC97">
        <f t="shared" si="26"/>
        <v>4667.1619799999999</v>
      </c>
      <c r="AE97">
        <f t="shared" si="27"/>
        <v>4671.8973100000003</v>
      </c>
      <c r="AF97">
        <f t="shared" si="28"/>
        <v>4673.4937316666674</v>
      </c>
      <c r="AG97">
        <f t="shared" si="29"/>
        <v>4645.4501791666662</v>
      </c>
    </row>
    <row r="98" spans="1:33" x14ac:dyDescent="0.55000000000000004">
      <c r="A98">
        <f>ALGLIB_SSA_XAUUSD!J98</f>
        <v>1775156400</v>
      </c>
      <c r="B98" t="str">
        <f>_xlfn.XLOOKUP($A98,ALGLIB_SSA_XAUUSD!$A$2:$A$1001,ALGLIB_SSA_XAUUSD!$B$2:$B$1001,"",0)</f>
        <v>XAUUSD</v>
      </c>
      <c r="C98" t="str">
        <f>_xlfn.XLOOKUP($A98,ALGLIB_SSA_XAUUSD!$A$2:$A$1001,ALGLIB_SSA_XAUUSD!$C$2:$C$1001,"",0)</f>
        <v>H1</v>
      </c>
      <c r="D98" s="2">
        <f>_xlfn.XLOOKUP($A98,ALGLIB_SSA_XAUUSD!$A$2:$A$1001,ALGLIB_SSA_XAUUSD!$D$2:$D$1001,"",0)</f>
        <v>4671.99</v>
      </c>
      <c r="E98" s="2">
        <f>_xlfn.XLOOKUP($A98,ALGLIB_SSA_XAUUSD!$A$2:$A$1001,ALGLIB_SSA_XAUUSD!$E$2:$E$1001,"",0)</f>
        <v>4660.1426199999996</v>
      </c>
      <c r="F98" s="2">
        <f>_xlfn.XLOOKUP($A98,ALGLIB_SSA_XAUUSD!$A$2:$A$1001,ALGLIB_SSA_XAUUSD!$F$2:$F$1001,"",0)</f>
        <v>4662.2592999999997</v>
      </c>
      <c r="G98" s="2">
        <f>_xlfn.XLOOKUP($A98,ALGLIB_SSA_XAUUSD!$A$2:$A$1001,ALGLIB_SSA_XAUUSD!$G$2:$G$1001,"",0)</f>
        <v>4673.0936600000005</v>
      </c>
      <c r="H98" s="2">
        <f>_xlfn.XLOOKUP($A98,ALGLIB_SSA_XAUUSD!$A$2:$A$1001,ALGLIB_SSA_XAUUSD!$H$2:$H$1001,"",0)</f>
        <v>4645.1536699999997</v>
      </c>
      <c r="I98" t="str">
        <f>_xlfn.XLOOKUP($A98,ALGLIB_SSA_XAUUSD!$J$2:$J$1001,ALGLIB_SSA_XAUUSD!$K$2:$K$1001,"",0)</f>
        <v>XAUUSD</v>
      </c>
      <c r="J98" t="str">
        <f>_xlfn.XLOOKUP($A98,ALGLIB_SSA_XAUUSD!$J$2:$J$1001,ALGLIB_SSA_XAUUSD!$L$2:$L$1001,"",0)</f>
        <v>M5</v>
      </c>
      <c r="K98">
        <f>_xlfn.XLOOKUP($A98,ALGLIB_SSA_XAUUSD!$J$2:$J$1001,ALGLIB_SSA_XAUUSD!$M$2:$M$1001,"",0)</f>
        <v>4672.38</v>
      </c>
      <c r="L98">
        <f>_xlfn.XLOOKUP($A98,ALGLIB_SSA_XAUUSD!$J$2:$J$1001,ALGLIB_SSA_XAUUSD!$N$2:$N$1001,"",0)</f>
        <v>4673.3915900000002</v>
      </c>
      <c r="M98">
        <f>_xlfn.XLOOKUP($A98,ALGLIB_SSA_XAUUSD!$J$2:$J$1001,ALGLIB_SSA_XAUUSD!$O$2:$O$1001,"",0)</f>
        <v>4671.2280199999996</v>
      </c>
      <c r="N98">
        <f>_xlfn.XLOOKUP($A98,ALGLIB_SSA_XAUUSD!$J$2:$J$1001,ALGLIB_SSA_XAUUSD!$P$2:$P$1001,"",0)</f>
        <v>4676.7465000000002</v>
      </c>
      <c r="O98">
        <f>_xlfn.XLOOKUP($A98,ALGLIB_SSA_XAUUSD!$J$2:$J$1001,ALGLIB_SSA_XAUUSD!$Q$2:$Q$1001,"",0)</f>
        <v>4669.1888099999996</v>
      </c>
      <c r="R98">
        <f t="shared" si="15"/>
        <v>1775156400</v>
      </c>
      <c r="S98" t="str">
        <f t="shared" si="16"/>
        <v>XAUUSD</v>
      </c>
      <c r="T98" t="str">
        <f t="shared" si="17"/>
        <v>M5</v>
      </c>
      <c r="U98">
        <f t="shared" si="18"/>
        <v>4672.38</v>
      </c>
      <c r="V98">
        <f t="shared" si="19"/>
        <v>4660.1426199999996</v>
      </c>
      <c r="W98">
        <f t="shared" si="20"/>
        <v>4662.2592999999997</v>
      </c>
      <c r="X98">
        <f t="shared" si="21"/>
        <v>4673.3915900000002</v>
      </c>
      <c r="Y98">
        <f t="shared" si="22"/>
        <v>4671.2280199999996</v>
      </c>
      <c r="Z98">
        <f t="shared" si="23"/>
        <v>4673.0936600000005</v>
      </c>
      <c r="AA98">
        <f t="shared" si="24"/>
        <v>4676.7465000000002</v>
      </c>
      <c r="AB98">
        <f t="shared" si="25"/>
        <v>4645.1536699999997</v>
      </c>
      <c r="AC98">
        <f t="shared" si="26"/>
        <v>4669.1888099999996</v>
      </c>
      <c r="AE98">
        <f t="shared" si="27"/>
        <v>4673.3915900000002</v>
      </c>
      <c r="AF98">
        <f t="shared" si="28"/>
        <v>4673.0936600000005</v>
      </c>
      <c r="AG98">
        <f t="shared" si="29"/>
        <v>4645.1536699999997</v>
      </c>
    </row>
    <row r="99" spans="1:33" x14ac:dyDescent="0.55000000000000004">
      <c r="A99">
        <f>ALGLIB_SSA_XAUUSD!J99</f>
        <v>1775156700</v>
      </c>
      <c r="B99" t="str">
        <f>_xlfn.XLOOKUP($A99,ALGLIB_SSA_XAUUSD!$A$2:$A$1001,ALGLIB_SSA_XAUUSD!$B$2:$B$1001,"",0)</f>
        <v/>
      </c>
      <c r="C99" t="str">
        <f>_xlfn.XLOOKUP($A99,ALGLIB_SSA_XAUUSD!$A$2:$A$1001,ALGLIB_SSA_XAUUSD!$C$2:$C$1001,"",0)</f>
        <v/>
      </c>
      <c r="D99" s="1">
        <f>D98+(D110-D98)*1/12</f>
        <v>4672.3316666666669</v>
      </c>
      <c r="E99" s="1">
        <f>E98+(E110-E98)*1/12</f>
        <v>4659.5071166666667</v>
      </c>
      <c r="F99" s="1">
        <f>F98+(F110-F98)*1/12</f>
        <v>4661.853353333333</v>
      </c>
      <c r="G99" s="1">
        <f>G98+(G110-G98)*1/12</f>
        <v>4672.5560350000005</v>
      </c>
      <c r="H99" s="1">
        <f>H98+(H110-H98)*1/12</f>
        <v>4644.5708458333329</v>
      </c>
      <c r="I99" t="str">
        <f>_xlfn.XLOOKUP($A99,ALGLIB_SSA_XAUUSD!$J$2:$J$1001,ALGLIB_SSA_XAUUSD!$K$2:$K$1001,"",0)</f>
        <v>XAUUSD</v>
      </c>
      <c r="J99" t="str">
        <f>_xlfn.XLOOKUP($A99,ALGLIB_SSA_XAUUSD!$J$2:$J$1001,ALGLIB_SSA_XAUUSD!$L$2:$L$1001,"",0)</f>
        <v>M5</v>
      </c>
      <c r="K99">
        <f>_xlfn.XLOOKUP($A99,ALGLIB_SSA_XAUUSD!$J$2:$J$1001,ALGLIB_SSA_XAUUSD!$M$2:$M$1001,"",0)</f>
        <v>4679.6499999999996</v>
      </c>
      <c r="L99">
        <f>_xlfn.XLOOKUP($A99,ALGLIB_SSA_XAUUSD!$J$2:$J$1001,ALGLIB_SSA_XAUUSD!$N$2:$N$1001,"",0)</f>
        <v>4673.7091399999999</v>
      </c>
      <c r="M99">
        <f>_xlfn.XLOOKUP($A99,ALGLIB_SSA_XAUUSD!$J$2:$J$1001,ALGLIB_SSA_XAUUSD!$O$2:$O$1001,"",0)</f>
        <v>4672.4685799999997</v>
      </c>
      <c r="N99">
        <f>_xlfn.XLOOKUP($A99,ALGLIB_SSA_XAUUSD!$J$2:$J$1001,ALGLIB_SSA_XAUUSD!$P$2:$P$1001,"",0)</f>
        <v>4677.8068599999997</v>
      </c>
      <c r="O99">
        <f>_xlfn.XLOOKUP($A99,ALGLIB_SSA_XAUUSD!$J$2:$J$1001,ALGLIB_SSA_XAUUSD!$Q$2:$Q$1001,"",0)</f>
        <v>4670.0970600000001</v>
      </c>
      <c r="R99">
        <f t="shared" si="15"/>
        <v>1775156700</v>
      </c>
      <c r="S99" t="str">
        <f t="shared" si="16"/>
        <v>XAUUSD</v>
      </c>
      <c r="T99" t="str">
        <f t="shared" si="17"/>
        <v>M5</v>
      </c>
      <c r="U99">
        <f t="shared" si="18"/>
        <v>4679.6499999999996</v>
      </c>
      <c r="V99">
        <f t="shared" si="19"/>
        <v>4659.5071166666667</v>
      </c>
      <c r="W99">
        <f t="shared" si="20"/>
        <v>4661.853353333333</v>
      </c>
      <c r="X99">
        <f t="shared" si="21"/>
        <v>4673.7091399999999</v>
      </c>
      <c r="Y99">
        <f t="shared" si="22"/>
        <v>4672.4685799999997</v>
      </c>
      <c r="Z99">
        <f t="shared" si="23"/>
        <v>4672.5560350000005</v>
      </c>
      <c r="AA99">
        <f t="shared" si="24"/>
        <v>4677.8068599999997</v>
      </c>
      <c r="AB99">
        <f t="shared" si="25"/>
        <v>4644.5708458333329</v>
      </c>
      <c r="AC99">
        <f t="shared" si="26"/>
        <v>4670.0970600000001</v>
      </c>
      <c r="AE99">
        <f t="shared" si="27"/>
        <v>4673.7091399999999</v>
      </c>
      <c r="AF99">
        <f t="shared" si="28"/>
        <v>4672.5560350000005</v>
      </c>
      <c r="AG99">
        <f t="shared" si="29"/>
        <v>4644.5708458333329</v>
      </c>
    </row>
    <row r="100" spans="1:33" x14ac:dyDescent="0.55000000000000004">
      <c r="A100">
        <f>ALGLIB_SSA_XAUUSD!J100</f>
        <v>1775157000</v>
      </c>
      <c r="B100" t="str">
        <f>_xlfn.XLOOKUP($A100,ALGLIB_SSA_XAUUSD!$A$2:$A$1001,ALGLIB_SSA_XAUUSD!$B$2:$B$1001,"",0)</f>
        <v/>
      </c>
      <c r="C100" t="str">
        <f>_xlfn.XLOOKUP($A100,ALGLIB_SSA_XAUUSD!$A$2:$A$1001,ALGLIB_SSA_XAUUSD!$C$2:$C$1001,"",0)</f>
        <v/>
      </c>
      <c r="D100" s="1">
        <f>D98+(D110-D98)*2/12</f>
        <v>4672.6733333333332</v>
      </c>
      <c r="E100" s="1">
        <f>E98+(E110-E98)*2/12</f>
        <v>4658.8716133333328</v>
      </c>
      <c r="F100" s="1">
        <f>F98+(F110-F98)*2/12</f>
        <v>4661.4474066666662</v>
      </c>
      <c r="G100" s="1">
        <f>G98+(G110-G98)*2/12</f>
        <v>4672.0184100000006</v>
      </c>
      <c r="H100" s="1">
        <f>H98+(H110-H98)*2/12</f>
        <v>4643.9880216666661</v>
      </c>
      <c r="I100" t="str">
        <f>_xlfn.XLOOKUP($A100,ALGLIB_SSA_XAUUSD!$J$2:$J$1001,ALGLIB_SSA_XAUUSD!$K$2:$K$1001,"",0)</f>
        <v>XAUUSD</v>
      </c>
      <c r="J100" t="str">
        <f>_xlfn.XLOOKUP($A100,ALGLIB_SSA_XAUUSD!$J$2:$J$1001,ALGLIB_SSA_XAUUSD!$L$2:$L$1001,"",0)</f>
        <v>M5</v>
      </c>
      <c r="K100">
        <f>_xlfn.XLOOKUP($A100,ALGLIB_SSA_XAUUSD!$J$2:$J$1001,ALGLIB_SSA_XAUUSD!$M$2:$M$1001,"",0)</f>
        <v>4674.5</v>
      </c>
      <c r="L100">
        <f>_xlfn.XLOOKUP($A100,ALGLIB_SSA_XAUUSD!$J$2:$J$1001,ALGLIB_SSA_XAUUSD!$N$2:$N$1001,"",0)</f>
        <v>4672.7949099999996</v>
      </c>
      <c r="M100">
        <f>_xlfn.XLOOKUP($A100,ALGLIB_SSA_XAUUSD!$J$2:$J$1001,ALGLIB_SSA_XAUUSD!$O$2:$O$1001,"",0)</f>
        <v>4672.6317399999998</v>
      </c>
      <c r="N100">
        <f>_xlfn.XLOOKUP($A100,ALGLIB_SSA_XAUUSD!$J$2:$J$1001,ALGLIB_SSA_XAUUSD!$P$2:$P$1001,"",0)</f>
        <v>4677.5678500000004</v>
      </c>
      <c r="O100">
        <f>_xlfn.XLOOKUP($A100,ALGLIB_SSA_XAUUSD!$J$2:$J$1001,ALGLIB_SSA_XAUUSD!$Q$2:$Q$1001,"",0)</f>
        <v>4669.8264099999997</v>
      </c>
      <c r="R100">
        <f t="shared" si="15"/>
        <v>1775157000</v>
      </c>
      <c r="S100" t="str">
        <f t="shared" si="16"/>
        <v>XAUUSD</v>
      </c>
      <c r="T100" t="str">
        <f t="shared" si="17"/>
        <v>M5</v>
      </c>
      <c r="U100">
        <f t="shared" si="18"/>
        <v>4674.5</v>
      </c>
      <c r="V100">
        <f t="shared" si="19"/>
        <v>4658.8716133333328</v>
      </c>
      <c r="W100">
        <f t="shared" si="20"/>
        <v>4661.4474066666662</v>
      </c>
      <c r="X100">
        <f t="shared" si="21"/>
        <v>4672.7949099999996</v>
      </c>
      <c r="Y100">
        <f t="shared" si="22"/>
        <v>4672.6317399999998</v>
      </c>
      <c r="Z100">
        <f t="shared" si="23"/>
        <v>4672.0184100000006</v>
      </c>
      <c r="AA100">
        <f t="shared" si="24"/>
        <v>4677.5678500000004</v>
      </c>
      <c r="AB100">
        <f t="shared" si="25"/>
        <v>4643.9880216666661</v>
      </c>
      <c r="AC100">
        <f t="shared" si="26"/>
        <v>4669.8264099999997</v>
      </c>
      <c r="AE100">
        <f t="shared" si="27"/>
        <v>4672.7949099999996</v>
      </c>
      <c r="AF100">
        <f t="shared" si="28"/>
        <v>4672.0184100000006</v>
      </c>
      <c r="AG100">
        <f t="shared" si="29"/>
        <v>4643.9880216666661</v>
      </c>
    </row>
    <row r="101" spans="1:33" x14ac:dyDescent="0.55000000000000004">
      <c r="A101">
        <f>ALGLIB_SSA_XAUUSD!J101</f>
        <v>1775157300</v>
      </c>
      <c r="B101" t="str">
        <f>_xlfn.XLOOKUP($A101,ALGLIB_SSA_XAUUSD!$A$2:$A$1001,ALGLIB_SSA_XAUUSD!$B$2:$B$1001,"",0)</f>
        <v/>
      </c>
      <c r="C101" t="str">
        <f>_xlfn.XLOOKUP($A101,ALGLIB_SSA_XAUUSD!$A$2:$A$1001,ALGLIB_SSA_XAUUSD!$C$2:$C$1001,"",0)</f>
        <v/>
      </c>
      <c r="D101" s="1">
        <f>D98+(D110-D98)*3/12</f>
        <v>4673.0149999999994</v>
      </c>
      <c r="E101" s="1">
        <f>E98+(E110-E98)*3/12</f>
        <v>4658.2361099999998</v>
      </c>
      <c r="F101" s="1">
        <f>F98+(F110-F98)*3/12</f>
        <v>4661.0414599999995</v>
      </c>
      <c r="G101" s="1">
        <f>G98+(G110-G98)*3/12</f>
        <v>4671.4807850000007</v>
      </c>
      <c r="H101" s="1">
        <f>H98+(H110-H98)*3/12</f>
        <v>4643.4051975000002</v>
      </c>
      <c r="I101" t="str">
        <f>_xlfn.XLOOKUP($A101,ALGLIB_SSA_XAUUSD!$J$2:$J$1001,ALGLIB_SSA_XAUUSD!$K$2:$K$1001,"",0)</f>
        <v>XAUUSD</v>
      </c>
      <c r="J101" t="str">
        <f>_xlfn.XLOOKUP($A101,ALGLIB_SSA_XAUUSD!$J$2:$J$1001,ALGLIB_SSA_XAUUSD!$L$2:$L$1001,"",0)</f>
        <v>M5</v>
      </c>
      <c r="K101">
        <f>_xlfn.XLOOKUP($A101,ALGLIB_SSA_XAUUSD!$J$2:$J$1001,ALGLIB_SSA_XAUUSD!$M$2:$M$1001,"",0)</f>
        <v>4670.04</v>
      </c>
      <c r="L101">
        <f>_xlfn.XLOOKUP($A101,ALGLIB_SSA_XAUUSD!$J$2:$J$1001,ALGLIB_SSA_XAUUSD!$N$2:$N$1001,"",0)</f>
        <v>4671.1528900000003</v>
      </c>
      <c r="M101">
        <f>_xlfn.XLOOKUP($A101,ALGLIB_SSA_XAUUSD!$J$2:$J$1001,ALGLIB_SSA_XAUUSD!$O$2:$O$1001,"",0)</f>
        <v>4671.8923100000002</v>
      </c>
      <c r="N101">
        <f>_xlfn.XLOOKUP($A101,ALGLIB_SSA_XAUUSD!$J$2:$J$1001,ALGLIB_SSA_XAUUSD!$P$2:$P$1001,"",0)</f>
        <v>4676.2256699999998</v>
      </c>
      <c r="O101">
        <f>_xlfn.XLOOKUP($A101,ALGLIB_SSA_XAUUSD!$J$2:$J$1001,ALGLIB_SSA_XAUUSD!$Q$2:$Q$1001,"",0)</f>
        <v>4668.6132699999998</v>
      </c>
      <c r="R101">
        <f t="shared" si="15"/>
        <v>1775157300</v>
      </c>
      <c r="S101" t="str">
        <f t="shared" si="16"/>
        <v>XAUUSD</v>
      </c>
      <c r="T101" t="str">
        <f t="shared" si="17"/>
        <v>M5</v>
      </c>
      <c r="U101">
        <f t="shared" si="18"/>
        <v>4670.04</v>
      </c>
      <c r="V101">
        <f t="shared" si="19"/>
        <v>4658.2361099999998</v>
      </c>
      <c r="W101">
        <f t="shared" si="20"/>
        <v>4661.0414599999995</v>
      </c>
      <c r="X101">
        <f t="shared" si="21"/>
        <v>4671.1528900000003</v>
      </c>
      <c r="Y101">
        <f t="shared" si="22"/>
        <v>4671.8923100000002</v>
      </c>
      <c r="Z101">
        <f t="shared" si="23"/>
        <v>4671.4807850000007</v>
      </c>
      <c r="AA101">
        <f t="shared" si="24"/>
        <v>4676.2256699999998</v>
      </c>
      <c r="AB101">
        <f t="shared" si="25"/>
        <v>4643.4051975000002</v>
      </c>
      <c r="AC101">
        <f t="shared" si="26"/>
        <v>4668.6132699999998</v>
      </c>
      <c r="AE101">
        <f t="shared" si="27"/>
        <v>4671.1528900000003</v>
      </c>
      <c r="AF101">
        <f t="shared" si="28"/>
        <v>4671.4807850000007</v>
      </c>
      <c r="AG101">
        <f t="shared" si="29"/>
        <v>4643.4051975000002</v>
      </c>
    </row>
    <row r="102" spans="1:33" x14ac:dyDescent="0.55000000000000004">
      <c r="A102">
        <f>ALGLIB_SSA_XAUUSD!J102</f>
        <v>1775157600</v>
      </c>
      <c r="B102" t="str">
        <f>_xlfn.XLOOKUP($A102,ALGLIB_SSA_XAUUSD!$A$2:$A$1001,ALGLIB_SSA_XAUUSD!$B$2:$B$1001,"",0)</f>
        <v/>
      </c>
      <c r="C102" t="str">
        <f>_xlfn.XLOOKUP($A102,ALGLIB_SSA_XAUUSD!$A$2:$A$1001,ALGLIB_SSA_XAUUSD!$C$2:$C$1001,"",0)</f>
        <v/>
      </c>
      <c r="D102" s="1">
        <f>D98+(D110-D98)*4/12</f>
        <v>4673.3566666666666</v>
      </c>
      <c r="E102" s="1">
        <f>E98+(E110-E98)*4/12</f>
        <v>4657.6006066666669</v>
      </c>
      <c r="F102" s="1">
        <f>F98+(F110-F98)*4/12</f>
        <v>4660.6355133333327</v>
      </c>
      <c r="G102" s="1">
        <f>G98+(G110-G98)*4/12</f>
        <v>4670.9431600000007</v>
      </c>
      <c r="H102" s="1">
        <f>H98+(H110-H98)*4/12</f>
        <v>4642.8223733333334</v>
      </c>
      <c r="I102" t="str">
        <f>_xlfn.XLOOKUP($A102,ALGLIB_SSA_XAUUSD!$J$2:$J$1001,ALGLIB_SSA_XAUUSD!$K$2:$K$1001,"",0)</f>
        <v>XAUUSD</v>
      </c>
      <c r="J102" t="str">
        <f>_xlfn.XLOOKUP($A102,ALGLIB_SSA_XAUUSD!$J$2:$J$1001,ALGLIB_SSA_XAUUSD!$L$2:$L$1001,"",0)</f>
        <v>M5</v>
      </c>
      <c r="K102">
        <f>_xlfn.XLOOKUP($A102,ALGLIB_SSA_XAUUSD!$J$2:$J$1001,ALGLIB_SSA_XAUUSD!$M$2:$M$1001,"",0)</f>
        <v>4673.01</v>
      </c>
      <c r="L102">
        <f>_xlfn.XLOOKUP($A102,ALGLIB_SSA_XAUUSD!$J$2:$J$1001,ALGLIB_SSA_XAUUSD!$N$2:$N$1001,"",0)</f>
        <v>4669.3785699999999</v>
      </c>
      <c r="M102">
        <f>_xlfn.XLOOKUP($A102,ALGLIB_SSA_XAUUSD!$J$2:$J$1001,ALGLIB_SSA_XAUUSD!$O$2:$O$1001,"",0)</f>
        <v>4670.63544</v>
      </c>
      <c r="N102">
        <f>_xlfn.XLOOKUP($A102,ALGLIB_SSA_XAUUSD!$J$2:$J$1001,ALGLIB_SSA_XAUUSD!$P$2:$P$1001,"",0)</f>
        <v>4674.3962000000001</v>
      </c>
      <c r="O102">
        <f>_xlfn.XLOOKUP($A102,ALGLIB_SSA_XAUUSD!$J$2:$J$1001,ALGLIB_SSA_XAUUSD!$Q$2:$Q$1001,"",0)</f>
        <v>4667.0328099999997</v>
      </c>
      <c r="R102">
        <f t="shared" si="15"/>
        <v>1775157600</v>
      </c>
      <c r="S102" t="str">
        <f t="shared" si="16"/>
        <v>XAUUSD</v>
      </c>
      <c r="T102" t="str">
        <f t="shared" si="17"/>
        <v>M5</v>
      </c>
      <c r="U102">
        <f t="shared" si="18"/>
        <v>4673.01</v>
      </c>
      <c r="V102">
        <f t="shared" si="19"/>
        <v>4657.6006066666669</v>
      </c>
      <c r="W102">
        <f t="shared" si="20"/>
        <v>4660.6355133333327</v>
      </c>
      <c r="X102">
        <f t="shared" si="21"/>
        <v>4669.3785699999999</v>
      </c>
      <c r="Y102">
        <f t="shared" si="22"/>
        <v>4670.63544</v>
      </c>
      <c r="Z102">
        <f t="shared" si="23"/>
        <v>4670.9431600000007</v>
      </c>
      <c r="AA102">
        <f t="shared" si="24"/>
        <v>4674.3962000000001</v>
      </c>
      <c r="AB102">
        <f t="shared" si="25"/>
        <v>4642.8223733333334</v>
      </c>
      <c r="AC102">
        <f t="shared" si="26"/>
        <v>4667.0328099999997</v>
      </c>
      <c r="AE102">
        <f t="shared" si="27"/>
        <v>4669.3785699999999</v>
      </c>
      <c r="AF102">
        <f t="shared" si="28"/>
        <v>4670.9431600000007</v>
      </c>
      <c r="AG102">
        <f t="shared" si="29"/>
        <v>4642.8223733333334</v>
      </c>
    </row>
    <row r="103" spans="1:33" x14ac:dyDescent="0.55000000000000004">
      <c r="A103">
        <f>ALGLIB_SSA_XAUUSD!J103</f>
        <v>1775157900</v>
      </c>
      <c r="B103" t="str">
        <f>_xlfn.XLOOKUP($A103,ALGLIB_SSA_XAUUSD!$A$2:$A$1001,ALGLIB_SSA_XAUUSD!$B$2:$B$1001,"",0)</f>
        <v/>
      </c>
      <c r="C103" t="str">
        <f>_xlfn.XLOOKUP($A103,ALGLIB_SSA_XAUUSD!$A$2:$A$1001,ALGLIB_SSA_XAUUSD!$C$2:$C$1001,"",0)</f>
        <v/>
      </c>
      <c r="D103" s="1">
        <f>D98+(D110-D98)*5/12</f>
        <v>4673.6983333333337</v>
      </c>
      <c r="E103" s="1">
        <f>E98+(E110-E98)*5/12</f>
        <v>4656.965103333333</v>
      </c>
      <c r="F103" s="1">
        <f>F98+(F110-F98)*5/12</f>
        <v>4660.229566666666</v>
      </c>
      <c r="G103" s="1">
        <f>G98+(G110-G98)*5/12</f>
        <v>4670.4055350000008</v>
      </c>
      <c r="H103" s="1">
        <f>H98+(H110-H98)*5/12</f>
        <v>4642.2395491666666</v>
      </c>
      <c r="I103" t="str">
        <f>_xlfn.XLOOKUP($A103,ALGLIB_SSA_XAUUSD!$J$2:$J$1001,ALGLIB_SSA_XAUUSD!$K$2:$K$1001,"",0)</f>
        <v>XAUUSD</v>
      </c>
      <c r="J103" t="str">
        <f>_xlfn.XLOOKUP($A103,ALGLIB_SSA_XAUUSD!$J$2:$J$1001,ALGLIB_SSA_XAUUSD!$L$2:$L$1001,"",0)</f>
        <v>M5</v>
      </c>
      <c r="K103">
        <f>_xlfn.XLOOKUP($A103,ALGLIB_SSA_XAUUSD!$J$2:$J$1001,ALGLIB_SSA_XAUUSD!$M$2:$M$1001,"",0)</f>
        <v>4665.04</v>
      </c>
      <c r="L103">
        <f>_xlfn.XLOOKUP($A103,ALGLIB_SSA_XAUUSD!$J$2:$J$1001,ALGLIB_SSA_XAUUSD!$N$2:$N$1001,"",0)</f>
        <v>4667.8582800000004</v>
      </c>
      <c r="M103">
        <f>_xlfn.XLOOKUP($A103,ALGLIB_SSA_XAUUSD!$J$2:$J$1001,ALGLIB_SSA_XAUUSD!$O$2:$O$1001,"",0)</f>
        <v>4669.2468600000002</v>
      </c>
      <c r="N103">
        <f>_xlfn.XLOOKUP($A103,ALGLIB_SSA_XAUUSD!$J$2:$J$1001,ALGLIB_SSA_XAUUSD!$P$2:$P$1001,"",0)</f>
        <v>4672.4984599999998</v>
      </c>
      <c r="O103">
        <f>_xlfn.XLOOKUP($A103,ALGLIB_SSA_XAUUSD!$J$2:$J$1001,ALGLIB_SSA_XAUUSD!$Q$2:$Q$1001,"",0)</f>
        <v>4665.6002699999999</v>
      </c>
      <c r="R103">
        <f t="shared" si="15"/>
        <v>1775157900</v>
      </c>
      <c r="S103" t="str">
        <f t="shared" si="16"/>
        <v>XAUUSD</v>
      </c>
      <c r="T103" t="str">
        <f t="shared" si="17"/>
        <v>M5</v>
      </c>
      <c r="U103">
        <f t="shared" si="18"/>
        <v>4665.04</v>
      </c>
      <c r="V103">
        <f t="shared" si="19"/>
        <v>4656.965103333333</v>
      </c>
      <c r="W103">
        <f t="shared" si="20"/>
        <v>4660.229566666666</v>
      </c>
      <c r="X103">
        <f t="shared" si="21"/>
        <v>4667.8582800000004</v>
      </c>
      <c r="Y103">
        <f t="shared" si="22"/>
        <v>4669.2468600000002</v>
      </c>
      <c r="Z103">
        <f t="shared" si="23"/>
        <v>4670.4055350000008</v>
      </c>
      <c r="AA103">
        <f t="shared" si="24"/>
        <v>4672.4984599999998</v>
      </c>
      <c r="AB103">
        <f t="shared" si="25"/>
        <v>4642.2395491666666</v>
      </c>
      <c r="AC103">
        <f t="shared" si="26"/>
        <v>4665.6002699999999</v>
      </c>
      <c r="AE103">
        <f t="shared" si="27"/>
        <v>4667.8582800000004</v>
      </c>
      <c r="AF103">
        <f t="shared" si="28"/>
        <v>4670.4055350000008</v>
      </c>
      <c r="AG103">
        <f t="shared" si="29"/>
        <v>4642.2395491666666</v>
      </c>
    </row>
    <row r="104" spans="1:33" x14ac:dyDescent="0.55000000000000004">
      <c r="A104">
        <f>ALGLIB_SSA_XAUUSD!J104</f>
        <v>1775158200</v>
      </c>
      <c r="B104" t="str">
        <f>_xlfn.XLOOKUP($A104,ALGLIB_SSA_XAUUSD!$A$2:$A$1001,ALGLIB_SSA_XAUUSD!$B$2:$B$1001,"",0)</f>
        <v/>
      </c>
      <c r="C104" t="str">
        <f>_xlfn.XLOOKUP($A104,ALGLIB_SSA_XAUUSD!$A$2:$A$1001,ALGLIB_SSA_XAUUSD!$C$2:$C$1001,"",0)</f>
        <v/>
      </c>
      <c r="D104" s="1">
        <f>D98+(D110-D98)*6/12</f>
        <v>4674.04</v>
      </c>
      <c r="E104" s="1">
        <f>E98+(E110-E98)*6/12</f>
        <v>4656.3296</v>
      </c>
      <c r="F104" s="1">
        <f>F98+(F110-F98)*6/12</f>
        <v>4659.8236199999992</v>
      </c>
      <c r="G104" s="1">
        <f>G98+(G110-G98)*6/12</f>
        <v>4669.8679100000008</v>
      </c>
      <c r="H104" s="1">
        <f>H98+(H110-H98)*6/12</f>
        <v>4641.6567249999998</v>
      </c>
      <c r="I104" t="str">
        <f>_xlfn.XLOOKUP($A104,ALGLIB_SSA_XAUUSD!$J$2:$J$1001,ALGLIB_SSA_XAUUSD!$K$2:$K$1001,"",0)</f>
        <v>XAUUSD</v>
      </c>
      <c r="J104" t="str">
        <f>_xlfn.XLOOKUP($A104,ALGLIB_SSA_XAUUSD!$J$2:$J$1001,ALGLIB_SSA_XAUUSD!$L$2:$L$1001,"",0)</f>
        <v>M5</v>
      </c>
      <c r="K104">
        <f>_xlfn.XLOOKUP($A104,ALGLIB_SSA_XAUUSD!$J$2:$J$1001,ALGLIB_SSA_XAUUSD!$M$2:$M$1001,"",0)</f>
        <v>4663.78</v>
      </c>
      <c r="L104">
        <f>_xlfn.XLOOKUP($A104,ALGLIB_SSA_XAUUSD!$J$2:$J$1001,ALGLIB_SSA_XAUUSD!$N$2:$N$1001,"",0)</f>
        <v>4667.0895899999996</v>
      </c>
      <c r="M104">
        <f>_xlfn.XLOOKUP($A104,ALGLIB_SSA_XAUUSD!$J$2:$J$1001,ALGLIB_SSA_XAUUSD!$O$2:$O$1001,"",0)</f>
        <v>4668.1682199999996</v>
      </c>
      <c r="N104">
        <f>_xlfn.XLOOKUP($A104,ALGLIB_SSA_XAUUSD!$J$2:$J$1001,ALGLIB_SSA_XAUUSD!$P$2:$P$1001,"",0)</f>
        <v>4671.0569100000002</v>
      </c>
      <c r="O104">
        <f>_xlfn.XLOOKUP($A104,ALGLIB_SSA_XAUUSD!$J$2:$J$1001,ALGLIB_SSA_XAUUSD!$Q$2:$Q$1001,"",0)</f>
        <v>4664.7290700000003</v>
      </c>
      <c r="R104">
        <f t="shared" si="15"/>
        <v>1775158200</v>
      </c>
      <c r="S104" t="str">
        <f t="shared" si="16"/>
        <v>XAUUSD</v>
      </c>
      <c r="T104" t="str">
        <f t="shared" si="17"/>
        <v>M5</v>
      </c>
      <c r="U104">
        <f t="shared" si="18"/>
        <v>4663.78</v>
      </c>
      <c r="V104">
        <f t="shared" si="19"/>
        <v>4656.3296</v>
      </c>
      <c r="W104">
        <f t="shared" si="20"/>
        <v>4659.8236199999992</v>
      </c>
      <c r="X104">
        <f t="shared" si="21"/>
        <v>4667.0895899999996</v>
      </c>
      <c r="Y104">
        <f t="shared" si="22"/>
        <v>4668.1682199999996</v>
      </c>
      <c r="Z104">
        <f t="shared" si="23"/>
        <v>4669.8679100000008</v>
      </c>
      <c r="AA104">
        <f t="shared" si="24"/>
        <v>4671.0569100000002</v>
      </c>
      <c r="AB104">
        <f t="shared" si="25"/>
        <v>4641.6567249999998</v>
      </c>
      <c r="AC104">
        <f t="shared" si="26"/>
        <v>4664.7290700000003</v>
      </c>
      <c r="AE104">
        <f t="shared" si="27"/>
        <v>4667.0895899999996</v>
      </c>
      <c r="AF104">
        <f t="shared" si="28"/>
        <v>4669.8679100000008</v>
      </c>
      <c r="AG104">
        <f t="shared" si="29"/>
        <v>4641.6567249999998</v>
      </c>
    </row>
    <row r="105" spans="1:33" x14ac:dyDescent="0.55000000000000004">
      <c r="A105">
        <f>ALGLIB_SSA_XAUUSD!J105</f>
        <v>1775158500</v>
      </c>
      <c r="B105" t="str">
        <f>_xlfn.XLOOKUP($A105,ALGLIB_SSA_XAUUSD!$A$2:$A$1001,ALGLIB_SSA_XAUUSD!$B$2:$B$1001,"",0)</f>
        <v/>
      </c>
      <c r="C105" t="str">
        <f>_xlfn.XLOOKUP($A105,ALGLIB_SSA_XAUUSD!$A$2:$A$1001,ALGLIB_SSA_XAUUSD!$C$2:$C$1001,"",0)</f>
        <v/>
      </c>
      <c r="D105" s="1">
        <f>D98+(D110-D98)*7/12</f>
        <v>4674.3816666666662</v>
      </c>
      <c r="E105" s="1">
        <f>E98+(E110-E98)*7/12</f>
        <v>4655.6940966666671</v>
      </c>
      <c r="F105" s="1">
        <f>F98+(F110-F98)*7/12</f>
        <v>4659.4176733333334</v>
      </c>
      <c r="G105" s="1">
        <f>G98+(G110-G98)*7/12</f>
        <v>4669.330285</v>
      </c>
      <c r="H105" s="1">
        <f>H98+(H110-H98)*7/12</f>
        <v>4641.073900833333</v>
      </c>
      <c r="I105" t="str">
        <f>_xlfn.XLOOKUP($A105,ALGLIB_SSA_XAUUSD!$J$2:$J$1001,ALGLIB_SSA_XAUUSD!$K$2:$K$1001,"",0)</f>
        <v>XAUUSD</v>
      </c>
      <c r="J105" t="str">
        <f>_xlfn.XLOOKUP($A105,ALGLIB_SSA_XAUUSD!$J$2:$J$1001,ALGLIB_SSA_XAUUSD!$L$2:$L$1001,"",0)</f>
        <v>M5</v>
      </c>
      <c r="K105">
        <f>_xlfn.XLOOKUP($A105,ALGLIB_SSA_XAUUSD!$J$2:$J$1001,ALGLIB_SSA_XAUUSD!$M$2:$M$1001,"",0)</f>
        <v>4664.3100000000004</v>
      </c>
      <c r="L105">
        <f>_xlfn.XLOOKUP($A105,ALGLIB_SSA_XAUUSD!$J$2:$J$1001,ALGLIB_SSA_XAUUSD!$N$2:$N$1001,"",0)</f>
        <v>4667.2079199999998</v>
      </c>
      <c r="M105">
        <f>_xlfn.XLOOKUP($A105,ALGLIB_SSA_XAUUSD!$J$2:$J$1001,ALGLIB_SSA_XAUUSD!$O$2:$O$1001,"",0)</f>
        <v>4667.6880700000002</v>
      </c>
      <c r="N105">
        <f>_xlfn.XLOOKUP($A105,ALGLIB_SSA_XAUUSD!$J$2:$J$1001,ALGLIB_SSA_XAUUSD!$P$2:$P$1001,"",0)</f>
        <v>4670.48783</v>
      </c>
      <c r="O105">
        <f>_xlfn.XLOOKUP($A105,ALGLIB_SSA_XAUUSD!$J$2:$J$1001,ALGLIB_SSA_XAUUSD!$Q$2:$Q$1001,"",0)</f>
        <v>4664.6398300000001</v>
      </c>
      <c r="R105">
        <f t="shared" si="15"/>
        <v>1775158500</v>
      </c>
      <c r="S105" t="str">
        <f t="shared" si="16"/>
        <v>XAUUSD</v>
      </c>
      <c r="T105" t="str">
        <f t="shared" si="17"/>
        <v>M5</v>
      </c>
      <c r="U105">
        <f t="shared" si="18"/>
        <v>4664.3100000000004</v>
      </c>
      <c r="V105">
        <f t="shared" si="19"/>
        <v>4655.6940966666671</v>
      </c>
      <c r="W105">
        <f t="shared" si="20"/>
        <v>4659.4176733333334</v>
      </c>
      <c r="X105">
        <f t="shared" si="21"/>
        <v>4667.2079199999998</v>
      </c>
      <c r="Y105">
        <f t="shared" si="22"/>
        <v>4667.6880700000002</v>
      </c>
      <c r="Z105">
        <f t="shared" si="23"/>
        <v>4669.330285</v>
      </c>
      <c r="AA105">
        <f t="shared" si="24"/>
        <v>4670.48783</v>
      </c>
      <c r="AB105">
        <f t="shared" si="25"/>
        <v>4641.073900833333</v>
      </c>
      <c r="AC105">
        <f t="shared" si="26"/>
        <v>4664.6398300000001</v>
      </c>
      <c r="AE105">
        <f t="shared" si="27"/>
        <v>4667.2079199999998</v>
      </c>
      <c r="AF105">
        <f t="shared" si="28"/>
        <v>4669.330285</v>
      </c>
      <c r="AG105">
        <f t="shared" si="29"/>
        <v>4641.073900833333</v>
      </c>
    </row>
    <row r="106" spans="1:33" x14ac:dyDescent="0.55000000000000004">
      <c r="A106">
        <f>ALGLIB_SSA_XAUUSD!J106</f>
        <v>1775158800</v>
      </c>
      <c r="B106" t="str">
        <f>_xlfn.XLOOKUP($A106,ALGLIB_SSA_XAUUSD!$A$2:$A$1001,ALGLIB_SSA_XAUUSD!$B$2:$B$1001,"",0)</f>
        <v/>
      </c>
      <c r="C106" t="str">
        <f>_xlfn.XLOOKUP($A106,ALGLIB_SSA_XAUUSD!$A$2:$A$1001,ALGLIB_SSA_XAUUSD!$C$2:$C$1001,"",0)</f>
        <v/>
      </c>
      <c r="D106" s="1">
        <f>D98+(D110-D98)*8/12</f>
        <v>4674.7233333333334</v>
      </c>
      <c r="E106" s="1">
        <f>E98+(E110-E98)*8/12</f>
        <v>4655.0585933333332</v>
      </c>
      <c r="F106" s="1">
        <f>F98+(F110-F98)*8/12</f>
        <v>4659.0117266666666</v>
      </c>
      <c r="G106" s="1">
        <f>G98+(G110-G98)*8/12</f>
        <v>4668.7926600000001</v>
      </c>
      <c r="H106" s="1">
        <f>H98+(H110-H98)*8/12</f>
        <v>4640.4910766666662</v>
      </c>
      <c r="I106" t="str">
        <f>_xlfn.XLOOKUP($A106,ALGLIB_SSA_XAUUSD!$J$2:$J$1001,ALGLIB_SSA_XAUUSD!$K$2:$K$1001,"",0)</f>
        <v>XAUUSD</v>
      </c>
      <c r="J106" t="str">
        <f>_xlfn.XLOOKUP($A106,ALGLIB_SSA_XAUUSD!$J$2:$J$1001,ALGLIB_SSA_XAUUSD!$L$2:$L$1001,"",0)</f>
        <v>M5</v>
      </c>
      <c r="K106">
        <f>_xlfn.XLOOKUP($A106,ALGLIB_SSA_XAUUSD!$J$2:$J$1001,ALGLIB_SSA_XAUUSD!$M$2:$M$1001,"",0)</f>
        <v>4665.91</v>
      </c>
      <c r="L106">
        <f>_xlfn.XLOOKUP($A106,ALGLIB_SSA_XAUUSD!$J$2:$J$1001,ALGLIB_SSA_XAUUSD!$N$2:$N$1001,"",0)</f>
        <v>4668.07942</v>
      </c>
      <c r="M106">
        <f>_xlfn.XLOOKUP($A106,ALGLIB_SSA_XAUUSD!$J$2:$J$1001,ALGLIB_SSA_XAUUSD!$O$2:$O$1001,"",0)</f>
        <v>4667.88375</v>
      </c>
      <c r="N106">
        <f>_xlfn.XLOOKUP($A106,ALGLIB_SSA_XAUUSD!$J$2:$J$1001,ALGLIB_SSA_XAUUSD!$P$2:$P$1001,"",0)</f>
        <v>4670.8289500000001</v>
      </c>
      <c r="O106">
        <f>_xlfn.XLOOKUP($A106,ALGLIB_SSA_XAUUSD!$J$2:$J$1001,ALGLIB_SSA_XAUUSD!$Q$2:$Q$1001,"",0)</f>
        <v>4665.2993800000004</v>
      </c>
      <c r="R106">
        <f t="shared" si="15"/>
        <v>1775158800</v>
      </c>
      <c r="S106" t="str">
        <f t="shared" si="16"/>
        <v>XAUUSD</v>
      </c>
      <c r="T106" t="str">
        <f t="shared" si="17"/>
        <v>M5</v>
      </c>
      <c r="U106">
        <f t="shared" si="18"/>
        <v>4665.91</v>
      </c>
      <c r="V106">
        <f t="shared" si="19"/>
        <v>4655.0585933333332</v>
      </c>
      <c r="W106">
        <f t="shared" si="20"/>
        <v>4659.0117266666666</v>
      </c>
      <c r="X106">
        <f t="shared" si="21"/>
        <v>4668.07942</v>
      </c>
      <c r="Y106">
        <f t="shared" si="22"/>
        <v>4667.88375</v>
      </c>
      <c r="Z106">
        <f t="shared" si="23"/>
        <v>4668.7926600000001</v>
      </c>
      <c r="AA106">
        <f t="shared" si="24"/>
        <v>4670.8289500000001</v>
      </c>
      <c r="AB106">
        <f t="shared" si="25"/>
        <v>4640.4910766666662</v>
      </c>
      <c r="AC106">
        <f t="shared" si="26"/>
        <v>4665.2993800000004</v>
      </c>
      <c r="AE106">
        <f t="shared" si="27"/>
        <v>4668.07942</v>
      </c>
      <c r="AF106">
        <f t="shared" si="28"/>
        <v>4668.7926600000001</v>
      </c>
      <c r="AG106">
        <f t="shared" si="29"/>
        <v>4640.4910766666662</v>
      </c>
    </row>
    <row r="107" spans="1:33" x14ac:dyDescent="0.55000000000000004">
      <c r="A107">
        <f>ALGLIB_SSA_XAUUSD!J107</f>
        <v>1775159100</v>
      </c>
      <c r="B107" t="str">
        <f>_xlfn.XLOOKUP($A107,ALGLIB_SSA_XAUUSD!$A$2:$A$1001,ALGLIB_SSA_XAUUSD!$B$2:$B$1001,"",0)</f>
        <v/>
      </c>
      <c r="C107" t="str">
        <f>_xlfn.XLOOKUP($A107,ALGLIB_SSA_XAUUSD!$A$2:$A$1001,ALGLIB_SSA_XAUUSD!$C$2:$C$1001,"",0)</f>
        <v/>
      </c>
      <c r="D107" s="1">
        <f>D98+(D110-D98)*9/12</f>
        <v>4675.0650000000005</v>
      </c>
      <c r="E107" s="1">
        <f>E98+(E110-E98)*9/12</f>
        <v>4654.4230900000002</v>
      </c>
      <c r="F107" s="1">
        <f>F98+(F110-F98)*9/12</f>
        <v>4658.6057799999999</v>
      </c>
      <c r="G107" s="1">
        <f>G98+(G110-G98)*9/12</f>
        <v>4668.2550350000001</v>
      </c>
      <c r="H107" s="1">
        <f>H98+(H110-H98)*9/12</f>
        <v>4639.9082524999994</v>
      </c>
      <c r="I107" t="str">
        <f>_xlfn.XLOOKUP($A107,ALGLIB_SSA_XAUUSD!$J$2:$J$1001,ALGLIB_SSA_XAUUSD!$K$2:$K$1001,"",0)</f>
        <v>XAUUSD</v>
      </c>
      <c r="J107" t="str">
        <f>_xlfn.XLOOKUP($A107,ALGLIB_SSA_XAUUSD!$J$2:$J$1001,ALGLIB_SSA_XAUUSD!$L$2:$L$1001,"",0)</f>
        <v>M5</v>
      </c>
      <c r="K107">
        <f>_xlfn.XLOOKUP($A107,ALGLIB_SSA_XAUUSD!$J$2:$J$1001,ALGLIB_SSA_XAUUSD!$M$2:$M$1001,"",0)</f>
        <v>4668.83</v>
      </c>
      <c r="L107">
        <f>_xlfn.XLOOKUP($A107,ALGLIB_SSA_XAUUSD!$J$2:$J$1001,ALGLIB_SSA_XAUUSD!$N$2:$N$1001,"",0)</f>
        <v>4669.36355</v>
      </c>
      <c r="M107">
        <f>_xlfn.XLOOKUP($A107,ALGLIB_SSA_XAUUSD!$J$2:$J$1001,ALGLIB_SSA_XAUUSD!$O$2:$O$1001,"",0)</f>
        <v>4668.6236500000005</v>
      </c>
      <c r="N107">
        <f>_xlfn.XLOOKUP($A107,ALGLIB_SSA_XAUUSD!$J$2:$J$1001,ALGLIB_SSA_XAUUSD!$P$2:$P$1001,"",0)</f>
        <v>4671.8223600000001</v>
      </c>
      <c r="O107">
        <f>_xlfn.XLOOKUP($A107,ALGLIB_SSA_XAUUSD!$J$2:$J$1001,ALGLIB_SSA_XAUUSD!$Q$2:$Q$1001,"",0)</f>
        <v>4666.4366900000005</v>
      </c>
      <c r="R107">
        <f t="shared" si="15"/>
        <v>1775159100</v>
      </c>
      <c r="S107" t="str">
        <f t="shared" si="16"/>
        <v>XAUUSD</v>
      </c>
      <c r="T107" t="str">
        <f t="shared" si="17"/>
        <v>M5</v>
      </c>
      <c r="U107">
        <f t="shared" si="18"/>
        <v>4668.83</v>
      </c>
      <c r="V107">
        <f t="shared" si="19"/>
        <v>4654.4230900000002</v>
      </c>
      <c r="W107">
        <f t="shared" si="20"/>
        <v>4658.6057799999999</v>
      </c>
      <c r="X107">
        <f t="shared" si="21"/>
        <v>4669.36355</v>
      </c>
      <c r="Y107">
        <f t="shared" si="22"/>
        <v>4668.6236500000005</v>
      </c>
      <c r="Z107">
        <f t="shared" si="23"/>
        <v>4668.2550350000001</v>
      </c>
      <c r="AA107">
        <f t="shared" si="24"/>
        <v>4671.8223600000001</v>
      </c>
      <c r="AB107">
        <f t="shared" si="25"/>
        <v>4639.9082524999994</v>
      </c>
      <c r="AC107">
        <f t="shared" si="26"/>
        <v>4666.4366900000005</v>
      </c>
      <c r="AE107">
        <f t="shared" si="27"/>
        <v>4669.36355</v>
      </c>
      <c r="AF107">
        <f t="shared" si="28"/>
        <v>4668.2550350000001</v>
      </c>
      <c r="AG107">
        <f t="shared" si="29"/>
        <v>4639.9082524999994</v>
      </c>
    </row>
    <row r="108" spans="1:33" x14ac:dyDescent="0.55000000000000004">
      <c r="A108">
        <f>ALGLIB_SSA_XAUUSD!J108</f>
        <v>1775159400</v>
      </c>
      <c r="B108" t="str">
        <f>_xlfn.XLOOKUP($A108,ALGLIB_SSA_XAUUSD!$A$2:$A$1001,ALGLIB_SSA_XAUUSD!$B$2:$B$1001,"",0)</f>
        <v/>
      </c>
      <c r="C108" t="str">
        <f>_xlfn.XLOOKUP($A108,ALGLIB_SSA_XAUUSD!$A$2:$A$1001,ALGLIB_SSA_XAUUSD!$C$2:$C$1001,"",0)</f>
        <v/>
      </c>
      <c r="D108" s="1">
        <f>D98+(D110-D98)*10/12</f>
        <v>4675.4066666666668</v>
      </c>
      <c r="E108" s="1">
        <f>E98+(E110-E98)*10/12</f>
        <v>4653.7875866666673</v>
      </c>
      <c r="F108" s="1">
        <f>F98+(F110-F98)*10/12</f>
        <v>4658.1998333333331</v>
      </c>
      <c r="G108" s="1">
        <f>G98+(G110-G98)*10/12</f>
        <v>4667.7174100000002</v>
      </c>
      <c r="H108" s="1">
        <f>H98+(H110-H98)*10/12</f>
        <v>4639.3254283333335</v>
      </c>
      <c r="I108" t="str">
        <f>_xlfn.XLOOKUP($A108,ALGLIB_SSA_XAUUSD!$J$2:$J$1001,ALGLIB_SSA_XAUUSD!$K$2:$K$1001,"",0)</f>
        <v>XAUUSD</v>
      </c>
      <c r="J108" t="str">
        <f>_xlfn.XLOOKUP($A108,ALGLIB_SSA_XAUUSD!$J$2:$J$1001,ALGLIB_SSA_XAUUSD!$L$2:$L$1001,"",0)</f>
        <v>M5</v>
      </c>
      <c r="K108">
        <f>_xlfn.XLOOKUP($A108,ALGLIB_SSA_XAUUSD!$J$2:$J$1001,ALGLIB_SSA_XAUUSD!$M$2:$M$1001,"",0)</f>
        <v>4675.3599999999997</v>
      </c>
      <c r="L108">
        <f>_xlfn.XLOOKUP($A108,ALGLIB_SSA_XAUUSD!$J$2:$J$1001,ALGLIB_SSA_XAUUSD!$N$2:$N$1001,"",0)</f>
        <v>4670.64185</v>
      </c>
      <c r="M108">
        <f>_xlfn.XLOOKUP($A108,ALGLIB_SSA_XAUUSD!$J$2:$J$1001,ALGLIB_SSA_XAUUSD!$O$2:$O$1001,"",0)</f>
        <v>4669.6327499999998</v>
      </c>
      <c r="N108">
        <f>_xlfn.XLOOKUP($A108,ALGLIB_SSA_XAUUSD!$J$2:$J$1001,ALGLIB_SSA_XAUUSD!$P$2:$P$1001,"",0)</f>
        <v>4673.0529100000003</v>
      </c>
      <c r="O108">
        <f>_xlfn.XLOOKUP($A108,ALGLIB_SSA_XAUUSD!$J$2:$J$1001,ALGLIB_SSA_XAUUSD!$Q$2:$Q$1001,"",0)</f>
        <v>4667.7114700000002</v>
      </c>
      <c r="R108">
        <f t="shared" si="15"/>
        <v>1775159400</v>
      </c>
      <c r="S108" t="str">
        <f t="shared" si="16"/>
        <v>XAUUSD</v>
      </c>
      <c r="T108" t="str">
        <f t="shared" si="17"/>
        <v>M5</v>
      </c>
      <c r="U108">
        <f t="shared" si="18"/>
        <v>4675.3599999999997</v>
      </c>
      <c r="V108">
        <f t="shared" si="19"/>
        <v>4653.7875866666673</v>
      </c>
      <c r="W108">
        <f t="shared" si="20"/>
        <v>4658.1998333333331</v>
      </c>
      <c r="X108">
        <f t="shared" si="21"/>
        <v>4670.64185</v>
      </c>
      <c r="Y108">
        <f t="shared" si="22"/>
        <v>4669.6327499999998</v>
      </c>
      <c r="Z108">
        <f t="shared" si="23"/>
        <v>4667.7174100000002</v>
      </c>
      <c r="AA108">
        <f t="shared" si="24"/>
        <v>4673.0529100000003</v>
      </c>
      <c r="AB108">
        <f t="shared" si="25"/>
        <v>4639.3254283333335</v>
      </c>
      <c r="AC108">
        <f t="shared" si="26"/>
        <v>4667.7114700000002</v>
      </c>
      <c r="AE108">
        <f t="shared" si="27"/>
        <v>4670.64185</v>
      </c>
      <c r="AF108">
        <f t="shared" si="28"/>
        <v>4667.7174100000002</v>
      </c>
      <c r="AG108">
        <f t="shared" si="29"/>
        <v>4639.3254283333335</v>
      </c>
    </row>
    <row r="109" spans="1:33" x14ac:dyDescent="0.55000000000000004">
      <c r="A109">
        <f>ALGLIB_SSA_XAUUSD!J109</f>
        <v>1775159700</v>
      </c>
      <c r="B109" t="str">
        <f>_xlfn.XLOOKUP($A109,ALGLIB_SSA_XAUUSD!$A$2:$A$1001,ALGLIB_SSA_XAUUSD!$B$2:$B$1001,"",0)</f>
        <v/>
      </c>
      <c r="C109" t="str">
        <f>_xlfn.XLOOKUP($A109,ALGLIB_SSA_XAUUSD!$A$2:$A$1001,ALGLIB_SSA_XAUUSD!$C$2:$C$1001,"",0)</f>
        <v/>
      </c>
      <c r="D109" s="1">
        <f>D98+(D110-D98)*11/12</f>
        <v>4675.748333333333</v>
      </c>
      <c r="E109" s="1">
        <f>E98+(E110-E98)*11/12</f>
        <v>4653.1520833333334</v>
      </c>
      <c r="F109" s="1">
        <f>F98+(F110-F98)*11/12</f>
        <v>4657.7938866666664</v>
      </c>
      <c r="G109" s="1">
        <f>G98+(G110-G98)*11/12</f>
        <v>4667.1797850000003</v>
      </c>
      <c r="H109" s="1">
        <f>H98+(H110-H98)*11/12</f>
        <v>4638.7426041666668</v>
      </c>
      <c r="I109" t="str">
        <f>_xlfn.XLOOKUP($A109,ALGLIB_SSA_XAUUSD!$J$2:$J$1001,ALGLIB_SSA_XAUUSD!$K$2:$K$1001,"",0)</f>
        <v>XAUUSD</v>
      </c>
      <c r="J109" t="str">
        <f>_xlfn.XLOOKUP($A109,ALGLIB_SSA_XAUUSD!$J$2:$J$1001,ALGLIB_SSA_XAUUSD!$L$2:$L$1001,"",0)</f>
        <v>M5</v>
      </c>
      <c r="K109">
        <f>_xlfn.XLOOKUP($A109,ALGLIB_SSA_XAUUSD!$J$2:$J$1001,ALGLIB_SSA_XAUUSD!$M$2:$M$1001,"",0)</f>
        <v>4671.99</v>
      </c>
      <c r="L109">
        <f>_xlfn.XLOOKUP($A109,ALGLIB_SSA_XAUUSD!$J$2:$J$1001,ALGLIB_SSA_XAUUSD!$N$2:$N$1001,"",0)</f>
        <v>4671.4776499999998</v>
      </c>
      <c r="M109">
        <f>_xlfn.XLOOKUP($A109,ALGLIB_SSA_XAUUSD!$J$2:$J$1001,ALGLIB_SSA_XAUUSD!$O$2:$O$1001,"",0)</f>
        <v>4670.5551999999998</v>
      </c>
      <c r="N109">
        <f>_xlfn.XLOOKUP($A109,ALGLIB_SSA_XAUUSD!$J$2:$J$1001,ALGLIB_SSA_XAUUSD!$P$2:$P$1001,"",0)</f>
        <v>4674.0277100000003</v>
      </c>
      <c r="O109">
        <f>_xlfn.XLOOKUP($A109,ALGLIB_SSA_XAUUSD!$J$2:$J$1001,ALGLIB_SSA_XAUUSD!$Q$2:$Q$1001,"",0)</f>
        <v>4668.80008</v>
      </c>
      <c r="R109">
        <f t="shared" si="15"/>
        <v>1775159700</v>
      </c>
      <c r="S109" t="str">
        <f t="shared" si="16"/>
        <v>XAUUSD</v>
      </c>
      <c r="T109" t="str">
        <f t="shared" si="17"/>
        <v>M5</v>
      </c>
      <c r="U109">
        <f t="shared" si="18"/>
        <v>4671.99</v>
      </c>
      <c r="V109">
        <f t="shared" si="19"/>
        <v>4653.1520833333334</v>
      </c>
      <c r="W109">
        <f t="shared" si="20"/>
        <v>4657.7938866666664</v>
      </c>
      <c r="X109">
        <f t="shared" si="21"/>
        <v>4671.4776499999998</v>
      </c>
      <c r="Y109">
        <f t="shared" si="22"/>
        <v>4670.5551999999998</v>
      </c>
      <c r="Z109">
        <f t="shared" si="23"/>
        <v>4667.1797850000003</v>
      </c>
      <c r="AA109">
        <f t="shared" si="24"/>
        <v>4674.0277100000003</v>
      </c>
      <c r="AB109">
        <f t="shared" si="25"/>
        <v>4638.7426041666668</v>
      </c>
      <c r="AC109">
        <f t="shared" si="26"/>
        <v>4668.80008</v>
      </c>
      <c r="AE109">
        <f t="shared" si="27"/>
        <v>4671.4776499999998</v>
      </c>
      <c r="AF109">
        <f t="shared" si="28"/>
        <v>4667.1797850000003</v>
      </c>
      <c r="AG109">
        <f t="shared" si="29"/>
        <v>4638.7426041666668</v>
      </c>
    </row>
    <row r="110" spans="1:33" x14ac:dyDescent="0.55000000000000004">
      <c r="A110">
        <f>ALGLIB_SSA_XAUUSD!J110</f>
        <v>1775160000</v>
      </c>
      <c r="B110" t="str">
        <f>_xlfn.XLOOKUP($A110,ALGLIB_SSA_XAUUSD!$A$2:$A$1001,ALGLIB_SSA_XAUUSD!$B$2:$B$1001,"",0)</f>
        <v>XAUUSD</v>
      </c>
      <c r="C110" t="str">
        <f>_xlfn.XLOOKUP($A110,ALGLIB_SSA_XAUUSD!$A$2:$A$1001,ALGLIB_SSA_XAUUSD!$C$2:$C$1001,"",0)</f>
        <v>H1</v>
      </c>
      <c r="D110" s="2">
        <f>_xlfn.XLOOKUP($A110,ALGLIB_SSA_XAUUSD!$A$2:$A$1001,ALGLIB_SSA_XAUUSD!$D$2:$D$1001,"",0)</f>
        <v>4676.09</v>
      </c>
      <c r="E110" s="2">
        <f>_xlfn.XLOOKUP($A110,ALGLIB_SSA_XAUUSD!$A$2:$A$1001,ALGLIB_SSA_XAUUSD!$E$2:$E$1001,"",0)</f>
        <v>4652.5165800000004</v>
      </c>
      <c r="F110" s="2">
        <f>_xlfn.XLOOKUP($A110,ALGLIB_SSA_XAUUSD!$A$2:$A$1001,ALGLIB_SSA_XAUUSD!$F$2:$F$1001,"",0)</f>
        <v>4657.3879399999996</v>
      </c>
      <c r="G110" s="2">
        <f>_xlfn.XLOOKUP($A110,ALGLIB_SSA_XAUUSD!$A$2:$A$1001,ALGLIB_SSA_XAUUSD!$G$2:$G$1001,"",0)</f>
        <v>4666.6421600000003</v>
      </c>
      <c r="H110" s="2">
        <f>_xlfn.XLOOKUP($A110,ALGLIB_SSA_XAUUSD!$A$2:$A$1001,ALGLIB_SSA_XAUUSD!$H$2:$H$1001,"",0)</f>
        <v>4638.15978</v>
      </c>
      <c r="I110" t="str">
        <f>_xlfn.XLOOKUP($A110,ALGLIB_SSA_XAUUSD!$J$2:$J$1001,ALGLIB_SSA_XAUUSD!$K$2:$K$1001,"",0)</f>
        <v>XAUUSD</v>
      </c>
      <c r="J110" t="str">
        <f>_xlfn.XLOOKUP($A110,ALGLIB_SSA_XAUUSD!$J$2:$J$1001,ALGLIB_SSA_XAUUSD!$L$2:$L$1001,"",0)</f>
        <v>M5</v>
      </c>
      <c r="K110">
        <f>_xlfn.XLOOKUP($A110,ALGLIB_SSA_XAUUSD!$J$2:$J$1001,ALGLIB_SSA_XAUUSD!$M$2:$M$1001,"",0)</f>
        <v>4675.1499999999996</v>
      </c>
      <c r="L110">
        <f>_xlfn.XLOOKUP($A110,ALGLIB_SSA_XAUUSD!$J$2:$J$1001,ALGLIB_SSA_XAUUSD!$N$2:$N$1001,"",0)</f>
        <v>4671.8812099999996</v>
      </c>
      <c r="M110">
        <f>_xlfn.XLOOKUP($A110,ALGLIB_SSA_XAUUSD!$J$2:$J$1001,ALGLIB_SSA_XAUUSD!$O$2:$O$1001,"",0)</f>
        <v>4671.2182000000003</v>
      </c>
      <c r="N110">
        <f>_xlfn.XLOOKUP($A110,ALGLIB_SSA_XAUUSD!$J$2:$J$1001,ALGLIB_SSA_XAUUSD!$P$2:$P$1001,"",0)</f>
        <v>4674.4926599999999</v>
      </c>
      <c r="O110">
        <f>_xlfn.XLOOKUP($A110,ALGLIB_SSA_XAUUSD!$J$2:$J$1001,ALGLIB_SSA_XAUUSD!$Q$2:$Q$1001,"",0)</f>
        <v>4669.5256499999996</v>
      </c>
      <c r="R110">
        <f t="shared" si="15"/>
        <v>1775160000</v>
      </c>
      <c r="S110" t="str">
        <f t="shared" si="16"/>
        <v>XAUUSD</v>
      </c>
      <c r="T110" t="str">
        <f t="shared" si="17"/>
        <v>M5</v>
      </c>
      <c r="U110">
        <f t="shared" si="18"/>
        <v>4675.1499999999996</v>
      </c>
      <c r="V110">
        <f t="shared" si="19"/>
        <v>4652.5165800000004</v>
      </c>
      <c r="W110">
        <f t="shared" si="20"/>
        <v>4657.3879399999996</v>
      </c>
      <c r="X110">
        <f t="shared" si="21"/>
        <v>4671.8812099999996</v>
      </c>
      <c r="Y110">
        <f t="shared" si="22"/>
        <v>4671.2182000000003</v>
      </c>
      <c r="Z110">
        <f t="shared" si="23"/>
        <v>4666.6421600000003</v>
      </c>
      <c r="AA110">
        <f t="shared" si="24"/>
        <v>4674.4926599999999</v>
      </c>
      <c r="AB110">
        <f t="shared" si="25"/>
        <v>4638.15978</v>
      </c>
      <c r="AC110">
        <f t="shared" si="26"/>
        <v>4669.5256499999996</v>
      </c>
      <c r="AE110">
        <f t="shared" si="27"/>
        <v>4671.8812099999996</v>
      </c>
      <c r="AF110">
        <f t="shared" si="28"/>
        <v>4666.6421600000003</v>
      </c>
      <c r="AG110">
        <f t="shared" si="29"/>
        <v>4638.15978</v>
      </c>
    </row>
    <row r="111" spans="1:33" x14ac:dyDescent="0.55000000000000004">
      <c r="A111">
        <f>ALGLIB_SSA_XAUUSD!J111</f>
        <v>1775160300</v>
      </c>
      <c r="B111" t="str">
        <f>_xlfn.XLOOKUP($A111,ALGLIB_SSA_XAUUSD!$A$2:$A$1001,ALGLIB_SSA_XAUUSD!$B$2:$B$1001,"",0)</f>
        <v/>
      </c>
      <c r="C111" t="str">
        <f>_xlfn.XLOOKUP($A111,ALGLIB_SSA_XAUUSD!$A$2:$A$1001,ALGLIB_SSA_XAUUSD!$C$2:$C$1001,"",0)</f>
        <v/>
      </c>
      <c r="D111" s="1">
        <f>D110+(D122-D110)*1/12</f>
        <v>4673.5666666666666</v>
      </c>
      <c r="E111" s="1">
        <f>E110+(E122-E110)*1/12</f>
        <v>4651.7768425000004</v>
      </c>
      <c r="F111" s="1">
        <f>F110+(F122-F110)*1/12</f>
        <v>4656.8150983333326</v>
      </c>
      <c r="G111" s="1">
        <f>G110+(G122-G110)*1/12</f>
        <v>4666.0568533333335</v>
      </c>
      <c r="H111" s="1">
        <f>H110+(H122-H110)*1/12</f>
        <v>4637.3956491666668</v>
      </c>
      <c r="I111" t="str">
        <f>_xlfn.XLOOKUP($A111,ALGLIB_SSA_XAUUSD!$J$2:$J$1001,ALGLIB_SSA_XAUUSD!$K$2:$K$1001,"",0)</f>
        <v>XAUUSD</v>
      </c>
      <c r="J111" t="str">
        <f>_xlfn.XLOOKUP($A111,ALGLIB_SSA_XAUUSD!$J$2:$J$1001,ALGLIB_SSA_XAUUSD!$L$2:$L$1001,"",0)</f>
        <v>M5</v>
      </c>
      <c r="K111">
        <f>_xlfn.XLOOKUP($A111,ALGLIB_SSA_XAUUSD!$J$2:$J$1001,ALGLIB_SSA_XAUUSD!$M$2:$M$1001,"",0)</f>
        <v>4674.2</v>
      </c>
      <c r="L111">
        <f>_xlfn.XLOOKUP($A111,ALGLIB_SSA_XAUUSD!$J$2:$J$1001,ALGLIB_SSA_XAUUSD!$N$2:$N$1001,"",0)</f>
        <v>4671.8416699999998</v>
      </c>
      <c r="M111">
        <f>_xlfn.XLOOKUP($A111,ALGLIB_SSA_XAUUSD!$J$2:$J$1001,ALGLIB_SSA_XAUUSD!$O$2:$O$1001,"",0)</f>
        <v>4671.5299400000004</v>
      </c>
      <c r="N111">
        <f>_xlfn.XLOOKUP($A111,ALGLIB_SSA_XAUUSD!$J$2:$J$1001,ALGLIB_SSA_XAUUSD!$P$2:$P$1001,"",0)</f>
        <v>4674.4267799999998</v>
      </c>
      <c r="O111">
        <f>_xlfn.XLOOKUP($A111,ALGLIB_SSA_XAUUSD!$J$2:$J$1001,ALGLIB_SSA_XAUUSD!$Q$2:$Q$1001,"",0)</f>
        <v>4669.91914</v>
      </c>
      <c r="R111">
        <f t="shared" si="15"/>
        <v>1775160300</v>
      </c>
      <c r="S111" t="str">
        <f t="shared" si="16"/>
        <v>XAUUSD</v>
      </c>
      <c r="T111" t="str">
        <f t="shared" si="17"/>
        <v>M5</v>
      </c>
      <c r="U111">
        <f t="shared" si="18"/>
        <v>4674.2</v>
      </c>
      <c r="V111">
        <f t="shared" si="19"/>
        <v>4651.7768425000004</v>
      </c>
      <c r="W111">
        <f t="shared" si="20"/>
        <v>4656.8150983333326</v>
      </c>
      <c r="X111">
        <f t="shared" si="21"/>
        <v>4671.8416699999998</v>
      </c>
      <c r="Y111">
        <f t="shared" si="22"/>
        <v>4671.5299400000004</v>
      </c>
      <c r="Z111">
        <f t="shared" si="23"/>
        <v>4666.0568533333335</v>
      </c>
      <c r="AA111">
        <f t="shared" si="24"/>
        <v>4674.4267799999998</v>
      </c>
      <c r="AB111">
        <f t="shared" si="25"/>
        <v>4637.3956491666668</v>
      </c>
      <c r="AC111">
        <f t="shared" si="26"/>
        <v>4669.91914</v>
      </c>
      <c r="AE111">
        <f t="shared" si="27"/>
        <v>4671.8416699999998</v>
      </c>
      <c r="AF111">
        <f t="shared" si="28"/>
        <v>4666.0568533333335</v>
      </c>
      <c r="AG111">
        <f t="shared" si="29"/>
        <v>4637.3956491666668</v>
      </c>
    </row>
    <row r="112" spans="1:33" x14ac:dyDescent="0.55000000000000004">
      <c r="A112">
        <f>ALGLIB_SSA_XAUUSD!J112</f>
        <v>1775160600</v>
      </c>
      <c r="B112" t="str">
        <f>_xlfn.XLOOKUP($A112,ALGLIB_SSA_XAUUSD!$A$2:$A$1001,ALGLIB_SSA_XAUUSD!$B$2:$B$1001,"",0)</f>
        <v/>
      </c>
      <c r="C112" t="str">
        <f>_xlfn.XLOOKUP($A112,ALGLIB_SSA_XAUUSD!$A$2:$A$1001,ALGLIB_SSA_XAUUSD!$C$2:$C$1001,"",0)</f>
        <v/>
      </c>
      <c r="D112" s="1">
        <f>D110+(D122-D110)*2/12</f>
        <v>4671.0433333333331</v>
      </c>
      <c r="E112" s="1">
        <f>E110+(E122-E110)*2/12</f>
        <v>4651.0371050000003</v>
      </c>
      <c r="F112" s="1">
        <f>F110+(F122-F110)*2/12</f>
        <v>4656.2422566666664</v>
      </c>
      <c r="G112" s="1">
        <f>G110+(G122-G110)*2/12</f>
        <v>4665.4715466666667</v>
      </c>
      <c r="H112" s="1">
        <f>H110+(H122-H110)*2/12</f>
        <v>4636.6315183333336</v>
      </c>
      <c r="I112" t="str">
        <f>_xlfn.XLOOKUP($A112,ALGLIB_SSA_XAUUSD!$J$2:$J$1001,ALGLIB_SSA_XAUUSD!$K$2:$K$1001,"",0)</f>
        <v>XAUUSD</v>
      </c>
      <c r="J112" t="str">
        <f>_xlfn.XLOOKUP($A112,ALGLIB_SSA_XAUUSD!$J$2:$J$1001,ALGLIB_SSA_XAUUSD!$L$2:$L$1001,"",0)</f>
        <v>M5</v>
      </c>
      <c r="K112">
        <f>_xlfn.XLOOKUP($A112,ALGLIB_SSA_XAUUSD!$J$2:$J$1001,ALGLIB_SSA_XAUUSD!$M$2:$M$1001,"",0)</f>
        <v>4674.03</v>
      </c>
      <c r="L112">
        <f>_xlfn.XLOOKUP($A112,ALGLIB_SSA_XAUUSD!$J$2:$J$1001,ALGLIB_SSA_XAUUSD!$N$2:$N$1001,"",0)</f>
        <v>4671.58878</v>
      </c>
      <c r="M112">
        <f>_xlfn.XLOOKUP($A112,ALGLIB_SSA_XAUUSD!$J$2:$J$1001,ALGLIB_SSA_XAUUSD!$O$2:$O$1001,"",0)</f>
        <v>4671.5593600000002</v>
      </c>
      <c r="N112">
        <f>_xlfn.XLOOKUP($A112,ALGLIB_SSA_XAUUSD!$J$2:$J$1001,ALGLIB_SSA_XAUUSD!$P$2:$P$1001,"",0)</f>
        <v>4673.9942700000001</v>
      </c>
      <c r="O112">
        <f>_xlfn.XLOOKUP($A112,ALGLIB_SSA_XAUUSD!$J$2:$J$1001,ALGLIB_SSA_XAUUSD!$Q$2:$Q$1001,"",0)</f>
        <v>4670.0770499999999</v>
      </c>
      <c r="R112">
        <f t="shared" si="15"/>
        <v>1775160600</v>
      </c>
      <c r="S112" t="str">
        <f t="shared" si="16"/>
        <v>XAUUSD</v>
      </c>
      <c r="T112" t="str">
        <f t="shared" si="17"/>
        <v>M5</v>
      </c>
      <c r="U112">
        <f t="shared" si="18"/>
        <v>4674.03</v>
      </c>
      <c r="V112">
        <f t="shared" si="19"/>
        <v>4651.0371050000003</v>
      </c>
      <c r="W112">
        <f t="shared" si="20"/>
        <v>4656.2422566666664</v>
      </c>
      <c r="X112">
        <f t="shared" si="21"/>
        <v>4671.58878</v>
      </c>
      <c r="Y112">
        <f t="shared" si="22"/>
        <v>4671.5593600000002</v>
      </c>
      <c r="Z112">
        <f t="shared" si="23"/>
        <v>4665.4715466666667</v>
      </c>
      <c r="AA112">
        <f t="shared" si="24"/>
        <v>4673.9942700000001</v>
      </c>
      <c r="AB112">
        <f t="shared" si="25"/>
        <v>4636.6315183333336</v>
      </c>
      <c r="AC112">
        <f t="shared" si="26"/>
        <v>4670.0770499999999</v>
      </c>
      <c r="AE112">
        <f t="shared" si="27"/>
        <v>4671.58878</v>
      </c>
      <c r="AF112">
        <f t="shared" si="28"/>
        <v>4665.4715466666667</v>
      </c>
      <c r="AG112">
        <f t="shared" si="29"/>
        <v>4636.6315183333336</v>
      </c>
    </row>
    <row r="113" spans="1:33" x14ac:dyDescent="0.55000000000000004">
      <c r="A113">
        <f>ALGLIB_SSA_XAUUSD!J113</f>
        <v>1775160900</v>
      </c>
      <c r="B113" t="str">
        <f>_xlfn.XLOOKUP($A113,ALGLIB_SSA_XAUUSD!$A$2:$A$1001,ALGLIB_SSA_XAUUSD!$B$2:$B$1001,"",0)</f>
        <v/>
      </c>
      <c r="C113" t="str">
        <f>_xlfn.XLOOKUP($A113,ALGLIB_SSA_XAUUSD!$A$2:$A$1001,ALGLIB_SSA_XAUUSD!$C$2:$C$1001,"",0)</f>
        <v/>
      </c>
      <c r="D113" s="1">
        <f>D110+(D122-D110)*3/12</f>
        <v>4668.5200000000004</v>
      </c>
      <c r="E113" s="1">
        <f>E110+(E122-E110)*3/12</f>
        <v>4650.2973675000003</v>
      </c>
      <c r="F113" s="1">
        <f>F110+(F122-F110)*3/12</f>
        <v>4655.6694149999994</v>
      </c>
      <c r="G113" s="1">
        <f>G110+(G122-G110)*3/12</f>
        <v>4664.8862399999998</v>
      </c>
      <c r="H113" s="1">
        <f>H110+(H122-H110)*3/12</f>
        <v>4635.8673875000004</v>
      </c>
      <c r="I113" t="str">
        <f>_xlfn.XLOOKUP($A113,ALGLIB_SSA_XAUUSD!$J$2:$J$1001,ALGLIB_SSA_XAUUSD!$K$2:$K$1001,"",0)</f>
        <v>XAUUSD</v>
      </c>
      <c r="J113" t="str">
        <f>_xlfn.XLOOKUP($A113,ALGLIB_SSA_XAUUSD!$J$2:$J$1001,ALGLIB_SSA_XAUUSD!$L$2:$L$1001,"",0)</f>
        <v>M5</v>
      </c>
      <c r="K113">
        <f>_xlfn.XLOOKUP($A113,ALGLIB_SSA_XAUUSD!$J$2:$J$1001,ALGLIB_SSA_XAUUSD!$M$2:$M$1001,"",0)</f>
        <v>4668.38</v>
      </c>
      <c r="L113">
        <f>_xlfn.XLOOKUP($A113,ALGLIB_SSA_XAUUSD!$J$2:$J$1001,ALGLIB_SSA_XAUUSD!$N$2:$N$1001,"",0)</f>
        <v>4671.3736200000003</v>
      </c>
      <c r="M113">
        <f>_xlfn.XLOOKUP($A113,ALGLIB_SSA_XAUUSD!$J$2:$J$1001,ALGLIB_SSA_XAUUSD!$O$2:$O$1001,"",0)</f>
        <v>4671.4664899999998</v>
      </c>
      <c r="N113">
        <f>_xlfn.XLOOKUP($A113,ALGLIB_SSA_XAUUSD!$J$2:$J$1001,ALGLIB_SSA_XAUUSD!$P$2:$P$1001,"",0)</f>
        <v>4673.4397499999995</v>
      </c>
      <c r="O113">
        <f>_xlfn.XLOOKUP($A113,ALGLIB_SSA_XAUUSD!$J$2:$J$1001,ALGLIB_SSA_XAUUSD!$Q$2:$Q$1001,"",0)</f>
        <v>4670.1775900000002</v>
      </c>
      <c r="R113">
        <f t="shared" si="15"/>
        <v>1775160900</v>
      </c>
      <c r="S113" t="str">
        <f t="shared" si="16"/>
        <v>XAUUSD</v>
      </c>
      <c r="T113" t="str">
        <f t="shared" si="17"/>
        <v>M5</v>
      </c>
      <c r="U113">
        <f t="shared" si="18"/>
        <v>4668.38</v>
      </c>
      <c r="V113">
        <f t="shared" si="19"/>
        <v>4650.2973675000003</v>
      </c>
      <c r="W113">
        <f t="shared" si="20"/>
        <v>4655.6694149999994</v>
      </c>
      <c r="X113">
        <f t="shared" si="21"/>
        <v>4671.3736200000003</v>
      </c>
      <c r="Y113">
        <f t="shared" si="22"/>
        <v>4671.4664899999998</v>
      </c>
      <c r="Z113">
        <f t="shared" si="23"/>
        <v>4664.8862399999998</v>
      </c>
      <c r="AA113">
        <f t="shared" si="24"/>
        <v>4673.4397499999995</v>
      </c>
      <c r="AB113">
        <f t="shared" si="25"/>
        <v>4635.8673875000004</v>
      </c>
      <c r="AC113">
        <f t="shared" si="26"/>
        <v>4670.1775900000002</v>
      </c>
      <c r="AE113">
        <f t="shared" si="27"/>
        <v>4671.3736200000003</v>
      </c>
      <c r="AF113">
        <f t="shared" si="28"/>
        <v>4664.8862399999998</v>
      </c>
      <c r="AG113">
        <f t="shared" si="29"/>
        <v>4635.8673875000004</v>
      </c>
    </row>
    <row r="114" spans="1:33" x14ac:dyDescent="0.55000000000000004">
      <c r="A114">
        <f>ALGLIB_SSA_XAUUSD!J114</f>
        <v>1775161200</v>
      </c>
      <c r="B114" t="str">
        <f>_xlfn.XLOOKUP($A114,ALGLIB_SSA_XAUUSD!$A$2:$A$1001,ALGLIB_SSA_XAUUSD!$B$2:$B$1001,"",0)</f>
        <v/>
      </c>
      <c r="C114" t="str">
        <f>_xlfn.XLOOKUP($A114,ALGLIB_SSA_XAUUSD!$A$2:$A$1001,ALGLIB_SSA_XAUUSD!$C$2:$C$1001,"",0)</f>
        <v/>
      </c>
      <c r="D114" s="1">
        <f>D110+(D122-D110)*4/12</f>
        <v>4665.9966666666669</v>
      </c>
      <c r="E114" s="1">
        <f>E110+(E122-E110)*4/12</f>
        <v>4649.5576300000002</v>
      </c>
      <c r="F114" s="1">
        <f>F110+(F122-F110)*4/12</f>
        <v>4655.0965733333333</v>
      </c>
      <c r="G114" s="1">
        <f>G110+(G122-G110)*4/12</f>
        <v>4664.3009333333339</v>
      </c>
      <c r="H114" s="1">
        <f>H110+(H122-H110)*4/12</f>
        <v>4635.1032566666663</v>
      </c>
      <c r="I114" t="str">
        <f>_xlfn.XLOOKUP($A114,ALGLIB_SSA_XAUUSD!$J$2:$J$1001,ALGLIB_SSA_XAUUSD!$K$2:$K$1001,"",0)</f>
        <v>XAUUSD</v>
      </c>
      <c r="J114" t="str">
        <f>_xlfn.XLOOKUP($A114,ALGLIB_SSA_XAUUSD!$J$2:$J$1001,ALGLIB_SSA_XAUUSD!$L$2:$L$1001,"",0)</f>
        <v>M5</v>
      </c>
      <c r="K114">
        <f>_xlfn.XLOOKUP($A114,ALGLIB_SSA_XAUUSD!$J$2:$J$1001,ALGLIB_SSA_XAUUSD!$M$2:$M$1001,"",0)</f>
        <v>4666.67</v>
      </c>
      <c r="L114">
        <f>_xlfn.XLOOKUP($A114,ALGLIB_SSA_XAUUSD!$J$2:$J$1001,ALGLIB_SSA_XAUUSD!$N$2:$N$1001,"",0)</f>
        <v>4671.4971699999996</v>
      </c>
      <c r="M114">
        <f>_xlfn.XLOOKUP($A114,ALGLIB_SSA_XAUUSD!$J$2:$J$1001,ALGLIB_SSA_XAUUSD!$O$2:$O$1001,"",0)</f>
        <v>4671.4818299999997</v>
      </c>
      <c r="N114">
        <f>_xlfn.XLOOKUP($A114,ALGLIB_SSA_XAUUSD!$J$2:$J$1001,ALGLIB_SSA_XAUUSD!$P$2:$P$1001,"",0)</f>
        <v>4673.0921900000003</v>
      </c>
      <c r="O114">
        <f>_xlfn.XLOOKUP($A114,ALGLIB_SSA_XAUUSD!$J$2:$J$1001,ALGLIB_SSA_XAUUSD!$Q$2:$Q$1001,"",0)</f>
        <v>4670.4073399999997</v>
      </c>
      <c r="R114">
        <f t="shared" si="15"/>
        <v>1775161200</v>
      </c>
      <c r="S114" t="str">
        <f t="shared" si="16"/>
        <v>XAUUSD</v>
      </c>
      <c r="T114" t="str">
        <f t="shared" si="17"/>
        <v>M5</v>
      </c>
      <c r="U114">
        <f t="shared" si="18"/>
        <v>4666.67</v>
      </c>
      <c r="V114">
        <f t="shared" si="19"/>
        <v>4649.5576300000002</v>
      </c>
      <c r="W114">
        <f t="shared" si="20"/>
        <v>4655.0965733333333</v>
      </c>
      <c r="X114">
        <f t="shared" si="21"/>
        <v>4671.4971699999996</v>
      </c>
      <c r="Y114">
        <f t="shared" si="22"/>
        <v>4671.4818299999997</v>
      </c>
      <c r="Z114">
        <f t="shared" si="23"/>
        <v>4664.3009333333339</v>
      </c>
      <c r="AA114">
        <f t="shared" si="24"/>
        <v>4673.0921900000003</v>
      </c>
      <c r="AB114">
        <f t="shared" si="25"/>
        <v>4635.1032566666663</v>
      </c>
      <c r="AC114">
        <f t="shared" si="26"/>
        <v>4670.4073399999997</v>
      </c>
      <c r="AE114">
        <f t="shared" si="27"/>
        <v>4671.4971699999996</v>
      </c>
      <c r="AF114">
        <f t="shared" si="28"/>
        <v>4664.3009333333339</v>
      </c>
      <c r="AG114">
        <f t="shared" si="29"/>
        <v>4635.1032566666663</v>
      </c>
    </row>
    <row r="115" spans="1:33" x14ac:dyDescent="0.55000000000000004">
      <c r="A115">
        <f>ALGLIB_SSA_XAUUSD!J115</f>
        <v>1775161500</v>
      </c>
      <c r="B115" t="str">
        <f>_xlfn.XLOOKUP($A115,ALGLIB_SSA_XAUUSD!$A$2:$A$1001,ALGLIB_SSA_XAUUSD!$B$2:$B$1001,"",0)</f>
        <v/>
      </c>
      <c r="C115" t="str">
        <f>_xlfn.XLOOKUP($A115,ALGLIB_SSA_XAUUSD!$A$2:$A$1001,ALGLIB_SSA_XAUUSD!$C$2:$C$1001,"",0)</f>
        <v/>
      </c>
      <c r="D115" s="1">
        <f>D110+(D122-D110)*5/12</f>
        <v>4663.4733333333334</v>
      </c>
      <c r="E115" s="1">
        <f>E110+(E122-E110)*5/12</f>
        <v>4648.8178925000002</v>
      </c>
      <c r="F115" s="1">
        <f>F110+(F122-F110)*5/12</f>
        <v>4654.5237316666662</v>
      </c>
      <c r="G115" s="1">
        <f>G110+(G122-G110)*5/12</f>
        <v>4663.715626666667</v>
      </c>
      <c r="H115" s="1">
        <f>H110+(H122-H110)*5/12</f>
        <v>4634.3391258333331</v>
      </c>
      <c r="I115" t="str">
        <f>_xlfn.XLOOKUP($A115,ALGLIB_SSA_XAUUSD!$J$2:$J$1001,ALGLIB_SSA_XAUUSD!$K$2:$K$1001,"",0)</f>
        <v>XAUUSD</v>
      </c>
      <c r="J115" t="str">
        <f>_xlfn.XLOOKUP($A115,ALGLIB_SSA_XAUUSD!$J$2:$J$1001,ALGLIB_SSA_XAUUSD!$L$2:$L$1001,"",0)</f>
        <v>M5</v>
      </c>
      <c r="K115">
        <f>_xlfn.XLOOKUP($A115,ALGLIB_SSA_XAUUSD!$J$2:$J$1001,ALGLIB_SSA_XAUUSD!$M$2:$M$1001,"",0)</f>
        <v>4667.8999999999996</v>
      </c>
      <c r="L115">
        <f>_xlfn.XLOOKUP($A115,ALGLIB_SSA_XAUUSD!$J$2:$J$1001,ALGLIB_SSA_XAUUSD!$N$2:$N$1001,"",0)</f>
        <v>4671.9441500000003</v>
      </c>
      <c r="M115">
        <f>_xlfn.XLOOKUP($A115,ALGLIB_SSA_XAUUSD!$J$2:$J$1001,ALGLIB_SSA_XAUUSD!$O$2:$O$1001,"",0)</f>
        <v>4671.71299</v>
      </c>
      <c r="N115">
        <f>_xlfn.XLOOKUP($A115,ALGLIB_SSA_XAUUSD!$J$2:$J$1001,ALGLIB_SSA_XAUUSD!$P$2:$P$1001,"",0)</f>
        <v>4673.25731</v>
      </c>
      <c r="O115">
        <f>_xlfn.XLOOKUP($A115,ALGLIB_SSA_XAUUSD!$J$2:$J$1001,ALGLIB_SSA_XAUUSD!$Q$2:$Q$1001,"",0)</f>
        <v>4670.7202100000004</v>
      </c>
      <c r="R115">
        <f t="shared" si="15"/>
        <v>1775161500</v>
      </c>
      <c r="S115" t="str">
        <f t="shared" si="16"/>
        <v>XAUUSD</v>
      </c>
      <c r="T115" t="str">
        <f t="shared" si="17"/>
        <v>M5</v>
      </c>
      <c r="U115">
        <f t="shared" si="18"/>
        <v>4667.8999999999996</v>
      </c>
      <c r="V115">
        <f t="shared" si="19"/>
        <v>4648.8178925000002</v>
      </c>
      <c r="W115">
        <f t="shared" si="20"/>
        <v>4654.5237316666662</v>
      </c>
      <c r="X115">
        <f t="shared" si="21"/>
        <v>4671.9441500000003</v>
      </c>
      <c r="Y115">
        <f t="shared" si="22"/>
        <v>4671.71299</v>
      </c>
      <c r="Z115">
        <f t="shared" si="23"/>
        <v>4663.715626666667</v>
      </c>
      <c r="AA115">
        <f t="shared" si="24"/>
        <v>4673.25731</v>
      </c>
      <c r="AB115">
        <f t="shared" si="25"/>
        <v>4634.3391258333331</v>
      </c>
      <c r="AC115">
        <f t="shared" si="26"/>
        <v>4670.7202100000004</v>
      </c>
      <c r="AE115">
        <f t="shared" si="27"/>
        <v>4671.9441500000003</v>
      </c>
      <c r="AF115">
        <f t="shared" si="28"/>
        <v>4663.715626666667</v>
      </c>
      <c r="AG115">
        <f t="shared" si="29"/>
        <v>4634.3391258333331</v>
      </c>
    </row>
    <row r="116" spans="1:33" x14ac:dyDescent="0.55000000000000004">
      <c r="A116">
        <f>ALGLIB_SSA_XAUUSD!J116</f>
        <v>1775161800</v>
      </c>
      <c r="B116" t="str">
        <f>_xlfn.XLOOKUP($A116,ALGLIB_SSA_XAUUSD!$A$2:$A$1001,ALGLIB_SSA_XAUUSD!$B$2:$B$1001,"",0)</f>
        <v/>
      </c>
      <c r="C116" t="str">
        <f>_xlfn.XLOOKUP($A116,ALGLIB_SSA_XAUUSD!$A$2:$A$1001,ALGLIB_SSA_XAUUSD!$C$2:$C$1001,"",0)</f>
        <v/>
      </c>
      <c r="D116" s="1">
        <f>D110+(D122-D110)*6/12</f>
        <v>4660.9500000000007</v>
      </c>
      <c r="E116" s="1">
        <f>E110+(E122-E110)*6/12</f>
        <v>4648.0781550000002</v>
      </c>
      <c r="F116" s="1">
        <f>F110+(F122-F110)*6/12</f>
        <v>4653.9508900000001</v>
      </c>
      <c r="G116" s="1">
        <f>G110+(G122-G110)*6/12</f>
        <v>4663.1303200000002</v>
      </c>
      <c r="H116" s="1">
        <f>H110+(H122-H110)*6/12</f>
        <v>4633.5749949999999</v>
      </c>
      <c r="I116" t="str">
        <f>_xlfn.XLOOKUP($A116,ALGLIB_SSA_XAUUSD!$J$2:$J$1001,ALGLIB_SSA_XAUUSD!$K$2:$K$1001,"",0)</f>
        <v>XAUUSD</v>
      </c>
      <c r="J116" t="str">
        <f>_xlfn.XLOOKUP($A116,ALGLIB_SSA_XAUUSD!$J$2:$J$1001,ALGLIB_SSA_XAUUSD!$L$2:$L$1001,"",0)</f>
        <v>M5</v>
      </c>
      <c r="K116">
        <f>_xlfn.XLOOKUP($A116,ALGLIB_SSA_XAUUSD!$J$2:$J$1001,ALGLIB_SSA_XAUUSD!$M$2:$M$1001,"",0)</f>
        <v>4672.41</v>
      </c>
      <c r="L116">
        <f>_xlfn.XLOOKUP($A116,ALGLIB_SSA_XAUUSD!$J$2:$J$1001,ALGLIB_SSA_XAUUSD!$N$2:$N$1001,"",0)</f>
        <v>4672.3939399999999</v>
      </c>
      <c r="M116">
        <f>_xlfn.XLOOKUP($A116,ALGLIB_SSA_XAUUSD!$J$2:$J$1001,ALGLIB_SSA_XAUUSD!$O$2:$O$1001,"",0)</f>
        <v>4672.0534600000001</v>
      </c>
      <c r="N116">
        <f>_xlfn.XLOOKUP($A116,ALGLIB_SSA_XAUUSD!$J$2:$J$1001,ALGLIB_SSA_XAUUSD!$P$2:$P$1001,"",0)</f>
        <v>4673.7726300000004</v>
      </c>
      <c r="O116">
        <f>_xlfn.XLOOKUP($A116,ALGLIB_SSA_XAUUSD!$J$2:$J$1001,ALGLIB_SSA_XAUUSD!$Q$2:$Q$1001,"",0)</f>
        <v>4670.7442300000002</v>
      </c>
      <c r="R116">
        <f t="shared" si="15"/>
        <v>1775161800</v>
      </c>
      <c r="S116" t="str">
        <f t="shared" si="16"/>
        <v>XAUUSD</v>
      </c>
      <c r="T116" t="str">
        <f t="shared" si="17"/>
        <v>M5</v>
      </c>
      <c r="U116">
        <f t="shared" si="18"/>
        <v>4672.41</v>
      </c>
      <c r="V116">
        <f t="shared" si="19"/>
        <v>4648.0781550000002</v>
      </c>
      <c r="W116">
        <f t="shared" si="20"/>
        <v>4653.9508900000001</v>
      </c>
      <c r="X116">
        <f t="shared" si="21"/>
        <v>4672.3939399999999</v>
      </c>
      <c r="Y116">
        <f t="shared" si="22"/>
        <v>4672.0534600000001</v>
      </c>
      <c r="Z116">
        <f t="shared" si="23"/>
        <v>4663.1303200000002</v>
      </c>
      <c r="AA116">
        <f t="shared" si="24"/>
        <v>4673.7726300000004</v>
      </c>
      <c r="AB116">
        <f t="shared" si="25"/>
        <v>4633.5749949999999</v>
      </c>
      <c r="AC116">
        <f t="shared" si="26"/>
        <v>4670.7442300000002</v>
      </c>
      <c r="AE116">
        <f t="shared" si="27"/>
        <v>4672.3939399999999</v>
      </c>
      <c r="AF116">
        <f t="shared" si="28"/>
        <v>4663.1303200000002</v>
      </c>
      <c r="AG116">
        <f t="shared" si="29"/>
        <v>4633.5749949999999</v>
      </c>
    </row>
    <row r="117" spans="1:33" x14ac:dyDescent="0.55000000000000004">
      <c r="A117">
        <f>ALGLIB_SSA_XAUUSD!J117</f>
        <v>1775162100</v>
      </c>
      <c r="B117" t="str">
        <f>_xlfn.XLOOKUP($A117,ALGLIB_SSA_XAUUSD!$A$2:$A$1001,ALGLIB_SSA_XAUUSD!$B$2:$B$1001,"",0)</f>
        <v/>
      </c>
      <c r="C117" t="str">
        <f>_xlfn.XLOOKUP($A117,ALGLIB_SSA_XAUUSD!$A$2:$A$1001,ALGLIB_SSA_XAUUSD!$C$2:$C$1001,"",0)</f>
        <v/>
      </c>
      <c r="D117" s="1">
        <f>D110+(D122-D110)*7/12</f>
        <v>4658.4266666666672</v>
      </c>
      <c r="E117" s="1">
        <f>E110+(E122-E110)*7/12</f>
        <v>4647.3384175000001</v>
      </c>
      <c r="F117" s="1">
        <f>F110+(F122-F110)*7/12</f>
        <v>4653.378048333333</v>
      </c>
      <c r="G117" s="1">
        <f>G110+(G122-G110)*7/12</f>
        <v>4662.5450133333334</v>
      </c>
      <c r="H117" s="1">
        <f>H110+(H122-H110)*7/12</f>
        <v>4632.8108641666668</v>
      </c>
      <c r="I117" t="str">
        <f>_xlfn.XLOOKUP($A117,ALGLIB_SSA_XAUUSD!$J$2:$J$1001,ALGLIB_SSA_XAUUSD!$K$2:$K$1001,"",0)</f>
        <v>XAUUSD</v>
      </c>
      <c r="J117" t="str">
        <f>_xlfn.XLOOKUP($A117,ALGLIB_SSA_XAUUSD!$J$2:$J$1001,ALGLIB_SSA_XAUUSD!$L$2:$L$1001,"",0)</f>
        <v>M5</v>
      </c>
      <c r="K117">
        <f>_xlfn.XLOOKUP($A117,ALGLIB_SSA_XAUUSD!$J$2:$J$1001,ALGLIB_SSA_XAUUSD!$M$2:$M$1001,"",0)</f>
        <v>4671.5</v>
      </c>
      <c r="L117">
        <f>_xlfn.XLOOKUP($A117,ALGLIB_SSA_XAUUSD!$J$2:$J$1001,ALGLIB_SSA_XAUUSD!$N$2:$N$1001,"",0)</f>
        <v>4672.23027</v>
      </c>
      <c r="M117">
        <f>_xlfn.XLOOKUP($A117,ALGLIB_SSA_XAUUSD!$J$2:$J$1001,ALGLIB_SSA_XAUUSD!$O$2:$O$1001,"",0)</f>
        <v>4672.1418700000004</v>
      </c>
      <c r="N117">
        <f>_xlfn.XLOOKUP($A117,ALGLIB_SSA_XAUUSD!$J$2:$J$1001,ALGLIB_SSA_XAUUSD!$P$2:$P$1001,"",0)</f>
        <v>4674.2225699999999</v>
      </c>
      <c r="O117">
        <f>_xlfn.XLOOKUP($A117,ALGLIB_SSA_XAUUSD!$J$2:$J$1001,ALGLIB_SSA_XAUUSD!$Q$2:$Q$1001,"",0)</f>
        <v>4669.9859100000003</v>
      </c>
      <c r="R117">
        <f t="shared" si="15"/>
        <v>1775162100</v>
      </c>
      <c r="S117" t="str">
        <f t="shared" si="16"/>
        <v>XAUUSD</v>
      </c>
      <c r="T117" t="str">
        <f t="shared" si="17"/>
        <v>M5</v>
      </c>
      <c r="U117">
        <f t="shared" si="18"/>
        <v>4671.5</v>
      </c>
      <c r="V117">
        <f t="shared" si="19"/>
        <v>4647.3384175000001</v>
      </c>
      <c r="W117">
        <f t="shared" si="20"/>
        <v>4653.378048333333</v>
      </c>
      <c r="X117">
        <f t="shared" si="21"/>
        <v>4672.23027</v>
      </c>
      <c r="Y117">
        <f t="shared" si="22"/>
        <v>4672.1418700000004</v>
      </c>
      <c r="Z117">
        <f t="shared" si="23"/>
        <v>4662.5450133333334</v>
      </c>
      <c r="AA117">
        <f t="shared" si="24"/>
        <v>4674.2225699999999</v>
      </c>
      <c r="AB117">
        <f t="shared" si="25"/>
        <v>4632.8108641666668</v>
      </c>
      <c r="AC117">
        <f t="shared" si="26"/>
        <v>4669.9859100000003</v>
      </c>
      <c r="AE117">
        <f t="shared" si="27"/>
        <v>4672.23027</v>
      </c>
      <c r="AF117">
        <f t="shared" si="28"/>
        <v>4662.5450133333334</v>
      </c>
      <c r="AG117">
        <f t="shared" si="29"/>
        <v>4632.8108641666668</v>
      </c>
    </row>
    <row r="118" spans="1:33" x14ac:dyDescent="0.55000000000000004">
      <c r="A118">
        <f>ALGLIB_SSA_XAUUSD!J118</f>
        <v>1775162400</v>
      </c>
      <c r="B118" t="str">
        <f>_xlfn.XLOOKUP($A118,ALGLIB_SSA_XAUUSD!$A$2:$A$1001,ALGLIB_SSA_XAUUSD!$B$2:$B$1001,"",0)</f>
        <v/>
      </c>
      <c r="C118" t="str">
        <f>_xlfn.XLOOKUP($A118,ALGLIB_SSA_XAUUSD!$A$2:$A$1001,ALGLIB_SSA_XAUUSD!$C$2:$C$1001,"",0)</f>
        <v/>
      </c>
      <c r="D118" s="1">
        <f>D110+(D122-D110)*8/12</f>
        <v>4655.9033333333336</v>
      </c>
      <c r="E118" s="1">
        <f>E110+(E122-E110)*8/12</f>
        <v>4646.5986800000001</v>
      </c>
      <c r="F118" s="1">
        <f>F110+(F122-F110)*8/12</f>
        <v>4652.805206666666</v>
      </c>
      <c r="G118" s="1">
        <f>G110+(G122-G110)*8/12</f>
        <v>4661.9597066666665</v>
      </c>
      <c r="H118" s="1">
        <f>H110+(H122-H110)*8/12</f>
        <v>4632.0467333333336</v>
      </c>
      <c r="I118" t="str">
        <f>_xlfn.XLOOKUP($A118,ALGLIB_SSA_XAUUSD!$J$2:$J$1001,ALGLIB_SSA_XAUUSD!$K$2:$K$1001,"",0)</f>
        <v>XAUUSD</v>
      </c>
      <c r="J118" t="str">
        <f>_xlfn.XLOOKUP($A118,ALGLIB_SSA_XAUUSD!$J$2:$J$1001,ALGLIB_SSA_XAUUSD!$L$2:$L$1001,"",0)</f>
        <v>M5</v>
      </c>
      <c r="K118">
        <f>_xlfn.XLOOKUP($A118,ALGLIB_SSA_XAUUSD!$J$2:$J$1001,ALGLIB_SSA_XAUUSD!$M$2:$M$1001,"",0)</f>
        <v>4669.05</v>
      </c>
      <c r="L118">
        <f>_xlfn.XLOOKUP($A118,ALGLIB_SSA_XAUUSD!$J$2:$J$1001,ALGLIB_SSA_XAUUSD!$N$2:$N$1001,"",0)</f>
        <v>4670.94895</v>
      </c>
      <c r="M118">
        <f>_xlfn.XLOOKUP($A118,ALGLIB_SSA_XAUUSD!$J$2:$J$1001,ALGLIB_SSA_XAUUSD!$O$2:$O$1001,"",0)</f>
        <v>4671.5454099999997</v>
      </c>
      <c r="N118">
        <f>_xlfn.XLOOKUP($A118,ALGLIB_SSA_XAUUSD!$J$2:$J$1001,ALGLIB_SSA_XAUUSD!$P$2:$P$1001,"",0)</f>
        <v>4674.0442499999999</v>
      </c>
      <c r="O118">
        <f>_xlfn.XLOOKUP($A118,ALGLIB_SSA_XAUUSD!$J$2:$J$1001,ALGLIB_SSA_XAUUSD!$Q$2:$Q$1001,"",0)</f>
        <v>4667.8971099999999</v>
      </c>
      <c r="R118">
        <f t="shared" si="15"/>
        <v>1775162400</v>
      </c>
      <c r="S118" t="str">
        <f t="shared" si="16"/>
        <v>XAUUSD</v>
      </c>
      <c r="T118" t="str">
        <f t="shared" si="17"/>
        <v>M5</v>
      </c>
      <c r="U118">
        <f t="shared" si="18"/>
        <v>4669.05</v>
      </c>
      <c r="V118">
        <f t="shared" si="19"/>
        <v>4646.5986800000001</v>
      </c>
      <c r="W118">
        <f t="shared" si="20"/>
        <v>4652.805206666666</v>
      </c>
      <c r="X118">
        <f t="shared" si="21"/>
        <v>4670.94895</v>
      </c>
      <c r="Y118">
        <f t="shared" si="22"/>
        <v>4671.5454099999997</v>
      </c>
      <c r="Z118">
        <f t="shared" si="23"/>
        <v>4661.9597066666665</v>
      </c>
      <c r="AA118">
        <f t="shared" si="24"/>
        <v>4674.0442499999999</v>
      </c>
      <c r="AB118">
        <f t="shared" si="25"/>
        <v>4632.0467333333336</v>
      </c>
      <c r="AC118">
        <f t="shared" si="26"/>
        <v>4667.8971099999999</v>
      </c>
      <c r="AE118">
        <f t="shared" si="27"/>
        <v>4670.94895</v>
      </c>
      <c r="AF118">
        <f t="shared" si="28"/>
        <v>4661.9597066666665</v>
      </c>
      <c r="AG118">
        <f t="shared" si="29"/>
        <v>4632.0467333333336</v>
      </c>
    </row>
    <row r="119" spans="1:33" x14ac:dyDescent="0.55000000000000004">
      <c r="A119">
        <f>ALGLIB_SSA_XAUUSD!J119</f>
        <v>1775162700</v>
      </c>
      <c r="B119" t="str">
        <f>_xlfn.XLOOKUP($A119,ALGLIB_SSA_XAUUSD!$A$2:$A$1001,ALGLIB_SSA_XAUUSD!$B$2:$B$1001,"",0)</f>
        <v/>
      </c>
      <c r="C119" t="str">
        <f>_xlfn.XLOOKUP($A119,ALGLIB_SSA_XAUUSD!$A$2:$A$1001,ALGLIB_SSA_XAUUSD!$C$2:$C$1001,"",0)</f>
        <v/>
      </c>
      <c r="D119" s="1">
        <f>D110+(D122-D110)*9/12</f>
        <v>4653.38</v>
      </c>
      <c r="E119" s="1">
        <f>E110+(E122-E110)*9/12</f>
        <v>4645.8589425</v>
      </c>
      <c r="F119" s="1">
        <f>F110+(F122-F110)*9/12</f>
        <v>4652.2323649999998</v>
      </c>
      <c r="G119" s="1">
        <f>G110+(G122-G110)*9/12</f>
        <v>4661.3744000000006</v>
      </c>
      <c r="H119" s="1">
        <f>H110+(H122-H110)*9/12</f>
        <v>4631.2826024999995</v>
      </c>
      <c r="I119" t="str">
        <f>_xlfn.XLOOKUP($A119,ALGLIB_SSA_XAUUSD!$J$2:$J$1001,ALGLIB_SSA_XAUUSD!$K$2:$K$1001,"",0)</f>
        <v>XAUUSD</v>
      </c>
      <c r="J119" t="str">
        <f>_xlfn.XLOOKUP($A119,ALGLIB_SSA_XAUUSD!$J$2:$J$1001,ALGLIB_SSA_XAUUSD!$L$2:$L$1001,"",0)</f>
        <v>M5</v>
      </c>
      <c r="K119">
        <f>_xlfn.XLOOKUP($A119,ALGLIB_SSA_XAUUSD!$J$2:$J$1001,ALGLIB_SSA_XAUUSD!$M$2:$M$1001,"",0)</f>
        <v>4670.82</v>
      </c>
      <c r="L119">
        <f>_xlfn.XLOOKUP($A119,ALGLIB_SSA_XAUUSD!$J$2:$J$1001,ALGLIB_SSA_XAUUSD!$N$2:$N$1001,"",0)</f>
        <v>4668.19722</v>
      </c>
      <c r="M119">
        <f>_xlfn.XLOOKUP($A119,ALGLIB_SSA_XAUUSD!$J$2:$J$1001,ALGLIB_SSA_XAUUSD!$O$2:$O$1001,"",0)</f>
        <v>4669.8713200000002</v>
      </c>
      <c r="N119">
        <f>_xlfn.XLOOKUP($A119,ALGLIB_SSA_XAUUSD!$J$2:$J$1001,ALGLIB_SSA_XAUUSD!$P$2:$P$1001,"",0)</f>
        <v>4672.7255100000002</v>
      </c>
      <c r="O119">
        <f>_xlfn.XLOOKUP($A119,ALGLIB_SSA_XAUUSD!$J$2:$J$1001,ALGLIB_SSA_XAUUSD!$Q$2:$Q$1001,"",0)</f>
        <v>4664.2378799999997</v>
      </c>
      <c r="R119">
        <f t="shared" si="15"/>
        <v>1775162700</v>
      </c>
      <c r="S119" t="str">
        <f t="shared" si="16"/>
        <v>XAUUSD</v>
      </c>
      <c r="T119" t="str">
        <f t="shared" si="17"/>
        <v>M5</v>
      </c>
      <c r="U119">
        <f t="shared" si="18"/>
        <v>4670.82</v>
      </c>
      <c r="V119">
        <f t="shared" si="19"/>
        <v>4645.8589425</v>
      </c>
      <c r="W119">
        <f t="shared" si="20"/>
        <v>4652.2323649999998</v>
      </c>
      <c r="X119">
        <f t="shared" si="21"/>
        <v>4668.19722</v>
      </c>
      <c r="Y119">
        <f t="shared" si="22"/>
        <v>4669.8713200000002</v>
      </c>
      <c r="Z119">
        <f t="shared" si="23"/>
        <v>4661.3744000000006</v>
      </c>
      <c r="AA119">
        <f t="shared" si="24"/>
        <v>4672.7255100000002</v>
      </c>
      <c r="AB119">
        <f t="shared" si="25"/>
        <v>4631.2826024999995</v>
      </c>
      <c r="AC119">
        <f t="shared" si="26"/>
        <v>4664.2378799999997</v>
      </c>
      <c r="AE119">
        <f t="shared" si="27"/>
        <v>4668.19722</v>
      </c>
      <c r="AF119">
        <f t="shared" si="28"/>
        <v>4661.3744000000006</v>
      </c>
      <c r="AG119">
        <f t="shared" si="29"/>
        <v>4631.2826024999995</v>
      </c>
    </row>
    <row r="120" spans="1:33" x14ac:dyDescent="0.55000000000000004">
      <c r="A120">
        <f>ALGLIB_SSA_XAUUSD!J120</f>
        <v>1775163000</v>
      </c>
      <c r="B120" t="str">
        <f>_xlfn.XLOOKUP($A120,ALGLIB_SSA_XAUUSD!$A$2:$A$1001,ALGLIB_SSA_XAUUSD!$B$2:$B$1001,"",0)</f>
        <v/>
      </c>
      <c r="C120" t="str">
        <f>_xlfn.XLOOKUP($A120,ALGLIB_SSA_XAUUSD!$A$2:$A$1001,ALGLIB_SSA_XAUUSD!$C$2:$C$1001,"",0)</f>
        <v/>
      </c>
      <c r="D120" s="1">
        <f>D110+(D122-D110)*10/12</f>
        <v>4650.8566666666666</v>
      </c>
      <c r="E120" s="1">
        <f>E110+(E122-E110)*10/12</f>
        <v>4645.119205</v>
      </c>
      <c r="F120" s="1">
        <f>F110+(F122-F110)*10/12</f>
        <v>4651.6595233333328</v>
      </c>
      <c r="G120" s="1">
        <f>G110+(G122-G110)*10/12</f>
        <v>4660.7890933333338</v>
      </c>
      <c r="H120" s="1">
        <f>H110+(H122-H110)*10/12</f>
        <v>4630.5184716666663</v>
      </c>
      <c r="I120" t="str">
        <f>_xlfn.XLOOKUP($A120,ALGLIB_SSA_XAUUSD!$J$2:$J$1001,ALGLIB_SSA_XAUUSD!$K$2:$K$1001,"",0)</f>
        <v>XAUUSD</v>
      </c>
      <c r="J120" t="str">
        <f>_xlfn.XLOOKUP($A120,ALGLIB_SSA_XAUUSD!$J$2:$J$1001,ALGLIB_SSA_XAUUSD!$L$2:$L$1001,"",0)</f>
        <v>M5</v>
      </c>
      <c r="K120">
        <f>_xlfn.XLOOKUP($A120,ALGLIB_SSA_XAUUSD!$J$2:$J$1001,ALGLIB_SSA_XAUUSD!$M$2:$M$1001,"",0)</f>
        <v>4672.13</v>
      </c>
      <c r="L120">
        <f>_xlfn.XLOOKUP($A120,ALGLIB_SSA_XAUUSD!$J$2:$J$1001,ALGLIB_SSA_XAUUSD!$N$2:$N$1001,"",0)</f>
        <v>4663.7628100000002</v>
      </c>
      <c r="M120">
        <f>_xlfn.XLOOKUP($A120,ALGLIB_SSA_XAUUSD!$J$2:$J$1001,ALGLIB_SSA_XAUUSD!$O$2:$O$1001,"",0)</f>
        <v>4666.8170600000003</v>
      </c>
      <c r="N120">
        <f>_xlfn.XLOOKUP($A120,ALGLIB_SSA_XAUUSD!$J$2:$J$1001,ALGLIB_SSA_XAUUSD!$P$2:$P$1001,"",0)</f>
        <v>4669.8040600000004</v>
      </c>
      <c r="O120">
        <f>_xlfn.XLOOKUP($A120,ALGLIB_SSA_XAUUSD!$J$2:$J$1001,ALGLIB_SSA_XAUUSD!$Q$2:$Q$1001,"",0)</f>
        <v>4658.9708899999996</v>
      </c>
      <c r="R120">
        <f t="shared" si="15"/>
        <v>1775163000</v>
      </c>
      <c r="S120" t="str">
        <f t="shared" si="16"/>
        <v>XAUUSD</v>
      </c>
      <c r="T120" t="str">
        <f t="shared" si="17"/>
        <v>M5</v>
      </c>
      <c r="U120">
        <f t="shared" si="18"/>
        <v>4672.13</v>
      </c>
      <c r="V120">
        <f t="shared" si="19"/>
        <v>4645.119205</v>
      </c>
      <c r="W120">
        <f t="shared" si="20"/>
        <v>4651.6595233333328</v>
      </c>
      <c r="X120">
        <f t="shared" si="21"/>
        <v>4663.7628100000002</v>
      </c>
      <c r="Y120">
        <f t="shared" si="22"/>
        <v>4666.8170600000003</v>
      </c>
      <c r="Z120">
        <f t="shared" si="23"/>
        <v>4660.7890933333338</v>
      </c>
      <c r="AA120">
        <f t="shared" si="24"/>
        <v>4669.8040600000004</v>
      </c>
      <c r="AB120">
        <f t="shared" si="25"/>
        <v>4630.5184716666663</v>
      </c>
      <c r="AC120">
        <f t="shared" si="26"/>
        <v>4658.9708899999996</v>
      </c>
      <c r="AE120">
        <f t="shared" si="27"/>
        <v>4663.7628100000002</v>
      </c>
      <c r="AF120">
        <f t="shared" si="28"/>
        <v>4660.7890933333338</v>
      </c>
      <c r="AG120">
        <f t="shared" si="29"/>
        <v>4630.5184716666663</v>
      </c>
    </row>
    <row r="121" spans="1:33" x14ac:dyDescent="0.55000000000000004">
      <c r="A121">
        <f>ALGLIB_SSA_XAUUSD!J121</f>
        <v>1775163300</v>
      </c>
      <c r="B121" t="str">
        <f>_xlfn.XLOOKUP($A121,ALGLIB_SSA_XAUUSD!$A$2:$A$1001,ALGLIB_SSA_XAUUSD!$B$2:$B$1001,"",0)</f>
        <v/>
      </c>
      <c r="C121" t="str">
        <f>_xlfn.XLOOKUP($A121,ALGLIB_SSA_XAUUSD!$A$2:$A$1001,ALGLIB_SSA_XAUUSD!$C$2:$C$1001,"",0)</f>
        <v/>
      </c>
      <c r="D121" s="1">
        <f>D110+(D122-D110)*11/12</f>
        <v>4648.3333333333339</v>
      </c>
      <c r="E121" s="1">
        <f>E110+(E122-E110)*11/12</f>
        <v>4644.3794674999999</v>
      </c>
      <c r="F121" s="1">
        <f>F110+(F122-F110)*11/12</f>
        <v>4651.0866816666667</v>
      </c>
      <c r="G121" s="1">
        <f>G110+(G122-G110)*11/12</f>
        <v>4660.2037866666669</v>
      </c>
      <c r="H121" s="1">
        <f>H110+(H122-H110)*11/12</f>
        <v>4629.7543408333331</v>
      </c>
      <c r="I121" t="str">
        <f>_xlfn.XLOOKUP($A121,ALGLIB_SSA_XAUUSD!$J$2:$J$1001,ALGLIB_SSA_XAUUSD!$K$2:$K$1001,"",0)</f>
        <v>XAUUSD</v>
      </c>
      <c r="J121" t="str">
        <f>_xlfn.XLOOKUP($A121,ALGLIB_SSA_XAUUSD!$J$2:$J$1001,ALGLIB_SSA_XAUUSD!$L$2:$L$1001,"",0)</f>
        <v>M5</v>
      </c>
      <c r="K121">
        <f>_xlfn.XLOOKUP($A121,ALGLIB_SSA_XAUUSD!$J$2:$J$1001,ALGLIB_SSA_XAUUSD!$M$2:$M$1001,"",0)</f>
        <v>4676.09</v>
      </c>
      <c r="L121">
        <f>_xlfn.XLOOKUP($A121,ALGLIB_SSA_XAUUSD!$J$2:$J$1001,ALGLIB_SSA_XAUUSD!$N$2:$N$1001,"",0)</f>
        <v>4657.7479999999996</v>
      </c>
      <c r="M121">
        <f>_xlfn.XLOOKUP($A121,ALGLIB_SSA_XAUUSD!$J$2:$J$1001,ALGLIB_SSA_XAUUSD!$O$2:$O$1001,"",0)</f>
        <v>4662.2825300000004</v>
      </c>
      <c r="N121">
        <f>_xlfn.XLOOKUP($A121,ALGLIB_SSA_XAUUSD!$J$2:$J$1001,ALGLIB_SSA_XAUUSD!$P$2:$P$1001,"",0)</f>
        <v>4665.1652800000002</v>
      </c>
      <c r="O121">
        <f>_xlfn.XLOOKUP($A121,ALGLIB_SSA_XAUUSD!$J$2:$J$1001,ALGLIB_SSA_XAUUSD!$Q$2:$Q$1001,"",0)</f>
        <v>4652.3676299999997</v>
      </c>
      <c r="R121">
        <f t="shared" si="15"/>
        <v>1775163300</v>
      </c>
      <c r="S121" t="str">
        <f t="shared" si="16"/>
        <v>XAUUSD</v>
      </c>
      <c r="T121" t="str">
        <f t="shared" si="17"/>
        <v>M5</v>
      </c>
      <c r="U121">
        <f t="shared" si="18"/>
        <v>4676.09</v>
      </c>
      <c r="V121">
        <f t="shared" si="19"/>
        <v>4644.3794674999999</v>
      </c>
      <c r="W121">
        <f t="shared" si="20"/>
        <v>4651.0866816666667</v>
      </c>
      <c r="X121">
        <f t="shared" si="21"/>
        <v>4657.7479999999996</v>
      </c>
      <c r="Y121">
        <f t="shared" si="22"/>
        <v>4662.2825300000004</v>
      </c>
      <c r="Z121">
        <f t="shared" si="23"/>
        <v>4660.2037866666669</v>
      </c>
      <c r="AA121">
        <f t="shared" si="24"/>
        <v>4665.1652800000002</v>
      </c>
      <c r="AB121">
        <f t="shared" si="25"/>
        <v>4629.7543408333331</v>
      </c>
      <c r="AC121">
        <f t="shared" si="26"/>
        <v>4652.3676299999997</v>
      </c>
      <c r="AE121">
        <f t="shared" si="27"/>
        <v>4657.7479999999996</v>
      </c>
      <c r="AF121">
        <f t="shared" si="28"/>
        <v>4660.2037866666669</v>
      </c>
      <c r="AG121">
        <f t="shared" si="29"/>
        <v>4629.7543408333331</v>
      </c>
    </row>
    <row r="122" spans="1:33" x14ac:dyDescent="0.55000000000000004">
      <c r="A122">
        <f>ALGLIB_SSA_XAUUSD!J122</f>
        <v>1775426400</v>
      </c>
      <c r="B122" t="str">
        <f>_xlfn.XLOOKUP($A122,ALGLIB_SSA_XAUUSD!$A$2:$A$1001,ALGLIB_SSA_XAUUSD!$B$2:$B$1001,"",0)</f>
        <v>XAUUSD</v>
      </c>
      <c r="C122" t="str">
        <f>_xlfn.XLOOKUP($A122,ALGLIB_SSA_XAUUSD!$A$2:$A$1001,ALGLIB_SSA_XAUUSD!$C$2:$C$1001,"",0)</f>
        <v>H1</v>
      </c>
      <c r="D122" s="2">
        <f>_xlfn.XLOOKUP($A122,ALGLIB_SSA_XAUUSD!$A$2:$A$1001,ALGLIB_SSA_XAUUSD!$D$2:$D$1001,"",0)</f>
        <v>4645.8100000000004</v>
      </c>
      <c r="E122" s="2">
        <f>_xlfn.XLOOKUP($A122,ALGLIB_SSA_XAUUSD!$A$2:$A$1001,ALGLIB_SSA_XAUUSD!$E$2:$E$1001,"",0)</f>
        <v>4643.6397299999999</v>
      </c>
      <c r="F122" s="2">
        <f>_xlfn.XLOOKUP($A122,ALGLIB_SSA_XAUUSD!$A$2:$A$1001,ALGLIB_SSA_XAUUSD!$F$2:$F$1001,"",0)</f>
        <v>4650.5138399999996</v>
      </c>
      <c r="G122" s="2">
        <f>_xlfn.XLOOKUP($A122,ALGLIB_SSA_XAUUSD!$A$2:$A$1001,ALGLIB_SSA_XAUUSD!$G$2:$G$1001,"",0)</f>
        <v>4659.6184800000001</v>
      </c>
      <c r="H122" s="2">
        <f>_xlfn.XLOOKUP($A122,ALGLIB_SSA_XAUUSD!$A$2:$A$1001,ALGLIB_SSA_XAUUSD!$H$2:$H$1001,"",0)</f>
        <v>4628.9902099999999</v>
      </c>
      <c r="I122" t="str">
        <f>_xlfn.XLOOKUP($A122,ALGLIB_SSA_XAUUSD!$J$2:$J$1001,ALGLIB_SSA_XAUUSD!$K$2:$K$1001,"",0)</f>
        <v>XAUUSD</v>
      </c>
      <c r="J122" t="str">
        <f>_xlfn.XLOOKUP($A122,ALGLIB_SSA_XAUUSD!$J$2:$J$1001,ALGLIB_SSA_XAUUSD!$L$2:$L$1001,"",0)</f>
        <v>M5</v>
      </c>
      <c r="K122">
        <f>_xlfn.XLOOKUP($A122,ALGLIB_SSA_XAUUSD!$J$2:$J$1001,ALGLIB_SSA_XAUUSD!$M$2:$M$1001,"",0)</f>
        <v>4637.3599999999997</v>
      </c>
      <c r="L122">
        <f>_xlfn.XLOOKUP($A122,ALGLIB_SSA_XAUUSD!$J$2:$J$1001,ALGLIB_SSA_XAUUSD!$N$2:$N$1001,"",0)</f>
        <v>4650.5617499999998</v>
      </c>
      <c r="M122">
        <f>_xlfn.XLOOKUP($A122,ALGLIB_SSA_XAUUSD!$J$2:$J$1001,ALGLIB_SSA_XAUUSD!$O$2:$O$1001,"",0)</f>
        <v>4656.4221399999997</v>
      </c>
      <c r="N122">
        <f>_xlfn.XLOOKUP($A122,ALGLIB_SSA_XAUUSD!$J$2:$J$1001,ALGLIB_SSA_XAUUSD!$P$2:$P$1001,"",0)</f>
        <v>4658.9313899999997</v>
      </c>
      <c r="O122">
        <f>_xlfn.XLOOKUP($A122,ALGLIB_SSA_XAUUSD!$J$2:$J$1001,ALGLIB_SSA_XAUUSD!$Q$2:$Q$1001,"",0)</f>
        <v>4644.8408300000001</v>
      </c>
      <c r="R122">
        <f t="shared" si="15"/>
        <v>1775426400</v>
      </c>
      <c r="S122" t="str">
        <f t="shared" si="16"/>
        <v>XAUUSD</v>
      </c>
      <c r="T122" t="str">
        <f t="shared" si="17"/>
        <v>M5</v>
      </c>
      <c r="U122">
        <f t="shared" si="18"/>
        <v>4637.3599999999997</v>
      </c>
      <c r="V122">
        <f t="shared" si="19"/>
        <v>4643.6397299999999</v>
      </c>
      <c r="W122">
        <f t="shared" si="20"/>
        <v>4650.5138399999996</v>
      </c>
      <c r="X122">
        <f t="shared" si="21"/>
        <v>4650.5617499999998</v>
      </c>
      <c r="Y122">
        <f t="shared" si="22"/>
        <v>4656.4221399999997</v>
      </c>
      <c r="Z122">
        <f t="shared" si="23"/>
        <v>4659.6184800000001</v>
      </c>
      <c r="AA122">
        <f t="shared" si="24"/>
        <v>4658.9313899999997</v>
      </c>
      <c r="AB122">
        <f t="shared" si="25"/>
        <v>4628.9902099999999</v>
      </c>
      <c r="AC122">
        <f t="shared" si="26"/>
        <v>4644.8408300000001</v>
      </c>
      <c r="AE122">
        <f t="shared" si="27"/>
        <v>4650.5617499999998</v>
      </c>
      <c r="AF122">
        <f t="shared" si="28"/>
        <v>4659.6184800000001</v>
      </c>
      <c r="AG122">
        <f t="shared" si="29"/>
        <v>4628.9902099999999</v>
      </c>
    </row>
    <row r="123" spans="1:33" x14ac:dyDescent="0.55000000000000004">
      <c r="A123">
        <f>ALGLIB_SSA_XAUUSD!J123</f>
        <v>1775426700</v>
      </c>
      <c r="B123" t="str">
        <f>_xlfn.XLOOKUP($A123,ALGLIB_SSA_XAUUSD!$A$2:$A$1001,ALGLIB_SSA_XAUUSD!$B$2:$B$1001,"",0)</f>
        <v/>
      </c>
      <c r="C123" t="str">
        <f>_xlfn.XLOOKUP($A123,ALGLIB_SSA_XAUUSD!$A$2:$A$1001,ALGLIB_SSA_XAUUSD!$C$2:$C$1001,"",0)</f>
        <v/>
      </c>
      <c r="D123" s="1">
        <f>D122+(D134-D122)*1/12</f>
        <v>4642.8700000000008</v>
      </c>
      <c r="E123" s="1">
        <f>E122+(E134-E122)*1/12</f>
        <v>4642.9894699999995</v>
      </c>
      <c r="F123" s="1">
        <f>F122+(F134-F122)*1/12</f>
        <v>4649.9022883333328</v>
      </c>
      <c r="G123" s="1">
        <f>G122+(G134-G122)*1/12</f>
        <v>4659.095430833333</v>
      </c>
      <c r="H123" s="1">
        <f>H122+(H134-H122)*1/12</f>
        <v>4628.3200283333335</v>
      </c>
      <c r="I123" t="str">
        <f>_xlfn.XLOOKUP($A123,ALGLIB_SSA_XAUUSD!$J$2:$J$1001,ALGLIB_SSA_XAUUSD!$K$2:$K$1001,"",0)</f>
        <v>XAUUSD</v>
      </c>
      <c r="J123" t="str">
        <f>_xlfn.XLOOKUP($A123,ALGLIB_SSA_XAUUSD!$J$2:$J$1001,ALGLIB_SSA_XAUUSD!$L$2:$L$1001,"",0)</f>
        <v>M5</v>
      </c>
      <c r="K123">
        <f>_xlfn.XLOOKUP($A123,ALGLIB_SSA_XAUUSD!$J$2:$J$1001,ALGLIB_SSA_XAUUSD!$M$2:$M$1001,"",0)</f>
        <v>4633.63</v>
      </c>
      <c r="L123">
        <f>_xlfn.XLOOKUP($A123,ALGLIB_SSA_XAUUSD!$J$2:$J$1001,ALGLIB_SSA_XAUUSD!$N$2:$N$1001,"",0)</f>
        <v>4643.8998199999996</v>
      </c>
      <c r="M123">
        <f>_xlfn.XLOOKUP($A123,ALGLIB_SSA_XAUUSD!$J$2:$J$1001,ALGLIB_SSA_XAUUSD!$O$2:$O$1001,"",0)</f>
        <v>4650.1609799999997</v>
      </c>
      <c r="N123">
        <f>_xlfn.XLOOKUP($A123,ALGLIB_SSA_XAUUSD!$J$2:$J$1001,ALGLIB_SSA_XAUUSD!$P$2:$P$1001,"",0)</f>
        <v>4652.0105800000001</v>
      </c>
      <c r="O123">
        <f>_xlfn.XLOOKUP($A123,ALGLIB_SSA_XAUUSD!$J$2:$J$1001,ALGLIB_SSA_XAUUSD!$Q$2:$Q$1001,"",0)</f>
        <v>4638.0308800000003</v>
      </c>
      <c r="R123">
        <f t="shared" si="15"/>
        <v>1775426700</v>
      </c>
      <c r="S123" t="str">
        <f t="shared" si="16"/>
        <v>XAUUSD</v>
      </c>
      <c r="T123" t="str">
        <f t="shared" si="17"/>
        <v>M5</v>
      </c>
      <c r="U123">
        <f t="shared" si="18"/>
        <v>4633.63</v>
      </c>
      <c r="V123">
        <f t="shared" si="19"/>
        <v>4642.9894699999995</v>
      </c>
      <c r="W123">
        <f t="shared" si="20"/>
        <v>4649.9022883333328</v>
      </c>
      <c r="X123">
        <f t="shared" si="21"/>
        <v>4643.8998199999996</v>
      </c>
      <c r="Y123">
        <f t="shared" si="22"/>
        <v>4650.1609799999997</v>
      </c>
      <c r="Z123">
        <f t="shared" si="23"/>
        <v>4659.095430833333</v>
      </c>
      <c r="AA123">
        <f t="shared" si="24"/>
        <v>4652.0105800000001</v>
      </c>
      <c r="AB123">
        <f t="shared" si="25"/>
        <v>4628.3200283333335</v>
      </c>
      <c r="AC123">
        <f t="shared" si="26"/>
        <v>4638.0308800000003</v>
      </c>
      <c r="AE123">
        <f t="shared" si="27"/>
        <v>4643.8998199999996</v>
      </c>
      <c r="AF123">
        <f t="shared" si="28"/>
        <v>4659.095430833333</v>
      </c>
      <c r="AG123">
        <f t="shared" si="29"/>
        <v>4628.3200283333335</v>
      </c>
    </row>
    <row r="124" spans="1:33" x14ac:dyDescent="0.55000000000000004">
      <c r="A124">
        <f>ALGLIB_SSA_XAUUSD!J124</f>
        <v>1775427000</v>
      </c>
      <c r="B124" t="str">
        <f>_xlfn.XLOOKUP($A124,ALGLIB_SSA_XAUUSD!$A$2:$A$1001,ALGLIB_SSA_XAUUSD!$B$2:$B$1001,"",0)</f>
        <v/>
      </c>
      <c r="C124" t="str">
        <f>_xlfn.XLOOKUP($A124,ALGLIB_SSA_XAUUSD!$A$2:$A$1001,ALGLIB_SSA_XAUUSD!$C$2:$C$1001,"",0)</f>
        <v/>
      </c>
      <c r="D124" s="1">
        <f>D122+(D134-D122)*2/12</f>
        <v>4639.93</v>
      </c>
      <c r="E124" s="1">
        <f>E122+(E134-E122)*2/12</f>
        <v>4642.3392100000001</v>
      </c>
      <c r="F124" s="1">
        <f>F122+(F134-F122)*2/12</f>
        <v>4649.2907366666659</v>
      </c>
      <c r="G124" s="1">
        <f>G122+(G134-G122)*2/12</f>
        <v>4658.5723816666668</v>
      </c>
      <c r="H124" s="1">
        <f>H122+(H134-H122)*2/12</f>
        <v>4627.6498466666662</v>
      </c>
      <c r="I124" t="str">
        <f>_xlfn.XLOOKUP($A124,ALGLIB_SSA_XAUUSD!$J$2:$J$1001,ALGLIB_SSA_XAUUSD!$K$2:$K$1001,"",0)</f>
        <v>XAUUSD</v>
      </c>
      <c r="J124" t="str">
        <f>_xlfn.XLOOKUP($A124,ALGLIB_SSA_XAUUSD!$J$2:$J$1001,ALGLIB_SSA_XAUUSD!$L$2:$L$1001,"",0)</f>
        <v>M5</v>
      </c>
      <c r="K124">
        <f>_xlfn.XLOOKUP($A124,ALGLIB_SSA_XAUUSD!$J$2:$J$1001,ALGLIB_SSA_XAUUSD!$M$2:$M$1001,"",0)</f>
        <v>4629.97</v>
      </c>
      <c r="L124">
        <f>_xlfn.XLOOKUP($A124,ALGLIB_SSA_XAUUSD!$J$2:$J$1001,ALGLIB_SSA_XAUUSD!$N$2:$N$1001,"",0)</f>
        <v>4638.5802299999996</v>
      </c>
      <c r="M124">
        <f>_xlfn.XLOOKUP($A124,ALGLIB_SSA_XAUUSD!$J$2:$J$1001,ALGLIB_SSA_XAUUSD!$O$2:$O$1001,"",0)</f>
        <v>4644.3706000000002</v>
      </c>
      <c r="N124">
        <f>_xlfn.XLOOKUP($A124,ALGLIB_SSA_XAUUSD!$J$2:$J$1001,ALGLIB_SSA_XAUUSD!$P$2:$P$1001,"",0)</f>
        <v>4645.8410599999997</v>
      </c>
      <c r="O124">
        <f>_xlfn.XLOOKUP($A124,ALGLIB_SSA_XAUUSD!$J$2:$J$1001,ALGLIB_SSA_XAUUSD!$Q$2:$Q$1001,"",0)</f>
        <v>4632.5402100000001</v>
      </c>
      <c r="R124">
        <f t="shared" si="15"/>
        <v>1775427000</v>
      </c>
      <c r="S124" t="str">
        <f t="shared" si="16"/>
        <v>XAUUSD</v>
      </c>
      <c r="T124" t="str">
        <f t="shared" si="17"/>
        <v>M5</v>
      </c>
      <c r="U124">
        <f t="shared" si="18"/>
        <v>4629.97</v>
      </c>
      <c r="V124">
        <f t="shared" si="19"/>
        <v>4642.3392100000001</v>
      </c>
      <c r="W124">
        <f t="shared" si="20"/>
        <v>4649.2907366666659</v>
      </c>
      <c r="X124">
        <f t="shared" si="21"/>
        <v>4638.5802299999996</v>
      </c>
      <c r="Y124">
        <f t="shared" si="22"/>
        <v>4644.3706000000002</v>
      </c>
      <c r="Z124">
        <f t="shared" si="23"/>
        <v>4658.5723816666668</v>
      </c>
      <c r="AA124">
        <f t="shared" si="24"/>
        <v>4645.8410599999997</v>
      </c>
      <c r="AB124">
        <f t="shared" si="25"/>
        <v>4627.6498466666662</v>
      </c>
      <c r="AC124">
        <f t="shared" si="26"/>
        <v>4632.5402100000001</v>
      </c>
      <c r="AE124">
        <f t="shared" si="27"/>
        <v>4638.5802299999996</v>
      </c>
      <c r="AF124">
        <f t="shared" si="28"/>
        <v>4658.5723816666668</v>
      </c>
      <c r="AG124">
        <f t="shared" si="29"/>
        <v>4627.6498466666662</v>
      </c>
    </row>
    <row r="125" spans="1:33" x14ac:dyDescent="0.55000000000000004">
      <c r="A125">
        <f>ALGLIB_SSA_XAUUSD!J125</f>
        <v>1775427300</v>
      </c>
      <c r="B125" t="str">
        <f>_xlfn.XLOOKUP($A125,ALGLIB_SSA_XAUUSD!$A$2:$A$1001,ALGLIB_SSA_XAUUSD!$B$2:$B$1001,"",0)</f>
        <v/>
      </c>
      <c r="C125" t="str">
        <f>_xlfn.XLOOKUP($A125,ALGLIB_SSA_XAUUSD!$A$2:$A$1001,ALGLIB_SSA_XAUUSD!$C$2:$C$1001,"",0)</f>
        <v/>
      </c>
      <c r="D125" s="1">
        <f>D122+(D134-D122)*3/12</f>
        <v>4636.99</v>
      </c>
      <c r="E125" s="1">
        <f>E122+(E134-E122)*3/12</f>
        <v>4641.6889499999997</v>
      </c>
      <c r="F125" s="1">
        <f>F122+(F134-F122)*3/12</f>
        <v>4648.679185</v>
      </c>
      <c r="G125" s="1">
        <f>G122+(G134-G122)*3/12</f>
        <v>4658.0493324999998</v>
      </c>
      <c r="H125" s="1">
        <f>H122+(H134-H122)*3/12</f>
        <v>4626.9796649999998</v>
      </c>
      <c r="I125" t="str">
        <f>_xlfn.XLOOKUP($A125,ALGLIB_SSA_XAUUSD!$J$2:$J$1001,ALGLIB_SSA_XAUUSD!$K$2:$K$1001,"",0)</f>
        <v>XAUUSD</v>
      </c>
      <c r="J125" t="str">
        <f>_xlfn.XLOOKUP($A125,ALGLIB_SSA_XAUUSD!$J$2:$J$1001,ALGLIB_SSA_XAUUSD!$L$2:$L$1001,"",0)</f>
        <v>M5</v>
      </c>
      <c r="K125">
        <f>_xlfn.XLOOKUP($A125,ALGLIB_SSA_XAUUSD!$J$2:$J$1001,ALGLIB_SSA_XAUUSD!$M$2:$M$1001,"",0)</f>
        <v>4635.7700000000004</v>
      </c>
      <c r="L125">
        <f>_xlfn.XLOOKUP($A125,ALGLIB_SSA_XAUUSD!$J$2:$J$1001,ALGLIB_SSA_XAUUSD!$N$2:$N$1001,"",0)</f>
        <v>4635.1809899999998</v>
      </c>
      <c r="M125">
        <f>_xlfn.XLOOKUP($A125,ALGLIB_SSA_XAUUSD!$J$2:$J$1001,ALGLIB_SSA_XAUUSD!$O$2:$O$1001,"",0)</f>
        <v>4639.7758000000003</v>
      </c>
      <c r="N125">
        <f>_xlfn.XLOOKUP($A125,ALGLIB_SSA_XAUUSD!$J$2:$J$1001,ALGLIB_SSA_XAUUSD!$P$2:$P$1001,"",0)</f>
        <v>4641.2815499999997</v>
      </c>
      <c r="O125">
        <f>_xlfn.XLOOKUP($A125,ALGLIB_SSA_XAUUSD!$J$2:$J$1001,ALGLIB_SSA_XAUUSD!$Q$2:$Q$1001,"",0)</f>
        <v>4629.0387499999997</v>
      </c>
      <c r="R125">
        <f t="shared" si="15"/>
        <v>1775427300</v>
      </c>
      <c r="S125" t="str">
        <f t="shared" si="16"/>
        <v>XAUUSD</v>
      </c>
      <c r="T125" t="str">
        <f t="shared" si="17"/>
        <v>M5</v>
      </c>
      <c r="U125">
        <f t="shared" si="18"/>
        <v>4635.7700000000004</v>
      </c>
      <c r="V125">
        <f t="shared" si="19"/>
        <v>4641.6889499999997</v>
      </c>
      <c r="W125">
        <f t="shared" si="20"/>
        <v>4648.679185</v>
      </c>
      <c r="X125">
        <f t="shared" si="21"/>
        <v>4635.1809899999998</v>
      </c>
      <c r="Y125">
        <f t="shared" si="22"/>
        <v>4639.7758000000003</v>
      </c>
      <c r="Z125">
        <f t="shared" si="23"/>
        <v>4658.0493324999998</v>
      </c>
      <c r="AA125">
        <f t="shared" si="24"/>
        <v>4641.2815499999997</v>
      </c>
      <c r="AB125">
        <f t="shared" si="25"/>
        <v>4626.9796649999998</v>
      </c>
      <c r="AC125">
        <f t="shared" si="26"/>
        <v>4629.0387499999997</v>
      </c>
      <c r="AE125">
        <f t="shared" si="27"/>
        <v>4635.1809899999998</v>
      </c>
      <c r="AF125">
        <f t="shared" si="28"/>
        <v>4658.0493324999998</v>
      </c>
      <c r="AG125">
        <f t="shared" si="29"/>
        <v>4626.9796649999998</v>
      </c>
    </row>
    <row r="126" spans="1:33" x14ac:dyDescent="0.55000000000000004">
      <c r="A126">
        <f>ALGLIB_SSA_XAUUSD!J126</f>
        <v>1775427600</v>
      </c>
      <c r="B126" t="str">
        <f>_xlfn.XLOOKUP($A126,ALGLIB_SSA_XAUUSD!$A$2:$A$1001,ALGLIB_SSA_XAUUSD!$B$2:$B$1001,"",0)</f>
        <v/>
      </c>
      <c r="C126" t="str">
        <f>_xlfn.XLOOKUP($A126,ALGLIB_SSA_XAUUSD!$A$2:$A$1001,ALGLIB_SSA_XAUUSD!$C$2:$C$1001,"",0)</f>
        <v/>
      </c>
      <c r="D126" s="1">
        <f>D122+(D134-D122)*4/12</f>
        <v>4634.05</v>
      </c>
      <c r="E126" s="1">
        <f>E122+(E134-E122)*4/12</f>
        <v>4641.0386900000003</v>
      </c>
      <c r="F126" s="1">
        <f>F122+(F134-F122)*4/12</f>
        <v>4648.0676333333331</v>
      </c>
      <c r="G126" s="1">
        <f>G122+(G134-G122)*4/12</f>
        <v>4657.5262833333336</v>
      </c>
      <c r="H126" s="1">
        <f>H122+(H134-H122)*4/12</f>
        <v>4626.3094833333334</v>
      </c>
      <c r="I126" t="str">
        <f>_xlfn.XLOOKUP($A126,ALGLIB_SSA_XAUUSD!$J$2:$J$1001,ALGLIB_SSA_XAUUSD!$K$2:$K$1001,"",0)</f>
        <v>XAUUSD</v>
      </c>
      <c r="J126" t="str">
        <f>_xlfn.XLOOKUP($A126,ALGLIB_SSA_XAUUSD!$J$2:$J$1001,ALGLIB_SSA_XAUUSD!$L$2:$L$1001,"",0)</f>
        <v>M5</v>
      </c>
      <c r="K126">
        <f>_xlfn.XLOOKUP($A126,ALGLIB_SSA_XAUUSD!$J$2:$J$1001,ALGLIB_SSA_XAUUSD!$M$2:$M$1001,"",0)</f>
        <v>4641.3500000000004</v>
      </c>
      <c r="L126">
        <f>_xlfn.XLOOKUP($A126,ALGLIB_SSA_XAUUSD!$J$2:$J$1001,ALGLIB_SSA_XAUUSD!$N$2:$N$1001,"",0)</f>
        <v>4633.7358199999999</v>
      </c>
      <c r="M126">
        <f>_xlfn.XLOOKUP($A126,ALGLIB_SSA_XAUUSD!$J$2:$J$1001,ALGLIB_SSA_XAUUSD!$O$2:$O$1001,"",0)</f>
        <v>4636.7558099999997</v>
      </c>
      <c r="N126">
        <f>_xlfn.XLOOKUP($A126,ALGLIB_SSA_XAUUSD!$J$2:$J$1001,ALGLIB_SSA_XAUUSD!$P$2:$P$1001,"",0)</f>
        <v>4638.7064200000004</v>
      </c>
      <c r="O126">
        <f>_xlfn.XLOOKUP($A126,ALGLIB_SSA_XAUUSD!$J$2:$J$1001,ALGLIB_SSA_XAUUSD!$Q$2:$Q$1001,"",0)</f>
        <v>4627.1490000000003</v>
      </c>
      <c r="R126">
        <f t="shared" si="15"/>
        <v>1775427600</v>
      </c>
      <c r="S126" t="str">
        <f t="shared" si="16"/>
        <v>XAUUSD</v>
      </c>
      <c r="T126" t="str">
        <f t="shared" si="17"/>
        <v>M5</v>
      </c>
      <c r="U126">
        <f t="shared" si="18"/>
        <v>4641.3500000000004</v>
      </c>
      <c r="V126">
        <f t="shared" si="19"/>
        <v>4641.0386900000003</v>
      </c>
      <c r="W126">
        <f t="shared" si="20"/>
        <v>4648.0676333333331</v>
      </c>
      <c r="X126">
        <f t="shared" si="21"/>
        <v>4633.7358199999999</v>
      </c>
      <c r="Y126">
        <f t="shared" si="22"/>
        <v>4636.7558099999997</v>
      </c>
      <c r="Z126">
        <f t="shared" si="23"/>
        <v>4657.5262833333336</v>
      </c>
      <c r="AA126">
        <f t="shared" si="24"/>
        <v>4638.7064200000004</v>
      </c>
      <c r="AB126">
        <f t="shared" si="25"/>
        <v>4626.3094833333334</v>
      </c>
      <c r="AC126">
        <f t="shared" si="26"/>
        <v>4627.1490000000003</v>
      </c>
      <c r="AE126">
        <f t="shared" si="27"/>
        <v>4633.7358199999999</v>
      </c>
      <c r="AF126">
        <f t="shared" si="28"/>
        <v>4657.5262833333336</v>
      </c>
      <c r="AG126">
        <f t="shared" si="29"/>
        <v>4626.3094833333334</v>
      </c>
    </row>
    <row r="127" spans="1:33" x14ac:dyDescent="0.55000000000000004">
      <c r="A127">
        <f>ALGLIB_SSA_XAUUSD!J127</f>
        <v>1775427900</v>
      </c>
      <c r="B127" t="str">
        <f>_xlfn.XLOOKUP($A127,ALGLIB_SSA_XAUUSD!$A$2:$A$1001,ALGLIB_SSA_XAUUSD!$B$2:$B$1001,"",0)</f>
        <v/>
      </c>
      <c r="C127" t="str">
        <f>_xlfn.XLOOKUP($A127,ALGLIB_SSA_XAUUSD!$A$2:$A$1001,ALGLIB_SSA_XAUUSD!$C$2:$C$1001,"",0)</f>
        <v/>
      </c>
      <c r="D127" s="1">
        <f>D122+(D134-D122)*5/12</f>
        <v>4631.1100000000006</v>
      </c>
      <c r="E127" s="1">
        <f>E122+(E134-E122)*5/12</f>
        <v>4640.38843</v>
      </c>
      <c r="F127" s="1">
        <f>F122+(F134-F122)*5/12</f>
        <v>4647.4560816666663</v>
      </c>
      <c r="G127" s="1">
        <f>G122+(G134-G122)*5/12</f>
        <v>4657.0032341666665</v>
      </c>
      <c r="H127" s="1">
        <f>H122+(H134-H122)*5/12</f>
        <v>4625.6393016666661</v>
      </c>
      <c r="I127" t="str">
        <f>_xlfn.XLOOKUP($A127,ALGLIB_SSA_XAUUSD!$J$2:$J$1001,ALGLIB_SSA_XAUUSD!$K$2:$K$1001,"",0)</f>
        <v>XAUUSD</v>
      </c>
      <c r="J127" t="str">
        <f>_xlfn.XLOOKUP($A127,ALGLIB_SSA_XAUUSD!$J$2:$J$1001,ALGLIB_SSA_XAUUSD!$L$2:$L$1001,"",0)</f>
        <v>M5</v>
      </c>
      <c r="K127">
        <f>_xlfn.XLOOKUP($A127,ALGLIB_SSA_XAUUSD!$J$2:$J$1001,ALGLIB_SSA_XAUUSD!$M$2:$M$1001,"",0)</f>
        <v>4635.96</v>
      </c>
      <c r="L127">
        <f>_xlfn.XLOOKUP($A127,ALGLIB_SSA_XAUUSD!$J$2:$J$1001,ALGLIB_SSA_XAUUSD!$N$2:$N$1001,"",0)</f>
        <v>4633.9632600000004</v>
      </c>
      <c r="M127">
        <f>_xlfn.XLOOKUP($A127,ALGLIB_SSA_XAUUSD!$J$2:$J$1001,ALGLIB_SSA_XAUUSD!$O$2:$O$1001,"",0)</f>
        <v>4635.3595400000004</v>
      </c>
      <c r="N127">
        <f>_xlfn.XLOOKUP($A127,ALGLIB_SSA_XAUUSD!$J$2:$J$1001,ALGLIB_SSA_XAUUSD!$P$2:$P$1001,"",0)</f>
        <v>4638.2820599999995</v>
      </c>
      <c r="O127">
        <f>_xlfn.XLOOKUP($A127,ALGLIB_SSA_XAUUSD!$J$2:$J$1001,ALGLIB_SSA_XAUUSD!$Q$2:$Q$1001,"",0)</f>
        <v>4626.52934</v>
      </c>
      <c r="R127">
        <f t="shared" si="15"/>
        <v>1775427900</v>
      </c>
      <c r="S127" t="str">
        <f t="shared" si="16"/>
        <v>XAUUSD</v>
      </c>
      <c r="T127" t="str">
        <f t="shared" si="17"/>
        <v>M5</v>
      </c>
      <c r="U127">
        <f t="shared" si="18"/>
        <v>4635.96</v>
      </c>
      <c r="V127">
        <f t="shared" si="19"/>
        <v>4640.38843</v>
      </c>
      <c r="W127">
        <f t="shared" si="20"/>
        <v>4647.4560816666663</v>
      </c>
      <c r="X127">
        <f t="shared" si="21"/>
        <v>4633.9632600000004</v>
      </c>
      <c r="Y127">
        <f t="shared" si="22"/>
        <v>4635.3595400000004</v>
      </c>
      <c r="Z127">
        <f t="shared" si="23"/>
        <v>4657.0032341666665</v>
      </c>
      <c r="AA127">
        <f t="shared" si="24"/>
        <v>4638.2820599999995</v>
      </c>
      <c r="AB127">
        <f t="shared" si="25"/>
        <v>4625.6393016666661</v>
      </c>
      <c r="AC127">
        <f t="shared" si="26"/>
        <v>4626.52934</v>
      </c>
      <c r="AE127">
        <f t="shared" si="27"/>
        <v>4633.9632600000004</v>
      </c>
      <c r="AF127">
        <f t="shared" si="28"/>
        <v>4657.0032341666665</v>
      </c>
      <c r="AG127">
        <f t="shared" si="29"/>
        <v>4625.6393016666661</v>
      </c>
    </row>
    <row r="128" spans="1:33" x14ac:dyDescent="0.55000000000000004">
      <c r="A128">
        <f>ALGLIB_SSA_XAUUSD!J128</f>
        <v>1775428200</v>
      </c>
      <c r="B128" t="str">
        <f>_xlfn.XLOOKUP($A128,ALGLIB_SSA_XAUUSD!$A$2:$A$1001,ALGLIB_SSA_XAUUSD!$B$2:$B$1001,"",0)</f>
        <v/>
      </c>
      <c r="C128" t="str">
        <f>_xlfn.XLOOKUP($A128,ALGLIB_SSA_XAUUSD!$A$2:$A$1001,ALGLIB_SSA_XAUUSD!$C$2:$C$1001,"",0)</f>
        <v/>
      </c>
      <c r="D128" s="1">
        <f>D122+(D134-D122)*6/12</f>
        <v>4628.17</v>
      </c>
      <c r="E128" s="1">
        <f>E122+(E134-E122)*6/12</f>
        <v>4639.7381700000005</v>
      </c>
      <c r="F128" s="1">
        <f>F122+(F134-F122)*6/12</f>
        <v>4646.8445300000003</v>
      </c>
      <c r="G128" s="1">
        <f>G122+(G134-G122)*6/12</f>
        <v>4656.4801850000003</v>
      </c>
      <c r="H128" s="1">
        <f>H122+(H134-H122)*6/12</f>
        <v>4624.9691199999997</v>
      </c>
      <c r="I128" t="str">
        <f>_xlfn.XLOOKUP($A128,ALGLIB_SSA_XAUUSD!$J$2:$J$1001,ALGLIB_SSA_XAUUSD!$K$2:$K$1001,"",0)</f>
        <v>XAUUSD</v>
      </c>
      <c r="J128" t="str">
        <f>_xlfn.XLOOKUP($A128,ALGLIB_SSA_XAUUSD!$J$2:$J$1001,ALGLIB_SSA_XAUUSD!$L$2:$L$1001,"",0)</f>
        <v>M5</v>
      </c>
      <c r="K128">
        <f>_xlfn.XLOOKUP($A128,ALGLIB_SSA_XAUUSD!$J$2:$J$1001,ALGLIB_SSA_XAUUSD!$M$2:$M$1001,"",0)</f>
        <v>4634.46</v>
      </c>
      <c r="L128">
        <f>_xlfn.XLOOKUP($A128,ALGLIB_SSA_XAUUSD!$J$2:$J$1001,ALGLIB_SSA_XAUUSD!$N$2:$N$1001,"",0)</f>
        <v>4635.5799699999998</v>
      </c>
      <c r="M128">
        <f>_xlfn.XLOOKUP($A128,ALGLIB_SSA_XAUUSD!$J$2:$J$1001,ALGLIB_SSA_XAUUSD!$O$2:$O$1001,"",0)</f>
        <v>4635.46976</v>
      </c>
      <c r="N128">
        <f>_xlfn.XLOOKUP($A128,ALGLIB_SSA_XAUUSD!$J$2:$J$1001,ALGLIB_SSA_XAUUSD!$P$2:$P$1001,"",0)</f>
        <v>4639.8127599999998</v>
      </c>
      <c r="O128">
        <f>_xlfn.XLOOKUP($A128,ALGLIB_SSA_XAUUSD!$J$2:$J$1001,ALGLIB_SSA_XAUUSD!$Q$2:$Q$1001,"",0)</f>
        <v>4626.7584900000002</v>
      </c>
      <c r="R128">
        <f t="shared" si="15"/>
        <v>1775428200</v>
      </c>
      <c r="S128" t="str">
        <f t="shared" si="16"/>
        <v>XAUUSD</v>
      </c>
      <c r="T128" t="str">
        <f t="shared" si="17"/>
        <v>M5</v>
      </c>
      <c r="U128">
        <f t="shared" si="18"/>
        <v>4634.46</v>
      </c>
      <c r="V128">
        <f t="shared" si="19"/>
        <v>4639.7381700000005</v>
      </c>
      <c r="W128">
        <f t="shared" si="20"/>
        <v>4646.8445300000003</v>
      </c>
      <c r="X128">
        <f t="shared" si="21"/>
        <v>4635.5799699999998</v>
      </c>
      <c r="Y128">
        <f t="shared" si="22"/>
        <v>4635.46976</v>
      </c>
      <c r="Z128">
        <f t="shared" si="23"/>
        <v>4656.4801850000003</v>
      </c>
      <c r="AA128">
        <f t="shared" si="24"/>
        <v>4639.8127599999998</v>
      </c>
      <c r="AB128">
        <f t="shared" si="25"/>
        <v>4624.9691199999997</v>
      </c>
      <c r="AC128">
        <f t="shared" si="26"/>
        <v>4626.7584900000002</v>
      </c>
      <c r="AE128">
        <f t="shared" si="27"/>
        <v>4635.5799699999998</v>
      </c>
      <c r="AF128">
        <f t="shared" si="28"/>
        <v>4656.4801850000003</v>
      </c>
      <c r="AG128">
        <f t="shared" si="29"/>
        <v>4624.9691199999997</v>
      </c>
    </row>
    <row r="129" spans="1:33" x14ac:dyDescent="0.55000000000000004">
      <c r="A129">
        <f>ALGLIB_SSA_XAUUSD!J129</f>
        <v>1775428500</v>
      </c>
      <c r="B129" t="str">
        <f>_xlfn.XLOOKUP($A129,ALGLIB_SSA_XAUUSD!$A$2:$A$1001,ALGLIB_SSA_XAUUSD!$B$2:$B$1001,"",0)</f>
        <v/>
      </c>
      <c r="C129" t="str">
        <f>_xlfn.XLOOKUP($A129,ALGLIB_SSA_XAUUSD!$A$2:$A$1001,ALGLIB_SSA_XAUUSD!$C$2:$C$1001,"",0)</f>
        <v/>
      </c>
      <c r="D129" s="1">
        <f>D122+(D134-D122)*7/12</f>
        <v>4625.2299999999996</v>
      </c>
      <c r="E129" s="1">
        <f>E122+(E134-E122)*7/12</f>
        <v>4639.0879100000002</v>
      </c>
      <c r="F129" s="1">
        <f>F122+(F134-F122)*7/12</f>
        <v>4646.2329783333334</v>
      </c>
      <c r="G129" s="1">
        <f>G122+(G134-G122)*7/12</f>
        <v>4655.9571358333333</v>
      </c>
      <c r="H129" s="1">
        <f>H122+(H134-H122)*7/12</f>
        <v>4624.2989383333334</v>
      </c>
      <c r="I129" t="str">
        <f>_xlfn.XLOOKUP($A129,ALGLIB_SSA_XAUUSD!$J$2:$J$1001,ALGLIB_SSA_XAUUSD!$K$2:$K$1001,"",0)</f>
        <v>XAUUSD</v>
      </c>
      <c r="J129" t="str">
        <f>_xlfn.XLOOKUP($A129,ALGLIB_SSA_XAUUSD!$J$2:$J$1001,ALGLIB_SSA_XAUUSD!$L$2:$L$1001,"",0)</f>
        <v>M5</v>
      </c>
      <c r="K129">
        <f>_xlfn.XLOOKUP($A129,ALGLIB_SSA_XAUUSD!$J$2:$J$1001,ALGLIB_SSA_XAUUSD!$M$2:$M$1001,"",0)</f>
        <v>4641.8100000000004</v>
      </c>
      <c r="L129">
        <f>_xlfn.XLOOKUP($A129,ALGLIB_SSA_XAUUSD!$J$2:$J$1001,ALGLIB_SSA_XAUUSD!$N$2:$N$1001,"",0)</f>
        <v>4637.9731099999999</v>
      </c>
      <c r="M129">
        <f>_xlfn.XLOOKUP($A129,ALGLIB_SSA_XAUUSD!$J$2:$J$1001,ALGLIB_SSA_XAUUSD!$O$2:$O$1001,"",0)</f>
        <v>4636.7214299999996</v>
      </c>
      <c r="N129">
        <f>_xlfn.XLOOKUP($A129,ALGLIB_SSA_XAUUSD!$J$2:$J$1001,ALGLIB_SSA_XAUUSD!$P$2:$P$1001,"",0)</f>
        <v>4642.7662399999999</v>
      </c>
      <c r="O129">
        <f>_xlfn.XLOOKUP($A129,ALGLIB_SSA_XAUUSD!$J$2:$J$1001,ALGLIB_SSA_XAUUSD!$Q$2:$Q$1001,"",0)</f>
        <v>4627.4491600000001</v>
      </c>
      <c r="R129">
        <f t="shared" si="15"/>
        <v>1775428500</v>
      </c>
      <c r="S129" t="str">
        <f t="shared" si="16"/>
        <v>XAUUSD</v>
      </c>
      <c r="T129" t="str">
        <f t="shared" si="17"/>
        <v>M5</v>
      </c>
      <c r="U129">
        <f t="shared" si="18"/>
        <v>4641.8100000000004</v>
      </c>
      <c r="V129">
        <f t="shared" si="19"/>
        <v>4639.0879100000002</v>
      </c>
      <c r="W129">
        <f t="shared" si="20"/>
        <v>4646.2329783333334</v>
      </c>
      <c r="X129">
        <f t="shared" si="21"/>
        <v>4637.9731099999999</v>
      </c>
      <c r="Y129">
        <f t="shared" si="22"/>
        <v>4636.7214299999996</v>
      </c>
      <c r="Z129">
        <f t="shared" si="23"/>
        <v>4655.9571358333333</v>
      </c>
      <c r="AA129">
        <f t="shared" si="24"/>
        <v>4642.7662399999999</v>
      </c>
      <c r="AB129">
        <f t="shared" si="25"/>
        <v>4624.2989383333334</v>
      </c>
      <c r="AC129">
        <f t="shared" si="26"/>
        <v>4627.4491600000001</v>
      </c>
      <c r="AE129">
        <f t="shared" si="27"/>
        <v>4637.9731099999999</v>
      </c>
      <c r="AF129">
        <f t="shared" si="28"/>
        <v>4655.9571358333333</v>
      </c>
      <c r="AG129">
        <f t="shared" si="29"/>
        <v>4624.2989383333334</v>
      </c>
    </row>
    <row r="130" spans="1:33" x14ac:dyDescent="0.55000000000000004">
      <c r="A130">
        <f>ALGLIB_SSA_XAUUSD!J130</f>
        <v>1775428800</v>
      </c>
      <c r="B130" t="str">
        <f>_xlfn.XLOOKUP($A130,ALGLIB_SSA_XAUUSD!$A$2:$A$1001,ALGLIB_SSA_XAUUSD!$B$2:$B$1001,"",0)</f>
        <v/>
      </c>
      <c r="C130" t="str">
        <f>_xlfn.XLOOKUP($A130,ALGLIB_SSA_XAUUSD!$A$2:$A$1001,ALGLIB_SSA_XAUUSD!$C$2:$C$1001,"",0)</f>
        <v/>
      </c>
      <c r="D130" s="1">
        <f>D122+(D134-D122)*8/12</f>
        <v>4622.29</v>
      </c>
      <c r="E130" s="1">
        <f>E122+(E134-E122)*8/12</f>
        <v>4638.4376499999998</v>
      </c>
      <c r="F130" s="1">
        <f>F122+(F134-F122)*8/12</f>
        <v>4645.6214266666666</v>
      </c>
      <c r="G130" s="1">
        <f>G122+(G134-G122)*8/12</f>
        <v>4655.4340866666662</v>
      </c>
      <c r="H130" s="1">
        <f>H122+(H134-H122)*8/12</f>
        <v>4623.628756666666</v>
      </c>
      <c r="I130" t="str">
        <f>_xlfn.XLOOKUP($A130,ALGLIB_SSA_XAUUSD!$J$2:$J$1001,ALGLIB_SSA_XAUUSD!$K$2:$K$1001,"",0)</f>
        <v>XAUUSD</v>
      </c>
      <c r="J130" t="str">
        <f>_xlfn.XLOOKUP($A130,ALGLIB_SSA_XAUUSD!$J$2:$J$1001,ALGLIB_SSA_XAUUSD!$L$2:$L$1001,"",0)</f>
        <v>M5</v>
      </c>
      <c r="K130">
        <f>_xlfn.XLOOKUP($A130,ALGLIB_SSA_XAUUSD!$J$2:$J$1001,ALGLIB_SSA_XAUUSD!$M$2:$M$1001,"",0)</f>
        <v>4642.72</v>
      </c>
      <c r="L130">
        <f>_xlfn.XLOOKUP($A130,ALGLIB_SSA_XAUUSD!$J$2:$J$1001,ALGLIB_SSA_XAUUSD!$N$2:$N$1001,"",0)</f>
        <v>4640.2075999999997</v>
      </c>
      <c r="M130">
        <f>_xlfn.XLOOKUP($A130,ALGLIB_SSA_XAUUSD!$J$2:$J$1001,ALGLIB_SSA_XAUUSD!$O$2:$O$1001,"",0)</f>
        <v>4638.4645200000004</v>
      </c>
      <c r="N130">
        <f>_xlfn.XLOOKUP($A130,ALGLIB_SSA_XAUUSD!$J$2:$J$1001,ALGLIB_SSA_XAUUSD!$P$2:$P$1001,"",0)</f>
        <v>4646.3120399999998</v>
      </c>
      <c r="O130">
        <f>_xlfn.XLOOKUP($A130,ALGLIB_SSA_XAUUSD!$J$2:$J$1001,ALGLIB_SSA_XAUUSD!$Q$2:$Q$1001,"",0)</f>
        <v>4628.1457600000003</v>
      </c>
      <c r="R130">
        <f t="shared" si="15"/>
        <v>1775428800</v>
      </c>
      <c r="S130" t="str">
        <f t="shared" si="16"/>
        <v>XAUUSD</v>
      </c>
      <c r="T130" t="str">
        <f t="shared" si="17"/>
        <v>M5</v>
      </c>
      <c r="U130">
        <f t="shared" si="18"/>
        <v>4642.72</v>
      </c>
      <c r="V130">
        <f t="shared" si="19"/>
        <v>4638.4376499999998</v>
      </c>
      <c r="W130">
        <f t="shared" si="20"/>
        <v>4645.6214266666666</v>
      </c>
      <c r="X130">
        <f t="shared" si="21"/>
        <v>4640.2075999999997</v>
      </c>
      <c r="Y130">
        <f t="shared" si="22"/>
        <v>4638.4645200000004</v>
      </c>
      <c r="Z130">
        <f t="shared" si="23"/>
        <v>4655.4340866666662</v>
      </c>
      <c r="AA130">
        <f t="shared" si="24"/>
        <v>4646.3120399999998</v>
      </c>
      <c r="AB130">
        <f t="shared" si="25"/>
        <v>4623.628756666666</v>
      </c>
      <c r="AC130">
        <f t="shared" si="26"/>
        <v>4628.1457600000003</v>
      </c>
      <c r="AE130">
        <f t="shared" si="27"/>
        <v>4640.2075999999997</v>
      </c>
      <c r="AF130">
        <f t="shared" si="28"/>
        <v>4655.4340866666662</v>
      </c>
      <c r="AG130">
        <f t="shared" si="29"/>
        <v>4623.628756666666</v>
      </c>
    </row>
    <row r="131" spans="1:33" x14ac:dyDescent="0.55000000000000004">
      <c r="A131">
        <f>ALGLIB_SSA_XAUUSD!J131</f>
        <v>1775429100</v>
      </c>
      <c r="B131" t="str">
        <f>_xlfn.XLOOKUP($A131,ALGLIB_SSA_XAUUSD!$A$2:$A$1001,ALGLIB_SSA_XAUUSD!$B$2:$B$1001,"",0)</f>
        <v/>
      </c>
      <c r="C131" t="str">
        <f>_xlfn.XLOOKUP($A131,ALGLIB_SSA_XAUUSD!$A$2:$A$1001,ALGLIB_SSA_XAUUSD!$C$2:$C$1001,"",0)</f>
        <v/>
      </c>
      <c r="D131" s="1">
        <f>D122+(D134-D122)*9/12</f>
        <v>4619.3500000000004</v>
      </c>
      <c r="E131" s="1">
        <f>E122+(E134-E122)*9/12</f>
        <v>4637.7873900000004</v>
      </c>
      <c r="F131" s="1">
        <f>F122+(F134-F122)*9/12</f>
        <v>4645.0098749999997</v>
      </c>
      <c r="G131" s="1">
        <f>G122+(G134-G122)*9/12</f>
        <v>4654.9110375</v>
      </c>
      <c r="H131" s="1">
        <f>H122+(H134-H122)*9/12</f>
        <v>4622.9585749999997</v>
      </c>
      <c r="I131" t="str">
        <f>_xlfn.XLOOKUP($A131,ALGLIB_SSA_XAUUSD!$J$2:$J$1001,ALGLIB_SSA_XAUUSD!$K$2:$K$1001,"",0)</f>
        <v>XAUUSD</v>
      </c>
      <c r="J131" t="str">
        <f>_xlfn.XLOOKUP($A131,ALGLIB_SSA_XAUUSD!$J$2:$J$1001,ALGLIB_SSA_XAUUSD!$L$2:$L$1001,"",0)</f>
        <v>M5</v>
      </c>
      <c r="K131">
        <f>_xlfn.XLOOKUP($A131,ALGLIB_SSA_XAUUSD!$J$2:$J$1001,ALGLIB_SSA_XAUUSD!$M$2:$M$1001,"",0)</f>
        <v>4642.66</v>
      </c>
      <c r="L131">
        <f>_xlfn.XLOOKUP($A131,ALGLIB_SSA_XAUUSD!$J$2:$J$1001,ALGLIB_SSA_XAUUSD!$N$2:$N$1001,"",0)</f>
        <v>4641.5893400000004</v>
      </c>
      <c r="M131">
        <f>_xlfn.XLOOKUP($A131,ALGLIB_SSA_XAUUSD!$J$2:$J$1001,ALGLIB_SSA_XAUUSD!$O$2:$O$1001,"",0)</f>
        <v>4640.02693</v>
      </c>
      <c r="N131">
        <f>_xlfn.XLOOKUP($A131,ALGLIB_SSA_XAUUSD!$J$2:$J$1001,ALGLIB_SSA_XAUUSD!$P$2:$P$1001,"",0)</f>
        <v>4649.4396999999999</v>
      </c>
      <c r="O131">
        <f>_xlfn.XLOOKUP($A131,ALGLIB_SSA_XAUUSD!$J$2:$J$1001,ALGLIB_SSA_XAUUSD!$Q$2:$Q$1001,"",0)</f>
        <v>4628.4591700000001</v>
      </c>
      <c r="R131">
        <f t="shared" ref="R131:R194" si="30">A131</f>
        <v>1775429100</v>
      </c>
      <c r="S131" t="str">
        <f t="shared" ref="S131:S194" si="31">I131</f>
        <v>XAUUSD</v>
      </c>
      <c r="T131" t="str">
        <f t="shared" ref="T131:T194" si="32">J131</f>
        <v>M5</v>
      </c>
      <c r="U131">
        <f t="shared" ref="U131:U194" si="33">K131</f>
        <v>4642.66</v>
      </c>
      <c r="V131">
        <f t="shared" ref="V131:V194" si="34">E131</f>
        <v>4637.7873900000004</v>
      </c>
      <c r="W131">
        <f t="shared" ref="W131:W194" si="35">F131</f>
        <v>4645.0098749999997</v>
      </c>
      <c r="X131">
        <f t="shared" ref="X131:X194" si="36">L131</f>
        <v>4641.5893400000004</v>
      </c>
      <c r="Y131">
        <f t="shared" ref="Y131:Y194" si="37">M131</f>
        <v>4640.02693</v>
      </c>
      <c r="Z131">
        <f t="shared" ref="Z131:Z194" si="38">G131</f>
        <v>4654.9110375</v>
      </c>
      <c r="AA131">
        <f t="shared" ref="AA131:AA194" si="39">N131</f>
        <v>4649.4396999999999</v>
      </c>
      <c r="AB131">
        <f t="shared" ref="AB131:AB194" si="40">H131</f>
        <v>4622.9585749999997</v>
      </c>
      <c r="AC131">
        <f t="shared" ref="AC131:AC194" si="41">O131</f>
        <v>4628.4591700000001</v>
      </c>
      <c r="AE131">
        <f t="shared" ref="AE131:AE194" si="42">X131</f>
        <v>4641.5893400000004</v>
      </c>
      <c r="AF131">
        <f t="shared" ref="AF131:AF194" si="43">Z131</f>
        <v>4654.9110375</v>
      </c>
      <c r="AG131">
        <f t="shared" ref="AG131:AG194" si="44">AB131</f>
        <v>4622.9585749999997</v>
      </c>
    </row>
    <row r="132" spans="1:33" x14ac:dyDescent="0.55000000000000004">
      <c r="A132">
        <f>ALGLIB_SSA_XAUUSD!J132</f>
        <v>1775429400</v>
      </c>
      <c r="B132" t="str">
        <f>_xlfn.XLOOKUP($A132,ALGLIB_SSA_XAUUSD!$A$2:$A$1001,ALGLIB_SSA_XAUUSD!$B$2:$B$1001,"",0)</f>
        <v/>
      </c>
      <c r="C132" t="str">
        <f>_xlfn.XLOOKUP($A132,ALGLIB_SSA_XAUUSD!$A$2:$A$1001,ALGLIB_SSA_XAUUSD!$C$2:$C$1001,"",0)</f>
        <v/>
      </c>
      <c r="D132" s="1">
        <f>D122+(D134-D122)*10/12</f>
        <v>4616.41</v>
      </c>
      <c r="E132" s="1">
        <f>E122+(E134-E122)*10/12</f>
        <v>4637.1371300000001</v>
      </c>
      <c r="F132" s="1">
        <f>F122+(F134-F122)*10/12</f>
        <v>4644.3983233333329</v>
      </c>
      <c r="G132" s="1">
        <f>G122+(G134-G122)*10/12</f>
        <v>4654.3879883333329</v>
      </c>
      <c r="H132" s="1">
        <f>H122+(H134-H122)*10/12</f>
        <v>4622.2883933333333</v>
      </c>
      <c r="I132" t="str">
        <f>_xlfn.XLOOKUP($A132,ALGLIB_SSA_XAUUSD!$J$2:$J$1001,ALGLIB_SSA_XAUUSD!$K$2:$K$1001,"",0)</f>
        <v>XAUUSD</v>
      </c>
      <c r="J132" t="str">
        <f>_xlfn.XLOOKUP($A132,ALGLIB_SSA_XAUUSD!$J$2:$J$1001,ALGLIB_SSA_XAUUSD!$L$2:$L$1001,"",0)</f>
        <v>M5</v>
      </c>
      <c r="K132">
        <f>_xlfn.XLOOKUP($A132,ALGLIB_SSA_XAUUSD!$J$2:$J$1001,ALGLIB_SSA_XAUUSD!$M$2:$M$1001,"",0)</f>
        <v>4629.1400000000003</v>
      </c>
      <c r="L132">
        <f>_xlfn.XLOOKUP($A132,ALGLIB_SSA_XAUUSD!$J$2:$J$1001,ALGLIB_SSA_XAUUSD!$N$2:$N$1001,"",0)</f>
        <v>4641.6517299999996</v>
      </c>
      <c r="M132">
        <f>_xlfn.XLOOKUP($A132,ALGLIB_SSA_XAUUSD!$J$2:$J$1001,ALGLIB_SSA_XAUUSD!$O$2:$O$1001,"",0)</f>
        <v>4640.8393299999998</v>
      </c>
      <c r="N132">
        <f>_xlfn.XLOOKUP($A132,ALGLIB_SSA_XAUUSD!$J$2:$J$1001,ALGLIB_SSA_XAUUSD!$P$2:$P$1001,"",0)</f>
        <v>4651.2021699999996</v>
      </c>
      <c r="O132">
        <f>_xlfn.XLOOKUP($A132,ALGLIB_SSA_XAUUSD!$J$2:$J$1001,ALGLIB_SSA_XAUUSD!$Q$2:$Q$1001,"",0)</f>
        <v>4628.9286700000002</v>
      </c>
      <c r="R132">
        <f t="shared" si="30"/>
        <v>1775429400</v>
      </c>
      <c r="S132" t="str">
        <f t="shared" si="31"/>
        <v>XAUUSD</v>
      </c>
      <c r="T132" t="str">
        <f t="shared" si="32"/>
        <v>M5</v>
      </c>
      <c r="U132">
        <f t="shared" si="33"/>
        <v>4629.1400000000003</v>
      </c>
      <c r="V132">
        <f t="shared" si="34"/>
        <v>4637.1371300000001</v>
      </c>
      <c r="W132">
        <f t="shared" si="35"/>
        <v>4644.3983233333329</v>
      </c>
      <c r="X132">
        <f t="shared" si="36"/>
        <v>4641.6517299999996</v>
      </c>
      <c r="Y132">
        <f t="shared" si="37"/>
        <v>4640.8393299999998</v>
      </c>
      <c r="Z132">
        <f t="shared" si="38"/>
        <v>4654.3879883333329</v>
      </c>
      <c r="AA132">
        <f t="shared" si="39"/>
        <v>4651.2021699999996</v>
      </c>
      <c r="AB132">
        <f t="shared" si="40"/>
        <v>4622.2883933333333</v>
      </c>
      <c r="AC132">
        <f t="shared" si="41"/>
        <v>4628.9286700000002</v>
      </c>
      <c r="AE132">
        <f t="shared" si="42"/>
        <v>4641.6517299999996</v>
      </c>
      <c r="AF132">
        <f t="shared" si="43"/>
        <v>4654.3879883333329</v>
      </c>
      <c r="AG132">
        <f t="shared" si="44"/>
        <v>4622.2883933333333</v>
      </c>
    </row>
    <row r="133" spans="1:33" x14ac:dyDescent="0.55000000000000004">
      <c r="A133">
        <f>ALGLIB_SSA_XAUUSD!J133</f>
        <v>1775429700</v>
      </c>
      <c r="B133" t="str">
        <f>_xlfn.XLOOKUP($A133,ALGLIB_SSA_XAUUSD!$A$2:$A$1001,ALGLIB_SSA_XAUUSD!$B$2:$B$1001,"",0)</f>
        <v/>
      </c>
      <c r="C133" t="str">
        <f>_xlfn.XLOOKUP($A133,ALGLIB_SSA_XAUUSD!$A$2:$A$1001,ALGLIB_SSA_XAUUSD!$C$2:$C$1001,"",0)</f>
        <v/>
      </c>
      <c r="D133" s="1">
        <f>D122+(D134-D122)*11/12</f>
        <v>4613.4699999999993</v>
      </c>
      <c r="E133" s="1">
        <f>E122+(E134-E122)*11/12</f>
        <v>4636.4868700000006</v>
      </c>
      <c r="F133" s="1">
        <f>F122+(F134-F122)*11/12</f>
        <v>4643.7867716666669</v>
      </c>
      <c r="G133" s="1">
        <f>G122+(G134-G122)*11/12</f>
        <v>4653.8649391666668</v>
      </c>
      <c r="H133" s="1">
        <f>H122+(H134-H122)*11/12</f>
        <v>4621.618211666666</v>
      </c>
      <c r="I133" t="str">
        <f>_xlfn.XLOOKUP($A133,ALGLIB_SSA_XAUUSD!$J$2:$J$1001,ALGLIB_SSA_XAUUSD!$K$2:$K$1001,"",0)</f>
        <v>XAUUSD</v>
      </c>
      <c r="J133" t="str">
        <f>_xlfn.XLOOKUP($A133,ALGLIB_SSA_XAUUSD!$J$2:$J$1001,ALGLIB_SSA_XAUUSD!$L$2:$L$1001,"",0)</f>
        <v>M5</v>
      </c>
      <c r="K133">
        <f>_xlfn.XLOOKUP($A133,ALGLIB_SSA_XAUUSD!$J$2:$J$1001,ALGLIB_SSA_XAUUSD!$M$2:$M$1001,"",0)</f>
        <v>4645.8100000000004</v>
      </c>
      <c r="L133">
        <f>_xlfn.XLOOKUP($A133,ALGLIB_SSA_XAUUSD!$J$2:$J$1001,ALGLIB_SSA_XAUUSD!$N$2:$N$1001,"",0)</f>
        <v>4640.4489199999998</v>
      </c>
      <c r="M133">
        <f>_xlfn.XLOOKUP($A133,ALGLIB_SSA_XAUUSD!$J$2:$J$1001,ALGLIB_SSA_XAUUSD!$O$2:$O$1001,"",0)</f>
        <v>4640.6441199999999</v>
      </c>
      <c r="N133">
        <f>_xlfn.XLOOKUP($A133,ALGLIB_SSA_XAUUSD!$J$2:$J$1001,ALGLIB_SSA_XAUUSD!$P$2:$P$1001,"",0)</f>
        <v>4651.0454</v>
      </c>
      <c r="O133">
        <f>_xlfn.XLOOKUP($A133,ALGLIB_SSA_XAUUSD!$J$2:$J$1001,ALGLIB_SSA_XAUUSD!$Q$2:$Q$1001,"",0)</f>
        <v>4629.1110600000002</v>
      </c>
      <c r="R133">
        <f t="shared" si="30"/>
        <v>1775429700</v>
      </c>
      <c r="S133" t="str">
        <f t="shared" si="31"/>
        <v>XAUUSD</v>
      </c>
      <c r="T133" t="str">
        <f t="shared" si="32"/>
        <v>M5</v>
      </c>
      <c r="U133">
        <f t="shared" si="33"/>
        <v>4645.8100000000004</v>
      </c>
      <c r="V133">
        <f t="shared" si="34"/>
        <v>4636.4868700000006</v>
      </c>
      <c r="W133">
        <f t="shared" si="35"/>
        <v>4643.7867716666669</v>
      </c>
      <c r="X133">
        <f t="shared" si="36"/>
        <v>4640.4489199999998</v>
      </c>
      <c r="Y133">
        <f t="shared" si="37"/>
        <v>4640.6441199999999</v>
      </c>
      <c r="Z133">
        <f t="shared" si="38"/>
        <v>4653.8649391666668</v>
      </c>
      <c r="AA133">
        <f t="shared" si="39"/>
        <v>4651.0454</v>
      </c>
      <c r="AB133">
        <f t="shared" si="40"/>
        <v>4621.618211666666</v>
      </c>
      <c r="AC133">
        <f t="shared" si="41"/>
        <v>4629.1110600000002</v>
      </c>
      <c r="AE133">
        <f t="shared" si="42"/>
        <v>4640.4489199999998</v>
      </c>
      <c r="AF133">
        <f t="shared" si="43"/>
        <v>4653.8649391666668</v>
      </c>
      <c r="AG133">
        <f t="shared" si="44"/>
        <v>4621.618211666666</v>
      </c>
    </row>
    <row r="134" spans="1:33" x14ac:dyDescent="0.55000000000000004">
      <c r="A134">
        <f>ALGLIB_SSA_XAUUSD!J134</f>
        <v>1775430000</v>
      </c>
      <c r="B134" t="str">
        <f>_xlfn.XLOOKUP($A134,ALGLIB_SSA_XAUUSD!$A$2:$A$1001,ALGLIB_SSA_XAUUSD!$B$2:$B$1001,"",0)</f>
        <v>XAUUSD</v>
      </c>
      <c r="C134" t="str">
        <f>_xlfn.XLOOKUP($A134,ALGLIB_SSA_XAUUSD!$A$2:$A$1001,ALGLIB_SSA_XAUUSD!$C$2:$C$1001,"",0)</f>
        <v>H1</v>
      </c>
      <c r="D134" s="2">
        <f>_xlfn.XLOOKUP($A134,ALGLIB_SSA_XAUUSD!$A$2:$A$1001,ALGLIB_SSA_XAUUSD!$D$2:$D$1001,"",0)</f>
        <v>4610.53</v>
      </c>
      <c r="E134" s="2">
        <f>_xlfn.XLOOKUP($A134,ALGLIB_SSA_XAUUSD!$A$2:$A$1001,ALGLIB_SSA_XAUUSD!$E$2:$E$1001,"",0)</f>
        <v>4635.8366100000003</v>
      </c>
      <c r="F134" s="2">
        <f>_xlfn.XLOOKUP($A134,ALGLIB_SSA_XAUUSD!$A$2:$A$1001,ALGLIB_SSA_XAUUSD!$F$2:$F$1001,"",0)</f>
        <v>4643.1752200000001</v>
      </c>
      <c r="G134" s="2">
        <f>_xlfn.XLOOKUP($A134,ALGLIB_SSA_XAUUSD!$A$2:$A$1001,ALGLIB_SSA_XAUUSD!$G$2:$G$1001,"",0)</f>
        <v>4653.3418899999997</v>
      </c>
      <c r="H134" s="2">
        <f>_xlfn.XLOOKUP($A134,ALGLIB_SSA_XAUUSD!$A$2:$A$1001,ALGLIB_SSA_XAUUSD!$H$2:$H$1001,"",0)</f>
        <v>4620.9480299999996</v>
      </c>
      <c r="I134" t="str">
        <f>_xlfn.XLOOKUP($A134,ALGLIB_SSA_XAUUSD!$J$2:$J$1001,ALGLIB_SSA_XAUUSD!$K$2:$K$1001,"",0)</f>
        <v>XAUUSD</v>
      </c>
      <c r="J134" t="str">
        <f>_xlfn.XLOOKUP($A134,ALGLIB_SSA_XAUUSD!$J$2:$J$1001,ALGLIB_SSA_XAUUSD!$L$2:$L$1001,"",0)</f>
        <v>M5</v>
      </c>
      <c r="K134">
        <f>_xlfn.XLOOKUP($A134,ALGLIB_SSA_XAUUSD!$J$2:$J$1001,ALGLIB_SSA_XAUUSD!$M$2:$M$1001,"",0)</f>
        <v>4636.75</v>
      </c>
      <c r="L134">
        <f>_xlfn.XLOOKUP($A134,ALGLIB_SSA_XAUUSD!$J$2:$J$1001,ALGLIB_SSA_XAUUSD!$N$2:$N$1001,"",0)</f>
        <v>4637.5130099999997</v>
      </c>
      <c r="M134">
        <f>_xlfn.XLOOKUP($A134,ALGLIB_SSA_XAUUSD!$J$2:$J$1001,ALGLIB_SSA_XAUUSD!$O$2:$O$1001,"",0)</f>
        <v>4639.0785699999997</v>
      </c>
      <c r="N134">
        <f>_xlfn.XLOOKUP($A134,ALGLIB_SSA_XAUUSD!$J$2:$J$1001,ALGLIB_SSA_XAUUSD!$P$2:$P$1001,"",0)</f>
        <v>4648.58493</v>
      </c>
      <c r="O134">
        <f>_xlfn.XLOOKUP($A134,ALGLIB_SSA_XAUUSD!$J$2:$J$1001,ALGLIB_SSA_XAUUSD!$Q$2:$Q$1001,"",0)</f>
        <v>4628.5196999999998</v>
      </c>
      <c r="R134">
        <f t="shared" si="30"/>
        <v>1775430000</v>
      </c>
      <c r="S134" t="str">
        <f t="shared" si="31"/>
        <v>XAUUSD</v>
      </c>
      <c r="T134" t="str">
        <f t="shared" si="32"/>
        <v>M5</v>
      </c>
      <c r="U134">
        <f t="shared" si="33"/>
        <v>4636.75</v>
      </c>
      <c r="V134">
        <f t="shared" si="34"/>
        <v>4635.8366100000003</v>
      </c>
      <c r="W134">
        <f t="shared" si="35"/>
        <v>4643.1752200000001</v>
      </c>
      <c r="X134">
        <f t="shared" si="36"/>
        <v>4637.5130099999997</v>
      </c>
      <c r="Y134">
        <f t="shared" si="37"/>
        <v>4639.0785699999997</v>
      </c>
      <c r="Z134">
        <f t="shared" si="38"/>
        <v>4653.3418899999997</v>
      </c>
      <c r="AA134">
        <f t="shared" si="39"/>
        <v>4648.58493</v>
      </c>
      <c r="AB134">
        <f t="shared" si="40"/>
        <v>4620.9480299999996</v>
      </c>
      <c r="AC134">
        <f t="shared" si="41"/>
        <v>4628.5196999999998</v>
      </c>
      <c r="AE134">
        <f t="shared" si="42"/>
        <v>4637.5130099999997</v>
      </c>
      <c r="AF134">
        <f t="shared" si="43"/>
        <v>4653.3418899999997</v>
      </c>
      <c r="AG134">
        <f t="shared" si="44"/>
        <v>4620.9480299999996</v>
      </c>
    </row>
    <row r="135" spans="1:33" x14ac:dyDescent="0.55000000000000004">
      <c r="A135">
        <f>ALGLIB_SSA_XAUUSD!J135</f>
        <v>1775430300</v>
      </c>
      <c r="B135" t="str">
        <f>_xlfn.XLOOKUP($A135,ALGLIB_SSA_XAUUSD!$A$2:$A$1001,ALGLIB_SSA_XAUUSD!$B$2:$B$1001,"",0)</f>
        <v/>
      </c>
      <c r="C135" t="str">
        <f>_xlfn.XLOOKUP($A135,ALGLIB_SSA_XAUUSD!$A$2:$A$1001,ALGLIB_SSA_XAUUSD!$C$2:$C$1001,"",0)</f>
        <v/>
      </c>
      <c r="D135" s="1">
        <f>D134+(D146-D134)*1/12</f>
        <v>4611.5291666666662</v>
      </c>
      <c r="E135" s="1">
        <f>E134+(E146-E134)*1/12</f>
        <v>4635.4630966666673</v>
      </c>
      <c r="F135" s="1">
        <f>F134+(F146-F134)*1/12</f>
        <v>4642.6826883333333</v>
      </c>
      <c r="G135" s="1">
        <f>G134+(G146-G134)*1/12</f>
        <v>4652.9881925</v>
      </c>
      <c r="H135" s="1">
        <f>H134+(H146-H134)*1/12</f>
        <v>4620.5049216666666</v>
      </c>
      <c r="I135" t="str">
        <f>_xlfn.XLOOKUP($A135,ALGLIB_SSA_XAUUSD!$J$2:$J$1001,ALGLIB_SSA_XAUUSD!$K$2:$K$1001,"",0)</f>
        <v>XAUUSD</v>
      </c>
      <c r="J135" t="str">
        <f>_xlfn.XLOOKUP($A135,ALGLIB_SSA_XAUUSD!$J$2:$J$1001,ALGLIB_SSA_XAUUSD!$L$2:$L$1001,"",0)</f>
        <v>M5</v>
      </c>
      <c r="K135">
        <f>_xlfn.XLOOKUP($A135,ALGLIB_SSA_XAUUSD!$J$2:$J$1001,ALGLIB_SSA_XAUUSD!$M$2:$M$1001,"",0)</f>
        <v>4630.4799999999996</v>
      </c>
      <c r="L135">
        <f>_xlfn.XLOOKUP($A135,ALGLIB_SSA_XAUUSD!$J$2:$J$1001,ALGLIB_SSA_XAUUSD!$N$2:$N$1001,"",0)</f>
        <v>4633.2935900000002</v>
      </c>
      <c r="M135">
        <f>_xlfn.XLOOKUP($A135,ALGLIB_SSA_XAUUSD!$J$2:$J$1001,ALGLIB_SSA_XAUUSD!$O$2:$O$1001,"",0)</f>
        <v>4636.1860800000004</v>
      </c>
      <c r="N135">
        <f>_xlfn.XLOOKUP($A135,ALGLIB_SSA_XAUUSD!$J$2:$J$1001,ALGLIB_SSA_XAUUSD!$P$2:$P$1001,"",0)</f>
        <v>4644.0196900000001</v>
      </c>
      <c r="O135">
        <f>_xlfn.XLOOKUP($A135,ALGLIB_SSA_XAUUSD!$J$2:$J$1001,ALGLIB_SSA_XAUUSD!$Q$2:$Q$1001,"",0)</f>
        <v>4626.87979</v>
      </c>
      <c r="R135">
        <f t="shared" si="30"/>
        <v>1775430300</v>
      </c>
      <c r="S135" t="str">
        <f t="shared" si="31"/>
        <v>XAUUSD</v>
      </c>
      <c r="T135" t="str">
        <f t="shared" si="32"/>
        <v>M5</v>
      </c>
      <c r="U135">
        <f t="shared" si="33"/>
        <v>4630.4799999999996</v>
      </c>
      <c r="V135">
        <f t="shared" si="34"/>
        <v>4635.4630966666673</v>
      </c>
      <c r="W135">
        <f t="shared" si="35"/>
        <v>4642.6826883333333</v>
      </c>
      <c r="X135">
        <f t="shared" si="36"/>
        <v>4633.2935900000002</v>
      </c>
      <c r="Y135">
        <f t="shared" si="37"/>
        <v>4636.1860800000004</v>
      </c>
      <c r="Z135">
        <f t="shared" si="38"/>
        <v>4652.9881925</v>
      </c>
      <c r="AA135">
        <f t="shared" si="39"/>
        <v>4644.0196900000001</v>
      </c>
      <c r="AB135">
        <f t="shared" si="40"/>
        <v>4620.5049216666666</v>
      </c>
      <c r="AC135">
        <f t="shared" si="41"/>
        <v>4626.87979</v>
      </c>
      <c r="AE135">
        <f t="shared" si="42"/>
        <v>4633.2935900000002</v>
      </c>
      <c r="AF135">
        <f t="shared" si="43"/>
        <v>4652.9881925</v>
      </c>
      <c r="AG135">
        <f t="shared" si="44"/>
        <v>4620.5049216666666</v>
      </c>
    </row>
    <row r="136" spans="1:33" x14ac:dyDescent="0.55000000000000004">
      <c r="A136">
        <f>ALGLIB_SSA_XAUUSD!J136</f>
        <v>1775430600</v>
      </c>
      <c r="B136" t="str">
        <f>_xlfn.XLOOKUP($A136,ALGLIB_SSA_XAUUSD!$A$2:$A$1001,ALGLIB_SSA_XAUUSD!$B$2:$B$1001,"",0)</f>
        <v/>
      </c>
      <c r="C136" t="str">
        <f>_xlfn.XLOOKUP($A136,ALGLIB_SSA_XAUUSD!$A$2:$A$1001,ALGLIB_SSA_XAUUSD!$C$2:$C$1001,"",0)</f>
        <v/>
      </c>
      <c r="D136" s="1">
        <f>D134+(D146-D134)*2/12</f>
        <v>4612.5283333333336</v>
      </c>
      <c r="E136" s="1">
        <f>E134+(E146-E134)*2/12</f>
        <v>4635.0895833333334</v>
      </c>
      <c r="F136" s="1">
        <f>F134+(F146-F134)*2/12</f>
        <v>4642.1901566666666</v>
      </c>
      <c r="G136" s="1">
        <f>G134+(G146-G134)*2/12</f>
        <v>4652.6344950000002</v>
      </c>
      <c r="H136" s="1">
        <f>H134+(H146-H134)*2/12</f>
        <v>4620.0618133333328</v>
      </c>
      <c r="I136" t="str">
        <f>_xlfn.XLOOKUP($A136,ALGLIB_SSA_XAUUSD!$J$2:$J$1001,ALGLIB_SSA_XAUUSD!$K$2:$K$1001,"",0)</f>
        <v>XAUUSD</v>
      </c>
      <c r="J136" t="str">
        <f>_xlfn.XLOOKUP($A136,ALGLIB_SSA_XAUUSD!$J$2:$J$1001,ALGLIB_SSA_XAUUSD!$L$2:$L$1001,"",0)</f>
        <v>M5</v>
      </c>
      <c r="K136">
        <f>_xlfn.XLOOKUP($A136,ALGLIB_SSA_XAUUSD!$J$2:$J$1001,ALGLIB_SSA_XAUUSD!$M$2:$M$1001,"",0)</f>
        <v>4632.63</v>
      </c>
      <c r="L136">
        <f>_xlfn.XLOOKUP($A136,ALGLIB_SSA_XAUUSD!$J$2:$J$1001,ALGLIB_SSA_XAUUSD!$N$2:$N$1001,"",0)</f>
        <v>4628.3430799999996</v>
      </c>
      <c r="M136">
        <f>_xlfn.XLOOKUP($A136,ALGLIB_SSA_XAUUSD!$J$2:$J$1001,ALGLIB_SSA_XAUUSD!$O$2:$O$1001,"",0)</f>
        <v>4632.26458</v>
      </c>
      <c r="N136">
        <f>_xlfn.XLOOKUP($A136,ALGLIB_SSA_XAUUSD!$J$2:$J$1001,ALGLIB_SSA_XAUUSD!$P$2:$P$1001,"",0)</f>
        <v>4638.0888599999998</v>
      </c>
      <c r="O136">
        <f>_xlfn.XLOOKUP($A136,ALGLIB_SSA_XAUUSD!$J$2:$J$1001,ALGLIB_SSA_XAUUSD!$Q$2:$Q$1001,"",0)</f>
        <v>4624.2941700000001</v>
      </c>
      <c r="R136">
        <f t="shared" si="30"/>
        <v>1775430600</v>
      </c>
      <c r="S136" t="str">
        <f t="shared" si="31"/>
        <v>XAUUSD</v>
      </c>
      <c r="T136" t="str">
        <f t="shared" si="32"/>
        <v>M5</v>
      </c>
      <c r="U136">
        <f t="shared" si="33"/>
        <v>4632.63</v>
      </c>
      <c r="V136">
        <f t="shared" si="34"/>
        <v>4635.0895833333334</v>
      </c>
      <c r="W136">
        <f t="shared" si="35"/>
        <v>4642.1901566666666</v>
      </c>
      <c r="X136">
        <f t="shared" si="36"/>
        <v>4628.3430799999996</v>
      </c>
      <c r="Y136">
        <f t="shared" si="37"/>
        <v>4632.26458</v>
      </c>
      <c r="Z136">
        <f t="shared" si="38"/>
        <v>4652.6344950000002</v>
      </c>
      <c r="AA136">
        <f t="shared" si="39"/>
        <v>4638.0888599999998</v>
      </c>
      <c r="AB136">
        <f t="shared" si="40"/>
        <v>4620.0618133333328</v>
      </c>
      <c r="AC136">
        <f t="shared" si="41"/>
        <v>4624.2941700000001</v>
      </c>
      <c r="AE136">
        <f t="shared" si="42"/>
        <v>4628.3430799999996</v>
      </c>
      <c r="AF136">
        <f t="shared" si="43"/>
        <v>4652.6344950000002</v>
      </c>
      <c r="AG136">
        <f t="shared" si="44"/>
        <v>4620.0618133333328</v>
      </c>
    </row>
    <row r="137" spans="1:33" x14ac:dyDescent="0.55000000000000004">
      <c r="A137">
        <f>ALGLIB_SSA_XAUUSD!J137</f>
        <v>1775430900</v>
      </c>
      <c r="B137" t="str">
        <f>_xlfn.XLOOKUP($A137,ALGLIB_SSA_XAUUSD!$A$2:$A$1001,ALGLIB_SSA_XAUUSD!$B$2:$B$1001,"",0)</f>
        <v/>
      </c>
      <c r="C137" t="str">
        <f>_xlfn.XLOOKUP($A137,ALGLIB_SSA_XAUUSD!$A$2:$A$1001,ALGLIB_SSA_XAUUSD!$C$2:$C$1001,"",0)</f>
        <v/>
      </c>
      <c r="D137" s="1">
        <f>D134+(D146-D134)*3/12</f>
        <v>4613.5275000000001</v>
      </c>
      <c r="E137" s="1">
        <f>E134+(E146-E134)*3/12</f>
        <v>4634.7160700000004</v>
      </c>
      <c r="F137" s="1">
        <f>F134+(F146-F134)*3/12</f>
        <v>4641.6976249999998</v>
      </c>
      <c r="G137" s="1">
        <f>G134+(G146-G134)*3/12</f>
        <v>4652.2807974999996</v>
      </c>
      <c r="H137" s="1">
        <f>H134+(H146-H134)*3/12</f>
        <v>4619.6187049999999</v>
      </c>
      <c r="I137" t="str">
        <f>_xlfn.XLOOKUP($A137,ALGLIB_SSA_XAUUSD!$J$2:$J$1001,ALGLIB_SSA_XAUUSD!$K$2:$K$1001,"",0)</f>
        <v>XAUUSD</v>
      </c>
      <c r="J137" t="str">
        <f>_xlfn.XLOOKUP($A137,ALGLIB_SSA_XAUUSD!$J$2:$J$1001,ALGLIB_SSA_XAUUSD!$L$2:$L$1001,"",0)</f>
        <v>M5</v>
      </c>
      <c r="K137">
        <f>_xlfn.XLOOKUP($A137,ALGLIB_SSA_XAUUSD!$J$2:$J$1001,ALGLIB_SSA_XAUUSD!$M$2:$M$1001,"",0)</f>
        <v>4624.8500000000004</v>
      </c>
      <c r="L137">
        <f>_xlfn.XLOOKUP($A137,ALGLIB_SSA_XAUUSD!$J$2:$J$1001,ALGLIB_SSA_XAUUSD!$N$2:$N$1001,"",0)</f>
        <v>4623.1102499999997</v>
      </c>
      <c r="M137">
        <f>_xlfn.XLOOKUP($A137,ALGLIB_SSA_XAUUSD!$J$2:$J$1001,ALGLIB_SSA_XAUUSD!$O$2:$O$1001,"",0)</f>
        <v>4627.6874200000002</v>
      </c>
      <c r="N137">
        <f>_xlfn.XLOOKUP($A137,ALGLIB_SSA_XAUUSD!$J$2:$J$1001,ALGLIB_SSA_XAUUSD!$P$2:$P$1001,"",0)</f>
        <v>4631.6184000000003</v>
      </c>
      <c r="O137">
        <f>_xlfn.XLOOKUP($A137,ALGLIB_SSA_XAUUSD!$J$2:$J$1001,ALGLIB_SSA_XAUUSD!$Q$2:$Q$1001,"",0)</f>
        <v>4620.9525000000003</v>
      </c>
      <c r="R137">
        <f t="shared" si="30"/>
        <v>1775430900</v>
      </c>
      <c r="S137" t="str">
        <f t="shared" si="31"/>
        <v>XAUUSD</v>
      </c>
      <c r="T137" t="str">
        <f t="shared" si="32"/>
        <v>M5</v>
      </c>
      <c r="U137">
        <f t="shared" si="33"/>
        <v>4624.8500000000004</v>
      </c>
      <c r="V137">
        <f t="shared" si="34"/>
        <v>4634.7160700000004</v>
      </c>
      <c r="W137">
        <f t="shared" si="35"/>
        <v>4641.6976249999998</v>
      </c>
      <c r="X137">
        <f t="shared" si="36"/>
        <v>4623.1102499999997</v>
      </c>
      <c r="Y137">
        <f t="shared" si="37"/>
        <v>4627.6874200000002</v>
      </c>
      <c r="Z137">
        <f t="shared" si="38"/>
        <v>4652.2807974999996</v>
      </c>
      <c r="AA137">
        <f t="shared" si="39"/>
        <v>4631.6184000000003</v>
      </c>
      <c r="AB137">
        <f t="shared" si="40"/>
        <v>4619.6187049999999</v>
      </c>
      <c r="AC137">
        <f t="shared" si="41"/>
        <v>4620.9525000000003</v>
      </c>
      <c r="AE137">
        <f t="shared" si="42"/>
        <v>4623.1102499999997</v>
      </c>
      <c r="AF137">
        <f t="shared" si="43"/>
        <v>4652.2807974999996</v>
      </c>
      <c r="AG137">
        <f t="shared" si="44"/>
        <v>4619.6187049999999</v>
      </c>
    </row>
    <row r="138" spans="1:33" x14ac:dyDescent="0.55000000000000004">
      <c r="A138">
        <f>ALGLIB_SSA_XAUUSD!J138</f>
        <v>1775431200</v>
      </c>
      <c r="B138" t="str">
        <f>_xlfn.XLOOKUP($A138,ALGLIB_SSA_XAUUSD!$A$2:$A$1001,ALGLIB_SSA_XAUUSD!$B$2:$B$1001,"",0)</f>
        <v/>
      </c>
      <c r="C138" t="str">
        <f>_xlfn.XLOOKUP($A138,ALGLIB_SSA_XAUUSD!$A$2:$A$1001,ALGLIB_SSA_XAUUSD!$C$2:$C$1001,"",0)</f>
        <v/>
      </c>
      <c r="D138" s="1">
        <f>D134+(D146-D134)*4/12</f>
        <v>4614.5266666666666</v>
      </c>
      <c r="E138" s="1">
        <f>E134+(E146-E134)*4/12</f>
        <v>4634.3425566666665</v>
      </c>
      <c r="F138" s="1">
        <f>F134+(F146-F134)*4/12</f>
        <v>4641.205093333333</v>
      </c>
      <c r="G138" s="1">
        <f>G134+(G146-G134)*4/12</f>
        <v>4651.9270999999999</v>
      </c>
      <c r="H138" s="1">
        <f>H134+(H146-H134)*4/12</f>
        <v>4619.175596666666</v>
      </c>
      <c r="I138" t="str">
        <f>_xlfn.XLOOKUP($A138,ALGLIB_SSA_XAUUSD!$J$2:$J$1001,ALGLIB_SSA_XAUUSD!$K$2:$K$1001,"",0)</f>
        <v>XAUUSD</v>
      </c>
      <c r="J138" t="str">
        <f>_xlfn.XLOOKUP($A138,ALGLIB_SSA_XAUUSD!$J$2:$J$1001,ALGLIB_SSA_XAUUSD!$L$2:$L$1001,"",0)</f>
        <v>M5</v>
      </c>
      <c r="K138">
        <f>_xlfn.XLOOKUP($A138,ALGLIB_SSA_XAUUSD!$J$2:$J$1001,ALGLIB_SSA_XAUUSD!$M$2:$M$1001,"",0)</f>
        <v>4619.92</v>
      </c>
      <c r="L138">
        <f>_xlfn.XLOOKUP($A138,ALGLIB_SSA_XAUUSD!$J$2:$J$1001,ALGLIB_SSA_XAUUSD!$N$2:$N$1001,"",0)</f>
        <v>4618.3136800000002</v>
      </c>
      <c r="M138">
        <f>_xlfn.XLOOKUP($A138,ALGLIB_SSA_XAUUSD!$J$2:$J$1001,ALGLIB_SSA_XAUUSD!$O$2:$O$1001,"",0)</f>
        <v>4623.0005499999997</v>
      </c>
      <c r="N138">
        <f>_xlfn.XLOOKUP($A138,ALGLIB_SSA_XAUUSD!$J$2:$J$1001,ALGLIB_SSA_XAUUSD!$P$2:$P$1001,"",0)</f>
        <v>4625.3512700000001</v>
      </c>
      <c r="O138">
        <f>_xlfn.XLOOKUP($A138,ALGLIB_SSA_XAUUSD!$J$2:$J$1001,ALGLIB_SSA_XAUUSD!$Q$2:$Q$1001,"",0)</f>
        <v>4617.1724599999998</v>
      </c>
      <c r="R138">
        <f t="shared" si="30"/>
        <v>1775431200</v>
      </c>
      <c r="S138" t="str">
        <f t="shared" si="31"/>
        <v>XAUUSD</v>
      </c>
      <c r="T138" t="str">
        <f t="shared" si="32"/>
        <v>M5</v>
      </c>
      <c r="U138">
        <f t="shared" si="33"/>
        <v>4619.92</v>
      </c>
      <c r="V138">
        <f t="shared" si="34"/>
        <v>4634.3425566666665</v>
      </c>
      <c r="W138">
        <f t="shared" si="35"/>
        <v>4641.205093333333</v>
      </c>
      <c r="X138">
        <f t="shared" si="36"/>
        <v>4618.3136800000002</v>
      </c>
      <c r="Y138">
        <f t="shared" si="37"/>
        <v>4623.0005499999997</v>
      </c>
      <c r="Z138">
        <f t="shared" si="38"/>
        <v>4651.9270999999999</v>
      </c>
      <c r="AA138">
        <f t="shared" si="39"/>
        <v>4625.3512700000001</v>
      </c>
      <c r="AB138">
        <f t="shared" si="40"/>
        <v>4619.175596666666</v>
      </c>
      <c r="AC138">
        <f t="shared" si="41"/>
        <v>4617.1724599999998</v>
      </c>
      <c r="AE138">
        <f t="shared" si="42"/>
        <v>4618.3136800000002</v>
      </c>
      <c r="AF138">
        <f t="shared" si="43"/>
        <v>4651.9270999999999</v>
      </c>
      <c r="AG138">
        <f t="shared" si="44"/>
        <v>4619.175596666666</v>
      </c>
    </row>
    <row r="139" spans="1:33" x14ac:dyDescent="0.55000000000000004">
      <c r="A139">
        <f>ALGLIB_SSA_XAUUSD!J139</f>
        <v>1775431500</v>
      </c>
      <c r="B139" t="str">
        <f>_xlfn.XLOOKUP($A139,ALGLIB_SSA_XAUUSD!$A$2:$A$1001,ALGLIB_SSA_XAUUSD!$B$2:$B$1001,"",0)</f>
        <v/>
      </c>
      <c r="C139" t="str">
        <f>_xlfn.XLOOKUP($A139,ALGLIB_SSA_XAUUSD!$A$2:$A$1001,ALGLIB_SSA_XAUUSD!$C$2:$C$1001,"",0)</f>
        <v/>
      </c>
      <c r="D139" s="1">
        <f>D134+(D146-D134)*5/12</f>
        <v>4615.5258333333331</v>
      </c>
      <c r="E139" s="1">
        <f>E134+(E146-E134)*5/12</f>
        <v>4633.9690433333335</v>
      </c>
      <c r="F139" s="1">
        <f>F134+(F146-F134)*5/12</f>
        <v>4640.7125616666663</v>
      </c>
      <c r="G139" s="1">
        <f>G134+(G146-G134)*5/12</f>
        <v>4651.5734025000002</v>
      </c>
      <c r="H139" s="1">
        <f>H134+(H146-H134)*5/12</f>
        <v>4618.7324883333331</v>
      </c>
      <c r="I139" t="str">
        <f>_xlfn.XLOOKUP($A139,ALGLIB_SSA_XAUUSD!$J$2:$J$1001,ALGLIB_SSA_XAUUSD!$K$2:$K$1001,"",0)</f>
        <v>XAUUSD</v>
      </c>
      <c r="J139" t="str">
        <f>_xlfn.XLOOKUP($A139,ALGLIB_SSA_XAUUSD!$J$2:$J$1001,ALGLIB_SSA_XAUUSD!$L$2:$L$1001,"",0)</f>
        <v>M5</v>
      </c>
      <c r="K139">
        <f>_xlfn.XLOOKUP($A139,ALGLIB_SSA_XAUUSD!$J$2:$J$1001,ALGLIB_SSA_XAUUSD!$M$2:$M$1001,"",0)</f>
        <v>4609.4799999999996</v>
      </c>
      <c r="L139">
        <f>_xlfn.XLOOKUP($A139,ALGLIB_SSA_XAUUSD!$J$2:$J$1001,ALGLIB_SSA_XAUUSD!$N$2:$N$1001,"",0)</f>
        <v>4614.5224099999996</v>
      </c>
      <c r="M139">
        <f>_xlfn.XLOOKUP($A139,ALGLIB_SSA_XAUUSD!$J$2:$J$1001,ALGLIB_SSA_XAUUSD!$O$2:$O$1001,"",0)</f>
        <v>4618.7614800000001</v>
      </c>
      <c r="N139">
        <f>_xlfn.XLOOKUP($A139,ALGLIB_SSA_XAUUSD!$J$2:$J$1001,ALGLIB_SSA_XAUUSD!$P$2:$P$1001,"",0)</f>
        <v>4620.1356100000003</v>
      </c>
      <c r="O139">
        <f>_xlfn.XLOOKUP($A139,ALGLIB_SSA_XAUUSD!$J$2:$J$1001,ALGLIB_SSA_XAUUSD!$Q$2:$Q$1001,"",0)</f>
        <v>4613.4706999999999</v>
      </c>
      <c r="R139">
        <f t="shared" si="30"/>
        <v>1775431500</v>
      </c>
      <c r="S139" t="str">
        <f t="shared" si="31"/>
        <v>XAUUSD</v>
      </c>
      <c r="T139" t="str">
        <f t="shared" si="32"/>
        <v>M5</v>
      </c>
      <c r="U139">
        <f t="shared" si="33"/>
        <v>4609.4799999999996</v>
      </c>
      <c r="V139">
        <f t="shared" si="34"/>
        <v>4633.9690433333335</v>
      </c>
      <c r="W139">
        <f t="shared" si="35"/>
        <v>4640.7125616666663</v>
      </c>
      <c r="X139">
        <f t="shared" si="36"/>
        <v>4614.5224099999996</v>
      </c>
      <c r="Y139">
        <f t="shared" si="37"/>
        <v>4618.7614800000001</v>
      </c>
      <c r="Z139">
        <f t="shared" si="38"/>
        <v>4651.5734025000002</v>
      </c>
      <c r="AA139">
        <f t="shared" si="39"/>
        <v>4620.1356100000003</v>
      </c>
      <c r="AB139">
        <f t="shared" si="40"/>
        <v>4618.7324883333331</v>
      </c>
      <c r="AC139">
        <f t="shared" si="41"/>
        <v>4613.4706999999999</v>
      </c>
      <c r="AE139">
        <f t="shared" si="42"/>
        <v>4614.5224099999996</v>
      </c>
      <c r="AF139">
        <f t="shared" si="43"/>
        <v>4651.5734025000002</v>
      </c>
      <c r="AG139">
        <f t="shared" si="44"/>
        <v>4618.7324883333331</v>
      </c>
    </row>
    <row r="140" spans="1:33" x14ac:dyDescent="0.55000000000000004">
      <c r="A140">
        <f>ALGLIB_SSA_XAUUSD!J140</f>
        <v>1775431800</v>
      </c>
      <c r="B140" t="str">
        <f>_xlfn.XLOOKUP($A140,ALGLIB_SSA_XAUUSD!$A$2:$A$1001,ALGLIB_SSA_XAUUSD!$B$2:$B$1001,"",0)</f>
        <v/>
      </c>
      <c r="C140" t="str">
        <f>_xlfn.XLOOKUP($A140,ALGLIB_SSA_XAUUSD!$A$2:$A$1001,ALGLIB_SSA_XAUUSD!$C$2:$C$1001,"",0)</f>
        <v/>
      </c>
      <c r="D140" s="1">
        <f>D134+(D146-D134)*6/12</f>
        <v>4616.5249999999996</v>
      </c>
      <c r="E140" s="1">
        <f>E134+(E146-E134)*6/12</f>
        <v>4633.5955300000005</v>
      </c>
      <c r="F140" s="1">
        <f>F134+(F146-F134)*6/12</f>
        <v>4640.2200300000004</v>
      </c>
      <c r="G140" s="1">
        <f>G134+(G146-G134)*6/12</f>
        <v>4651.2197049999995</v>
      </c>
      <c r="H140" s="1">
        <f>H134+(H146-H134)*6/12</f>
        <v>4618.2893800000002</v>
      </c>
      <c r="I140" t="str">
        <f>_xlfn.XLOOKUP($A140,ALGLIB_SSA_XAUUSD!$J$2:$J$1001,ALGLIB_SSA_XAUUSD!$K$2:$K$1001,"",0)</f>
        <v>XAUUSD</v>
      </c>
      <c r="J140" t="str">
        <f>_xlfn.XLOOKUP($A140,ALGLIB_SSA_XAUUSD!$J$2:$J$1001,ALGLIB_SSA_XAUUSD!$L$2:$L$1001,"",0)</f>
        <v>M5</v>
      </c>
      <c r="K140">
        <f>_xlfn.XLOOKUP($A140,ALGLIB_SSA_XAUUSD!$J$2:$J$1001,ALGLIB_SSA_XAUUSD!$M$2:$M$1001,"",0)</f>
        <v>4615.4399999999996</v>
      </c>
      <c r="L140">
        <f>_xlfn.XLOOKUP($A140,ALGLIB_SSA_XAUUSD!$J$2:$J$1001,ALGLIB_SSA_XAUUSD!$N$2:$N$1001,"",0)</f>
        <v>4612.2961999999998</v>
      </c>
      <c r="M140">
        <f>_xlfn.XLOOKUP($A140,ALGLIB_SSA_XAUUSD!$J$2:$J$1001,ALGLIB_SSA_XAUUSD!$O$2:$O$1001,"",0)</f>
        <v>4615.5288399999999</v>
      </c>
      <c r="N140">
        <f>_xlfn.XLOOKUP($A140,ALGLIB_SSA_XAUUSD!$J$2:$J$1001,ALGLIB_SSA_XAUUSD!$P$2:$P$1001,"",0)</f>
        <v>4616.5612199999996</v>
      </c>
      <c r="O140">
        <f>_xlfn.XLOOKUP($A140,ALGLIB_SSA_XAUUSD!$J$2:$J$1001,ALGLIB_SSA_XAUUSD!$Q$2:$Q$1001,"",0)</f>
        <v>4610.5015400000002</v>
      </c>
      <c r="R140">
        <f t="shared" si="30"/>
        <v>1775431800</v>
      </c>
      <c r="S140" t="str">
        <f t="shared" si="31"/>
        <v>XAUUSD</v>
      </c>
      <c r="T140" t="str">
        <f t="shared" si="32"/>
        <v>M5</v>
      </c>
      <c r="U140">
        <f t="shared" si="33"/>
        <v>4615.4399999999996</v>
      </c>
      <c r="V140">
        <f t="shared" si="34"/>
        <v>4633.5955300000005</v>
      </c>
      <c r="W140">
        <f t="shared" si="35"/>
        <v>4640.2200300000004</v>
      </c>
      <c r="X140">
        <f t="shared" si="36"/>
        <v>4612.2961999999998</v>
      </c>
      <c r="Y140">
        <f t="shared" si="37"/>
        <v>4615.5288399999999</v>
      </c>
      <c r="Z140">
        <f t="shared" si="38"/>
        <v>4651.2197049999995</v>
      </c>
      <c r="AA140">
        <f t="shared" si="39"/>
        <v>4616.5612199999996</v>
      </c>
      <c r="AB140">
        <f t="shared" si="40"/>
        <v>4618.2893800000002</v>
      </c>
      <c r="AC140">
        <f t="shared" si="41"/>
        <v>4610.5015400000002</v>
      </c>
      <c r="AE140">
        <f t="shared" si="42"/>
        <v>4612.2961999999998</v>
      </c>
      <c r="AF140">
        <f t="shared" si="43"/>
        <v>4651.2197049999995</v>
      </c>
      <c r="AG140">
        <f t="shared" si="44"/>
        <v>4618.2893800000002</v>
      </c>
    </row>
    <row r="141" spans="1:33" x14ac:dyDescent="0.55000000000000004">
      <c r="A141">
        <f>ALGLIB_SSA_XAUUSD!J141</f>
        <v>1775432100</v>
      </c>
      <c r="B141" t="str">
        <f>_xlfn.XLOOKUP($A141,ALGLIB_SSA_XAUUSD!$A$2:$A$1001,ALGLIB_SSA_XAUUSD!$B$2:$B$1001,"",0)</f>
        <v/>
      </c>
      <c r="C141" t="str">
        <f>_xlfn.XLOOKUP($A141,ALGLIB_SSA_XAUUSD!$A$2:$A$1001,ALGLIB_SSA_XAUUSD!$C$2:$C$1001,"",0)</f>
        <v/>
      </c>
      <c r="D141" s="1">
        <f>D134+(D146-D134)*7/12</f>
        <v>4617.524166666667</v>
      </c>
      <c r="E141" s="1">
        <f>E134+(E146-E134)*7/12</f>
        <v>4633.2220166666666</v>
      </c>
      <c r="F141" s="1">
        <f>F134+(F146-F134)*7/12</f>
        <v>4639.7274983333336</v>
      </c>
      <c r="G141" s="1">
        <f>G134+(G146-G134)*7/12</f>
        <v>4650.8660074999998</v>
      </c>
      <c r="H141" s="1">
        <f>H134+(H146-H134)*7/12</f>
        <v>4617.8462716666663</v>
      </c>
      <c r="I141" t="str">
        <f>_xlfn.XLOOKUP($A141,ALGLIB_SSA_XAUUSD!$J$2:$J$1001,ALGLIB_SSA_XAUUSD!$K$2:$K$1001,"",0)</f>
        <v>XAUUSD</v>
      </c>
      <c r="J141" t="str">
        <f>_xlfn.XLOOKUP($A141,ALGLIB_SSA_XAUUSD!$J$2:$J$1001,ALGLIB_SSA_XAUUSD!$L$2:$L$1001,"",0)</f>
        <v>M5</v>
      </c>
      <c r="K141">
        <f>_xlfn.XLOOKUP($A141,ALGLIB_SSA_XAUUSD!$J$2:$J$1001,ALGLIB_SSA_XAUUSD!$M$2:$M$1001,"",0)</f>
        <v>4614.28</v>
      </c>
      <c r="L141">
        <f>_xlfn.XLOOKUP($A141,ALGLIB_SSA_XAUUSD!$J$2:$J$1001,ALGLIB_SSA_XAUUSD!$N$2:$N$1001,"",0)</f>
        <v>4611.5436499999996</v>
      </c>
      <c r="M141">
        <f>_xlfn.XLOOKUP($A141,ALGLIB_SSA_XAUUSD!$J$2:$J$1001,ALGLIB_SSA_XAUUSD!$O$2:$O$1001,"",0)</f>
        <v>4613.5362400000004</v>
      </c>
      <c r="N141">
        <f>_xlfn.XLOOKUP($A141,ALGLIB_SSA_XAUUSD!$J$2:$J$1001,ALGLIB_SSA_XAUUSD!$P$2:$P$1001,"",0)</f>
        <v>4614.9085299999997</v>
      </c>
      <c r="O141">
        <f>_xlfn.XLOOKUP($A141,ALGLIB_SSA_XAUUSD!$J$2:$J$1001,ALGLIB_SSA_XAUUSD!$Q$2:$Q$1001,"",0)</f>
        <v>4608.6942799999997</v>
      </c>
      <c r="R141">
        <f t="shared" si="30"/>
        <v>1775432100</v>
      </c>
      <c r="S141" t="str">
        <f t="shared" si="31"/>
        <v>XAUUSD</v>
      </c>
      <c r="T141" t="str">
        <f t="shared" si="32"/>
        <v>M5</v>
      </c>
      <c r="U141">
        <f t="shared" si="33"/>
        <v>4614.28</v>
      </c>
      <c r="V141">
        <f t="shared" si="34"/>
        <v>4633.2220166666666</v>
      </c>
      <c r="W141">
        <f t="shared" si="35"/>
        <v>4639.7274983333336</v>
      </c>
      <c r="X141">
        <f t="shared" si="36"/>
        <v>4611.5436499999996</v>
      </c>
      <c r="Y141">
        <f t="shared" si="37"/>
        <v>4613.5362400000004</v>
      </c>
      <c r="Z141">
        <f t="shared" si="38"/>
        <v>4650.8660074999998</v>
      </c>
      <c r="AA141">
        <f t="shared" si="39"/>
        <v>4614.9085299999997</v>
      </c>
      <c r="AB141">
        <f t="shared" si="40"/>
        <v>4617.8462716666663</v>
      </c>
      <c r="AC141">
        <f t="shared" si="41"/>
        <v>4608.6942799999997</v>
      </c>
      <c r="AE141">
        <f t="shared" si="42"/>
        <v>4611.5436499999996</v>
      </c>
      <c r="AF141">
        <f t="shared" si="43"/>
        <v>4650.8660074999998</v>
      </c>
      <c r="AG141">
        <f t="shared" si="44"/>
        <v>4617.8462716666663</v>
      </c>
    </row>
    <row r="142" spans="1:33" x14ac:dyDescent="0.55000000000000004">
      <c r="A142">
        <f>ALGLIB_SSA_XAUUSD!J142</f>
        <v>1775432400</v>
      </c>
      <c r="B142" t="str">
        <f>_xlfn.XLOOKUP($A142,ALGLIB_SSA_XAUUSD!$A$2:$A$1001,ALGLIB_SSA_XAUUSD!$B$2:$B$1001,"",0)</f>
        <v/>
      </c>
      <c r="C142" t="str">
        <f>_xlfn.XLOOKUP($A142,ALGLIB_SSA_XAUUSD!$A$2:$A$1001,ALGLIB_SSA_XAUUSD!$C$2:$C$1001,"",0)</f>
        <v/>
      </c>
      <c r="D142" s="1">
        <f>D134+(D146-D134)*8/12</f>
        <v>4618.5233333333335</v>
      </c>
      <c r="E142" s="1">
        <f>E134+(E146-E134)*8/12</f>
        <v>4632.8485033333336</v>
      </c>
      <c r="F142" s="1">
        <f>F134+(F146-F134)*8/12</f>
        <v>4639.2349666666669</v>
      </c>
      <c r="G142" s="1">
        <f>G134+(G146-G134)*8/12</f>
        <v>4650.5123100000001</v>
      </c>
      <c r="H142" s="1">
        <f>H134+(H146-H134)*8/12</f>
        <v>4617.4031633333334</v>
      </c>
      <c r="I142" t="str">
        <f>_xlfn.XLOOKUP($A142,ALGLIB_SSA_XAUUSD!$J$2:$J$1001,ALGLIB_SSA_XAUUSD!$K$2:$K$1001,"",0)</f>
        <v>XAUUSD</v>
      </c>
      <c r="J142" t="str">
        <f>_xlfn.XLOOKUP($A142,ALGLIB_SSA_XAUUSD!$J$2:$J$1001,ALGLIB_SSA_XAUUSD!$L$2:$L$1001,"",0)</f>
        <v>M5</v>
      </c>
      <c r="K142">
        <f>_xlfn.XLOOKUP($A142,ALGLIB_SSA_XAUUSD!$J$2:$J$1001,ALGLIB_SSA_XAUUSD!$M$2:$M$1001,"",0)</f>
        <v>4607.25</v>
      </c>
      <c r="L142">
        <f>_xlfn.XLOOKUP($A142,ALGLIB_SSA_XAUUSD!$J$2:$J$1001,ALGLIB_SSA_XAUUSD!$N$2:$N$1001,"",0)</f>
        <v>4612.1248800000003</v>
      </c>
      <c r="M142">
        <f>_xlfn.XLOOKUP($A142,ALGLIB_SSA_XAUUSD!$J$2:$J$1001,ALGLIB_SSA_XAUUSD!$O$2:$O$1001,"",0)</f>
        <v>4612.8305600000003</v>
      </c>
      <c r="N142">
        <f>_xlfn.XLOOKUP($A142,ALGLIB_SSA_XAUUSD!$J$2:$J$1001,ALGLIB_SSA_XAUUSD!$P$2:$P$1001,"",0)</f>
        <v>4615.0315199999995</v>
      </c>
      <c r="O142">
        <f>_xlfn.XLOOKUP($A142,ALGLIB_SSA_XAUUSD!$J$2:$J$1001,ALGLIB_SSA_XAUUSD!$Q$2:$Q$1001,"",0)</f>
        <v>4608.0202300000001</v>
      </c>
      <c r="R142">
        <f t="shared" si="30"/>
        <v>1775432400</v>
      </c>
      <c r="S142" t="str">
        <f t="shared" si="31"/>
        <v>XAUUSD</v>
      </c>
      <c r="T142" t="str">
        <f t="shared" si="32"/>
        <v>M5</v>
      </c>
      <c r="U142">
        <f t="shared" si="33"/>
        <v>4607.25</v>
      </c>
      <c r="V142">
        <f t="shared" si="34"/>
        <v>4632.8485033333336</v>
      </c>
      <c r="W142">
        <f t="shared" si="35"/>
        <v>4639.2349666666669</v>
      </c>
      <c r="X142">
        <f t="shared" si="36"/>
        <v>4612.1248800000003</v>
      </c>
      <c r="Y142">
        <f t="shared" si="37"/>
        <v>4612.8305600000003</v>
      </c>
      <c r="Z142">
        <f t="shared" si="38"/>
        <v>4650.5123100000001</v>
      </c>
      <c r="AA142">
        <f t="shared" si="39"/>
        <v>4615.0315199999995</v>
      </c>
      <c r="AB142">
        <f t="shared" si="40"/>
        <v>4617.4031633333334</v>
      </c>
      <c r="AC142">
        <f t="shared" si="41"/>
        <v>4608.0202300000001</v>
      </c>
      <c r="AE142">
        <f t="shared" si="42"/>
        <v>4612.1248800000003</v>
      </c>
      <c r="AF142">
        <f t="shared" si="43"/>
        <v>4650.5123100000001</v>
      </c>
      <c r="AG142">
        <f t="shared" si="44"/>
        <v>4617.4031633333334</v>
      </c>
    </row>
    <row r="143" spans="1:33" x14ac:dyDescent="0.55000000000000004">
      <c r="A143">
        <f>ALGLIB_SSA_XAUUSD!J143</f>
        <v>1775432700</v>
      </c>
      <c r="B143" t="str">
        <f>_xlfn.XLOOKUP($A143,ALGLIB_SSA_XAUUSD!$A$2:$A$1001,ALGLIB_SSA_XAUUSD!$B$2:$B$1001,"",0)</f>
        <v/>
      </c>
      <c r="C143" t="str">
        <f>_xlfn.XLOOKUP($A143,ALGLIB_SSA_XAUUSD!$A$2:$A$1001,ALGLIB_SSA_XAUUSD!$C$2:$C$1001,"",0)</f>
        <v/>
      </c>
      <c r="D143" s="1">
        <f>D134+(D146-D134)*9/12</f>
        <v>4619.5225</v>
      </c>
      <c r="E143" s="1">
        <f>E134+(E146-E134)*9/12</f>
        <v>4632.4749899999997</v>
      </c>
      <c r="F143" s="1">
        <f>F134+(F146-F134)*9/12</f>
        <v>4638.7424350000001</v>
      </c>
      <c r="G143" s="1">
        <f>G134+(G146-G134)*9/12</f>
        <v>4650.1586125000003</v>
      </c>
      <c r="H143" s="1">
        <f>H134+(H146-H134)*9/12</f>
        <v>4616.9600549999996</v>
      </c>
      <c r="I143" t="str">
        <f>_xlfn.XLOOKUP($A143,ALGLIB_SSA_XAUUSD!$J$2:$J$1001,ALGLIB_SSA_XAUUSD!$K$2:$K$1001,"",0)</f>
        <v>XAUUSD</v>
      </c>
      <c r="J143" t="str">
        <f>_xlfn.XLOOKUP($A143,ALGLIB_SSA_XAUUSD!$J$2:$J$1001,ALGLIB_SSA_XAUUSD!$L$2:$L$1001,"",0)</f>
        <v>M5</v>
      </c>
      <c r="K143">
        <f>_xlfn.XLOOKUP($A143,ALGLIB_SSA_XAUUSD!$J$2:$J$1001,ALGLIB_SSA_XAUUSD!$M$2:$M$1001,"",0)</f>
        <v>4613.58</v>
      </c>
      <c r="L143">
        <f>_xlfn.XLOOKUP($A143,ALGLIB_SSA_XAUUSD!$J$2:$J$1001,ALGLIB_SSA_XAUUSD!$N$2:$N$1001,"",0)</f>
        <v>4613.8474200000001</v>
      </c>
      <c r="M143">
        <f>_xlfn.XLOOKUP($A143,ALGLIB_SSA_XAUUSD!$J$2:$J$1001,ALGLIB_SSA_XAUUSD!$O$2:$O$1001,"",0)</f>
        <v>4613.3389900000002</v>
      </c>
      <c r="N143">
        <f>_xlfn.XLOOKUP($A143,ALGLIB_SSA_XAUUSD!$J$2:$J$1001,ALGLIB_SSA_XAUUSD!$P$2:$P$1001,"",0)</f>
        <v>4616.6145100000003</v>
      </c>
      <c r="O143">
        <f>_xlfn.XLOOKUP($A143,ALGLIB_SSA_XAUUSD!$J$2:$J$1001,ALGLIB_SSA_XAUUSD!$Q$2:$Q$1001,"",0)</f>
        <v>4608.5599599999996</v>
      </c>
      <c r="R143">
        <f t="shared" si="30"/>
        <v>1775432700</v>
      </c>
      <c r="S143" t="str">
        <f t="shared" si="31"/>
        <v>XAUUSD</v>
      </c>
      <c r="T143" t="str">
        <f t="shared" si="32"/>
        <v>M5</v>
      </c>
      <c r="U143">
        <f t="shared" si="33"/>
        <v>4613.58</v>
      </c>
      <c r="V143">
        <f t="shared" si="34"/>
        <v>4632.4749899999997</v>
      </c>
      <c r="W143">
        <f t="shared" si="35"/>
        <v>4638.7424350000001</v>
      </c>
      <c r="X143">
        <f t="shared" si="36"/>
        <v>4613.8474200000001</v>
      </c>
      <c r="Y143">
        <f t="shared" si="37"/>
        <v>4613.3389900000002</v>
      </c>
      <c r="Z143">
        <f t="shared" si="38"/>
        <v>4650.1586125000003</v>
      </c>
      <c r="AA143">
        <f t="shared" si="39"/>
        <v>4616.6145100000003</v>
      </c>
      <c r="AB143">
        <f t="shared" si="40"/>
        <v>4616.9600549999996</v>
      </c>
      <c r="AC143">
        <f t="shared" si="41"/>
        <v>4608.5599599999996</v>
      </c>
      <c r="AE143">
        <f t="shared" si="42"/>
        <v>4613.8474200000001</v>
      </c>
      <c r="AF143">
        <f t="shared" si="43"/>
        <v>4650.1586125000003</v>
      </c>
      <c r="AG143">
        <f t="shared" si="44"/>
        <v>4616.9600549999996</v>
      </c>
    </row>
    <row r="144" spans="1:33" x14ac:dyDescent="0.55000000000000004">
      <c r="A144">
        <f>ALGLIB_SSA_XAUUSD!J144</f>
        <v>1775433000</v>
      </c>
      <c r="B144" t="str">
        <f>_xlfn.XLOOKUP($A144,ALGLIB_SSA_XAUUSD!$A$2:$A$1001,ALGLIB_SSA_XAUUSD!$B$2:$B$1001,"",0)</f>
        <v/>
      </c>
      <c r="C144" t="str">
        <f>_xlfn.XLOOKUP($A144,ALGLIB_SSA_XAUUSD!$A$2:$A$1001,ALGLIB_SSA_XAUUSD!$C$2:$C$1001,"",0)</f>
        <v/>
      </c>
      <c r="D144" s="1">
        <f>D134+(D146-D134)*10/12</f>
        <v>4620.5216666666674</v>
      </c>
      <c r="E144" s="1">
        <f>E134+(E146-E134)*10/12</f>
        <v>4632.1014766666667</v>
      </c>
      <c r="F144" s="1">
        <f>F134+(F146-F134)*10/12</f>
        <v>4638.2499033333334</v>
      </c>
      <c r="G144" s="1">
        <f>G134+(G146-G134)*10/12</f>
        <v>4649.8049150000006</v>
      </c>
      <c r="H144" s="1">
        <f>H134+(H146-H134)*10/12</f>
        <v>4616.5169466666666</v>
      </c>
      <c r="I144" t="str">
        <f>_xlfn.XLOOKUP($A144,ALGLIB_SSA_XAUUSD!$J$2:$J$1001,ALGLIB_SSA_XAUUSD!$K$2:$K$1001,"",0)</f>
        <v>XAUUSD</v>
      </c>
      <c r="J144" t="str">
        <f>_xlfn.XLOOKUP($A144,ALGLIB_SSA_XAUUSD!$J$2:$J$1001,ALGLIB_SSA_XAUUSD!$L$2:$L$1001,"",0)</f>
        <v>M5</v>
      </c>
      <c r="K144">
        <f>_xlfn.XLOOKUP($A144,ALGLIB_SSA_XAUUSD!$J$2:$J$1001,ALGLIB_SSA_XAUUSD!$M$2:$M$1001,"",0)</f>
        <v>4616.92</v>
      </c>
      <c r="L144">
        <f>_xlfn.XLOOKUP($A144,ALGLIB_SSA_XAUUSD!$J$2:$J$1001,ALGLIB_SSA_XAUUSD!$N$2:$N$1001,"",0)</f>
        <v>4616.0218000000004</v>
      </c>
      <c r="M144">
        <f>_xlfn.XLOOKUP($A144,ALGLIB_SSA_XAUUSD!$J$2:$J$1001,ALGLIB_SSA_XAUUSD!$O$2:$O$1001,"",0)</f>
        <v>4614.6804000000002</v>
      </c>
      <c r="N144">
        <f>_xlfn.XLOOKUP($A144,ALGLIB_SSA_XAUUSD!$J$2:$J$1001,ALGLIB_SSA_XAUUSD!$P$2:$P$1001,"",0)</f>
        <v>4619.0384999999997</v>
      </c>
      <c r="O144">
        <f>_xlfn.XLOOKUP($A144,ALGLIB_SSA_XAUUSD!$J$2:$J$1001,ALGLIB_SSA_XAUUSD!$Q$2:$Q$1001,"",0)</f>
        <v>4609.9696599999997</v>
      </c>
      <c r="R144">
        <f t="shared" si="30"/>
        <v>1775433000</v>
      </c>
      <c r="S144" t="str">
        <f t="shared" si="31"/>
        <v>XAUUSD</v>
      </c>
      <c r="T144" t="str">
        <f t="shared" si="32"/>
        <v>M5</v>
      </c>
      <c r="U144">
        <f t="shared" si="33"/>
        <v>4616.92</v>
      </c>
      <c r="V144">
        <f t="shared" si="34"/>
        <v>4632.1014766666667</v>
      </c>
      <c r="W144">
        <f t="shared" si="35"/>
        <v>4638.2499033333334</v>
      </c>
      <c r="X144">
        <f t="shared" si="36"/>
        <v>4616.0218000000004</v>
      </c>
      <c r="Y144">
        <f t="shared" si="37"/>
        <v>4614.6804000000002</v>
      </c>
      <c r="Z144">
        <f t="shared" si="38"/>
        <v>4649.8049150000006</v>
      </c>
      <c r="AA144">
        <f t="shared" si="39"/>
        <v>4619.0384999999997</v>
      </c>
      <c r="AB144">
        <f t="shared" si="40"/>
        <v>4616.5169466666666</v>
      </c>
      <c r="AC144">
        <f t="shared" si="41"/>
        <v>4609.9696599999997</v>
      </c>
      <c r="AE144">
        <f t="shared" si="42"/>
        <v>4616.0218000000004</v>
      </c>
      <c r="AF144">
        <f t="shared" si="43"/>
        <v>4649.8049150000006</v>
      </c>
      <c r="AG144">
        <f t="shared" si="44"/>
        <v>4616.5169466666666</v>
      </c>
    </row>
    <row r="145" spans="1:33" x14ac:dyDescent="0.55000000000000004">
      <c r="A145">
        <f>ALGLIB_SSA_XAUUSD!J145</f>
        <v>1775433300</v>
      </c>
      <c r="B145" t="str">
        <f>_xlfn.XLOOKUP($A145,ALGLIB_SSA_XAUUSD!$A$2:$A$1001,ALGLIB_SSA_XAUUSD!$B$2:$B$1001,"",0)</f>
        <v/>
      </c>
      <c r="C145" t="str">
        <f>_xlfn.XLOOKUP($A145,ALGLIB_SSA_XAUUSD!$A$2:$A$1001,ALGLIB_SSA_XAUUSD!$C$2:$C$1001,"",0)</f>
        <v/>
      </c>
      <c r="D145" s="1">
        <f>D134+(D146-D134)*11/12</f>
        <v>4621.5208333333339</v>
      </c>
      <c r="E145" s="1">
        <f>E134+(E146-E134)*11/12</f>
        <v>4631.7279633333328</v>
      </c>
      <c r="F145" s="1">
        <f>F134+(F146-F134)*11/12</f>
        <v>4637.7573716666666</v>
      </c>
      <c r="G145" s="1">
        <f>G134+(G146-G134)*11/12</f>
        <v>4649.4512175</v>
      </c>
      <c r="H145" s="1">
        <f>H134+(H146-H134)*11/12</f>
        <v>4616.0738383333328</v>
      </c>
      <c r="I145" t="str">
        <f>_xlfn.XLOOKUP($A145,ALGLIB_SSA_XAUUSD!$J$2:$J$1001,ALGLIB_SSA_XAUUSD!$K$2:$K$1001,"",0)</f>
        <v>XAUUSD</v>
      </c>
      <c r="J145" t="str">
        <f>_xlfn.XLOOKUP($A145,ALGLIB_SSA_XAUUSD!$J$2:$J$1001,ALGLIB_SSA_XAUUSD!$L$2:$L$1001,"",0)</f>
        <v>M5</v>
      </c>
      <c r="K145">
        <f>_xlfn.XLOOKUP($A145,ALGLIB_SSA_XAUUSD!$J$2:$J$1001,ALGLIB_SSA_XAUUSD!$M$2:$M$1001,"",0)</f>
        <v>4610.53</v>
      </c>
      <c r="L145">
        <f>_xlfn.XLOOKUP($A145,ALGLIB_SSA_XAUUSD!$J$2:$J$1001,ALGLIB_SSA_XAUUSD!$N$2:$N$1001,"",0)</f>
        <v>4618.0248499999998</v>
      </c>
      <c r="M145">
        <f>_xlfn.XLOOKUP($A145,ALGLIB_SSA_XAUUSD!$J$2:$J$1001,ALGLIB_SSA_XAUUSD!$O$2:$O$1001,"",0)</f>
        <v>4616.3526300000003</v>
      </c>
      <c r="N145">
        <f>_xlfn.XLOOKUP($A145,ALGLIB_SSA_XAUUSD!$J$2:$J$1001,ALGLIB_SSA_XAUUSD!$P$2:$P$1001,"",0)</f>
        <v>4621.6044199999997</v>
      </c>
      <c r="O145">
        <f>_xlfn.XLOOKUP($A145,ALGLIB_SSA_XAUUSD!$J$2:$J$1001,ALGLIB_SSA_XAUUSD!$Q$2:$Q$1001,"",0)</f>
        <v>4611.6280900000002</v>
      </c>
      <c r="R145">
        <f t="shared" si="30"/>
        <v>1775433300</v>
      </c>
      <c r="S145" t="str">
        <f t="shared" si="31"/>
        <v>XAUUSD</v>
      </c>
      <c r="T145" t="str">
        <f t="shared" si="32"/>
        <v>M5</v>
      </c>
      <c r="U145">
        <f t="shared" si="33"/>
        <v>4610.53</v>
      </c>
      <c r="V145">
        <f t="shared" si="34"/>
        <v>4631.7279633333328</v>
      </c>
      <c r="W145">
        <f t="shared" si="35"/>
        <v>4637.7573716666666</v>
      </c>
      <c r="X145">
        <f t="shared" si="36"/>
        <v>4618.0248499999998</v>
      </c>
      <c r="Y145">
        <f t="shared" si="37"/>
        <v>4616.3526300000003</v>
      </c>
      <c r="Z145">
        <f t="shared" si="38"/>
        <v>4649.4512175</v>
      </c>
      <c r="AA145">
        <f t="shared" si="39"/>
        <v>4621.6044199999997</v>
      </c>
      <c r="AB145">
        <f t="shared" si="40"/>
        <v>4616.0738383333328</v>
      </c>
      <c r="AC145">
        <f t="shared" si="41"/>
        <v>4611.6280900000002</v>
      </c>
      <c r="AE145">
        <f t="shared" si="42"/>
        <v>4618.0248499999998</v>
      </c>
      <c r="AF145">
        <f t="shared" si="43"/>
        <v>4649.4512175</v>
      </c>
      <c r="AG145">
        <f t="shared" si="44"/>
        <v>4616.0738383333328</v>
      </c>
    </row>
    <row r="146" spans="1:33" x14ac:dyDescent="0.55000000000000004">
      <c r="A146">
        <f>ALGLIB_SSA_XAUUSD!J146</f>
        <v>1775433600</v>
      </c>
      <c r="B146" t="str">
        <f>_xlfn.XLOOKUP($A146,ALGLIB_SSA_XAUUSD!$A$2:$A$1001,ALGLIB_SSA_XAUUSD!$B$2:$B$1001,"",0)</f>
        <v>XAUUSD</v>
      </c>
      <c r="C146" t="str">
        <f>_xlfn.XLOOKUP($A146,ALGLIB_SSA_XAUUSD!$A$2:$A$1001,ALGLIB_SSA_XAUUSD!$C$2:$C$1001,"",0)</f>
        <v>H1</v>
      </c>
      <c r="D146" s="2">
        <f>_xlfn.XLOOKUP($A146,ALGLIB_SSA_XAUUSD!$A$2:$A$1001,ALGLIB_SSA_XAUUSD!$D$2:$D$1001,"",0)</f>
        <v>4622.5200000000004</v>
      </c>
      <c r="E146" s="2">
        <f>_xlfn.XLOOKUP($A146,ALGLIB_SSA_XAUUSD!$A$2:$A$1001,ALGLIB_SSA_XAUUSD!$E$2:$E$1001,"",0)</f>
        <v>4631.3544499999998</v>
      </c>
      <c r="F146" s="2">
        <f>_xlfn.XLOOKUP($A146,ALGLIB_SSA_XAUUSD!$A$2:$A$1001,ALGLIB_SSA_XAUUSD!$F$2:$F$1001,"",0)</f>
        <v>4637.2648399999998</v>
      </c>
      <c r="G146" s="2">
        <f>_xlfn.XLOOKUP($A146,ALGLIB_SSA_XAUUSD!$A$2:$A$1001,ALGLIB_SSA_XAUUSD!$G$2:$G$1001,"",0)</f>
        <v>4649.0975200000003</v>
      </c>
      <c r="H146" s="2">
        <f>_xlfn.XLOOKUP($A146,ALGLIB_SSA_XAUUSD!$A$2:$A$1001,ALGLIB_SSA_XAUUSD!$H$2:$H$1001,"",0)</f>
        <v>4615.6307299999999</v>
      </c>
      <c r="I146" t="str">
        <f>_xlfn.XLOOKUP($A146,ALGLIB_SSA_XAUUSD!$J$2:$J$1001,ALGLIB_SSA_XAUUSD!$K$2:$K$1001,"",0)</f>
        <v>XAUUSD</v>
      </c>
      <c r="J146" t="str">
        <f>_xlfn.XLOOKUP($A146,ALGLIB_SSA_XAUUSD!$J$2:$J$1001,ALGLIB_SSA_XAUUSD!$L$2:$L$1001,"",0)</f>
        <v>M5</v>
      </c>
      <c r="K146">
        <f>_xlfn.XLOOKUP($A146,ALGLIB_SSA_XAUUSD!$J$2:$J$1001,ALGLIB_SSA_XAUUSD!$M$2:$M$1001,"",0)</f>
        <v>4623.28</v>
      </c>
      <c r="L146">
        <f>_xlfn.XLOOKUP($A146,ALGLIB_SSA_XAUUSD!$J$2:$J$1001,ALGLIB_SSA_XAUUSD!$N$2:$N$1001,"",0)</f>
        <v>4619.5503399999998</v>
      </c>
      <c r="M146">
        <f>_xlfn.XLOOKUP($A146,ALGLIB_SSA_XAUUSD!$J$2:$J$1001,ALGLIB_SSA_XAUUSD!$O$2:$O$1001,"",0)</f>
        <v>4617.9514799999997</v>
      </c>
      <c r="N146">
        <f>_xlfn.XLOOKUP($A146,ALGLIB_SSA_XAUUSD!$J$2:$J$1001,ALGLIB_SSA_XAUUSD!$P$2:$P$1001,"",0)</f>
        <v>4623.8075799999997</v>
      </c>
      <c r="O146">
        <f>_xlfn.XLOOKUP($A146,ALGLIB_SSA_XAUUSD!$J$2:$J$1001,ALGLIB_SSA_XAUUSD!$Q$2:$Q$1001,"",0)</f>
        <v>4613.0892700000004</v>
      </c>
      <c r="R146">
        <f t="shared" si="30"/>
        <v>1775433600</v>
      </c>
      <c r="S146" t="str">
        <f t="shared" si="31"/>
        <v>XAUUSD</v>
      </c>
      <c r="T146" t="str">
        <f t="shared" si="32"/>
        <v>M5</v>
      </c>
      <c r="U146">
        <f t="shared" si="33"/>
        <v>4623.28</v>
      </c>
      <c r="V146">
        <f t="shared" si="34"/>
        <v>4631.3544499999998</v>
      </c>
      <c r="W146">
        <f t="shared" si="35"/>
        <v>4637.2648399999998</v>
      </c>
      <c r="X146">
        <f t="shared" si="36"/>
        <v>4619.5503399999998</v>
      </c>
      <c r="Y146">
        <f t="shared" si="37"/>
        <v>4617.9514799999997</v>
      </c>
      <c r="Z146">
        <f t="shared" si="38"/>
        <v>4649.0975200000003</v>
      </c>
      <c r="AA146">
        <f t="shared" si="39"/>
        <v>4623.8075799999997</v>
      </c>
      <c r="AB146">
        <f t="shared" si="40"/>
        <v>4615.6307299999999</v>
      </c>
      <c r="AC146">
        <f t="shared" si="41"/>
        <v>4613.0892700000004</v>
      </c>
      <c r="AE146">
        <f t="shared" si="42"/>
        <v>4619.5503399999998</v>
      </c>
      <c r="AF146">
        <f t="shared" si="43"/>
        <v>4649.0975200000003</v>
      </c>
      <c r="AG146">
        <f t="shared" si="44"/>
        <v>4615.6307299999999</v>
      </c>
    </row>
    <row r="147" spans="1:33" x14ac:dyDescent="0.55000000000000004">
      <c r="A147">
        <f>ALGLIB_SSA_XAUUSD!J147</f>
        <v>1775433900</v>
      </c>
      <c r="B147" t="str">
        <f>_xlfn.XLOOKUP($A147,ALGLIB_SSA_XAUUSD!$A$2:$A$1001,ALGLIB_SSA_XAUUSD!$B$2:$B$1001,"",0)</f>
        <v/>
      </c>
      <c r="C147" t="str">
        <f>_xlfn.XLOOKUP($A147,ALGLIB_SSA_XAUUSD!$A$2:$A$1001,ALGLIB_SSA_XAUUSD!$C$2:$C$1001,"",0)</f>
        <v/>
      </c>
      <c r="D147" s="1">
        <f>D146+(D158-D146)*1/12</f>
        <v>4622.8083333333334</v>
      </c>
      <c r="E147" s="1">
        <f>E146+(E158-E146)*1/12</f>
        <v>4631.3011816666667</v>
      </c>
      <c r="F147" s="1">
        <f>F146+(F158-F146)*1/12</f>
        <v>4636.9919399999999</v>
      </c>
      <c r="G147" s="1">
        <f>G146+(G158-G146)*1/12</f>
        <v>4649.0164166666673</v>
      </c>
      <c r="H147" s="1">
        <f>H146+(H158-H146)*1/12</f>
        <v>4615.511833333333</v>
      </c>
      <c r="I147" t="str">
        <f>_xlfn.XLOOKUP($A147,ALGLIB_SSA_XAUUSD!$J$2:$J$1001,ALGLIB_SSA_XAUUSD!$K$2:$K$1001,"",0)</f>
        <v>XAUUSD</v>
      </c>
      <c r="J147" t="str">
        <f>_xlfn.XLOOKUP($A147,ALGLIB_SSA_XAUUSD!$J$2:$J$1001,ALGLIB_SSA_XAUUSD!$L$2:$L$1001,"",0)</f>
        <v>M5</v>
      </c>
      <c r="K147">
        <f>_xlfn.XLOOKUP($A147,ALGLIB_SSA_XAUUSD!$J$2:$J$1001,ALGLIB_SSA_XAUUSD!$M$2:$M$1001,"",0)</f>
        <v>4623.1899999999996</v>
      </c>
      <c r="L147">
        <f>_xlfn.XLOOKUP($A147,ALGLIB_SSA_XAUUSD!$J$2:$J$1001,ALGLIB_SSA_XAUUSD!$N$2:$N$1001,"",0)</f>
        <v>4619.9449699999996</v>
      </c>
      <c r="M147">
        <f>_xlfn.XLOOKUP($A147,ALGLIB_SSA_XAUUSD!$J$2:$J$1001,ALGLIB_SSA_XAUUSD!$O$2:$O$1001,"",0)</f>
        <v>4618.94823</v>
      </c>
      <c r="N147">
        <f>_xlfn.XLOOKUP($A147,ALGLIB_SSA_XAUUSD!$J$2:$J$1001,ALGLIB_SSA_XAUUSD!$P$2:$P$1001,"",0)</f>
        <v>4625.0669600000001</v>
      </c>
      <c r="O147">
        <f>_xlfn.XLOOKUP($A147,ALGLIB_SSA_XAUUSD!$J$2:$J$1001,ALGLIB_SSA_XAUUSD!$Q$2:$Q$1001,"",0)</f>
        <v>4613.9897199999996</v>
      </c>
      <c r="R147">
        <f t="shared" si="30"/>
        <v>1775433900</v>
      </c>
      <c r="S147" t="str">
        <f t="shared" si="31"/>
        <v>XAUUSD</v>
      </c>
      <c r="T147" t="str">
        <f t="shared" si="32"/>
        <v>M5</v>
      </c>
      <c r="U147">
        <f t="shared" si="33"/>
        <v>4623.1899999999996</v>
      </c>
      <c r="V147">
        <f t="shared" si="34"/>
        <v>4631.3011816666667</v>
      </c>
      <c r="W147">
        <f t="shared" si="35"/>
        <v>4636.9919399999999</v>
      </c>
      <c r="X147">
        <f t="shared" si="36"/>
        <v>4619.9449699999996</v>
      </c>
      <c r="Y147">
        <f t="shared" si="37"/>
        <v>4618.94823</v>
      </c>
      <c r="Z147">
        <f t="shared" si="38"/>
        <v>4649.0164166666673</v>
      </c>
      <c r="AA147">
        <f t="shared" si="39"/>
        <v>4625.0669600000001</v>
      </c>
      <c r="AB147">
        <f t="shared" si="40"/>
        <v>4615.511833333333</v>
      </c>
      <c r="AC147">
        <f t="shared" si="41"/>
        <v>4613.9897199999996</v>
      </c>
      <c r="AE147">
        <f t="shared" si="42"/>
        <v>4619.9449699999996</v>
      </c>
      <c r="AF147">
        <f t="shared" si="43"/>
        <v>4649.0164166666673</v>
      </c>
      <c r="AG147">
        <f t="shared" si="44"/>
        <v>4615.511833333333</v>
      </c>
    </row>
    <row r="148" spans="1:33" x14ac:dyDescent="0.55000000000000004">
      <c r="A148">
        <f>ALGLIB_SSA_XAUUSD!J148</f>
        <v>1775434200</v>
      </c>
      <c r="B148" t="str">
        <f>_xlfn.XLOOKUP($A148,ALGLIB_SSA_XAUUSD!$A$2:$A$1001,ALGLIB_SSA_XAUUSD!$B$2:$B$1001,"",0)</f>
        <v/>
      </c>
      <c r="C148" t="str">
        <f>_xlfn.XLOOKUP($A148,ALGLIB_SSA_XAUUSD!$A$2:$A$1001,ALGLIB_SSA_XAUUSD!$C$2:$C$1001,"",0)</f>
        <v/>
      </c>
      <c r="D148" s="1">
        <f>D146+(D158-D146)*2/12</f>
        <v>4623.0966666666673</v>
      </c>
      <c r="E148" s="1">
        <f>E146+(E158-E146)*2/12</f>
        <v>4631.2479133333327</v>
      </c>
      <c r="F148" s="1">
        <f>F146+(F158-F146)*2/12</f>
        <v>4636.7190399999999</v>
      </c>
      <c r="G148" s="1">
        <f>G146+(G158-G146)*2/12</f>
        <v>4648.9353133333334</v>
      </c>
      <c r="H148" s="1">
        <f>H146+(H158-H146)*2/12</f>
        <v>4615.3929366666662</v>
      </c>
      <c r="I148" t="str">
        <f>_xlfn.XLOOKUP($A148,ALGLIB_SSA_XAUUSD!$J$2:$J$1001,ALGLIB_SSA_XAUUSD!$K$2:$K$1001,"",0)</f>
        <v>XAUUSD</v>
      </c>
      <c r="J148" t="str">
        <f>_xlfn.XLOOKUP($A148,ALGLIB_SSA_XAUUSD!$J$2:$J$1001,ALGLIB_SSA_XAUUSD!$L$2:$L$1001,"",0)</f>
        <v>M5</v>
      </c>
      <c r="K148">
        <f>_xlfn.XLOOKUP($A148,ALGLIB_SSA_XAUUSD!$J$2:$J$1001,ALGLIB_SSA_XAUUSD!$M$2:$M$1001,"",0)</f>
        <v>4626.16</v>
      </c>
      <c r="L148">
        <f>_xlfn.XLOOKUP($A148,ALGLIB_SSA_XAUUSD!$J$2:$J$1001,ALGLIB_SSA_XAUUSD!$N$2:$N$1001,"",0)</f>
        <v>4619.1158100000002</v>
      </c>
      <c r="M148">
        <f>_xlfn.XLOOKUP($A148,ALGLIB_SSA_XAUUSD!$J$2:$J$1001,ALGLIB_SSA_XAUUSD!$O$2:$O$1001,"",0)</f>
        <v>4619.0320199999996</v>
      </c>
      <c r="N148">
        <f>_xlfn.XLOOKUP($A148,ALGLIB_SSA_XAUUSD!$J$2:$J$1001,ALGLIB_SSA_XAUUSD!$P$2:$P$1001,"",0)</f>
        <v>4625.0957799999996</v>
      </c>
      <c r="O148">
        <f>_xlfn.XLOOKUP($A148,ALGLIB_SSA_XAUUSD!$J$2:$J$1001,ALGLIB_SSA_XAUUSD!$Q$2:$Q$1001,"",0)</f>
        <v>4613.8329199999998</v>
      </c>
      <c r="R148">
        <f t="shared" si="30"/>
        <v>1775434200</v>
      </c>
      <c r="S148" t="str">
        <f t="shared" si="31"/>
        <v>XAUUSD</v>
      </c>
      <c r="T148" t="str">
        <f t="shared" si="32"/>
        <v>M5</v>
      </c>
      <c r="U148">
        <f t="shared" si="33"/>
        <v>4626.16</v>
      </c>
      <c r="V148">
        <f t="shared" si="34"/>
        <v>4631.2479133333327</v>
      </c>
      <c r="W148">
        <f t="shared" si="35"/>
        <v>4636.7190399999999</v>
      </c>
      <c r="X148">
        <f t="shared" si="36"/>
        <v>4619.1158100000002</v>
      </c>
      <c r="Y148">
        <f t="shared" si="37"/>
        <v>4619.0320199999996</v>
      </c>
      <c r="Z148">
        <f t="shared" si="38"/>
        <v>4648.9353133333334</v>
      </c>
      <c r="AA148">
        <f t="shared" si="39"/>
        <v>4625.0957799999996</v>
      </c>
      <c r="AB148">
        <f t="shared" si="40"/>
        <v>4615.3929366666662</v>
      </c>
      <c r="AC148">
        <f t="shared" si="41"/>
        <v>4613.8329199999998</v>
      </c>
      <c r="AE148">
        <f t="shared" si="42"/>
        <v>4619.1158100000002</v>
      </c>
      <c r="AF148">
        <f t="shared" si="43"/>
        <v>4648.9353133333334</v>
      </c>
      <c r="AG148">
        <f t="shared" si="44"/>
        <v>4615.3929366666662</v>
      </c>
    </row>
    <row r="149" spans="1:33" x14ac:dyDescent="0.55000000000000004">
      <c r="A149">
        <f>ALGLIB_SSA_XAUUSD!J149</f>
        <v>1775434500</v>
      </c>
      <c r="B149" t="str">
        <f>_xlfn.XLOOKUP($A149,ALGLIB_SSA_XAUUSD!$A$2:$A$1001,ALGLIB_SSA_XAUUSD!$B$2:$B$1001,"",0)</f>
        <v/>
      </c>
      <c r="C149" t="str">
        <f>_xlfn.XLOOKUP($A149,ALGLIB_SSA_XAUUSD!$A$2:$A$1001,ALGLIB_SSA_XAUUSD!$C$2:$C$1001,"",0)</f>
        <v/>
      </c>
      <c r="D149" s="1">
        <f>D146+(D158-D146)*3/12</f>
        <v>4623.3850000000002</v>
      </c>
      <c r="E149" s="1">
        <f>E146+(E158-E146)*3/12</f>
        <v>4631.1946449999996</v>
      </c>
      <c r="F149" s="1">
        <f>F146+(F158-F146)*3/12</f>
        <v>4636.44614</v>
      </c>
      <c r="G149" s="1">
        <f>G146+(G158-G146)*3/12</f>
        <v>4648.8542100000004</v>
      </c>
      <c r="H149" s="1">
        <f>H146+(H158-H146)*3/12</f>
        <v>4615.2740400000002</v>
      </c>
      <c r="I149" t="str">
        <f>_xlfn.XLOOKUP($A149,ALGLIB_SSA_XAUUSD!$J$2:$J$1001,ALGLIB_SSA_XAUUSD!$K$2:$K$1001,"",0)</f>
        <v>XAUUSD</v>
      </c>
      <c r="J149" t="str">
        <f>_xlfn.XLOOKUP($A149,ALGLIB_SSA_XAUUSD!$J$2:$J$1001,ALGLIB_SSA_XAUUSD!$L$2:$L$1001,"",0)</f>
        <v>M5</v>
      </c>
      <c r="K149">
        <f>_xlfn.XLOOKUP($A149,ALGLIB_SSA_XAUUSD!$J$2:$J$1001,ALGLIB_SSA_XAUUSD!$M$2:$M$1001,"",0)</f>
        <v>4614.87</v>
      </c>
      <c r="L149">
        <f>_xlfn.XLOOKUP($A149,ALGLIB_SSA_XAUUSD!$J$2:$J$1001,ALGLIB_SSA_XAUUSD!$N$2:$N$1001,"",0)</f>
        <v>4617.1842200000001</v>
      </c>
      <c r="M149">
        <f>_xlfn.XLOOKUP($A149,ALGLIB_SSA_XAUUSD!$J$2:$J$1001,ALGLIB_SSA_XAUUSD!$O$2:$O$1001,"",0)</f>
        <v>4618.1081199999999</v>
      </c>
      <c r="N149">
        <f>_xlfn.XLOOKUP($A149,ALGLIB_SSA_XAUUSD!$J$2:$J$1001,ALGLIB_SSA_XAUUSD!$P$2:$P$1001,"",0)</f>
        <v>4623.9011600000003</v>
      </c>
      <c r="O149">
        <f>_xlfn.XLOOKUP($A149,ALGLIB_SSA_XAUUSD!$J$2:$J$1001,ALGLIB_SSA_XAUUSD!$Q$2:$Q$1001,"",0)</f>
        <v>4612.5855300000003</v>
      </c>
      <c r="R149">
        <f t="shared" si="30"/>
        <v>1775434500</v>
      </c>
      <c r="S149" t="str">
        <f t="shared" si="31"/>
        <v>XAUUSD</v>
      </c>
      <c r="T149" t="str">
        <f t="shared" si="32"/>
        <v>M5</v>
      </c>
      <c r="U149">
        <f t="shared" si="33"/>
        <v>4614.87</v>
      </c>
      <c r="V149">
        <f t="shared" si="34"/>
        <v>4631.1946449999996</v>
      </c>
      <c r="W149">
        <f t="shared" si="35"/>
        <v>4636.44614</v>
      </c>
      <c r="X149">
        <f t="shared" si="36"/>
        <v>4617.1842200000001</v>
      </c>
      <c r="Y149">
        <f t="shared" si="37"/>
        <v>4618.1081199999999</v>
      </c>
      <c r="Z149">
        <f t="shared" si="38"/>
        <v>4648.8542100000004</v>
      </c>
      <c r="AA149">
        <f t="shared" si="39"/>
        <v>4623.9011600000003</v>
      </c>
      <c r="AB149">
        <f t="shared" si="40"/>
        <v>4615.2740400000002</v>
      </c>
      <c r="AC149">
        <f t="shared" si="41"/>
        <v>4612.5855300000003</v>
      </c>
      <c r="AE149">
        <f t="shared" si="42"/>
        <v>4617.1842200000001</v>
      </c>
      <c r="AF149">
        <f t="shared" si="43"/>
        <v>4648.8542100000004</v>
      </c>
      <c r="AG149">
        <f t="shared" si="44"/>
        <v>4615.2740400000002</v>
      </c>
    </row>
    <row r="150" spans="1:33" x14ac:dyDescent="0.55000000000000004">
      <c r="A150">
        <f>ALGLIB_SSA_XAUUSD!J150</f>
        <v>1775434800</v>
      </c>
      <c r="B150" t="str">
        <f>_xlfn.XLOOKUP($A150,ALGLIB_SSA_XAUUSD!$A$2:$A$1001,ALGLIB_SSA_XAUUSD!$B$2:$B$1001,"",0)</f>
        <v/>
      </c>
      <c r="C150" t="str">
        <f>_xlfn.XLOOKUP($A150,ALGLIB_SSA_XAUUSD!$A$2:$A$1001,ALGLIB_SSA_XAUUSD!$C$2:$C$1001,"",0)</f>
        <v/>
      </c>
      <c r="D150" s="1">
        <f>D146+(D158-D146)*4/12</f>
        <v>4623.6733333333332</v>
      </c>
      <c r="E150" s="1">
        <f>E146+(E158-E146)*4/12</f>
        <v>4631.1413766666665</v>
      </c>
      <c r="F150" s="1">
        <f>F146+(F158-F146)*4/12</f>
        <v>4636.1732400000001</v>
      </c>
      <c r="G150" s="1">
        <f>G146+(G158-G146)*4/12</f>
        <v>4648.7731066666665</v>
      </c>
      <c r="H150" s="1">
        <f>H146+(H158-H146)*4/12</f>
        <v>4615.1551433333334</v>
      </c>
      <c r="I150" t="str">
        <f>_xlfn.XLOOKUP($A150,ALGLIB_SSA_XAUUSD!$J$2:$J$1001,ALGLIB_SSA_XAUUSD!$K$2:$K$1001,"",0)</f>
        <v>XAUUSD</v>
      </c>
      <c r="J150" t="str">
        <f>_xlfn.XLOOKUP($A150,ALGLIB_SSA_XAUUSD!$J$2:$J$1001,ALGLIB_SSA_XAUUSD!$L$2:$L$1001,"",0)</f>
        <v>M5</v>
      </c>
      <c r="K150">
        <f>_xlfn.XLOOKUP($A150,ALGLIB_SSA_XAUUSD!$J$2:$J$1001,ALGLIB_SSA_XAUUSD!$M$2:$M$1001,"",0)</f>
        <v>4617.09</v>
      </c>
      <c r="L150">
        <f>_xlfn.XLOOKUP($A150,ALGLIB_SSA_XAUUSD!$J$2:$J$1001,ALGLIB_SSA_XAUUSD!$N$2:$N$1001,"",0)</f>
        <v>4614.8605200000002</v>
      </c>
      <c r="M150">
        <f>_xlfn.XLOOKUP($A150,ALGLIB_SSA_XAUUSD!$J$2:$J$1001,ALGLIB_SSA_XAUUSD!$O$2:$O$1001,"",0)</f>
        <v>4616.4843199999996</v>
      </c>
      <c r="N150">
        <f>_xlfn.XLOOKUP($A150,ALGLIB_SSA_XAUUSD!$J$2:$J$1001,ALGLIB_SSA_XAUUSD!$P$2:$P$1001,"",0)</f>
        <v>4621.7020599999996</v>
      </c>
      <c r="O150">
        <f>_xlfn.XLOOKUP($A150,ALGLIB_SSA_XAUUSD!$J$2:$J$1001,ALGLIB_SSA_XAUUSD!$Q$2:$Q$1001,"",0)</f>
        <v>4610.7120400000003</v>
      </c>
      <c r="R150">
        <f t="shared" si="30"/>
        <v>1775434800</v>
      </c>
      <c r="S150" t="str">
        <f t="shared" si="31"/>
        <v>XAUUSD</v>
      </c>
      <c r="T150" t="str">
        <f t="shared" si="32"/>
        <v>M5</v>
      </c>
      <c r="U150">
        <f t="shared" si="33"/>
        <v>4617.09</v>
      </c>
      <c r="V150">
        <f t="shared" si="34"/>
        <v>4631.1413766666665</v>
      </c>
      <c r="W150">
        <f t="shared" si="35"/>
        <v>4636.1732400000001</v>
      </c>
      <c r="X150">
        <f t="shared" si="36"/>
        <v>4614.8605200000002</v>
      </c>
      <c r="Y150">
        <f t="shared" si="37"/>
        <v>4616.4843199999996</v>
      </c>
      <c r="Z150">
        <f t="shared" si="38"/>
        <v>4648.7731066666665</v>
      </c>
      <c r="AA150">
        <f t="shared" si="39"/>
        <v>4621.7020599999996</v>
      </c>
      <c r="AB150">
        <f t="shared" si="40"/>
        <v>4615.1551433333334</v>
      </c>
      <c r="AC150">
        <f t="shared" si="41"/>
        <v>4610.7120400000003</v>
      </c>
      <c r="AE150">
        <f t="shared" si="42"/>
        <v>4614.8605200000002</v>
      </c>
      <c r="AF150">
        <f t="shared" si="43"/>
        <v>4648.7731066666665</v>
      </c>
      <c r="AG150">
        <f t="shared" si="44"/>
        <v>4615.1551433333334</v>
      </c>
    </row>
    <row r="151" spans="1:33" x14ac:dyDescent="0.55000000000000004">
      <c r="A151">
        <f>ALGLIB_SSA_XAUUSD!J151</f>
        <v>1775435100</v>
      </c>
      <c r="B151" t="str">
        <f>_xlfn.XLOOKUP($A151,ALGLIB_SSA_XAUUSD!$A$2:$A$1001,ALGLIB_SSA_XAUUSD!$B$2:$B$1001,"",0)</f>
        <v/>
      </c>
      <c r="C151" t="str">
        <f>_xlfn.XLOOKUP($A151,ALGLIB_SSA_XAUUSD!$A$2:$A$1001,ALGLIB_SSA_XAUUSD!$C$2:$C$1001,"",0)</f>
        <v/>
      </c>
      <c r="D151" s="1">
        <f>D146+(D158-D146)*5/12</f>
        <v>4623.961666666667</v>
      </c>
      <c r="E151" s="1">
        <f>E146+(E158-E146)*5/12</f>
        <v>4631.0881083333334</v>
      </c>
      <c r="F151" s="1">
        <f>F146+(F158-F146)*5/12</f>
        <v>4635.9003400000001</v>
      </c>
      <c r="G151" s="1">
        <f>G146+(G158-G146)*5/12</f>
        <v>4648.6920033333336</v>
      </c>
      <c r="H151" s="1">
        <f>H146+(H158-H146)*5/12</f>
        <v>4615.0362466666666</v>
      </c>
      <c r="I151" t="str">
        <f>_xlfn.XLOOKUP($A151,ALGLIB_SSA_XAUUSD!$J$2:$J$1001,ALGLIB_SSA_XAUUSD!$K$2:$K$1001,"",0)</f>
        <v>XAUUSD</v>
      </c>
      <c r="J151" t="str">
        <f>_xlfn.XLOOKUP($A151,ALGLIB_SSA_XAUUSD!$J$2:$J$1001,ALGLIB_SSA_XAUUSD!$L$2:$L$1001,"",0)</f>
        <v>M5</v>
      </c>
      <c r="K151">
        <f>_xlfn.XLOOKUP($A151,ALGLIB_SSA_XAUUSD!$J$2:$J$1001,ALGLIB_SSA_XAUUSD!$M$2:$M$1001,"",0)</f>
        <v>4603.5200000000004</v>
      </c>
      <c r="L151">
        <f>_xlfn.XLOOKUP($A151,ALGLIB_SSA_XAUUSD!$J$2:$J$1001,ALGLIB_SSA_XAUUSD!$N$2:$N$1001,"",0)</f>
        <v>4612.6509699999997</v>
      </c>
      <c r="M151">
        <f>_xlfn.XLOOKUP($A151,ALGLIB_SSA_XAUUSD!$J$2:$J$1001,ALGLIB_SSA_XAUUSD!$O$2:$O$1001,"",0)</f>
        <v>4614.56765</v>
      </c>
      <c r="N151">
        <f>_xlfn.XLOOKUP($A151,ALGLIB_SSA_XAUUSD!$J$2:$J$1001,ALGLIB_SSA_XAUUSD!$P$2:$P$1001,"",0)</f>
        <v>4619.1656899999998</v>
      </c>
      <c r="O151">
        <f>_xlfn.XLOOKUP($A151,ALGLIB_SSA_XAUUSD!$J$2:$J$1001,ALGLIB_SSA_XAUUSD!$Q$2:$Q$1001,"",0)</f>
        <v>4608.7485900000001</v>
      </c>
      <c r="R151">
        <f t="shared" si="30"/>
        <v>1775435100</v>
      </c>
      <c r="S151" t="str">
        <f t="shared" si="31"/>
        <v>XAUUSD</v>
      </c>
      <c r="T151" t="str">
        <f t="shared" si="32"/>
        <v>M5</v>
      </c>
      <c r="U151">
        <f t="shared" si="33"/>
        <v>4603.5200000000004</v>
      </c>
      <c r="V151">
        <f t="shared" si="34"/>
        <v>4631.0881083333334</v>
      </c>
      <c r="W151">
        <f t="shared" si="35"/>
        <v>4635.9003400000001</v>
      </c>
      <c r="X151">
        <f t="shared" si="36"/>
        <v>4612.6509699999997</v>
      </c>
      <c r="Y151">
        <f t="shared" si="37"/>
        <v>4614.56765</v>
      </c>
      <c r="Z151">
        <f t="shared" si="38"/>
        <v>4648.6920033333336</v>
      </c>
      <c r="AA151">
        <f t="shared" si="39"/>
        <v>4619.1656899999998</v>
      </c>
      <c r="AB151">
        <f t="shared" si="40"/>
        <v>4615.0362466666666</v>
      </c>
      <c r="AC151">
        <f t="shared" si="41"/>
        <v>4608.7485900000001</v>
      </c>
      <c r="AE151">
        <f t="shared" si="42"/>
        <v>4612.6509699999997</v>
      </c>
      <c r="AF151">
        <f t="shared" si="43"/>
        <v>4648.6920033333336</v>
      </c>
      <c r="AG151">
        <f t="shared" si="44"/>
        <v>4615.0362466666666</v>
      </c>
    </row>
    <row r="152" spans="1:33" x14ac:dyDescent="0.55000000000000004">
      <c r="A152">
        <f>ALGLIB_SSA_XAUUSD!J152</f>
        <v>1775435400</v>
      </c>
      <c r="B152" t="str">
        <f>_xlfn.XLOOKUP($A152,ALGLIB_SSA_XAUUSD!$A$2:$A$1001,ALGLIB_SSA_XAUUSD!$B$2:$B$1001,"",0)</f>
        <v/>
      </c>
      <c r="C152" t="str">
        <f>_xlfn.XLOOKUP($A152,ALGLIB_SSA_XAUUSD!$A$2:$A$1001,ALGLIB_SSA_XAUUSD!$C$2:$C$1001,"",0)</f>
        <v/>
      </c>
      <c r="D152" s="1">
        <f>D146+(D158-D146)*6/12</f>
        <v>4624.25</v>
      </c>
      <c r="E152" s="1">
        <f>E146+(E158-E146)*6/12</f>
        <v>4631.0348400000003</v>
      </c>
      <c r="F152" s="1">
        <f>F146+(F158-F146)*6/12</f>
        <v>4635.6274400000002</v>
      </c>
      <c r="G152" s="1">
        <f>G146+(G158-G146)*6/12</f>
        <v>4648.6108999999997</v>
      </c>
      <c r="H152" s="1">
        <f>H146+(H158-H146)*6/12</f>
        <v>4614.9173499999997</v>
      </c>
      <c r="I152" t="str">
        <f>_xlfn.XLOOKUP($A152,ALGLIB_SSA_XAUUSD!$J$2:$J$1001,ALGLIB_SSA_XAUUSD!$K$2:$K$1001,"",0)</f>
        <v>XAUUSD</v>
      </c>
      <c r="J152" t="str">
        <f>_xlfn.XLOOKUP($A152,ALGLIB_SSA_XAUUSD!$J$2:$J$1001,ALGLIB_SSA_XAUUSD!$L$2:$L$1001,"",0)</f>
        <v>M5</v>
      </c>
      <c r="K152">
        <f>_xlfn.XLOOKUP($A152,ALGLIB_SSA_XAUUSD!$J$2:$J$1001,ALGLIB_SSA_XAUUSD!$M$2:$M$1001,"",0)</f>
        <v>4609.2</v>
      </c>
      <c r="L152">
        <f>_xlfn.XLOOKUP($A152,ALGLIB_SSA_XAUUSD!$J$2:$J$1001,ALGLIB_SSA_XAUUSD!$N$2:$N$1001,"",0)</f>
        <v>4611.4684500000003</v>
      </c>
      <c r="M152">
        <f>_xlfn.XLOOKUP($A152,ALGLIB_SSA_XAUUSD!$J$2:$J$1001,ALGLIB_SSA_XAUUSD!$O$2:$O$1001,"",0)</f>
        <v>4613.0180499999997</v>
      </c>
      <c r="N152">
        <f>_xlfn.XLOOKUP($A152,ALGLIB_SSA_XAUUSD!$J$2:$J$1001,ALGLIB_SSA_XAUUSD!$P$2:$P$1001,"",0)</f>
        <v>4616.9894599999998</v>
      </c>
      <c r="O152">
        <f>_xlfn.XLOOKUP($A152,ALGLIB_SSA_XAUUSD!$J$2:$J$1001,ALGLIB_SSA_XAUUSD!$Q$2:$Q$1001,"",0)</f>
        <v>4607.5706200000004</v>
      </c>
      <c r="R152">
        <f t="shared" si="30"/>
        <v>1775435400</v>
      </c>
      <c r="S152" t="str">
        <f t="shared" si="31"/>
        <v>XAUUSD</v>
      </c>
      <c r="T152" t="str">
        <f t="shared" si="32"/>
        <v>M5</v>
      </c>
      <c r="U152">
        <f t="shared" si="33"/>
        <v>4609.2</v>
      </c>
      <c r="V152">
        <f t="shared" si="34"/>
        <v>4631.0348400000003</v>
      </c>
      <c r="W152">
        <f t="shared" si="35"/>
        <v>4635.6274400000002</v>
      </c>
      <c r="X152">
        <f t="shared" si="36"/>
        <v>4611.4684500000003</v>
      </c>
      <c r="Y152">
        <f t="shared" si="37"/>
        <v>4613.0180499999997</v>
      </c>
      <c r="Z152">
        <f t="shared" si="38"/>
        <v>4648.6108999999997</v>
      </c>
      <c r="AA152">
        <f t="shared" si="39"/>
        <v>4616.9894599999998</v>
      </c>
      <c r="AB152">
        <f t="shared" si="40"/>
        <v>4614.9173499999997</v>
      </c>
      <c r="AC152">
        <f t="shared" si="41"/>
        <v>4607.5706200000004</v>
      </c>
      <c r="AE152">
        <f t="shared" si="42"/>
        <v>4611.4684500000003</v>
      </c>
      <c r="AF152">
        <f t="shared" si="43"/>
        <v>4648.6108999999997</v>
      </c>
      <c r="AG152">
        <f t="shared" si="44"/>
        <v>4614.9173499999997</v>
      </c>
    </row>
    <row r="153" spans="1:33" x14ac:dyDescent="0.55000000000000004">
      <c r="A153">
        <f>ALGLIB_SSA_XAUUSD!J153</f>
        <v>1775435700</v>
      </c>
      <c r="B153" t="str">
        <f>_xlfn.XLOOKUP($A153,ALGLIB_SSA_XAUUSD!$A$2:$A$1001,ALGLIB_SSA_XAUUSD!$B$2:$B$1001,"",0)</f>
        <v/>
      </c>
      <c r="C153" t="str">
        <f>_xlfn.XLOOKUP($A153,ALGLIB_SSA_XAUUSD!$A$2:$A$1001,ALGLIB_SSA_XAUUSD!$C$2:$C$1001,"",0)</f>
        <v/>
      </c>
      <c r="D153" s="1">
        <f>D146+(D158-D146)*7/12</f>
        <v>4624.538333333333</v>
      </c>
      <c r="E153" s="1">
        <f>E146+(E158-E146)*7/12</f>
        <v>4630.9815716666662</v>
      </c>
      <c r="F153" s="1">
        <f>F146+(F158-F146)*7/12</f>
        <v>4635.3545399999994</v>
      </c>
      <c r="G153" s="1">
        <f>G146+(G158-G146)*7/12</f>
        <v>4648.5297966666667</v>
      </c>
      <c r="H153" s="1">
        <f>H146+(H158-H146)*7/12</f>
        <v>4614.7984533333329</v>
      </c>
      <c r="I153" t="str">
        <f>_xlfn.XLOOKUP($A153,ALGLIB_SSA_XAUUSD!$J$2:$J$1001,ALGLIB_SSA_XAUUSD!$K$2:$K$1001,"",0)</f>
        <v>XAUUSD</v>
      </c>
      <c r="J153" t="str">
        <f>_xlfn.XLOOKUP($A153,ALGLIB_SSA_XAUUSD!$J$2:$J$1001,ALGLIB_SSA_XAUUSD!$L$2:$L$1001,"",0)</f>
        <v>M5</v>
      </c>
      <c r="K153">
        <f>_xlfn.XLOOKUP($A153,ALGLIB_SSA_XAUUSD!$J$2:$J$1001,ALGLIB_SSA_XAUUSD!$M$2:$M$1001,"",0)</f>
        <v>4610.5600000000004</v>
      </c>
      <c r="L153">
        <f>_xlfn.XLOOKUP($A153,ALGLIB_SSA_XAUUSD!$J$2:$J$1001,ALGLIB_SSA_XAUUSD!$N$2:$N$1001,"",0)</f>
        <v>4611.6755800000001</v>
      </c>
      <c r="M153">
        <f>_xlfn.XLOOKUP($A153,ALGLIB_SSA_XAUUSD!$J$2:$J$1001,ALGLIB_SSA_XAUUSD!$O$2:$O$1001,"",0)</f>
        <v>4612.34681</v>
      </c>
      <c r="N153">
        <f>_xlfn.XLOOKUP($A153,ALGLIB_SSA_XAUUSD!$J$2:$J$1001,ALGLIB_SSA_XAUUSD!$P$2:$P$1001,"",0)</f>
        <v>4615.9714599999998</v>
      </c>
      <c r="O153">
        <f>_xlfn.XLOOKUP($A153,ALGLIB_SSA_XAUUSD!$J$2:$J$1001,ALGLIB_SSA_XAUUSD!$Q$2:$Q$1001,"",0)</f>
        <v>4607.6396299999997</v>
      </c>
      <c r="R153">
        <f t="shared" si="30"/>
        <v>1775435700</v>
      </c>
      <c r="S153" t="str">
        <f t="shared" si="31"/>
        <v>XAUUSD</v>
      </c>
      <c r="T153" t="str">
        <f t="shared" si="32"/>
        <v>M5</v>
      </c>
      <c r="U153">
        <f t="shared" si="33"/>
        <v>4610.5600000000004</v>
      </c>
      <c r="V153">
        <f t="shared" si="34"/>
        <v>4630.9815716666662</v>
      </c>
      <c r="W153">
        <f t="shared" si="35"/>
        <v>4635.3545399999994</v>
      </c>
      <c r="X153">
        <f t="shared" si="36"/>
        <v>4611.6755800000001</v>
      </c>
      <c r="Y153">
        <f t="shared" si="37"/>
        <v>4612.34681</v>
      </c>
      <c r="Z153">
        <f t="shared" si="38"/>
        <v>4648.5297966666667</v>
      </c>
      <c r="AA153">
        <f t="shared" si="39"/>
        <v>4615.9714599999998</v>
      </c>
      <c r="AB153">
        <f t="shared" si="40"/>
        <v>4614.7984533333329</v>
      </c>
      <c r="AC153">
        <f t="shared" si="41"/>
        <v>4607.6396299999997</v>
      </c>
      <c r="AE153">
        <f t="shared" si="42"/>
        <v>4611.6755800000001</v>
      </c>
      <c r="AF153">
        <f t="shared" si="43"/>
        <v>4648.5297966666667</v>
      </c>
      <c r="AG153">
        <f t="shared" si="44"/>
        <v>4614.7984533333329</v>
      </c>
    </row>
    <row r="154" spans="1:33" x14ac:dyDescent="0.55000000000000004">
      <c r="A154">
        <f>ALGLIB_SSA_XAUUSD!J154</f>
        <v>1775436000</v>
      </c>
      <c r="B154" t="str">
        <f>_xlfn.XLOOKUP($A154,ALGLIB_SSA_XAUUSD!$A$2:$A$1001,ALGLIB_SSA_XAUUSD!$B$2:$B$1001,"",0)</f>
        <v/>
      </c>
      <c r="C154" t="str">
        <f>_xlfn.XLOOKUP($A154,ALGLIB_SSA_XAUUSD!$A$2:$A$1001,ALGLIB_SSA_XAUUSD!$C$2:$C$1001,"",0)</f>
        <v/>
      </c>
      <c r="D154" s="1">
        <f>D146+(D158-D146)*8/12</f>
        <v>4624.8266666666668</v>
      </c>
      <c r="E154" s="1">
        <f>E146+(E158-E146)*8/12</f>
        <v>4630.9283033333331</v>
      </c>
      <c r="F154" s="1">
        <f>F146+(F158-F146)*8/12</f>
        <v>4635.0816399999994</v>
      </c>
      <c r="G154" s="1">
        <f>G146+(G158-G146)*8/12</f>
        <v>4648.4486933333337</v>
      </c>
      <c r="H154" s="1">
        <f>H146+(H158-H146)*8/12</f>
        <v>4614.679556666666</v>
      </c>
      <c r="I154" t="str">
        <f>_xlfn.XLOOKUP($A154,ALGLIB_SSA_XAUUSD!$J$2:$J$1001,ALGLIB_SSA_XAUUSD!$K$2:$K$1001,"",0)</f>
        <v>XAUUSD</v>
      </c>
      <c r="J154" t="str">
        <f>_xlfn.XLOOKUP($A154,ALGLIB_SSA_XAUUSD!$J$2:$J$1001,ALGLIB_SSA_XAUUSD!$L$2:$L$1001,"",0)</f>
        <v>M5</v>
      </c>
      <c r="K154">
        <f>_xlfn.XLOOKUP($A154,ALGLIB_SSA_XAUUSD!$J$2:$J$1001,ALGLIB_SSA_XAUUSD!$M$2:$M$1001,"",0)</f>
        <v>4619.16</v>
      </c>
      <c r="L154">
        <f>_xlfn.XLOOKUP($A154,ALGLIB_SSA_XAUUSD!$J$2:$J$1001,ALGLIB_SSA_XAUUSD!$N$2:$N$1001,"",0)</f>
        <v>4613.46515</v>
      </c>
      <c r="M154">
        <f>_xlfn.XLOOKUP($A154,ALGLIB_SSA_XAUUSD!$J$2:$J$1001,ALGLIB_SSA_XAUUSD!$O$2:$O$1001,"",0)</f>
        <v>4612.9059800000005</v>
      </c>
      <c r="N154">
        <f>_xlfn.XLOOKUP($A154,ALGLIB_SSA_XAUUSD!$J$2:$J$1001,ALGLIB_SSA_XAUUSD!$P$2:$P$1001,"",0)</f>
        <v>4616.5727699999998</v>
      </c>
      <c r="O154">
        <f>_xlfn.XLOOKUP($A154,ALGLIB_SSA_XAUUSD!$J$2:$J$1001,ALGLIB_SSA_XAUUSD!$Q$2:$Q$1001,"",0)</f>
        <v>4609.1351199999999</v>
      </c>
      <c r="R154">
        <f t="shared" si="30"/>
        <v>1775436000</v>
      </c>
      <c r="S154" t="str">
        <f t="shared" si="31"/>
        <v>XAUUSD</v>
      </c>
      <c r="T154" t="str">
        <f t="shared" si="32"/>
        <v>M5</v>
      </c>
      <c r="U154">
        <f t="shared" si="33"/>
        <v>4619.16</v>
      </c>
      <c r="V154">
        <f t="shared" si="34"/>
        <v>4630.9283033333331</v>
      </c>
      <c r="W154">
        <f t="shared" si="35"/>
        <v>4635.0816399999994</v>
      </c>
      <c r="X154">
        <f t="shared" si="36"/>
        <v>4613.46515</v>
      </c>
      <c r="Y154">
        <f t="shared" si="37"/>
        <v>4612.9059800000005</v>
      </c>
      <c r="Z154">
        <f t="shared" si="38"/>
        <v>4648.4486933333337</v>
      </c>
      <c r="AA154">
        <f t="shared" si="39"/>
        <v>4616.5727699999998</v>
      </c>
      <c r="AB154">
        <f t="shared" si="40"/>
        <v>4614.679556666666</v>
      </c>
      <c r="AC154">
        <f t="shared" si="41"/>
        <v>4609.1351199999999</v>
      </c>
      <c r="AE154">
        <f t="shared" si="42"/>
        <v>4613.46515</v>
      </c>
      <c r="AF154">
        <f t="shared" si="43"/>
        <v>4648.4486933333337</v>
      </c>
      <c r="AG154">
        <f t="shared" si="44"/>
        <v>4614.679556666666</v>
      </c>
    </row>
    <row r="155" spans="1:33" x14ac:dyDescent="0.55000000000000004">
      <c r="A155">
        <f>ALGLIB_SSA_XAUUSD!J155</f>
        <v>1775436300</v>
      </c>
      <c r="B155" t="str">
        <f>_xlfn.XLOOKUP($A155,ALGLIB_SSA_XAUUSD!$A$2:$A$1001,ALGLIB_SSA_XAUUSD!$B$2:$B$1001,"",0)</f>
        <v/>
      </c>
      <c r="C155" t="str">
        <f>_xlfn.XLOOKUP($A155,ALGLIB_SSA_XAUUSD!$A$2:$A$1001,ALGLIB_SSA_XAUUSD!$C$2:$C$1001,"",0)</f>
        <v/>
      </c>
      <c r="D155" s="1">
        <f>D146+(D158-D146)*9/12</f>
        <v>4625.1149999999998</v>
      </c>
      <c r="E155" s="1">
        <f>E146+(E158-E146)*9/12</f>
        <v>4630.875035</v>
      </c>
      <c r="F155" s="1">
        <f>F146+(F158-F146)*9/12</f>
        <v>4634.8087399999995</v>
      </c>
      <c r="G155" s="1">
        <f>G146+(G158-G146)*9/12</f>
        <v>4648.3675899999998</v>
      </c>
      <c r="H155" s="1">
        <f>H146+(H158-H146)*9/12</f>
        <v>4614.5606599999992</v>
      </c>
      <c r="I155" t="str">
        <f>_xlfn.XLOOKUP($A155,ALGLIB_SSA_XAUUSD!$J$2:$J$1001,ALGLIB_SSA_XAUUSD!$K$2:$K$1001,"",0)</f>
        <v>XAUUSD</v>
      </c>
      <c r="J155" t="str">
        <f>_xlfn.XLOOKUP($A155,ALGLIB_SSA_XAUUSD!$J$2:$J$1001,ALGLIB_SSA_XAUUSD!$L$2:$L$1001,"",0)</f>
        <v>M5</v>
      </c>
      <c r="K155">
        <f>_xlfn.XLOOKUP($A155,ALGLIB_SSA_XAUUSD!$J$2:$J$1001,ALGLIB_SSA_XAUUSD!$M$2:$M$1001,"",0)</f>
        <v>4617.8</v>
      </c>
      <c r="L155">
        <f>_xlfn.XLOOKUP($A155,ALGLIB_SSA_XAUUSD!$J$2:$J$1001,ALGLIB_SSA_XAUUSD!$N$2:$N$1001,"",0)</f>
        <v>4616.5817100000004</v>
      </c>
      <c r="M155">
        <f>_xlfn.XLOOKUP($A155,ALGLIB_SSA_XAUUSD!$J$2:$J$1001,ALGLIB_SSA_XAUUSD!$O$2:$O$1001,"",0)</f>
        <v>4614.7438499999998</v>
      </c>
      <c r="N155">
        <f>_xlfn.XLOOKUP($A155,ALGLIB_SSA_XAUUSD!$J$2:$J$1001,ALGLIB_SSA_XAUUSD!$P$2:$P$1001,"",0)</f>
        <v>4618.7831999999999</v>
      </c>
      <c r="O155">
        <f>_xlfn.XLOOKUP($A155,ALGLIB_SSA_XAUUSD!$J$2:$J$1001,ALGLIB_SSA_XAUUSD!$Q$2:$Q$1001,"",0)</f>
        <v>4611.93649</v>
      </c>
      <c r="R155">
        <f t="shared" si="30"/>
        <v>1775436300</v>
      </c>
      <c r="S155" t="str">
        <f t="shared" si="31"/>
        <v>XAUUSD</v>
      </c>
      <c r="T155" t="str">
        <f t="shared" si="32"/>
        <v>M5</v>
      </c>
      <c r="U155">
        <f t="shared" si="33"/>
        <v>4617.8</v>
      </c>
      <c r="V155">
        <f t="shared" si="34"/>
        <v>4630.875035</v>
      </c>
      <c r="W155">
        <f t="shared" si="35"/>
        <v>4634.8087399999995</v>
      </c>
      <c r="X155">
        <f t="shared" si="36"/>
        <v>4616.5817100000004</v>
      </c>
      <c r="Y155">
        <f t="shared" si="37"/>
        <v>4614.7438499999998</v>
      </c>
      <c r="Z155">
        <f t="shared" si="38"/>
        <v>4648.3675899999998</v>
      </c>
      <c r="AA155">
        <f t="shared" si="39"/>
        <v>4618.7831999999999</v>
      </c>
      <c r="AB155">
        <f t="shared" si="40"/>
        <v>4614.5606599999992</v>
      </c>
      <c r="AC155">
        <f t="shared" si="41"/>
        <v>4611.93649</v>
      </c>
      <c r="AE155">
        <f t="shared" si="42"/>
        <v>4616.5817100000004</v>
      </c>
      <c r="AF155">
        <f t="shared" si="43"/>
        <v>4648.3675899999998</v>
      </c>
      <c r="AG155">
        <f t="shared" si="44"/>
        <v>4614.5606599999992</v>
      </c>
    </row>
    <row r="156" spans="1:33" x14ac:dyDescent="0.55000000000000004">
      <c r="A156">
        <f>ALGLIB_SSA_XAUUSD!J156</f>
        <v>1775436600</v>
      </c>
      <c r="B156" t="str">
        <f>_xlfn.XLOOKUP($A156,ALGLIB_SSA_XAUUSD!$A$2:$A$1001,ALGLIB_SSA_XAUUSD!$B$2:$B$1001,"",0)</f>
        <v/>
      </c>
      <c r="C156" t="str">
        <f>_xlfn.XLOOKUP($A156,ALGLIB_SSA_XAUUSD!$A$2:$A$1001,ALGLIB_SSA_XAUUSD!$C$2:$C$1001,"",0)</f>
        <v/>
      </c>
      <c r="D156" s="1">
        <f>D146+(D158-D146)*10/12</f>
        <v>4625.4033333333327</v>
      </c>
      <c r="E156" s="1">
        <f>E146+(E158-E146)*10/12</f>
        <v>4630.821766666666</v>
      </c>
      <c r="F156" s="1">
        <f>F146+(F158-F146)*10/12</f>
        <v>4634.5358399999996</v>
      </c>
      <c r="G156" s="1">
        <f>G146+(G158-G146)*10/12</f>
        <v>4648.2864866666669</v>
      </c>
      <c r="H156" s="1">
        <f>H146+(H158-H146)*10/12</f>
        <v>4614.4417633333333</v>
      </c>
      <c r="I156" t="str">
        <f>_xlfn.XLOOKUP($A156,ALGLIB_SSA_XAUUSD!$J$2:$J$1001,ALGLIB_SSA_XAUUSD!$K$2:$K$1001,"",0)</f>
        <v>XAUUSD</v>
      </c>
      <c r="J156" t="str">
        <f>_xlfn.XLOOKUP($A156,ALGLIB_SSA_XAUUSD!$J$2:$J$1001,ALGLIB_SSA_XAUUSD!$L$2:$L$1001,"",0)</f>
        <v>M5</v>
      </c>
      <c r="K156">
        <f>_xlfn.XLOOKUP($A156,ALGLIB_SSA_XAUUSD!$J$2:$J$1001,ALGLIB_SSA_XAUUSD!$M$2:$M$1001,"",0)</f>
        <v>4621.3</v>
      </c>
      <c r="L156">
        <f>_xlfn.XLOOKUP($A156,ALGLIB_SSA_XAUUSD!$J$2:$J$1001,ALGLIB_SSA_XAUUSD!$N$2:$N$1001,"",0)</f>
        <v>4620.7816700000003</v>
      </c>
      <c r="M156">
        <f>_xlfn.XLOOKUP($A156,ALGLIB_SSA_XAUUSD!$J$2:$J$1001,ALGLIB_SSA_XAUUSD!$O$2:$O$1001,"",0)</f>
        <v>4617.7627599999996</v>
      </c>
      <c r="N156">
        <f>_xlfn.XLOOKUP($A156,ALGLIB_SSA_XAUUSD!$J$2:$J$1001,ALGLIB_SSA_XAUUSD!$P$2:$P$1001,"",0)</f>
        <v>4622.5082000000002</v>
      </c>
      <c r="O156">
        <f>_xlfn.XLOOKUP($A156,ALGLIB_SSA_XAUUSD!$J$2:$J$1001,ALGLIB_SSA_XAUUSD!$Q$2:$Q$1001,"",0)</f>
        <v>4615.6148000000003</v>
      </c>
      <c r="R156">
        <f t="shared" si="30"/>
        <v>1775436600</v>
      </c>
      <c r="S156" t="str">
        <f t="shared" si="31"/>
        <v>XAUUSD</v>
      </c>
      <c r="T156" t="str">
        <f t="shared" si="32"/>
        <v>M5</v>
      </c>
      <c r="U156">
        <f t="shared" si="33"/>
        <v>4621.3</v>
      </c>
      <c r="V156">
        <f t="shared" si="34"/>
        <v>4630.821766666666</v>
      </c>
      <c r="W156">
        <f t="shared" si="35"/>
        <v>4634.5358399999996</v>
      </c>
      <c r="X156">
        <f t="shared" si="36"/>
        <v>4620.7816700000003</v>
      </c>
      <c r="Y156">
        <f t="shared" si="37"/>
        <v>4617.7627599999996</v>
      </c>
      <c r="Z156">
        <f t="shared" si="38"/>
        <v>4648.2864866666669</v>
      </c>
      <c r="AA156">
        <f t="shared" si="39"/>
        <v>4622.5082000000002</v>
      </c>
      <c r="AB156">
        <f t="shared" si="40"/>
        <v>4614.4417633333333</v>
      </c>
      <c r="AC156">
        <f t="shared" si="41"/>
        <v>4615.6148000000003</v>
      </c>
      <c r="AE156">
        <f t="shared" si="42"/>
        <v>4620.7816700000003</v>
      </c>
      <c r="AF156">
        <f t="shared" si="43"/>
        <v>4648.2864866666669</v>
      </c>
      <c r="AG156">
        <f t="shared" si="44"/>
        <v>4614.4417633333333</v>
      </c>
    </row>
    <row r="157" spans="1:33" x14ac:dyDescent="0.55000000000000004">
      <c r="A157">
        <f>ALGLIB_SSA_XAUUSD!J157</f>
        <v>1775436900</v>
      </c>
      <c r="B157" t="str">
        <f>_xlfn.XLOOKUP($A157,ALGLIB_SSA_XAUUSD!$A$2:$A$1001,ALGLIB_SSA_XAUUSD!$B$2:$B$1001,"",0)</f>
        <v/>
      </c>
      <c r="C157" t="str">
        <f>_xlfn.XLOOKUP($A157,ALGLIB_SSA_XAUUSD!$A$2:$A$1001,ALGLIB_SSA_XAUUSD!$C$2:$C$1001,"",0)</f>
        <v/>
      </c>
      <c r="D157" s="1">
        <f>D146+(D158-D146)*11/12</f>
        <v>4625.6916666666666</v>
      </c>
      <c r="E157" s="1">
        <f>E146+(E158-E146)*11/12</f>
        <v>4630.7684983333329</v>
      </c>
      <c r="F157" s="1">
        <f>F146+(F158-F146)*11/12</f>
        <v>4634.2629399999996</v>
      </c>
      <c r="G157" s="1">
        <f>G146+(G158-G146)*11/12</f>
        <v>4648.205383333333</v>
      </c>
      <c r="H157" s="1">
        <f>H146+(H158-H146)*11/12</f>
        <v>4614.3228666666664</v>
      </c>
      <c r="I157" t="str">
        <f>_xlfn.XLOOKUP($A157,ALGLIB_SSA_XAUUSD!$J$2:$J$1001,ALGLIB_SSA_XAUUSD!$K$2:$K$1001,"",0)</f>
        <v>XAUUSD</v>
      </c>
      <c r="J157" t="str">
        <f>_xlfn.XLOOKUP($A157,ALGLIB_SSA_XAUUSD!$J$2:$J$1001,ALGLIB_SSA_XAUUSD!$L$2:$L$1001,"",0)</f>
        <v>M5</v>
      </c>
      <c r="K157">
        <f>_xlfn.XLOOKUP($A157,ALGLIB_SSA_XAUUSD!$J$2:$J$1001,ALGLIB_SSA_XAUUSD!$M$2:$M$1001,"",0)</f>
        <v>4622.5200000000004</v>
      </c>
      <c r="L157">
        <f>_xlfn.XLOOKUP($A157,ALGLIB_SSA_XAUUSD!$J$2:$J$1001,ALGLIB_SSA_XAUUSD!$N$2:$N$1001,"",0)</f>
        <v>4625.5099200000004</v>
      </c>
      <c r="M157">
        <f>_xlfn.XLOOKUP($A157,ALGLIB_SSA_XAUUSD!$J$2:$J$1001,ALGLIB_SSA_XAUUSD!$O$2:$O$1001,"",0)</f>
        <v>4621.63634</v>
      </c>
      <c r="N157">
        <f>_xlfn.XLOOKUP($A157,ALGLIB_SSA_XAUUSD!$J$2:$J$1001,ALGLIB_SSA_XAUUSD!$P$2:$P$1001,"",0)</f>
        <v>4627.3999400000002</v>
      </c>
      <c r="O157">
        <f>_xlfn.XLOOKUP($A157,ALGLIB_SSA_XAUUSD!$J$2:$J$1001,ALGLIB_SSA_XAUUSD!$Q$2:$Q$1001,"",0)</f>
        <v>4619.7752200000004</v>
      </c>
      <c r="R157">
        <f t="shared" si="30"/>
        <v>1775436900</v>
      </c>
      <c r="S157" t="str">
        <f t="shared" si="31"/>
        <v>XAUUSD</v>
      </c>
      <c r="T157" t="str">
        <f t="shared" si="32"/>
        <v>M5</v>
      </c>
      <c r="U157">
        <f t="shared" si="33"/>
        <v>4622.5200000000004</v>
      </c>
      <c r="V157">
        <f t="shared" si="34"/>
        <v>4630.7684983333329</v>
      </c>
      <c r="W157">
        <f t="shared" si="35"/>
        <v>4634.2629399999996</v>
      </c>
      <c r="X157">
        <f t="shared" si="36"/>
        <v>4625.5099200000004</v>
      </c>
      <c r="Y157">
        <f t="shared" si="37"/>
        <v>4621.63634</v>
      </c>
      <c r="Z157">
        <f t="shared" si="38"/>
        <v>4648.205383333333</v>
      </c>
      <c r="AA157">
        <f t="shared" si="39"/>
        <v>4627.3999400000002</v>
      </c>
      <c r="AB157">
        <f t="shared" si="40"/>
        <v>4614.3228666666664</v>
      </c>
      <c r="AC157">
        <f t="shared" si="41"/>
        <v>4619.7752200000004</v>
      </c>
      <c r="AE157">
        <f t="shared" si="42"/>
        <v>4625.5099200000004</v>
      </c>
      <c r="AF157">
        <f t="shared" si="43"/>
        <v>4648.205383333333</v>
      </c>
      <c r="AG157">
        <f t="shared" si="44"/>
        <v>4614.3228666666664</v>
      </c>
    </row>
    <row r="158" spans="1:33" x14ac:dyDescent="0.55000000000000004">
      <c r="A158">
        <f>ALGLIB_SSA_XAUUSD!J158</f>
        <v>1775437200</v>
      </c>
      <c r="B158" t="str">
        <f>_xlfn.XLOOKUP($A158,ALGLIB_SSA_XAUUSD!$A$2:$A$1001,ALGLIB_SSA_XAUUSD!$B$2:$B$1001,"",0)</f>
        <v>XAUUSD</v>
      </c>
      <c r="C158" t="str">
        <f>_xlfn.XLOOKUP($A158,ALGLIB_SSA_XAUUSD!$A$2:$A$1001,ALGLIB_SSA_XAUUSD!$C$2:$C$1001,"",0)</f>
        <v>H1</v>
      </c>
      <c r="D158" s="2">
        <f>_xlfn.XLOOKUP($A158,ALGLIB_SSA_XAUUSD!$A$2:$A$1001,ALGLIB_SSA_XAUUSD!$D$2:$D$1001,"",0)</f>
        <v>4625.9799999999996</v>
      </c>
      <c r="E158" s="2">
        <f>_xlfn.XLOOKUP($A158,ALGLIB_SSA_XAUUSD!$A$2:$A$1001,ALGLIB_SSA_XAUUSD!$E$2:$E$1001,"",0)</f>
        <v>4630.7152299999998</v>
      </c>
      <c r="F158" s="2">
        <f>_xlfn.XLOOKUP($A158,ALGLIB_SSA_XAUUSD!$A$2:$A$1001,ALGLIB_SSA_XAUUSD!$F$2:$F$1001,"",0)</f>
        <v>4633.9900399999997</v>
      </c>
      <c r="G158" s="2">
        <f>_xlfn.XLOOKUP($A158,ALGLIB_SSA_XAUUSD!$A$2:$A$1001,ALGLIB_SSA_XAUUSD!$G$2:$G$1001,"",0)</f>
        <v>4648.12428</v>
      </c>
      <c r="H158" s="2">
        <f>_xlfn.XLOOKUP($A158,ALGLIB_SSA_XAUUSD!$A$2:$A$1001,ALGLIB_SSA_XAUUSD!$H$2:$H$1001,"",0)</f>
        <v>4614.2039699999996</v>
      </c>
      <c r="I158" t="str">
        <f>_xlfn.XLOOKUP($A158,ALGLIB_SSA_XAUUSD!$J$2:$J$1001,ALGLIB_SSA_XAUUSD!$K$2:$K$1001,"",0)</f>
        <v>XAUUSD</v>
      </c>
      <c r="J158" t="str">
        <f>_xlfn.XLOOKUP($A158,ALGLIB_SSA_XAUUSD!$J$2:$J$1001,ALGLIB_SSA_XAUUSD!$L$2:$L$1001,"",0)</f>
        <v>M5</v>
      </c>
      <c r="K158">
        <f>_xlfn.XLOOKUP($A158,ALGLIB_SSA_XAUUSD!$J$2:$J$1001,ALGLIB_SSA_XAUUSD!$M$2:$M$1001,"",0)</f>
        <v>4631.26</v>
      </c>
      <c r="L158">
        <f>_xlfn.XLOOKUP($A158,ALGLIB_SSA_XAUUSD!$J$2:$J$1001,ALGLIB_SSA_XAUUSD!$N$2:$N$1001,"",0)</f>
        <v>4630.1856200000002</v>
      </c>
      <c r="M158">
        <f>_xlfn.XLOOKUP($A158,ALGLIB_SSA_XAUUSD!$J$2:$J$1001,ALGLIB_SSA_XAUUSD!$O$2:$O$1001,"",0)</f>
        <v>4625.9109799999997</v>
      </c>
      <c r="N158">
        <f>_xlfn.XLOOKUP($A158,ALGLIB_SSA_XAUUSD!$J$2:$J$1001,ALGLIB_SSA_XAUUSD!$P$2:$P$1001,"",0)</f>
        <v>4632.7437</v>
      </c>
      <c r="O158">
        <f>_xlfn.XLOOKUP($A158,ALGLIB_SSA_XAUUSD!$J$2:$J$1001,ALGLIB_SSA_XAUUSD!$Q$2:$Q$1001,"",0)</f>
        <v>4623.8327900000004</v>
      </c>
      <c r="R158">
        <f t="shared" si="30"/>
        <v>1775437200</v>
      </c>
      <c r="S158" t="str">
        <f t="shared" si="31"/>
        <v>XAUUSD</v>
      </c>
      <c r="T158" t="str">
        <f t="shared" si="32"/>
        <v>M5</v>
      </c>
      <c r="U158">
        <f t="shared" si="33"/>
        <v>4631.26</v>
      </c>
      <c r="V158">
        <f t="shared" si="34"/>
        <v>4630.7152299999998</v>
      </c>
      <c r="W158">
        <f t="shared" si="35"/>
        <v>4633.9900399999997</v>
      </c>
      <c r="X158">
        <f t="shared" si="36"/>
        <v>4630.1856200000002</v>
      </c>
      <c r="Y158">
        <f t="shared" si="37"/>
        <v>4625.9109799999997</v>
      </c>
      <c r="Z158">
        <f t="shared" si="38"/>
        <v>4648.12428</v>
      </c>
      <c r="AA158">
        <f t="shared" si="39"/>
        <v>4632.7437</v>
      </c>
      <c r="AB158">
        <f t="shared" si="40"/>
        <v>4614.2039699999996</v>
      </c>
      <c r="AC158">
        <f t="shared" si="41"/>
        <v>4623.8327900000004</v>
      </c>
      <c r="AE158">
        <f t="shared" si="42"/>
        <v>4630.1856200000002</v>
      </c>
      <c r="AF158">
        <f t="shared" si="43"/>
        <v>4648.12428</v>
      </c>
      <c r="AG158">
        <f t="shared" si="44"/>
        <v>4614.2039699999996</v>
      </c>
    </row>
    <row r="159" spans="1:33" x14ac:dyDescent="0.55000000000000004">
      <c r="A159">
        <f>ALGLIB_SSA_XAUUSD!J159</f>
        <v>1775437500</v>
      </c>
      <c r="B159" t="str">
        <f>_xlfn.XLOOKUP($A159,ALGLIB_SSA_XAUUSD!$A$2:$A$1001,ALGLIB_SSA_XAUUSD!$B$2:$B$1001,"",0)</f>
        <v/>
      </c>
      <c r="C159" t="str">
        <f>_xlfn.XLOOKUP($A159,ALGLIB_SSA_XAUUSD!$A$2:$A$1001,ALGLIB_SSA_XAUUSD!$C$2:$C$1001,"",0)</f>
        <v/>
      </c>
      <c r="D159" s="1">
        <f>D158+(D170-D158)*1/12</f>
        <v>4627.82</v>
      </c>
      <c r="E159" s="1">
        <f>E158+(E170-E158)*1/12</f>
        <v>4630.9963483333331</v>
      </c>
      <c r="F159" s="1">
        <f>F158+(F170-F158)*1/12</f>
        <v>4633.9941483333332</v>
      </c>
      <c r="G159" s="1">
        <f>G158+(G170-G158)*1/12</f>
        <v>4648.3035374999999</v>
      </c>
      <c r="H159" s="1">
        <f>H158+(H170-H158)*1/12</f>
        <v>4614.4079991666658</v>
      </c>
      <c r="I159" t="str">
        <f>_xlfn.XLOOKUP($A159,ALGLIB_SSA_XAUUSD!$J$2:$J$1001,ALGLIB_SSA_XAUUSD!$K$2:$K$1001,"",0)</f>
        <v>XAUUSD</v>
      </c>
      <c r="J159" t="str">
        <f>_xlfn.XLOOKUP($A159,ALGLIB_SSA_XAUUSD!$J$2:$J$1001,ALGLIB_SSA_XAUUSD!$L$2:$L$1001,"",0)</f>
        <v>M5</v>
      </c>
      <c r="K159">
        <f>_xlfn.XLOOKUP($A159,ALGLIB_SSA_XAUUSD!$J$2:$J$1001,ALGLIB_SSA_XAUUSD!$M$2:$M$1001,"",0)</f>
        <v>4637.6499999999996</v>
      </c>
      <c r="L159">
        <f>_xlfn.XLOOKUP($A159,ALGLIB_SSA_XAUUSD!$J$2:$J$1001,ALGLIB_SSA_XAUUSD!$N$2:$N$1001,"",0)</f>
        <v>4634.0378199999996</v>
      </c>
      <c r="M159">
        <f>_xlfn.XLOOKUP($A159,ALGLIB_SSA_XAUUSD!$J$2:$J$1001,ALGLIB_SSA_XAUUSD!$O$2:$O$1001,"",0)</f>
        <v>4629.9744000000001</v>
      </c>
      <c r="N159">
        <f>_xlfn.XLOOKUP($A159,ALGLIB_SSA_XAUUSD!$J$2:$J$1001,ALGLIB_SSA_XAUUSD!$P$2:$P$1001,"",0)</f>
        <v>4637.6982200000002</v>
      </c>
      <c r="O159">
        <f>_xlfn.XLOOKUP($A159,ALGLIB_SSA_XAUUSD!$J$2:$J$1001,ALGLIB_SSA_XAUUSD!$Q$2:$Q$1001,"",0)</f>
        <v>4627.26224</v>
      </c>
      <c r="R159">
        <f t="shared" si="30"/>
        <v>1775437500</v>
      </c>
      <c r="S159" t="str">
        <f t="shared" si="31"/>
        <v>XAUUSD</v>
      </c>
      <c r="T159" t="str">
        <f t="shared" si="32"/>
        <v>M5</v>
      </c>
      <c r="U159">
        <f t="shared" si="33"/>
        <v>4637.6499999999996</v>
      </c>
      <c r="V159">
        <f t="shared" si="34"/>
        <v>4630.9963483333331</v>
      </c>
      <c r="W159">
        <f t="shared" si="35"/>
        <v>4633.9941483333332</v>
      </c>
      <c r="X159">
        <f t="shared" si="36"/>
        <v>4634.0378199999996</v>
      </c>
      <c r="Y159">
        <f t="shared" si="37"/>
        <v>4629.9744000000001</v>
      </c>
      <c r="Z159">
        <f t="shared" si="38"/>
        <v>4648.3035374999999</v>
      </c>
      <c r="AA159">
        <f t="shared" si="39"/>
        <v>4637.6982200000002</v>
      </c>
      <c r="AB159">
        <f t="shared" si="40"/>
        <v>4614.4079991666658</v>
      </c>
      <c r="AC159">
        <f t="shared" si="41"/>
        <v>4627.26224</v>
      </c>
      <c r="AE159">
        <f t="shared" si="42"/>
        <v>4634.0378199999996</v>
      </c>
      <c r="AF159">
        <f t="shared" si="43"/>
        <v>4648.3035374999999</v>
      </c>
      <c r="AG159">
        <f t="shared" si="44"/>
        <v>4614.4079991666658</v>
      </c>
    </row>
    <row r="160" spans="1:33" x14ac:dyDescent="0.55000000000000004">
      <c r="A160">
        <f>ALGLIB_SSA_XAUUSD!J160</f>
        <v>1775437800</v>
      </c>
      <c r="B160" t="str">
        <f>_xlfn.XLOOKUP($A160,ALGLIB_SSA_XAUUSD!$A$2:$A$1001,ALGLIB_SSA_XAUUSD!$B$2:$B$1001,"",0)</f>
        <v/>
      </c>
      <c r="C160" t="str">
        <f>_xlfn.XLOOKUP($A160,ALGLIB_SSA_XAUUSD!$A$2:$A$1001,ALGLIB_SSA_XAUUSD!$C$2:$C$1001,"",0)</f>
        <v/>
      </c>
      <c r="D160" s="1">
        <f>D158+(D170-D158)*2/12</f>
        <v>4629.66</v>
      </c>
      <c r="E160" s="1">
        <f>E158+(E170-E158)*2/12</f>
        <v>4631.2774666666664</v>
      </c>
      <c r="F160" s="1">
        <f>F158+(F170-F158)*2/12</f>
        <v>4633.9982566666667</v>
      </c>
      <c r="G160" s="1">
        <f>G158+(G170-G158)*2/12</f>
        <v>4648.4827949999999</v>
      </c>
      <c r="H160" s="1">
        <f>H158+(H170-H158)*2/12</f>
        <v>4614.612028333333</v>
      </c>
      <c r="I160" t="str">
        <f>_xlfn.XLOOKUP($A160,ALGLIB_SSA_XAUUSD!$J$2:$J$1001,ALGLIB_SSA_XAUUSD!$K$2:$K$1001,"",0)</f>
        <v>XAUUSD</v>
      </c>
      <c r="J160" t="str">
        <f>_xlfn.XLOOKUP($A160,ALGLIB_SSA_XAUUSD!$J$2:$J$1001,ALGLIB_SSA_XAUUSD!$L$2:$L$1001,"",0)</f>
        <v>M5</v>
      </c>
      <c r="K160">
        <f>_xlfn.XLOOKUP($A160,ALGLIB_SSA_XAUUSD!$J$2:$J$1001,ALGLIB_SSA_XAUUSD!$M$2:$M$1001,"",0)</f>
        <v>4641.83</v>
      </c>
      <c r="L160">
        <f>_xlfn.XLOOKUP($A160,ALGLIB_SSA_XAUUSD!$J$2:$J$1001,ALGLIB_SSA_XAUUSD!$N$2:$N$1001,"",0)</f>
        <v>4636.4624100000001</v>
      </c>
      <c r="M160">
        <f>_xlfn.XLOOKUP($A160,ALGLIB_SSA_XAUUSD!$J$2:$J$1001,ALGLIB_SSA_XAUUSD!$O$2:$O$1001,"",0)</f>
        <v>4633.2183999999997</v>
      </c>
      <c r="N160">
        <f>_xlfn.XLOOKUP($A160,ALGLIB_SSA_XAUUSD!$J$2:$J$1001,ALGLIB_SSA_XAUUSD!$P$2:$P$1001,"",0)</f>
        <v>4641.38004</v>
      </c>
      <c r="O160">
        <f>_xlfn.XLOOKUP($A160,ALGLIB_SSA_XAUUSD!$J$2:$J$1001,ALGLIB_SSA_XAUUSD!$Q$2:$Q$1001,"",0)</f>
        <v>4629.5903699999999</v>
      </c>
      <c r="R160">
        <f t="shared" si="30"/>
        <v>1775437800</v>
      </c>
      <c r="S160" t="str">
        <f t="shared" si="31"/>
        <v>XAUUSD</v>
      </c>
      <c r="T160" t="str">
        <f t="shared" si="32"/>
        <v>M5</v>
      </c>
      <c r="U160">
        <f t="shared" si="33"/>
        <v>4641.83</v>
      </c>
      <c r="V160">
        <f t="shared" si="34"/>
        <v>4631.2774666666664</v>
      </c>
      <c r="W160">
        <f t="shared" si="35"/>
        <v>4633.9982566666667</v>
      </c>
      <c r="X160">
        <f t="shared" si="36"/>
        <v>4636.4624100000001</v>
      </c>
      <c r="Y160">
        <f t="shared" si="37"/>
        <v>4633.2183999999997</v>
      </c>
      <c r="Z160">
        <f t="shared" si="38"/>
        <v>4648.4827949999999</v>
      </c>
      <c r="AA160">
        <f t="shared" si="39"/>
        <v>4641.38004</v>
      </c>
      <c r="AB160">
        <f t="shared" si="40"/>
        <v>4614.612028333333</v>
      </c>
      <c r="AC160">
        <f t="shared" si="41"/>
        <v>4629.5903699999999</v>
      </c>
      <c r="AE160">
        <f t="shared" si="42"/>
        <v>4636.4624100000001</v>
      </c>
      <c r="AF160">
        <f t="shared" si="43"/>
        <v>4648.4827949999999</v>
      </c>
      <c r="AG160">
        <f t="shared" si="44"/>
        <v>4614.612028333333</v>
      </c>
    </row>
    <row r="161" spans="1:33" x14ac:dyDescent="0.55000000000000004">
      <c r="A161">
        <f>ALGLIB_SSA_XAUUSD!J161</f>
        <v>1775438100</v>
      </c>
      <c r="B161" t="str">
        <f>_xlfn.XLOOKUP($A161,ALGLIB_SSA_XAUUSD!$A$2:$A$1001,ALGLIB_SSA_XAUUSD!$B$2:$B$1001,"",0)</f>
        <v/>
      </c>
      <c r="C161" t="str">
        <f>_xlfn.XLOOKUP($A161,ALGLIB_SSA_XAUUSD!$A$2:$A$1001,ALGLIB_SSA_XAUUSD!$C$2:$C$1001,"",0)</f>
        <v/>
      </c>
      <c r="D161" s="1">
        <f>D158+(D170-D158)*3/12</f>
        <v>4631.5</v>
      </c>
      <c r="E161" s="1">
        <f>E158+(E170-E158)*3/12</f>
        <v>4631.5585849999998</v>
      </c>
      <c r="F161" s="1">
        <f>F158+(F170-F158)*3/12</f>
        <v>4634.0023650000003</v>
      </c>
      <c r="G161" s="1">
        <f>G158+(G170-G158)*3/12</f>
        <v>4648.6620524999998</v>
      </c>
      <c r="H161" s="1">
        <f>H158+(H170-H158)*3/12</f>
        <v>4614.8160575000002</v>
      </c>
      <c r="I161" t="str">
        <f>_xlfn.XLOOKUP($A161,ALGLIB_SSA_XAUUSD!$J$2:$J$1001,ALGLIB_SSA_XAUUSD!$K$2:$K$1001,"",0)</f>
        <v>XAUUSD</v>
      </c>
      <c r="J161" t="str">
        <f>_xlfn.XLOOKUP($A161,ALGLIB_SSA_XAUUSD!$J$2:$J$1001,ALGLIB_SSA_XAUUSD!$L$2:$L$1001,"",0)</f>
        <v>M5</v>
      </c>
      <c r="K161">
        <f>_xlfn.XLOOKUP($A161,ALGLIB_SSA_XAUUSD!$J$2:$J$1001,ALGLIB_SSA_XAUUSD!$M$2:$M$1001,"",0)</f>
        <v>4625.1099999999997</v>
      </c>
      <c r="L161">
        <f>_xlfn.XLOOKUP($A161,ALGLIB_SSA_XAUUSD!$J$2:$J$1001,ALGLIB_SSA_XAUUSD!$N$2:$N$1001,"",0)</f>
        <v>4637.13555</v>
      </c>
      <c r="M161">
        <f>_xlfn.XLOOKUP($A161,ALGLIB_SSA_XAUUSD!$J$2:$J$1001,ALGLIB_SSA_XAUUSD!$O$2:$O$1001,"",0)</f>
        <v>4635.1769800000002</v>
      </c>
      <c r="N161">
        <f>_xlfn.XLOOKUP($A161,ALGLIB_SSA_XAUUSD!$J$2:$J$1001,ALGLIB_SSA_XAUUSD!$P$2:$P$1001,"",0)</f>
        <v>4643.2445200000002</v>
      </c>
      <c r="O161">
        <f>_xlfn.XLOOKUP($A161,ALGLIB_SSA_XAUUSD!$J$2:$J$1001,ALGLIB_SSA_XAUUSD!$Q$2:$Q$1001,"",0)</f>
        <v>4630.3998099999999</v>
      </c>
      <c r="R161">
        <f t="shared" si="30"/>
        <v>1775438100</v>
      </c>
      <c r="S161" t="str">
        <f t="shared" si="31"/>
        <v>XAUUSD</v>
      </c>
      <c r="T161" t="str">
        <f t="shared" si="32"/>
        <v>M5</v>
      </c>
      <c r="U161">
        <f t="shared" si="33"/>
        <v>4625.1099999999997</v>
      </c>
      <c r="V161">
        <f t="shared" si="34"/>
        <v>4631.5585849999998</v>
      </c>
      <c r="W161">
        <f t="shared" si="35"/>
        <v>4634.0023650000003</v>
      </c>
      <c r="X161">
        <f t="shared" si="36"/>
        <v>4637.13555</v>
      </c>
      <c r="Y161">
        <f t="shared" si="37"/>
        <v>4635.1769800000002</v>
      </c>
      <c r="Z161">
        <f t="shared" si="38"/>
        <v>4648.6620524999998</v>
      </c>
      <c r="AA161">
        <f t="shared" si="39"/>
        <v>4643.2445200000002</v>
      </c>
      <c r="AB161">
        <f t="shared" si="40"/>
        <v>4614.8160575000002</v>
      </c>
      <c r="AC161">
        <f t="shared" si="41"/>
        <v>4630.3998099999999</v>
      </c>
      <c r="AE161">
        <f t="shared" si="42"/>
        <v>4637.13555</v>
      </c>
      <c r="AF161">
        <f t="shared" si="43"/>
        <v>4648.6620524999998</v>
      </c>
      <c r="AG161">
        <f t="shared" si="44"/>
        <v>4614.8160575000002</v>
      </c>
    </row>
    <row r="162" spans="1:33" x14ac:dyDescent="0.55000000000000004">
      <c r="A162">
        <f>ALGLIB_SSA_XAUUSD!J162</f>
        <v>1775438400</v>
      </c>
      <c r="B162" t="str">
        <f>_xlfn.XLOOKUP($A162,ALGLIB_SSA_XAUUSD!$A$2:$A$1001,ALGLIB_SSA_XAUUSD!$B$2:$B$1001,"",0)</f>
        <v/>
      </c>
      <c r="C162" t="str">
        <f>_xlfn.XLOOKUP($A162,ALGLIB_SSA_XAUUSD!$A$2:$A$1001,ALGLIB_SSA_XAUUSD!$C$2:$C$1001,"",0)</f>
        <v/>
      </c>
      <c r="D162" s="1">
        <f>D158+(D170-D158)*4/12</f>
        <v>4633.34</v>
      </c>
      <c r="E162" s="1">
        <f>E158+(E170-E158)*4/12</f>
        <v>4631.8397033333331</v>
      </c>
      <c r="F162" s="1">
        <f>F158+(F170-F158)*4/12</f>
        <v>4634.0064733333329</v>
      </c>
      <c r="G162" s="1">
        <f>G158+(G170-G158)*4/12</f>
        <v>4648.8413099999998</v>
      </c>
      <c r="H162" s="1">
        <f>H158+(H170-H158)*4/12</f>
        <v>4615.0200866666664</v>
      </c>
      <c r="I162" t="str">
        <f>_xlfn.XLOOKUP($A162,ALGLIB_SSA_XAUUSD!$J$2:$J$1001,ALGLIB_SSA_XAUUSD!$K$2:$K$1001,"",0)</f>
        <v>XAUUSD</v>
      </c>
      <c r="J162" t="str">
        <f>_xlfn.XLOOKUP($A162,ALGLIB_SSA_XAUUSD!$J$2:$J$1001,ALGLIB_SSA_XAUUSD!$L$2:$L$1001,"",0)</f>
        <v>M5</v>
      </c>
      <c r="K162">
        <f>_xlfn.XLOOKUP($A162,ALGLIB_SSA_XAUUSD!$J$2:$J$1001,ALGLIB_SSA_XAUUSD!$M$2:$M$1001,"",0)</f>
        <v>4632.76</v>
      </c>
      <c r="L162">
        <f>_xlfn.XLOOKUP($A162,ALGLIB_SSA_XAUUSD!$J$2:$J$1001,ALGLIB_SSA_XAUUSD!$N$2:$N$1001,"",0)</f>
        <v>4636.5198600000003</v>
      </c>
      <c r="M162">
        <f>_xlfn.XLOOKUP($A162,ALGLIB_SSA_XAUUSD!$J$2:$J$1001,ALGLIB_SSA_XAUUSD!$O$2:$O$1001,"",0)</f>
        <v>4635.8484200000003</v>
      </c>
      <c r="N162">
        <f>_xlfn.XLOOKUP($A162,ALGLIB_SSA_XAUUSD!$J$2:$J$1001,ALGLIB_SSA_XAUUSD!$P$2:$P$1001,"",0)</f>
        <v>4643.0847199999998</v>
      </c>
      <c r="O162">
        <f>_xlfn.XLOOKUP($A162,ALGLIB_SSA_XAUUSD!$J$2:$J$1001,ALGLIB_SSA_XAUUSD!$Q$2:$Q$1001,"",0)</f>
        <v>4630.0613999999996</v>
      </c>
      <c r="R162">
        <f t="shared" si="30"/>
        <v>1775438400</v>
      </c>
      <c r="S162" t="str">
        <f t="shared" si="31"/>
        <v>XAUUSD</v>
      </c>
      <c r="T162" t="str">
        <f t="shared" si="32"/>
        <v>M5</v>
      </c>
      <c r="U162">
        <f t="shared" si="33"/>
        <v>4632.76</v>
      </c>
      <c r="V162">
        <f t="shared" si="34"/>
        <v>4631.8397033333331</v>
      </c>
      <c r="W162">
        <f t="shared" si="35"/>
        <v>4634.0064733333329</v>
      </c>
      <c r="X162">
        <f t="shared" si="36"/>
        <v>4636.5198600000003</v>
      </c>
      <c r="Y162">
        <f t="shared" si="37"/>
        <v>4635.8484200000003</v>
      </c>
      <c r="Z162">
        <f t="shared" si="38"/>
        <v>4648.8413099999998</v>
      </c>
      <c r="AA162">
        <f t="shared" si="39"/>
        <v>4643.0847199999998</v>
      </c>
      <c r="AB162">
        <f t="shared" si="40"/>
        <v>4615.0200866666664</v>
      </c>
      <c r="AC162">
        <f t="shared" si="41"/>
        <v>4630.0613999999996</v>
      </c>
      <c r="AE162">
        <f t="shared" si="42"/>
        <v>4636.5198600000003</v>
      </c>
      <c r="AF162">
        <f t="shared" si="43"/>
        <v>4648.8413099999998</v>
      </c>
      <c r="AG162">
        <f t="shared" si="44"/>
        <v>4615.0200866666664</v>
      </c>
    </row>
    <row r="163" spans="1:33" x14ac:dyDescent="0.55000000000000004">
      <c r="A163">
        <f>ALGLIB_SSA_XAUUSD!J163</f>
        <v>1775438700</v>
      </c>
      <c r="B163" t="str">
        <f>_xlfn.XLOOKUP($A163,ALGLIB_SSA_XAUUSD!$A$2:$A$1001,ALGLIB_SSA_XAUUSD!$B$2:$B$1001,"",0)</f>
        <v/>
      </c>
      <c r="C163" t="str">
        <f>_xlfn.XLOOKUP($A163,ALGLIB_SSA_XAUUSD!$A$2:$A$1001,ALGLIB_SSA_XAUUSD!$C$2:$C$1001,"",0)</f>
        <v/>
      </c>
      <c r="D163" s="1">
        <f>D158+(D170-D158)*5/12</f>
        <v>4635.18</v>
      </c>
      <c r="E163" s="1">
        <f>E158+(E170-E158)*5/12</f>
        <v>4632.1208216666664</v>
      </c>
      <c r="F163" s="1">
        <f>F158+(F170-F158)*5/12</f>
        <v>4634.0105816666664</v>
      </c>
      <c r="G163" s="1">
        <f>G158+(G170-G158)*5/12</f>
        <v>4649.0205674999997</v>
      </c>
      <c r="H163" s="1">
        <f>H158+(H170-H158)*5/12</f>
        <v>4615.2241158333327</v>
      </c>
      <c r="I163" t="str">
        <f>_xlfn.XLOOKUP($A163,ALGLIB_SSA_XAUUSD!$J$2:$J$1001,ALGLIB_SSA_XAUUSD!$K$2:$K$1001,"",0)</f>
        <v>XAUUSD</v>
      </c>
      <c r="J163" t="str">
        <f>_xlfn.XLOOKUP($A163,ALGLIB_SSA_XAUUSD!$J$2:$J$1001,ALGLIB_SSA_XAUUSD!$L$2:$L$1001,"",0)</f>
        <v>M5</v>
      </c>
      <c r="K163">
        <f>_xlfn.XLOOKUP($A163,ALGLIB_SSA_XAUUSD!$J$2:$J$1001,ALGLIB_SSA_XAUUSD!$M$2:$M$1001,"",0)</f>
        <v>4641.0200000000004</v>
      </c>
      <c r="L163">
        <f>_xlfn.XLOOKUP($A163,ALGLIB_SSA_XAUUSD!$J$2:$J$1001,ALGLIB_SSA_XAUUSD!$N$2:$N$1001,"",0)</f>
        <v>4634.6832100000001</v>
      </c>
      <c r="M163">
        <f>_xlfn.XLOOKUP($A163,ALGLIB_SSA_XAUUSD!$J$2:$J$1001,ALGLIB_SSA_XAUUSD!$O$2:$O$1001,"",0)</f>
        <v>4635.2658199999996</v>
      </c>
      <c r="N163">
        <f>_xlfn.XLOOKUP($A163,ALGLIB_SSA_XAUUSD!$J$2:$J$1001,ALGLIB_SSA_XAUUSD!$P$2:$P$1001,"",0)</f>
        <v>4641.2359800000004</v>
      </c>
      <c r="O163">
        <f>_xlfn.XLOOKUP($A163,ALGLIB_SSA_XAUUSD!$J$2:$J$1001,ALGLIB_SSA_XAUUSD!$Q$2:$Q$1001,"",0)</f>
        <v>4628.8650399999997</v>
      </c>
      <c r="R163">
        <f t="shared" si="30"/>
        <v>1775438700</v>
      </c>
      <c r="S163" t="str">
        <f t="shared" si="31"/>
        <v>XAUUSD</v>
      </c>
      <c r="T163" t="str">
        <f t="shared" si="32"/>
        <v>M5</v>
      </c>
      <c r="U163">
        <f t="shared" si="33"/>
        <v>4641.0200000000004</v>
      </c>
      <c r="V163">
        <f t="shared" si="34"/>
        <v>4632.1208216666664</v>
      </c>
      <c r="W163">
        <f t="shared" si="35"/>
        <v>4634.0105816666664</v>
      </c>
      <c r="X163">
        <f t="shared" si="36"/>
        <v>4634.6832100000001</v>
      </c>
      <c r="Y163">
        <f t="shared" si="37"/>
        <v>4635.2658199999996</v>
      </c>
      <c r="Z163">
        <f t="shared" si="38"/>
        <v>4649.0205674999997</v>
      </c>
      <c r="AA163">
        <f t="shared" si="39"/>
        <v>4641.2359800000004</v>
      </c>
      <c r="AB163">
        <f t="shared" si="40"/>
        <v>4615.2241158333327</v>
      </c>
      <c r="AC163">
        <f t="shared" si="41"/>
        <v>4628.8650399999997</v>
      </c>
      <c r="AE163">
        <f t="shared" si="42"/>
        <v>4634.6832100000001</v>
      </c>
      <c r="AF163">
        <f t="shared" si="43"/>
        <v>4649.0205674999997</v>
      </c>
      <c r="AG163">
        <f t="shared" si="44"/>
        <v>4615.2241158333327</v>
      </c>
    </row>
    <row r="164" spans="1:33" x14ac:dyDescent="0.55000000000000004">
      <c r="A164">
        <f>ALGLIB_SSA_XAUUSD!J164</f>
        <v>1775439000</v>
      </c>
      <c r="B164" t="str">
        <f>_xlfn.XLOOKUP($A164,ALGLIB_SSA_XAUUSD!$A$2:$A$1001,ALGLIB_SSA_XAUUSD!$B$2:$B$1001,"",0)</f>
        <v/>
      </c>
      <c r="C164" t="str">
        <f>_xlfn.XLOOKUP($A164,ALGLIB_SSA_XAUUSD!$A$2:$A$1001,ALGLIB_SSA_XAUUSD!$C$2:$C$1001,"",0)</f>
        <v/>
      </c>
      <c r="D164" s="1">
        <f>D158+(D170-D158)*6/12</f>
        <v>4637.0200000000004</v>
      </c>
      <c r="E164" s="1">
        <f>E158+(E170-E158)*6/12</f>
        <v>4632.4019399999997</v>
      </c>
      <c r="F164" s="1">
        <f>F158+(F170-F158)*6/12</f>
        <v>4634.01469</v>
      </c>
      <c r="G164" s="1">
        <f>G158+(G170-G158)*6/12</f>
        <v>4649.1998249999997</v>
      </c>
      <c r="H164" s="1">
        <f>H158+(H170-H158)*6/12</f>
        <v>4615.4281449999999</v>
      </c>
      <c r="I164" t="str">
        <f>_xlfn.XLOOKUP($A164,ALGLIB_SSA_XAUUSD!$J$2:$J$1001,ALGLIB_SSA_XAUUSD!$K$2:$K$1001,"",0)</f>
        <v>XAUUSD</v>
      </c>
      <c r="J164" t="str">
        <f>_xlfn.XLOOKUP($A164,ALGLIB_SSA_XAUUSD!$J$2:$J$1001,ALGLIB_SSA_XAUUSD!$L$2:$L$1001,"",0)</f>
        <v>M5</v>
      </c>
      <c r="K164">
        <f>_xlfn.XLOOKUP($A164,ALGLIB_SSA_XAUUSD!$J$2:$J$1001,ALGLIB_SSA_XAUUSD!$M$2:$M$1001,"",0)</f>
        <v>4628.82</v>
      </c>
      <c r="L164">
        <f>_xlfn.XLOOKUP($A164,ALGLIB_SSA_XAUUSD!$J$2:$J$1001,ALGLIB_SSA_XAUUSD!$N$2:$N$1001,"",0)</f>
        <v>4631.8258999999998</v>
      </c>
      <c r="M164">
        <f>_xlfn.XLOOKUP($A164,ALGLIB_SSA_XAUUSD!$J$2:$J$1001,ALGLIB_SSA_XAUUSD!$O$2:$O$1001,"",0)</f>
        <v>4633.5458600000002</v>
      </c>
      <c r="N164">
        <f>_xlfn.XLOOKUP($A164,ALGLIB_SSA_XAUUSD!$J$2:$J$1001,ALGLIB_SSA_XAUUSD!$P$2:$P$1001,"",0)</f>
        <v>4637.9871300000004</v>
      </c>
      <c r="O164">
        <f>_xlfn.XLOOKUP($A164,ALGLIB_SSA_XAUUSD!$J$2:$J$1001,ALGLIB_SSA_XAUUSD!$Q$2:$Q$1001,"",0)</f>
        <v>4626.8162499999999</v>
      </c>
      <c r="R164">
        <f t="shared" si="30"/>
        <v>1775439000</v>
      </c>
      <c r="S164" t="str">
        <f t="shared" si="31"/>
        <v>XAUUSD</v>
      </c>
      <c r="T164" t="str">
        <f t="shared" si="32"/>
        <v>M5</v>
      </c>
      <c r="U164">
        <f t="shared" si="33"/>
        <v>4628.82</v>
      </c>
      <c r="V164">
        <f t="shared" si="34"/>
        <v>4632.4019399999997</v>
      </c>
      <c r="W164">
        <f t="shared" si="35"/>
        <v>4634.01469</v>
      </c>
      <c r="X164">
        <f t="shared" si="36"/>
        <v>4631.8258999999998</v>
      </c>
      <c r="Y164">
        <f t="shared" si="37"/>
        <v>4633.5458600000002</v>
      </c>
      <c r="Z164">
        <f t="shared" si="38"/>
        <v>4649.1998249999997</v>
      </c>
      <c r="AA164">
        <f t="shared" si="39"/>
        <v>4637.9871300000004</v>
      </c>
      <c r="AB164">
        <f t="shared" si="40"/>
        <v>4615.4281449999999</v>
      </c>
      <c r="AC164">
        <f t="shared" si="41"/>
        <v>4626.8162499999999</v>
      </c>
      <c r="AE164">
        <f t="shared" si="42"/>
        <v>4631.8258999999998</v>
      </c>
      <c r="AF164">
        <f t="shared" si="43"/>
        <v>4649.1998249999997</v>
      </c>
      <c r="AG164">
        <f t="shared" si="44"/>
        <v>4615.4281449999999</v>
      </c>
    </row>
    <row r="165" spans="1:33" x14ac:dyDescent="0.55000000000000004">
      <c r="A165">
        <f>ALGLIB_SSA_XAUUSD!J165</f>
        <v>1775439300</v>
      </c>
      <c r="B165" t="str">
        <f>_xlfn.XLOOKUP($A165,ALGLIB_SSA_XAUUSD!$A$2:$A$1001,ALGLIB_SSA_XAUUSD!$B$2:$B$1001,"",0)</f>
        <v/>
      </c>
      <c r="C165" t="str">
        <f>_xlfn.XLOOKUP($A165,ALGLIB_SSA_XAUUSD!$A$2:$A$1001,ALGLIB_SSA_XAUUSD!$C$2:$C$1001,"",0)</f>
        <v/>
      </c>
      <c r="D165" s="1">
        <f>D158+(D170-D158)*7/12</f>
        <v>4638.8599999999997</v>
      </c>
      <c r="E165" s="1">
        <f>E158+(E170-E158)*7/12</f>
        <v>4632.6830583333331</v>
      </c>
      <c r="F165" s="1">
        <f>F158+(F170-F158)*7/12</f>
        <v>4634.0187983333335</v>
      </c>
      <c r="G165" s="1">
        <f>G158+(G170-G158)*7/12</f>
        <v>4649.3790825000005</v>
      </c>
      <c r="H165" s="1">
        <f>H158+(H170-H158)*7/12</f>
        <v>4615.632174166667</v>
      </c>
      <c r="I165" t="str">
        <f>_xlfn.XLOOKUP($A165,ALGLIB_SSA_XAUUSD!$J$2:$J$1001,ALGLIB_SSA_XAUUSD!$K$2:$K$1001,"",0)</f>
        <v>XAUUSD</v>
      </c>
      <c r="J165" t="str">
        <f>_xlfn.XLOOKUP($A165,ALGLIB_SSA_XAUUSD!$J$2:$J$1001,ALGLIB_SSA_XAUUSD!$L$2:$L$1001,"",0)</f>
        <v>M5</v>
      </c>
      <c r="K165">
        <f>_xlfn.XLOOKUP($A165,ALGLIB_SSA_XAUUSD!$J$2:$J$1001,ALGLIB_SSA_XAUUSD!$M$2:$M$1001,"",0)</f>
        <v>4635.1899999999996</v>
      </c>
      <c r="L165">
        <f>_xlfn.XLOOKUP($A165,ALGLIB_SSA_XAUUSD!$J$2:$J$1001,ALGLIB_SSA_XAUUSD!$N$2:$N$1001,"",0)</f>
        <v>4628.8602799999999</v>
      </c>
      <c r="M165">
        <f>_xlfn.XLOOKUP($A165,ALGLIB_SSA_XAUUSD!$J$2:$J$1001,ALGLIB_SSA_XAUUSD!$O$2:$O$1001,"",0)</f>
        <v>4631.2030699999996</v>
      </c>
      <c r="N165">
        <f>_xlfn.XLOOKUP($A165,ALGLIB_SSA_XAUUSD!$J$2:$J$1001,ALGLIB_SSA_XAUUSD!$P$2:$P$1001,"",0)</f>
        <v>4634.04061</v>
      </c>
      <c r="O165">
        <f>_xlfn.XLOOKUP($A165,ALGLIB_SSA_XAUUSD!$J$2:$J$1001,ALGLIB_SSA_XAUUSD!$Q$2:$Q$1001,"",0)</f>
        <v>4624.4709800000001</v>
      </c>
      <c r="R165">
        <f t="shared" si="30"/>
        <v>1775439300</v>
      </c>
      <c r="S165" t="str">
        <f t="shared" si="31"/>
        <v>XAUUSD</v>
      </c>
      <c r="T165" t="str">
        <f t="shared" si="32"/>
        <v>M5</v>
      </c>
      <c r="U165">
        <f t="shared" si="33"/>
        <v>4635.1899999999996</v>
      </c>
      <c r="V165">
        <f t="shared" si="34"/>
        <v>4632.6830583333331</v>
      </c>
      <c r="W165">
        <f t="shared" si="35"/>
        <v>4634.0187983333335</v>
      </c>
      <c r="X165">
        <f t="shared" si="36"/>
        <v>4628.8602799999999</v>
      </c>
      <c r="Y165">
        <f t="shared" si="37"/>
        <v>4631.2030699999996</v>
      </c>
      <c r="Z165">
        <f t="shared" si="38"/>
        <v>4649.3790825000005</v>
      </c>
      <c r="AA165">
        <f t="shared" si="39"/>
        <v>4634.04061</v>
      </c>
      <c r="AB165">
        <f t="shared" si="40"/>
        <v>4615.632174166667</v>
      </c>
      <c r="AC165">
        <f t="shared" si="41"/>
        <v>4624.4709800000001</v>
      </c>
      <c r="AE165">
        <f t="shared" si="42"/>
        <v>4628.8602799999999</v>
      </c>
      <c r="AF165">
        <f t="shared" si="43"/>
        <v>4649.3790825000005</v>
      </c>
      <c r="AG165">
        <f t="shared" si="44"/>
        <v>4615.632174166667</v>
      </c>
    </row>
    <row r="166" spans="1:33" x14ac:dyDescent="0.55000000000000004">
      <c r="A166">
        <f>ALGLIB_SSA_XAUUSD!J166</f>
        <v>1775439600</v>
      </c>
      <c r="B166" t="str">
        <f>_xlfn.XLOOKUP($A166,ALGLIB_SSA_XAUUSD!$A$2:$A$1001,ALGLIB_SSA_XAUUSD!$B$2:$B$1001,"",0)</f>
        <v/>
      </c>
      <c r="C166" t="str">
        <f>_xlfn.XLOOKUP($A166,ALGLIB_SSA_XAUUSD!$A$2:$A$1001,ALGLIB_SSA_XAUUSD!$C$2:$C$1001,"",0)</f>
        <v/>
      </c>
      <c r="D166" s="1">
        <f>D158+(D170-D158)*8/12</f>
        <v>4640.7</v>
      </c>
      <c r="E166" s="1">
        <f>E158+(E170-E158)*8/12</f>
        <v>4632.9641766666664</v>
      </c>
      <c r="F166" s="1">
        <f>F158+(F170-F158)*8/12</f>
        <v>4634.022906666667</v>
      </c>
      <c r="G166" s="1">
        <f>G158+(G170-G158)*8/12</f>
        <v>4649.5583400000005</v>
      </c>
      <c r="H166" s="1">
        <f>H158+(H170-H158)*8/12</f>
        <v>4615.8362033333333</v>
      </c>
      <c r="I166" t="str">
        <f>_xlfn.XLOOKUP($A166,ALGLIB_SSA_XAUUSD!$J$2:$J$1001,ALGLIB_SSA_XAUUSD!$K$2:$K$1001,"",0)</f>
        <v>XAUUSD</v>
      </c>
      <c r="J166" t="str">
        <f>_xlfn.XLOOKUP($A166,ALGLIB_SSA_XAUUSD!$J$2:$J$1001,ALGLIB_SSA_XAUUSD!$L$2:$L$1001,"",0)</f>
        <v>M5</v>
      </c>
      <c r="K166">
        <f>_xlfn.XLOOKUP($A166,ALGLIB_SSA_XAUUSD!$J$2:$J$1001,ALGLIB_SSA_XAUUSD!$M$2:$M$1001,"",0)</f>
        <v>4628.21</v>
      </c>
      <c r="L166">
        <f>_xlfn.XLOOKUP($A166,ALGLIB_SSA_XAUUSD!$J$2:$J$1001,ALGLIB_SSA_XAUUSD!$N$2:$N$1001,"",0)</f>
        <v>4626.3064599999998</v>
      </c>
      <c r="M166">
        <f>_xlfn.XLOOKUP($A166,ALGLIB_SSA_XAUUSD!$J$2:$J$1001,ALGLIB_SSA_XAUUSD!$O$2:$O$1001,"",0)</f>
        <v>4628.7547699999996</v>
      </c>
      <c r="N166">
        <f>_xlfn.XLOOKUP($A166,ALGLIB_SSA_XAUUSD!$J$2:$J$1001,ALGLIB_SSA_XAUUSD!$P$2:$P$1001,"",0)</f>
        <v>4630.4286899999997</v>
      </c>
      <c r="O166">
        <f>_xlfn.XLOOKUP($A166,ALGLIB_SSA_XAUUSD!$J$2:$J$1001,ALGLIB_SSA_XAUUSD!$Q$2:$Q$1001,"",0)</f>
        <v>4622.3483200000001</v>
      </c>
      <c r="R166">
        <f t="shared" si="30"/>
        <v>1775439600</v>
      </c>
      <c r="S166" t="str">
        <f t="shared" si="31"/>
        <v>XAUUSD</v>
      </c>
      <c r="T166" t="str">
        <f t="shared" si="32"/>
        <v>M5</v>
      </c>
      <c r="U166">
        <f t="shared" si="33"/>
        <v>4628.21</v>
      </c>
      <c r="V166">
        <f t="shared" si="34"/>
        <v>4632.9641766666664</v>
      </c>
      <c r="W166">
        <f t="shared" si="35"/>
        <v>4634.022906666667</v>
      </c>
      <c r="X166">
        <f t="shared" si="36"/>
        <v>4626.3064599999998</v>
      </c>
      <c r="Y166">
        <f t="shared" si="37"/>
        <v>4628.7547699999996</v>
      </c>
      <c r="Z166">
        <f t="shared" si="38"/>
        <v>4649.5583400000005</v>
      </c>
      <c r="AA166">
        <f t="shared" si="39"/>
        <v>4630.4286899999997</v>
      </c>
      <c r="AB166">
        <f t="shared" si="40"/>
        <v>4615.8362033333333</v>
      </c>
      <c r="AC166">
        <f t="shared" si="41"/>
        <v>4622.3483200000001</v>
      </c>
      <c r="AE166">
        <f t="shared" si="42"/>
        <v>4626.3064599999998</v>
      </c>
      <c r="AF166">
        <f t="shared" si="43"/>
        <v>4649.5583400000005</v>
      </c>
      <c r="AG166">
        <f t="shared" si="44"/>
        <v>4615.8362033333333</v>
      </c>
    </row>
    <row r="167" spans="1:33" x14ac:dyDescent="0.55000000000000004">
      <c r="A167">
        <f>ALGLIB_SSA_XAUUSD!J167</f>
        <v>1775439900</v>
      </c>
      <c r="B167" t="str">
        <f>_xlfn.XLOOKUP($A167,ALGLIB_SSA_XAUUSD!$A$2:$A$1001,ALGLIB_SSA_XAUUSD!$B$2:$B$1001,"",0)</f>
        <v/>
      </c>
      <c r="C167" t="str">
        <f>_xlfn.XLOOKUP($A167,ALGLIB_SSA_XAUUSD!$A$2:$A$1001,ALGLIB_SSA_XAUUSD!$C$2:$C$1001,"",0)</f>
        <v/>
      </c>
      <c r="D167" s="1">
        <f>D158+(D170-D158)*9/12</f>
        <v>4642.54</v>
      </c>
      <c r="E167" s="1">
        <f>E158+(E170-E158)*9/12</f>
        <v>4633.2452949999997</v>
      </c>
      <c r="F167" s="1">
        <f>F158+(F170-F158)*9/12</f>
        <v>4634.0270149999997</v>
      </c>
      <c r="G167" s="1">
        <f>G158+(G170-G158)*9/12</f>
        <v>4649.7375975000004</v>
      </c>
      <c r="H167" s="1">
        <f>H158+(H170-H158)*9/12</f>
        <v>4616.0402324999995</v>
      </c>
      <c r="I167" t="str">
        <f>_xlfn.XLOOKUP($A167,ALGLIB_SSA_XAUUSD!$J$2:$J$1001,ALGLIB_SSA_XAUUSD!$K$2:$K$1001,"",0)</f>
        <v>XAUUSD</v>
      </c>
      <c r="J167" t="str">
        <f>_xlfn.XLOOKUP($A167,ALGLIB_SSA_XAUUSD!$J$2:$J$1001,ALGLIB_SSA_XAUUSD!$L$2:$L$1001,"",0)</f>
        <v>M5</v>
      </c>
      <c r="K167">
        <f>_xlfn.XLOOKUP($A167,ALGLIB_SSA_XAUUSD!$J$2:$J$1001,ALGLIB_SSA_XAUUSD!$M$2:$M$1001,"",0)</f>
        <v>4623.55</v>
      </c>
      <c r="L167">
        <f>_xlfn.XLOOKUP($A167,ALGLIB_SSA_XAUUSD!$J$2:$J$1001,ALGLIB_SSA_XAUUSD!$N$2:$N$1001,"",0)</f>
        <v>4624.9736000000003</v>
      </c>
      <c r="M167">
        <f>_xlfn.XLOOKUP($A167,ALGLIB_SSA_XAUUSD!$J$2:$J$1001,ALGLIB_SSA_XAUUSD!$O$2:$O$1001,"",0)</f>
        <v>4626.8641799999996</v>
      </c>
      <c r="N167">
        <f>_xlfn.XLOOKUP($A167,ALGLIB_SSA_XAUUSD!$J$2:$J$1001,ALGLIB_SSA_XAUUSD!$P$2:$P$1001,"",0)</f>
        <v>4628.0294100000001</v>
      </c>
      <c r="O167">
        <f>_xlfn.XLOOKUP($A167,ALGLIB_SSA_XAUUSD!$J$2:$J$1001,ALGLIB_SSA_XAUUSD!$Q$2:$Q$1001,"",0)</f>
        <v>4621.0247900000004</v>
      </c>
      <c r="R167">
        <f t="shared" si="30"/>
        <v>1775439900</v>
      </c>
      <c r="S167" t="str">
        <f t="shared" si="31"/>
        <v>XAUUSD</v>
      </c>
      <c r="T167" t="str">
        <f t="shared" si="32"/>
        <v>M5</v>
      </c>
      <c r="U167">
        <f t="shared" si="33"/>
        <v>4623.55</v>
      </c>
      <c r="V167">
        <f t="shared" si="34"/>
        <v>4633.2452949999997</v>
      </c>
      <c r="W167">
        <f t="shared" si="35"/>
        <v>4634.0270149999997</v>
      </c>
      <c r="X167">
        <f t="shared" si="36"/>
        <v>4624.9736000000003</v>
      </c>
      <c r="Y167">
        <f t="shared" si="37"/>
        <v>4626.8641799999996</v>
      </c>
      <c r="Z167">
        <f t="shared" si="38"/>
        <v>4649.7375975000004</v>
      </c>
      <c r="AA167">
        <f t="shared" si="39"/>
        <v>4628.0294100000001</v>
      </c>
      <c r="AB167">
        <f t="shared" si="40"/>
        <v>4616.0402324999995</v>
      </c>
      <c r="AC167">
        <f t="shared" si="41"/>
        <v>4621.0247900000004</v>
      </c>
      <c r="AE167">
        <f t="shared" si="42"/>
        <v>4624.9736000000003</v>
      </c>
      <c r="AF167">
        <f t="shared" si="43"/>
        <v>4649.7375975000004</v>
      </c>
      <c r="AG167">
        <f t="shared" si="44"/>
        <v>4616.0402324999995</v>
      </c>
    </row>
    <row r="168" spans="1:33" x14ac:dyDescent="0.55000000000000004">
      <c r="A168">
        <f>ALGLIB_SSA_XAUUSD!J168</f>
        <v>1775440200</v>
      </c>
      <c r="B168" t="str">
        <f>_xlfn.XLOOKUP($A168,ALGLIB_SSA_XAUUSD!$A$2:$A$1001,ALGLIB_SSA_XAUUSD!$B$2:$B$1001,"",0)</f>
        <v/>
      </c>
      <c r="C168" t="str">
        <f>_xlfn.XLOOKUP($A168,ALGLIB_SSA_XAUUSD!$A$2:$A$1001,ALGLIB_SSA_XAUUSD!$C$2:$C$1001,"",0)</f>
        <v/>
      </c>
      <c r="D168" s="1">
        <f>D158+(D170-D158)*10/12</f>
        <v>4644.38</v>
      </c>
      <c r="E168" s="1">
        <f>E158+(E170-E158)*10/12</f>
        <v>4633.526413333333</v>
      </c>
      <c r="F168" s="1">
        <f>F158+(F170-F158)*10/12</f>
        <v>4634.0311233333332</v>
      </c>
      <c r="G168" s="1">
        <f>G158+(G170-G158)*10/12</f>
        <v>4649.9168550000004</v>
      </c>
      <c r="H168" s="1">
        <f>H158+(H170-H158)*10/12</f>
        <v>4616.2442616666667</v>
      </c>
      <c r="I168" t="str">
        <f>_xlfn.XLOOKUP($A168,ALGLIB_SSA_XAUUSD!$J$2:$J$1001,ALGLIB_SSA_XAUUSD!$K$2:$K$1001,"",0)</f>
        <v>XAUUSD</v>
      </c>
      <c r="J168" t="str">
        <f>_xlfn.XLOOKUP($A168,ALGLIB_SSA_XAUUSD!$J$2:$J$1001,ALGLIB_SSA_XAUUSD!$L$2:$L$1001,"",0)</f>
        <v>M5</v>
      </c>
      <c r="K168">
        <f>_xlfn.XLOOKUP($A168,ALGLIB_SSA_XAUUSD!$J$2:$J$1001,ALGLIB_SSA_XAUUSD!$M$2:$M$1001,"",0)</f>
        <v>4626.3599999999997</v>
      </c>
      <c r="L168">
        <f>_xlfn.XLOOKUP($A168,ALGLIB_SSA_XAUUSD!$J$2:$J$1001,ALGLIB_SSA_XAUUSD!$N$2:$N$1001,"",0)</f>
        <v>4625.4562400000004</v>
      </c>
      <c r="M168">
        <f>_xlfn.XLOOKUP($A168,ALGLIB_SSA_XAUUSD!$J$2:$J$1001,ALGLIB_SSA_XAUUSD!$O$2:$O$1001,"",0)</f>
        <v>4626.16021</v>
      </c>
      <c r="N168">
        <f>_xlfn.XLOOKUP($A168,ALGLIB_SSA_XAUUSD!$J$2:$J$1001,ALGLIB_SSA_XAUUSD!$P$2:$P$1001,"",0)</f>
        <v>4627.6728800000001</v>
      </c>
      <c r="O168">
        <f>_xlfn.XLOOKUP($A168,ALGLIB_SSA_XAUUSD!$J$2:$J$1001,ALGLIB_SSA_XAUUSD!$Q$2:$Q$1001,"",0)</f>
        <v>4620.9570899999999</v>
      </c>
      <c r="R168">
        <f t="shared" si="30"/>
        <v>1775440200</v>
      </c>
      <c r="S168" t="str">
        <f t="shared" si="31"/>
        <v>XAUUSD</v>
      </c>
      <c r="T168" t="str">
        <f t="shared" si="32"/>
        <v>M5</v>
      </c>
      <c r="U168">
        <f t="shared" si="33"/>
        <v>4626.3599999999997</v>
      </c>
      <c r="V168">
        <f t="shared" si="34"/>
        <v>4633.526413333333</v>
      </c>
      <c r="W168">
        <f t="shared" si="35"/>
        <v>4634.0311233333332</v>
      </c>
      <c r="X168">
        <f t="shared" si="36"/>
        <v>4625.4562400000004</v>
      </c>
      <c r="Y168">
        <f t="shared" si="37"/>
        <v>4626.16021</v>
      </c>
      <c r="Z168">
        <f t="shared" si="38"/>
        <v>4649.9168550000004</v>
      </c>
      <c r="AA168">
        <f t="shared" si="39"/>
        <v>4627.6728800000001</v>
      </c>
      <c r="AB168">
        <f t="shared" si="40"/>
        <v>4616.2442616666667</v>
      </c>
      <c r="AC168">
        <f t="shared" si="41"/>
        <v>4620.9570899999999</v>
      </c>
      <c r="AE168">
        <f t="shared" si="42"/>
        <v>4625.4562400000004</v>
      </c>
      <c r="AF168">
        <f t="shared" si="43"/>
        <v>4649.9168550000004</v>
      </c>
      <c r="AG168">
        <f t="shared" si="44"/>
        <v>4616.2442616666667</v>
      </c>
    </row>
    <row r="169" spans="1:33" x14ac:dyDescent="0.55000000000000004">
      <c r="A169">
        <f>ALGLIB_SSA_XAUUSD!J169</f>
        <v>1775440500</v>
      </c>
      <c r="B169" t="str">
        <f>_xlfn.XLOOKUP($A169,ALGLIB_SSA_XAUUSD!$A$2:$A$1001,ALGLIB_SSA_XAUUSD!$B$2:$B$1001,"",0)</f>
        <v/>
      </c>
      <c r="C169" t="str">
        <f>_xlfn.XLOOKUP($A169,ALGLIB_SSA_XAUUSD!$A$2:$A$1001,ALGLIB_SSA_XAUUSD!$C$2:$C$1001,"",0)</f>
        <v/>
      </c>
      <c r="D169" s="1">
        <f>D158+(D170-D158)*11/12</f>
        <v>4646.22</v>
      </c>
      <c r="E169" s="1">
        <f>E158+(E170-E158)*11/12</f>
        <v>4633.8075316666664</v>
      </c>
      <c r="F169" s="1">
        <f>F158+(F170-F158)*11/12</f>
        <v>4634.0352316666667</v>
      </c>
      <c r="G169" s="1">
        <f>G158+(G170-G158)*11/12</f>
        <v>4650.0961125000003</v>
      </c>
      <c r="H169" s="1">
        <f>H158+(H170-H158)*11/12</f>
        <v>4616.4482908333339</v>
      </c>
      <c r="I169" t="str">
        <f>_xlfn.XLOOKUP($A169,ALGLIB_SSA_XAUUSD!$J$2:$J$1001,ALGLIB_SSA_XAUUSD!$K$2:$K$1001,"",0)</f>
        <v>XAUUSD</v>
      </c>
      <c r="J169" t="str">
        <f>_xlfn.XLOOKUP($A169,ALGLIB_SSA_XAUUSD!$J$2:$J$1001,ALGLIB_SSA_XAUUSD!$L$2:$L$1001,"",0)</f>
        <v>M5</v>
      </c>
      <c r="K169">
        <f>_xlfn.XLOOKUP($A169,ALGLIB_SSA_XAUUSD!$J$2:$J$1001,ALGLIB_SSA_XAUUSD!$M$2:$M$1001,"",0)</f>
        <v>4625.9799999999996</v>
      </c>
      <c r="L169">
        <f>_xlfn.XLOOKUP($A169,ALGLIB_SSA_XAUUSD!$J$2:$J$1001,ALGLIB_SSA_XAUUSD!$N$2:$N$1001,"",0)</f>
        <v>4627.8990000000003</v>
      </c>
      <c r="M169">
        <f>_xlfn.XLOOKUP($A169,ALGLIB_SSA_XAUUSD!$J$2:$J$1001,ALGLIB_SSA_XAUUSD!$O$2:$O$1001,"",0)</f>
        <v>4627.0296099999996</v>
      </c>
      <c r="N169">
        <f>_xlfn.XLOOKUP($A169,ALGLIB_SSA_XAUUSD!$J$2:$J$1001,ALGLIB_SSA_XAUUSD!$P$2:$P$1001,"",0)</f>
        <v>4629.77016</v>
      </c>
      <c r="O169">
        <f>_xlfn.XLOOKUP($A169,ALGLIB_SSA_XAUUSD!$J$2:$J$1001,ALGLIB_SSA_XAUUSD!$Q$2:$Q$1001,"",0)</f>
        <v>4622.4919600000003</v>
      </c>
      <c r="R169">
        <f t="shared" si="30"/>
        <v>1775440500</v>
      </c>
      <c r="S169" t="str">
        <f t="shared" si="31"/>
        <v>XAUUSD</v>
      </c>
      <c r="T169" t="str">
        <f t="shared" si="32"/>
        <v>M5</v>
      </c>
      <c r="U169">
        <f t="shared" si="33"/>
        <v>4625.9799999999996</v>
      </c>
      <c r="V169">
        <f t="shared" si="34"/>
        <v>4633.8075316666664</v>
      </c>
      <c r="W169">
        <f t="shared" si="35"/>
        <v>4634.0352316666667</v>
      </c>
      <c r="X169">
        <f t="shared" si="36"/>
        <v>4627.8990000000003</v>
      </c>
      <c r="Y169">
        <f t="shared" si="37"/>
        <v>4627.0296099999996</v>
      </c>
      <c r="Z169">
        <f t="shared" si="38"/>
        <v>4650.0961125000003</v>
      </c>
      <c r="AA169">
        <f t="shared" si="39"/>
        <v>4629.77016</v>
      </c>
      <c r="AB169">
        <f t="shared" si="40"/>
        <v>4616.4482908333339</v>
      </c>
      <c r="AC169">
        <f t="shared" si="41"/>
        <v>4622.4919600000003</v>
      </c>
      <c r="AE169">
        <f t="shared" si="42"/>
        <v>4627.8990000000003</v>
      </c>
      <c r="AF169">
        <f t="shared" si="43"/>
        <v>4650.0961125000003</v>
      </c>
      <c r="AG169">
        <f t="shared" si="44"/>
        <v>4616.4482908333339</v>
      </c>
    </row>
    <row r="170" spans="1:33" x14ac:dyDescent="0.55000000000000004">
      <c r="A170">
        <f>ALGLIB_SSA_XAUUSD!J170</f>
        <v>1775440800</v>
      </c>
      <c r="B170" t="str">
        <f>_xlfn.XLOOKUP($A170,ALGLIB_SSA_XAUUSD!$A$2:$A$1001,ALGLIB_SSA_XAUUSD!$B$2:$B$1001,"",0)</f>
        <v>XAUUSD</v>
      </c>
      <c r="C170" t="str">
        <f>_xlfn.XLOOKUP($A170,ALGLIB_SSA_XAUUSD!$A$2:$A$1001,ALGLIB_SSA_XAUUSD!$C$2:$C$1001,"",0)</f>
        <v>H1</v>
      </c>
      <c r="D170" s="2">
        <f>_xlfn.XLOOKUP($A170,ALGLIB_SSA_XAUUSD!$A$2:$A$1001,ALGLIB_SSA_XAUUSD!$D$2:$D$1001,"",0)</f>
        <v>4648.0600000000004</v>
      </c>
      <c r="E170" s="2">
        <f>_xlfn.XLOOKUP($A170,ALGLIB_SSA_XAUUSD!$A$2:$A$1001,ALGLIB_SSA_XAUUSD!$E$2:$E$1001,"",0)</f>
        <v>4634.0886499999997</v>
      </c>
      <c r="F170" s="2">
        <f>_xlfn.XLOOKUP($A170,ALGLIB_SSA_XAUUSD!$A$2:$A$1001,ALGLIB_SSA_XAUUSD!$F$2:$F$1001,"",0)</f>
        <v>4634.0393400000003</v>
      </c>
      <c r="G170" s="2">
        <f>_xlfn.XLOOKUP($A170,ALGLIB_SSA_XAUUSD!$A$2:$A$1001,ALGLIB_SSA_XAUUSD!$G$2:$G$1001,"",0)</f>
        <v>4650.2753700000003</v>
      </c>
      <c r="H170" s="2">
        <f>_xlfn.XLOOKUP($A170,ALGLIB_SSA_XAUUSD!$A$2:$A$1001,ALGLIB_SSA_XAUUSD!$H$2:$H$1001,"",0)</f>
        <v>4616.6523200000001</v>
      </c>
      <c r="I170" t="str">
        <f>_xlfn.XLOOKUP($A170,ALGLIB_SSA_XAUUSD!$J$2:$J$1001,ALGLIB_SSA_XAUUSD!$K$2:$K$1001,"",0)</f>
        <v>XAUUSD</v>
      </c>
      <c r="J170" t="str">
        <f>_xlfn.XLOOKUP($A170,ALGLIB_SSA_XAUUSD!$J$2:$J$1001,ALGLIB_SSA_XAUUSD!$L$2:$L$1001,"",0)</f>
        <v>M5</v>
      </c>
      <c r="K170">
        <f>_xlfn.XLOOKUP($A170,ALGLIB_SSA_XAUUSD!$J$2:$J$1001,ALGLIB_SSA_XAUUSD!$M$2:$M$1001,"",0)</f>
        <v>4629.6000000000004</v>
      </c>
      <c r="L170">
        <f>_xlfn.XLOOKUP($A170,ALGLIB_SSA_XAUUSD!$J$2:$J$1001,ALGLIB_SSA_XAUUSD!$N$2:$N$1001,"",0)</f>
        <v>4632.2258899999997</v>
      </c>
      <c r="M170">
        <f>_xlfn.XLOOKUP($A170,ALGLIB_SSA_XAUUSD!$J$2:$J$1001,ALGLIB_SSA_XAUUSD!$O$2:$O$1001,"",0)</f>
        <v>4629.6277499999997</v>
      </c>
      <c r="N170">
        <f>_xlfn.XLOOKUP($A170,ALGLIB_SSA_XAUUSD!$J$2:$J$1001,ALGLIB_SSA_XAUUSD!$P$2:$P$1001,"",0)</f>
        <v>4634.2308800000001</v>
      </c>
      <c r="O170">
        <f>_xlfn.XLOOKUP($A170,ALGLIB_SSA_XAUUSD!$J$2:$J$1001,ALGLIB_SSA_XAUUSD!$Q$2:$Q$1001,"",0)</f>
        <v>4625.71144</v>
      </c>
      <c r="R170">
        <f t="shared" si="30"/>
        <v>1775440800</v>
      </c>
      <c r="S170" t="str">
        <f t="shared" si="31"/>
        <v>XAUUSD</v>
      </c>
      <c r="T170" t="str">
        <f t="shared" si="32"/>
        <v>M5</v>
      </c>
      <c r="U170">
        <f t="shared" si="33"/>
        <v>4629.6000000000004</v>
      </c>
      <c r="V170">
        <f t="shared" si="34"/>
        <v>4634.0886499999997</v>
      </c>
      <c r="W170">
        <f t="shared" si="35"/>
        <v>4634.0393400000003</v>
      </c>
      <c r="X170">
        <f t="shared" si="36"/>
        <v>4632.2258899999997</v>
      </c>
      <c r="Y170">
        <f t="shared" si="37"/>
        <v>4629.6277499999997</v>
      </c>
      <c r="Z170">
        <f t="shared" si="38"/>
        <v>4650.2753700000003</v>
      </c>
      <c r="AA170">
        <f t="shared" si="39"/>
        <v>4634.2308800000001</v>
      </c>
      <c r="AB170">
        <f t="shared" si="40"/>
        <v>4616.6523200000001</v>
      </c>
      <c r="AC170">
        <f t="shared" si="41"/>
        <v>4625.71144</v>
      </c>
      <c r="AE170">
        <f t="shared" si="42"/>
        <v>4632.2258899999997</v>
      </c>
      <c r="AF170">
        <f t="shared" si="43"/>
        <v>4650.2753700000003</v>
      </c>
      <c r="AG170">
        <f t="shared" si="44"/>
        <v>4616.6523200000001</v>
      </c>
    </row>
    <row r="171" spans="1:33" x14ac:dyDescent="0.55000000000000004">
      <c r="A171">
        <f>ALGLIB_SSA_XAUUSD!J171</f>
        <v>1775441100</v>
      </c>
      <c r="B171" t="str">
        <f>_xlfn.XLOOKUP($A171,ALGLIB_SSA_XAUUSD!$A$2:$A$1001,ALGLIB_SSA_XAUUSD!$B$2:$B$1001,"",0)</f>
        <v/>
      </c>
      <c r="C171" t="str">
        <f>_xlfn.XLOOKUP($A171,ALGLIB_SSA_XAUUSD!$A$2:$A$1001,ALGLIB_SSA_XAUUSD!$C$2:$C$1001,"",0)</f>
        <v/>
      </c>
      <c r="D171" s="1">
        <f>D170+(D182-D170)*1/12</f>
        <v>4647.4341666666669</v>
      </c>
      <c r="E171" s="1">
        <f>E170+(E182-E170)*1/12</f>
        <v>4634.6451716666661</v>
      </c>
      <c r="F171" s="1">
        <f>F170+(F182-F170)*1/12</f>
        <v>4634.3196550000002</v>
      </c>
      <c r="G171" s="1">
        <f>G170+(G182-G170)*1/12</f>
        <v>4650.6509716666669</v>
      </c>
      <c r="H171" s="1">
        <f>H170+(H182-H170)*1/12</f>
        <v>4617.1747974999998</v>
      </c>
      <c r="I171" t="str">
        <f>_xlfn.XLOOKUP($A171,ALGLIB_SSA_XAUUSD!$J$2:$J$1001,ALGLIB_SSA_XAUUSD!$K$2:$K$1001,"",0)</f>
        <v>XAUUSD</v>
      </c>
      <c r="J171" t="str">
        <f>_xlfn.XLOOKUP($A171,ALGLIB_SSA_XAUUSD!$J$2:$J$1001,ALGLIB_SSA_XAUUSD!$L$2:$L$1001,"",0)</f>
        <v>M5</v>
      </c>
      <c r="K171">
        <f>_xlfn.XLOOKUP($A171,ALGLIB_SSA_XAUUSD!$J$2:$J$1001,ALGLIB_SSA_XAUUSD!$M$2:$M$1001,"",0)</f>
        <v>4632.28</v>
      </c>
      <c r="L171">
        <f>_xlfn.XLOOKUP($A171,ALGLIB_SSA_XAUUSD!$J$2:$J$1001,ALGLIB_SSA_XAUUSD!$N$2:$N$1001,"",0)</f>
        <v>4637.9561000000003</v>
      </c>
      <c r="M171">
        <f>_xlfn.XLOOKUP($A171,ALGLIB_SSA_XAUUSD!$J$2:$J$1001,ALGLIB_SSA_XAUUSD!$O$2:$O$1001,"",0)</f>
        <v>4633.7919300000003</v>
      </c>
      <c r="N171">
        <f>_xlfn.XLOOKUP($A171,ALGLIB_SSA_XAUUSD!$J$2:$J$1001,ALGLIB_SSA_XAUUSD!$P$2:$P$1001,"",0)</f>
        <v>4640.5057100000004</v>
      </c>
      <c r="O171">
        <f>_xlfn.XLOOKUP($A171,ALGLIB_SSA_XAUUSD!$J$2:$J$1001,ALGLIB_SSA_XAUUSD!$Q$2:$Q$1001,"",0)</f>
        <v>4630.4324500000002</v>
      </c>
      <c r="R171">
        <f t="shared" si="30"/>
        <v>1775441100</v>
      </c>
      <c r="S171" t="str">
        <f t="shared" si="31"/>
        <v>XAUUSD</v>
      </c>
      <c r="T171" t="str">
        <f t="shared" si="32"/>
        <v>M5</v>
      </c>
      <c r="U171">
        <f t="shared" si="33"/>
        <v>4632.28</v>
      </c>
      <c r="V171">
        <f t="shared" si="34"/>
        <v>4634.6451716666661</v>
      </c>
      <c r="W171">
        <f t="shared" si="35"/>
        <v>4634.3196550000002</v>
      </c>
      <c r="X171">
        <f t="shared" si="36"/>
        <v>4637.9561000000003</v>
      </c>
      <c r="Y171">
        <f t="shared" si="37"/>
        <v>4633.7919300000003</v>
      </c>
      <c r="Z171">
        <f t="shared" si="38"/>
        <v>4650.6509716666669</v>
      </c>
      <c r="AA171">
        <f t="shared" si="39"/>
        <v>4640.5057100000004</v>
      </c>
      <c r="AB171">
        <f t="shared" si="40"/>
        <v>4617.1747974999998</v>
      </c>
      <c r="AC171">
        <f t="shared" si="41"/>
        <v>4630.4324500000002</v>
      </c>
      <c r="AE171">
        <f t="shared" si="42"/>
        <v>4637.9561000000003</v>
      </c>
      <c r="AF171">
        <f t="shared" si="43"/>
        <v>4650.6509716666669</v>
      </c>
      <c r="AG171">
        <f t="shared" si="44"/>
        <v>4617.1747974999998</v>
      </c>
    </row>
    <row r="172" spans="1:33" x14ac:dyDescent="0.55000000000000004">
      <c r="A172">
        <f>ALGLIB_SSA_XAUUSD!J172</f>
        <v>1775441400</v>
      </c>
      <c r="B172" t="str">
        <f>_xlfn.XLOOKUP($A172,ALGLIB_SSA_XAUUSD!$A$2:$A$1001,ALGLIB_SSA_XAUUSD!$B$2:$B$1001,"",0)</f>
        <v/>
      </c>
      <c r="C172" t="str">
        <f>_xlfn.XLOOKUP($A172,ALGLIB_SSA_XAUUSD!$A$2:$A$1001,ALGLIB_SSA_XAUUSD!$C$2:$C$1001,"",0)</f>
        <v/>
      </c>
      <c r="D172" s="1">
        <f>D170+(D182-D170)*2/12</f>
        <v>4646.8083333333334</v>
      </c>
      <c r="E172" s="1">
        <f>E170+(E182-E170)*2/12</f>
        <v>4635.2016933333334</v>
      </c>
      <c r="F172" s="1">
        <f>F170+(F182-F170)*2/12</f>
        <v>4634.5999700000002</v>
      </c>
      <c r="G172" s="1">
        <f>G170+(G182-G170)*2/12</f>
        <v>4651.0265733333335</v>
      </c>
      <c r="H172" s="1">
        <f>H170+(H182-H170)*2/12</f>
        <v>4617.6972750000004</v>
      </c>
      <c r="I172" t="str">
        <f>_xlfn.XLOOKUP($A172,ALGLIB_SSA_XAUUSD!$J$2:$J$1001,ALGLIB_SSA_XAUUSD!$K$2:$K$1001,"",0)</f>
        <v>XAUUSD</v>
      </c>
      <c r="J172" t="str">
        <f>_xlfn.XLOOKUP($A172,ALGLIB_SSA_XAUUSD!$J$2:$J$1001,ALGLIB_SSA_XAUUSD!$L$2:$L$1001,"",0)</f>
        <v>M5</v>
      </c>
      <c r="K172">
        <f>_xlfn.XLOOKUP($A172,ALGLIB_SSA_XAUUSD!$J$2:$J$1001,ALGLIB_SSA_XAUUSD!$M$2:$M$1001,"",0)</f>
        <v>4636.2700000000004</v>
      </c>
      <c r="L172">
        <f>_xlfn.XLOOKUP($A172,ALGLIB_SSA_XAUUSD!$J$2:$J$1001,ALGLIB_SSA_XAUUSD!$N$2:$N$1001,"",0)</f>
        <v>4644.42148</v>
      </c>
      <c r="M172">
        <f>_xlfn.XLOOKUP($A172,ALGLIB_SSA_XAUUSD!$J$2:$J$1001,ALGLIB_SSA_XAUUSD!$O$2:$O$1001,"",0)</f>
        <v>4639.1067000000003</v>
      </c>
      <c r="N172">
        <f>_xlfn.XLOOKUP($A172,ALGLIB_SSA_XAUUSD!$J$2:$J$1001,ALGLIB_SSA_XAUUSD!$P$2:$P$1001,"",0)</f>
        <v>4647.7893299999996</v>
      </c>
      <c r="O172">
        <f>_xlfn.XLOOKUP($A172,ALGLIB_SSA_XAUUSD!$J$2:$J$1001,ALGLIB_SSA_XAUUSD!$Q$2:$Q$1001,"",0)</f>
        <v>4636.1905500000003</v>
      </c>
      <c r="R172">
        <f t="shared" si="30"/>
        <v>1775441400</v>
      </c>
      <c r="S172" t="str">
        <f t="shared" si="31"/>
        <v>XAUUSD</v>
      </c>
      <c r="T172" t="str">
        <f t="shared" si="32"/>
        <v>M5</v>
      </c>
      <c r="U172">
        <f t="shared" si="33"/>
        <v>4636.2700000000004</v>
      </c>
      <c r="V172">
        <f t="shared" si="34"/>
        <v>4635.2016933333334</v>
      </c>
      <c r="W172">
        <f t="shared" si="35"/>
        <v>4634.5999700000002</v>
      </c>
      <c r="X172">
        <f t="shared" si="36"/>
        <v>4644.42148</v>
      </c>
      <c r="Y172">
        <f t="shared" si="37"/>
        <v>4639.1067000000003</v>
      </c>
      <c r="Z172">
        <f t="shared" si="38"/>
        <v>4651.0265733333335</v>
      </c>
      <c r="AA172">
        <f t="shared" si="39"/>
        <v>4647.7893299999996</v>
      </c>
      <c r="AB172">
        <f t="shared" si="40"/>
        <v>4617.6972750000004</v>
      </c>
      <c r="AC172">
        <f t="shared" si="41"/>
        <v>4636.1905500000003</v>
      </c>
      <c r="AE172">
        <f t="shared" si="42"/>
        <v>4644.42148</v>
      </c>
      <c r="AF172">
        <f t="shared" si="43"/>
        <v>4651.0265733333335</v>
      </c>
      <c r="AG172">
        <f t="shared" si="44"/>
        <v>4617.6972750000004</v>
      </c>
    </row>
    <row r="173" spans="1:33" x14ac:dyDescent="0.55000000000000004">
      <c r="A173">
        <f>ALGLIB_SSA_XAUUSD!J173</f>
        <v>1775441700</v>
      </c>
      <c r="B173" t="str">
        <f>_xlfn.XLOOKUP($A173,ALGLIB_SSA_XAUUSD!$A$2:$A$1001,ALGLIB_SSA_XAUUSD!$B$2:$B$1001,"",0)</f>
        <v/>
      </c>
      <c r="C173" t="str">
        <f>_xlfn.XLOOKUP($A173,ALGLIB_SSA_XAUUSD!$A$2:$A$1001,ALGLIB_SSA_XAUUSD!$C$2:$C$1001,"",0)</f>
        <v/>
      </c>
      <c r="D173" s="1">
        <f>D170+(D182-D170)*3/12</f>
        <v>4646.1825000000008</v>
      </c>
      <c r="E173" s="1">
        <f>E170+(E182-E170)*3/12</f>
        <v>4635.7582149999998</v>
      </c>
      <c r="F173" s="1">
        <f>F170+(F182-F170)*3/12</f>
        <v>4634.8802850000002</v>
      </c>
      <c r="G173" s="1">
        <f>G170+(G182-G170)*3/12</f>
        <v>4651.4021750000002</v>
      </c>
      <c r="H173" s="1">
        <f>H170+(H182-H170)*3/12</f>
        <v>4618.2197525000001</v>
      </c>
      <c r="I173" t="str">
        <f>_xlfn.XLOOKUP($A173,ALGLIB_SSA_XAUUSD!$J$2:$J$1001,ALGLIB_SSA_XAUUSD!$K$2:$K$1001,"",0)</f>
        <v>XAUUSD</v>
      </c>
      <c r="J173" t="str">
        <f>_xlfn.XLOOKUP($A173,ALGLIB_SSA_XAUUSD!$J$2:$J$1001,ALGLIB_SSA_XAUUSD!$L$2:$L$1001,"",0)</f>
        <v>M5</v>
      </c>
      <c r="K173">
        <f>_xlfn.XLOOKUP($A173,ALGLIB_SSA_XAUUSD!$J$2:$J$1001,ALGLIB_SSA_XAUUSD!$M$2:$M$1001,"",0)</f>
        <v>4663.26</v>
      </c>
      <c r="L173">
        <f>_xlfn.XLOOKUP($A173,ALGLIB_SSA_XAUUSD!$J$2:$J$1001,ALGLIB_SSA_XAUUSD!$N$2:$N$1001,"",0)</f>
        <v>4650.7967399999998</v>
      </c>
      <c r="M173">
        <f>_xlfn.XLOOKUP($A173,ALGLIB_SSA_XAUUSD!$J$2:$J$1001,ALGLIB_SSA_XAUUSD!$O$2:$O$1001,"",0)</f>
        <v>4644.95172</v>
      </c>
      <c r="N173">
        <f>_xlfn.XLOOKUP($A173,ALGLIB_SSA_XAUUSD!$J$2:$J$1001,ALGLIB_SSA_XAUUSD!$P$2:$P$1001,"",0)</f>
        <v>4655.0013099999996</v>
      </c>
      <c r="O173">
        <f>_xlfn.XLOOKUP($A173,ALGLIB_SSA_XAUUSD!$J$2:$J$1001,ALGLIB_SSA_XAUUSD!$Q$2:$Q$1001,"",0)</f>
        <v>4642.3179899999996</v>
      </c>
      <c r="R173">
        <f t="shared" si="30"/>
        <v>1775441700</v>
      </c>
      <c r="S173" t="str">
        <f t="shared" si="31"/>
        <v>XAUUSD</v>
      </c>
      <c r="T173" t="str">
        <f t="shared" si="32"/>
        <v>M5</v>
      </c>
      <c r="U173">
        <f t="shared" si="33"/>
        <v>4663.26</v>
      </c>
      <c r="V173">
        <f t="shared" si="34"/>
        <v>4635.7582149999998</v>
      </c>
      <c r="W173">
        <f t="shared" si="35"/>
        <v>4634.8802850000002</v>
      </c>
      <c r="X173">
        <f t="shared" si="36"/>
        <v>4650.7967399999998</v>
      </c>
      <c r="Y173">
        <f t="shared" si="37"/>
        <v>4644.95172</v>
      </c>
      <c r="Z173">
        <f t="shared" si="38"/>
        <v>4651.4021750000002</v>
      </c>
      <c r="AA173">
        <f t="shared" si="39"/>
        <v>4655.0013099999996</v>
      </c>
      <c r="AB173">
        <f t="shared" si="40"/>
        <v>4618.2197525000001</v>
      </c>
      <c r="AC173">
        <f t="shared" si="41"/>
        <v>4642.3179899999996</v>
      </c>
      <c r="AE173">
        <f t="shared" si="42"/>
        <v>4650.7967399999998</v>
      </c>
      <c r="AF173">
        <f t="shared" si="43"/>
        <v>4651.4021750000002</v>
      </c>
      <c r="AG173">
        <f t="shared" si="44"/>
        <v>4618.2197525000001</v>
      </c>
    </row>
    <row r="174" spans="1:33" x14ac:dyDescent="0.55000000000000004">
      <c r="A174">
        <f>ALGLIB_SSA_XAUUSD!J174</f>
        <v>1775442000</v>
      </c>
      <c r="B174" t="str">
        <f>_xlfn.XLOOKUP($A174,ALGLIB_SSA_XAUUSD!$A$2:$A$1001,ALGLIB_SSA_XAUUSD!$B$2:$B$1001,"",0)</f>
        <v/>
      </c>
      <c r="C174" t="str">
        <f>_xlfn.XLOOKUP($A174,ALGLIB_SSA_XAUUSD!$A$2:$A$1001,ALGLIB_SSA_XAUUSD!$C$2:$C$1001,"",0)</f>
        <v/>
      </c>
      <c r="D174" s="1">
        <f>D170+(D182-D170)*4/12</f>
        <v>4645.5566666666673</v>
      </c>
      <c r="E174" s="1">
        <f>E170+(E182-E170)*4/12</f>
        <v>4636.3147366666662</v>
      </c>
      <c r="F174" s="1">
        <f>F170+(F182-F170)*4/12</f>
        <v>4635.1606000000002</v>
      </c>
      <c r="G174" s="1">
        <f>G170+(G182-G170)*4/12</f>
        <v>4651.7777766666668</v>
      </c>
      <c r="H174" s="1">
        <f>H170+(H182-H170)*4/12</f>
        <v>4618.7422299999998</v>
      </c>
      <c r="I174" t="str">
        <f>_xlfn.XLOOKUP($A174,ALGLIB_SSA_XAUUSD!$J$2:$J$1001,ALGLIB_SSA_XAUUSD!$K$2:$K$1001,"",0)</f>
        <v>XAUUSD</v>
      </c>
      <c r="J174" t="str">
        <f>_xlfn.XLOOKUP($A174,ALGLIB_SSA_XAUUSD!$J$2:$J$1001,ALGLIB_SSA_XAUUSD!$L$2:$L$1001,"",0)</f>
        <v>M5</v>
      </c>
      <c r="K174">
        <f>_xlfn.XLOOKUP($A174,ALGLIB_SSA_XAUUSD!$J$2:$J$1001,ALGLIB_SSA_XAUUSD!$M$2:$M$1001,"",0)</f>
        <v>4665.33</v>
      </c>
      <c r="L174">
        <f>_xlfn.XLOOKUP($A174,ALGLIB_SSA_XAUUSD!$J$2:$J$1001,ALGLIB_SSA_XAUUSD!$N$2:$N$1001,"",0)</f>
        <v>4655.6768199999997</v>
      </c>
      <c r="M174">
        <f>_xlfn.XLOOKUP($A174,ALGLIB_SSA_XAUUSD!$J$2:$J$1001,ALGLIB_SSA_XAUUSD!$O$2:$O$1001,"",0)</f>
        <v>4650.3142699999999</v>
      </c>
      <c r="N174">
        <f>_xlfn.XLOOKUP($A174,ALGLIB_SSA_XAUUSD!$J$2:$J$1001,ALGLIB_SSA_XAUUSD!$P$2:$P$1001,"",0)</f>
        <v>4660.6690399999998</v>
      </c>
      <c r="O174">
        <f>_xlfn.XLOOKUP($A174,ALGLIB_SSA_XAUUSD!$J$2:$J$1001,ALGLIB_SSA_XAUUSD!$Q$2:$Q$1001,"",0)</f>
        <v>4648.0223400000004</v>
      </c>
      <c r="R174">
        <f t="shared" si="30"/>
        <v>1775442000</v>
      </c>
      <c r="S174" t="str">
        <f t="shared" si="31"/>
        <v>XAUUSD</v>
      </c>
      <c r="T174" t="str">
        <f t="shared" si="32"/>
        <v>M5</v>
      </c>
      <c r="U174">
        <f t="shared" si="33"/>
        <v>4665.33</v>
      </c>
      <c r="V174">
        <f t="shared" si="34"/>
        <v>4636.3147366666662</v>
      </c>
      <c r="W174">
        <f t="shared" si="35"/>
        <v>4635.1606000000002</v>
      </c>
      <c r="X174">
        <f t="shared" si="36"/>
        <v>4655.6768199999997</v>
      </c>
      <c r="Y174">
        <f t="shared" si="37"/>
        <v>4650.3142699999999</v>
      </c>
      <c r="Z174">
        <f t="shared" si="38"/>
        <v>4651.7777766666668</v>
      </c>
      <c r="AA174">
        <f t="shared" si="39"/>
        <v>4660.6690399999998</v>
      </c>
      <c r="AB174">
        <f t="shared" si="40"/>
        <v>4618.7422299999998</v>
      </c>
      <c r="AC174">
        <f t="shared" si="41"/>
        <v>4648.0223400000004</v>
      </c>
      <c r="AE174">
        <f t="shared" si="42"/>
        <v>4655.6768199999997</v>
      </c>
      <c r="AF174">
        <f t="shared" si="43"/>
        <v>4651.7777766666668</v>
      </c>
      <c r="AG174">
        <f t="shared" si="44"/>
        <v>4618.7422299999998</v>
      </c>
    </row>
    <row r="175" spans="1:33" x14ac:dyDescent="0.55000000000000004">
      <c r="A175">
        <f>ALGLIB_SSA_XAUUSD!J175</f>
        <v>1775442300</v>
      </c>
      <c r="B175" t="str">
        <f>_xlfn.XLOOKUP($A175,ALGLIB_SSA_XAUUSD!$A$2:$A$1001,ALGLIB_SSA_XAUUSD!$B$2:$B$1001,"",0)</f>
        <v/>
      </c>
      <c r="C175" t="str">
        <f>_xlfn.XLOOKUP($A175,ALGLIB_SSA_XAUUSD!$A$2:$A$1001,ALGLIB_SSA_XAUUSD!$C$2:$C$1001,"",0)</f>
        <v/>
      </c>
      <c r="D175" s="1">
        <f>D170+(D182-D170)*5/12</f>
        <v>4644.9308333333338</v>
      </c>
      <c r="E175" s="1">
        <f>E170+(E182-E170)*5/12</f>
        <v>4636.8712583333336</v>
      </c>
      <c r="F175" s="1">
        <f>F170+(F182-F170)*5/12</f>
        <v>4635.4409150000001</v>
      </c>
      <c r="G175" s="1">
        <f>G170+(G182-G170)*5/12</f>
        <v>4652.1533783333334</v>
      </c>
      <c r="H175" s="1">
        <f>H170+(H182-H170)*5/12</f>
        <v>4619.2647075000004</v>
      </c>
      <c r="I175" t="str">
        <f>_xlfn.XLOOKUP($A175,ALGLIB_SSA_XAUUSD!$J$2:$J$1001,ALGLIB_SSA_XAUUSD!$K$2:$K$1001,"",0)</f>
        <v>XAUUSD</v>
      </c>
      <c r="J175" t="str">
        <f>_xlfn.XLOOKUP($A175,ALGLIB_SSA_XAUUSD!$J$2:$J$1001,ALGLIB_SSA_XAUUSD!$L$2:$L$1001,"",0)</f>
        <v>M5</v>
      </c>
      <c r="K175">
        <f>_xlfn.XLOOKUP($A175,ALGLIB_SSA_XAUUSD!$J$2:$J$1001,ALGLIB_SSA_XAUUSD!$M$2:$M$1001,"",0)</f>
        <v>4661.16</v>
      </c>
      <c r="L175">
        <f>_xlfn.XLOOKUP($A175,ALGLIB_SSA_XAUUSD!$J$2:$J$1001,ALGLIB_SSA_XAUUSD!$N$2:$N$1001,"",0)</f>
        <v>4658.5065999999997</v>
      </c>
      <c r="M175">
        <f>_xlfn.XLOOKUP($A175,ALGLIB_SSA_XAUUSD!$J$2:$J$1001,ALGLIB_SSA_XAUUSD!$O$2:$O$1001,"",0)</f>
        <v>4654.4104299999999</v>
      </c>
      <c r="N175">
        <f>_xlfn.XLOOKUP($A175,ALGLIB_SSA_XAUUSD!$J$2:$J$1001,ALGLIB_SSA_XAUUSD!$P$2:$P$1001,"",0)</f>
        <v>4664.0313800000004</v>
      </c>
      <c r="O175">
        <f>_xlfn.XLOOKUP($A175,ALGLIB_SSA_XAUUSD!$J$2:$J$1001,ALGLIB_SSA_XAUUSD!$Q$2:$Q$1001,"",0)</f>
        <v>4652.0402899999999</v>
      </c>
      <c r="R175">
        <f t="shared" si="30"/>
        <v>1775442300</v>
      </c>
      <c r="S175" t="str">
        <f t="shared" si="31"/>
        <v>XAUUSD</v>
      </c>
      <c r="T175" t="str">
        <f t="shared" si="32"/>
        <v>M5</v>
      </c>
      <c r="U175">
        <f t="shared" si="33"/>
        <v>4661.16</v>
      </c>
      <c r="V175">
        <f t="shared" si="34"/>
        <v>4636.8712583333336</v>
      </c>
      <c r="W175">
        <f t="shared" si="35"/>
        <v>4635.4409150000001</v>
      </c>
      <c r="X175">
        <f t="shared" si="36"/>
        <v>4658.5065999999997</v>
      </c>
      <c r="Y175">
        <f t="shared" si="37"/>
        <v>4654.4104299999999</v>
      </c>
      <c r="Z175">
        <f t="shared" si="38"/>
        <v>4652.1533783333334</v>
      </c>
      <c r="AA175">
        <f t="shared" si="39"/>
        <v>4664.0313800000004</v>
      </c>
      <c r="AB175">
        <f t="shared" si="40"/>
        <v>4619.2647075000004</v>
      </c>
      <c r="AC175">
        <f t="shared" si="41"/>
        <v>4652.0402899999999</v>
      </c>
      <c r="AE175">
        <f t="shared" si="42"/>
        <v>4658.5065999999997</v>
      </c>
      <c r="AF175">
        <f t="shared" si="43"/>
        <v>4652.1533783333334</v>
      </c>
      <c r="AG175">
        <f t="shared" si="44"/>
        <v>4619.2647075000004</v>
      </c>
    </row>
    <row r="176" spans="1:33" x14ac:dyDescent="0.55000000000000004">
      <c r="A176">
        <f>ALGLIB_SSA_XAUUSD!J176</f>
        <v>1775442600</v>
      </c>
      <c r="B176" t="str">
        <f>_xlfn.XLOOKUP($A176,ALGLIB_SSA_XAUUSD!$A$2:$A$1001,ALGLIB_SSA_XAUUSD!$B$2:$B$1001,"",0)</f>
        <v/>
      </c>
      <c r="C176" t="str">
        <f>_xlfn.XLOOKUP($A176,ALGLIB_SSA_XAUUSD!$A$2:$A$1001,ALGLIB_SSA_XAUUSD!$C$2:$C$1001,"",0)</f>
        <v/>
      </c>
      <c r="D176" s="1">
        <f>D170+(D182-D170)*6/12</f>
        <v>4644.3050000000003</v>
      </c>
      <c r="E176" s="1">
        <f>E170+(E182-E170)*6/12</f>
        <v>4637.42778</v>
      </c>
      <c r="F176" s="1">
        <f>F170+(F182-F170)*6/12</f>
        <v>4635.7212300000001</v>
      </c>
      <c r="G176" s="1">
        <f>G170+(G182-G170)*6/12</f>
        <v>4652.52898</v>
      </c>
      <c r="H176" s="1">
        <f>H170+(H182-H170)*6/12</f>
        <v>4619.7871850000001</v>
      </c>
      <c r="I176" t="str">
        <f>_xlfn.XLOOKUP($A176,ALGLIB_SSA_XAUUSD!$J$2:$J$1001,ALGLIB_SSA_XAUUSD!$K$2:$K$1001,"",0)</f>
        <v>XAUUSD</v>
      </c>
      <c r="J176" t="str">
        <f>_xlfn.XLOOKUP($A176,ALGLIB_SSA_XAUUSD!$J$2:$J$1001,ALGLIB_SSA_XAUUSD!$L$2:$L$1001,"",0)</f>
        <v>M5</v>
      </c>
      <c r="K176">
        <f>_xlfn.XLOOKUP($A176,ALGLIB_SSA_XAUUSD!$J$2:$J$1001,ALGLIB_SSA_XAUUSD!$M$2:$M$1001,"",0)</f>
        <v>4654.38</v>
      </c>
      <c r="L176">
        <f>_xlfn.XLOOKUP($A176,ALGLIB_SSA_XAUUSD!$J$2:$J$1001,ALGLIB_SSA_XAUUSD!$N$2:$N$1001,"",0)</f>
        <v>4659.2057599999998</v>
      </c>
      <c r="M176">
        <f>_xlfn.XLOOKUP($A176,ALGLIB_SSA_XAUUSD!$J$2:$J$1001,ALGLIB_SSA_XAUUSD!$O$2:$O$1001,"",0)</f>
        <v>4656.8081000000002</v>
      </c>
      <c r="N176">
        <f>_xlfn.XLOOKUP($A176,ALGLIB_SSA_XAUUSD!$J$2:$J$1001,ALGLIB_SSA_XAUUSD!$P$2:$P$1001,"",0)</f>
        <v>4664.9805500000002</v>
      </c>
      <c r="O176">
        <f>_xlfn.XLOOKUP($A176,ALGLIB_SSA_XAUUSD!$J$2:$J$1001,ALGLIB_SSA_XAUUSD!$Q$2:$Q$1001,"",0)</f>
        <v>4654.0630199999996</v>
      </c>
      <c r="R176">
        <f t="shared" si="30"/>
        <v>1775442600</v>
      </c>
      <c r="S176" t="str">
        <f t="shared" si="31"/>
        <v>XAUUSD</v>
      </c>
      <c r="T176" t="str">
        <f t="shared" si="32"/>
        <v>M5</v>
      </c>
      <c r="U176">
        <f t="shared" si="33"/>
        <v>4654.38</v>
      </c>
      <c r="V176">
        <f t="shared" si="34"/>
        <v>4637.42778</v>
      </c>
      <c r="W176">
        <f t="shared" si="35"/>
        <v>4635.7212300000001</v>
      </c>
      <c r="X176">
        <f t="shared" si="36"/>
        <v>4659.2057599999998</v>
      </c>
      <c r="Y176">
        <f t="shared" si="37"/>
        <v>4656.8081000000002</v>
      </c>
      <c r="Z176">
        <f t="shared" si="38"/>
        <v>4652.52898</v>
      </c>
      <c r="AA176">
        <f t="shared" si="39"/>
        <v>4664.9805500000002</v>
      </c>
      <c r="AB176">
        <f t="shared" si="40"/>
        <v>4619.7871850000001</v>
      </c>
      <c r="AC176">
        <f t="shared" si="41"/>
        <v>4654.0630199999996</v>
      </c>
      <c r="AE176">
        <f t="shared" si="42"/>
        <v>4659.2057599999998</v>
      </c>
      <c r="AF176">
        <f t="shared" si="43"/>
        <v>4652.52898</v>
      </c>
      <c r="AG176">
        <f t="shared" si="44"/>
        <v>4619.7871850000001</v>
      </c>
    </row>
    <row r="177" spans="1:33" x14ac:dyDescent="0.55000000000000004">
      <c r="A177">
        <f>ALGLIB_SSA_XAUUSD!J177</f>
        <v>1775442900</v>
      </c>
      <c r="B177" t="str">
        <f>_xlfn.XLOOKUP($A177,ALGLIB_SSA_XAUUSD!$A$2:$A$1001,ALGLIB_SSA_XAUUSD!$B$2:$B$1001,"",0)</f>
        <v/>
      </c>
      <c r="C177" t="str">
        <f>_xlfn.XLOOKUP($A177,ALGLIB_SSA_XAUUSD!$A$2:$A$1001,ALGLIB_SSA_XAUUSD!$C$2:$C$1001,"",0)</f>
        <v/>
      </c>
      <c r="D177" s="1">
        <f>D170+(D182-D170)*7/12</f>
        <v>4643.6791666666668</v>
      </c>
      <c r="E177" s="1">
        <f>E170+(E182-E170)*7/12</f>
        <v>4637.9843016666664</v>
      </c>
      <c r="F177" s="1">
        <f>F170+(F182-F170)*7/12</f>
        <v>4636.0015450000001</v>
      </c>
      <c r="G177" s="1">
        <f>G170+(G182-G170)*7/12</f>
        <v>4652.9045816666667</v>
      </c>
      <c r="H177" s="1">
        <f>H170+(H182-H170)*7/12</f>
        <v>4620.3096624999998</v>
      </c>
      <c r="I177" t="str">
        <f>_xlfn.XLOOKUP($A177,ALGLIB_SSA_XAUUSD!$J$2:$J$1001,ALGLIB_SSA_XAUUSD!$K$2:$K$1001,"",0)</f>
        <v>XAUUSD</v>
      </c>
      <c r="J177" t="str">
        <f>_xlfn.XLOOKUP($A177,ALGLIB_SSA_XAUUSD!$J$2:$J$1001,ALGLIB_SSA_XAUUSD!$L$2:$L$1001,"",0)</f>
        <v>M5</v>
      </c>
      <c r="K177">
        <f>_xlfn.XLOOKUP($A177,ALGLIB_SSA_XAUUSD!$J$2:$J$1001,ALGLIB_SSA_XAUUSD!$M$2:$M$1001,"",0)</f>
        <v>4651.3999999999996</v>
      </c>
      <c r="L177">
        <f>_xlfn.XLOOKUP($A177,ALGLIB_SSA_XAUUSD!$J$2:$J$1001,ALGLIB_SSA_XAUUSD!$N$2:$N$1001,"",0)</f>
        <v>4658.01415</v>
      </c>
      <c r="M177">
        <f>_xlfn.XLOOKUP($A177,ALGLIB_SSA_XAUUSD!$J$2:$J$1001,ALGLIB_SSA_XAUUSD!$O$2:$O$1001,"",0)</f>
        <v>4657.4111300000004</v>
      </c>
      <c r="N177">
        <f>_xlfn.XLOOKUP($A177,ALGLIB_SSA_XAUUSD!$J$2:$J$1001,ALGLIB_SSA_XAUUSD!$P$2:$P$1001,"",0)</f>
        <v>4663.6978200000003</v>
      </c>
      <c r="O177">
        <f>_xlfn.XLOOKUP($A177,ALGLIB_SSA_XAUUSD!$J$2:$J$1001,ALGLIB_SSA_XAUUSD!$Q$2:$Q$1001,"",0)</f>
        <v>4654.1077999999998</v>
      </c>
      <c r="R177">
        <f t="shared" si="30"/>
        <v>1775442900</v>
      </c>
      <c r="S177" t="str">
        <f t="shared" si="31"/>
        <v>XAUUSD</v>
      </c>
      <c r="T177" t="str">
        <f t="shared" si="32"/>
        <v>M5</v>
      </c>
      <c r="U177">
        <f t="shared" si="33"/>
        <v>4651.3999999999996</v>
      </c>
      <c r="V177">
        <f t="shared" si="34"/>
        <v>4637.9843016666664</v>
      </c>
      <c r="W177">
        <f t="shared" si="35"/>
        <v>4636.0015450000001</v>
      </c>
      <c r="X177">
        <f t="shared" si="36"/>
        <v>4658.01415</v>
      </c>
      <c r="Y177">
        <f t="shared" si="37"/>
        <v>4657.4111300000004</v>
      </c>
      <c r="Z177">
        <f t="shared" si="38"/>
        <v>4652.9045816666667</v>
      </c>
      <c r="AA177">
        <f t="shared" si="39"/>
        <v>4663.6978200000003</v>
      </c>
      <c r="AB177">
        <f t="shared" si="40"/>
        <v>4620.3096624999998</v>
      </c>
      <c r="AC177">
        <f t="shared" si="41"/>
        <v>4654.1077999999998</v>
      </c>
      <c r="AE177">
        <f t="shared" si="42"/>
        <v>4658.01415</v>
      </c>
      <c r="AF177">
        <f t="shared" si="43"/>
        <v>4652.9045816666667</v>
      </c>
      <c r="AG177">
        <f t="shared" si="44"/>
        <v>4620.3096624999998</v>
      </c>
    </row>
    <row r="178" spans="1:33" x14ac:dyDescent="0.55000000000000004">
      <c r="A178">
        <f>ALGLIB_SSA_XAUUSD!J178</f>
        <v>1775443200</v>
      </c>
      <c r="B178" t="str">
        <f>_xlfn.XLOOKUP($A178,ALGLIB_SSA_XAUUSD!$A$2:$A$1001,ALGLIB_SSA_XAUUSD!$B$2:$B$1001,"",0)</f>
        <v/>
      </c>
      <c r="C178" t="str">
        <f>_xlfn.XLOOKUP($A178,ALGLIB_SSA_XAUUSD!$A$2:$A$1001,ALGLIB_SSA_XAUUSD!$C$2:$C$1001,"",0)</f>
        <v/>
      </c>
      <c r="D178" s="1">
        <f>D170+(D182-D170)*8/12</f>
        <v>4643.0533333333333</v>
      </c>
      <c r="E178" s="1">
        <f>E170+(E182-E170)*8/12</f>
        <v>4638.5408233333337</v>
      </c>
      <c r="F178" s="1">
        <f>F170+(F182-F170)*8/12</f>
        <v>4636.2818600000001</v>
      </c>
      <c r="G178" s="1">
        <f>G170+(G182-G170)*8/12</f>
        <v>4653.2801833333333</v>
      </c>
      <c r="H178" s="1">
        <f>H170+(H182-H170)*8/12</f>
        <v>4620.8321400000004</v>
      </c>
      <c r="I178" t="str">
        <f>_xlfn.XLOOKUP($A178,ALGLIB_SSA_XAUUSD!$J$2:$J$1001,ALGLIB_SSA_XAUUSD!$K$2:$K$1001,"",0)</f>
        <v>XAUUSD</v>
      </c>
      <c r="J178" t="str">
        <f>_xlfn.XLOOKUP($A178,ALGLIB_SSA_XAUUSD!$J$2:$J$1001,ALGLIB_SSA_XAUUSD!$L$2:$L$1001,"",0)</f>
        <v>M5</v>
      </c>
      <c r="K178">
        <f>_xlfn.XLOOKUP($A178,ALGLIB_SSA_XAUUSD!$J$2:$J$1001,ALGLIB_SSA_XAUUSD!$M$2:$M$1001,"",0)</f>
        <v>4651.07</v>
      </c>
      <c r="L178">
        <f>_xlfn.XLOOKUP($A178,ALGLIB_SSA_XAUUSD!$J$2:$J$1001,ALGLIB_SSA_XAUUSD!$N$2:$N$1001,"",0)</f>
        <v>4655.2921100000003</v>
      </c>
      <c r="M178">
        <f>_xlfn.XLOOKUP($A178,ALGLIB_SSA_XAUUSD!$J$2:$J$1001,ALGLIB_SSA_XAUUSD!$O$2:$O$1001,"",0)</f>
        <v>4656.3516200000004</v>
      </c>
      <c r="N178">
        <f>_xlfn.XLOOKUP($A178,ALGLIB_SSA_XAUUSD!$J$2:$J$1001,ALGLIB_SSA_XAUUSD!$P$2:$P$1001,"",0)</f>
        <v>4660.8784100000003</v>
      </c>
      <c r="O178">
        <f>_xlfn.XLOOKUP($A178,ALGLIB_SSA_XAUUSD!$J$2:$J$1001,ALGLIB_SSA_XAUUSD!$Q$2:$Q$1001,"",0)</f>
        <v>4652.5263199999999</v>
      </c>
      <c r="R178">
        <f t="shared" si="30"/>
        <v>1775443200</v>
      </c>
      <c r="S178" t="str">
        <f t="shared" si="31"/>
        <v>XAUUSD</v>
      </c>
      <c r="T178" t="str">
        <f t="shared" si="32"/>
        <v>M5</v>
      </c>
      <c r="U178">
        <f t="shared" si="33"/>
        <v>4651.07</v>
      </c>
      <c r="V178">
        <f t="shared" si="34"/>
        <v>4638.5408233333337</v>
      </c>
      <c r="W178">
        <f t="shared" si="35"/>
        <v>4636.2818600000001</v>
      </c>
      <c r="X178">
        <f t="shared" si="36"/>
        <v>4655.2921100000003</v>
      </c>
      <c r="Y178">
        <f t="shared" si="37"/>
        <v>4656.3516200000004</v>
      </c>
      <c r="Z178">
        <f t="shared" si="38"/>
        <v>4653.2801833333333</v>
      </c>
      <c r="AA178">
        <f t="shared" si="39"/>
        <v>4660.8784100000003</v>
      </c>
      <c r="AB178">
        <f t="shared" si="40"/>
        <v>4620.8321400000004</v>
      </c>
      <c r="AC178">
        <f t="shared" si="41"/>
        <v>4652.5263199999999</v>
      </c>
      <c r="AE178">
        <f t="shared" si="42"/>
        <v>4655.2921100000003</v>
      </c>
      <c r="AF178">
        <f t="shared" si="43"/>
        <v>4653.2801833333333</v>
      </c>
      <c r="AG178">
        <f t="shared" si="44"/>
        <v>4620.8321400000004</v>
      </c>
    </row>
    <row r="179" spans="1:33" x14ac:dyDescent="0.55000000000000004">
      <c r="A179">
        <f>ALGLIB_SSA_XAUUSD!J179</f>
        <v>1775443500</v>
      </c>
      <c r="B179" t="str">
        <f>_xlfn.XLOOKUP($A179,ALGLIB_SSA_XAUUSD!$A$2:$A$1001,ALGLIB_SSA_XAUUSD!$B$2:$B$1001,"",0)</f>
        <v/>
      </c>
      <c r="C179" t="str">
        <f>_xlfn.XLOOKUP($A179,ALGLIB_SSA_XAUUSD!$A$2:$A$1001,ALGLIB_SSA_XAUUSD!$C$2:$C$1001,"",0)</f>
        <v/>
      </c>
      <c r="D179" s="1">
        <f>D170+(D182-D170)*9/12</f>
        <v>4642.4274999999998</v>
      </c>
      <c r="E179" s="1">
        <f>E170+(E182-E170)*9/12</f>
        <v>4639.0973450000001</v>
      </c>
      <c r="F179" s="1">
        <f>F170+(F182-F170)*9/12</f>
        <v>4636.562175</v>
      </c>
      <c r="G179" s="1">
        <f>G170+(G182-G170)*9/12</f>
        <v>4653.6557849999999</v>
      </c>
      <c r="H179" s="1">
        <f>H170+(H182-H170)*9/12</f>
        <v>4621.3546175000001</v>
      </c>
      <c r="I179" t="str">
        <f>_xlfn.XLOOKUP($A179,ALGLIB_SSA_XAUUSD!$J$2:$J$1001,ALGLIB_SSA_XAUUSD!$K$2:$K$1001,"",0)</f>
        <v>XAUUSD</v>
      </c>
      <c r="J179" t="str">
        <f>_xlfn.XLOOKUP($A179,ALGLIB_SSA_XAUUSD!$J$2:$J$1001,ALGLIB_SSA_XAUUSD!$L$2:$L$1001,"",0)</f>
        <v>M5</v>
      </c>
      <c r="K179">
        <f>_xlfn.XLOOKUP($A179,ALGLIB_SSA_XAUUSD!$J$2:$J$1001,ALGLIB_SSA_XAUUSD!$M$2:$M$1001,"",0)</f>
        <v>4652.2700000000004</v>
      </c>
      <c r="L179">
        <f>_xlfn.XLOOKUP($A179,ALGLIB_SSA_XAUUSD!$J$2:$J$1001,ALGLIB_SSA_XAUUSD!$N$2:$N$1001,"",0)</f>
        <v>4651.4528499999997</v>
      </c>
      <c r="M179">
        <f>_xlfn.XLOOKUP($A179,ALGLIB_SSA_XAUUSD!$J$2:$J$1001,ALGLIB_SSA_XAUUSD!$O$2:$O$1001,"",0)</f>
        <v>4653.9022299999997</v>
      </c>
      <c r="N179">
        <f>_xlfn.XLOOKUP($A179,ALGLIB_SSA_XAUUSD!$J$2:$J$1001,ALGLIB_SSA_XAUUSD!$P$2:$P$1001,"",0)</f>
        <v>4657.0416500000001</v>
      </c>
      <c r="O179">
        <f>_xlfn.XLOOKUP($A179,ALGLIB_SSA_XAUUSD!$J$2:$J$1001,ALGLIB_SSA_XAUUSD!$Q$2:$Q$1001,"",0)</f>
        <v>4649.4926699999996</v>
      </c>
      <c r="R179">
        <f t="shared" si="30"/>
        <v>1775443500</v>
      </c>
      <c r="S179" t="str">
        <f t="shared" si="31"/>
        <v>XAUUSD</v>
      </c>
      <c r="T179" t="str">
        <f t="shared" si="32"/>
        <v>M5</v>
      </c>
      <c r="U179">
        <f t="shared" si="33"/>
        <v>4652.2700000000004</v>
      </c>
      <c r="V179">
        <f t="shared" si="34"/>
        <v>4639.0973450000001</v>
      </c>
      <c r="W179">
        <f t="shared" si="35"/>
        <v>4636.562175</v>
      </c>
      <c r="X179">
        <f t="shared" si="36"/>
        <v>4651.4528499999997</v>
      </c>
      <c r="Y179">
        <f t="shared" si="37"/>
        <v>4653.9022299999997</v>
      </c>
      <c r="Z179">
        <f t="shared" si="38"/>
        <v>4653.6557849999999</v>
      </c>
      <c r="AA179">
        <f t="shared" si="39"/>
        <v>4657.0416500000001</v>
      </c>
      <c r="AB179">
        <f t="shared" si="40"/>
        <v>4621.3546175000001</v>
      </c>
      <c r="AC179">
        <f t="shared" si="41"/>
        <v>4649.4926699999996</v>
      </c>
      <c r="AE179">
        <f t="shared" si="42"/>
        <v>4651.4528499999997</v>
      </c>
      <c r="AF179">
        <f t="shared" si="43"/>
        <v>4653.6557849999999</v>
      </c>
      <c r="AG179">
        <f t="shared" si="44"/>
        <v>4621.3546175000001</v>
      </c>
    </row>
    <row r="180" spans="1:33" x14ac:dyDescent="0.55000000000000004">
      <c r="A180">
        <f>ALGLIB_SSA_XAUUSD!J180</f>
        <v>1775443800</v>
      </c>
      <c r="B180" t="str">
        <f>_xlfn.XLOOKUP($A180,ALGLIB_SSA_XAUUSD!$A$2:$A$1001,ALGLIB_SSA_XAUUSD!$B$2:$B$1001,"",0)</f>
        <v/>
      </c>
      <c r="C180" t="str">
        <f>_xlfn.XLOOKUP($A180,ALGLIB_SSA_XAUUSD!$A$2:$A$1001,ALGLIB_SSA_XAUUSD!$C$2:$C$1001,"",0)</f>
        <v/>
      </c>
      <c r="D180" s="1">
        <f>D170+(D182-D170)*10/12</f>
        <v>4641.8016666666672</v>
      </c>
      <c r="E180" s="1">
        <f>E170+(E182-E170)*10/12</f>
        <v>4639.6538666666665</v>
      </c>
      <c r="F180" s="1">
        <f>F170+(F182-F170)*10/12</f>
        <v>4636.84249</v>
      </c>
      <c r="G180" s="1">
        <f>G170+(G182-G170)*10/12</f>
        <v>4654.0313866666665</v>
      </c>
      <c r="H180" s="1">
        <f>H170+(H182-H170)*10/12</f>
        <v>4621.8770949999998</v>
      </c>
      <c r="I180" t="str">
        <f>_xlfn.XLOOKUP($A180,ALGLIB_SSA_XAUUSD!$J$2:$J$1001,ALGLIB_SSA_XAUUSD!$K$2:$K$1001,"",0)</f>
        <v>XAUUSD</v>
      </c>
      <c r="J180" t="str">
        <f>_xlfn.XLOOKUP($A180,ALGLIB_SSA_XAUUSD!$J$2:$J$1001,ALGLIB_SSA_XAUUSD!$L$2:$L$1001,"",0)</f>
        <v>M5</v>
      </c>
      <c r="K180">
        <f>_xlfn.XLOOKUP($A180,ALGLIB_SSA_XAUUSD!$J$2:$J$1001,ALGLIB_SSA_XAUUSD!$M$2:$M$1001,"",0)</f>
        <v>4650.66</v>
      </c>
      <c r="L180">
        <f>_xlfn.XLOOKUP($A180,ALGLIB_SSA_XAUUSD!$J$2:$J$1001,ALGLIB_SSA_XAUUSD!$N$2:$N$1001,"",0)</f>
        <v>4646.9288800000004</v>
      </c>
      <c r="M180">
        <f>_xlfn.XLOOKUP($A180,ALGLIB_SSA_XAUUSD!$J$2:$J$1001,ALGLIB_SSA_XAUUSD!$O$2:$O$1001,"",0)</f>
        <v>4650.4155600000004</v>
      </c>
      <c r="N180">
        <f>_xlfn.XLOOKUP($A180,ALGLIB_SSA_XAUUSD!$J$2:$J$1001,ALGLIB_SSA_XAUUSD!$P$2:$P$1001,"",0)</f>
        <v>4652.6657999999998</v>
      </c>
      <c r="O180">
        <f>_xlfn.XLOOKUP($A180,ALGLIB_SSA_XAUUSD!$J$2:$J$1001,ALGLIB_SSA_XAUUSD!$Q$2:$Q$1001,"",0)</f>
        <v>4645.39156</v>
      </c>
      <c r="R180">
        <f t="shared" si="30"/>
        <v>1775443800</v>
      </c>
      <c r="S180" t="str">
        <f t="shared" si="31"/>
        <v>XAUUSD</v>
      </c>
      <c r="T180" t="str">
        <f t="shared" si="32"/>
        <v>M5</v>
      </c>
      <c r="U180">
        <f t="shared" si="33"/>
        <v>4650.66</v>
      </c>
      <c r="V180">
        <f t="shared" si="34"/>
        <v>4639.6538666666665</v>
      </c>
      <c r="W180">
        <f t="shared" si="35"/>
        <v>4636.84249</v>
      </c>
      <c r="X180">
        <f t="shared" si="36"/>
        <v>4646.9288800000004</v>
      </c>
      <c r="Y180">
        <f t="shared" si="37"/>
        <v>4650.4155600000004</v>
      </c>
      <c r="Z180">
        <f t="shared" si="38"/>
        <v>4654.0313866666665</v>
      </c>
      <c r="AA180">
        <f t="shared" si="39"/>
        <v>4652.6657999999998</v>
      </c>
      <c r="AB180">
        <f t="shared" si="40"/>
        <v>4621.8770949999998</v>
      </c>
      <c r="AC180">
        <f t="shared" si="41"/>
        <v>4645.39156</v>
      </c>
      <c r="AE180">
        <f t="shared" si="42"/>
        <v>4646.9288800000004</v>
      </c>
      <c r="AF180">
        <f t="shared" si="43"/>
        <v>4654.0313866666665</v>
      </c>
      <c r="AG180">
        <f t="shared" si="44"/>
        <v>4621.8770949999998</v>
      </c>
    </row>
    <row r="181" spans="1:33" x14ac:dyDescent="0.55000000000000004">
      <c r="A181">
        <f>ALGLIB_SSA_XAUUSD!J181</f>
        <v>1775444100</v>
      </c>
      <c r="B181" t="str">
        <f>_xlfn.XLOOKUP($A181,ALGLIB_SSA_XAUUSD!$A$2:$A$1001,ALGLIB_SSA_XAUUSD!$B$2:$B$1001,"",0)</f>
        <v/>
      </c>
      <c r="C181" t="str">
        <f>_xlfn.XLOOKUP($A181,ALGLIB_SSA_XAUUSD!$A$2:$A$1001,ALGLIB_SSA_XAUUSD!$C$2:$C$1001,"",0)</f>
        <v/>
      </c>
      <c r="D181" s="1">
        <f>D170+(D182-D170)*11/12</f>
        <v>4641.1758333333337</v>
      </c>
      <c r="E181" s="1">
        <f>E170+(E182-E170)*11/12</f>
        <v>4640.2103883333339</v>
      </c>
      <c r="F181" s="1">
        <f>F170+(F182-F170)*11/12</f>
        <v>4637.122805</v>
      </c>
      <c r="G181" s="1">
        <f>G170+(G182-G170)*11/12</f>
        <v>4654.4069883333332</v>
      </c>
      <c r="H181" s="1">
        <f>H170+(H182-H170)*11/12</f>
        <v>4622.3995725000004</v>
      </c>
      <c r="I181" t="str">
        <f>_xlfn.XLOOKUP($A181,ALGLIB_SSA_XAUUSD!$J$2:$J$1001,ALGLIB_SSA_XAUUSD!$K$2:$K$1001,"",0)</f>
        <v>XAUUSD</v>
      </c>
      <c r="J181" t="str">
        <f>_xlfn.XLOOKUP($A181,ALGLIB_SSA_XAUUSD!$J$2:$J$1001,ALGLIB_SSA_XAUUSD!$L$2:$L$1001,"",0)</f>
        <v>M5</v>
      </c>
      <c r="K181">
        <f>_xlfn.XLOOKUP($A181,ALGLIB_SSA_XAUUSD!$J$2:$J$1001,ALGLIB_SSA_XAUUSD!$M$2:$M$1001,"",0)</f>
        <v>4648.0600000000004</v>
      </c>
      <c r="L181">
        <f>_xlfn.XLOOKUP($A181,ALGLIB_SSA_XAUUSD!$J$2:$J$1001,ALGLIB_SSA_XAUUSD!$N$2:$N$1001,"",0)</f>
        <v>4642.1920200000004</v>
      </c>
      <c r="M181">
        <f>_xlfn.XLOOKUP($A181,ALGLIB_SSA_XAUUSD!$J$2:$J$1001,ALGLIB_SSA_XAUUSD!$O$2:$O$1001,"",0)</f>
        <v>4646.3037899999999</v>
      </c>
      <c r="N181">
        <f>_xlfn.XLOOKUP($A181,ALGLIB_SSA_XAUUSD!$J$2:$J$1001,ALGLIB_SSA_XAUUSD!$P$2:$P$1001,"",0)</f>
        <v>4648.1373299999996</v>
      </c>
      <c r="O181">
        <f>_xlfn.XLOOKUP($A181,ALGLIB_SSA_XAUUSD!$J$2:$J$1001,ALGLIB_SSA_XAUUSD!$Q$2:$Q$1001,"",0)</f>
        <v>4640.7748700000002</v>
      </c>
      <c r="R181">
        <f t="shared" si="30"/>
        <v>1775444100</v>
      </c>
      <c r="S181" t="str">
        <f t="shared" si="31"/>
        <v>XAUUSD</v>
      </c>
      <c r="T181" t="str">
        <f t="shared" si="32"/>
        <v>M5</v>
      </c>
      <c r="U181">
        <f t="shared" si="33"/>
        <v>4648.0600000000004</v>
      </c>
      <c r="V181">
        <f t="shared" si="34"/>
        <v>4640.2103883333339</v>
      </c>
      <c r="W181">
        <f t="shared" si="35"/>
        <v>4637.122805</v>
      </c>
      <c r="X181">
        <f t="shared" si="36"/>
        <v>4642.1920200000004</v>
      </c>
      <c r="Y181">
        <f t="shared" si="37"/>
        <v>4646.3037899999999</v>
      </c>
      <c r="Z181">
        <f t="shared" si="38"/>
        <v>4654.4069883333332</v>
      </c>
      <c r="AA181">
        <f t="shared" si="39"/>
        <v>4648.1373299999996</v>
      </c>
      <c r="AB181">
        <f t="shared" si="40"/>
        <v>4622.3995725000004</v>
      </c>
      <c r="AC181">
        <f t="shared" si="41"/>
        <v>4640.7748700000002</v>
      </c>
      <c r="AE181">
        <f t="shared" si="42"/>
        <v>4642.1920200000004</v>
      </c>
      <c r="AF181">
        <f t="shared" si="43"/>
        <v>4654.4069883333332</v>
      </c>
      <c r="AG181">
        <f t="shared" si="44"/>
        <v>4622.3995725000004</v>
      </c>
    </row>
    <row r="182" spans="1:33" x14ac:dyDescent="0.55000000000000004">
      <c r="A182">
        <f>ALGLIB_SSA_XAUUSD!J182</f>
        <v>1775444400</v>
      </c>
      <c r="B182" t="str">
        <f>_xlfn.XLOOKUP($A182,ALGLIB_SSA_XAUUSD!$A$2:$A$1001,ALGLIB_SSA_XAUUSD!$B$2:$B$1001,"",0)</f>
        <v>XAUUSD</v>
      </c>
      <c r="C182" t="str">
        <f>_xlfn.XLOOKUP($A182,ALGLIB_SSA_XAUUSD!$A$2:$A$1001,ALGLIB_SSA_XAUUSD!$C$2:$C$1001,"",0)</f>
        <v>H1</v>
      </c>
      <c r="D182" s="2">
        <f>_xlfn.XLOOKUP($A182,ALGLIB_SSA_XAUUSD!$A$2:$A$1001,ALGLIB_SSA_XAUUSD!$D$2:$D$1001,"",0)</f>
        <v>4640.55</v>
      </c>
      <c r="E182" s="2">
        <f>_xlfn.XLOOKUP($A182,ALGLIB_SSA_XAUUSD!$A$2:$A$1001,ALGLIB_SSA_XAUUSD!$E$2:$E$1001,"",0)</f>
        <v>4640.7669100000003</v>
      </c>
      <c r="F182" s="2">
        <f>_xlfn.XLOOKUP($A182,ALGLIB_SSA_XAUUSD!$A$2:$A$1001,ALGLIB_SSA_XAUUSD!$F$2:$F$1001,"",0)</f>
        <v>4637.4031199999999</v>
      </c>
      <c r="G182" s="2">
        <f>_xlfn.XLOOKUP($A182,ALGLIB_SSA_XAUUSD!$A$2:$A$1001,ALGLIB_SSA_XAUUSD!$G$2:$G$1001,"",0)</f>
        <v>4654.7825899999998</v>
      </c>
      <c r="H182" s="2">
        <f>_xlfn.XLOOKUP($A182,ALGLIB_SSA_XAUUSD!$A$2:$A$1001,ALGLIB_SSA_XAUUSD!$H$2:$H$1001,"",0)</f>
        <v>4622.9220500000001</v>
      </c>
      <c r="I182" t="str">
        <f>_xlfn.XLOOKUP($A182,ALGLIB_SSA_XAUUSD!$J$2:$J$1001,ALGLIB_SSA_XAUUSD!$K$2:$K$1001,"",0)</f>
        <v>XAUUSD</v>
      </c>
      <c r="J182" t="str">
        <f>_xlfn.XLOOKUP($A182,ALGLIB_SSA_XAUUSD!$J$2:$J$1001,ALGLIB_SSA_XAUUSD!$L$2:$L$1001,"",0)</f>
        <v>M5</v>
      </c>
      <c r="K182">
        <f>_xlfn.XLOOKUP($A182,ALGLIB_SSA_XAUUSD!$J$2:$J$1001,ALGLIB_SSA_XAUUSD!$M$2:$M$1001,"",0)</f>
        <v>4634.6000000000004</v>
      </c>
      <c r="L182">
        <f>_xlfn.XLOOKUP($A182,ALGLIB_SSA_XAUUSD!$J$2:$J$1001,ALGLIB_SSA_XAUUSD!$N$2:$N$1001,"",0)</f>
        <v>4637.6893399999999</v>
      </c>
      <c r="M182">
        <f>_xlfn.XLOOKUP($A182,ALGLIB_SSA_XAUUSD!$J$2:$J$1001,ALGLIB_SSA_XAUUSD!$O$2:$O$1001,"",0)</f>
        <v>4641.9965700000002</v>
      </c>
      <c r="N182">
        <f>_xlfn.XLOOKUP($A182,ALGLIB_SSA_XAUUSD!$J$2:$J$1001,ALGLIB_SSA_XAUUSD!$P$2:$P$1001,"",0)</f>
        <v>4643.8547200000003</v>
      </c>
      <c r="O182">
        <f>_xlfn.XLOOKUP($A182,ALGLIB_SSA_XAUUSD!$J$2:$J$1001,ALGLIB_SSA_XAUUSD!$Q$2:$Q$1001,"",0)</f>
        <v>4636.1070099999997</v>
      </c>
      <c r="R182">
        <f t="shared" si="30"/>
        <v>1775444400</v>
      </c>
      <c r="S182" t="str">
        <f t="shared" si="31"/>
        <v>XAUUSD</v>
      </c>
      <c r="T182" t="str">
        <f t="shared" si="32"/>
        <v>M5</v>
      </c>
      <c r="U182">
        <f t="shared" si="33"/>
        <v>4634.6000000000004</v>
      </c>
      <c r="V182">
        <f t="shared" si="34"/>
        <v>4640.7669100000003</v>
      </c>
      <c r="W182">
        <f t="shared" si="35"/>
        <v>4637.4031199999999</v>
      </c>
      <c r="X182">
        <f t="shared" si="36"/>
        <v>4637.6893399999999</v>
      </c>
      <c r="Y182">
        <f t="shared" si="37"/>
        <v>4641.9965700000002</v>
      </c>
      <c r="Z182">
        <f t="shared" si="38"/>
        <v>4654.7825899999998</v>
      </c>
      <c r="AA182">
        <f t="shared" si="39"/>
        <v>4643.8547200000003</v>
      </c>
      <c r="AB182">
        <f t="shared" si="40"/>
        <v>4622.9220500000001</v>
      </c>
      <c r="AC182">
        <f t="shared" si="41"/>
        <v>4636.1070099999997</v>
      </c>
      <c r="AE182">
        <f t="shared" si="42"/>
        <v>4637.6893399999999</v>
      </c>
      <c r="AF182">
        <f t="shared" si="43"/>
        <v>4654.7825899999998</v>
      </c>
      <c r="AG182">
        <f t="shared" si="44"/>
        <v>4622.9220500000001</v>
      </c>
    </row>
    <row r="183" spans="1:33" x14ac:dyDescent="0.55000000000000004">
      <c r="A183">
        <f>ALGLIB_SSA_XAUUSD!J183</f>
        <v>1775444700</v>
      </c>
      <c r="B183" t="str">
        <f>_xlfn.XLOOKUP($A183,ALGLIB_SSA_XAUUSD!$A$2:$A$1001,ALGLIB_SSA_XAUUSD!$B$2:$B$1001,"",0)</f>
        <v/>
      </c>
      <c r="C183" t="str">
        <f>_xlfn.XLOOKUP($A183,ALGLIB_SSA_XAUUSD!$A$2:$A$1001,ALGLIB_SSA_XAUUSD!$C$2:$C$1001,"",0)</f>
        <v/>
      </c>
      <c r="D183" s="1">
        <f>D182+(D194-D182)*1/12</f>
        <v>4642.0983333333334</v>
      </c>
      <c r="E183" s="1">
        <f>E182+(E194-E182)*1/12</f>
        <v>4641.5636700000005</v>
      </c>
      <c r="F183" s="1">
        <f>F182+(F194-F182)*1/12</f>
        <v>4637.9416583333332</v>
      </c>
      <c r="G183" s="1">
        <f>G182+(G194-G182)*1/12</f>
        <v>4655.3769633333332</v>
      </c>
      <c r="H183" s="1">
        <f>H182+(H194-H182)*1/12</f>
        <v>4623.7138924999999</v>
      </c>
      <c r="I183" t="str">
        <f>_xlfn.XLOOKUP($A183,ALGLIB_SSA_XAUUSD!$J$2:$J$1001,ALGLIB_SSA_XAUUSD!$K$2:$K$1001,"",0)</f>
        <v>XAUUSD</v>
      </c>
      <c r="J183" t="str">
        <f>_xlfn.XLOOKUP($A183,ALGLIB_SSA_XAUUSD!$J$2:$J$1001,ALGLIB_SSA_XAUUSD!$L$2:$L$1001,"",0)</f>
        <v>M5</v>
      </c>
      <c r="K183">
        <f>_xlfn.XLOOKUP($A183,ALGLIB_SSA_XAUUSD!$J$2:$J$1001,ALGLIB_SSA_XAUUSD!$M$2:$M$1001,"",0)</f>
        <v>4631.1099999999997</v>
      </c>
      <c r="L183">
        <f>_xlfn.XLOOKUP($A183,ALGLIB_SSA_XAUUSD!$J$2:$J$1001,ALGLIB_SSA_XAUUSD!$N$2:$N$1001,"",0)</f>
        <v>4634.0024899999999</v>
      </c>
      <c r="M183">
        <f>_xlfn.XLOOKUP($A183,ALGLIB_SSA_XAUUSD!$J$2:$J$1001,ALGLIB_SSA_XAUUSD!$O$2:$O$1001,"",0)</f>
        <v>4637.99953</v>
      </c>
      <c r="N183">
        <f>_xlfn.XLOOKUP($A183,ALGLIB_SSA_XAUUSD!$J$2:$J$1001,ALGLIB_SSA_XAUUSD!$P$2:$P$1001,"",0)</f>
        <v>4640.0883700000004</v>
      </c>
      <c r="O183">
        <f>_xlfn.XLOOKUP($A183,ALGLIB_SSA_XAUUSD!$J$2:$J$1001,ALGLIB_SSA_XAUUSD!$Q$2:$Q$1001,"",0)</f>
        <v>4632.1372700000002</v>
      </c>
      <c r="R183">
        <f t="shared" si="30"/>
        <v>1775444700</v>
      </c>
      <c r="S183" t="str">
        <f t="shared" si="31"/>
        <v>XAUUSD</v>
      </c>
      <c r="T183" t="str">
        <f t="shared" si="32"/>
        <v>M5</v>
      </c>
      <c r="U183">
        <f t="shared" si="33"/>
        <v>4631.1099999999997</v>
      </c>
      <c r="V183">
        <f t="shared" si="34"/>
        <v>4641.5636700000005</v>
      </c>
      <c r="W183">
        <f t="shared" si="35"/>
        <v>4637.9416583333332</v>
      </c>
      <c r="X183">
        <f t="shared" si="36"/>
        <v>4634.0024899999999</v>
      </c>
      <c r="Y183">
        <f t="shared" si="37"/>
        <v>4637.99953</v>
      </c>
      <c r="Z183">
        <f t="shared" si="38"/>
        <v>4655.3769633333332</v>
      </c>
      <c r="AA183">
        <f t="shared" si="39"/>
        <v>4640.0883700000004</v>
      </c>
      <c r="AB183">
        <f t="shared" si="40"/>
        <v>4623.7138924999999</v>
      </c>
      <c r="AC183">
        <f t="shared" si="41"/>
        <v>4632.1372700000002</v>
      </c>
      <c r="AE183">
        <f t="shared" si="42"/>
        <v>4634.0024899999999</v>
      </c>
      <c r="AF183">
        <f t="shared" si="43"/>
        <v>4655.3769633333332</v>
      </c>
      <c r="AG183">
        <f t="shared" si="44"/>
        <v>4623.7138924999999</v>
      </c>
    </row>
    <row r="184" spans="1:33" x14ac:dyDescent="0.55000000000000004">
      <c r="A184">
        <f>ALGLIB_SSA_XAUUSD!J184</f>
        <v>1775445000</v>
      </c>
      <c r="B184" t="str">
        <f>_xlfn.XLOOKUP($A184,ALGLIB_SSA_XAUUSD!$A$2:$A$1001,ALGLIB_SSA_XAUUSD!$B$2:$B$1001,"",0)</f>
        <v/>
      </c>
      <c r="C184" t="str">
        <f>_xlfn.XLOOKUP($A184,ALGLIB_SSA_XAUUSD!$A$2:$A$1001,ALGLIB_SSA_XAUUSD!$C$2:$C$1001,"",0)</f>
        <v/>
      </c>
      <c r="D184" s="1">
        <f>D182+(D194-D182)*2/12</f>
        <v>4643.6466666666665</v>
      </c>
      <c r="E184" s="1">
        <f>E182+(E194-E182)*2/12</f>
        <v>4642.3604300000006</v>
      </c>
      <c r="F184" s="1">
        <f>F182+(F194-F182)*2/12</f>
        <v>4638.4801966666664</v>
      </c>
      <c r="G184" s="1">
        <f>G182+(G194-G182)*2/12</f>
        <v>4655.9713366666665</v>
      </c>
      <c r="H184" s="1">
        <f>H182+(H194-H182)*2/12</f>
        <v>4624.5057349999997</v>
      </c>
      <c r="I184" t="str">
        <f>_xlfn.XLOOKUP($A184,ALGLIB_SSA_XAUUSD!$J$2:$J$1001,ALGLIB_SSA_XAUUSD!$K$2:$K$1001,"",0)</f>
        <v>XAUUSD</v>
      </c>
      <c r="J184" t="str">
        <f>_xlfn.XLOOKUP($A184,ALGLIB_SSA_XAUUSD!$J$2:$J$1001,ALGLIB_SSA_XAUUSD!$L$2:$L$1001,"",0)</f>
        <v>M5</v>
      </c>
      <c r="K184">
        <f>_xlfn.XLOOKUP($A184,ALGLIB_SSA_XAUUSD!$J$2:$J$1001,ALGLIB_SSA_XAUUSD!$M$2:$M$1001,"",0)</f>
        <v>4632.38</v>
      </c>
      <c r="L184">
        <f>_xlfn.XLOOKUP($A184,ALGLIB_SSA_XAUUSD!$J$2:$J$1001,ALGLIB_SSA_XAUUSD!$N$2:$N$1001,"",0)</f>
        <v>4631.3245500000003</v>
      </c>
      <c r="M184">
        <f>_xlfn.XLOOKUP($A184,ALGLIB_SSA_XAUUSD!$J$2:$J$1001,ALGLIB_SSA_XAUUSD!$O$2:$O$1001,"",0)</f>
        <v>4634.6620400000002</v>
      </c>
      <c r="N184">
        <f>_xlfn.XLOOKUP($A184,ALGLIB_SSA_XAUUSD!$J$2:$J$1001,ALGLIB_SSA_XAUUSD!$P$2:$P$1001,"",0)</f>
        <v>4637.1715400000003</v>
      </c>
      <c r="O184">
        <f>_xlfn.XLOOKUP($A184,ALGLIB_SSA_XAUUSD!$J$2:$J$1001,ALGLIB_SSA_XAUUSD!$Q$2:$Q$1001,"",0)</f>
        <v>4629.0973199999999</v>
      </c>
      <c r="R184">
        <f t="shared" si="30"/>
        <v>1775445000</v>
      </c>
      <c r="S184" t="str">
        <f t="shared" si="31"/>
        <v>XAUUSD</v>
      </c>
      <c r="T184" t="str">
        <f t="shared" si="32"/>
        <v>M5</v>
      </c>
      <c r="U184">
        <f t="shared" si="33"/>
        <v>4632.38</v>
      </c>
      <c r="V184">
        <f t="shared" si="34"/>
        <v>4642.3604300000006</v>
      </c>
      <c r="W184">
        <f t="shared" si="35"/>
        <v>4638.4801966666664</v>
      </c>
      <c r="X184">
        <f t="shared" si="36"/>
        <v>4631.3245500000003</v>
      </c>
      <c r="Y184">
        <f t="shared" si="37"/>
        <v>4634.6620400000002</v>
      </c>
      <c r="Z184">
        <f t="shared" si="38"/>
        <v>4655.9713366666665</v>
      </c>
      <c r="AA184">
        <f t="shared" si="39"/>
        <v>4637.1715400000003</v>
      </c>
      <c r="AB184">
        <f t="shared" si="40"/>
        <v>4624.5057349999997</v>
      </c>
      <c r="AC184">
        <f t="shared" si="41"/>
        <v>4629.0973199999999</v>
      </c>
      <c r="AE184">
        <f t="shared" si="42"/>
        <v>4631.3245500000003</v>
      </c>
      <c r="AF184">
        <f t="shared" si="43"/>
        <v>4655.9713366666665</v>
      </c>
      <c r="AG184">
        <f t="shared" si="44"/>
        <v>4624.5057349999997</v>
      </c>
    </row>
    <row r="185" spans="1:33" x14ac:dyDescent="0.55000000000000004">
      <c r="A185">
        <f>ALGLIB_SSA_XAUUSD!J185</f>
        <v>1775445300</v>
      </c>
      <c r="B185" t="str">
        <f>_xlfn.XLOOKUP($A185,ALGLIB_SSA_XAUUSD!$A$2:$A$1001,ALGLIB_SSA_XAUUSD!$B$2:$B$1001,"",0)</f>
        <v/>
      </c>
      <c r="C185" t="str">
        <f>_xlfn.XLOOKUP($A185,ALGLIB_SSA_XAUUSD!$A$2:$A$1001,ALGLIB_SSA_XAUUSD!$C$2:$C$1001,"",0)</f>
        <v/>
      </c>
      <c r="D185" s="1">
        <f>D182+(D194-D182)*3/12</f>
        <v>4645.1949999999997</v>
      </c>
      <c r="E185" s="1">
        <f>E182+(E194-E182)*3/12</f>
        <v>4643.1571899999999</v>
      </c>
      <c r="F185" s="1">
        <f>F182+(F194-F182)*3/12</f>
        <v>4639.0187349999997</v>
      </c>
      <c r="G185" s="1">
        <f>G182+(G194-G182)*3/12</f>
        <v>4656.5657099999999</v>
      </c>
      <c r="H185" s="1">
        <f>H182+(H194-H182)*3/12</f>
        <v>4625.2975774999995</v>
      </c>
      <c r="I185" t="str">
        <f>_xlfn.XLOOKUP($A185,ALGLIB_SSA_XAUUSD!$J$2:$J$1001,ALGLIB_SSA_XAUUSD!$K$2:$K$1001,"",0)</f>
        <v>XAUUSD</v>
      </c>
      <c r="J185" t="str">
        <f>_xlfn.XLOOKUP($A185,ALGLIB_SSA_XAUUSD!$J$2:$J$1001,ALGLIB_SSA_XAUUSD!$L$2:$L$1001,"",0)</f>
        <v>M5</v>
      </c>
      <c r="K185">
        <f>_xlfn.XLOOKUP($A185,ALGLIB_SSA_XAUUSD!$J$2:$J$1001,ALGLIB_SSA_XAUUSD!$M$2:$M$1001,"",0)</f>
        <v>4627.22</v>
      </c>
      <c r="L185">
        <f>_xlfn.XLOOKUP($A185,ALGLIB_SSA_XAUUSD!$J$2:$J$1001,ALGLIB_SSA_XAUUSD!$N$2:$N$1001,"",0)</f>
        <v>4629.6078399999997</v>
      </c>
      <c r="M185">
        <f>_xlfn.XLOOKUP($A185,ALGLIB_SSA_XAUUSD!$J$2:$J$1001,ALGLIB_SSA_XAUUSD!$O$2:$O$1001,"",0)</f>
        <v>4632.1349399999999</v>
      </c>
      <c r="N185">
        <f>_xlfn.XLOOKUP($A185,ALGLIB_SSA_XAUUSD!$J$2:$J$1001,ALGLIB_SSA_XAUUSD!$P$2:$P$1001,"",0)</f>
        <v>4634.9827800000003</v>
      </c>
      <c r="O185">
        <f>_xlfn.XLOOKUP($A185,ALGLIB_SSA_XAUUSD!$J$2:$J$1001,ALGLIB_SSA_XAUUSD!$Q$2:$Q$1001,"",0)</f>
        <v>4627.0560699999996</v>
      </c>
      <c r="R185">
        <f t="shared" si="30"/>
        <v>1775445300</v>
      </c>
      <c r="S185" t="str">
        <f t="shared" si="31"/>
        <v>XAUUSD</v>
      </c>
      <c r="T185" t="str">
        <f t="shared" si="32"/>
        <v>M5</v>
      </c>
      <c r="U185">
        <f t="shared" si="33"/>
        <v>4627.22</v>
      </c>
      <c r="V185">
        <f t="shared" si="34"/>
        <v>4643.1571899999999</v>
      </c>
      <c r="W185">
        <f t="shared" si="35"/>
        <v>4639.0187349999997</v>
      </c>
      <c r="X185">
        <f t="shared" si="36"/>
        <v>4629.6078399999997</v>
      </c>
      <c r="Y185">
        <f t="shared" si="37"/>
        <v>4632.1349399999999</v>
      </c>
      <c r="Z185">
        <f t="shared" si="38"/>
        <v>4656.5657099999999</v>
      </c>
      <c r="AA185">
        <f t="shared" si="39"/>
        <v>4634.9827800000003</v>
      </c>
      <c r="AB185">
        <f t="shared" si="40"/>
        <v>4625.2975774999995</v>
      </c>
      <c r="AC185">
        <f t="shared" si="41"/>
        <v>4627.0560699999996</v>
      </c>
      <c r="AE185">
        <f t="shared" si="42"/>
        <v>4629.6078399999997</v>
      </c>
      <c r="AF185">
        <f t="shared" si="43"/>
        <v>4656.5657099999999</v>
      </c>
      <c r="AG185">
        <f t="shared" si="44"/>
        <v>4625.2975774999995</v>
      </c>
    </row>
    <row r="186" spans="1:33" x14ac:dyDescent="0.55000000000000004">
      <c r="A186">
        <f>ALGLIB_SSA_XAUUSD!J186</f>
        <v>1775445600</v>
      </c>
      <c r="B186" t="str">
        <f>_xlfn.XLOOKUP($A186,ALGLIB_SSA_XAUUSD!$A$2:$A$1001,ALGLIB_SSA_XAUUSD!$B$2:$B$1001,"",0)</f>
        <v/>
      </c>
      <c r="C186" t="str">
        <f>_xlfn.XLOOKUP($A186,ALGLIB_SSA_XAUUSD!$A$2:$A$1001,ALGLIB_SSA_XAUUSD!$C$2:$C$1001,"",0)</f>
        <v/>
      </c>
      <c r="D186" s="1">
        <f>D182+(D194-D182)*4/12</f>
        <v>4646.7433333333338</v>
      </c>
      <c r="E186" s="1">
        <f>E182+(E194-E182)*4/12</f>
        <v>4643.9539500000001</v>
      </c>
      <c r="F186" s="1">
        <f>F182+(F194-F182)*4/12</f>
        <v>4639.5572733333329</v>
      </c>
      <c r="G186" s="1">
        <f>G182+(G194-G182)*4/12</f>
        <v>4657.1600833333332</v>
      </c>
      <c r="H186" s="1">
        <f>H182+(H194-H182)*4/12</f>
        <v>4626.0894200000002</v>
      </c>
      <c r="I186" t="str">
        <f>_xlfn.XLOOKUP($A186,ALGLIB_SSA_XAUUSD!$J$2:$J$1001,ALGLIB_SSA_XAUUSD!$K$2:$K$1001,"",0)</f>
        <v>XAUUSD</v>
      </c>
      <c r="J186" t="str">
        <f>_xlfn.XLOOKUP($A186,ALGLIB_SSA_XAUUSD!$J$2:$J$1001,ALGLIB_SSA_XAUUSD!$L$2:$L$1001,"",0)</f>
        <v>M5</v>
      </c>
      <c r="K186">
        <f>_xlfn.XLOOKUP($A186,ALGLIB_SSA_XAUUSD!$J$2:$J$1001,ALGLIB_SSA_XAUUSD!$M$2:$M$1001,"",0)</f>
        <v>4631.2</v>
      </c>
      <c r="L186">
        <f>_xlfn.XLOOKUP($A186,ALGLIB_SSA_XAUUSD!$J$2:$J$1001,ALGLIB_SSA_XAUUSD!$N$2:$N$1001,"",0)</f>
        <v>4628.9139699999996</v>
      </c>
      <c r="M186">
        <f>_xlfn.XLOOKUP($A186,ALGLIB_SSA_XAUUSD!$J$2:$J$1001,ALGLIB_SSA_XAUUSD!$O$2:$O$1001,"",0)</f>
        <v>4630.5244499999999</v>
      </c>
      <c r="N186">
        <f>_xlfn.XLOOKUP($A186,ALGLIB_SSA_XAUUSD!$J$2:$J$1001,ALGLIB_SSA_XAUUSD!$P$2:$P$1001,"",0)</f>
        <v>4633.4727499999999</v>
      </c>
      <c r="O186">
        <f>_xlfn.XLOOKUP($A186,ALGLIB_SSA_XAUUSD!$J$2:$J$1001,ALGLIB_SSA_XAUUSD!$Q$2:$Q$1001,"",0)</f>
        <v>4626.0083599999998</v>
      </c>
      <c r="R186">
        <f t="shared" si="30"/>
        <v>1775445600</v>
      </c>
      <c r="S186" t="str">
        <f t="shared" si="31"/>
        <v>XAUUSD</v>
      </c>
      <c r="T186" t="str">
        <f t="shared" si="32"/>
        <v>M5</v>
      </c>
      <c r="U186">
        <f t="shared" si="33"/>
        <v>4631.2</v>
      </c>
      <c r="V186">
        <f t="shared" si="34"/>
        <v>4643.9539500000001</v>
      </c>
      <c r="W186">
        <f t="shared" si="35"/>
        <v>4639.5572733333329</v>
      </c>
      <c r="X186">
        <f t="shared" si="36"/>
        <v>4628.9139699999996</v>
      </c>
      <c r="Y186">
        <f t="shared" si="37"/>
        <v>4630.5244499999999</v>
      </c>
      <c r="Z186">
        <f t="shared" si="38"/>
        <v>4657.1600833333332</v>
      </c>
      <c r="AA186">
        <f t="shared" si="39"/>
        <v>4633.4727499999999</v>
      </c>
      <c r="AB186">
        <f t="shared" si="40"/>
        <v>4626.0894200000002</v>
      </c>
      <c r="AC186">
        <f t="shared" si="41"/>
        <v>4626.0083599999998</v>
      </c>
      <c r="AE186">
        <f t="shared" si="42"/>
        <v>4628.9139699999996</v>
      </c>
      <c r="AF186">
        <f t="shared" si="43"/>
        <v>4657.1600833333332</v>
      </c>
      <c r="AG186">
        <f t="shared" si="44"/>
        <v>4626.0894200000002</v>
      </c>
    </row>
    <row r="187" spans="1:33" x14ac:dyDescent="0.55000000000000004">
      <c r="A187">
        <f>ALGLIB_SSA_XAUUSD!J187</f>
        <v>1775445900</v>
      </c>
      <c r="B187" t="str">
        <f>_xlfn.XLOOKUP($A187,ALGLIB_SSA_XAUUSD!$A$2:$A$1001,ALGLIB_SSA_XAUUSD!$B$2:$B$1001,"",0)</f>
        <v/>
      </c>
      <c r="C187" t="str">
        <f>_xlfn.XLOOKUP($A187,ALGLIB_SSA_XAUUSD!$A$2:$A$1001,ALGLIB_SSA_XAUUSD!$C$2:$C$1001,"",0)</f>
        <v/>
      </c>
      <c r="D187" s="1">
        <f>D182+(D194-D182)*5/12</f>
        <v>4648.291666666667</v>
      </c>
      <c r="E187" s="1">
        <f>E182+(E194-E182)*5/12</f>
        <v>4644.7507100000003</v>
      </c>
      <c r="F187" s="1">
        <f>F182+(F194-F182)*5/12</f>
        <v>4640.0958116666661</v>
      </c>
      <c r="G187" s="1">
        <f>G182+(G194-G182)*5/12</f>
        <v>4657.7544566666666</v>
      </c>
      <c r="H187" s="1">
        <f>H182+(H194-H182)*5/12</f>
        <v>4626.8812625</v>
      </c>
      <c r="I187" t="str">
        <f>_xlfn.XLOOKUP($A187,ALGLIB_SSA_XAUUSD!$J$2:$J$1001,ALGLIB_SSA_XAUUSD!$K$2:$K$1001,"",0)</f>
        <v>XAUUSD</v>
      </c>
      <c r="J187" t="str">
        <f>_xlfn.XLOOKUP($A187,ALGLIB_SSA_XAUUSD!$J$2:$J$1001,ALGLIB_SSA_XAUUSD!$L$2:$L$1001,"",0)</f>
        <v>M5</v>
      </c>
      <c r="K187">
        <f>_xlfn.XLOOKUP($A187,ALGLIB_SSA_XAUUSD!$J$2:$J$1001,ALGLIB_SSA_XAUUSD!$M$2:$M$1001,"",0)</f>
        <v>4630.59</v>
      </c>
      <c r="L187">
        <f>_xlfn.XLOOKUP($A187,ALGLIB_SSA_XAUUSD!$J$2:$J$1001,ALGLIB_SSA_XAUUSD!$N$2:$N$1001,"",0)</f>
        <v>4629.0318500000003</v>
      </c>
      <c r="M187">
        <f>_xlfn.XLOOKUP($A187,ALGLIB_SSA_XAUUSD!$J$2:$J$1001,ALGLIB_SSA_XAUUSD!$O$2:$O$1001,"",0)</f>
        <v>4629.7781500000001</v>
      </c>
      <c r="N187">
        <f>_xlfn.XLOOKUP($A187,ALGLIB_SSA_XAUUSD!$J$2:$J$1001,ALGLIB_SSA_XAUUSD!$P$2:$P$1001,"",0)</f>
        <v>4632.7016599999997</v>
      </c>
      <c r="O187">
        <f>_xlfn.XLOOKUP($A187,ALGLIB_SSA_XAUUSD!$J$2:$J$1001,ALGLIB_SSA_XAUUSD!$Q$2:$Q$1001,"",0)</f>
        <v>4625.8896800000002</v>
      </c>
      <c r="R187">
        <f t="shared" si="30"/>
        <v>1775445900</v>
      </c>
      <c r="S187" t="str">
        <f t="shared" si="31"/>
        <v>XAUUSD</v>
      </c>
      <c r="T187" t="str">
        <f t="shared" si="32"/>
        <v>M5</v>
      </c>
      <c r="U187">
        <f t="shared" si="33"/>
        <v>4630.59</v>
      </c>
      <c r="V187">
        <f t="shared" si="34"/>
        <v>4644.7507100000003</v>
      </c>
      <c r="W187">
        <f t="shared" si="35"/>
        <v>4640.0958116666661</v>
      </c>
      <c r="X187">
        <f t="shared" si="36"/>
        <v>4629.0318500000003</v>
      </c>
      <c r="Y187">
        <f t="shared" si="37"/>
        <v>4629.7781500000001</v>
      </c>
      <c r="Z187">
        <f t="shared" si="38"/>
        <v>4657.7544566666666</v>
      </c>
      <c r="AA187">
        <f t="shared" si="39"/>
        <v>4632.7016599999997</v>
      </c>
      <c r="AB187">
        <f t="shared" si="40"/>
        <v>4626.8812625</v>
      </c>
      <c r="AC187">
        <f t="shared" si="41"/>
        <v>4625.8896800000002</v>
      </c>
      <c r="AE187">
        <f t="shared" si="42"/>
        <v>4629.0318500000003</v>
      </c>
      <c r="AF187">
        <f t="shared" si="43"/>
        <v>4657.7544566666666</v>
      </c>
      <c r="AG187">
        <f t="shared" si="44"/>
        <v>4626.8812625</v>
      </c>
    </row>
    <row r="188" spans="1:33" x14ac:dyDescent="0.55000000000000004">
      <c r="A188">
        <f>ALGLIB_SSA_XAUUSD!J188</f>
        <v>1775446200</v>
      </c>
      <c r="B188" t="str">
        <f>_xlfn.XLOOKUP($A188,ALGLIB_SSA_XAUUSD!$A$2:$A$1001,ALGLIB_SSA_XAUUSD!$B$2:$B$1001,"",0)</f>
        <v/>
      </c>
      <c r="C188" t="str">
        <f>_xlfn.XLOOKUP($A188,ALGLIB_SSA_XAUUSD!$A$2:$A$1001,ALGLIB_SSA_XAUUSD!$C$2:$C$1001,"",0)</f>
        <v/>
      </c>
      <c r="D188" s="1">
        <f>D182+(D194-D182)*6/12</f>
        <v>4649.84</v>
      </c>
      <c r="E188" s="1">
        <f>E182+(E194-E182)*6/12</f>
        <v>4645.5474699999995</v>
      </c>
      <c r="F188" s="1">
        <f>F182+(F194-F182)*6/12</f>
        <v>4640.6343500000003</v>
      </c>
      <c r="G188" s="1">
        <f>G182+(G194-G182)*6/12</f>
        <v>4658.3488299999999</v>
      </c>
      <c r="H188" s="1">
        <f>H182+(H194-H182)*6/12</f>
        <v>4627.6731049999999</v>
      </c>
      <c r="I188" t="str">
        <f>_xlfn.XLOOKUP($A188,ALGLIB_SSA_XAUUSD!$J$2:$J$1001,ALGLIB_SSA_XAUUSD!$K$2:$K$1001,"",0)</f>
        <v>XAUUSD</v>
      </c>
      <c r="J188" t="str">
        <f>_xlfn.XLOOKUP($A188,ALGLIB_SSA_XAUUSD!$J$2:$J$1001,ALGLIB_SSA_XAUUSD!$L$2:$L$1001,"",0)</f>
        <v>M5</v>
      </c>
      <c r="K188">
        <f>_xlfn.XLOOKUP($A188,ALGLIB_SSA_XAUUSD!$J$2:$J$1001,ALGLIB_SSA_XAUUSD!$M$2:$M$1001,"",0)</f>
        <v>4631.41</v>
      </c>
      <c r="L188">
        <f>_xlfn.XLOOKUP($A188,ALGLIB_SSA_XAUUSD!$J$2:$J$1001,ALGLIB_SSA_XAUUSD!$N$2:$N$1001,"",0)</f>
        <v>4629.9035999999996</v>
      </c>
      <c r="M188">
        <f>_xlfn.XLOOKUP($A188,ALGLIB_SSA_XAUUSD!$J$2:$J$1001,ALGLIB_SSA_XAUUSD!$O$2:$O$1001,"",0)</f>
        <v>4629.8408799999997</v>
      </c>
      <c r="N188">
        <f>_xlfn.XLOOKUP($A188,ALGLIB_SSA_XAUUSD!$J$2:$J$1001,ALGLIB_SSA_XAUUSD!$P$2:$P$1001,"",0)</f>
        <v>4632.6302999999998</v>
      </c>
      <c r="O188">
        <f>_xlfn.XLOOKUP($A188,ALGLIB_SSA_XAUUSD!$J$2:$J$1001,ALGLIB_SSA_XAUUSD!$Q$2:$Q$1001,"",0)</f>
        <v>4626.4681899999996</v>
      </c>
      <c r="R188">
        <f t="shared" si="30"/>
        <v>1775446200</v>
      </c>
      <c r="S188" t="str">
        <f t="shared" si="31"/>
        <v>XAUUSD</v>
      </c>
      <c r="T188" t="str">
        <f t="shared" si="32"/>
        <v>M5</v>
      </c>
      <c r="U188">
        <f t="shared" si="33"/>
        <v>4631.41</v>
      </c>
      <c r="V188">
        <f t="shared" si="34"/>
        <v>4645.5474699999995</v>
      </c>
      <c r="W188">
        <f t="shared" si="35"/>
        <v>4640.6343500000003</v>
      </c>
      <c r="X188">
        <f t="shared" si="36"/>
        <v>4629.9035999999996</v>
      </c>
      <c r="Y188">
        <f t="shared" si="37"/>
        <v>4629.8408799999997</v>
      </c>
      <c r="Z188">
        <f t="shared" si="38"/>
        <v>4658.3488299999999</v>
      </c>
      <c r="AA188">
        <f t="shared" si="39"/>
        <v>4632.6302999999998</v>
      </c>
      <c r="AB188">
        <f t="shared" si="40"/>
        <v>4627.6731049999999</v>
      </c>
      <c r="AC188">
        <f t="shared" si="41"/>
        <v>4626.4681899999996</v>
      </c>
      <c r="AE188">
        <f t="shared" si="42"/>
        <v>4629.9035999999996</v>
      </c>
      <c r="AF188">
        <f t="shared" si="43"/>
        <v>4658.3488299999999</v>
      </c>
      <c r="AG188">
        <f t="shared" si="44"/>
        <v>4627.6731049999999</v>
      </c>
    </row>
    <row r="189" spans="1:33" x14ac:dyDescent="0.55000000000000004">
      <c r="A189">
        <f>ALGLIB_SSA_XAUUSD!J189</f>
        <v>1775446500</v>
      </c>
      <c r="B189" t="str">
        <f>_xlfn.XLOOKUP($A189,ALGLIB_SSA_XAUUSD!$A$2:$A$1001,ALGLIB_SSA_XAUUSD!$B$2:$B$1001,"",0)</f>
        <v/>
      </c>
      <c r="C189" t="str">
        <f>_xlfn.XLOOKUP($A189,ALGLIB_SSA_XAUUSD!$A$2:$A$1001,ALGLIB_SSA_XAUUSD!$C$2:$C$1001,"",0)</f>
        <v/>
      </c>
      <c r="D189" s="1">
        <f>D182+(D194-D182)*7/12</f>
        <v>4651.3883333333333</v>
      </c>
      <c r="E189" s="1">
        <f>E182+(E194-E182)*7/12</f>
        <v>4646.3442299999997</v>
      </c>
      <c r="F189" s="1">
        <f>F182+(F194-F182)*7/12</f>
        <v>4641.1728883333335</v>
      </c>
      <c r="G189" s="1">
        <f>G182+(G194-G182)*7/12</f>
        <v>4658.9432033333333</v>
      </c>
      <c r="H189" s="1">
        <f>H182+(H194-H182)*7/12</f>
        <v>4628.4649474999997</v>
      </c>
      <c r="I189" t="str">
        <f>_xlfn.XLOOKUP($A189,ALGLIB_SSA_XAUUSD!$J$2:$J$1001,ALGLIB_SSA_XAUUSD!$K$2:$K$1001,"",0)</f>
        <v>XAUUSD</v>
      </c>
      <c r="J189" t="str">
        <f>_xlfn.XLOOKUP($A189,ALGLIB_SSA_XAUUSD!$J$2:$J$1001,ALGLIB_SSA_XAUUSD!$L$2:$L$1001,"",0)</f>
        <v>M5</v>
      </c>
      <c r="K189">
        <f>_xlfn.XLOOKUP($A189,ALGLIB_SSA_XAUUSD!$J$2:$J$1001,ALGLIB_SSA_XAUUSD!$M$2:$M$1001,"",0)</f>
        <v>4629.21</v>
      </c>
      <c r="L189">
        <f>_xlfn.XLOOKUP($A189,ALGLIB_SSA_XAUUSD!$J$2:$J$1001,ALGLIB_SSA_XAUUSD!$N$2:$N$1001,"",0)</f>
        <v>4631.4120599999997</v>
      </c>
      <c r="M189">
        <f>_xlfn.XLOOKUP($A189,ALGLIB_SSA_XAUUSD!$J$2:$J$1001,ALGLIB_SSA_XAUUSD!$O$2:$O$1001,"",0)</f>
        <v>4630.6264700000002</v>
      </c>
      <c r="N189">
        <f>_xlfn.XLOOKUP($A189,ALGLIB_SSA_XAUUSD!$J$2:$J$1001,ALGLIB_SSA_XAUUSD!$P$2:$P$1001,"",0)</f>
        <v>4633.3368200000004</v>
      </c>
      <c r="O189">
        <f>_xlfn.XLOOKUP($A189,ALGLIB_SSA_XAUUSD!$J$2:$J$1001,ALGLIB_SSA_XAUUSD!$Q$2:$Q$1001,"",0)</f>
        <v>4627.7370899999996</v>
      </c>
      <c r="R189">
        <f t="shared" si="30"/>
        <v>1775446500</v>
      </c>
      <c r="S189" t="str">
        <f t="shared" si="31"/>
        <v>XAUUSD</v>
      </c>
      <c r="T189" t="str">
        <f t="shared" si="32"/>
        <v>M5</v>
      </c>
      <c r="U189">
        <f t="shared" si="33"/>
        <v>4629.21</v>
      </c>
      <c r="V189">
        <f t="shared" si="34"/>
        <v>4646.3442299999997</v>
      </c>
      <c r="W189">
        <f t="shared" si="35"/>
        <v>4641.1728883333335</v>
      </c>
      <c r="X189">
        <f t="shared" si="36"/>
        <v>4631.4120599999997</v>
      </c>
      <c r="Y189">
        <f t="shared" si="37"/>
        <v>4630.6264700000002</v>
      </c>
      <c r="Z189">
        <f t="shared" si="38"/>
        <v>4658.9432033333333</v>
      </c>
      <c r="AA189">
        <f t="shared" si="39"/>
        <v>4633.3368200000004</v>
      </c>
      <c r="AB189">
        <f t="shared" si="40"/>
        <v>4628.4649474999997</v>
      </c>
      <c r="AC189">
        <f t="shared" si="41"/>
        <v>4627.7370899999996</v>
      </c>
      <c r="AE189">
        <f t="shared" si="42"/>
        <v>4631.4120599999997</v>
      </c>
      <c r="AF189">
        <f t="shared" si="43"/>
        <v>4658.9432033333333</v>
      </c>
      <c r="AG189">
        <f t="shared" si="44"/>
        <v>4628.4649474999997</v>
      </c>
    </row>
    <row r="190" spans="1:33" x14ac:dyDescent="0.55000000000000004">
      <c r="A190">
        <f>ALGLIB_SSA_XAUUSD!J190</f>
        <v>1775446800</v>
      </c>
      <c r="B190" t="str">
        <f>_xlfn.XLOOKUP($A190,ALGLIB_SSA_XAUUSD!$A$2:$A$1001,ALGLIB_SSA_XAUUSD!$B$2:$B$1001,"",0)</f>
        <v/>
      </c>
      <c r="C190" t="str">
        <f>_xlfn.XLOOKUP($A190,ALGLIB_SSA_XAUUSD!$A$2:$A$1001,ALGLIB_SSA_XAUUSD!$C$2:$C$1001,"",0)</f>
        <v/>
      </c>
      <c r="D190" s="1">
        <f>D182+(D194-D182)*8/12</f>
        <v>4652.9366666666665</v>
      </c>
      <c r="E190" s="1">
        <f>E182+(E194-E182)*8/12</f>
        <v>4647.1409899999999</v>
      </c>
      <c r="F190" s="1">
        <f>F182+(F194-F182)*8/12</f>
        <v>4641.7114266666667</v>
      </c>
      <c r="G190" s="1">
        <f>G182+(G194-G182)*8/12</f>
        <v>4659.5375766666666</v>
      </c>
      <c r="H190" s="1">
        <f>H182+(H194-H182)*8/12</f>
        <v>4629.2567899999995</v>
      </c>
      <c r="I190" t="str">
        <f>_xlfn.XLOOKUP($A190,ALGLIB_SSA_XAUUSD!$J$2:$J$1001,ALGLIB_SSA_XAUUSD!$K$2:$K$1001,"",0)</f>
        <v>XAUUSD</v>
      </c>
      <c r="J190" t="str">
        <f>_xlfn.XLOOKUP($A190,ALGLIB_SSA_XAUUSD!$J$2:$J$1001,ALGLIB_SSA_XAUUSD!$L$2:$L$1001,"",0)</f>
        <v>M5</v>
      </c>
      <c r="K190">
        <f>_xlfn.XLOOKUP($A190,ALGLIB_SSA_XAUUSD!$J$2:$J$1001,ALGLIB_SSA_XAUUSD!$M$2:$M$1001,"",0)</f>
        <v>4632.92</v>
      </c>
      <c r="L190">
        <f>_xlfn.XLOOKUP($A190,ALGLIB_SSA_XAUUSD!$J$2:$J$1001,ALGLIB_SSA_XAUUSD!$N$2:$N$1001,"",0)</f>
        <v>4633.491</v>
      </c>
      <c r="M190">
        <f>_xlfn.XLOOKUP($A190,ALGLIB_SSA_XAUUSD!$J$2:$J$1001,ALGLIB_SSA_XAUUSD!$O$2:$O$1001,"",0)</f>
        <v>4632.0587299999997</v>
      </c>
      <c r="N190">
        <f>_xlfn.XLOOKUP($A190,ALGLIB_SSA_XAUUSD!$J$2:$J$1001,ALGLIB_SSA_XAUUSD!$P$2:$P$1001,"",0)</f>
        <v>4634.7715099999996</v>
      </c>
      <c r="O190">
        <f>_xlfn.XLOOKUP($A190,ALGLIB_SSA_XAUUSD!$J$2:$J$1001,ALGLIB_SSA_XAUUSD!$Q$2:$Q$1001,"",0)</f>
        <v>4629.5054499999997</v>
      </c>
      <c r="R190">
        <f t="shared" si="30"/>
        <v>1775446800</v>
      </c>
      <c r="S190" t="str">
        <f t="shared" si="31"/>
        <v>XAUUSD</v>
      </c>
      <c r="T190" t="str">
        <f t="shared" si="32"/>
        <v>M5</v>
      </c>
      <c r="U190">
        <f t="shared" si="33"/>
        <v>4632.92</v>
      </c>
      <c r="V190">
        <f t="shared" si="34"/>
        <v>4647.1409899999999</v>
      </c>
      <c r="W190">
        <f t="shared" si="35"/>
        <v>4641.7114266666667</v>
      </c>
      <c r="X190">
        <f t="shared" si="36"/>
        <v>4633.491</v>
      </c>
      <c r="Y190">
        <f t="shared" si="37"/>
        <v>4632.0587299999997</v>
      </c>
      <c r="Z190">
        <f t="shared" si="38"/>
        <v>4659.5375766666666</v>
      </c>
      <c r="AA190">
        <f t="shared" si="39"/>
        <v>4634.7715099999996</v>
      </c>
      <c r="AB190">
        <f t="shared" si="40"/>
        <v>4629.2567899999995</v>
      </c>
      <c r="AC190">
        <f t="shared" si="41"/>
        <v>4629.5054499999997</v>
      </c>
      <c r="AE190">
        <f t="shared" si="42"/>
        <v>4633.491</v>
      </c>
      <c r="AF190">
        <f t="shared" si="43"/>
        <v>4659.5375766666666</v>
      </c>
      <c r="AG190">
        <f t="shared" si="44"/>
        <v>4629.2567899999995</v>
      </c>
    </row>
    <row r="191" spans="1:33" x14ac:dyDescent="0.55000000000000004">
      <c r="A191">
        <f>ALGLIB_SSA_XAUUSD!J191</f>
        <v>1775447100</v>
      </c>
      <c r="B191" t="str">
        <f>_xlfn.XLOOKUP($A191,ALGLIB_SSA_XAUUSD!$A$2:$A$1001,ALGLIB_SSA_XAUUSD!$B$2:$B$1001,"",0)</f>
        <v/>
      </c>
      <c r="C191" t="str">
        <f>_xlfn.XLOOKUP($A191,ALGLIB_SSA_XAUUSD!$A$2:$A$1001,ALGLIB_SSA_XAUUSD!$C$2:$C$1001,"",0)</f>
        <v/>
      </c>
      <c r="D191" s="1">
        <f>D182+(D194-D182)*9/12</f>
        <v>4654.4850000000006</v>
      </c>
      <c r="E191" s="1">
        <f>E182+(E194-E182)*9/12</f>
        <v>4647.9377500000001</v>
      </c>
      <c r="F191" s="1">
        <f>F182+(F194-F182)*9/12</f>
        <v>4642.249965</v>
      </c>
      <c r="G191" s="1">
        <f>G182+(G194-G182)*9/12</f>
        <v>4660.13195</v>
      </c>
      <c r="H191" s="1">
        <f>H182+(H194-H182)*9/12</f>
        <v>4630.0486325000002</v>
      </c>
      <c r="I191" t="str">
        <f>_xlfn.XLOOKUP($A191,ALGLIB_SSA_XAUUSD!$J$2:$J$1001,ALGLIB_SSA_XAUUSD!$K$2:$K$1001,"",0)</f>
        <v>XAUUSD</v>
      </c>
      <c r="J191" t="str">
        <f>_xlfn.XLOOKUP($A191,ALGLIB_SSA_XAUUSD!$J$2:$J$1001,ALGLIB_SSA_XAUUSD!$L$2:$L$1001,"",0)</f>
        <v>M5</v>
      </c>
      <c r="K191">
        <f>_xlfn.XLOOKUP($A191,ALGLIB_SSA_XAUUSD!$J$2:$J$1001,ALGLIB_SSA_XAUUSD!$M$2:$M$1001,"",0)</f>
        <v>4634.92</v>
      </c>
      <c r="L191">
        <f>_xlfn.XLOOKUP($A191,ALGLIB_SSA_XAUUSD!$J$2:$J$1001,ALGLIB_SSA_XAUUSD!$N$2:$N$1001,"",0)</f>
        <v>4635.9068399999996</v>
      </c>
      <c r="M191">
        <f>_xlfn.XLOOKUP($A191,ALGLIB_SSA_XAUUSD!$J$2:$J$1001,ALGLIB_SSA_XAUUSD!$O$2:$O$1001,"",0)</f>
        <v>4633.98279</v>
      </c>
      <c r="N191">
        <f>_xlfn.XLOOKUP($A191,ALGLIB_SSA_XAUUSD!$J$2:$J$1001,ALGLIB_SSA_XAUUSD!$P$2:$P$1001,"",0)</f>
        <v>4636.8733599999996</v>
      </c>
      <c r="O191">
        <f>_xlfn.XLOOKUP($A191,ALGLIB_SSA_XAUUSD!$J$2:$J$1001,ALGLIB_SSA_XAUUSD!$Q$2:$Q$1001,"",0)</f>
        <v>4631.7407499999999</v>
      </c>
      <c r="R191">
        <f t="shared" si="30"/>
        <v>1775447100</v>
      </c>
      <c r="S191" t="str">
        <f t="shared" si="31"/>
        <v>XAUUSD</v>
      </c>
      <c r="T191" t="str">
        <f t="shared" si="32"/>
        <v>M5</v>
      </c>
      <c r="U191">
        <f t="shared" si="33"/>
        <v>4634.92</v>
      </c>
      <c r="V191">
        <f t="shared" si="34"/>
        <v>4647.9377500000001</v>
      </c>
      <c r="W191">
        <f t="shared" si="35"/>
        <v>4642.249965</v>
      </c>
      <c r="X191">
        <f t="shared" si="36"/>
        <v>4635.9068399999996</v>
      </c>
      <c r="Y191">
        <f t="shared" si="37"/>
        <v>4633.98279</v>
      </c>
      <c r="Z191">
        <f t="shared" si="38"/>
        <v>4660.13195</v>
      </c>
      <c r="AA191">
        <f t="shared" si="39"/>
        <v>4636.8733599999996</v>
      </c>
      <c r="AB191">
        <f t="shared" si="40"/>
        <v>4630.0486325000002</v>
      </c>
      <c r="AC191">
        <f t="shared" si="41"/>
        <v>4631.7407499999999</v>
      </c>
      <c r="AE191">
        <f t="shared" si="42"/>
        <v>4635.9068399999996</v>
      </c>
      <c r="AF191">
        <f t="shared" si="43"/>
        <v>4660.13195</v>
      </c>
      <c r="AG191">
        <f t="shared" si="44"/>
        <v>4630.0486325000002</v>
      </c>
    </row>
    <row r="192" spans="1:33" x14ac:dyDescent="0.55000000000000004">
      <c r="A192">
        <f>ALGLIB_SSA_XAUUSD!J192</f>
        <v>1775447400</v>
      </c>
      <c r="B192" t="str">
        <f>_xlfn.XLOOKUP($A192,ALGLIB_SSA_XAUUSD!$A$2:$A$1001,ALGLIB_SSA_XAUUSD!$B$2:$B$1001,"",0)</f>
        <v/>
      </c>
      <c r="C192" t="str">
        <f>_xlfn.XLOOKUP($A192,ALGLIB_SSA_XAUUSD!$A$2:$A$1001,ALGLIB_SSA_XAUUSD!$C$2:$C$1001,"",0)</f>
        <v/>
      </c>
      <c r="D192" s="1">
        <f>D182+(D194-D182)*10/12</f>
        <v>4656.0333333333338</v>
      </c>
      <c r="E192" s="1">
        <f>E182+(E194-E182)*10/12</f>
        <v>4648.7345100000002</v>
      </c>
      <c r="F192" s="1">
        <f>F182+(F194-F182)*10/12</f>
        <v>4642.7885033333332</v>
      </c>
      <c r="G192" s="1">
        <f>G182+(G194-G182)*10/12</f>
        <v>4660.7263233333333</v>
      </c>
      <c r="H192" s="1">
        <f>H182+(H194-H182)*10/12</f>
        <v>4630.840475</v>
      </c>
      <c r="I192" t="str">
        <f>_xlfn.XLOOKUP($A192,ALGLIB_SSA_XAUUSD!$J$2:$J$1001,ALGLIB_SSA_XAUUSD!$K$2:$K$1001,"",0)</f>
        <v>XAUUSD</v>
      </c>
      <c r="J192" t="str">
        <f>_xlfn.XLOOKUP($A192,ALGLIB_SSA_XAUUSD!$J$2:$J$1001,ALGLIB_SSA_XAUUSD!$L$2:$L$1001,"",0)</f>
        <v>M5</v>
      </c>
      <c r="K192">
        <f>_xlfn.XLOOKUP($A192,ALGLIB_SSA_XAUUSD!$J$2:$J$1001,ALGLIB_SSA_XAUUSD!$M$2:$M$1001,"",0)</f>
        <v>4635.7700000000004</v>
      </c>
      <c r="L192">
        <f>_xlfn.XLOOKUP($A192,ALGLIB_SSA_XAUUSD!$J$2:$J$1001,ALGLIB_SSA_XAUUSD!$N$2:$N$1001,"",0)</f>
        <v>4638.4679800000004</v>
      </c>
      <c r="M192">
        <f>_xlfn.XLOOKUP($A192,ALGLIB_SSA_XAUUSD!$J$2:$J$1001,ALGLIB_SSA_XAUUSD!$O$2:$O$1001,"",0)</f>
        <v>4636.2253799999999</v>
      </c>
      <c r="N192">
        <f>_xlfn.XLOOKUP($A192,ALGLIB_SSA_XAUUSD!$J$2:$J$1001,ALGLIB_SSA_XAUUSD!$P$2:$P$1001,"",0)</f>
        <v>4639.4429099999998</v>
      </c>
      <c r="O192">
        <f>_xlfn.XLOOKUP($A192,ALGLIB_SSA_XAUUSD!$J$2:$J$1001,ALGLIB_SSA_XAUUSD!$Q$2:$Q$1001,"",0)</f>
        <v>4634.2</v>
      </c>
      <c r="R192">
        <f t="shared" si="30"/>
        <v>1775447400</v>
      </c>
      <c r="S192" t="str">
        <f t="shared" si="31"/>
        <v>XAUUSD</v>
      </c>
      <c r="T192" t="str">
        <f t="shared" si="32"/>
        <v>M5</v>
      </c>
      <c r="U192">
        <f t="shared" si="33"/>
        <v>4635.7700000000004</v>
      </c>
      <c r="V192">
        <f t="shared" si="34"/>
        <v>4648.7345100000002</v>
      </c>
      <c r="W192">
        <f t="shared" si="35"/>
        <v>4642.7885033333332</v>
      </c>
      <c r="X192">
        <f t="shared" si="36"/>
        <v>4638.4679800000004</v>
      </c>
      <c r="Y192">
        <f t="shared" si="37"/>
        <v>4636.2253799999999</v>
      </c>
      <c r="Z192">
        <f t="shared" si="38"/>
        <v>4660.7263233333333</v>
      </c>
      <c r="AA192">
        <f t="shared" si="39"/>
        <v>4639.4429099999998</v>
      </c>
      <c r="AB192">
        <f t="shared" si="40"/>
        <v>4630.840475</v>
      </c>
      <c r="AC192">
        <f t="shared" si="41"/>
        <v>4634.2</v>
      </c>
      <c r="AE192">
        <f t="shared" si="42"/>
        <v>4638.4679800000004</v>
      </c>
      <c r="AF192">
        <f t="shared" si="43"/>
        <v>4660.7263233333333</v>
      </c>
      <c r="AG192">
        <f t="shared" si="44"/>
        <v>4630.840475</v>
      </c>
    </row>
    <row r="193" spans="1:33" x14ac:dyDescent="0.55000000000000004">
      <c r="A193">
        <f>ALGLIB_SSA_XAUUSD!J193</f>
        <v>1775447700</v>
      </c>
      <c r="B193" t="str">
        <f>_xlfn.XLOOKUP($A193,ALGLIB_SSA_XAUUSD!$A$2:$A$1001,ALGLIB_SSA_XAUUSD!$B$2:$B$1001,"",0)</f>
        <v/>
      </c>
      <c r="C193" t="str">
        <f>_xlfn.XLOOKUP($A193,ALGLIB_SSA_XAUUSD!$A$2:$A$1001,ALGLIB_SSA_XAUUSD!$C$2:$C$1001,"",0)</f>
        <v/>
      </c>
      <c r="D193" s="1">
        <f>D182+(D194-D182)*11/12</f>
        <v>4657.5816666666669</v>
      </c>
      <c r="E193" s="1">
        <f>E182+(E194-E182)*11/12</f>
        <v>4649.5312699999995</v>
      </c>
      <c r="F193" s="1">
        <f>F182+(F194-F182)*11/12</f>
        <v>4643.3270416666664</v>
      </c>
      <c r="G193" s="1">
        <f>G182+(G194-G182)*11/12</f>
        <v>4661.3206966666667</v>
      </c>
      <c r="H193" s="1">
        <f>H182+(H194-H182)*11/12</f>
        <v>4631.6323174999998</v>
      </c>
      <c r="I193" t="str">
        <f>_xlfn.XLOOKUP($A193,ALGLIB_SSA_XAUUSD!$J$2:$J$1001,ALGLIB_SSA_XAUUSD!$K$2:$K$1001,"",0)</f>
        <v>XAUUSD</v>
      </c>
      <c r="J193" t="str">
        <f>_xlfn.XLOOKUP($A193,ALGLIB_SSA_XAUUSD!$J$2:$J$1001,ALGLIB_SSA_XAUUSD!$L$2:$L$1001,"",0)</f>
        <v>M5</v>
      </c>
      <c r="K193">
        <f>_xlfn.XLOOKUP($A193,ALGLIB_SSA_XAUUSD!$J$2:$J$1001,ALGLIB_SSA_XAUUSD!$M$2:$M$1001,"",0)</f>
        <v>4640.55</v>
      </c>
      <c r="L193">
        <f>_xlfn.XLOOKUP($A193,ALGLIB_SSA_XAUUSD!$J$2:$J$1001,ALGLIB_SSA_XAUUSD!$N$2:$N$1001,"",0)</f>
        <v>4640.9539800000002</v>
      </c>
      <c r="M193">
        <f>_xlfn.XLOOKUP($A193,ALGLIB_SSA_XAUUSD!$J$2:$J$1001,ALGLIB_SSA_XAUUSD!$O$2:$O$1001,"",0)</f>
        <v>4638.58968</v>
      </c>
      <c r="N193">
        <f>_xlfn.XLOOKUP($A193,ALGLIB_SSA_XAUUSD!$J$2:$J$1001,ALGLIB_SSA_XAUUSD!$P$2:$P$1001,"",0)</f>
        <v>4642.1633400000001</v>
      </c>
      <c r="O193">
        <f>_xlfn.XLOOKUP($A193,ALGLIB_SSA_XAUUSD!$J$2:$J$1001,ALGLIB_SSA_XAUUSD!$Q$2:$Q$1001,"",0)</f>
        <v>4636.66518</v>
      </c>
      <c r="R193">
        <f t="shared" si="30"/>
        <v>1775447700</v>
      </c>
      <c r="S193" t="str">
        <f t="shared" si="31"/>
        <v>XAUUSD</v>
      </c>
      <c r="T193" t="str">
        <f t="shared" si="32"/>
        <v>M5</v>
      </c>
      <c r="U193">
        <f t="shared" si="33"/>
        <v>4640.55</v>
      </c>
      <c r="V193">
        <f t="shared" si="34"/>
        <v>4649.5312699999995</v>
      </c>
      <c r="W193">
        <f t="shared" si="35"/>
        <v>4643.3270416666664</v>
      </c>
      <c r="X193">
        <f t="shared" si="36"/>
        <v>4640.9539800000002</v>
      </c>
      <c r="Y193">
        <f t="shared" si="37"/>
        <v>4638.58968</v>
      </c>
      <c r="Z193">
        <f t="shared" si="38"/>
        <v>4661.3206966666667</v>
      </c>
      <c r="AA193">
        <f t="shared" si="39"/>
        <v>4642.1633400000001</v>
      </c>
      <c r="AB193">
        <f t="shared" si="40"/>
        <v>4631.6323174999998</v>
      </c>
      <c r="AC193">
        <f t="shared" si="41"/>
        <v>4636.66518</v>
      </c>
      <c r="AE193">
        <f t="shared" si="42"/>
        <v>4640.9539800000002</v>
      </c>
      <c r="AF193">
        <f t="shared" si="43"/>
        <v>4661.3206966666667</v>
      </c>
      <c r="AG193">
        <f t="shared" si="44"/>
        <v>4631.6323174999998</v>
      </c>
    </row>
    <row r="194" spans="1:33" x14ac:dyDescent="0.55000000000000004">
      <c r="A194">
        <f>ALGLIB_SSA_XAUUSD!J194</f>
        <v>1775448000</v>
      </c>
      <c r="B194" t="str">
        <f>_xlfn.XLOOKUP($A194,ALGLIB_SSA_XAUUSD!$A$2:$A$1001,ALGLIB_SSA_XAUUSD!$B$2:$B$1001,"",0)</f>
        <v>XAUUSD</v>
      </c>
      <c r="C194" t="str">
        <f>_xlfn.XLOOKUP($A194,ALGLIB_SSA_XAUUSD!$A$2:$A$1001,ALGLIB_SSA_XAUUSD!$C$2:$C$1001,"",0)</f>
        <v>H1</v>
      </c>
      <c r="D194" s="2">
        <f>_xlfn.XLOOKUP($A194,ALGLIB_SSA_XAUUSD!$A$2:$A$1001,ALGLIB_SSA_XAUUSD!$D$2:$D$1001,"",0)</f>
        <v>4659.13</v>
      </c>
      <c r="E194" s="2">
        <f>_xlfn.XLOOKUP($A194,ALGLIB_SSA_XAUUSD!$A$2:$A$1001,ALGLIB_SSA_XAUUSD!$E$2:$E$1001,"",0)</f>
        <v>4650.3280299999997</v>
      </c>
      <c r="F194" s="2">
        <f>_xlfn.XLOOKUP($A194,ALGLIB_SSA_XAUUSD!$A$2:$A$1001,ALGLIB_SSA_XAUUSD!$F$2:$F$1001,"",0)</f>
        <v>4643.8655799999997</v>
      </c>
      <c r="G194" s="2">
        <f>_xlfn.XLOOKUP($A194,ALGLIB_SSA_XAUUSD!$A$2:$A$1001,ALGLIB_SSA_XAUUSD!$G$2:$G$1001,"",0)</f>
        <v>4661.91507</v>
      </c>
      <c r="H194" s="2">
        <f>_xlfn.XLOOKUP($A194,ALGLIB_SSA_XAUUSD!$A$2:$A$1001,ALGLIB_SSA_XAUUSD!$H$2:$H$1001,"",0)</f>
        <v>4632.4241599999996</v>
      </c>
      <c r="I194" t="str">
        <f>_xlfn.XLOOKUP($A194,ALGLIB_SSA_XAUUSD!$J$2:$J$1001,ALGLIB_SSA_XAUUSD!$K$2:$K$1001,"",0)</f>
        <v>XAUUSD</v>
      </c>
      <c r="J194" t="str">
        <f>_xlfn.XLOOKUP($A194,ALGLIB_SSA_XAUUSD!$J$2:$J$1001,ALGLIB_SSA_XAUUSD!$L$2:$L$1001,"",0)</f>
        <v>M5</v>
      </c>
      <c r="K194">
        <f>_xlfn.XLOOKUP($A194,ALGLIB_SSA_XAUUSD!$J$2:$J$1001,ALGLIB_SSA_XAUUSD!$M$2:$M$1001,"",0)</f>
        <v>4648.03</v>
      </c>
      <c r="L194">
        <f>_xlfn.XLOOKUP($A194,ALGLIB_SSA_XAUUSD!$J$2:$J$1001,ALGLIB_SSA_XAUUSD!$N$2:$N$1001,"",0)</f>
        <v>4643.0348299999996</v>
      </c>
      <c r="M194">
        <f>_xlfn.XLOOKUP($A194,ALGLIB_SSA_XAUUSD!$J$2:$J$1001,ALGLIB_SSA_XAUUSD!$O$2:$O$1001,"",0)</f>
        <v>4640.8122599999997</v>
      </c>
      <c r="N194">
        <f>_xlfn.XLOOKUP($A194,ALGLIB_SSA_XAUUSD!$J$2:$J$1001,ALGLIB_SSA_XAUUSD!$P$2:$P$1001,"",0)</f>
        <v>4644.6316900000002</v>
      </c>
      <c r="O194">
        <f>_xlfn.XLOOKUP($A194,ALGLIB_SSA_XAUUSD!$J$2:$J$1001,ALGLIB_SSA_XAUUSD!$Q$2:$Q$1001,"",0)</f>
        <v>4638.9351100000003</v>
      </c>
      <c r="R194">
        <f t="shared" si="30"/>
        <v>1775448000</v>
      </c>
      <c r="S194" t="str">
        <f t="shared" si="31"/>
        <v>XAUUSD</v>
      </c>
      <c r="T194" t="str">
        <f t="shared" si="32"/>
        <v>M5</v>
      </c>
      <c r="U194">
        <f t="shared" si="33"/>
        <v>4648.03</v>
      </c>
      <c r="V194">
        <f t="shared" si="34"/>
        <v>4650.3280299999997</v>
      </c>
      <c r="W194">
        <f t="shared" si="35"/>
        <v>4643.8655799999997</v>
      </c>
      <c r="X194">
        <f t="shared" si="36"/>
        <v>4643.0348299999996</v>
      </c>
      <c r="Y194">
        <f t="shared" si="37"/>
        <v>4640.8122599999997</v>
      </c>
      <c r="Z194">
        <f t="shared" si="38"/>
        <v>4661.91507</v>
      </c>
      <c r="AA194">
        <f t="shared" si="39"/>
        <v>4644.6316900000002</v>
      </c>
      <c r="AB194">
        <f t="shared" si="40"/>
        <v>4632.4241599999996</v>
      </c>
      <c r="AC194">
        <f t="shared" si="41"/>
        <v>4638.9351100000003</v>
      </c>
      <c r="AE194">
        <f t="shared" si="42"/>
        <v>4643.0348299999996</v>
      </c>
      <c r="AF194">
        <f t="shared" si="43"/>
        <v>4661.91507</v>
      </c>
      <c r="AG194">
        <f t="shared" si="44"/>
        <v>4632.4241599999996</v>
      </c>
    </row>
    <row r="195" spans="1:33" x14ac:dyDescent="0.55000000000000004">
      <c r="A195">
        <f>ALGLIB_SSA_XAUUSD!J195</f>
        <v>1775448300</v>
      </c>
      <c r="B195" t="str">
        <f>_xlfn.XLOOKUP($A195,ALGLIB_SSA_XAUUSD!$A$2:$A$1001,ALGLIB_SSA_XAUUSD!$B$2:$B$1001,"",0)</f>
        <v/>
      </c>
      <c r="C195" t="str">
        <f>_xlfn.XLOOKUP($A195,ALGLIB_SSA_XAUUSD!$A$2:$A$1001,ALGLIB_SSA_XAUUSD!$C$2:$C$1001,"",0)</f>
        <v/>
      </c>
      <c r="D195" s="1">
        <f>D194+(D206-D194)*1/12</f>
        <v>4658.583333333333</v>
      </c>
      <c r="E195" s="1">
        <f>E194+(E206-E194)*1/12</f>
        <v>4651.2321933333333</v>
      </c>
      <c r="F195" s="1">
        <f>F194+(F206-F194)*1/12</f>
        <v>4644.5869308333331</v>
      </c>
      <c r="G195" s="1">
        <f>G194+(G206-G194)*1/12</f>
        <v>4662.6482575</v>
      </c>
      <c r="H195" s="1">
        <f>H194+(H206-H194)*1/12</f>
        <v>4633.3667816666666</v>
      </c>
      <c r="I195" t="str">
        <f>_xlfn.XLOOKUP($A195,ALGLIB_SSA_XAUUSD!$J$2:$J$1001,ALGLIB_SSA_XAUUSD!$K$2:$K$1001,"",0)</f>
        <v>XAUUSD</v>
      </c>
      <c r="J195" t="str">
        <f>_xlfn.XLOOKUP($A195,ALGLIB_SSA_XAUUSD!$J$2:$J$1001,ALGLIB_SSA_XAUUSD!$L$2:$L$1001,"",0)</f>
        <v>M5</v>
      </c>
      <c r="K195">
        <f>_xlfn.XLOOKUP($A195,ALGLIB_SSA_XAUUSD!$J$2:$J$1001,ALGLIB_SSA_XAUUSD!$M$2:$M$1001,"",0)</f>
        <v>4646.6099999999997</v>
      </c>
      <c r="L195">
        <f>_xlfn.XLOOKUP($A195,ALGLIB_SSA_XAUUSD!$J$2:$J$1001,ALGLIB_SSA_XAUUSD!$N$2:$N$1001,"",0)</f>
        <v>4644.3952799999997</v>
      </c>
      <c r="M195">
        <f>_xlfn.XLOOKUP($A195,ALGLIB_SSA_XAUUSD!$J$2:$J$1001,ALGLIB_SSA_XAUUSD!$O$2:$O$1001,"",0)</f>
        <v>4642.6037699999997</v>
      </c>
      <c r="N195">
        <f>_xlfn.XLOOKUP($A195,ALGLIB_SSA_XAUUSD!$J$2:$J$1001,ALGLIB_SSA_XAUUSD!$P$2:$P$1001,"",0)</f>
        <v>4646.4269999999997</v>
      </c>
      <c r="O195">
        <f>_xlfn.XLOOKUP($A195,ALGLIB_SSA_XAUUSD!$J$2:$J$1001,ALGLIB_SSA_XAUUSD!$Q$2:$Q$1001,"",0)</f>
        <v>4640.7753199999997</v>
      </c>
      <c r="R195">
        <f t="shared" ref="R195:R258" si="45">A195</f>
        <v>1775448300</v>
      </c>
      <c r="S195" t="str">
        <f t="shared" ref="S195:S258" si="46">I195</f>
        <v>XAUUSD</v>
      </c>
      <c r="T195" t="str">
        <f t="shared" ref="T195:T258" si="47">J195</f>
        <v>M5</v>
      </c>
      <c r="U195">
        <f t="shared" ref="U195:U258" si="48">K195</f>
        <v>4646.6099999999997</v>
      </c>
      <c r="V195">
        <f t="shared" ref="V195:V258" si="49">E195</f>
        <v>4651.2321933333333</v>
      </c>
      <c r="W195">
        <f t="shared" ref="W195:W258" si="50">F195</f>
        <v>4644.5869308333331</v>
      </c>
      <c r="X195">
        <f t="shared" ref="X195:X258" si="51">L195</f>
        <v>4644.3952799999997</v>
      </c>
      <c r="Y195">
        <f t="shared" ref="Y195:Y258" si="52">M195</f>
        <v>4642.6037699999997</v>
      </c>
      <c r="Z195">
        <f t="shared" ref="Z195:Z258" si="53">G195</f>
        <v>4662.6482575</v>
      </c>
      <c r="AA195">
        <f t="shared" ref="AA195:AA258" si="54">N195</f>
        <v>4646.4269999999997</v>
      </c>
      <c r="AB195">
        <f t="shared" ref="AB195:AB258" si="55">H195</f>
        <v>4633.3667816666666</v>
      </c>
      <c r="AC195">
        <f t="shared" ref="AC195:AC258" si="56">O195</f>
        <v>4640.7753199999997</v>
      </c>
      <c r="AE195">
        <f t="shared" ref="AE195:AE258" si="57">X195</f>
        <v>4644.3952799999997</v>
      </c>
      <c r="AF195">
        <f t="shared" ref="AF195:AF258" si="58">Z195</f>
        <v>4662.6482575</v>
      </c>
      <c r="AG195">
        <f t="shared" ref="AG195:AG258" si="59">AB195</f>
        <v>4633.3667816666666</v>
      </c>
    </row>
    <row r="196" spans="1:33" x14ac:dyDescent="0.55000000000000004">
      <c r="A196">
        <f>ALGLIB_SSA_XAUUSD!J196</f>
        <v>1775448600</v>
      </c>
      <c r="B196" t="str">
        <f>_xlfn.XLOOKUP($A196,ALGLIB_SSA_XAUUSD!$A$2:$A$1001,ALGLIB_SSA_XAUUSD!$B$2:$B$1001,"",0)</f>
        <v/>
      </c>
      <c r="C196" t="str">
        <f>_xlfn.XLOOKUP($A196,ALGLIB_SSA_XAUUSD!$A$2:$A$1001,ALGLIB_SSA_XAUUSD!$C$2:$C$1001,"",0)</f>
        <v/>
      </c>
      <c r="D196" s="1">
        <f>D194+(D206-D194)*2/12</f>
        <v>4658.0366666666669</v>
      </c>
      <c r="E196" s="1">
        <f>E194+(E206-E194)*2/12</f>
        <v>4652.136356666666</v>
      </c>
      <c r="F196" s="1">
        <f>F194+(F206-F194)*2/12</f>
        <v>4645.3082816666665</v>
      </c>
      <c r="G196" s="1">
        <f>G194+(G206-G194)*2/12</f>
        <v>4663.381445</v>
      </c>
      <c r="H196" s="1">
        <f>H194+(H206-H194)*2/12</f>
        <v>4634.3094033333327</v>
      </c>
      <c r="I196" t="str">
        <f>_xlfn.XLOOKUP($A196,ALGLIB_SSA_XAUUSD!$J$2:$J$1001,ALGLIB_SSA_XAUUSD!$K$2:$K$1001,"",0)</f>
        <v>XAUUSD</v>
      </c>
      <c r="J196" t="str">
        <f>_xlfn.XLOOKUP($A196,ALGLIB_SSA_XAUUSD!$J$2:$J$1001,ALGLIB_SSA_XAUUSD!$L$2:$L$1001,"",0)</f>
        <v>M5</v>
      </c>
      <c r="K196">
        <f>_xlfn.XLOOKUP($A196,ALGLIB_SSA_XAUUSD!$J$2:$J$1001,ALGLIB_SSA_XAUUSD!$M$2:$M$1001,"",0)</f>
        <v>4643.54</v>
      </c>
      <c r="L196">
        <f>_xlfn.XLOOKUP($A196,ALGLIB_SSA_XAUUSD!$J$2:$J$1001,ALGLIB_SSA_XAUUSD!$N$2:$N$1001,"",0)</f>
        <v>4645.0585899999996</v>
      </c>
      <c r="M196">
        <f>_xlfn.XLOOKUP($A196,ALGLIB_SSA_XAUUSD!$J$2:$J$1001,ALGLIB_SSA_XAUUSD!$O$2:$O$1001,"",0)</f>
        <v>4643.8311800000001</v>
      </c>
      <c r="N196">
        <f>_xlfn.XLOOKUP($A196,ALGLIB_SSA_XAUUSD!$J$2:$J$1001,ALGLIB_SSA_XAUUSD!$P$2:$P$1001,"",0)</f>
        <v>4647.4194799999996</v>
      </c>
      <c r="O196">
        <f>_xlfn.XLOOKUP($A196,ALGLIB_SSA_XAUUSD!$J$2:$J$1001,ALGLIB_SSA_XAUUSD!$Q$2:$Q$1001,"",0)</f>
        <v>4642.0506699999996</v>
      </c>
      <c r="R196">
        <f t="shared" si="45"/>
        <v>1775448600</v>
      </c>
      <c r="S196" t="str">
        <f t="shared" si="46"/>
        <v>XAUUSD</v>
      </c>
      <c r="T196" t="str">
        <f t="shared" si="47"/>
        <v>M5</v>
      </c>
      <c r="U196">
        <f t="shared" si="48"/>
        <v>4643.54</v>
      </c>
      <c r="V196">
        <f t="shared" si="49"/>
        <v>4652.136356666666</v>
      </c>
      <c r="W196">
        <f t="shared" si="50"/>
        <v>4645.3082816666665</v>
      </c>
      <c r="X196">
        <f t="shared" si="51"/>
        <v>4645.0585899999996</v>
      </c>
      <c r="Y196">
        <f t="shared" si="52"/>
        <v>4643.8311800000001</v>
      </c>
      <c r="Z196">
        <f t="shared" si="53"/>
        <v>4663.381445</v>
      </c>
      <c r="AA196">
        <f t="shared" si="54"/>
        <v>4647.4194799999996</v>
      </c>
      <c r="AB196">
        <f t="shared" si="55"/>
        <v>4634.3094033333327</v>
      </c>
      <c r="AC196">
        <f t="shared" si="56"/>
        <v>4642.0506699999996</v>
      </c>
      <c r="AE196">
        <f t="shared" si="57"/>
        <v>4645.0585899999996</v>
      </c>
      <c r="AF196">
        <f t="shared" si="58"/>
        <v>4663.381445</v>
      </c>
      <c r="AG196">
        <f t="shared" si="59"/>
        <v>4634.3094033333327</v>
      </c>
    </row>
    <row r="197" spans="1:33" x14ac:dyDescent="0.55000000000000004">
      <c r="A197">
        <f>ALGLIB_SSA_XAUUSD!J197</f>
        <v>1775448900</v>
      </c>
      <c r="B197" t="str">
        <f>_xlfn.XLOOKUP($A197,ALGLIB_SSA_XAUUSD!$A$2:$A$1001,ALGLIB_SSA_XAUUSD!$B$2:$B$1001,"",0)</f>
        <v/>
      </c>
      <c r="C197" t="str">
        <f>_xlfn.XLOOKUP($A197,ALGLIB_SSA_XAUUSD!$A$2:$A$1001,ALGLIB_SSA_XAUUSD!$C$2:$C$1001,"",0)</f>
        <v/>
      </c>
      <c r="D197" s="1">
        <f>D194+(D206-D194)*3/12</f>
        <v>4657.49</v>
      </c>
      <c r="E197" s="1">
        <f>E194+(E206-E194)*3/12</f>
        <v>4653.0405199999996</v>
      </c>
      <c r="F197" s="1">
        <f>F194+(F206-F194)*3/12</f>
        <v>4646.0296324999999</v>
      </c>
      <c r="G197" s="1">
        <f>G194+(G206-G194)*3/12</f>
        <v>4664.1146325</v>
      </c>
      <c r="H197" s="1">
        <f>H194+(H206-H194)*3/12</f>
        <v>4635.2520249999998</v>
      </c>
      <c r="I197" t="str">
        <f>_xlfn.XLOOKUP($A197,ALGLIB_SSA_XAUUSD!$J$2:$J$1001,ALGLIB_SSA_XAUUSD!$K$2:$K$1001,"",0)</f>
        <v>XAUUSD</v>
      </c>
      <c r="J197" t="str">
        <f>_xlfn.XLOOKUP($A197,ALGLIB_SSA_XAUUSD!$J$2:$J$1001,ALGLIB_SSA_XAUUSD!$L$2:$L$1001,"",0)</f>
        <v>M5</v>
      </c>
      <c r="K197">
        <f>_xlfn.XLOOKUP($A197,ALGLIB_SSA_XAUUSD!$J$2:$J$1001,ALGLIB_SSA_XAUUSD!$M$2:$M$1001,"",0)</f>
        <v>4643.5600000000004</v>
      </c>
      <c r="L197">
        <f>_xlfn.XLOOKUP($A197,ALGLIB_SSA_XAUUSD!$J$2:$J$1001,ALGLIB_SSA_XAUUSD!$N$2:$N$1001,"",0)</f>
        <v>4645.2500600000003</v>
      </c>
      <c r="M197">
        <f>_xlfn.XLOOKUP($A197,ALGLIB_SSA_XAUUSD!$J$2:$J$1001,ALGLIB_SSA_XAUUSD!$O$2:$O$1001,"",0)</f>
        <v>4644.5406199999998</v>
      </c>
      <c r="N197">
        <f>_xlfn.XLOOKUP($A197,ALGLIB_SSA_XAUUSD!$J$2:$J$1001,ALGLIB_SSA_XAUUSD!$P$2:$P$1001,"",0)</f>
        <v>4647.6498499999998</v>
      </c>
      <c r="O197">
        <f>_xlfn.XLOOKUP($A197,ALGLIB_SSA_XAUUSD!$J$2:$J$1001,ALGLIB_SSA_XAUUSD!$Q$2:$Q$1001,"",0)</f>
        <v>4642.7979500000001</v>
      </c>
      <c r="R197">
        <f t="shared" si="45"/>
        <v>1775448900</v>
      </c>
      <c r="S197" t="str">
        <f t="shared" si="46"/>
        <v>XAUUSD</v>
      </c>
      <c r="T197" t="str">
        <f t="shared" si="47"/>
        <v>M5</v>
      </c>
      <c r="U197">
        <f t="shared" si="48"/>
        <v>4643.5600000000004</v>
      </c>
      <c r="V197">
        <f t="shared" si="49"/>
        <v>4653.0405199999996</v>
      </c>
      <c r="W197">
        <f t="shared" si="50"/>
        <v>4646.0296324999999</v>
      </c>
      <c r="X197">
        <f t="shared" si="51"/>
        <v>4645.2500600000003</v>
      </c>
      <c r="Y197">
        <f t="shared" si="52"/>
        <v>4644.5406199999998</v>
      </c>
      <c r="Z197">
        <f t="shared" si="53"/>
        <v>4664.1146325</v>
      </c>
      <c r="AA197">
        <f t="shared" si="54"/>
        <v>4647.6498499999998</v>
      </c>
      <c r="AB197">
        <f t="shared" si="55"/>
        <v>4635.2520249999998</v>
      </c>
      <c r="AC197">
        <f t="shared" si="56"/>
        <v>4642.7979500000001</v>
      </c>
      <c r="AE197">
        <f t="shared" si="57"/>
        <v>4645.2500600000003</v>
      </c>
      <c r="AF197">
        <f t="shared" si="58"/>
        <v>4664.1146325</v>
      </c>
      <c r="AG197">
        <f t="shared" si="59"/>
        <v>4635.2520249999998</v>
      </c>
    </row>
    <row r="198" spans="1:33" x14ac:dyDescent="0.55000000000000004">
      <c r="A198">
        <f>ALGLIB_SSA_XAUUSD!J198</f>
        <v>1775449200</v>
      </c>
      <c r="B198" t="str">
        <f>_xlfn.XLOOKUP($A198,ALGLIB_SSA_XAUUSD!$A$2:$A$1001,ALGLIB_SSA_XAUUSD!$B$2:$B$1001,"",0)</f>
        <v/>
      </c>
      <c r="C198" t="str">
        <f>_xlfn.XLOOKUP($A198,ALGLIB_SSA_XAUUSD!$A$2:$A$1001,ALGLIB_SSA_XAUUSD!$C$2:$C$1001,"",0)</f>
        <v/>
      </c>
      <c r="D198" s="1">
        <f>D194+(D206-D194)*4/12</f>
        <v>4656.9433333333336</v>
      </c>
      <c r="E198" s="1">
        <f>E194+(E206-E194)*4/12</f>
        <v>4653.9446833333332</v>
      </c>
      <c r="F198" s="1">
        <f>F194+(F206-F194)*4/12</f>
        <v>4646.7509833333334</v>
      </c>
      <c r="G198" s="1">
        <f>G194+(G206-G194)*4/12</f>
        <v>4664.84782</v>
      </c>
      <c r="H198" s="1">
        <f>H194+(H206-H194)*4/12</f>
        <v>4636.1946466666668</v>
      </c>
      <c r="I198" t="str">
        <f>_xlfn.XLOOKUP($A198,ALGLIB_SSA_XAUUSD!$J$2:$J$1001,ALGLIB_SSA_XAUUSD!$K$2:$K$1001,"",0)</f>
        <v>XAUUSD</v>
      </c>
      <c r="J198" t="str">
        <f>_xlfn.XLOOKUP($A198,ALGLIB_SSA_XAUUSD!$J$2:$J$1001,ALGLIB_SSA_XAUUSD!$L$2:$L$1001,"",0)</f>
        <v>M5</v>
      </c>
      <c r="K198">
        <f>_xlfn.XLOOKUP($A198,ALGLIB_SSA_XAUUSD!$J$2:$J$1001,ALGLIB_SSA_XAUUSD!$M$2:$M$1001,"",0)</f>
        <v>4642.1000000000004</v>
      </c>
      <c r="L198">
        <f>_xlfn.XLOOKUP($A198,ALGLIB_SSA_XAUUSD!$J$2:$J$1001,ALGLIB_SSA_XAUUSD!$N$2:$N$1001,"",0)</f>
        <v>4645.2378600000002</v>
      </c>
      <c r="M198">
        <f>_xlfn.XLOOKUP($A198,ALGLIB_SSA_XAUUSD!$J$2:$J$1001,ALGLIB_SSA_XAUUSD!$O$2:$O$1001,"",0)</f>
        <v>4644.8892400000004</v>
      </c>
      <c r="N198">
        <f>_xlfn.XLOOKUP($A198,ALGLIB_SSA_XAUUSD!$J$2:$J$1001,ALGLIB_SSA_XAUUSD!$P$2:$P$1001,"",0)</f>
        <v>4647.4559200000003</v>
      </c>
      <c r="O198">
        <f>_xlfn.XLOOKUP($A198,ALGLIB_SSA_XAUUSD!$J$2:$J$1001,ALGLIB_SSA_XAUUSD!$Q$2:$Q$1001,"",0)</f>
        <v>4643.1626399999996</v>
      </c>
      <c r="R198">
        <f t="shared" si="45"/>
        <v>1775449200</v>
      </c>
      <c r="S198" t="str">
        <f t="shared" si="46"/>
        <v>XAUUSD</v>
      </c>
      <c r="T198" t="str">
        <f t="shared" si="47"/>
        <v>M5</v>
      </c>
      <c r="U198">
        <f t="shared" si="48"/>
        <v>4642.1000000000004</v>
      </c>
      <c r="V198">
        <f t="shared" si="49"/>
        <v>4653.9446833333332</v>
      </c>
      <c r="W198">
        <f t="shared" si="50"/>
        <v>4646.7509833333334</v>
      </c>
      <c r="X198">
        <f t="shared" si="51"/>
        <v>4645.2378600000002</v>
      </c>
      <c r="Y198">
        <f t="shared" si="52"/>
        <v>4644.8892400000004</v>
      </c>
      <c r="Z198">
        <f t="shared" si="53"/>
        <v>4664.84782</v>
      </c>
      <c r="AA198">
        <f t="shared" si="54"/>
        <v>4647.4559200000003</v>
      </c>
      <c r="AB198">
        <f t="shared" si="55"/>
        <v>4636.1946466666668</v>
      </c>
      <c r="AC198">
        <f t="shared" si="56"/>
        <v>4643.1626399999996</v>
      </c>
      <c r="AE198">
        <f t="shared" si="57"/>
        <v>4645.2378600000002</v>
      </c>
      <c r="AF198">
        <f t="shared" si="58"/>
        <v>4664.84782</v>
      </c>
      <c r="AG198">
        <f t="shared" si="59"/>
        <v>4636.1946466666668</v>
      </c>
    </row>
    <row r="199" spans="1:33" x14ac:dyDescent="0.55000000000000004">
      <c r="A199">
        <f>ALGLIB_SSA_XAUUSD!J199</f>
        <v>1775449500</v>
      </c>
      <c r="B199" t="str">
        <f>_xlfn.XLOOKUP($A199,ALGLIB_SSA_XAUUSD!$A$2:$A$1001,ALGLIB_SSA_XAUUSD!$B$2:$B$1001,"",0)</f>
        <v/>
      </c>
      <c r="C199" t="str">
        <f>_xlfn.XLOOKUP($A199,ALGLIB_SSA_XAUUSD!$A$2:$A$1001,ALGLIB_SSA_XAUUSD!$C$2:$C$1001,"",0)</f>
        <v/>
      </c>
      <c r="D199" s="1">
        <f>D194+(D206-D194)*5/12</f>
        <v>4656.3966666666665</v>
      </c>
      <c r="E199" s="1">
        <f>E194+(E206-E194)*5/12</f>
        <v>4654.8488466666668</v>
      </c>
      <c r="F199" s="1">
        <f>F194+(F206-F194)*5/12</f>
        <v>4647.4723341666668</v>
      </c>
      <c r="G199" s="1">
        <f>G194+(G206-G194)*5/12</f>
        <v>4665.5810074999999</v>
      </c>
      <c r="H199" s="1">
        <f>H194+(H206-H194)*5/12</f>
        <v>4637.1372683333329</v>
      </c>
      <c r="I199" t="str">
        <f>_xlfn.XLOOKUP($A199,ALGLIB_SSA_XAUUSD!$J$2:$J$1001,ALGLIB_SSA_XAUUSD!$K$2:$K$1001,"",0)</f>
        <v>XAUUSD</v>
      </c>
      <c r="J199" t="str">
        <f>_xlfn.XLOOKUP($A199,ALGLIB_SSA_XAUUSD!$J$2:$J$1001,ALGLIB_SSA_XAUUSD!$L$2:$L$1001,"",0)</f>
        <v>M5</v>
      </c>
      <c r="K199">
        <f>_xlfn.XLOOKUP($A199,ALGLIB_SSA_XAUUSD!$J$2:$J$1001,ALGLIB_SSA_XAUUSD!$M$2:$M$1001,"",0)</f>
        <v>4646.8</v>
      </c>
      <c r="L199">
        <f>_xlfn.XLOOKUP($A199,ALGLIB_SSA_XAUUSD!$J$2:$J$1001,ALGLIB_SSA_XAUUSD!$N$2:$N$1001,"",0)</f>
        <v>4645.3946699999997</v>
      </c>
      <c r="M199">
        <f>_xlfn.XLOOKUP($A199,ALGLIB_SSA_XAUUSD!$J$2:$J$1001,ALGLIB_SSA_XAUUSD!$O$2:$O$1001,"",0)</f>
        <v>4645.1419599999999</v>
      </c>
      <c r="N199">
        <f>_xlfn.XLOOKUP($A199,ALGLIB_SSA_XAUUSD!$J$2:$J$1001,ALGLIB_SSA_XAUUSD!$P$2:$P$1001,"",0)</f>
        <v>4647.23315</v>
      </c>
      <c r="O199">
        <f>_xlfn.XLOOKUP($A199,ALGLIB_SSA_XAUUSD!$J$2:$J$1001,ALGLIB_SSA_XAUUSD!$Q$2:$Q$1001,"",0)</f>
        <v>4643.42994</v>
      </c>
      <c r="R199">
        <f t="shared" si="45"/>
        <v>1775449500</v>
      </c>
      <c r="S199" t="str">
        <f t="shared" si="46"/>
        <v>XAUUSD</v>
      </c>
      <c r="T199" t="str">
        <f t="shared" si="47"/>
        <v>M5</v>
      </c>
      <c r="U199">
        <f t="shared" si="48"/>
        <v>4646.8</v>
      </c>
      <c r="V199">
        <f t="shared" si="49"/>
        <v>4654.8488466666668</v>
      </c>
      <c r="W199">
        <f t="shared" si="50"/>
        <v>4647.4723341666668</v>
      </c>
      <c r="X199">
        <f t="shared" si="51"/>
        <v>4645.3946699999997</v>
      </c>
      <c r="Y199">
        <f t="shared" si="52"/>
        <v>4645.1419599999999</v>
      </c>
      <c r="Z199">
        <f t="shared" si="53"/>
        <v>4665.5810074999999</v>
      </c>
      <c r="AA199">
        <f t="shared" si="54"/>
        <v>4647.23315</v>
      </c>
      <c r="AB199">
        <f t="shared" si="55"/>
        <v>4637.1372683333329</v>
      </c>
      <c r="AC199">
        <f t="shared" si="56"/>
        <v>4643.42994</v>
      </c>
      <c r="AE199">
        <f t="shared" si="57"/>
        <v>4645.3946699999997</v>
      </c>
      <c r="AF199">
        <f t="shared" si="58"/>
        <v>4665.5810074999999</v>
      </c>
      <c r="AG199">
        <f t="shared" si="59"/>
        <v>4637.1372683333329</v>
      </c>
    </row>
    <row r="200" spans="1:33" x14ac:dyDescent="0.55000000000000004">
      <c r="A200">
        <f>ALGLIB_SSA_XAUUSD!J200</f>
        <v>1775449800</v>
      </c>
      <c r="B200" t="str">
        <f>_xlfn.XLOOKUP($A200,ALGLIB_SSA_XAUUSD!$A$2:$A$1001,ALGLIB_SSA_XAUUSD!$B$2:$B$1001,"",0)</f>
        <v/>
      </c>
      <c r="C200" t="str">
        <f>_xlfn.XLOOKUP($A200,ALGLIB_SSA_XAUUSD!$A$2:$A$1001,ALGLIB_SSA_XAUUSD!$C$2:$C$1001,"",0)</f>
        <v/>
      </c>
      <c r="D200" s="1">
        <f>D194+(D206-D194)*6/12</f>
        <v>4655.8500000000004</v>
      </c>
      <c r="E200" s="1">
        <f>E194+(E206-E194)*6/12</f>
        <v>4655.7530100000004</v>
      </c>
      <c r="F200" s="1">
        <f>F194+(F206-F194)*6/12</f>
        <v>4648.1936850000002</v>
      </c>
      <c r="G200" s="1">
        <f>G194+(G206-G194)*6/12</f>
        <v>4666.3141949999999</v>
      </c>
      <c r="H200" s="1">
        <f>H194+(H206-H194)*6/12</f>
        <v>4638.07989</v>
      </c>
      <c r="I200" t="str">
        <f>_xlfn.XLOOKUP($A200,ALGLIB_SSA_XAUUSD!$J$2:$J$1001,ALGLIB_SSA_XAUUSD!$K$2:$K$1001,"",0)</f>
        <v>XAUUSD</v>
      </c>
      <c r="J200" t="str">
        <f>_xlfn.XLOOKUP($A200,ALGLIB_SSA_XAUUSD!$J$2:$J$1001,ALGLIB_SSA_XAUUSD!$L$2:$L$1001,"",0)</f>
        <v>M5</v>
      </c>
      <c r="K200">
        <f>_xlfn.XLOOKUP($A200,ALGLIB_SSA_XAUUSD!$J$2:$J$1001,ALGLIB_SSA_XAUUSD!$M$2:$M$1001,"",0)</f>
        <v>4648.5200000000004</v>
      </c>
      <c r="L200">
        <f>_xlfn.XLOOKUP($A200,ALGLIB_SSA_XAUUSD!$J$2:$J$1001,ALGLIB_SSA_XAUUSD!$N$2:$N$1001,"",0)</f>
        <v>4645.9677099999999</v>
      </c>
      <c r="M200">
        <f>_xlfn.XLOOKUP($A200,ALGLIB_SSA_XAUUSD!$J$2:$J$1001,ALGLIB_SSA_XAUUSD!$O$2:$O$1001,"",0)</f>
        <v>4645.5548399999998</v>
      </c>
      <c r="N200">
        <f>_xlfn.XLOOKUP($A200,ALGLIB_SSA_XAUUSD!$J$2:$J$1001,ALGLIB_SSA_XAUUSD!$P$2:$P$1001,"",0)</f>
        <v>4647.3774000000003</v>
      </c>
      <c r="O200">
        <f>_xlfn.XLOOKUP($A200,ALGLIB_SSA_XAUUSD!$J$2:$J$1001,ALGLIB_SSA_XAUUSD!$Q$2:$Q$1001,"",0)</f>
        <v>4643.8919100000003</v>
      </c>
      <c r="R200">
        <f t="shared" si="45"/>
        <v>1775449800</v>
      </c>
      <c r="S200" t="str">
        <f t="shared" si="46"/>
        <v>XAUUSD</v>
      </c>
      <c r="T200" t="str">
        <f t="shared" si="47"/>
        <v>M5</v>
      </c>
      <c r="U200">
        <f t="shared" si="48"/>
        <v>4648.5200000000004</v>
      </c>
      <c r="V200">
        <f t="shared" si="49"/>
        <v>4655.7530100000004</v>
      </c>
      <c r="W200">
        <f t="shared" si="50"/>
        <v>4648.1936850000002</v>
      </c>
      <c r="X200">
        <f t="shared" si="51"/>
        <v>4645.9677099999999</v>
      </c>
      <c r="Y200">
        <f t="shared" si="52"/>
        <v>4645.5548399999998</v>
      </c>
      <c r="Z200">
        <f t="shared" si="53"/>
        <v>4666.3141949999999</v>
      </c>
      <c r="AA200">
        <f t="shared" si="54"/>
        <v>4647.3774000000003</v>
      </c>
      <c r="AB200">
        <f t="shared" si="55"/>
        <v>4638.07989</v>
      </c>
      <c r="AC200">
        <f t="shared" si="56"/>
        <v>4643.8919100000003</v>
      </c>
      <c r="AE200">
        <f t="shared" si="57"/>
        <v>4645.9677099999999</v>
      </c>
      <c r="AF200">
        <f t="shared" si="58"/>
        <v>4666.3141949999999</v>
      </c>
      <c r="AG200">
        <f t="shared" si="59"/>
        <v>4638.07989</v>
      </c>
    </row>
    <row r="201" spans="1:33" x14ac:dyDescent="0.55000000000000004">
      <c r="A201">
        <f>ALGLIB_SSA_XAUUSD!J201</f>
        <v>1775450100</v>
      </c>
      <c r="B201" t="str">
        <f>_xlfn.XLOOKUP($A201,ALGLIB_SSA_XAUUSD!$A$2:$A$1001,ALGLIB_SSA_XAUUSD!$B$2:$B$1001,"",0)</f>
        <v/>
      </c>
      <c r="C201" t="str">
        <f>_xlfn.XLOOKUP($A201,ALGLIB_SSA_XAUUSD!$A$2:$A$1001,ALGLIB_SSA_XAUUSD!$C$2:$C$1001,"",0)</f>
        <v/>
      </c>
      <c r="D201" s="1">
        <f>D194+(D206-D194)*7/12</f>
        <v>4655.3033333333333</v>
      </c>
      <c r="E201" s="1">
        <f>E194+(E206-E194)*7/12</f>
        <v>4656.657173333333</v>
      </c>
      <c r="F201" s="1">
        <f>F194+(F206-F194)*7/12</f>
        <v>4648.9150358333327</v>
      </c>
      <c r="G201" s="1">
        <f>G194+(G206-G194)*7/12</f>
        <v>4667.0473824999999</v>
      </c>
      <c r="H201" s="1">
        <f>H194+(H206-H194)*7/12</f>
        <v>4639.022511666667</v>
      </c>
      <c r="I201" t="str">
        <f>_xlfn.XLOOKUP($A201,ALGLIB_SSA_XAUUSD!$J$2:$J$1001,ALGLIB_SSA_XAUUSD!$K$2:$K$1001,"",0)</f>
        <v>XAUUSD</v>
      </c>
      <c r="J201" t="str">
        <f>_xlfn.XLOOKUP($A201,ALGLIB_SSA_XAUUSD!$J$2:$J$1001,ALGLIB_SSA_XAUUSD!$L$2:$L$1001,"",0)</f>
        <v>M5</v>
      </c>
      <c r="K201">
        <f>_xlfn.XLOOKUP($A201,ALGLIB_SSA_XAUUSD!$J$2:$J$1001,ALGLIB_SSA_XAUUSD!$M$2:$M$1001,"",0)</f>
        <v>4648.3900000000003</v>
      </c>
      <c r="L201">
        <f>_xlfn.XLOOKUP($A201,ALGLIB_SSA_XAUUSD!$J$2:$J$1001,ALGLIB_SSA_XAUUSD!$N$2:$N$1001,"",0)</f>
        <v>4647.2563200000004</v>
      </c>
      <c r="M201">
        <f>_xlfn.XLOOKUP($A201,ALGLIB_SSA_XAUUSD!$J$2:$J$1001,ALGLIB_SSA_XAUUSD!$O$2:$O$1001,"",0)</f>
        <v>4646.4055799999996</v>
      </c>
      <c r="N201">
        <f>_xlfn.XLOOKUP($A201,ALGLIB_SSA_XAUUSD!$J$2:$J$1001,ALGLIB_SSA_XAUUSD!$P$2:$P$1001,"",0)</f>
        <v>4648.2711399999998</v>
      </c>
      <c r="O201">
        <f>_xlfn.XLOOKUP($A201,ALGLIB_SSA_XAUUSD!$J$2:$J$1001,ALGLIB_SSA_XAUUSD!$Q$2:$Q$1001,"",0)</f>
        <v>4644.83032</v>
      </c>
      <c r="R201">
        <f t="shared" si="45"/>
        <v>1775450100</v>
      </c>
      <c r="S201" t="str">
        <f t="shared" si="46"/>
        <v>XAUUSD</v>
      </c>
      <c r="T201" t="str">
        <f t="shared" si="47"/>
        <v>M5</v>
      </c>
      <c r="U201">
        <f t="shared" si="48"/>
        <v>4648.3900000000003</v>
      </c>
      <c r="V201">
        <f t="shared" si="49"/>
        <v>4656.657173333333</v>
      </c>
      <c r="W201">
        <f t="shared" si="50"/>
        <v>4648.9150358333327</v>
      </c>
      <c r="X201">
        <f t="shared" si="51"/>
        <v>4647.2563200000004</v>
      </c>
      <c r="Y201">
        <f t="shared" si="52"/>
        <v>4646.4055799999996</v>
      </c>
      <c r="Z201">
        <f t="shared" si="53"/>
        <v>4667.0473824999999</v>
      </c>
      <c r="AA201">
        <f t="shared" si="54"/>
        <v>4648.2711399999998</v>
      </c>
      <c r="AB201">
        <f t="shared" si="55"/>
        <v>4639.022511666667</v>
      </c>
      <c r="AC201">
        <f t="shared" si="56"/>
        <v>4644.83032</v>
      </c>
      <c r="AE201">
        <f t="shared" si="57"/>
        <v>4647.2563200000004</v>
      </c>
      <c r="AF201">
        <f t="shared" si="58"/>
        <v>4667.0473824999999</v>
      </c>
      <c r="AG201">
        <f t="shared" si="59"/>
        <v>4639.022511666667</v>
      </c>
    </row>
    <row r="202" spans="1:33" x14ac:dyDescent="0.55000000000000004">
      <c r="A202">
        <f>ALGLIB_SSA_XAUUSD!J202</f>
        <v>1775450400</v>
      </c>
      <c r="B202" t="str">
        <f>_xlfn.XLOOKUP($A202,ALGLIB_SSA_XAUUSD!$A$2:$A$1001,ALGLIB_SSA_XAUUSD!$B$2:$B$1001,"",0)</f>
        <v/>
      </c>
      <c r="C202" t="str">
        <f>_xlfn.XLOOKUP($A202,ALGLIB_SSA_XAUUSD!$A$2:$A$1001,ALGLIB_SSA_XAUUSD!$C$2:$C$1001,"",0)</f>
        <v/>
      </c>
      <c r="D202" s="1">
        <f>D194+(D206-D194)*8/12</f>
        <v>4654.7566666666662</v>
      </c>
      <c r="E202" s="1">
        <f>E194+(E206-E194)*8/12</f>
        <v>4657.5613366666666</v>
      </c>
      <c r="F202" s="1">
        <f>F194+(F206-F194)*8/12</f>
        <v>4649.6363866666661</v>
      </c>
      <c r="G202" s="1">
        <f>G194+(G206-G194)*8/12</f>
        <v>4667.7805699999999</v>
      </c>
      <c r="H202" s="1">
        <f>H194+(H206-H194)*8/12</f>
        <v>4639.9651333333331</v>
      </c>
      <c r="I202" t="str">
        <f>_xlfn.XLOOKUP($A202,ALGLIB_SSA_XAUUSD!$J$2:$J$1001,ALGLIB_SSA_XAUUSD!$K$2:$K$1001,"",0)</f>
        <v>XAUUSD</v>
      </c>
      <c r="J202" t="str">
        <f>_xlfn.XLOOKUP($A202,ALGLIB_SSA_XAUUSD!$J$2:$J$1001,ALGLIB_SSA_XAUUSD!$L$2:$L$1001,"",0)</f>
        <v>M5</v>
      </c>
      <c r="K202">
        <f>_xlfn.XLOOKUP($A202,ALGLIB_SSA_XAUUSD!$J$2:$J$1001,ALGLIB_SSA_XAUUSD!$M$2:$M$1001,"",0)</f>
        <v>4649</v>
      </c>
      <c r="L202">
        <f>_xlfn.XLOOKUP($A202,ALGLIB_SSA_XAUUSD!$J$2:$J$1001,ALGLIB_SSA_XAUUSD!$N$2:$N$1001,"",0)</f>
        <v>4649.5038400000003</v>
      </c>
      <c r="M202">
        <f>_xlfn.XLOOKUP($A202,ALGLIB_SSA_XAUUSD!$J$2:$J$1001,ALGLIB_SSA_XAUUSD!$O$2:$O$1001,"",0)</f>
        <v>4647.95471</v>
      </c>
      <c r="N202">
        <f>_xlfn.XLOOKUP($A202,ALGLIB_SSA_XAUUSD!$J$2:$J$1001,ALGLIB_SSA_XAUUSD!$P$2:$P$1001,"",0)</f>
        <v>4650.1799600000004</v>
      </c>
      <c r="O202">
        <f>_xlfn.XLOOKUP($A202,ALGLIB_SSA_XAUUSD!$J$2:$J$1001,ALGLIB_SSA_XAUUSD!$Q$2:$Q$1001,"",0)</f>
        <v>4646.3878800000002</v>
      </c>
      <c r="R202">
        <f t="shared" si="45"/>
        <v>1775450400</v>
      </c>
      <c r="S202" t="str">
        <f t="shared" si="46"/>
        <v>XAUUSD</v>
      </c>
      <c r="T202" t="str">
        <f t="shared" si="47"/>
        <v>M5</v>
      </c>
      <c r="U202">
        <f t="shared" si="48"/>
        <v>4649</v>
      </c>
      <c r="V202">
        <f t="shared" si="49"/>
        <v>4657.5613366666666</v>
      </c>
      <c r="W202">
        <f t="shared" si="50"/>
        <v>4649.6363866666661</v>
      </c>
      <c r="X202">
        <f t="shared" si="51"/>
        <v>4649.5038400000003</v>
      </c>
      <c r="Y202">
        <f t="shared" si="52"/>
        <v>4647.95471</v>
      </c>
      <c r="Z202">
        <f t="shared" si="53"/>
        <v>4667.7805699999999</v>
      </c>
      <c r="AA202">
        <f t="shared" si="54"/>
        <v>4650.1799600000004</v>
      </c>
      <c r="AB202">
        <f t="shared" si="55"/>
        <v>4639.9651333333331</v>
      </c>
      <c r="AC202">
        <f t="shared" si="56"/>
        <v>4646.3878800000002</v>
      </c>
      <c r="AE202">
        <f t="shared" si="57"/>
        <v>4649.5038400000003</v>
      </c>
      <c r="AF202">
        <f t="shared" si="58"/>
        <v>4667.7805699999999</v>
      </c>
      <c r="AG202">
        <f t="shared" si="59"/>
        <v>4639.9651333333331</v>
      </c>
    </row>
    <row r="203" spans="1:33" x14ac:dyDescent="0.55000000000000004">
      <c r="A203">
        <f>ALGLIB_SSA_XAUUSD!J203</f>
        <v>1775450700</v>
      </c>
      <c r="B203" t="str">
        <f>_xlfn.XLOOKUP($A203,ALGLIB_SSA_XAUUSD!$A$2:$A$1001,ALGLIB_SSA_XAUUSD!$B$2:$B$1001,"",0)</f>
        <v/>
      </c>
      <c r="C203" t="str">
        <f>_xlfn.XLOOKUP($A203,ALGLIB_SSA_XAUUSD!$A$2:$A$1001,ALGLIB_SSA_XAUUSD!$C$2:$C$1001,"",0)</f>
        <v/>
      </c>
      <c r="D203" s="1">
        <f>D194+(D206-D194)*9/12</f>
        <v>4654.21</v>
      </c>
      <c r="E203" s="1">
        <f>E194+(E206-E194)*9/12</f>
        <v>4658.4655000000002</v>
      </c>
      <c r="F203" s="1">
        <f>F194+(F206-F194)*9/12</f>
        <v>4650.3577374999995</v>
      </c>
      <c r="G203" s="1">
        <f>G194+(G206-G194)*9/12</f>
        <v>4668.5137574999999</v>
      </c>
      <c r="H203" s="1">
        <f>H194+(H206-H194)*9/12</f>
        <v>4640.9077550000002</v>
      </c>
      <c r="I203" t="str">
        <f>_xlfn.XLOOKUP($A203,ALGLIB_SSA_XAUUSD!$J$2:$J$1001,ALGLIB_SSA_XAUUSD!$K$2:$K$1001,"",0)</f>
        <v>XAUUSD</v>
      </c>
      <c r="J203" t="str">
        <f>_xlfn.XLOOKUP($A203,ALGLIB_SSA_XAUUSD!$J$2:$J$1001,ALGLIB_SSA_XAUUSD!$L$2:$L$1001,"",0)</f>
        <v>M5</v>
      </c>
      <c r="K203">
        <f>_xlfn.XLOOKUP($A203,ALGLIB_SSA_XAUUSD!$J$2:$J$1001,ALGLIB_SSA_XAUUSD!$M$2:$M$1001,"",0)</f>
        <v>4652.01</v>
      </c>
      <c r="L203">
        <f>_xlfn.XLOOKUP($A203,ALGLIB_SSA_XAUUSD!$J$2:$J$1001,ALGLIB_SSA_XAUUSD!$N$2:$N$1001,"",0)</f>
        <v>4652.7633599999999</v>
      </c>
      <c r="M203">
        <f>_xlfn.XLOOKUP($A203,ALGLIB_SSA_XAUUSD!$J$2:$J$1001,ALGLIB_SSA_XAUUSD!$O$2:$O$1001,"",0)</f>
        <v>4650.3590299999996</v>
      </c>
      <c r="N203">
        <f>_xlfn.XLOOKUP($A203,ALGLIB_SSA_XAUUSD!$J$2:$J$1001,ALGLIB_SSA_XAUUSD!$P$2:$P$1001,"",0)</f>
        <v>4653.2498599999999</v>
      </c>
      <c r="O203">
        <f>_xlfn.XLOOKUP($A203,ALGLIB_SSA_XAUUSD!$J$2:$J$1001,ALGLIB_SSA_XAUUSD!$Q$2:$Q$1001,"",0)</f>
        <v>4648.7649199999996</v>
      </c>
      <c r="R203">
        <f t="shared" si="45"/>
        <v>1775450700</v>
      </c>
      <c r="S203" t="str">
        <f t="shared" si="46"/>
        <v>XAUUSD</v>
      </c>
      <c r="T203" t="str">
        <f t="shared" si="47"/>
        <v>M5</v>
      </c>
      <c r="U203">
        <f t="shared" si="48"/>
        <v>4652.01</v>
      </c>
      <c r="V203">
        <f t="shared" si="49"/>
        <v>4658.4655000000002</v>
      </c>
      <c r="W203">
        <f t="shared" si="50"/>
        <v>4650.3577374999995</v>
      </c>
      <c r="X203">
        <f t="shared" si="51"/>
        <v>4652.7633599999999</v>
      </c>
      <c r="Y203">
        <f t="shared" si="52"/>
        <v>4650.3590299999996</v>
      </c>
      <c r="Z203">
        <f t="shared" si="53"/>
        <v>4668.5137574999999</v>
      </c>
      <c r="AA203">
        <f t="shared" si="54"/>
        <v>4653.2498599999999</v>
      </c>
      <c r="AB203">
        <f t="shared" si="55"/>
        <v>4640.9077550000002</v>
      </c>
      <c r="AC203">
        <f t="shared" si="56"/>
        <v>4648.7649199999996</v>
      </c>
      <c r="AE203">
        <f t="shared" si="57"/>
        <v>4652.7633599999999</v>
      </c>
      <c r="AF203">
        <f t="shared" si="58"/>
        <v>4668.5137574999999</v>
      </c>
      <c r="AG203">
        <f t="shared" si="59"/>
        <v>4640.9077550000002</v>
      </c>
    </row>
    <row r="204" spans="1:33" x14ac:dyDescent="0.55000000000000004">
      <c r="A204">
        <f>ALGLIB_SSA_XAUUSD!J204</f>
        <v>1775451000</v>
      </c>
      <c r="B204" t="str">
        <f>_xlfn.XLOOKUP($A204,ALGLIB_SSA_XAUUSD!$A$2:$A$1001,ALGLIB_SSA_XAUUSD!$B$2:$B$1001,"",0)</f>
        <v/>
      </c>
      <c r="C204" t="str">
        <f>_xlfn.XLOOKUP($A204,ALGLIB_SSA_XAUUSD!$A$2:$A$1001,ALGLIB_SSA_XAUUSD!$C$2:$C$1001,"",0)</f>
        <v/>
      </c>
      <c r="D204" s="1">
        <f>D194+(D206-D194)*10/12</f>
        <v>4653.663333333333</v>
      </c>
      <c r="E204" s="1">
        <f>E194+(E206-E194)*10/12</f>
        <v>4659.3696633333329</v>
      </c>
      <c r="F204" s="1">
        <f>F194+(F206-F194)*10/12</f>
        <v>4651.0790883333329</v>
      </c>
      <c r="G204" s="1">
        <f>G194+(G206-G194)*10/12</f>
        <v>4669.2469449999999</v>
      </c>
      <c r="H204" s="1">
        <f>H194+(H206-H194)*10/12</f>
        <v>4641.8503766666672</v>
      </c>
      <c r="I204" t="str">
        <f>_xlfn.XLOOKUP($A204,ALGLIB_SSA_XAUUSD!$J$2:$J$1001,ALGLIB_SSA_XAUUSD!$K$2:$K$1001,"",0)</f>
        <v>XAUUSD</v>
      </c>
      <c r="J204" t="str">
        <f>_xlfn.XLOOKUP($A204,ALGLIB_SSA_XAUUSD!$J$2:$J$1001,ALGLIB_SSA_XAUUSD!$L$2:$L$1001,"",0)</f>
        <v>M5</v>
      </c>
      <c r="K204">
        <f>_xlfn.XLOOKUP($A204,ALGLIB_SSA_XAUUSD!$J$2:$J$1001,ALGLIB_SSA_XAUUSD!$M$2:$M$1001,"",0)</f>
        <v>4656.13</v>
      </c>
      <c r="L204">
        <f>_xlfn.XLOOKUP($A204,ALGLIB_SSA_XAUUSD!$J$2:$J$1001,ALGLIB_SSA_XAUUSD!$N$2:$N$1001,"",0)</f>
        <v>4656.80195</v>
      </c>
      <c r="M204">
        <f>_xlfn.XLOOKUP($A204,ALGLIB_SSA_XAUUSD!$J$2:$J$1001,ALGLIB_SSA_XAUUSD!$O$2:$O$1001,"",0)</f>
        <v>4653.5804900000003</v>
      </c>
      <c r="N204">
        <f>_xlfn.XLOOKUP($A204,ALGLIB_SSA_XAUUSD!$J$2:$J$1001,ALGLIB_SSA_XAUUSD!$P$2:$P$1001,"",0)</f>
        <v>4657.3063300000003</v>
      </c>
      <c r="O204">
        <f>_xlfn.XLOOKUP($A204,ALGLIB_SSA_XAUUSD!$J$2:$J$1001,ALGLIB_SSA_XAUUSD!$Q$2:$Q$1001,"",0)</f>
        <v>4651.9996799999999</v>
      </c>
      <c r="R204">
        <f t="shared" si="45"/>
        <v>1775451000</v>
      </c>
      <c r="S204" t="str">
        <f t="shared" si="46"/>
        <v>XAUUSD</v>
      </c>
      <c r="T204" t="str">
        <f t="shared" si="47"/>
        <v>M5</v>
      </c>
      <c r="U204">
        <f t="shared" si="48"/>
        <v>4656.13</v>
      </c>
      <c r="V204">
        <f t="shared" si="49"/>
        <v>4659.3696633333329</v>
      </c>
      <c r="W204">
        <f t="shared" si="50"/>
        <v>4651.0790883333329</v>
      </c>
      <c r="X204">
        <f t="shared" si="51"/>
        <v>4656.80195</v>
      </c>
      <c r="Y204">
        <f t="shared" si="52"/>
        <v>4653.5804900000003</v>
      </c>
      <c r="Z204">
        <f t="shared" si="53"/>
        <v>4669.2469449999999</v>
      </c>
      <c r="AA204">
        <f t="shared" si="54"/>
        <v>4657.3063300000003</v>
      </c>
      <c r="AB204">
        <f t="shared" si="55"/>
        <v>4641.8503766666672</v>
      </c>
      <c r="AC204">
        <f t="shared" si="56"/>
        <v>4651.9996799999999</v>
      </c>
      <c r="AE204">
        <f t="shared" si="57"/>
        <v>4656.80195</v>
      </c>
      <c r="AF204">
        <f t="shared" si="58"/>
        <v>4669.2469449999999</v>
      </c>
      <c r="AG204">
        <f t="shared" si="59"/>
        <v>4641.8503766666672</v>
      </c>
    </row>
    <row r="205" spans="1:33" x14ac:dyDescent="0.55000000000000004">
      <c r="A205">
        <f>ALGLIB_SSA_XAUUSD!J205</f>
        <v>1775451300</v>
      </c>
      <c r="B205" t="str">
        <f>_xlfn.XLOOKUP($A205,ALGLIB_SSA_XAUUSD!$A$2:$A$1001,ALGLIB_SSA_XAUUSD!$B$2:$B$1001,"",0)</f>
        <v/>
      </c>
      <c r="C205" t="str">
        <f>_xlfn.XLOOKUP($A205,ALGLIB_SSA_XAUUSD!$A$2:$A$1001,ALGLIB_SSA_XAUUSD!$C$2:$C$1001,"",0)</f>
        <v/>
      </c>
      <c r="D205" s="1">
        <f>D194+(D206-D194)*11/12</f>
        <v>4653.1166666666668</v>
      </c>
      <c r="E205" s="1">
        <f>E194+(E206-E194)*11/12</f>
        <v>4660.2738266666665</v>
      </c>
      <c r="F205" s="1">
        <f>F194+(F206-F194)*11/12</f>
        <v>4651.8004391666664</v>
      </c>
      <c r="G205" s="1">
        <f>G194+(G206-G194)*11/12</f>
        <v>4669.9801324999999</v>
      </c>
      <c r="H205" s="1">
        <f>H194+(H206-H194)*11/12</f>
        <v>4642.7929983333333</v>
      </c>
      <c r="I205" t="str">
        <f>_xlfn.XLOOKUP($A205,ALGLIB_SSA_XAUUSD!$J$2:$J$1001,ALGLIB_SSA_XAUUSD!$K$2:$K$1001,"",0)</f>
        <v>XAUUSD</v>
      </c>
      <c r="J205" t="str">
        <f>_xlfn.XLOOKUP($A205,ALGLIB_SSA_XAUUSD!$J$2:$J$1001,ALGLIB_SSA_XAUUSD!$L$2:$L$1001,"",0)</f>
        <v>M5</v>
      </c>
      <c r="K205">
        <f>_xlfn.XLOOKUP($A205,ALGLIB_SSA_XAUUSD!$J$2:$J$1001,ALGLIB_SSA_XAUUSD!$M$2:$M$1001,"",0)</f>
        <v>4659.13</v>
      </c>
      <c r="L205">
        <f>_xlfn.XLOOKUP($A205,ALGLIB_SSA_XAUUSD!$J$2:$J$1001,ALGLIB_SSA_XAUUSD!$N$2:$N$1001,"",0)</f>
        <v>4661.2241800000002</v>
      </c>
      <c r="M205">
        <f>_xlfn.XLOOKUP($A205,ALGLIB_SSA_XAUUSD!$J$2:$J$1001,ALGLIB_SSA_XAUUSD!$O$2:$O$1001,"",0)</f>
        <v>4657.4023399999996</v>
      </c>
      <c r="N205">
        <f>_xlfn.XLOOKUP($A205,ALGLIB_SSA_XAUUSD!$J$2:$J$1001,ALGLIB_SSA_XAUUSD!$P$2:$P$1001,"",0)</f>
        <v>4661.93905</v>
      </c>
      <c r="O205">
        <f>_xlfn.XLOOKUP($A205,ALGLIB_SSA_XAUUSD!$J$2:$J$1001,ALGLIB_SSA_XAUUSD!$Q$2:$Q$1001,"",0)</f>
        <v>4655.8235500000001</v>
      </c>
      <c r="R205">
        <f t="shared" si="45"/>
        <v>1775451300</v>
      </c>
      <c r="S205" t="str">
        <f t="shared" si="46"/>
        <v>XAUUSD</v>
      </c>
      <c r="T205" t="str">
        <f t="shared" si="47"/>
        <v>M5</v>
      </c>
      <c r="U205">
        <f t="shared" si="48"/>
        <v>4659.13</v>
      </c>
      <c r="V205">
        <f t="shared" si="49"/>
        <v>4660.2738266666665</v>
      </c>
      <c r="W205">
        <f t="shared" si="50"/>
        <v>4651.8004391666664</v>
      </c>
      <c r="X205">
        <f t="shared" si="51"/>
        <v>4661.2241800000002</v>
      </c>
      <c r="Y205">
        <f t="shared" si="52"/>
        <v>4657.4023399999996</v>
      </c>
      <c r="Z205">
        <f t="shared" si="53"/>
        <v>4669.9801324999999</v>
      </c>
      <c r="AA205">
        <f t="shared" si="54"/>
        <v>4661.93905</v>
      </c>
      <c r="AB205">
        <f t="shared" si="55"/>
        <v>4642.7929983333333</v>
      </c>
      <c r="AC205">
        <f t="shared" si="56"/>
        <v>4655.8235500000001</v>
      </c>
      <c r="AE205">
        <f t="shared" si="57"/>
        <v>4661.2241800000002</v>
      </c>
      <c r="AF205">
        <f t="shared" si="58"/>
        <v>4669.9801324999999</v>
      </c>
      <c r="AG205">
        <f t="shared" si="59"/>
        <v>4642.7929983333333</v>
      </c>
    </row>
    <row r="206" spans="1:33" x14ac:dyDescent="0.55000000000000004">
      <c r="A206">
        <f>ALGLIB_SSA_XAUUSD!J206</f>
        <v>1775451600</v>
      </c>
      <c r="B206" t="str">
        <f>_xlfn.XLOOKUP($A206,ALGLIB_SSA_XAUUSD!$A$2:$A$1001,ALGLIB_SSA_XAUUSD!$B$2:$B$1001,"",0)</f>
        <v>XAUUSD</v>
      </c>
      <c r="C206" t="str">
        <f>_xlfn.XLOOKUP($A206,ALGLIB_SSA_XAUUSD!$A$2:$A$1001,ALGLIB_SSA_XAUUSD!$C$2:$C$1001,"",0)</f>
        <v>H1</v>
      </c>
      <c r="D206" s="2">
        <f>_xlfn.XLOOKUP($A206,ALGLIB_SSA_XAUUSD!$A$2:$A$1001,ALGLIB_SSA_XAUUSD!$D$2:$D$1001,"",0)</f>
        <v>4652.57</v>
      </c>
      <c r="E206" s="2">
        <f>_xlfn.XLOOKUP($A206,ALGLIB_SSA_XAUUSD!$A$2:$A$1001,ALGLIB_SSA_XAUUSD!$E$2:$E$1001,"",0)</f>
        <v>4661.1779900000001</v>
      </c>
      <c r="F206" s="2">
        <f>_xlfn.XLOOKUP($A206,ALGLIB_SSA_XAUUSD!$A$2:$A$1001,ALGLIB_SSA_XAUUSD!$F$2:$F$1001,"",0)</f>
        <v>4652.5217899999998</v>
      </c>
      <c r="G206" s="2">
        <f>_xlfn.XLOOKUP($A206,ALGLIB_SSA_XAUUSD!$A$2:$A$1001,ALGLIB_SSA_XAUUSD!$G$2:$G$1001,"",0)</f>
        <v>4670.7133199999998</v>
      </c>
      <c r="H206" s="2">
        <f>_xlfn.XLOOKUP($A206,ALGLIB_SSA_XAUUSD!$A$2:$A$1001,ALGLIB_SSA_XAUUSD!$H$2:$H$1001,"",0)</f>
        <v>4643.7356200000004</v>
      </c>
      <c r="I206" t="str">
        <f>_xlfn.XLOOKUP($A206,ALGLIB_SSA_XAUUSD!$J$2:$J$1001,ALGLIB_SSA_XAUUSD!$K$2:$K$1001,"",0)</f>
        <v>XAUUSD</v>
      </c>
      <c r="J206" t="str">
        <f>_xlfn.XLOOKUP($A206,ALGLIB_SSA_XAUUSD!$J$2:$J$1001,ALGLIB_SSA_XAUUSD!$L$2:$L$1001,"",0)</f>
        <v>M5</v>
      </c>
      <c r="K206">
        <f>_xlfn.XLOOKUP($A206,ALGLIB_SSA_XAUUSD!$J$2:$J$1001,ALGLIB_SSA_XAUUSD!$M$2:$M$1001,"",0)</f>
        <v>4663.03</v>
      </c>
      <c r="L206">
        <f>_xlfn.XLOOKUP($A206,ALGLIB_SSA_XAUUSD!$J$2:$J$1001,ALGLIB_SSA_XAUUSD!$N$2:$N$1001,"",0)</f>
        <v>4665.5538399999996</v>
      </c>
      <c r="M206">
        <f>_xlfn.XLOOKUP($A206,ALGLIB_SSA_XAUUSD!$J$2:$J$1001,ALGLIB_SSA_XAUUSD!$O$2:$O$1001,"",0)</f>
        <v>4661.4780899999996</v>
      </c>
      <c r="N206">
        <f>_xlfn.XLOOKUP($A206,ALGLIB_SSA_XAUUSD!$J$2:$J$1001,ALGLIB_SSA_XAUUSD!$P$2:$P$1001,"",0)</f>
        <v>4666.6234700000005</v>
      </c>
      <c r="O206">
        <f>_xlfn.XLOOKUP($A206,ALGLIB_SSA_XAUUSD!$J$2:$J$1001,ALGLIB_SSA_XAUUSD!$Q$2:$Q$1001,"",0)</f>
        <v>4659.8976199999997</v>
      </c>
      <c r="R206">
        <f t="shared" si="45"/>
        <v>1775451600</v>
      </c>
      <c r="S206" t="str">
        <f t="shared" si="46"/>
        <v>XAUUSD</v>
      </c>
      <c r="T206" t="str">
        <f t="shared" si="47"/>
        <v>M5</v>
      </c>
      <c r="U206">
        <f t="shared" si="48"/>
        <v>4663.03</v>
      </c>
      <c r="V206">
        <f t="shared" si="49"/>
        <v>4661.1779900000001</v>
      </c>
      <c r="W206">
        <f t="shared" si="50"/>
        <v>4652.5217899999998</v>
      </c>
      <c r="X206">
        <f t="shared" si="51"/>
        <v>4665.5538399999996</v>
      </c>
      <c r="Y206">
        <f t="shared" si="52"/>
        <v>4661.4780899999996</v>
      </c>
      <c r="Z206">
        <f t="shared" si="53"/>
        <v>4670.7133199999998</v>
      </c>
      <c r="AA206">
        <f t="shared" si="54"/>
        <v>4666.6234700000005</v>
      </c>
      <c r="AB206">
        <f t="shared" si="55"/>
        <v>4643.7356200000004</v>
      </c>
      <c r="AC206">
        <f t="shared" si="56"/>
        <v>4659.8976199999997</v>
      </c>
      <c r="AE206">
        <f t="shared" si="57"/>
        <v>4665.5538399999996</v>
      </c>
      <c r="AF206">
        <f t="shared" si="58"/>
        <v>4670.7133199999998</v>
      </c>
      <c r="AG206">
        <f t="shared" si="59"/>
        <v>4643.7356200000004</v>
      </c>
    </row>
    <row r="207" spans="1:33" x14ac:dyDescent="0.55000000000000004">
      <c r="A207">
        <f>ALGLIB_SSA_XAUUSD!J207</f>
        <v>1775451900</v>
      </c>
      <c r="B207" t="str">
        <f>_xlfn.XLOOKUP($A207,ALGLIB_SSA_XAUUSD!$A$2:$A$1001,ALGLIB_SSA_XAUUSD!$B$2:$B$1001,"",0)</f>
        <v/>
      </c>
      <c r="C207" t="str">
        <f>_xlfn.XLOOKUP($A207,ALGLIB_SSA_XAUUSD!$A$2:$A$1001,ALGLIB_SSA_XAUUSD!$C$2:$C$1001,"",0)</f>
        <v/>
      </c>
      <c r="D207" s="1">
        <f>D206+(D218-D206)*1/12</f>
        <v>4653.684166666666</v>
      </c>
      <c r="E207" s="1">
        <f>E206+(E218-E206)*1/12</f>
        <v>4662.0940225000004</v>
      </c>
      <c r="F207" s="1">
        <f>F206+(F218-F206)*1/12</f>
        <v>4653.3404808333335</v>
      </c>
      <c r="G207" s="1">
        <f>G206+(G218-G206)*1/12</f>
        <v>4671.4651008333331</v>
      </c>
      <c r="H207" s="1">
        <f>H206+(H218-H206)*1/12</f>
        <v>4644.6871816666671</v>
      </c>
      <c r="I207" t="str">
        <f>_xlfn.XLOOKUP($A207,ALGLIB_SSA_XAUUSD!$J$2:$J$1001,ALGLIB_SSA_XAUUSD!$K$2:$K$1001,"",0)</f>
        <v>XAUUSD</v>
      </c>
      <c r="J207" t="str">
        <f>_xlfn.XLOOKUP($A207,ALGLIB_SSA_XAUUSD!$J$2:$J$1001,ALGLIB_SSA_XAUUSD!$L$2:$L$1001,"",0)</f>
        <v>M5</v>
      </c>
      <c r="K207">
        <f>_xlfn.XLOOKUP($A207,ALGLIB_SSA_XAUUSD!$J$2:$J$1001,ALGLIB_SSA_XAUUSD!$M$2:$M$1001,"",0)</f>
        <v>4670.96</v>
      </c>
      <c r="L207">
        <f>_xlfn.XLOOKUP($A207,ALGLIB_SSA_XAUUSD!$J$2:$J$1001,ALGLIB_SSA_XAUUSD!$N$2:$N$1001,"",0)</f>
        <v>4669.2755800000004</v>
      </c>
      <c r="M207">
        <f>_xlfn.XLOOKUP($A207,ALGLIB_SSA_XAUUSD!$J$2:$J$1001,ALGLIB_SSA_XAUUSD!$O$2:$O$1001,"",0)</f>
        <v>4665.3768300000002</v>
      </c>
      <c r="N207">
        <f>_xlfn.XLOOKUP($A207,ALGLIB_SSA_XAUUSD!$J$2:$J$1001,ALGLIB_SSA_XAUUSD!$P$2:$P$1001,"",0)</f>
        <v>4670.7853599999999</v>
      </c>
      <c r="O207">
        <f>_xlfn.XLOOKUP($A207,ALGLIB_SSA_XAUUSD!$J$2:$J$1001,ALGLIB_SSA_XAUUSD!$Q$2:$Q$1001,"",0)</f>
        <v>4663.7814900000003</v>
      </c>
      <c r="R207">
        <f t="shared" si="45"/>
        <v>1775451900</v>
      </c>
      <c r="S207" t="str">
        <f t="shared" si="46"/>
        <v>XAUUSD</v>
      </c>
      <c r="T207" t="str">
        <f t="shared" si="47"/>
        <v>M5</v>
      </c>
      <c r="U207">
        <f t="shared" si="48"/>
        <v>4670.96</v>
      </c>
      <c r="V207">
        <f t="shared" si="49"/>
        <v>4662.0940225000004</v>
      </c>
      <c r="W207">
        <f t="shared" si="50"/>
        <v>4653.3404808333335</v>
      </c>
      <c r="X207">
        <f t="shared" si="51"/>
        <v>4669.2755800000004</v>
      </c>
      <c r="Y207">
        <f t="shared" si="52"/>
        <v>4665.3768300000002</v>
      </c>
      <c r="Z207">
        <f t="shared" si="53"/>
        <v>4671.4651008333331</v>
      </c>
      <c r="AA207">
        <f t="shared" si="54"/>
        <v>4670.7853599999999</v>
      </c>
      <c r="AB207">
        <f t="shared" si="55"/>
        <v>4644.6871816666671</v>
      </c>
      <c r="AC207">
        <f t="shared" si="56"/>
        <v>4663.7814900000003</v>
      </c>
      <c r="AE207">
        <f t="shared" si="57"/>
        <v>4669.2755800000004</v>
      </c>
      <c r="AF207">
        <f t="shared" si="58"/>
        <v>4671.4651008333331</v>
      </c>
      <c r="AG207">
        <f t="shared" si="59"/>
        <v>4644.6871816666671</v>
      </c>
    </row>
    <row r="208" spans="1:33" x14ac:dyDescent="0.55000000000000004">
      <c r="A208">
        <f>ALGLIB_SSA_XAUUSD!J208</f>
        <v>1775452200</v>
      </c>
      <c r="B208" t="str">
        <f>_xlfn.XLOOKUP($A208,ALGLIB_SSA_XAUUSD!$A$2:$A$1001,ALGLIB_SSA_XAUUSD!$B$2:$B$1001,"",0)</f>
        <v/>
      </c>
      <c r="C208" t="str">
        <f>_xlfn.XLOOKUP($A208,ALGLIB_SSA_XAUUSD!$A$2:$A$1001,ALGLIB_SSA_XAUUSD!$C$2:$C$1001,"",0)</f>
        <v/>
      </c>
      <c r="D208" s="1">
        <f>D206+(D218-D206)*2/12</f>
        <v>4654.7983333333332</v>
      </c>
      <c r="E208" s="1">
        <f>E206+(E218-E206)*2/12</f>
        <v>4663.0100549999997</v>
      </c>
      <c r="F208" s="1">
        <f>F206+(F218-F206)*2/12</f>
        <v>4654.1591716666662</v>
      </c>
      <c r="G208" s="1">
        <f>G206+(G218-G206)*2/12</f>
        <v>4672.2168816666663</v>
      </c>
      <c r="H208" s="1">
        <f>H206+(H218-H206)*2/12</f>
        <v>4645.6387433333339</v>
      </c>
      <c r="I208" t="str">
        <f>_xlfn.XLOOKUP($A208,ALGLIB_SSA_XAUUSD!$J$2:$J$1001,ALGLIB_SSA_XAUUSD!$K$2:$K$1001,"",0)</f>
        <v>XAUUSD</v>
      </c>
      <c r="J208" t="str">
        <f>_xlfn.XLOOKUP($A208,ALGLIB_SSA_XAUUSD!$J$2:$J$1001,ALGLIB_SSA_XAUUSD!$L$2:$L$1001,"",0)</f>
        <v>M5</v>
      </c>
      <c r="K208">
        <f>_xlfn.XLOOKUP($A208,ALGLIB_SSA_XAUUSD!$J$2:$J$1001,ALGLIB_SSA_XAUUSD!$M$2:$M$1001,"",0)</f>
        <v>4673.6899999999996</v>
      </c>
      <c r="L208">
        <f>_xlfn.XLOOKUP($A208,ALGLIB_SSA_XAUUSD!$J$2:$J$1001,ALGLIB_SSA_XAUUSD!$N$2:$N$1001,"",0)</f>
        <v>4671.83583</v>
      </c>
      <c r="M208">
        <f>_xlfn.XLOOKUP($A208,ALGLIB_SSA_XAUUSD!$J$2:$J$1001,ALGLIB_SSA_XAUUSD!$O$2:$O$1001,"",0)</f>
        <v>4668.6063299999996</v>
      </c>
      <c r="N208">
        <f>_xlfn.XLOOKUP($A208,ALGLIB_SSA_XAUUSD!$J$2:$J$1001,ALGLIB_SSA_XAUUSD!$P$2:$P$1001,"",0)</f>
        <v>4673.87482</v>
      </c>
      <c r="O208">
        <f>_xlfn.XLOOKUP($A208,ALGLIB_SSA_XAUUSD!$J$2:$J$1001,ALGLIB_SSA_XAUUSD!$Q$2:$Q$1001,"",0)</f>
        <v>4666.9796699999997</v>
      </c>
      <c r="R208">
        <f t="shared" si="45"/>
        <v>1775452200</v>
      </c>
      <c r="S208" t="str">
        <f t="shared" si="46"/>
        <v>XAUUSD</v>
      </c>
      <c r="T208" t="str">
        <f t="shared" si="47"/>
        <v>M5</v>
      </c>
      <c r="U208">
        <f t="shared" si="48"/>
        <v>4673.6899999999996</v>
      </c>
      <c r="V208">
        <f t="shared" si="49"/>
        <v>4663.0100549999997</v>
      </c>
      <c r="W208">
        <f t="shared" si="50"/>
        <v>4654.1591716666662</v>
      </c>
      <c r="X208">
        <f t="shared" si="51"/>
        <v>4671.83583</v>
      </c>
      <c r="Y208">
        <f t="shared" si="52"/>
        <v>4668.6063299999996</v>
      </c>
      <c r="Z208">
        <f t="shared" si="53"/>
        <v>4672.2168816666663</v>
      </c>
      <c r="AA208">
        <f t="shared" si="54"/>
        <v>4673.87482</v>
      </c>
      <c r="AB208">
        <f t="shared" si="55"/>
        <v>4645.6387433333339</v>
      </c>
      <c r="AC208">
        <f t="shared" si="56"/>
        <v>4666.9796699999997</v>
      </c>
      <c r="AE208">
        <f t="shared" si="57"/>
        <v>4671.83583</v>
      </c>
      <c r="AF208">
        <f t="shared" si="58"/>
        <v>4672.2168816666663</v>
      </c>
      <c r="AG208">
        <f t="shared" si="59"/>
        <v>4645.6387433333339</v>
      </c>
    </row>
    <row r="209" spans="1:33" x14ac:dyDescent="0.55000000000000004">
      <c r="A209">
        <f>ALGLIB_SSA_XAUUSD!J209</f>
        <v>1775452500</v>
      </c>
      <c r="B209" t="str">
        <f>_xlfn.XLOOKUP($A209,ALGLIB_SSA_XAUUSD!$A$2:$A$1001,ALGLIB_SSA_XAUUSD!$B$2:$B$1001,"",0)</f>
        <v/>
      </c>
      <c r="C209" t="str">
        <f>_xlfn.XLOOKUP($A209,ALGLIB_SSA_XAUUSD!$A$2:$A$1001,ALGLIB_SSA_XAUUSD!$C$2:$C$1001,"",0)</f>
        <v/>
      </c>
      <c r="D209" s="1">
        <f>D206+(D218-D206)*3/12</f>
        <v>4655.9124999999995</v>
      </c>
      <c r="E209" s="1">
        <f>E206+(E218-E206)*3/12</f>
        <v>4663.9260875</v>
      </c>
      <c r="F209" s="1">
        <f>F206+(F218-F206)*3/12</f>
        <v>4654.9778624999999</v>
      </c>
      <c r="G209" s="1">
        <f>G206+(G218-G206)*3/12</f>
        <v>4672.9686624999995</v>
      </c>
      <c r="H209" s="1">
        <f>H206+(H218-H206)*3/12</f>
        <v>4646.5903050000006</v>
      </c>
      <c r="I209" t="str">
        <f>_xlfn.XLOOKUP($A209,ALGLIB_SSA_XAUUSD!$J$2:$J$1001,ALGLIB_SSA_XAUUSD!$K$2:$K$1001,"",0)</f>
        <v>XAUUSD</v>
      </c>
      <c r="J209" t="str">
        <f>_xlfn.XLOOKUP($A209,ALGLIB_SSA_XAUUSD!$J$2:$J$1001,ALGLIB_SSA_XAUUSD!$L$2:$L$1001,"",0)</f>
        <v>M5</v>
      </c>
      <c r="K209">
        <f>_xlfn.XLOOKUP($A209,ALGLIB_SSA_XAUUSD!$J$2:$J$1001,ALGLIB_SSA_XAUUSD!$M$2:$M$1001,"",0)</f>
        <v>4677.46</v>
      </c>
      <c r="L209">
        <f>_xlfn.XLOOKUP($A209,ALGLIB_SSA_XAUUSD!$J$2:$J$1001,ALGLIB_SSA_XAUUSD!$N$2:$N$1001,"",0)</f>
        <v>4672.9606700000004</v>
      </c>
      <c r="M209">
        <f>_xlfn.XLOOKUP($A209,ALGLIB_SSA_XAUUSD!$J$2:$J$1001,ALGLIB_SSA_XAUUSD!$O$2:$O$1001,"",0)</f>
        <v>4670.7834999999995</v>
      </c>
      <c r="N209">
        <f>_xlfn.XLOOKUP($A209,ALGLIB_SSA_XAUUSD!$J$2:$J$1001,ALGLIB_SSA_XAUUSD!$P$2:$P$1001,"",0)</f>
        <v>4675.5013600000002</v>
      </c>
      <c r="O209">
        <f>_xlfn.XLOOKUP($A209,ALGLIB_SSA_XAUUSD!$J$2:$J$1001,ALGLIB_SSA_XAUUSD!$Q$2:$Q$1001,"",0)</f>
        <v>4668.9796800000004</v>
      </c>
      <c r="R209">
        <f t="shared" si="45"/>
        <v>1775452500</v>
      </c>
      <c r="S209" t="str">
        <f t="shared" si="46"/>
        <v>XAUUSD</v>
      </c>
      <c r="T209" t="str">
        <f t="shared" si="47"/>
        <v>M5</v>
      </c>
      <c r="U209">
        <f t="shared" si="48"/>
        <v>4677.46</v>
      </c>
      <c r="V209">
        <f t="shared" si="49"/>
        <v>4663.9260875</v>
      </c>
      <c r="W209">
        <f t="shared" si="50"/>
        <v>4654.9778624999999</v>
      </c>
      <c r="X209">
        <f t="shared" si="51"/>
        <v>4672.9606700000004</v>
      </c>
      <c r="Y209">
        <f t="shared" si="52"/>
        <v>4670.7834999999995</v>
      </c>
      <c r="Z209">
        <f t="shared" si="53"/>
        <v>4672.9686624999995</v>
      </c>
      <c r="AA209">
        <f t="shared" si="54"/>
        <v>4675.5013600000002</v>
      </c>
      <c r="AB209">
        <f t="shared" si="55"/>
        <v>4646.5903050000006</v>
      </c>
      <c r="AC209">
        <f t="shared" si="56"/>
        <v>4668.9796800000004</v>
      </c>
      <c r="AE209">
        <f t="shared" si="57"/>
        <v>4672.9606700000004</v>
      </c>
      <c r="AF209">
        <f t="shared" si="58"/>
        <v>4672.9686624999995</v>
      </c>
      <c r="AG209">
        <f t="shared" si="59"/>
        <v>4646.5903050000006</v>
      </c>
    </row>
    <row r="210" spans="1:33" x14ac:dyDescent="0.55000000000000004">
      <c r="A210">
        <f>ALGLIB_SSA_XAUUSD!J210</f>
        <v>1775452800</v>
      </c>
      <c r="B210" t="str">
        <f>_xlfn.XLOOKUP($A210,ALGLIB_SSA_XAUUSD!$A$2:$A$1001,ALGLIB_SSA_XAUUSD!$B$2:$B$1001,"",0)</f>
        <v/>
      </c>
      <c r="C210" t="str">
        <f>_xlfn.XLOOKUP($A210,ALGLIB_SSA_XAUUSD!$A$2:$A$1001,ALGLIB_SSA_XAUUSD!$C$2:$C$1001,"",0)</f>
        <v/>
      </c>
      <c r="D210" s="1">
        <f>D206+(D218-D206)*4/12</f>
        <v>4657.0266666666666</v>
      </c>
      <c r="E210" s="1">
        <f>E206+(E218-E206)*4/12</f>
        <v>4664.8421200000003</v>
      </c>
      <c r="F210" s="1">
        <f>F206+(F218-F206)*4/12</f>
        <v>4655.7965533333336</v>
      </c>
      <c r="G210" s="1">
        <f>G206+(G218-G206)*4/12</f>
        <v>4673.7204433333336</v>
      </c>
      <c r="H210" s="1">
        <f>H206+(H218-H206)*4/12</f>
        <v>4647.5418666666674</v>
      </c>
      <c r="I210" t="str">
        <f>_xlfn.XLOOKUP($A210,ALGLIB_SSA_XAUUSD!$J$2:$J$1001,ALGLIB_SSA_XAUUSD!$K$2:$K$1001,"",0)</f>
        <v>XAUUSD</v>
      </c>
      <c r="J210" t="str">
        <f>_xlfn.XLOOKUP($A210,ALGLIB_SSA_XAUUSD!$J$2:$J$1001,ALGLIB_SSA_XAUUSD!$L$2:$L$1001,"",0)</f>
        <v>M5</v>
      </c>
      <c r="K210">
        <f>_xlfn.XLOOKUP($A210,ALGLIB_SSA_XAUUSD!$J$2:$J$1001,ALGLIB_SSA_XAUUSD!$M$2:$M$1001,"",0)</f>
        <v>4673.74</v>
      </c>
      <c r="L210">
        <f>_xlfn.XLOOKUP($A210,ALGLIB_SSA_XAUUSD!$J$2:$J$1001,ALGLIB_SSA_XAUUSD!$N$2:$N$1001,"",0)</f>
        <v>4672.5544099999997</v>
      </c>
      <c r="M210">
        <f>_xlfn.XLOOKUP($A210,ALGLIB_SSA_XAUUSD!$J$2:$J$1001,ALGLIB_SSA_XAUUSD!$O$2:$O$1001,"",0)</f>
        <v>4671.6689500000002</v>
      </c>
      <c r="N210">
        <f>_xlfn.XLOOKUP($A210,ALGLIB_SSA_XAUUSD!$J$2:$J$1001,ALGLIB_SSA_XAUUSD!$P$2:$P$1001,"",0)</f>
        <v>4675.6082299999998</v>
      </c>
      <c r="O210">
        <f>_xlfn.XLOOKUP($A210,ALGLIB_SSA_XAUUSD!$J$2:$J$1001,ALGLIB_SSA_XAUUSD!$Q$2:$Q$1001,"",0)</f>
        <v>4669.5083100000002</v>
      </c>
      <c r="R210">
        <f t="shared" si="45"/>
        <v>1775452800</v>
      </c>
      <c r="S210" t="str">
        <f t="shared" si="46"/>
        <v>XAUUSD</v>
      </c>
      <c r="T210" t="str">
        <f t="shared" si="47"/>
        <v>M5</v>
      </c>
      <c r="U210">
        <f t="shared" si="48"/>
        <v>4673.74</v>
      </c>
      <c r="V210">
        <f t="shared" si="49"/>
        <v>4664.8421200000003</v>
      </c>
      <c r="W210">
        <f t="shared" si="50"/>
        <v>4655.7965533333336</v>
      </c>
      <c r="X210">
        <f t="shared" si="51"/>
        <v>4672.5544099999997</v>
      </c>
      <c r="Y210">
        <f t="shared" si="52"/>
        <v>4671.6689500000002</v>
      </c>
      <c r="Z210">
        <f t="shared" si="53"/>
        <v>4673.7204433333336</v>
      </c>
      <c r="AA210">
        <f t="shared" si="54"/>
        <v>4675.6082299999998</v>
      </c>
      <c r="AB210">
        <f t="shared" si="55"/>
        <v>4647.5418666666674</v>
      </c>
      <c r="AC210">
        <f t="shared" si="56"/>
        <v>4669.5083100000002</v>
      </c>
      <c r="AE210">
        <f t="shared" si="57"/>
        <v>4672.5544099999997</v>
      </c>
      <c r="AF210">
        <f t="shared" si="58"/>
        <v>4673.7204433333336</v>
      </c>
      <c r="AG210">
        <f t="shared" si="59"/>
        <v>4647.5418666666674</v>
      </c>
    </row>
    <row r="211" spans="1:33" x14ac:dyDescent="0.55000000000000004">
      <c r="A211">
        <f>ALGLIB_SSA_XAUUSD!J211</f>
        <v>1775453100</v>
      </c>
      <c r="B211" t="str">
        <f>_xlfn.XLOOKUP($A211,ALGLIB_SSA_XAUUSD!$A$2:$A$1001,ALGLIB_SSA_XAUUSD!$B$2:$B$1001,"",0)</f>
        <v/>
      </c>
      <c r="C211" t="str">
        <f>_xlfn.XLOOKUP($A211,ALGLIB_SSA_XAUUSD!$A$2:$A$1001,ALGLIB_SSA_XAUUSD!$C$2:$C$1001,"",0)</f>
        <v/>
      </c>
      <c r="D211" s="1">
        <f>D206+(D218-D206)*5/12</f>
        <v>4658.1408333333329</v>
      </c>
      <c r="E211" s="1">
        <f>E206+(E218-E206)*5/12</f>
        <v>4665.7581524999996</v>
      </c>
      <c r="F211" s="1">
        <f>F206+(F218-F206)*5/12</f>
        <v>4656.6152441666663</v>
      </c>
      <c r="G211" s="1">
        <f>G206+(G218-G206)*5/12</f>
        <v>4674.4722241666668</v>
      </c>
      <c r="H211" s="1">
        <f>H206+(H218-H206)*5/12</f>
        <v>4648.4934283333341</v>
      </c>
      <c r="I211" t="str">
        <f>_xlfn.XLOOKUP($A211,ALGLIB_SSA_XAUUSD!$J$2:$J$1001,ALGLIB_SSA_XAUUSD!$K$2:$K$1001,"",0)</f>
        <v>XAUUSD</v>
      </c>
      <c r="J211" t="str">
        <f>_xlfn.XLOOKUP($A211,ALGLIB_SSA_XAUUSD!$J$2:$J$1001,ALGLIB_SSA_XAUUSD!$L$2:$L$1001,"",0)</f>
        <v>M5</v>
      </c>
      <c r="K211">
        <f>_xlfn.XLOOKUP($A211,ALGLIB_SSA_XAUUSD!$J$2:$J$1001,ALGLIB_SSA_XAUUSD!$M$2:$M$1001,"",0)</f>
        <v>4667.3</v>
      </c>
      <c r="L211">
        <f>_xlfn.XLOOKUP($A211,ALGLIB_SSA_XAUUSD!$J$2:$J$1001,ALGLIB_SSA_XAUUSD!$N$2:$N$1001,"",0)</f>
        <v>4670.9160599999996</v>
      </c>
      <c r="M211">
        <f>_xlfn.XLOOKUP($A211,ALGLIB_SSA_XAUUSD!$J$2:$J$1001,ALGLIB_SSA_XAUUSD!$O$2:$O$1001,"",0)</f>
        <v>4671.2924999999996</v>
      </c>
      <c r="N211">
        <f>_xlfn.XLOOKUP($A211,ALGLIB_SSA_XAUUSD!$J$2:$J$1001,ALGLIB_SSA_XAUUSD!$P$2:$P$1001,"",0)</f>
        <v>4674.3608999999997</v>
      </c>
      <c r="O211">
        <f>_xlfn.XLOOKUP($A211,ALGLIB_SSA_XAUUSD!$J$2:$J$1001,ALGLIB_SSA_XAUUSD!$Q$2:$Q$1001,"",0)</f>
        <v>4668.69985</v>
      </c>
      <c r="R211">
        <f t="shared" si="45"/>
        <v>1775453100</v>
      </c>
      <c r="S211" t="str">
        <f t="shared" si="46"/>
        <v>XAUUSD</v>
      </c>
      <c r="T211" t="str">
        <f t="shared" si="47"/>
        <v>M5</v>
      </c>
      <c r="U211">
        <f t="shared" si="48"/>
        <v>4667.3</v>
      </c>
      <c r="V211">
        <f t="shared" si="49"/>
        <v>4665.7581524999996</v>
      </c>
      <c r="W211">
        <f t="shared" si="50"/>
        <v>4656.6152441666663</v>
      </c>
      <c r="X211">
        <f t="shared" si="51"/>
        <v>4670.9160599999996</v>
      </c>
      <c r="Y211">
        <f t="shared" si="52"/>
        <v>4671.2924999999996</v>
      </c>
      <c r="Z211">
        <f t="shared" si="53"/>
        <v>4674.4722241666668</v>
      </c>
      <c r="AA211">
        <f t="shared" si="54"/>
        <v>4674.3608999999997</v>
      </c>
      <c r="AB211">
        <f t="shared" si="55"/>
        <v>4648.4934283333341</v>
      </c>
      <c r="AC211">
        <f t="shared" si="56"/>
        <v>4668.69985</v>
      </c>
      <c r="AE211">
        <f t="shared" si="57"/>
        <v>4670.9160599999996</v>
      </c>
      <c r="AF211">
        <f t="shared" si="58"/>
        <v>4674.4722241666668</v>
      </c>
      <c r="AG211">
        <f t="shared" si="59"/>
        <v>4648.4934283333341</v>
      </c>
    </row>
    <row r="212" spans="1:33" x14ac:dyDescent="0.55000000000000004">
      <c r="A212">
        <f>ALGLIB_SSA_XAUUSD!J212</f>
        <v>1775453400</v>
      </c>
      <c r="B212" t="str">
        <f>_xlfn.XLOOKUP($A212,ALGLIB_SSA_XAUUSD!$A$2:$A$1001,ALGLIB_SSA_XAUUSD!$B$2:$B$1001,"",0)</f>
        <v/>
      </c>
      <c r="C212" t="str">
        <f>_xlfn.XLOOKUP($A212,ALGLIB_SSA_XAUUSD!$A$2:$A$1001,ALGLIB_SSA_XAUUSD!$C$2:$C$1001,"",0)</f>
        <v/>
      </c>
      <c r="D212" s="1">
        <f>D206+(D218-D206)*6/12</f>
        <v>4659.2549999999992</v>
      </c>
      <c r="E212" s="1">
        <f>E206+(E218-E206)*6/12</f>
        <v>4666.6741849999999</v>
      </c>
      <c r="F212" s="1">
        <f>F206+(F218-F206)*6/12</f>
        <v>4657.433935</v>
      </c>
      <c r="G212" s="1">
        <f>G206+(G218-G206)*6/12</f>
        <v>4675.224005</v>
      </c>
      <c r="H212" s="1">
        <f>H206+(H218-H206)*6/12</f>
        <v>4649.44499</v>
      </c>
      <c r="I212" t="str">
        <f>_xlfn.XLOOKUP($A212,ALGLIB_SSA_XAUUSD!$J$2:$J$1001,ALGLIB_SSA_XAUUSD!$K$2:$K$1001,"",0)</f>
        <v>XAUUSD</v>
      </c>
      <c r="J212" t="str">
        <f>_xlfn.XLOOKUP($A212,ALGLIB_SSA_XAUUSD!$J$2:$J$1001,ALGLIB_SSA_XAUUSD!$L$2:$L$1001,"",0)</f>
        <v>M5</v>
      </c>
      <c r="K212">
        <f>_xlfn.XLOOKUP($A212,ALGLIB_SSA_XAUUSD!$J$2:$J$1001,ALGLIB_SSA_XAUUSD!$M$2:$M$1001,"",0)</f>
        <v>4667.47</v>
      </c>
      <c r="L212">
        <f>_xlfn.XLOOKUP($A212,ALGLIB_SSA_XAUUSD!$J$2:$J$1001,ALGLIB_SSA_XAUUSD!$N$2:$N$1001,"",0)</f>
        <v>4668.5599499999998</v>
      </c>
      <c r="M212">
        <f>_xlfn.XLOOKUP($A212,ALGLIB_SSA_XAUUSD!$J$2:$J$1001,ALGLIB_SSA_XAUUSD!$O$2:$O$1001,"",0)</f>
        <v>4669.92623</v>
      </c>
      <c r="N212">
        <f>_xlfn.XLOOKUP($A212,ALGLIB_SSA_XAUUSD!$J$2:$J$1001,ALGLIB_SSA_XAUUSD!$P$2:$P$1001,"",0)</f>
        <v>4672.2420099999999</v>
      </c>
      <c r="O212">
        <f>_xlfn.XLOOKUP($A212,ALGLIB_SSA_XAUUSD!$J$2:$J$1001,ALGLIB_SSA_XAUUSD!$Q$2:$Q$1001,"",0)</f>
        <v>4666.7853100000002</v>
      </c>
      <c r="R212">
        <f t="shared" si="45"/>
        <v>1775453400</v>
      </c>
      <c r="S212" t="str">
        <f t="shared" si="46"/>
        <v>XAUUSD</v>
      </c>
      <c r="T212" t="str">
        <f t="shared" si="47"/>
        <v>M5</v>
      </c>
      <c r="U212">
        <f t="shared" si="48"/>
        <v>4667.47</v>
      </c>
      <c r="V212">
        <f t="shared" si="49"/>
        <v>4666.6741849999999</v>
      </c>
      <c r="W212">
        <f t="shared" si="50"/>
        <v>4657.433935</v>
      </c>
      <c r="X212">
        <f t="shared" si="51"/>
        <v>4668.5599499999998</v>
      </c>
      <c r="Y212">
        <f t="shared" si="52"/>
        <v>4669.92623</v>
      </c>
      <c r="Z212">
        <f t="shared" si="53"/>
        <v>4675.224005</v>
      </c>
      <c r="AA212">
        <f t="shared" si="54"/>
        <v>4672.2420099999999</v>
      </c>
      <c r="AB212">
        <f t="shared" si="55"/>
        <v>4649.44499</v>
      </c>
      <c r="AC212">
        <f t="shared" si="56"/>
        <v>4666.7853100000002</v>
      </c>
      <c r="AE212">
        <f t="shared" si="57"/>
        <v>4668.5599499999998</v>
      </c>
      <c r="AF212">
        <f t="shared" si="58"/>
        <v>4675.224005</v>
      </c>
      <c r="AG212">
        <f t="shared" si="59"/>
        <v>4649.44499</v>
      </c>
    </row>
    <row r="213" spans="1:33" x14ac:dyDescent="0.55000000000000004">
      <c r="A213">
        <f>ALGLIB_SSA_XAUUSD!J213</f>
        <v>1775453700</v>
      </c>
      <c r="B213" t="str">
        <f>_xlfn.XLOOKUP($A213,ALGLIB_SSA_XAUUSD!$A$2:$A$1001,ALGLIB_SSA_XAUUSD!$B$2:$B$1001,"",0)</f>
        <v/>
      </c>
      <c r="C213" t="str">
        <f>_xlfn.XLOOKUP($A213,ALGLIB_SSA_XAUUSD!$A$2:$A$1001,ALGLIB_SSA_XAUUSD!$C$2:$C$1001,"",0)</f>
        <v/>
      </c>
      <c r="D213" s="1">
        <f>D206+(D218-D206)*7/12</f>
        <v>4660.3691666666664</v>
      </c>
      <c r="E213" s="1">
        <f>E206+(E218-E206)*7/12</f>
        <v>4667.5902175000001</v>
      </c>
      <c r="F213" s="1">
        <f>F206+(F218-F206)*7/12</f>
        <v>4658.2526258333337</v>
      </c>
      <c r="G213" s="1">
        <f>G206+(G218-G206)*7/12</f>
        <v>4675.9757858333332</v>
      </c>
      <c r="H213" s="1">
        <f>H206+(H218-H206)*7/12</f>
        <v>4650.3965516666667</v>
      </c>
      <c r="I213" t="str">
        <f>_xlfn.XLOOKUP($A213,ALGLIB_SSA_XAUUSD!$J$2:$J$1001,ALGLIB_SSA_XAUUSD!$K$2:$K$1001,"",0)</f>
        <v>XAUUSD</v>
      </c>
      <c r="J213" t="str">
        <f>_xlfn.XLOOKUP($A213,ALGLIB_SSA_XAUUSD!$J$2:$J$1001,ALGLIB_SSA_XAUUSD!$L$2:$L$1001,"",0)</f>
        <v>M5</v>
      </c>
      <c r="K213">
        <f>_xlfn.XLOOKUP($A213,ALGLIB_SSA_XAUUSD!$J$2:$J$1001,ALGLIB_SSA_XAUUSD!$M$2:$M$1001,"",0)</f>
        <v>4665.83</v>
      </c>
      <c r="L213">
        <f>_xlfn.XLOOKUP($A213,ALGLIB_SSA_XAUUSD!$J$2:$J$1001,ALGLIB_SSA_XAUUSD!$N$2:$N$1001,"",0)</f>
        <v>4665.8797699999996</v>
      </c>
      <c r="M213">
        <f>_xlfn.XLOOKUP($A213,ALGLIB_SSA_XAUUSD!$J$2:$J$1001,ALGLIB_SSA_XAUUSD!$O$2:$O$1001,"",0)</f>
        <v>4667.9030000000002</v>
      </c>
      <c r="N213">
        <f>_xlfn.XLOOKUP($A213,ALGLIB_SSA_XAUUSD!$J$2:$J$1001,ALGLIB_SSA_XAUUSD!$P$2:$P$1001,"",0)</f>
        <v>4669.7848899999999</v>
      </c>
      <c r="O213">
        <f>_xlfn.XLOOKUP($A213,ALGLIB_SSA_XAUUSD!$J$2:$J$1001,ALGLIB_SSA_XAUUSD!$Q$2:$Q$1001,"",0)</f>
        <v>4664.1510200000002</v>
      </c>
      <c r="R213">
        <f t="shared" si="45"/>
        <v>1775453700</v>
      </c>
      <c r="S213" t="str">
        <f t="shared" si="46"/>
        <v>XAUUSD</v>
      </c>
      <c r="T213" t="str">
        <f t="shared" si="47"/>
        <v>M5</v>
      </c>
      <c r="U213">
        <f t="shared" si="48"/>
        <v>4665.83</v>
      </c>
      <c r="V213">
        <f t="shared" si="49"/>
        <v>4667.5902175000001</v>
      </c>
      <c r="W213">
        <f t="shared" si="50"/>
        <v>4658.2526258333337</v>
      </c>
      <c r="X213">
        <f t="shared" si="51"/>
        <v>4665.8797699999996</v>
      </c>
      <c r="Y213">
        <f t="shared" si="52"/>
        <v>4667.9030000000002</v>
      </c>
      <c r="Z213">
        <f t="shared" si="53"/>
        <v>4675.9757858333332</v>
      </c>
      <c r="AA213">
        <f t="shared" si="54"/>
        <v>4669.7848899999999</v>
      </c>
      <c r="AB213">
        <f t="shared" si="55"/>
        <v>4650.3965516666667</v>
      </c>
      <c r="AC213">
        <f t="shared" si="56"/>
        <v>4664.1510200000002</v>
      </c>
      <c r="AE213">
        <f t="shared" si="57"/>
        <v>4665.8797699999996</v>
      </c>
      <c r="AF213">
        <f t="shared" si="58"/>
        <v>4675.9757858333332</v>
      </c>
      <c r="AG213">
        <f t="shared" si="59"/>
        <v>4650.3965516666667</v>
      </c>
    </row>
    <row r="214" spans="1:33" x14ac:dyDescent="0.55000000000000004">
      <c r="A214">
        <f>ALGLIB_SSA_XAUUSD!J214</f>
        <v>1775454000</v>
      </c>
      <c r="B214" t="str">
        <f>_xlfn.XLOOKUP($A214,ALGLIB_SSA_XAUUSD!$A$2:$A$1001,ALGLIB_SSA_XAUUSD!$B$2:$B$1001,"",0)</f>
        <v/>
      </c>
      <c r="C214" t="str">
        <f>_xlfn.XLOOKUP($A214,ALGLIB_SSA_XAUUSD!$A$2:$A$1001,ALGLIB_SSA_XAUUSD!$C$2:$C$1001,"",0)</f>
        <v/>
      </c>
      <c r="D214" s="1">
        <f>D206+(D218-D206)*8/12</f>
        <v>4661.4833333333327</v>
      </c>
      <c r="E214" s="1">
        <f>E206+(E218-E206)*8/12</f>
        <v>4668.5062499999995</v>
      </c>
      <c r="F214" s="1">
        <f>F206+(F218-F206)*8/12</f>
        <v>4659.0713166666665</v>
      </c>
      <c r="G214" s="1">
        <f>G206+(G218-G206)*8/12</f>
        <v>4676.7275666666665</v>
      </c>
      <c r="H214" s="1">
        <f>H206+(H218-H206)*8/12</f>
        <v>4651.3481133333335</v>
      </c>
      <c r="I214" t="str">
        <f>_xlfn.XLOOKUP($A214,ALGLIB_SSA_XAUUSD!$J$2:$J$1001,ALGLIB_SSA_XAUUSD!$K$2:$K$1001,"",0)</f>
        <v>XAUUSD</v>
      </c>
      <c r="J214" t="str">
        <f>_xlfn.XLOOKUP($A214,ALGLIB_SSA_XAUUSD!$J$2:$J$1001,ALGLIB_SSA_XAUUSD!$L$2:$L$1001,"",0)</f>
        <v>M5</v>
      </c>
      <c r="K214">
        <f>_xlfn.XLOOKUP($A214,ALGLIB_SSA_XAUUSD!$J$2:$J$1001,ALGLIB_SSA_XAUUSD!$M$2:$M$1001,"",0)</f>
        <v>4661.57</v>
      </c>
      <c r="L214">
        <f>_xlfn.XLOOKUP($A214,ALGLIB_SSA_XAUUSD!$J$2:$J$1001,ALGLIB_SSA_XAUUSD!$N$2:$N$1001,"",0)</f>
        <v>4663.2718400000003</v>
      </c>
      <c r="M214">
        <f>_xlfn.XLOOKUP($A214,ALGLIB_SSA_XAUUSD!$J$2:$J$1001,ALGLIB_SSA_XAUUSD!$O$2:$O$1001,"",0)</f>
        <v>4665.5874199999998</v>
      </c>
      <c r="N214">
        <f>_xlfn.XLOOKUP($A214,ALGLIB_SSA_XAUUSD!$J$2:$J$1001,ALGLIB_SSA_XAUUSD!$P$2:$P$1001,"",0)</f>
        <v>4667.3908799999999</v>
      </c>
      <c r="O214">
        <f>_xlfn.XLOOKUP($A214,ALGLIB_SSA_XAUUSD!$J$2:$J$1001,ALGLIB_SSA_XAUUSD!$Q$2:$Q$1001,"",0)</f>
        <v>4661.1457300000002</v>
      </c>
      <c r="R214">
        <f t="shared" si="45"/>
        <v>1775454000</v>
      </c>
      <c r="S214" t="str">
        <f t="shared" si="46"/>
        <v>XAUUSD</v>
      </c>
      <c r="T214" t="str">
        <f t="shared" si="47"/>
        <v>M5</v>
      </c>
      <c r="U214">
        <f t="shared" si="48"/>
        <v>4661.57</v>
      </c>
      <c r="V214">
        <f t="shared" si="49"/>
        <v>4668.5062499999995</v>
      </c>
      <c r="W214">
        <f t="shared" si="50"/>
        <v>4659.0713166666665</v>
      </c>
      <c r="X214">
        <f t="shared" si="51"/>
        <v>4663.2718400000003</v>
      </c>
      <c r="Y214">
        <f t="shared" si="52"/>
        <v>4665.5874199999998</v>
      </c>
      <c r="Z214">
        <f t="shared" si="53"/>
        <v>4676.7275666666665</v>
      </c>
      <c r="AA214">
        <f t="shared" si="54"/>
        <v>4667.3908799999999</v>
      </c>
      <c r="AB214">
        <f t="shared" si="55"/>
        <v>4651.3481133333335</v>
      </c>
      <c r="AC214">
        <f t="shared" si="56"/>
        <v>4661.1457300000002</v>
      </c>
      <c r="AE214">
        <f t="shared" si="57"/>
        <v>4663.2718400000003</v>
      </c>
      <c r="AF214">
        <f t="shared" si="58"/>
        <v>4676.7275666666665</v>
      </c>
      <c r="AG214">
        <f t="shared" si="59"/>
        <v>4651.3481133333335</v>
      </c>
    </row>
    <row r="215" spans="1:33" x14ac:dyDescent="0.55000000000000004">
      <c r="A215">
        <f>ALGLIB_SSA_XAUUSD!J215</f>
        <v>1775454300</v>
      </c>
      <c r="B215" t="str">
        <f>_xlfn.XLOOKUP($A215,ALGLIB_SSA_XAUUSD!$A$2:$A$1001,ALGLIB_SSA_XAUUSD!$B$2:$B$1001,"",0)</f>
        <v/>
      </c>
      <c r="C215" t="str">
        <f>_xlfn.XLOOKUP($A215,ALGLIB_SSA_XAUUSD!$A$2:$A$1001,ALGLIB_SSA_XAUUSD!$C$2:$C$1001,"",0)</f>
        <v/>
      </c>
      <c r="D215" s="1">
        <f>D206+(D218-D206)*9/12</f>
        <v>4662.5974999999999</v>
      </c>
      <c r="E215" s="1">
        <f>E206+(E218-E206)*9/12</f>
        <v>4669.4222824999997</v>
      </c>
      <c r="F215" s="1">
        <f>F206+(F218-F206)*9/12</f>
        <v>4659.8900075000001</v>
      </c>
      <c r="G215" s="1">
        <f>G206+(G218-G206)*9/12</f>
        <v>4677.4793475000006</v>
      </c>
      <c r="H215" s="1">
        <f>H206+(H218-H206)*9/12</f>
        <v>4652.2996750000002</v>
      </c>
      <c r="I215" t="str">
        <f>_xlfn.XLOOKUP($A215,ALGLIB_SSA_XAUUSD!$J$2:$J$1001,ALGLIB_SSA_XAUUSD!$K$2:$K$1001,"",0)</f>
        <v>XAUUSD</v>
      </c>
      <c r="J215" t="str">
        <f>_xlfn.XLOOKUP($A215,ALGLIB_SSA_XAUUSD!$J$2:$J$1001,ALGLIB_SSA_XAUUSD!$L$2:$L$1001,"",0)</f>
        <v>M5</v>
      </c>
      <c r="K215">
        <f>_xlfn.XLOOKUP($A215,ALGLIB_SSA_XAUUSD!$J$2:$J$1001,ALGLIB_SSA_XAUUSD!$M$2:$M$1001,"",0)</f>
        <v>4660.0600000000004</v>
      </c>
      <c r="L215">
        <f>_xlfn.XLOOKUP($A215,ALGLIB_SSA_XAUUSD!$J$2:$J$1001,ALGLIB_SSA_XAUUSD!$N$2:$N$1001,"",0)</f>
        <v>4661.0600400000003</v>
      </c>
      <c r="M215">
        <f>_xlfn.XLOOKUP($A215,ALGLIB_SSA_XAUUSD!$J$2:$J$1001,ALGLIB_SSA_XAUUSD!$O$2:$O$1001,"",0)</f>
        <v>4663.3237300000001</v>
      </c>
      <c r="N215">
        <f>_xlfn.XLOOKUP($A215,ALGLIB_SSA_XAUUSD!$J$2:$J$1001,ALGLIB_SSA_XAUUSD!$P$2:$P$1001,"",0)</f>
        <v>4665.2981099999997</v>
      </c>
      <c r="O215">
        <f>_xlfn.XLOOKUP($A215,ALGLIB_SSA_XAUUSD!$J$2:$J$1001,ALGLIB_SSA_XAUUSD!$Q$2:$Q$1001,"",0)</f>
        <v>4658.2190300000002</v>
      </c>
      <c r="R215">
        <f t="shared" si="45"/>
        <v>1775454300</v>
      </c>
      <c r="S215" t="str">
        <f t="shared" si="46"/>
        <v>XAUUSD</v>
      </c>
      <c r="T215" t="str">
        <f t="shared" si="47"/>
        <v>M5</v>
      </c>
      <c r="U215">
        <f t="shared" si="48"/>
        <v>4660.0600000000004</v>
      </c>
      <c r="V215">
        <f t="shared" si="49"/>
        <v>4669.4222824999997</v>
      </c>
      <c r="W215">
        <f t="shared" si="50"/>
        <v>4659.8900075000001</v>
      </c>
      <c r="X215">
        <f t="shared" si="51"/>
        <v>4661.0600400000003</v>
      </c>
      <c r="Y215">
        <f t="shared" si="52"/>
        <v>4663.3237300000001</v>
      </c>
      <c r="Z215">
        <f t="shared" si="53"/>
        <v>4677.4793475000006</v>
      </c>
      <c r="AA215">
        <f t="shared" si="54"/>
        <v>4665.2981099999997</v>
      </c>
      <c r="AB215">
        <f t="shared" si="55"/>
        <v>4652.2996750000002</v>
      </c>
      <c r="AC215">
        <f t="shared" si="56"/>
        <v>4658.2190300000002</v>
      </c>
      <c r="AE215">
        <f t="shared" si="57"/>
        <v>4661.0600400000003</v>
      </c>
      <c r="AF215">
        <f t="shared" si="58"/>
        <v>4677.4793475000006</v>
      </c>
      <c r="AG215">
        <f t="shared" si="59"/>
        <v>4652.2996750000002</v>
      </c>
    </row>
    <row r="216" spans="1:33" x14ac:dyDescent="0.55000000000000004">
      <c r="A216">
        <f>ALGLIB_SSA_XAUUSD!J216</f>
        <v>1775454600</v>
      </c>
      <c r="B216" t="str">
        <f>_xlfn.XLOOKUP($A216,ALGLIB_SSA_XAUUSD!$A$2:$A$1001,ALGLIB_SSA_XAUUSD!$B$2:$B$1001,"",0)</f>
        <v/>
      </c>
      <c r="C216" t="str">
        <f>_xlfn.XLOOKUP($A216,ALGLIB_SSA_XAUUSD!$A$2:$A$1001,ALGLIB_SSA_XAUUSD!$C$2:$C$1001,"",0)</f>
        <v/>
      </c>
      <c r="D216" s="1">
        <f>D206+(D218-D206)*10/12</f>
        <v>4663.7116666666661</v>
      </c>
      <c r="E216" s="1">
        <f>E206+(E218-E206)*10/12</f>
        <v>4670.338315</v>
      </c>
      <c r="F216" s="1">
        <f>F206+(F218-F206)*10/12</f>
        <v>4660.7086983333338</v>
      </c>
      <c r="G216" s="1">
        <f>G206+(G218-G206)*10/12</f>
        <v>4678.2311283333338</v>
      </c>
      <c r="H216" s="1">
        <f>H206+(H218-H206)*10/12</f>
        <v>4653.251236666667</v>
      </c>
      <c r="I216" t="str">
        <f>_xlfn.XLOOKUP($A216,ALGLIB_SSA_XAUUSD!$J$2:$J$1001,ALGLIB_SSA_XAUUSD!$K$2:$K$1001,"",0)</f>
        <v>XAUUSD</v>
      </c>
      <c r="J216" t="str">
        <f>_xlfn.XLOOKUP($A216,ALGLIB_SSA_XAUUSD!$J$2:$J$1001,ALGLIB_SSA_XAUUSD!$L$2:$L$1001,"",0)</f>
        <v>M5</v>
      </c>
      <c r="K216">
        <f>_xlfn.XLOOKUP($A216,ALGLIB_SSA_XAUUSD!$J$2:$J$1001,ALGLIB_SSA_XAUUSD!$M$2:$M$1001,"",0)</f>
        <v>4667.0200000000004</v>
      </c>
      <c r="L216">
        <f>_xlfn.XLOOKUP($A216,ALGLIB_SSA_XAUUSD!$J$2:$J$1001,ALGLIB_SSA_XAUUSD!$N$2:$N$1001,"",0)</f>
        <v>4659.3645399999996</v>
      </c>
      <c r="M216">
        <f>_xlfn.XLOOKUP($A216,ALGLIB_SSA_XAUUSD!$J$2:$J$1001,ALGLIB_SSA_XAUUSD!$O$2:$O$1001,"",0)</f>
        <v>4661.3441400000002</v>
      </c>
      <c r="N216">
        <f>_xlfn.XLOOKUP($A216,ALGLIB_SSA_XAUUSD!$J$2:$J$1001,ALGLIB_SSA_XAUUSD!$P$2:$P$1001,"",0)</f>
        <v>4663.6478299999999</v>
      </c>
      <c r="O216">
        <f>_xlfn.XLOOKUP($A216,ALGLIB_SSA_XAUUSD!$J$2:$J$1001,ALGLIB_SSA_XAUUSD!$Q$2:$Q$1001,"",0)</f>
        <v>4655.6898700000002</v>
      </c>
      <c r="R216">
        <f t="shared" si="45"/>
        <v>1775454600</v>
      </c>
      <c r="S216" t="str">
        <f t="shared" si="46"/>
        <v>XAUUSD</v>
      </c>
      <c r="T216" t="str">
        <f t="shared" si="47"/>
        <v>M5</v>
      </c>
      <c r="U216">
        <f t="shared" si="48"/>
        <v>4667.0200000000004</v>
      </c>
      <c r="V216">
        <f t="shared" si="49"/>
        <v>4670.338315</v>
      </c>
      <c r="W216">
        <f t="shared" si="50"/>
        <v>4660.7086983333338</v>
      </c>
      <c r="X216">
        <f t="shared" si="51"/>
        <v>4659.3645399999996</v>
      </c>
      <c r="Y216">
        <f t="shared" si="52"/>
        <v>4661.3441400000002</v>
      </c>
      <c r="Z216">
        <f t="shared" si="53"/>
        <v>4678.2311283333338</v>
      </c>
      <c r="AA216">
        <f t="shared" si="54"/>
        <v>4663.6478299999999</v>
      </c>
      <c r="AB216">
        <f t="shared" si="55"/>
        <v>4653.251236666667</v>
      </c>
      <c r="AC216">
        <f t="shared" si="56"/>
        <v>4655.6898700000002</v>
      </c>
      <c r="AE216">
        <f t="shared" si="57"/>
        <v>4659.3645399999996</v>
      </c>
      <c r="AF216">
        <f t="shared" si="58"/>
        <v>4678.2311283333338</v>
      </c>
      <c r="AG216">
        <f t="shared" si="59"/>
        <v>4653.251236666667</v>
      </c>
    </row>
    <row r="217" spans="1:33" x14ac:dyDescent="0.55000000000000004">
      <c r="A217">
        <f>ALGLIB_SSA_XAUUSD!J217</f>
        <v>1775454900</v>
      </c>
      <c r="B217" t="str">
        <f>_xlfn.XLOOKUP($A217,ALGLIB_SSA_XAUUSD!$A$2:$A$1001,ALGLIB_SSA_XAUUSD!$B$2:$B$1001,"",0)</f>
        <v/>
      </c>
      <c r="C217" t="str">
        <f>_xlfn.XLOOKUP($A217,ALGLIB_SSA_XAUUSD!$A$2:$A$1001,ALGLIB_SSA_XAUUSD!$C$2:$C$1001,"",0)</f>
        <v/>
      </c>
      <c r="D217" s="1">
        <f>D206+(D218-D206)*11/12</f>
        <v>4664.8258333333333</v>
      </c>
      <c r="E217" s="1">
        <f>E206+(E218-E206)*11/12</f>
        <v>4671.2543474999993</v>
      </c>
      <c r="F217" s="1">
        <f>F206+(F218-F206)*11/12</f>
        <v>4661.5273891666666</v>
      </c>
      <c r="G217" s="1">
        <f>G206+(G218-G206)*11/12</f>
        <v>4678.982909166667</v>
      </c>
      <c r="H217" s="1">
        <f>H206+(H218-H206)*11/12</f>
        <v>4654.2027983333337</v>
      </c>
      <c r="I217" t="str">
        <f>_xlfn.XLOOKUP($A217,ALGLIB_SSA_XAUUSD!$J$2:$J$1001,ALGLIB_SSA_XAUUSD!$K$2:$K$1001,"",0)</f>
        <v>XAUUSD</v>
      </c>
      <c r="J217" t="str">
        <f>_xlfn.XLOOKUP($A217,ALGLIB_SSA_XAUUSD!$J$2:$J$1001,ALGLIB_SSA_XAUUSD!$L$2:$L$1001,"",0)</f>
        <v>M5</v>
      </c>
      <c r="K217">
        <f>_xlfn.XLOOKUP($A217,ALGLIB_SSA_XAUUSD!$J$2:$J$1001,ALGLIB_SSA_XAUUSD!$M$2:$M$1001,"",0)</f>
        <v>4652.57</v>
      </c>
      <c r="L217">
        <f>_xlfn.XLOOKUP($A217,ALGLIB_SSA_XAUUSD!$J$2:$J$1001,ALGLIB_SSA_XAUUSD!$N$2:$N$1001,"",0)</f>
        <v>4657.9566500000001</v>
      </c>
      <c r="M217">
        <f>_xlfn.XLOOKUP($A217,ALGLIB_SSA_XAUUSD!$J$2:$J$1001,ALGLIB_SSA_XAUUSD!$O$2:$O$1001,"",0)</f>
        <v>4659.6503899999998</v>
      </c>
      <c r="N217">
        <f>_xlfn.XLOOKUP($A217,ALGLIB_SSA_XAUUSD!$J$2:$J$1001,ALGLIB_SSA_XAUUSD!$P$2:$P$1001,"",0)</f>
        <v>4662.2749700000004</v>
      </c>
      <c r="O217">
        <f>_xlfn.XLOOKUP($A217,ALGLIB_SSA_XAUUSD!$J$2:$J$1001,ALGLIB_SSA_XAUUSD!$Q$2:$Q$1001,"",0)</f>
        <v>4653.7267599999996</v>
      </c>
      <c r="R217">
        <f t="shared" si="45"/>
        <v>1775454900</v>
      </c>
      <c r="S217" t="str">
        <f t="shared" si="46"/>
        <v>XAUUSD</v>
      </c>
      <c r="T217" t="str">
        <f t="shared" si="47"/>
        <v>M5</v>
      </c>
      <c r="U217">
        <f t="shared" si="48"/>
        <v>4652.57</v>
      </c>
      <c r="V217">
        <f t="shared" si="49"/>
        <v>4671.2543474999993</v>
      </c>
      <c r="W217">
        <f t="shared" si="50"/>
        <v>4661.5273891666666</v>
      </c>
      <c r="X217">
        <f t="shared" si="51"/>
        <v>4657.9566500000001</v>
      </c>
      <c r="Y217">
        <f t="shared" si="52"/>
        <v>4659.6503899999998</v>
      </c>
      <c r="Z217">
        <f t="shared" si="53"/>
        <v>4678.982909166667</v>
      </c>
      <c r="AA217">
        <f t="shared" si="54"/>
        <v>4662.2749700000004</v>
      </c>
      <c r="AB217">
        <f t="shared" si="55"/>
        <v>4654.2027983333337</v>
      </c>
      <c r="AC217">
        <f t="shared" si="56"/>
        <v>4653.7267599999996</v>
      </c>
      <c r="AE217">
        <f t="shared" si="57"/>
        <v>4657.9566500000001</v>
      </c>
      <c r="AF217">
        <f t="shared" si="58"/>
        <v>4678.982909166667</v>
      </c>
      <c r="AG217">
        <f t="shared" si="59"/>
        <v>4654.2027983333337</v>
      </c>
    </row>
    <row r="218" spans="1:33" x14ac:dyDescent="0.55000000000000004">
      <c r="A218">
        <f>ALGLIB_SSA_XAUUSD!J218</f>
        <v>1775455200</v>
      </c>
      <c r="B218" t="str">
        <f>_xlfn.XLOOKUP($A218,ALGLIB_SSA_XAUUSD!$A$2:$A$1001,ALGLIB_SSA_XAUUSD!$B$2:$B$1001,"",0)</f>
        <v>XAUUSD</v>
      </c>
      <c r="C218" t="str">
        <f>_xlfn.XLOOKUP($A218,ALGLIB_SSA_XAUUSD!$A$2:$A$1001,ALGLIB_SSA_XAUUSD!$C$2:$C$1001,"",0)</f>
        <v>H1</v>
      </c>
      <c r="D218" s="2">
        <f>_xlfn.XLOOKUP($A218,ALGLIB_SSA_XAUUSD!$A$2:$A$1001,ALGLIB_SSA_XAUUSD!$D$2:$D$1001,"",0)</f>
        <v>4665.9399999999996</v>
      </c>
      <c r="E218" s="2">
        <f>_xlfn.XLOOKUP($A218,ALGLIB_SSA_XAUUSD!$A$2:$A$1001,ALGLIB_SSA_XAUUSD!$E$2:$E$1001,"",0)</f>
        <v>4672.1703799999996</v>
      </c>
      <c r="F218" s="2">
        <f>_xlfn.XLOOKUP($A218,ALGLIB_SSA_XAUUSD!$A$2:$A$1001,ALGLIB_SSA_XAUUSD!$F$2:$F$1001,"",0)</f>
        <v>4662.3460800000003</v>
      </c>
      <c r="G218" s="2">
        <f>_xlfn.XLOOKUP($A218,ALGLIB_SSA_XAUUSD!$A$2:$A$1001,ALGLIB_SSA_XAUUSD!$G$2:$G$1001,"",0)</f>
        <v>4679.7346900000002</v>
      </c>
      <c r="H218" s="2">
        <f>_xlfn.XLOOKUP($A218,ALGLIB_SSA_XAUUSD!$A$2:$A$1001,ALGLIB_SSA_XAUUSD!$H$2:$H$1001,"",0)</f>
        <v>4655.1543600000005</v>
      </c>
      <c r="I218" t="str">
        <f>_xlfn.XLOOKUP($A218,ALGLIB_SSA_XAUUSD!$J$2:$J$1001,ALGLIB_SSA_XAUUSD!$K$2:$K$1001,"",0)</f>
        <v>XAUUSD</v>
      </c>
      <c r="J218" t="str">
        <f>_xlfn.XLOOKUP($A218,ALGLIB_SSA_XAUUSD!$J$2:$J$1001,ALGLIB_SSA_XAUUSD!$L$2:$L$1001,"",0)</f>
        <v>M5</v>
      </c>
      <c r="K218">
        <f>_xlfn.XLOOKUP($A218,ALGLIB_SSA_XAUUSD!$J$2:$J$1001,ALGLIB_SSA_XAUUSD!$M$2:$M$1001,"",0)</f>
        <v>4652.78</v>
      </c>
      <c r="L218">
        <f>_xlfn.XLOOKUP($A218,ALGLIB_SSA_XAUUSD!$J$2:$J$1001,ALGLIB_SSA_XAUUSD!$N$2:$N$1001,"",0)</f>
        <v>4657.1085499999999</v>
      </c>
      <c r="M218">
        <f>_xlfn.XLOOKUP($A218,ALGLIB_SSA_XAUUSD!$J$2:$J$1001,ALGLIB_SSA_XAUUSD!$O$2:$O$1001,"",0)</f>
        <v>4658.3794699999999</v>
      </c>
      <c r="N218">
        <f>_xlfn.XLOOKUP($A218,ALGLIB_SSA_XAUUSD!$J$2:$J$1001,ALGLIB_SSA_XAUUSD!$P$2:$P$1001,"",0)</f>
        <v>4661.0401000000002</v>
      </c>
      <c r="O218">
        <f>_xlfn.XLOOKUP($A218,ALGLIB_SSA_XAUUSD!$J$2:$J$1001,ALGLIB_SSA_XAUUSD!$Q$2:$Q$1001,"",0)</f>
        <v>4652.5349900000001</v>
      </c>
      <c r="R218">
        <f t="shared" si="45"/>
        <v>1775455200</v>
      </c>
      <c r="S218" t="str">
        <f t="shared" si="46"/>
        <v>XAUUSD</v>
      </c>
      <c r="T218" t="str">
        <f t="shared" si="47"/>
        <v>M5</v>
      </c>
      <c r="U218">
        <f t="shared" si="48"/>
        <v>4652.78</v>
      </c>
      <c r="V218">
        <f t="shared" si="49"/>
        <v>4672.1703799999996</v>
      </c>
      <c r="W218">
        <f t="shared" si="50"/>
        <v>4662.3460800000003</v>
      </c>
      <c r="X218">
        <f t="shared" si="51"/>
        <v>4657.1085499999999</v>
      </c>
      <c r="Y218">
        <f t="shared" si="52"/>
        <v>4658.3794699999999</v>
      </c>
      <c r="Z218">
        <f t="shared" si="53"/>
        <v>4679.7346900000002</v>
      </c>
      <c r="AA218">
        <f t="shared" si="54"/>
        <v>4661.0401000000002</v>
      </c>
      <c r="AB218">
        <f t="shared" si="55"/>
        <v>4655.1543600000005</v>
      </c>
      <c r="AC218">
        <f t="shared" si="56"/>
        <v>4652.5349900000001</v>
      </c>
      <c r="AE218">
        <f t="shared" si="57"/>
        <v>4657.1085499999999</v>
      </c>
      <c r="AF218">
        <f t="shared" si="58"/>
        <v>4679.7346900000002</v>
      </c>
      <c r="AG218">
        <f t="shared" si="59"/>
        <v>4655.1543600000005</v>
      </c>
    </row>
    <row r="219" spans="1:33" x14ac:dyDescent="0.55000000000000004">
      <c r="A219">
        <f>ALGLIB_SSA_XAUUSD!J219</f>
        <v>1775455500</v>
      </c>
      <c r="B219" t="str">
        <f>_xlfn.XLOOKUP($A219,ALGLIB_SSA_XAUUSD!$A$2:$A$1001,ALGLIB_SSA_XAUUSD!$B$2:$B$1001,"",0)</f>
        <v/>
      </c>
      <c r="C219" t="str">
        <f>_xlfn.XLOOKUP($A219,ALGLIB_SSA_XAUUSD!$A$2:$A$1001,ALGLIB_SSA_XAUUSD!$C$2:$C$1001,"",0)</f>
        <v/>
      </c>
      <c r="D219" s="1">
        <f>D218+(D230-D218)*1/12</f>
        <v>4667.5141666666659</v>
      </c>
      <c r="E219" s="1">
        <f>E218+(E230-E218)*1/12</f>
        <v>4672.959773333333</v>
      </c>
      <c r="F219" s="1">
        <f>F218+(F230-F218)*1/12</f>
        <v>4663.1501225000002</v>
      </c>
      <c r="G219" s="1">
        <f>G218+(G230-G218)*1/12</f>
        <v>4680.4441658333335</v>
      </c>
      <c r="H219" s="1">
        <f>H218+(H230-H218)*1/12</f>
        <v>4656.0189191666668</v>
      </c>
      <c r="I219" t="str">
        <f>_xlfn.XLOOKUP($A219,ALGLIB_SSA_XAUUSD!$J$2:$J$1001,ALGLIB_SSA_XAUUSD!$K$2:$K$1001,"",0)</f>
        <v>XAUUSD</v>
      </c>
      <c r="J219" t="str">
        <f>_xlfn.XLOOKUP($A219,ALGLIB_SSA_XAUUSD!$J$2:$J$1001,ALGLIB_SSA_XAUUSD!$L$2:$L$1001,"",0)</f>
        <v>M5</v>
      </c>
      <c r="K219">
        <f>_xlfn.XLOOKUP($A219,ALGLIB_SSA_XAUUSD!$J$2:$J$1001,ALGLIB_SSA_XAUUSD!$M$2:$M$1001,"",0)</f>
        <v>4658.09</v>
      </c>
      <c r="L219">
        <f>_xlfn.XLOOKUP($A219,ALGLIB_SSA_XAUUSD!$J$2:$J$1001,ALGLIB_SSA_XAUUSD!$N$2:$N$1001,"",0)</f>
        <v>4656.6921899999998</v>
      </c>
      <c r="M219">
        <f>_xlfn.XLOOKUP($A219,ALGLIB_SSA_XAUUSD!$J$2:$J$1001,ALGLIB_SSA_XAUUSD!$O$2:$O$1001,"",0)</f>
        <v>4657.5358299999998</v>
      </c>
      <c r="N219">
        <f>_xlfn.XLOOKUP($A219,ALGLIB_SSA_XAUUSD!$J$2:$J$1001,ALGLIB_SSA_XAUUSD!$P$2:$P$1001,"",0)</f>
        <v>4660.19661</v>
      </c>
      <c r="O219">
        <f>_xlfn.XLOOKUP($A219,ALGLIB_SSA_XAUUSD!$J$2:$J$1001,ALGLIB_SSA_XAUUSD!$Q$2:$Q$1001,"",0)</f>
        <v>4652.2267300000003</v>
      </c>
      <c r="R219">
        <f t="shared" si="45"/>
        <v>1775455500</v>
      </c>
      <c r="S219" t="str">
        <f t="shared" si="46"/>
        <v>XAUUSD</v>
      </c>
      <c r="T219" t="str">
        <f t="shared" si="47"/>
        <v>M5</v>
      </c>
      <c r="U219">
        <f t="shared" si="48"/>
        <v>4658.09</v>
      </c>
      <c r="V219">
        <f t="shared" si="49"/>
        <v>4672.959773333333</v>
      </c>
      <c r="W219">
        <f t="shared" si="50"/>
        <v>4663.1501225000002</v>
      </c>
      <c r="X219">
        <f t="shared" si="51"/>
        <v>4656.6921899999998</v>
      </c>
      <c r="Y219">
        <f t="shared" si="52"/>
        <v>4657.5358299999998</v>
      </c>
      <c r="Z219">
        <f t="shared" si="53"/>
        <v>4680.4441658333335</v>
      </c>
      <c r="AA219">
        <f t="shared" si="54"/>
        <v>4660.19661</v>
      </c>
      <c r="AB219">
        <f t="shared" si="55"/>
        <v>4656.0189191666668</v>
      </c>
      <c r="AC219">
        <f t="shared" si="56"/>
        <v>4652.2267300000003</v>
      </c>
      <c r="AE219">
        <f t="shared" si="57"/>
        <v>4656.6921899999998</v>
      </c>
      <c r="AF219">
        <f t="shared" si="58"/>
        <v>4680.4441658333335</v>
      </c>
      <c r="AG219">
        <f t="shared" si="59"/>
        <v>4656.0189191666668</v>
      </c>
    </row>
    <row r="220" spans="1:33" x14ac:dyDescent="0.55000000000000004">
      <c r="A220">
        <f>ALGLIB_SSA_XAUUSD!J220</f>
        <v>1775455800</v>
      </c>
      <c r="B220" t="str">
        <f>_xlfn.XLOOKUP($A220,ALGLIB_SSA_XAUUSD!$A$2:$A$1001,ALGLIB_SSA_XAUUSD!$B$2:$B$1001,"",0)</f>
        <v/>
      </c>
      <c r="C220" t="str">
        <f>_xlfn.XLOOKUP($A220,ALGLIB_SSA_XAUUSD!$A$2:$A$1001,ALGLIB_SSA_XAUUSD!$C$2:$C$1001,"",0)</f>
        <v/>
      </c>
      <c r="D220" s="1">
        <f>D218+(D230-D218)*2/12</f>
        <v>4669.0883333333331</v>
      </c>
      <c r="E220" s="1">
        <f>E218+(E230-E218)*2/12</f>
        <v>4673.7491666666665</v>
      </c>
      <c r="F220" s="1">
        <f>F218+(F230-F218)*2/12</f>
        <v>4663.9541650000001</v>
      </c>
      <c r="G220" s="1">
        <f>G218+(G230-G218)*2/12</f>
        <v>4681.1536416666668</v>
      </c>
      <c r="H220" s="1">
        <f>H218+(H230-H218)*2/12</f>
        <v>4656.8834783333332</v>
      </c>
      <c r="I220" t="str">
        <f>_xlfn.XLOOKUP($A220,ALGLIB_SSA_XAUUSD!$J$2:$J$1001,ALGLIB_SSA_XAUUSD!$K$2:$K$1001,"",0)</f>
        <v>XAUUSD</v>
      </c>
      <c r="J220" t="str">
        <f>_xlfn.XLOOKUP($A220,ALGLIB_SSA_XAUUSD!$J$2:$J$1001,ALGLIB_SSA_XAUUSD!$L$2:$L$1001,"",0)</f>
        <v>M5</v>
      </c>
      <c r="K220">
        <f>_xlfn.XLOOKUP($A220,ALGLIB_SSA_XAUUSD!$J$2:$J$1001,ALGLIB_SSA_XAUUSD!$M$2:$M$1001,"",0)</f>
        <v>4660.93</v>
      </c>
      <c r="L220">
        <f>_xlfn.XLOOKUP($A220,ALGLIB_SSA_XAUUSD!$J$2:$J$1001,ALGLIB_SSA_XAUUSD!$N$2:$N$1001,"",0)</f>
        <v>4656.4790400000002</v>
      </c>
      <c r="M220">
        <f>_xlfn.XLOOKUP($A220,ALGLIB_SSA_XAUUSD!$J$2:$J$1001,ALGLIB_SSA_XAUUSD!$O$2:$O$1001,"",0)</f>
        <v>4657.0074299999997</v>
      </c>
      <c r="N220">
        <f>_xlfn.XLOOKUP($A220,ALGLIB_SSA_XAUUSD!$J$2:$J$1001,ALGLIB_SSA_XAUUSD!$P$2:$P$1001,"",0)</f>
        <v>4659.5277900000001</v>
      </c>
      <c r="O220">
        <f>_xlfn.XLOOKUP($A220,ALGLIB_SSA_XAUUSD!$J$2:$J$1001,ALGLIB_SSA_XAUUSD!$Q$2:$Q$1001,"",0)</f>
        <v>4652.4116700000004</v>
      </c>
      <c r="R220">
        <f t="shared" si="45"/>
        <v>1775455800</v>
      </c>
      <c r="S220" t="str">
        <f t="shared" si="46"/>
        <v>XAUUSD</v>
      </c>
      <c r="T220" t="str">
        <f t="shared" si="47"/>
        <v>M5</v>
      </c>
      <c r="U220">
        <f t="shared" si="48"/>
        <v>4660.93</v>
      </c>
      <c r="V220">
        <f t="shared" si="49"/>
        <v>4673.7491666666665</v>
      </c>
      <c r="W220">
        <f t="shared" si="50"/>
        <v>4663.9541650000001</v>
      </c>
      <c r="X220">
        <f t="shared" si="51"/>
        <v>4656.4790400000002</v>
      </c>
      <c r="Y220">
        <f t="shared" si="52"/>
        <v>4657.0074299999997</v>
      </c>
      <c r="Z220">
        <f t="shared" si="53"/>
        <v>4681.1536416666668</v>
      </c>
      <c r="AA220">
        <f t="shared" si="54"/>
        <v>4659.5277900000001</v>
      </c>
      <c r="AB220">
        <f t="shared" si="55"/>
        <v>4656.8834783333332</v>
      </c>
      <c r="AC220">
        <f t="shared" si="56"/>
        <v>4652.4116700000004</v>
      </c>
      <c r="AE220">
        <f t="shared" si="57"/>
        <v>4656.4790400000002</v>
      </c>
      <c r="AF220">
        <f t="shared" si="58"/>
        <v>4681.1536416666668</v>
      </c>
      <c r="AG220">
        <f t="shared" si="59"/>
        <v>4656.8834783333332</v>
      </c>
    </row>
    <row r="221" spans="1:33" x14ac:dyDescent="0.55000000000000004">
      <c r="A221">
        <f>ALGLIB_SSA_XAUUSD!J221</f>
        <v>1775456100</v>
      </c>
      <c r="B221" t="str">
        <f>_xlfn.XLOOKUP($A221,ALGLIB_SSA_XAUUSD!$A$2:$A$1001,ALGLIB_SSA_XAUUSD!$B$2:$B$1001,"",0)</f>
        <v/>
      </c>
      <c r="C221" t="str">
        <f>_xlfn.XLOOKUP($A221,ALGLIB_SSA_XAUUSD!$A$2:$A$1001,ALGLIB_SSA_XAUUSD!$C$2:$C$1001,"",0)</f>
        <v/>
      </c>
      <c r="D221" s="1">
        <f>D218+(D230-D218)*3/12</f>
        <v>4670.6624999999995</v>
      </c>
      <c r="E221" s="1">
        <f>E218+(E230-E218)*3/12</f>
        <v>4674.53856</v>
      </c>
      <c r="F221" s="1">
        <f>F218+(F230-F218)*3/12</f>
        <v>4664.7582075</v>
      </c>
      <c r="G221" s="1">
        <f>G218+(G230-G218)*3/12</f>
        <v>4681.8631175</v>
      </c>
      <c r="H221" s="1">
        <f>H218+(H230-H218)*3/12</f>
        <v>4657.7480375000005</v>
      </c>
      <c r="I221" t="str">
        <f>_xlfn.XLOOKUP($A221,ALGLIB_SSA_XAUUSD!$J$2:$J$1001,ALGLIB_SSA_XAUUSD!$K$2:$K$1001,"",0)</f>
        <v>XAUUSD</v>
      </c>
      <c r="J221" t="str">
        <f>_xlfn.XLOOKUP($A221,ALGLIB_SSA_XAUUSD!$J$2:$J$1001,ALGLIB_SSA_XAUUSD!$L$2:$L$1001,"",0)</f>
        <v>M5</v>
      </c>
      <c r="K221">
        <f>_xlfn.XLOOKUP($A221,ALGLIB_SSA_XAUUSD!$J$2:$J$1001,ALGLIB_SSA_XAUUSD!$M$2:$M$1001,"",0)</f>
        <v>4658.91</v>
      </c>
      <c r="L221">
        <f>_xlfn.XLOOKUP($A221,ALGLIB_SSA_XAUUSD!$J$2:$J$1001,ALGLIB_SSA_XAUUSD!$N$2:$N$1001,"",0)</f>
        <v>4656.3561799999998</v>
      </c>
      <c r="M221">
        <f>_xlfn.XLOOKUP($A221,ALGLIB_SSA_XAUUSD!$J$2:$J$1001,ALGLIB_SSA_XAUUSD!$O$2:$O$1001,"",0)</f>
        <v>4656.68181</v>
      </c>
      <c r="N221">
        <f>_xlfn.XLOOKUP($A221,ALGLIB_SSA_XAUUSD!$J$2:$J$1001,ALGLIB_SSA_XAUUSD!$P$2:$P$1001,"",0)</f>
        <v>4659.0005000000001</v>
      </c>
      <c r="O221">
        <f>_xlfn.XLOOKUP($A221,ALGLIB_SSA_XAUUSD!$J$2:$J$1001,ALGLIB_SSA_XAUUSD!$Q$2:$Q$1001,"",0)</f>
        <v>4652.8207400000001</v>
      </c>
      <c r="R221">
        <f t="shared" si="45"/>
        <v>1775456100</v>
      </c>
      <c r="S221" t="str">
        <f t="shared" si="46"/>
        <v>XAUUSD</v>
      </c>
      <c r="T221" t="str">
        <f t="shared" si="47"/>
        <v>M5</v>
      </c>
      <c r="U221">
        <f t="shared" si="48"/>
        <v>4658.91</v>
      </c>
      <c r="V221">
        <f t="shared" si="49"/>
        <v>4674.53856</v>
      </c>
      <c r="W221">
        <f t="shared" si="50"/>
        <v>4664.7582075</v>
      </c>
      <c r="X221">
        <f t="shared" si="51"/>
        <v>4656.3561799999998</v>
      </c>
      <c r="Y221">
        <f t="shared" si="52"/>
        <v>4656.68181</v>
      </c>
      <c r="Z221">
        <f t="shared" si="53"/>
        <v>4681.8631175</v>
      </c>
      <c r="AA221">
        <f t="shared" si="54"/>
        <v>4659.0005000000001</v>
      </c>
      <c r="AB221">
        <f t="shared" si="55"/>
        <v>4657.7480375000005</v>
      </c>
      <c r="AC221">
        <f t="shared" si="56"/>
        <v>4652.8207400000001</v>
      </c>
      <c r="AE221">
        <f t="shared" si="57"/>
        <v>4656.3561799999998</v>
      </c>
      <c r="AF221">
        <f t="shared" si="58"/>
        <v>4681.8631175</v>
      </c>
      <c r="AG221">
        <f t="shared" si="59"/>
        <v>4657.7480375000005</v>
      </c>
    </row>
    <row r="222" spans="1:33" x14ac:dyDescent="0.55000000000000004">
      <c r="A222">
        <f>ALGLIB_SSA_XAUUSD!J222</f>
        <v>1775456400</v>
      </c>
      <c r="B222" t="str">
        <f>_xlfn.XLOOKUP($A222,ALGLIB_SSA_XAUUSD!$A$2:$A$1001,ALGLIB_SSA_XAUUSD!$B$2:$B$1001,"",0)</f>
        <v/>
      </c>
      <c r="C222" t="str">
        <f>_xlfn.XLOOKUP($A222,ALGLIB_SSA_XAUUSD!$A$2:$A$1001,ALGLIB_SSA_XAUUSD!$C$2:$C$1001,"",0)</f>
        <v/>
      </c>
      <c r="D222" s="1">
        <f>D218+(D230-D218)*4/12</f>
        <v>4672.2366666666667</v>
      </c>
      <c r="E222" s="1">
        <f>E218+(E230-E218)*4/12</f>
        <v>4675.3279533333334</v>
      </c>
      <c r="F222" s="1">
        <f>F218+(F230-F218)*4/12</f>
        <v>4665.5622499999999</v>
      </c>
      <c r="G222" s="1">
        <f>G218+(G230-G218)*4/12</f>
        <v>4682.5725933333333</v>
      </c>
      <c r="H222" s="1">
        <f>H218+(H230-H218)*4/12</f>
        <v>4658.6125966666668</v>
      </c>
      <c r="I222" t="str">
        <f>_xlfn.XLOOKUP($A222,ALGLIB_SSA_XAUUSD!$J$2:$J$1001,ALGLIB_SSA_XAUUSD!$K$2:$K$1001,"",0)</f>
        <v>XAUUSD</v>
      </c>
      <c r="J222" t="str">
        <f>_xlfn.XLOOKUP($A222,ALGLIB_SSA_XAUUSD!$J$2:$J$1001,ALGLIB_SSA_XAUUSD!$L$2:$L$1001,"",0)</f>
        <v>M5</v>
      </c>
      <c r="K222">
        <f>_xlfn.XLOOKUP($A222,ALGLIB_SSA_XAUUSD!$J$2:$J$1001,ALGLIB_SSA_XAUUSD!$M$2:$M$1001,"",0)</f>
        <v>4655.17</v>
      </c>
      <c r="L222">
        <f>_xlfn.XLOOKUP($A222,ALGLIB_SSA_XAUUSD!$J$2:$J$1001,ALGLIB_SSA_XAUUSD!$N$2:$N$1001,"",0)</f>
        <v>4656.4112100000002</v>
      </c>
      <c r="M222">
        <f>_xlfn.XLOOKUP($A222,ALGLIB_SSA_XAUUSD!$J$2:$J$1001,ALGLIB_SSA_XAUUSD!$O$2:$O$1001,"",0)</f>
        <v>4656.5465100000001</v>
      </c>
      <c r="N222">
        <f>_xlfn.XLOOKUP($A222,ALGLIB_SSA_XAUUSD!$J$2:$J$1001,ALGLIB_SSA_XAUUSD!$P$2:$P$1001,"",0)</f>
        <v>4658.7014600000002</v>
      </c>
      <c r="O222">
        <f>_xlfn.XLOOKUP($A222,ALGLIB_SSA_XAUUSD!$J$2:$J$1001,ALGLIB_SSA_XAUUSD!$Q$2:$Q$1001,"",0)</f>
        <v>4653.2994099999996</v>
      </c>
      <c r="R222">
        <f t="shared" si="45"/>
        <v>1775456400</v>
      </c>
      <c r="S222" t="str">
        <f t="shared" si="46"/>
        <v>XAUUSD</v>
      </c>
      <c r="T222" t="str">
        <f t="shared" si="47"/>
        <v>M5</v>
      </c>
      <c r="U222">
        <f t="shared" si="48"/>
        <v>4655.17</v>
      </c>
      <c r="V222">
        <f t="shared" si="49"/>
        <v>4675.3279533333334</v>
      </c>
      <c r="W222">
        <f t="shared" si="50"/>
        <v>4665.5622499999999</v>
      </c>
      <c r="X222">
        <f t="shared" si="51"/>
        <v>4656.4112100000002</v>
      </c>
      <c r="Y222">
        <f t="shared" si="52"/>
        <v>4656.5465100000001</v>
      </c>
      <c r="Z222">
        <f t="shared" si="53"/>
        <v>4682.5725933333333</v>
      </c>
      <c r="AA222">
        <f t="shared" si="54"/>
        <v>4658.7014600000002</v>
      </c>
      <c r="AB222">
        <f t="shared" si="55"/>
        <v>4658.6125966666668</v>
      </c>
      <c r="AC222">
        <f t="shared" si="56"/>
        <v>4653.2994099999996</v>
      </c>
      <c r="AE222">
        <f t="shared" si="57"/>
        <v>4656.4112100000002</v>
      </c>
      <c r="AF222">
        <f t="shared" si="58"/>
        <v>4682.5725933333333</v>
      </c>
      <c r="AG222">
        <f t="shared" si="59"/>
        <v>4658.6125966666668</v>
      </c>
    </row>
    <row r="223" spans="1:33" x14ac:dyDescent="0.55000000000000004">
      <c r="A223">
        <f>ALGLIB_SSA_XAUUSD!J223</f>
        <v>1775456700</v>
      </c>
      <c r="B223" t="str">
        <f>_xlfn.XLOOKUP($A223,ALGLIB_SSA_XAUUSD!$A$2:$A$1001,ALGLIB_SSA_XAUUSD!$B$2:$B$1001,"",0)</f>
        <v/>
      </c>
      <c r="C223" t="str">
        <f>_xlfn.XLOOKUP($A223,ALGLIB_SSA_XAUUSD!$A$2:$A$1001,ALGLIB_SSA_XAUUSD!$C$2:$C$1001,"",0)</f>
        <v/>
      </c>
      <c r="D223" s="1">
        <f>D218+(D230-D218)*5/12</f>
        <v>4673.810833333333</v>
      </c>
      <c r="E223" s="1">
        <f>E218+(E230-E218)*5/12</f>
        <v>4676.1173466666669</v>
      </c>
      <c r="F223" s="1">
        <f>F218+(F230-F218)*5/12</f>
        <v>4666.3662924999999</v>
      </c>
      <c r="G223" s="1">
        <f>G218+(G230-G218)*5/12</f>
        <v>4683.2820691666666</v>
      </c>
      <c r="H223" s="1">
        <f>H218+(H230-H218)*5/12</f>
        <v>4659.4771558333332</v>
      </c>
      <c r="I223" t="str">
        <f>_xlfn.XLOOKUP($A223,ALGLIB_SSA_XAUUSD!$J$2:$J$1001,ALGLIB_SSA_XAUUSD!$K$2:$K$1001,"",0)</f>
        <v>XAUUSD</v>
      </c>
      <c r="J223" t="str">
        <f>_xlfn.XLOOKUP($A223,ALGLIB_SSA_XAUUSD!$J$2:$J$1001,ALGLIB_SSA_XAUUSD!$L$2:$L$1001,"",0)</f>
        <v>M5</v>
      </c>
      <c r="K223">
        <f>_xlfn.XLOOKUP($A223,ALGLIB_SSA_XAUUSD!$J$2:$J$1001,ALGLIB_SSA_XAUUSD!$M$2:$M$1001,"",0)</f>
        <v>4657.25</v>
      </c>
      <c r="L223">
        <f>_xlfn.XLOOKUP($A223,ALGLIB_SSA_XAUUSD!$J$2:$J$1001,ALGLIB_SSA_XAUUSD!$N$2:$N$1001,"",0)</f>
        <v>4656.8074699999997</v>
      </c>
      <c r="M223">
        <f>_xlfn.XLOOKUP($A223,ALGLIB_SSA_XAUUSD!$J$2:$J$1001,ALGLIB_SSA_XAUUSD!$O$2:$O$1001,"",0)</f>
        <v>4656.6769899999999</v>
      </c>
      <c r="N223">
        <f>_xlfn.XLOOKUP($A223,ALGLIB_SSA_XAUUSD!$J$2:$J$1001,ALGLIB_SSA_XAUUSD!$P$2:$P$1001,"",0)</f>
        <v>4658.7958799999997</v>
      </c>
      <c r="O223">
        <f>_xlfn.XLOOKUP($A223,ALGLIB_SSA_XAUUSD!$J$2:$J$1001,ALGLIB_SSA_XAUUSD!$Q$2:$Q$1001,"",0)</f>
        <v>4653.9017299999996</v>
      </c>
      <c r="R223">
        <f t="shared" si="45"/>
        <v>1775456700</v>
      </c>
      <c r="S223" t="str">
        <f t="shared" si="46"/>
        <v>XAUUSD</v>
      </c>
      <c r="T223" t="str">
        <f t="shared" si="47"/>
        <v>M5</v>
      </c>
      <c r="U223">
        <f t="shared" si="48"/>
        <v>4657.25</v>
      </c>
      <c r="V223">
        <f t="shared" si="49"/>
        <v>4676.1173466666669</v>
      </c>
      <c r="W223">
        <f t="shared" si="50"/>
        <v>4666.3662924999999</v>
      </c>
      <c r="X223">
        <f t="shared" si="51"/>
        <v>4656.8074699999997</v>
      </c>
      <c r="Y223">
        <f t="shared" si="52"/>
        <v>4656.6769899999999</v>
      </c>
      <c r="Z223">
        <f t="shared" si="53"/>
        <v>4683.2820691666666</v>
      </c>
      <c r="AA223">
        <f t="shared" si="54"/>
        <v>4658.7958799999997</v>
      </c>
      <c r="AB223">
        <f t="shared" si="55"/>
        <v>4659.4771558333332</v>
      </c>
      <c r="AC223">
        <f t="shared" si="56"/>
        <v>4653.9017299999996</v>
      </c>
      <c r="AE223">
        <f t="shared" si="57"/>
        <v>4656.8074699999997</v>
      </c>
      <c r="AF223">
        <f t="shared" si="58"/>
        <v>4683.2820691666666</v>
      </c>
      <c r="AG223">
        <f t="shared" si="59"/>
        <v>4659.4771558333332</v>
      </c>
    </row>
    <row r="224" spans="1:33" x14ac:dyDescent="0.55000000000000004">
      <c r="A224">
        <f>ALGLIB_SSA_XAUUSD!J224</f>
        <v>1775457000</v>
      </c>
      <c r="B224" t="str">
        <f>_xlfn.XLOOKUP($A224,ALGLIB_SSA_XAUUSD!$A$2:$A$1001,ALGLIB_SSA_XAUUSD!$B$2:$B$1001,"",0)</f>
        <v/>
      </c>
      <c r="C224" t="str">
        <f>_xlfn.XLOOKUP($A224,ALGLIB_SSA_XAUUSD!$A$2:$A$1001,ALGLIB_SSA_XAUUSD!$C$2:$C$1001,"",0)</f>
        <v/>
      </c>
      <c r="D224" s="1">
        <f>D218+(D230-D218)*6/12</f>
        <v>4675.3850000000002</v>
      </c>
      <c r="E224" s="1">
        <f>E218+(E230-E218)*6/12</f>
        <v>4676.9067400000004</v>
      </c>
      <c r="F224" s="1">
        <f>F218+(F230-F218)*6/12</f>
        <v>4667.1703350000007</v>
      </c>
      <c r="G224" s="1">
        <f>G218+(G230-G218)*6/12</f>
        <v>4683.9915450000008</v>
      </c>
      <c r="H224" s="1">
        <f>H218+(H230-H218)*6/12</f>
        <v>4660.3417150000005</v>
      </c>
      <c r="I224" t="str">
        <f>_xlfn.XLOOKUP($A224,ALGLIB_SSA_XAUUSD!$J$2:$J$1001,ALGLIB_SSA_XAUUSD!$K$2:$K$1001,"",0)</f>
        <v>XAUUSD</v>
      </c>
      <c r="J224" t="str">
        <f>_xlfn.XLOOKUP($A224,ALGLIB_SSA_XAUUSD!$J$2:$J$1001,ALGLIB_SSA_XAUUSD!$L$2:$L$1001,"",0)</f>
        <v>M5</v>
      </c>
      <c r="K224">
        <f>_xlfn.XLOOKUP($A224,ALGLIB_SSA_XAUUSD!$J$2:$J$1001,ALGLIB_SSA_XAUUSD!$M$2:$M$1001,"",0)</f>
        <v>4658.1400000000003</v>
      </c>
      <c r="L224">
        <f>_xlfn.XLOOKUP($A224,ALGLIB_SSA_XAUUSD!$J$2:$J$1001,ALGLIB_SSA_XAUUSD!$N$2:$N$1001,"",0)</f>
        <v>4657.4952800000001</v>
      </c>
      <c r="M224">
        <f>_xlfn.XLOOKUP($A224,ALGLIB_SSA_XAUUSD!$J$2:$J$1001,ALGLIB_SSA_XAUUSD!$O$2:$O$1001,"",0)</f>
        <v>4657.0861299999997</v>
      </c>
      <c r="N224">
        <f>_xlfn.XLOOKUP($A224,ALGLIB_SSA_XAUUSD!$J$2:$J$1001,ALGLIB_SSA_XAUUSD!$P$2:$P$1001,"",0)</f>
        <v>4659.4143999999997</v>
      </c>
      <c r="O224">
        <f>_xlfn.XLOOKUP($A224,ALGLIB_SSA_XAUUSD!$J$2:$J$1001,ALGLIB_SSA_XAUUSD!$Q$2:$Q$1001,"",0)</f>
        <v>4654.6052799999998</v>
      </c>
      <c r="R224">
        <f t="shared" si="45"/>
        <v>1775457000</v>
      </c>
      <c r="S224" t="str">
        <f t="shared" si="46"/>
        <v>XAUUSD</v>
      </c>
      <c r="T224" t="str">
        <f t="shared" si="47"/>
        <v>M5</v>
      </c>
      <c r="U224">
        <f t="shared" si="48"/>
        <v>4658.1400000000003</v>
      </c>
      <c r="V224">
        <f t="shared" si="49"/>
        <v>4676.9067400000004</v>
      </c>
      <c r="W224">
        <f t="shared" si="50"/>
        <v>4667.1703350000007</v>
      </c>
      <c r="X224">
        <f t="shared" si="51"/>
        <v>4657.4952800000001</v>
      </c>
      <c r="Y224">
        <f t="shared" si="52"/>
        <v>4657.0861299999997</v>
      </c>
      <c r="Z224">
        <f t="shared" si="53"/>
        <v>4683.9915450000008</v>
      </c>
      <c r="AA224">
        <f t="shared" si="54"/>
        <v>4659.4143999999997</v>
      </c>
      <c r="AB224">
        <f t="shared" si="55"/>
        <v>4660.3417150000005</v>
      </c>
      <c r="AC224">
        <f t="shared" si="56"/>
        <v>4654.6052799999998</v>
      </c>
      <c r="AE224">
        <f t="shared" si="57"/>
        <v>4657.4952800000001</v>
      </c>
      <c r="AF224">
        <f t="shared" si="58"/>
        <v>4683.9915450000008</v>
      </c>
      <c r="AG224">
        <f t="shared" si="59"/>
        <v>4660.3417150000005</v>
      </c>
    </row>
    <row r="225" spans="1:33" x14ac:dyDescent="0.55000000000000004">
      <c r="A225">
        <f>ALGLIB_SSA_XAUUSD!J225</f>
        <v>1775457300</v>
      </c>
      <c r="B225" t="str">
        <f>_xlfn.XLOOKUP($A225,ALGLIB_SSA_XAUUSD!$A$2:$A$1001,ALGLIB_SSA_XAUUSD!$B$2:$B$1001,"",0)</f>
        <v/>
      </c>
      <c r="C225" t="str">
        <f>_xlfn.XLOOKUP($A225,ALGLIB_SSA_XAUUSD!$A$2:$A$1001,ALGLIB_SSA_XAUUSD!$C$2:$C$1001,"",0)</f>
        <v/>
      </c>
      <c r="D225" s="1">
        <f>D218+(D230-D218)*7/12</f>
        <v>4676.9591666666665</v>
      </c>
      <c r="E225" s="1">
        <f>E218+(E230-E218)*7/12</f>
        <v>4677.6961333333329</v>
      </c>
      <c r="F225" s="1">
        <f>F218+(F230-F218)*7/12</f>
        <v>4667.9743775000006</v>
      </c>
      <c r="G225" s="1">
        <f>G218+(G230-G218)*7/12</f>
        <v>4684.701020833334</v>
      </c>
      <c r="H225" s="1">
        <f>H218+(H230-H218)*7/12</f>
        <v>4661.2062741666668</v>
      </c>
      <c r="I225" t="str">
        <f>_xlfn.XLOOKUP($A225,ALGLIB_SSA_XAUUSD!$J$2:$J$1001,ALGLIB_SSA_XAUUSD!$K$2:$K$1001,"",0)</f>
        <v>XAUUSD</v>
      </c>
      <c r="J225" t="str">
        <f>_xlfn.XLOOKUP($A225,ALGLIB_SSA_XAUUSD!$J$2:$J$1001,ALGLIB_SSA_XAUUSD!$L$2:$L$1001,"",0)</f>
        <v>M5</v>
      </c>
      <c r="K225">
        <f>_xlfn.XLOOKUP($A225,ALGLIB_SSA_XAUUSD!$J$2:$J$1001,ALGLIB_SSA_XAUUSD!$M$2:$M$1001,"",0)</f>
        <v>4654.8999999999996</v>
      </c>
      <c r="L225">
        <f>_xlfn.XLOOKUP($A225,ALGLIB_SSA_XAUUSD!$J$2:$J$1001,ALGLIB_SSA_XAUUSD!$N$2:$N$1001,"",0)</f>
        <v>4658.3523100000002</v>
      </c>
      <c r="M225">
        <f>_xlfn.XLOOKUP($A225,ALGLIB_SSA_XAUUSD!$J$2:$J$1001,ALGLIB_SSA_XAUUSD!$O$2:$O$1001,"",0)</f>
        <v>4657.71922</v>
      </c>
      <c r="N225">
        <f>_xlfn.XLOOKUP($A225,ALGLIB_SSA_XAUUSD!$J$2:$J$1001,ALGLIB_SSA_XAUUSD!$P$2:$P$1001,"",0)</f>
        <v>4660.4477900000002</v>
      </c>
      <c r="O225">
        <f>_xlfn.XLOOKUP($A225,ALGLIB_SSA_XAUUSD!$J$2:$J$1001,ALGLIB_SSA_XAUUSD!$Q$2:$Q$1001,"",0)</f>
        <v>4655.2854299999999</v>
      </c>
      <c r="R225">
        <f t="shared" si="45"/>
        <v>1775457300</v>
      </c>
      <c r="S225" t="str">
        <f t="shared" si="46"/>
        <v>XAUUSD</v>
      </c>
      <c r="T225" t="str">
        <f t="shared" si="47"/>
        <v>M5</v>
      </c>
      <c r="U225">
        <f t="shared" si="48"/>
        <v>4654.8999999999996</v>
      </c>
      <c r="V225">
        <f t="shared" si="49"/>
        <v>4677.6961333333329</v>
      </c>
      <c r="W225">
        <f t="shared" si="50"/>
        <v>4667.9743775000006</v>
      </c>
      <c r="X225">
        <f t="shared" si="51"/>
        <v>4658.3523100000002</v>
      </c>
      <c r="Y225">
        <f t="shared" si="52"/>
        <v>4657.71922</v>
      </c>
      <c r="Z225">
        <f t="shared" si="53"/>
        <v>4684.701020833334</v>
      </c>
      <c r="AA225">
        <f t="shared" si="54"/>
        <v>4660.4477900000002</v>
      </c>
      <c r="AB225">
        <f t="shared" si="55"/>
        <v>4661.2062741666668</v>
      </c>
      <c r="AC225">
        <f t="shared" si="56"/>
        <v>4655.2854299999999</v>
      </c>
      <c r="AE225">
        <f t="shared" si="57"/>
        <v>4658.3523100000002</v>
      </c>
      <c r="AF225">
        <f t="shared" si="58"/>
        <v>4684.701020833334</v>
      </c>
      <c r="AG225">
        <f t="shared" si="59"/>
        <v>4661.2062741666668</v>
      </c>
    </row>
    <row r="226" spans="1:33" x14ac:dyDescent="0.55000000000000004">
      <c r="A226">
        <f>ALGLIB_SSA_XAUUSD!J226</f>
        <v>1775457600</v>
      </c>
      <c r="B226" t="str">
        <f>_xlfn.XLOOKUP($A226,ALGLIB_SSA_XAUUSD!$A$2:$A$1001,ALGLIB_SSA_XAUUSD!$B$2:$B$1001,"",0)</f>
        <v/>
      </c>
      <c r="C226" t="str">
        <f>_xlfn.XLOOKUP($A226,ALGLIB_SSA_XAUUSD!$A$2:$A$1001,ALGLIB_SSA_XAUUSD!$C$2:$C$1001,"",0)</f>
        <v/>
      </c>
      <c r="D226" s="1">
        <f>D218+(D230-D218)*8/12</f>
        <v>4678.5333333333328</v>
      </c>
      <c r="E226" s="1">
        <f>E218+(E230-E218)*8/12</f>
        <v>4678.4855266666664</v>
      </c>
      <c r="F226" s="1">
        <f>F218+(F230-F218)*8/12</f>
        <v>4668.7784200000006</v>
      </c>
      <c r="G226" s="1">
        <f>G218+(G230-G218)*8/12</f>
        <v>4685.4104966666673</v>
      </c>
      <c r="H226" s="1">
        <f>H218+(H230-H218)*8/12</f>
        <v>4662.0708333333332</v>
      </c>
      <c r="I226" t="str">
        <f>_xlfn.XLOOKUP($A226,ALGLIB_SSA_XAUUSD!$J$2:$J$1001,ALGLIB_SSA_XAUUSD!$K$2:$K$1001,"",0)</f>
        <v>XAUUSD</v>
      </c>
      <c r="J226" t="str">
        <f>_xlfn.XLOOKUP($A226,ALGLIB_SSA_XAUUSD!$J$2:$J$1001,ALGLIB_SSA_XAUUSD!$L$2:$L$1001,"",0)</f>
        <v>M5</v>
      </c>
      <c r="K226">
        <f>_xlfn.XLOOKUP($A226,ALGLIB_SSA_XAUUSD!$J$2:$J$1001,ALGLIB_SSA_XAUUSD!$M$2:$M$1001,"",0)</f>
        <v>4655.58</v>
      </c>
      <c r="L226">
        <f>_xlfn.XLOOKUP($A226,ALGLIB_SSA_XAUUSD!$J$2:$J$1001,ALGLIB_SSA_XAUUSD!$N$2:$N$1001,"",0)</f>
        <v>4659.268</v>
      </c>
      <c r="M226">
        <f>_xlfn.XLOOKUP($A226,ALGLIB_SSA_XAUUSD!$J$2:$J$1001,ALGLIB_SSA_XAUUSD!$O$2:$O$1001,"",0)</f>
        <v>4658.4936100000004</v>
      </c>
      <c r="N226">
        <f>_xlfn.XLOOKUP($A226,ALGLIB_SSA_XAUUSD!$J$2:$J$1001,ALGLIB_SSA_XAUUSD!$P$2:$P$1001,"",0)</f>
        <v>4661.7290999999996</v>
      </c>
      <c r="O226">
        <f>_xlfn.XLOOKUP($A226,ALGLIB_SSA_XAUUSD!$J$2:$J$1001,ALGLIB_SSA_XAUUSD!$Q$2:$Q$1001,"",0)</f>
        <v>4655.9269199999999</v>
      </c>
      <c r="R226">
        <f t="shared" si="45"/>
        <v>1775457600</v>
      </c>
      <c r="S226" t="str">
        <f t="shared" si="46"/>
        <v>XAUUSD</v>
      </c>
      <c r="T226" t="str">
        <f t="shared" si="47"/>
        <v>M5</v>
      </c>
      <c r="U226">
        <f t="shared" si="48"/>
        <v>4655.58</v>
      </c>
      <c r="V226">
        <f t="shared" si="49"/>
        <v>4678.4855266666664</v>
      </c>
      <c r="W226">
        <f t="shared" si="50"/>
        <v>4668.7784200000006</v>
      </c>
      <c r="X226">
        <f t="shared" si="51"/>
        <v>4659.268</v>
      </c>
      <c r="Y226">
        <f t="shared" si="52"/>
        <v>4658.4936100000004</v>
      </c>
      <c r="Z226">
        <f t="shared" si="53"/>
        <v>4685.4104966666673</v>
      </c>
      <c r="AA226">
        <f t="shared" si="54"/>
        <v>4661.7290999999996</v>
      </c>
      <c r="AB226">
        <f t="shared" si="55"/>
        <v>4662.0708333333332</v>
      </c>
      <c r="AC226">
        <f t="shared" si="56"/>
        <v>4655.9269199999999</v>
      </c>
      <c r="AE226">
        <f t="shared" si="57"/>
        <v>4659.268</v>
      </c>
      <c r="AF226">
        <f t="shared" si="58"/>
        <v>4685.4104966666673</v>
      </c>
      <c r="AG226">
        <f t="shared" si="59"/>
        <v>4662.0708333333332</v>
      </c>
    </row>
    <row r="227" spans="1:33" x14ac:dyDescent="0.55000000000000004">
      <c r="A227">
        <f>ALGLIB_SSA_XAUUSD!J227</f>
        <v>1775457900</v>
      </c>
      <c r="B227" t="str">
        <f>_xlfn.XLOOKUP($A227,ALGLIB_SSA_XAUUSD!$A$2:$A$1001,ALGLIB_SSA_XAUUSD!$B$2:$B$1001,"",0)</f>
        <v/>
      </c>
      <c r="C227" t="str">
        <f>_xlfn.XLOOKUP($A227,ALGLIB_SSA_XAUUSD!$A$2:$A$1001,ALGLIB_SSA_XAUUSD!$C$2:$C$1001,"",0)</f>
        <v/>
      </c>
      <c r="D227" s="1">
        <f>D218+(D230-D218)*9/12</f>
        <v>4680.1075000000001</v>
      </c>
      <c r="E227" s="1">
        <f>E218+(E230-E218)*9/12</f>
        <v>4679.2749199999998</v>
      </c>
      <c r="F227" s="1">
        <f>F218+(F230-F218)*9/12</f>
        <v>4669.5824625000005</v>
      </c>
      <c r="G227" s="1">
        <f>G218+(G230-G218)*9/12</f>
        <v>4686.1199725000006</v>
      </c>
      <c r="H227" s="1">
        <f>H218+(H230-H218)*9/12</f>
        <v>4662.9353924999996</v>
      </c>
      <c r="I227" t="str">
        <f>_xlfn.XLOOKUP($A227,ALGLIB_SSA_XAUUSD!$J$2:$J$1001,ALGLIB_SSA_XAUUSD!$K$2:$K$1001,"",0)</f>
        <v>XAUUSD</v>
      </c>
      <c r="J227" t="str">
        <f>_xlfn.XLOOKUP($A227,ALGLIB_SSA_XAUUSD!$J$2:$J$1001,ALGLIB_SSA_XAUUSD!$L$2:$L$1001,"",0)</f>
        <v>M5</v>
      </c>
      <c r="K227">
        <f>_xlfn.XLOOKUP($A227,ALGLIB_SSA_XAUUSD!$J$2:$J$1001,ALGLIB_SSA_XAUUSD!$M$2:$M$1001,"",0)</f>
        <v>4656.3599999999997</v>
      </c>
      <c r="L227">
        <f>_xlfn.XLOOKUP($A227,ALGLIB_SSA_XAUUSD!$J$2:$J$1001,ALGLIB_SSA_XAUUSD!$N$2:$N$1001,"",0)</f>
        <v>4659.9482699999999</v>
      </c>
      <c r="M227">
        <f>_xlfn.XLOOKUP($A227,ALGLIB_SSA_XAUUSD!$J$2:$J$1001,ALGLIB_SSA_XAUUSD!$O$2:$O$1001,"",0)</f>
        <v>4659.2209400000002</v>
      </c>
      <c r="N227">
        <f>_xlfn.XLOOKUP($A227,ALGLIB_SSA_XAUUSD!$J$2:$J$1001,ALGLIB_SSA_XAUUSD!$P$2:$P$1001,"",0)</f>
        <v>4662.9503100000002</v>
      </c>
      <c r="O227">
        <f>_xlfn.XLOOKUP($A227,ALGLIB_SSA_XAUUSD!$J$2:$J$1001,ALGLIB_SSA_XAUUSD!$Q$2:$Q$1001,"",0)</f>
        <v>4656.3350700000001</v>
      </c>
      <c r="R227">
        <f t="shared" si="45"/>
        <v>1775457900</v>
      </c>
      <c r="S227" t="str">
        <f t="shared" si="46"/>
        <v>XAUUSD</v>
      </c>
      <c r="T227" t="str">
        <f t="shared" si="47"/>
        <v>M5</v>
      </c>
      <c r="U227">
        <f t="shared" si="48"/>
        <v>4656.3599999999997</v>
      </c>
      <c r="V227">
        <f t="shared" si="49"/>
        <v>4679.2749199999998</v>
      </c>
      <c r="W227">
        <f t="shared" si="50"/>
        <v>4669.5824625000005</v>
      </c>
      <c r="X227">
        <f t="shared" si="51"/>
        <v>4659.9482699999999</v>
      </c>
      <c r="Y227">
        <f t="shared" si="52"/>
        <v>4659.2209400000002</v>
      </c>
      <c r="Z227">
        <f t="shared" si="53"/>
        <v>4686.1199725000006</v>
      </c>
      <c r="AA227">
        <f t="shared" si="54"/>
        <v>4662.9503100000002</v>
      </c>
      <c r="AB227">
        <f t="shared" si="55"/>
        <v>4662.9353924999996</v>
      </c>
      <c r="AC227">
        <f t="shared" si="56"/>
        <v>4656.3350700000001</v>
      </c>
      <c r="AE227">
        <f t="shared" si="57"/>
        <v>4659.9482699999999</v>
      </c>
      <c r="AF227">
        <f t="shared" si="58"/>
        <v>4686.1199725000006</v>
      </c>
      <c r="AG227">
        <f t="shared" si="59"/>
        <v>4662.9353924999996</v>
      </c>
    </row>
    <row r="228" spans="1:33" x14ac:dyDescent="0.55000000000000004">
      <c r="A228">
        <f>ALGLIB_SSA_XAUUSD!J228</f>
        <v>1775458200</v>
      </c>
      <c r="B228" t="str">
        <f>_xlfn.XLOOKUP($A228,ALGLIB_SSA_XAUUSD!$A$2:$A$1001,ALGLIB_SSA_XAUUSD!$B$2:$B$1001,"",0)</f>
        <v/>
      </c>
      <c r="C228" t="str">
        <f>_xlfn.XLOOKUP($A228,ALGLIB_SSA_XAUUSD!$A$2:$A$1001,ALGLIB_SSA_XAUUSD!$C$2:$C$1001,"",0)</f>
        <v/>
      </c>
      <c r="D228" s="1">
        <f>D218+(D230-D218)*10/12</f>
        <v>4681.6816666666664</v>
      </c>
      <c r="E228" s="1">
        <f>E218+(E230-E218)*10/12</f>
        <v>4680.0643133333333</v>
      </c>
      <c r="F228" s="1">
        <f>F218+(F230-F218)*10/12</f>
        <v>4670.3865050000004</v>
      </c>
      <c r="G228" s="1">
        <f>G218+(G230-G218)*10/12</f>
        <v>4686.8294483333339</v>
      </c>
      <c r="H228" s="1">
        <f>H218+(H230-H218)*10/12</f>
        <v>4663.7999516666659</v>
      </c>
      <c r="I228" t="str">
        <f>_xlfn.XLOOKUP($A228,ALGLIB_SSA_XAUUSD!$J$2:$J$1001,ALGLIB_SSA_XAUUSD!$K$2:$K$1001,"",0)</f>
        <v>XAUUSD</v>
      </c>
      <c r="J228" t="str">
        <f>_xlfn.XLOOKUP($A228,ALGLIB_SSA_XAUUSD!$J$2:$J$1001,ALGLIB_SSA_XAUUSD!$L$2:$L$1001,"",0)</f>
        <v>M5</v>
      </c>
      <c r="K228">
        <f>_xlfn.XLOOKUP($A228,ALGLIB_SSA_XAUUSD!$J$2:$J$1001,ALGLIB_SSA_XAUUSD!$M$2:$M$1001,"",0)</f>
        <v>4662.24</v>
      </c>
      <c r="L228">
        <f>_xlfn.XLOOKUP($A228,ALGLIB_SSA_XAUUSD!$J$2:$J$1001,ALGLIB_SSA_XAUUSD!$N$2:$N$1001,"",0)</f>
        <v>4660.0743899999998</v>
      </c>
      <c r="M228">
        <f>_xlfn.XLOOKUP($A228,ALGLIB_SSA_XAUUSD!$J$2:$J$1001,ALGLIB_SSA_XAUUSD!$O$2:$O$1001,"",0)</f>
        <v>4659.6476700000003</v>
      </c>
      <c r="N228">
        <f>_xlfn.XLOOKUP($A228,ALGLIB_SSA_XAUUSD!$J$2:$J$1001,ALGLIB_SSA_XAUUSD!$P$2:$P$1001,"",0)</f>
        <v>4663.7543400000004</v>
      </c>
      <c r="O228">
        <f>_xlfn.XLOOKUP($A228,ALGLIB_SSA_XAUUSD!$J$2:$J$1001,ALGLIB_SSA_XAUUSD!$Q$2:$Q$1001,"",0)</f>
        <v>4656.30962</v>
      </c>
      <c r="R228">
        <f t="shared" si="45"/>
        <v>1775458200</v>
      </c>
      <c r="S228" t="str">
        <f t="shared" si="46"/>
        <v>XAUUSD</v>
      </c>
      <c r="T228" t="str">
        <f t="shared" si="47"/>
        <v>M5</v>
      </c>
      <c r="U228">
        <f t="shared" si="48"/>
        <v>4662.24</v>
      </c>
      <c r="V228">
        <f t="shared" si="49"/>
        <v>4680.0643133333333</v>
      </c>
      <c r="W228">
        <f t="shared" si="50"/>
        <v>4670.3865050000004</v>
      </c>
      <c r="X228">
        <f t="shared" si="51"/>
        <v>4660.0743899999998</v>
      </c>
      <c r="Y228">
        <f t="shared" si="52"/>
        <v>4659.6476700000003</v>
      </c>
      <c r="Z228">
        <f t="shared" si="53"/>
        <v>4686.8294483333339</v>
      </c>
      <c r="AA228">
        <f t="shared" si="54"/>
        <v>4663.7543400000004</v>
      </c>
      <c r="AB228">
        <f t="shared" si="55"/>
        <v>4663.7999516666659</v>
      </c>
      <c r="AC228">
        <f t="shared" si="56"/>
        <v>4656.30962</v>
      </c>
      <c r="AE228">
        <f t="shared" si="57"/>
        <v>4660.0743899999998</v>
      </c>
      <c r="AF228">
        <f t="shared" si="58"/>
        <v>4686.8294483333339</v>
      </c>
      <c r="AG228">
        <f t="shared" si="59"/>
        <v>4663.7999516666659</v>
      </c>
    </row>
    <row r="229" spans="1:33" x14ac:dyDescent="0.55000000000000004">
      <c r="A229">
        <f>ALGLIB_SSA_XAUUSD!J229</f>
        <v>1775458500</v>
      </c>
      <c r="B229" t="str">
        <f>_xlfn.XLOOKUP($A229,ALGLIB_SSA_XAUUSD!$A$2:$A$1001,ALGLIB_SSA_XAUUSD!$B$2:$B$1001,"",0)</f>
        <v/>
      </c>
      <c r="C229" t="str">
        <f>_xlfn.XLOOKUP($A229,ALGLIB_SSA_XAUUSD!$A$2:$A$1001,ALGLIB_SSA_XAUUSD!$C$2:$C$1001,"",0)</f>
        <v/>
      </c>
      <c r="D229" s="1">
        <f>D218+(D230-D218)*11/12</f>
        <v>4683.2558333333336</v>
      </c>
      <c r="E229" s="1">
        <f>E218+(E230-E218)*11/12</f>
        <v>4680.8537066666668</v>
      </c>
      <c r="F229" s="1">
        <f>F218+(F230-F218)*11/12</f>
        <v>4671.1905475000003</v>
      </c>
      <c r="G229" s="1">
        <f>G218+(G230-G218)*11/12</f>
        <v>4687.5389241666671</v>
      </c>
      <c r="H229" s="1">
        <f>H218+(H230-H218)*11/12</f>
        <v>4664.6645108333332</v>
      </c>
      <c r="I229" t="str">
        <f>_xlfn.XLOOKUP($A229,ALGLIB_SSA_XAUUSD!$J$2:$J$1001,ALGLIB_SSA_XAUUSD!$K$2:$K$1001,"",0)</f>
        <v>XAUUSD</v>
      </c>
      <c r="J229" t="str">
        <f>_xlfn.XLOOKUP($A229,ALGLIB_SSA_XAUUSD!$J$2:$J$1001,ALGLIB_SSA_XAUUSD!$L$2:$L$1001,"",0)</f>
        <v>M5</v>
      </c>
      <c r="K229">
        <f>_xlfn.XLOOKUP($A229,ALGLIB_SSA_XAUUSD!$J$2:$J$1001,ALGLIB_SSA_XAUUSD!$M$2:$M$1001,"",0)</f>
        <v>4665.9399999999996</v>
      </c>
      <c r="L229">
        <f>_xlfn.XLOOKUP($A229,ALGLIB_SSA_XAUUSD!$J$2:$J$1001,ALGLIB_SSA_XAUUSD!$N$2:$N$1001,"",0)</f>
        <v>4659.2762700000003</v>
      </c>
      <c r="M229">
        <f>_xlfn.XLOOKUP($A229,ALGLIB_SSA_XAUUSD!$J$2:$J$1001,ALGLIB_SSA_XAUUSD!$O$2:$O$1001,"",0)</f>
        <v>4659.4619700000003</v>
      </c>
      <c r="N229">
        <f>_xlfn.XLOOKUP($A229,ALGLIB_SSA_XAUUSD!$J$2:$J$1001,ALGLIB_SSA_XAUUSD!$P$2:$P$1001,"",0)</f>
        <v>4663.5457900000001</v>
      </c>
      <c r="O229">
        <f>_xlfn.XLOOKUP($A229,ALGLIB_SSA_XAUUSD!$J$2:$J$1001,ALGLIB_SSA_XAUUSD!$Q$2:$Q$1001,"",0)</f>
        <v>4655.64779</v>
      </c>
      <c r="R229">
        <f t="shared" si="45"/>
        <v>1775458500</v>
      </c>
      <c r="S229" t="str">
        <f t="shared" si="46"/>
        <v>XAUUSD</v>
      </c>
      <c r="T229" t="str">
        <f t="shared" si="47"/>
        <v>M5</v>
      </c>
      <c r="U229">
        <f t="shared" si="48"/>
        <v>4665.9399999999996</v>
      </c>
      <c r="V229">
        <f t="shared" si="49"/>
        <v>4680.8537066666668</v>
      </c>
      <c r="W229">
        <f t="shared" si="50"/>
        <v>4671.1905475000003</v>
      </c>
      <c r="X229">
        <f t="shared" si="51"/>
        <v>4659.2762700000003</v>
      </c>
      <c r="Y229">
        <f t="shared" si="52"/>
        <v>4659.4619700000003</v>
      </c>
      <c r="Z229">
        <f t="shared" si="53"/>
        <v>4687.5389241666671</v>
      </c>
      <c r="AA229">
        <f t="shared" si="54"/>
        <v>4663.5457900000001</v>
      </c>
      <c r="AB229">
        <f t="shared" si="55"/>
        <v>4664.6645108333332</v>
      </c>
      <c r="AC229">
        <f t="shared" si="56"/>
        <v>4655.64779</v>
      </c>
      <c r="AE229">
        <f t="shared" si="57"/>
        <v>4659.2762700000003</v>
      </c>
      <c r="AF229">
        <f t="shared" si="58"/>
        <v>4687.5389241666671</v>
      </c>
      <c r="AG229">
        <f t="shared" si="59"/>
        <v>4664.6645108333332</v>
      </c>
    </row>
    <row r="230" spans="1:33" x14ac:dyDescent="0.55000000000000004">
      <c r="A230">
        <f>ALGLIB_SSA_XAUUSD!J230</f>
        <v>1775458800</v>
      </c>
      <c r="B230" t="str">
        <f>_xlfn.XLOOKUP($A230,ALGLIB_SSA_XAUUSD!$A$2:$A$1001,ALGLIB_SSA_XAUUSD!$B$2:$B$1001,"",0)</f>
        <v>XAUUSD</v>
      </c>
      <c r="C230" t="str">
        <f>_xlfn.XLOOKUP($A230,ALGLIB_SSA_XAUUSD!$A$2:$A$1001,ALGLIB_SSA_XAUUSD!$C$2:$C$1001,"",0)</f>
        <v>H1</v>
      </c>
      <c r="D230" s="2">
        <f>_xlfn.XLOOKUP($A230,ALGLIB_SSA_XAUUSD!$A$2:$A$1001,ALGLIB_SSA_XAUUSD!$D$2:$D$1001,"",0)</f>
        <v>4684.83</v>
      </c>
      <c r="E230" s="2">
        <f>_xlfn.XLOOKUP($A230,ALGLIB_SSA_XAUUSD!$A$2:$A$1001,ALGLIB_SSA_XAUUSD!$E$2:$E$1001,"",0)</f>
        <v>4681.6431000000002</v>
      </c>
      <c r="F230" s="2">
        <f>_xlfn.XLOOKUP($A230,ALGLIB_SSA_XAUUSD!$A$2:$A$1001,ALGLIB_SSA_XAUUSD!$F$2:$F$1001,"",0)</f>
        <v>4671.9945900000002</v>
      </c>
      <c r="G230" s="2">
        <f>_xlfn.XLOOKUP($A230,ALGLIB_SSA_XAUUSD!$A$2:$A$1001,ALGLIB_SSA_XAUUSD!$G$2:$G$1001,"",0)</f>
        <v>4688.2484000000004</v>
      </c>
      <c r="H230" s="2">
        <f>_xlfn.XLOOKUP($A230,ALGLIB_SSA_XAUUSD!$A$2:$A$1001,ALGLIB_SSA_XAUUSD!$H$2:$H$1001,"",0)</f>
        <v>4665.5290699999996</v>
      </c>
      <c r="I230" t="str">
        <f>_xlfn.XLOOKUP($A230,ALGLIB_SSA_XAUUSD!$J$2:$J$1001,ALGLIB_SSA_XAUUSD!$K$2:$K$1001,"",0)</f>
        <v>XAUUSD</v>
      </c>
      <c r="J230" t="str">
        <f>_xlfn.XLOOKUP($A230,ALGLIB_SSA_XAUUSD!$J$2:$J$1001,ALGLIB_SSA_XAUUSD!$L$2:$L$1001,"",0)</f>
        <v>M5</v>
      </c>
      <c r="K230">
        <f>_xlfn.XLOOKUP($A230,ALGLIB_SSA_XAUUSD!$J$2:$J$1001,ALGLIB_SSA_XAUUSD!$M$2:$M$1001,"",0)</f>
        <v>4658.8999999999996</v>
      </c>
      <c r="L230">
        <f>_xlfn.XLOOKUP($A230,ALGLIB_SSA_XAUUSD!$J$2:$J$1001,ALGLIB_SSA_XAUUSD!$N$2:$N$1001,"",0)</f>
        <v>4657.4237199999998</v>
      </c>
      <c r="M230">
        <f>_xlfn.XLOOKUP($A230,ALGLIB_SSA_XAUUSD!$J$2:$J$1001,ALGLIB_SSA_XAUUSD!$O$2:$O$1001,"",0)</f>
        <v>4658.4428500000004</v>
      </c>
      <c r="N230">
        <f>_xlfn.XLOOKUP($A230,ALGLIB_SSA_XAUUSD!$J$2:$J$1001,ALGLIB_SSA_XAUUSD!$P$2:$P$1001,"",0)</f>
        <v>4662.1893899999995</v>
      </c>
      <c r="O230">
        <f>_xlfn.XLOOKUP($A230,ALGLIB_SSA_XAUUSD!$J$2:$J$1001,ALGLIB_SSA_XAUUSD!$Q$2:$Q$1001,"",0)</f>
        <v>4654.21958</v>
      </c>
      <c r="R230">
        <f t="shared" si="45"/>
        <v>1775458800</v>
      </c>
      <c r="S230" t="str">
        <f t="shared" si="46"/>
        <v>XAUUSD</v>
      </c>
      <c r="T230" t="str">
        <f t="shared" si="47"/>
        <v>M5</v>
      </c>
      <c r="U230">
        <f t="shared" si="48"/>
        <v>4658.8999999999996</v>
      </c>
      <c r="V230">
        <f t="shared" si="49"/>
        <v>4681.6431000000002</v>
      </c>
      <c r="W230">
        <f t="shared" si="50"/>
        <v>4671.9945900000002</v>
      </c>
      <c r="X230">
        <f t="shared" si="51"/>
        <v>4657.4237199999998</v>
      </c>
      <c r="Y230">
        <f t="shared" si="52"/>
        <v>4658.4428500000004</v>
      </c>
      <c r="Z230">
        <f t="shared" si="53"/>
        <v>4688.2484000000004</v>
      </c>
      <c r="AA230">
        <f t="shared" si="54"/>
        <v>4662.1893899999995</v>
      </c>
      <c r="AB230">
        <f t="shared" si="55"/>
        <v>4665.5290699999996</v>
      </c>
      <c r="AC230">
        <f t="shared" si="56"/>
        <v>4654.21958</v>
      </c>
      <c r="AE230">
        <f t="shared" si="57"/>
        <v>4657.4237199999998</v>
      </c>
      <c r="AF230">
        <f t="shared" si="58"/>
        <v>4688.2484000000004</v>
      </c>
      <c r="AG230">
        <f t="shared" si="59"/>
        <v>4665.5290699999996</v>
      </c>
    </row>
    <row r="231" spans="1:33" x14ac:dyDescent="0.55000000000000004">
      <c r="A231">
        <f>ALGLIB_SSA_XAUUSD!J231</f>
        <v>1775459100</v>
      </c>
      <c r="B231" t="str">
        <f>_xlfn.XLOOKUP($A231,ALGLIB_SSA_XAUUSD!$A$2:$A$1001,ALGLIB_SSA_XAUUSD!$B$2:$B$1001,"",0)</f>
        <v/>
      </c>
      <c r="C231" t="str">
        <f>_xlfn.XLOOKUP($A231,ALGLIB_SSA_XAUUSD!$A$2:$A$1001,ALGLIB_SSA_XAUUSD!$C$2:$C$1001,"",0)</f>
        <v/>
      </c>
      <c r="D231" s="1">
        <f>D230+(D242-D230)*1/12</f>
        <v>4685.7474999999995</v>
      </c>
      <c r="E231" s="1">
        <f>E230+(E242-E230)*1/12</f>
        <v>4682.18084</v>
      </c>
      <c r="F231" s="1">
        <f>F230+(F242-F230)*1/12</f>
        <v>4672.6654808333333</v>
      </c>
      <c r="G231" s="1">
        <f>G230+(G242-G230)*1/12</f>
        <v>4688.7969075000001</v>
      </c>
      <c r="H231" s="1">
        <f>H230+(H242-H230)*1/12</f>
        <v>4666.2121549999993</v>
      </c>
      <c r="I231" t="str">
        <f>_xlfn.XLOOKUP($A231,ALGLIB_SSA_XAUUSD!$J$2:$J$1001,ALGLIB_SSA_XAUUSD!$K$2:$K$1001,"",0)</f>
        <v>XAUUSD</v>
      </c>
      <c r="J231" t="str">
        <f>_xlfn.XLOOKUP($A231,ALGLIB_SSA_XAUUSD!$J$2:$J$1001,ALGLIB_SSA_XAUUSD!$L$2:$L$1001,"",0)</f>
        <v>M5</v>
      </c>
      <c r="K231">
        <f>_xlfn.XLOOKUP($A231,ALGLIB_SSA_XAUUSD!$J$2:$J$1001,ALGLIB_SSA_XAUUSD!$M$2:$M$1001,"",0)</f>
        <v>4656.21</v>
      </c>
      <c r="L231">
        <f>_xlfn.XLOOKUP($A231,ALGLIB_SSA_XAUUSD!$J$2:$J$1001,ALGLIB_SSA_XAUUSD!$N$2:$N$1001,"",0)</f>
        <v>4654.92598</v>
      </c>
      <c r="M231">
        <f>_xlfn.XLOOKUP($A231,ALGLIB_SSA_XAUUSD!$J$2:$J$1001,ALGLIB_SSA_XAUUSD!$O$2:$O$1001,"",0)</f>
        <v>4656.6844099999998</v>
      </c>
      <c r="N231">
        <f>_xlfn.XLOOKUP($A231,ALGLIB_SSA_XAUUSD!$J$2:$J$1001,ALGLIB_SSA_XAUUSD!$P$2:$P$1001,"",0)</f>
        <v>4659.7890500000003</v>
      </c>
      <c r="O231">
        <f>_xlfn.XLOOKUP($A231,ALGLIB_SSA_XAUUSD!$J$2:$J$1001,ALGLIB_SSA_XAUUSD!$Q$2:$Q$1001,"",0)</f>
        <v>4652.15272</v>
      </c>
      <c r="R231">
        <f t="shared" si="45"/>
        <v>1775459100</v>
      </c>
      <c r="S231" t="str">
        <f t="shared" si="46"/>
        <v>XAUUSD</v>
      </c>
      <c r="T231" t="str">
        <f t="shared" si="47"/>
        <v>M5</v>
      </c>
      <c r="U231">
        <f t="shared" si="48"/>
        <v>4656.21</v>
      </c>
      <c r="V231">
        <f t="shared" si="49"/>
        <v>4682.18084</v>
      </c>
      <c r="W231">
        <f t="shared" si="50"/>
        <v>4672.6654808333333</v>
      </c>
      <c r="X231">
        <f t="shared" si="51"/>
        <v>4654.92598</v>
      </c>
      <c r="Y231">
        <f t="shared" si="52"/>
        <v>4656.6844099999998</v>
      </c>
      <c r="Z231">
        <f t="shared" si="53"/>
        <v>4688.7969075000001</v>
      </c>
      <c r="AA231">
        <f t="shared" si="54"/>
        <v>4659.7890500000003</v>
      </c>
      <c r="AB231">
        <f t="shared" si="55"/>
        <v>4666.2121549999993</v>
      </c>
      <c r="AC231">
        <f t="shared" si="56"/>
        <v>4652.15272</v>
      </c>
      <c r="AE231">
        <f t="shared" si="57"/>
        <v>4654.92598</v>
      </c>
      <c r="AF231">
        <f t="shared" si="58"/>
        <v>4688.7969075000001</v>
      </c>
      <c r="AG231">
        <f t="shared" si="59"/>
        <v>4666.2121549999993</v>
      </c>
    </row>
    <row r="232" spans="1:33" x14ac:dyDescent="0.55000000000000004">
      <c r="A232">
        <f>ALGLIB_SSA_XAUUSD!J232</f>
        <v>1775459400</v>
      </c>
      <c r="B232" t="str">
        <f>_xlfn.XLOOKUP($A232,ALGLIB_SSA_XAUUSD!$A$2:$A$1001,ALGLIB_SSA_XAUUSD!$B$2:$B$1001,"",0)</f>
        <v/>
      </c>
      <c r="C232" t="str">
        <f>_xlfn.XLOOKUP($A232,ALGLIB_SSA_XAUUSD!$A$2:$A$1001,ALGLIB_SSA_XAUUSD!$C$2:$C$1001,"",0)</f>
        <v/>
      </c>
      <c r="D232" s="1">
        <f>D230+(D242-D230)*2/12</f>
        <v>4686.665</v>
      </c>
      <c r="E232" s="1">
        <f>E230+(E242-E230)*2/12</f>
        <v>4682.7185800000007</v>
      </c>
      <c r="F232" s="1">
        <f>F230+(F242-F230)*2/12</f>
        <v>4673.3363716666672</v>
      </c>
      <c r="G232" s="1">
        <f>G230+(G242-G230)*2/12</f>
        <v>4689.3454150000007</v>
      </c>
      <c r="H232" s="1">
        <f>H230+(H242-H230)*2/12</f>
        <v>4666.8952399999998</v>
      </c>
      <c r="I232" t="str">
        <f>_xlfn.XLOOKUP($A232,ALGLIB_SSA_XAUUSD!$J$2:$J$1001,ALGLIB_SSA_XAUUSD!$K$2:$K$1001,"",0)</f>
        <v>XAUUSD</v>
      </c>
      <c r="J232" t="str">
        <f>_xlfn.XLOOKUP($A232,ALGLIB_SSA_XAUUSD!$J$2:$J$1001,ALGLIB_SSA_XAUUSD!$L$2:$L$1001,"",0)</f>
        <v>M5</v>
      </c>
      <c r="K232">
        <f>_xlfn.XLOOKUP($A232,ALGLIB_SSA_XAUUSD!$J$2:$J$1001,ALGLIB_SSA_XAUUSD!$M$2:$M$1001,"",0)</f>
        <v>4651.91</v>
      </c>
      <c r="L232">
        <f>_xlfn.XLOOKUP($A232,ALGLIB_SSA_XAUUSD!$J$2:$J$1001,ALGLIB_SSA_XAUUSD!$N$2:$N$1001,"",0)</f>
        <v>4652.32143</v>
      </c>
      <c r="M232">
        <f>_xlfn.XLOOKUP($A232,ALGLIB_SSA_XAUUSD!$J$2:$J$1001,ALGLIB_SSA_XAUUSD!$O$2:$O$1001,"",0)</f>
        <v>4654.5029199999999</v>
      </c>
      <c r="N232">
        <f>_xlfn.XLOOKUP($A232,ALGLIB_SSA_XAUUSD!$J$2:$J$1001,ALGLIB_SSA_XAUUSD!$P$2:$P$1001,"",0)</f>
        <v>4656.9256999999998</v>
      </c>
      <c r="O232">
        <f>_xlfn.XLOOKUP($A232,ALGLIB_SSA_XAUUSD!$J$2:$J$1001,ALGLIB_SSA_XAUUSD!$Q$2:$Q$1001,"",0)</f>
        <v>4649.8316199999999</v>
      </c>
      <c r="R232">
        <f t="shared" si="45"/>
        <v>1775459400</v>
      </c>
      <c r="S232" t="str">
        <f t="shared" si="46"/>
        <v>XAUUSD</v>
      </c>
      <c r="T232" t="str">
        <f t="shared" si="47"/>
        <v>M5</v>
      </c>
      <c r="U232">
        <f t="shared" si="48"/>
        <v>4651.91</v>
      </c>
      <c r="V232">
        <f t="shared" si="49"/>
        <v>4682.7185800000007</v>
      </c>
      <c r="W232">
        <f t="shared" si="50"/>
        <v>4673.3363716666672</v>
      </c>
      <c r="X232">
        <f t="shared" si="51"/>
        <v>4652.32143</v>
      </c>
      <c r="Y232">
        <f t="shared" si="52"/>
        <v>4654.5029199999999</v>
      </c>
      <c r="Z232">
        <f t="shared" si="53"/>
        <v>4689.3454150000007</v>
      </c>
      <c r="AA232">
        <f t="shared" si="54"/>
        <v>4656.9256999999998</v>
      </c>
      <c r="AB232">
        <f t="shared" si="55"/>
        <v>4666.8952399999998</v>
      </c>
      <c r="AC232">
        <f t="shared" si="56"/>
        <v>4649.8316199999999</v>
      </c>
      <c r="AE232">
        <f t="shared" si="57"/>
        <v>4652.32143</v>
      </c>
      <c r="AF232">
        <f t="shared" si="58"/>
        <v>4689.3454150000007</v>
      </c>
      <c r="AG232">
        <f t="shared" si="59"/>
        <v>4666.8952399999998</v>
      </c>
    </row>
    <row r="233" spans="1:33" x14ac:dyDescent="0.55000000000000004">
      <c r="A233">
        <f>ALGLIB_SSA_XAUUSD!J233</f>
        <v>1775459700</v>
      </c>
      <c r="B233" t="str">
        <f>_xlfn.XLOOKUP($A233,ALGLIB_SSA_XAUUSD!$A$2:$A$1001,ALGLIB_SSA_XAUUSD!$B$2:$B$1001,"",0)</f>
        <v/>
      </c>
      <c r="C233" t="str">
        <f>_xlfn.XLOOKUP($A233,ALGLIB_SSA_XAUUSD!$A$2:$A$1001,ALGLIB_SSA_XAUUSD!$C$2:$C$1001,"",0)</f>
        <v/>
      </c>
      <c r="D233" s="1">
        <f>D230+(D242-D230)*3/12</f>
        <v>4687.5825000000004</v>
      </c>
      <c r="E233" s="1">
        <f>E230+(E242-E230)*3/12</f>
        <v>4683.2563200000004</v>
      </c>
      <c r="F233" s="1">
        <f>F230+(F242-F230)*3/12</f>
        <v>4674.0072625000003</v>
      </c>
      <c r="G233" s="1">
        <f>G230+(G242-G230)*3/12</f>
        <v>4689.8939225000004</v>
      </c>
      <c r="H233" s="1">
        <f>H230+(H242-H230)*3/12</f>
        <v>4667.5783249999995</v>
      </c>
      <c r="I233" t="str">
        <f>_xlfn.XLOOKUP($A233,ALGLIB_SSA_XAUUSD!$J$2:$J$1001,ALGLIB_SSA_XAUUSD!$K$2:$K$1001,"",0)</f>
        <v>XAUUSD</v>
      </c>
      <c r="J233" t="str">
        <f>_xlfn.XLOOKUP($A233,ALGLIB_SSA_XAUUSD!$J$2:$J$1001,ALGLIB_SSA_XAUUSD!$L$2:$L$1001,"",0)</f>
        <v>M5</v>
      </c>
      <c r="K233">
        <f>_xlfn.XLOOKUP($A233,ALGLIB_SSA_XAUUSD!$J$2:$J$1001,ALGLIB_SSA_XAUUSD!$M$2:$M$1001,"",0)</f>
        <v>4649.54</v>
      </c>
      <c r="L233">
        <f>_xlfn.XLOOKUP($A233,ALGLIB_SSA_XAUUSD!$J$2:$J$1001,ALGLIB_SSA_XAUUSD!$N$2:$N$1001,"",0)</f>
        <v>4650.32557</v>
      </c>
      <c r="M233">
        <f>_xlfn.XLOOKUP($A233,ALGLIB_SSA_XAUUSD!$J$2:$J$1001,ALGLIB_SSA_XAUUSD!$O$2:$O$1001,"",0)</f>
        <v>4652.4142400000001</v>
      </c>
      <c r="N233">
        <f>_xlfn.XLOOKUP($A233,ALGLIB_SSA_XAUUSD!$J$2:$J$1001,ALGLIB_SSA_XAUUSD!$P$2:$P$1001,"",0)</f>
        <v>4654.3227699999998</v>
      </c>
      <c r="O233">
        <f>_xlfn.XLOOKUP($A233,ALGLIB_SSA_XAUUSD!$J$2:$J$1001,ALGLIB_SSA_XAUUSD!$Q$2:$Q$1001,"",0)</f>
        <v>4647.90355</v>
      </c>
      <c r="R233">
        <f t="shared" si="45"/>
        <v>1775459700</v>
      </c>
      <c r="S233" t="str">
        <f t="shared" si="46"/>
        <v>XAUUSD</v>
      </c>
      <c r="T233" t="str">
        <f t="shared" si="47"/>
        <v>M5</v>
      </c>
      <c r="U233">
        <f t="shared" si="48"/>
        <v>4649.54</v>
      </c>
      <c r="V233">
        <f t="shared" si="49"/>
        <v>4683.2563200000004</v>
      </c>
      <c r="W233">
        <f t="shared" si="50"/>
        <v>4674.0072625000003</v>
      </c>
      <c r="X233">
        <f t="shared" si="51"/>
        <v>4650.32557</v>
      </c>
      <c r="Y233">
        <f t="shared" si="52"/>
        <v>4652.4142400000001</v>
      </c>
      <c r="Z233">
        <f t="shared" si="53"/>
        <v>4689.8939225000004</v>
      </c>
      <c r="AA233">
        <f t="shared" si="54"/>
        <v>4654.3227699999998</v>
      </c>
      <c r="AB233">
        <f t="shared" si="55"/>
        <v>4667.5783249999995</v>
      </c>
      <c r="AC233">
        <f t="shared" si="56"/>
        <v>4647.90355</v>
      </c>
      <c r="AE233">
        <f t="shared" si="57"/>
        <v>4650.32557</v>
      </c>
      <c r="AF233">
        <f t="shared" si="58"/>
        <v>4689.8939225000004</v>
      </c>
      <c r="AG233">
        <f t="shared" si="59"/>
        <v>4667.5783249999995</v>
      </c>
    </row>
    <row r="234" spans="1:33" x14ac:dyDescent="0.55000000000000004">
      <c r="A234">
        <f>ALGLIB_SSA_XAUUSD!J234</f>
        <v>1775460000</v>
      </c>
      <c r="B234" t="str">
        <f>_xlfn.XLOOKUP($A234,ALGLIB_SSA_XAUUSD!$A$2:$A$1001,ALGLIB_SSA_XAUUSD!$B$2:$B$1001,"",0)</f>
        <v/>
      </c>
      <c r="C234" t="str">
        <f>_xlfn.XLOOKUP($A234,ALGLIB_SSA_XAUUSD!$A$2:$A$1001,ALGLIB_SSA_XAUUSD!$C$2:$C$1001,"",0)</f>
        <v/>
      </c>
      <c r="D234" s="1">
        <f>D230+(D242-D230)*4/12</f>
        <v>4688.5</v>
      </c>
      <c r="E234" s="1">
        <f>E230+(E242-E230)*4/12</f>
        <v>4683.7940600000002</v>
      </c>
      <c r="F234" s="1">
        <f>F230+(F242-F230)*4/12</f>
        <v>4674.6781533333333</v>
      </c>
      <c r="G234" s="1">
        <f>G230+(G242-G230)*4/12</f>
        <v>4690.4424300000001</v>
      </c>
      <c r="H234" s="1">
        <f>H230+(H242-H230)*4/12</f>
        <v>4668.2614100000001</v>
      </c>
      <c r="I234" t="str">
        <f>_xlfn.XLOOKUP($A234,ALGLIB_SSA_XAUUSD!$J$2:$J$1001,ALGLIB_SSA_XAUUSD!$K$2:$K$1001,"",0)</f>
        <v>XAUUSD</v>
      </c>
      <c r="J234" t="str">
        <f>_xlfn.XLOOKUP($A234,ALGLIB_SSA_XAUUSD!$J$2:$J$1001,ALGLIB_SSA_XAUUSD!$L$2:$L$1001,"",0)</f>
        <v>M5</v>
      </c>
      <c r="K234">
        <f>_xlfn.XLOOKUP($A234,ALGLIB_SSA_XAUUSD!$J$2:$J$1001,ALGLIB_SSA_XAUUSD!$M$2:$M$1001,"",0)</f>
        <v>4645.37</v>
      </c>
      <c r="L234">
        <f>_xlfn.XLOOKUP($A234,ALGLIB_SSA_XAUUSD!$J$2:$J$1001,ALGLIB_SSA_XAUUSD!$N$2:$N$1001,"",0)</f>
        <v>4649.6109999999999</v>
      </c>
      <c r="M234">
        <f>_xlfn.XLOOKUP($A234,ALGLIB_SSA_XAUUSD!$J$2:$J$1001,ALGLIB_SSA_XAUUSD!$O$2:$O$1001,"",0)</f>
        <v>4651.0126200000004</v>
      </c>
      <c r="N234">
        <f>_xlfn.XLOOKUP($A234,ALGLIB_SSA_XAUUSD!$J$2:$J$1001,ALGLIB_SSA_XAUUSD!$P$2:$P$1001,"",0)</f>
        <v>4652.7426100000002</v>
      </c>
      <c r="O234">
        <f>_xlfn.XLOOKUP($A234,ALGLIB_SSA_XAUUSD!$J$2:$J$1001,ALGLIB_SSA_XAUUSD!$Q$2:$Q$1001,"",0)</f>
        <v>4646.9277599999996</v>
      </c>
      <c r="R234">
        <f t="shared" si="45"/>
        <v>1775460000</v>
      </c>
      <c r="S234" t="str">
        <f t="shared" si="46"/>
        <v>XAUUSD</v>
      </c>
      <c r="T234" t="str">
        <f t="shared" si="47"/>
        <v>M5</v>
      </c>
      <c r="U234">
        <f t="shared" si="48"/>
        <v>4645.37</v>
      </c>
      <c r="V234">
        <f t="shared" si="49"/>
        <v>4683.7940600000002</v>
      </c>
      <c r="W234">
        <f t="shared" si="50"/>
        <v>4674.6781533333333</v>
      </c>
      <c r="X234">
        <f t="shared" si="51"/>
        <v>4649.6109999999999</v>
      </c>
      <c r="Y234">
        <f t="shared" si="52"/>
        <v>4651.0126200000004</v>
      </c>
      <c r="Z234">
        <f t="shared" si="53"/>
        <v>4690.4424300000001</v>
      </c>
      <c r="AA234">
        <f t="shared" si="54"/>
        <v>4652.7426100000002</v>
      </c>
      <c r="AB234">
        <f t="shared" si="55"/>
        <v>4668.2614100000001</v>
      </c>
      <c r="AC234">
        <f t="shared" si="56"/>
        <v>4646.9277599999996</v>
      </c>
      <c r="AE234">
        <f t="shared" si="57"/>
        <v>4649.6109999999999</v>
      </c>
      <c r="AF234">
        <f t="shared" si="58"/>
        <v>4690.4424300000001</v>
      </c>
      <c r="AG234">
        <f t="shared" si="59"/>
        <v>4668.2614100000001</v>
      </c>
    </row>
    <row r="235" spans="1:33" x14ac:dyDescent="0.55000000000000004">
      <c r="A235">
        <f>ALGLIB_SSA_XAUUSD!J235</f>
        <v>1775460300</v>
      </c>
      <c r="B235" t="str">
        <f>_xlfn.XLOOKUP($A235,ALGLIB_SSA_XAUUSD!$A$2:$A$1001,ALGLIB_SSA_XAUUSD!$B$2:$B$1001,"",0)</f>
        <v/>
      </c>
      <c r="C235" t="str">
        <f>_xlfn.XLOOKUP($A235,ALGLIB_SSA_XAUUSD!$A$2:$A$1001,ALGLIB_SSA_XAUUSD!$C$2:$C$1001,"",0)</f>
        <v/>
      </c>
      <c r="D235" s="1">
        <f>D230+(D242-D230)*5/12</f>
        <v>4689.4174999999996</v>
      </c>
      <c r="E235" s="1">
        <f>E230+(E242-E230)*5/12</f>
        <v>4684.3317999999999</v>
      </c>
      <c r="F235" s="1">
        <f>F230+(F242-F230)*5/12</f>
        <v>4675.3490441666672</v>
      </c>
      <c r="G235" s="1">
        <f>G230+(G242-G230)*5/12</f>
        <v>4690.9909375000007</v>
      </c>
      <c r="H235" s="1">
        <f>H230+(H242-H230)*5/12</f>
        <v>4668.9444949999997</v>
      </c>
      <c r="I235" t="str">
        <f>_xlfn.XLOOKUP($A235,ALGLIB_SSA_XAUUSD!$J$2:$J$1001,ALGLIB_SSA_XAUUSD!$K$2:$K$1001,"",0)</f>
        <v>XAUUSD</v>
      </c>
      <c r="J235" t="str">
        <f>_xlfn.XLOOKUP($A235,ALGLIB_SSA_XAUUSD!$J$2:$J$1001,ALGLIB_SSA_XAUUSD!$L$2:$L$1001,"",0)</f>
        <v>M5</v>
      </c>
      <c r="K235">
        <f>_xlfn.XLOOKUP($A235,ALGLIB_SSA_XAUUSD!$J$2:$J$1001,ALGLIB_SSA_XAUUSD!$M$2:$M$1001,"",0)</f>
        <v>4650.79</v>
      </c>
      <c r="L235">
        <f>_xlfn.XLOOKUP($A235,ALGLIB_SSA_XAUUSD!$J$2:$J$1001,ALGLIB_SSA_XAUUSD!$N$2:$N$1001,"",0)</f>
        <v>4650.7550899999997</v>
      </c>
      <c r="M235">
        <f>_xlfn.XLOOKUP($A235,ALGLIB_SSA_XAUUSD!$J$2:$J$1001,ALGLIB_SSA_XAUUSD!$O$2:$O$1001,"",0)</f>
        <v>4650.8838599999999</v>
      </c>
      <c r="N235">
        <f>_xlfn.XLOOKUP($A235,ALGLIB_SSA_XAUUSD!$J$2:$J$1001,ALGLIB_SSA_XAUUSD!$P$2:$P$1001,"",0)</f>
        <v>4652.9596600000004</v>
      </c>
      <c r="O235">
        <f>_xlfn.XLOOKUP($A235,ALGLIB_SSA_XAUUSD!$J$2:$J$1001,ALGLIB_SSA_XAUUSD!$Q$2:$Q$1001,"",0)</f>
        <v>4647.3822099999998</v>
      </c>
      <c r="R235">
        <f t="shared" si="45"/>
        <v>1775460300</v>
      </c>
      <c r="S235" t="str">
        <f t="shared" si="46"/>
        <v>XAUUSD</v>
      </c>
      <c r="T235" t="str">
        <f t="shared" si="47"/>
        <v>M5</v>
      </c>
      <c r="U235">
        <f t="shared" si="48"/>
        <v>4650.79</v>
      </c>
      <c r="V235">
        <f t="shared" si="49"/>
        <v>4684.3317999999999</v>
      </c>
      <c r="W235">
        <f t="shared" si="50"/>
        <v>4675.3490441666672</v>
      </c>
      <c r="X235">
        <f t="shared" si="51"/>
        <v>4650.7550899999997</v>
      </c>
      <c r="Y235">
        <f t="shared" si="52"/>
        <v>4650.8838599999999</v>
      </c>
      <c r="Z235">
        <f t="shared" si="53"/>
        <v>4690.9909375000007</v>
      </c>
      <c r="AA235">
        <f t="shared" si="54"/>
        <v>4652.9596600000004</v>
      </c>
      <c r="AB235">
        <f t="shared" si="55"/>
        <v>4668.9444949999997</v>
      </c>
      <c r="AC235">
        <f t="shared" si="56"/>
        <v>4647.3822099999998</v>
      </c>
      <c r="AE235">
        <f t="shared" si="57"/>
        <v>4650.7550899999997</v>
      </c>
      <c r="AF235">
        <f t="shared" si="58"/>
        <v>4690.9909375000007</v>
      </c>
      <c r="AG235">
        <f t="shared" si="59"/>
        <v>4668.9444949999997</v>
      </c>
    </row>
    <row r="236" spans="1:33" x14ac:dyDescent="0.55000000000000004">
      <c r="A236">
        <f>ALGLIB_SSA_XAUUSD!J236</f>
        <v>1775460600</v>
      </c>
      <c r="B236" t="str">
        <f>_xlfn.XLOOKUP($A236,ALGLIB_SSA_XAUUSD!$A$2:$A$1001,ALGLIB_SSA_XAUUSD!$B$2:$B$1001,"",0)</f>
        <v/>
      </c>
      <c r="C236" t="str">
        <f>_xlfn.XLOOKUP($A236,ALGLIB_SSA_XAUUSD!$A$2:$A$1001,ALGLIB_SSA_XAUUSD!$C$2:$C$1001,"",0)</f>
        <v/>
      </c>
      <c r="D236" s="1">
        <f>D230+(D242-D230)*6/12</f>
        <v>4690.335</v>
      </c>
      <c r="E236" s="1">
        <f>E230+(E242-E230)*6/12</f>
        <v>4684.8695399999997</v>
      </c>
      <c r="F236" s="1">
        <f>F230+(F242-F230)*6/12</f>
        <v>4676.0199350000003</v>
      </c>
      <c r="G236" s="1">
        <f>G230+(G242-G230)*6/12</f>
        <v>4691.5394450000003</v>
      </c>
      <c r="H236" s="1">
        <f>H230+(H242-H230)*6/12</f>
        <v>4669.6275800000003</v>
      </c>
      <c r="I236" t="str">
        <f>_xlfn.XLOOKUP($A236,ALGLIB_SSA_XAUUSD!$J$2:$J$1001,ALGLIB_SSA_XAUUSD!$K$2:$K$1001,"",0)</f>
        <v>XAUUSD</v>
      </c>
      <c r="J236" t="str">
        <f>_xlfn.XLOOKUP($A236,ALGLIB_SSA_XAUUSD!$J$2:$J$1001,ALGLIB_SSA_XAUUSD!$L$2:$L$1001,"",0)</f>
        <v>M5</v>
      </c>
      <c r="K236">
        <f>_xlfn.XLOOKUP($A236,ALGLIB_SSA_XAUUSD!$J$2:$J$1001,ALGLIB_SSA_XAUUSD!$M$2:$M$1001,"",0)</f>
        <v>4653.1899999999996</v>
      </c>
      <c r="L236">
        <f>_xlfn.XLOOKUP($A236,ALGLIB_SSA_XAUUSD!$J$2:$J$1001,ALGLIB_SSA_XAUUSD!$N$2:$N$1001,"",0)</f>
        <v>4653.8248599999997</v>
      </c>
      <c r="M236">
        <f>_xlfn.XLOOKUP($A236,ALGLIB_SSA_XAUUSD!$J$2:$J$1001,ALGLIB_SSA_XAUUSD!$O$2:$O$1001,"",0)</f>
        <v>4652.3543600000003</v>
      </c>
      <c r="N236">
        <f>_xlfn.XLOOKUP($A236,ALGLIB_SSA_XAUUSD!$J$2:$J$1001,ALGLIB_SSA_XAUUSD!$P$2:$P$1001,"",0)</f>
        <v>4655.35401</v>
      </c>
      <c r="O236">
        <f>_xlfn.XLOOKUP($A236,ALGLIB_SSA_XAUUSD!$J$2:$J$1001,ALGLIB_SSA_XAUUSD!$Q$2:$Q$1001,"",0)</f>
        <v>4649.5322900000001</v>
      </c>
      <c r="R236">
        <f t="shared" si="45"/>
        <v>1775460600</v>
      </c>
      <c r="S236" t="str">
        <f t="shared" si="46"/>
        <v>XAUUSD</v>
      </c>
      <c r="T236" t="str">
        <f t="shared" si="47"/>
        <v>M5</v>
      </c>
      <c r="U236">
        <f t="shared" si="48"/>
        <v>4653.1899999999996</v>
      </c>
      <c r="V236">
        <f t="shared" si="49"/>
        <v>4684.8695399999997</v>
      </c>
      <c r="W236">
        <f t="shared" si="50"/>
        <v>4676.0199350000003</v>
      </c>
      <c r="X236">
        <f t="shared" si="51"/>
        <v>4653.8248599999997</v>
      </c>
      <c r="Y236">
        <f t="shared" si="52"/>
        <v>4652.3543600000003</v>
      </c>
      <c r="Z236">
        <f t="shared" si="53"/>
        <v>4691.5394450000003</v>
      </c>
      <c r="AA236">
        <f t="shared" si="54"/>
        <v>4655.35401</v>
      </c>
      <c r="AB236">
        <f t="shared" si="55"/>
        <v>4669.6275800000003</v>
      </c>
      <c r="AC236">
        <f t="shared" si="56"/>
        <v>4649.5322900000001</v>
      </c>
      <c r="AE236">
        <f t="shared" si="57"/>
        <v>4653.8248599999997</v>
      </c>
      <c r="AF236">
        <f t="shared" si="58"/>
        <v>4691.5394450000003</v>
      </c>
      <c r="AG236">
        <f t="shared" si="59"/>
        <v>4669.6275800000003</v>
      </c>
    </row>
    <row r="237" spans="1:33" x14ac:dyDescent="0.55000000000000004">
      <c r="A237">
        <f>ALGLIB_SSA_XAUUSD!J237</f>
        <v>1775460900</v>
      </c>
      <c r="B237" t="str">
        <f>_xlfn.XLOOKUP($A237,ALGLIB_SSA_XAUUSD!$A$2:$A$1001,ALGLIB_SSA_XAUUSD!$B$2:$B$1001,"",0)</f>
        <v/>
      </c>
      <c r="C237" t="str">
        <f>_xlfn.XLOOKUP($A237,ALGLIB_SSA_XAUUSD!$A$2:$A$1001,ALGLIB_SSA_XAUUSD!$C$2:$C$1001,"",0)</f>
        <v/>
      </c>
      <c r="D237" s="1">
        <f>D230+(D242-D230)*7/12</f>
        <v>4691.2525000000005</v>
      </c>
      <c r="E237" s="1">
        <f>E230+(E242-E230)*7/12</f>
        <v>4685.4072800000004</v>
      </c>
      <c r="F237" s="1">
        <f>F230+(F242-F230)*7/12</f>
        <v>4676.6908258333333</v>
      </c>
      <c r="G237" s="1">
        <f>G230+(G242-G230)*7/12</f>
        <v>4692.0879525</v>
      </c>
      <c r="H237" s="1">
        <f>H230+(H242-H230)*7/12</f>
        <v>4670.310665</v>
      </c>
      <c r="I237" t="str">
        <f>_xlfn.XLOOKUP($A237,ALGLIB_SSA_XAUUSD!$J$2:$J$1001,ALGLIB_SSA_XAUUSD!$K$2:$K$1001,"",0)</f>
        <v>XAUUSD</v>
      </c>
      <c r="J237" t="str">
        <f>_xlfn.XLOOKUP($A237,ALGLIB_SSA_XAUUSD!$J$2:$J$1001,ALGLIB_SSA_XAUUSD!$L$2:$L$1001,"",0)</f>
        <v>M5</v>
      </c>
      <c r="K237">
        <f>_xlfn.XLOOKUP($A237,ALGLIB_SSA_XAUUSD!$J$2:$J$1001,ALGLIB_SSA_XAUUSD!$M$2:$M$1001,"",0)</f>
        <v>4656.8999999999996</v>
      </c>
      <c r="L237">
        <f>_xlfn.XLOOKUP($A237,ALGLIB_SSA_XAUUSD!$J$2:$J$1001,ALGLIB_SSA_XAUUSD!$N$2:$N$1001,"",0)</f>
        <v>4658.6531999999997</v>
      </c>
      <c r="M237">
        <f>_xlfn.XLOOKUP($A237,ALGLIB_SSA_XAUUSD!$J$2:$J$1001,ALGLIB_SSA_XAUUSD!$O$2:$O$1001,"",0)</f>
        <v>4655.50378</v>
      </c>
      <c r="N237">
        <f>_xlfn.XLOOKUP($A237,ALGLIB_SSA_XAUUSD!$J$2:$J$1001,ALGLIB_SSA_XAUUSD!$P$2:$P$1001,"",0)</f>
        <v>4659.8811500000002</v>
      </c>
      <c r="O237">
        <f>_xlfn.XLOOKUP($A237,ALGLIB_SSA_XAUUSD!$J$2:$J$1001,ALGLIB_SSA_XAUUSD!$Q$2:$Q$1001,"",0)</f>
        <v>4653.2668199999998</v>
      </c>
      <c r="R237">
        <f t="shared" si="45"/>
        <v>1775460900</v>
      </c>
      <c r="S237" t="str">
        <f t="shared" si="46"/>
        <v>XAUUSD</v>
      </c>
      <c r="T237" t="str">
        <f t="shared" si="47"/>
        <v>M5</v>
      </c>
      <c r="U237">
        <f t="shared" si="48"/>
        <v>4656.8999999999996</v>
      </c>
      <c r="V237">
        <f t="shared" si="49"/>
        <v>4685.4072800000004</v>
      </c>
      <c r="W237">
        <f t="shared" si="50"/>
        <v>4676.6908258333333</v>
      </c>
      <c r="X237">
        <f t="shared" si="51"/>
        <v>4658.6531999999997</v>
      </c>
      <c r="Y237">
        <f t="shared" si="52"/>
        <v>4655.50378</v>
      </c>
      <c r="Z237">
        <f t="shared" si="53"/>
        <v>4692.0879525</v>
      </c>
      <c r="AA237">
        <f t="shared" si="54"/>
        <v>4659.8811500000002</v>
      </c>
      <c r="AB237">
        <f t="shared" si="55"/>
        <v>4670.310665</v>
      </c>
      <c r="AC237">
        <f t="shared" si="56"/>
        <v>4653.2668199999998</v>
      </c>
      <c r="AE237">
        <f t="shared" si="57"/>
        <v>4658.6531999999997</v>
      </c>
      <c r="AF237">
        <f t="shared" si="58"/>
        <v>4692.0879525</v>
      </c>
      <c r="AG237">
        <f t="shared" si="59"/>
        <v>4670.310665</v>
      </c>
    </row>
    <row r="238" spans="1:33" x14ac:dyDescent="0.55000000000000004">
      <c r="A238">
        <f>ALGLIB_SSA_XAUUSD!J238</f>
        <v>1775461200</v>
      </c>
      <c r="B238" t="str">
        <f>_xlfn.XLOOKUP($A238,ALGLIB_SSA_XAUUSD!$A$2:$A$1001,ALGLIB_SSA_XAUUSD!$B$2:$B$1001,"",0)</f>
        <v/>
      </c>
      <c r="C238" t="str">
        <f>_xlfn.XLOOKUP($A238,ALGLIB_SSA_XAUUSD!$A$2:$A$1001,ALGLIB_SSA_XAUUSD!$C$2:$C$1001,"",0)</f>
        <v/>
      </c>
      <c r="D238" s="1">
        <f>D230+(D242-D230)*8/12</f>
        <v>4692.17</v>
      </c>
      <c r="E238" s="1">
        <f>E230+(E242-E230)*8/12</f>
        <v>4685.9450200000001</v>
      </c>
      <c r="F238" s="1">
        <f>F230+(F242-F230)*8/12</f>
        <v>4677.3617166666672</v>
      </c>
      <c r="G238" s="1">
        <f>G230+(G242-G230)*8/12</f>
        <v>4692.6364600000006</v>
      </c>
      <c r="H238" s="1">
        <f>H230+(H242-H230)*8/12</f>
        <v>4670.9937499999996</v>
      </c>
      <c r="I238" t="str">
        <f>_xlfn.XLOOKUP($A238,ALGLIB_SSA_XAUUSD!$J$2:$J$1001,ALGLIB_SSA_XAUUSD!$K$2:$K$1001,"",0)</f>
        <v>XAUUSD</v>
      </c>
      <c r="J238" t="str">
        <f>_xlfn.XLOOKUP($A238,ALGLIB_SSA_XAUUSD!$J$2:$J$1001,ALGLIB_SSA_XAUUSD!$L$2:$L$1001,"",0)</f>
        <v>M5</v>
      </c>
      <c r="K238">
        <f>_xlfn.XLOOKUP($A238,ALGLIB_SSA_XAUUSD!$J$2:$J$1001,ALGLIB_SSA_XAUUSD!$M$2:$M$1001,"",0)</f>
        <v>4664.4399999999996</v>
      </c>
      <c r="L238">
        <f>_xlfn.XLOOKUP($A238,ALGLIB_SSA_XAUUSD!$J$2:$J$1001,ALGLIB_SSA_XAUUSD!$N$2:$N$1001,"",0)</f>
        <v>4664.7699199999997</v>
      </c>
      <c r="M238">
        <f>_xlfn.XLOOKUP($A238,ALGLIB_SSA_XAUUSD!$J$2:$J$1001,ALGLIB_SSA_XAUUSD!$O$2:$O$1001,"",0)</f>
        <v>4660.1368499999999</v>
      </c>
      <c r="N238">
        <f>_xlfn.XLOOKUP($A238,ALGLIB_SSA_XAUUSD!$J$2:$J$1001,ALGLIB_SSA_XAUUSD!$P$2:$P$1001,"",0)</f>
        <v>4666.1100800000004</v>
      </c>
      <c r="O238">
        <f>_xlfn.XLOOKUP($A238,ALGLIB_SSA_XAUUSD!$J$2:$J$1001,ALGLIB_SSA_XAUUSD!$Q$2:$Q$1001,"",0)</f>
        <v>4658.2961800000003</v>
      </c>
      <c r="R238">
        <f t="shared" si="45"/>
        <v>1775461200</v>
      </c>
      <c r="S238" t="str">
        <f t="shared" si="46"/>
        <v>XAUUSD</v>
      </c>
      <c r="T238" t="str">
        <f t="shared" si="47"/>
        <v>M5</v>
      </c>
      <c r="U238">
        <f t="shared" si="48"/>
        <v>4664.4399999999996</v>
      </c>
      <c r="V238">
        <f t="shared" si="49"/>
        <v>4685.9450200000001</v>
      </c>
      <c r="W238">
        <f t="shared" si="50"/>
        <v>4677.3617166666672</v>
      </c>
      <c r="X238">
        <f t="shared" si="51"/>
        <v>4664.7699199999997</v>
      </c>
      <c r="Y238">
        <f t="shared" si="52"/>
        <v>4660.1368499999999</v>
      </c>
      <c r="Z238">
        <f t="shared" si="53"/>
        <v>4692.6364600000006</v>
      </c>
      <c r="AA238">
        <f t="shared" si="54"/>
        <v>4666.1100800000004</v>
      </c>
      <c r="AB238">
        <f t="shared" si="55"/>
        <v>4670.9937499999996</v>
      </c>
      <c r="AC238">
        <f t="shared" si="56"/>
        <v>4658.2961800000003</v>
      </c>
      <c r="AE238">
        <f t="shared" si="57"/>
        <v>4664.7699199999997</v>
      </c>
      <c r="AF238">
        <f t="shared" si="58"/>
        <v>4692.6364600000006</v>
      </c>
      <c r="AG238">
        <f t="shared" si="59"/>
        <v>4670.9937499999996</v>
      </c>
    </row>
    <row r="239" spans="1:33" x14ac:dyDescent="0.55000000000000004">
      <c r="A239">
        <f>ALGLIB_SSA_XAUUSD!J239</f>
        <v>1775461500</v>
      </c>
      <c r="B239" t="str">
        <f>_xlfn.XLOOKUP($A239,ALGLIB_SSA_XAUUSD!$A$2:$A$1001,ALGLIB_SSA_XAUUSD!$B$2:$B$1001,"",0)</f>
        <v/>
      </c>
      <c r="C239" t="str">
        <f>_xlfn.XLOOKUP($A239,ALGLIB_SSA_XAUUSD!$A$2:$A$1001,ALGLIB_SSA_XAUUSD!$C$2:$C$1001,"",0)</f>
        <v/>
      </c>
      <c r="D239" s="1">
        <f>D230+(D242-D230)*9/12</f>
        <v>4693.0874999999996</v>
      </c>
      <c r="E239" s="1">
        <f>E230+(E242-E230)*9/12</f>
        <v>4686.4827599999999</v>
      </c>
      <c r="F239" s="1">
        <f>F230+(F242-F230)*9/12</f>
        <v>4678.0326075000003</v>
      </c>
      <c r="G239" s="1">
        <f>G230+(G242-G230)*9/12</f>
        <v>4693.1849675000003</v>
      </c>
      <c r="H239" s="1">
        <f>H230+(H242-H230)*9/12</f>
        <v>4671.6768350000002</v>
      </c>
      <c r="I239" t="str">
        <f>_xlfn.XLOOKUP($A239,ALGLIB_SSA_XAUUSD!$J$2:$J$1001,ALGLIB_SSA_XAUUSD!$K$2:$K$1001,"",0)</f>
        <v>XAUUSD</v>
      </c>
      <c r="J239" t="str">
        <f>_xlfn.XLOOKUP($A239,ALGLIB_SSA_XAUUSD!$J$2:$J$1001,ALGLIB_SSA_XAUUSD!$L$2:$L$1001,"",0)</f>
        <v>M5</v>
      </c>
      <c r="K239">
        <f>_xlfn.XLOOKUP($A239,ALGLIB_SSA_XAUUSD!$J$2:$J$1001,ALGLIB_SSA_XAUUSD!$M$2:$M$1001,"",0)</f>
        <v>4672.1000000000004</v>
      </c>
      <c r="L239">
        <f>_xlfn.XLOOKUP($A239,ALGLIB_SSA_XAUUSD!$J$2:$J$1001,ALGLIB_SSA_XAUUSD!$N$2:$N$1001,"",0)</f>
        <v>4671.4318000000003</v>
      </c>
      <c r="M239">
        <f>_xlfn.XLOOKUP($A239,ALGLIB_SSA_XAUUSD!$J$2:$J$1001,ALGLIB_SSA_XAUUSD!$O$2:$O$1001,"",0)</f>
        <v>4665.7843199999998</v>
      </c>
      <c r="N239">
        <f>_xlfn.XLOOKUP($A239,ALGLIB_SSA_XAUUSD!$J$2:$J$1001,ALGLIB_SSA_XAUUSD!$P$2:$P$1001,"",0)</f>
        <v>4673.2360900000003</v>
      </c>
      <c r="O239">
        <f>_xlfn.XLOOKUP($A239,ALGLIB_SSA_XAUUSD!$J$2:$J$1001,ALGLIB_SSA_XAUUSD!$Q$2:$Q$1001,"",0)</f>
        <v>4664.1387999999997</v>
      </c>
      <c r="R239">
        <f t="shared" si="45"/>
        <v>1775461500</v>
      </c>
      <c r="S239" t="str">
        <f t="shared" si="46"/>
        <v>XAUUSD</v>
      </c>
      <c r="T239" t="str">
        <f t="shared" si="47"/>
        <v>M5</v>
      </c>
      <c r="U239">
        <f t="shared" si="48"/>
        <v>4672.1000000000004</v>
      </c>
      <c r="V239">
        <f t="shared" si="49"/>
        <v>4686.4827599999999</v>
      </c>
      <c r="W239">
        <f t="shared" si="50"/>
        <v>4678.0326075000003</v>
      </c>
      <c r="X239">
        <f t="shared" si="51"/>
        <v>4671.4318000000003</v>
      </c>
      <c r="Y239">
        <f t="shared" si="52"/>
        <v>4665.7843199999998</v>
      </c>
      <c r="Z239">
        <f t="shared" si="53"/>
        <v>4693.1849675000003</v>
      </c>
      <c r="AA239">
        <f t="shared" si="54"/>
        <v>4673.2360900000003</v>
      </c>
      <c r="AB239">
        <f t="shared" si="55"/>
        <v>4671.6768350000002</v>
      </c>
      <c r="AC239">
        <f t="shared" si="56"/>
        <v>4664.1387999999997</v>
      </c>
      <c r="AE239">
        <f t="shared" si="57"/>
        <v>4671.4318000000003</v>
      </c>
      <c r="AF239">
        <f t="shared" si="58"/>
        <v>4693.1849675000003</v>
      </c>
      <c r="AG239">
        <f t="shared" si="59"/>
        <v>4671.6768350000002</v>
      </c>
    </row>
    <row r="240" spans="1:33" x14ac:dyDescent="0.55000000000000004">
      <c r="A240">
        <f>ALGLIB_SSA_XAUUSD!J240</f>
        <v>1775461800</v>
      </c>
      <c r="B240" t="str">
        <f>_xlfn.XLOOKUP($A240,ALGLIB_SSA_XAUUSD!$A$2:$A$1001,ALGLIB_SSA_XAUUSD!$B$2:$B$1001,"",0)</f>
        <v/>
      </c>
      <c r="C240" t="str">
        <f>_xlfn.XLOOKUP($A240,ALGLIB_SSA_XAUUSD!$A$2:$A$1001,ALGLIB_SSA_XAUUSD!$C$2:$C$1001,"",0)</f>
        <v/>
      </c>
      <c r="D240" s="1">
        <f>D230+(D242-D230)*10/12</f>
        <v>4694.0050000000001</v>
      </c>
      <c r="E240" s="1">
        <f>E230+(E242-E230)*10/12</f>
        <v>4687.0205000000005</v>
      </c>
      <c r="F240" s="1">
        <f>F230+(F242-F230)*10/12</f>
        <v>4678.7034983333333</v>
      </c>
      <c r="G240" s="1">
        <f>G230+(G242-G230)*10/12</f>
        <v>4693.733475</v>
      </c>
      <c r="H240" s="1">
        <f>H230+(H242-H230)*10/12</f>
        <v>4672.3599199999999</v>
      </c>
      <c r="I240" t="str">
        <f>_xlfn.XLOOKUP($A240,ALGLIB_SSA_XAUUSD!$J$2:$J$1001,ALGLIB_SSA_XAUUSD!$K$2:$K$1001,"",0)</f>
        <v>XAUUSD</v>
      </c>
      <c r="J240" t="str">
        <f>_xlfn.XLOOKUP($A240,ALGLIB_SSA_XAUUSD!$J$2:$J$1001,ALGLIB_SSA_XAUUSD!$L$2:$L$1001,"",0)</f>
        <v>M5</v>
      </c>
      <c r="K240">
        <f>_xlfn.XLOOKUP($A240,ALGLIB_SSA_XAUUSD!$J$2:$J$1001,ALGLIB_SSA_XAUUSD!$M$2:$M$1001,"",0)</f>
        <v>4680.5</v>
      </c>
      <c r="L240">
        <f>_xlfn.XLOOKUP($A240,ALGLIB_SSA_XAUUSD!$J$2:$J$1001,ALGLIB_SSA_XAUUSD!$N$2:$N$1001,"",0)</f>
        <v>4677.8278200000004</v>
      </c>
      <c r="M240">
        <f>_xlfn.XLOOKUP($A240,ALGLIB_SSA_XAUUSD!$J$2:$J$1001,ALGLIB_SSA_XAUUSD!$O$2:$O$1001,"",0)</f>
        <v>4671.8060699999996</v>
      </c>
      <c r="N240">
        <f>_xlfn.XLOOKUP($A240,ALGLIB_SSA_XAUUSD!$J$2:$J$1001,ALGLIB_SSA_XAUUSD!$P$2:$P$1001,"",0)</f>
        <v>4680.38177</v>
      </c>
      <c r="O240">
        <f>_xlfn.XLOOKUP($A240,ALGLIB_SSA_XAUUSD!$J$2:$J$1001,ALGLIB_SSA_XAUUSD!$Q$2:$Q$1001,"",0)</f>
        <v>4670.1545800000004</v>
      </c>
      <c r="R240">
        <f t="shared" si="45"/>
        <v>1775461800</v>
      </c>
      <c r="S240" t="str">
        <f t="shared" si="46"/>
        <v>XAUUSD</v>
      </c>
      <c r="T240" t="str">
        <f t="shared" si="47"/>
        <v>M5</v>
      </c>
      <c r="U240">
        <f t="shared" si="48"/>
        <v>4680.5</v>
      </c>
      <c r="V240">
        <f t="shared" si="49"/>
        <v>4687.0205000000005</v>
      </c>
      <c r="W240">
        <f t="shared" si="50"/>
        <v>4678.7034983333333</v>
      </c>
      <c r="X240">
        <f t="shared" si="51"/>
        <v>4677.8278200000004</v>
      </c>
      <c r="Y240">
        <f t="shared" si="52"/>
        <v>4671.8060699999996</v>
      </c>
      <c r="Z240">
        <f t="shared" si="53"/>
        <v>4693.733475</v>
      </c>
      <c r="AA240">
        <f t="shared" si="54"/>
        <v>4680.38177</v>
      </c>
      <c r="AB240">
        <f t="shared" si="55"/>
        <v>4672.3599199999999</v>
      </c>
      <c r="AC240">
        <f t="shared" si="56"/>
        <v>4670.1545800000004</v>
      </c>
      <c r="AE240">
        <f t="shared" si="57"/>
        <v>4677.8278200000004</v>
      </c>
      <c r="AF240">
        <f t="shared" si="58"/>
        <v>4693.733475</v>
      </c>
      <c r="AG240">
        <f t="shared" si="59"/>
        <v>4672.3599199999999</v>
      </c>
    </row>
    <row r="241" spans="1:33" x14ac:dyDescent="0.55000000000000004">
      <c r="A241">
        <f>ALGLIB_SSA_XAUUSD!J241</f>
        <v>1775462100</v>
      </c>
      <c r="B241" t="str">
        <f>_xlfn.XLOOKUP($A241,ALGLIB_SSA_XAUUSD!$A$2:$A$1001,ALGLIB_SSA_XAUUSD!$B$2:$B$1001,"",0)</f>
        <v/>
      </c>
      <c r="C241" t="str">
        <f>_xlfn.XLOOKUP($A241,ALGLIB_SSA_XAUUSD!$A$2:$A$1001,ALGLIB_SSA_XAUUSD!$C$2:$C$1001,"",0)</f>
        <v/>
      </c>
      <c r="D241" s="1">
        <f>D230+(D242-D230)*11/12</f>
        <v>4694.9225000000006</v>
      </c>
      <c r="E241" s="1">
        <f>E230+(E242-E230)*11/12</f>
        <v>4687.5582400000003</v>
      </c>
      <c r="F241" s="1">
        <f>F230+(F242-F230)*11/12</f>
        <v>4679.3743891666672</v>
      </c>
      <c r="G241" s="1">
        <f>G230+(G242-G230)*11/12</f>
        <v>4694.2819825000006</v>
      </c>
      <c r="H241" s="1">
        <f>H230+(H242-H230)*11/12</f>
        <v>4673.0430050000004</v>
      </c>
      <c r="I241" t="str">
        <f>_xlfn.XLOOKUP($A241,ALGLIB_SSA_XAUUSD!$J$2:$J$1001,ALGLIB_SSA_XAUUSD!$K$2:$K$1001,"",0)</f>
        <v>XAUUSD</v>
      </c>
      <c r="J241" t="str">
        <f>_xlfn.XLOOKUP($A241,ALGLIB_SSA_XAUUSD!$J$2:$J$1001,ALGLIB_SSA_XAUUSD!$L$2:$L$1001,"",0)</f>
        <v>M5</v>
      </c>
      <c r="K241">
        <f>_xlfn.XLOOKUP($A241,ALGLIB_SSA_XAUUSD!$J$2:$J$1001,ALGLIB_SSA_XAUUSD!$M$2:$M$1001,"",0)</f>
        <v>4684.83</v>
      </c>
      <c r="L241">
        <f>_xlfn.XLOOKUP($A241,ALGLIB_SSA_XAUUSD!$J$2:$J$1001,ALGLIB_SSA_XAUUSD!$N$2:$N$1001,"",0)</f>
        <v>4683.2451199999996</v>
      </c>
      <c r="M241">
        <f>_xlfn.XLOOKUP($A241,ALGLIB_SSA_XAUUSD!$J$2:$J$1001,ALGLIB_SSA_XAUUSD!$O$2:$O$1001,"",0)</f>
        <v>4677.5255999999999</v>
      </c>
      <c r="N241">
        <f>_xlfn.XLOOKUP($A241,ALGLIB_SSA_XAUUSD!$J$2:$J$1001,ALGLIB_SSA_XAUUSD!$P$2:$P$1001,"",0)</f>
        <v>4686.5291699999998</v>
      </c>
      <c r="O241">
        <f>_xlfn.XLOOKUP($A241,ALGLIB_SSA_XAUUSD!$J$2:$J$1001,ALGLIB_SSA_XAUUSD!$Q$2:$Q$1001,"",0)</f>
        <v>4675.6479300000001</v>
      </c>
      <c r="R241">
        <f t="shared" si="45"/>
        <v>1775462100</v>
      </c>
      <c r="S241" t="str">
        <f t="shared" si="46"/>
        <v>XAUUSD</v>
      </c>
      <c r="T241" t="str">
        <f t="shared" si="47"/>
        <v>M5</v>
      </c>
      <c r="U241">
        <f t="shared" si="48"/>
        <v>4684.83</v>
      </c>
      <c r="V241">
        <f t="shared" si="49"/>
        <v>4687.5582400000003</v>
      </c>
      <c r="W241">
        <f t="shared" si="50"/>
        <v>4679.3743891666672</v>
      </c>
      <c r="X241">
        <f t="shared" si="51"/>
        <v>4683.2451199999996</v>
      </c>
      <c r="Y241">
        <f t="shared" si="52"/>
        <v>4677.5255999999999</v>
      </c>
      <c r="Z241">
        <f t="shared" si="53"/>
        <v>4694.2819825000006</v>
      </c>
      <c r="AA241">
        <f t="shared" si="54"/>
        <v>4686.5291699999998</v>
      </c>
      <c r="AB241">
        <f t="shared" si="55"/>
        <v>4673.0430050000004</v>
      </c>
      <c r="AC241">
        <f t="shared" si="56"/>
        <v>4675.6479300000001</v>
      </c>
      <c r="AE241">
        <f t="shared" si="57"/>
        <v>4683.2451199999996</v>
      </c>
      <c r="AF241">
        <f t="shared" si="58"/>
        <v>4694.2819825000006</v>
      </c>
      <c r="AG241">
        <f t="shared" si="59"/>
        <v>4673.0430050000004</v>
      </c>
    </row>
    <row r="242" spans="1:33" x14ac:dyDescent="0.55000000000000004">
      <c r="A242">
        <f>ALGLIB_SSA_XAUUSD!J242</f>
        <v>1775462400</v>
      </c>
      <c r="B242" t="str">
        <f>_xlfn.XLOOKUP($A242,ALGLIB_SSA_XAUUSD!$A$2:$A$1001,ALGLIB_SSA_XAUUSD!$B$2:$B$1001,"",0)</f>
        <v>XAUUSD</v>
      </c>
      <c r="C242" t="str">
        <f>_xlfn.XLOOKUP($A242,ALGLIB_SSA_XAUUSD!$A$2:$A$1001,ALGLIB_SSA_XAUUSD!$C$2:$C$1001,"",0)</f>
        <v>H1</v>
      </c>
      <c r="D242" s="2">
        <f>_xlfn.XLOOKUP($A242,ALGLIB_SSA_XAUUSD!$A$2:$A$1001,ALGLIB_SSA_XAUUSD!$D$2:$D$1001,"",0)</f>
        <v>4695.84</v>
      </c>
      <c r="E242" s="2">
        <f>_xlfn.XLOOKUP($A242,ALGLIB_SSA_XAUUSD!$A$2:$A$1001,ALGLIB_SSA_XAUUSD!$E$2:$E$1001,"",0)</f>
        <v>4688.0959800000001</v>
      </c>
      <c r="F242" s="2">
        <f>_xlfn.XLOOKUP($A242,ALGLIB_SSA_XAUUSD!$A$2:$A$1001,ALGLIB_SSA_XAUUSD!$F$2:$F$1001,"",0)</f>
        <v>4680.0452800000003</v>
      </c>
      <c r="G242" s="2">
        <f>_xlfn.XLOOKUP($A242,ALGLIB_SSA_XAUUSD!$A$2:$A$1001,ALGLIB_SSA_XAUUSD!$G$2:$G$1001,"",0)</f>
        <v>4694.8304900000003</v>
      </c>
      <c r="H242" s="2">
        <f>_xlfn.XLOOKUP($A242,ALGLIB_SSA_XAUUSD!$A$2:$A$1001,ALGLIB_SSA_XAUUSD!$H$2:$H$1001,"",0)</f>
        <v>4673.7260900000001</v>
      </c>
      <c r="I242" t="str">
        <f>_xlfn.XLOOKUP($A242,ALGLIB_SSA_XAUUSD!$J$2:$J$1001,ALGLIB_SSA_XAUUSD!$K$2:$K$1001,"",0)</f>
        <v>XAUUSD</v>
      </c>
      <c r="J242" t="str">
        <f>_xlfn.XLOOKUP($A242,ALGLIB_SSA_XAUUSD!$J$2:$J$1001,ALGLIB_SSA_XAUUSD!$L$2:$L$1001,"",0)</f>
        <v>M5</v>
      </c>
      <c r="K242">
        <f>_xlfn.XLOOKUP($A242,ALGLIB_SSA_XAUUSD!$J$2:$J$1001,ALGLIB_SSA_XAUUSD!$M$2:$M$1001,"",0)</f>
        <v>4693.57</v>
      </c>
      <c r="L242">
        <f>_xlfn.XLOOKUP($A242,ALGLIB_SSA_XAUUSD!$J$2:$J$1001,ALGLIB_SSA_XAUUSD!$N$2:$N$1001,"",0)</f>
        <v>4687.2897899999998</v>
      </c>
      <c r="M242">
        <f>_xlfn.XLOOKUP($A242,ALGLIB_SSA_XAUUSD!$J$2:$J$1001,ALGLIB_SSA_XAUUSD!$O$2:$O$1001,"",0)</f>
        <v>4682.4076999999997</v>
      </c>
      <c r="N242">
        <f>_xlfn.XLOOKUP($A242,ALGLIB_SSA_XAUUSD!$J$2:$J$1001,ALGLIB_SSA_XAUUSD!$P$2:$P$1001,"",0)</f>
        <v>4691.1693800000003</v>
      </c>
      <c r="O242">
        <f>_xlfn.XLOOKUP($A242,ALGLIB_SSA_XAUUSD!$J$2:$J$1001,ALGLIB_SSA_XAUUSD!$Q$2:$Q$1001,"",0)</f>
        <v>4680.0949700000001</v>
      </c>
      <c r="R242">
        <f t="shared" si="45"/>
        <v>1775462400</v>
      </c>
      <c r="S242" t="str">
        <f t="shared" si="46"/>
        <v>XAUUSD</v>
      </c>
      <c r="T242" t="str">
        <f t="shared" si="47"/>
        <v>M5</v>
      </c>
      <c r="U242">
        <f t="shared" si="48"/>
        <v>4693.57</v>
      </c>
      <c r="V242">
        <f t="shared" si="49"/>
        <v>4688.0959800000001</v>
      </c>
      <c r="W242">
        <f t="shared" si="50"/>
        <v>4680.0452800000003</v>
      </c>
      <c r="X242">
        <f t="shared" si="51"/>
        <v>4687.2897899999998</v>
      </c>
      <c r="Y242">
        <f t="shared" si="52"/>
        <v>4682.4076999999997</v>
      </c>
      <c r="Z242">
        <f t="shared" si="53"/>
        <v>4694.8304900000003</v>
      </c>
      <c r="AA242">
        <f t="shared" si="54"/>
        <v>4691.1693800000003</v>
      </c>
      <c r="AB242">
        <f t="shared" si="55"/>
        <v>4673.7260900000001</v>
      </c>
      <c r="AC242">
        <f t="shared" si="56"/>
        <v>4680.0949700000001</v>
      </c>
      <c r="AE242">
        <f t="shared" si="57"/>
        <v>4687.2897899999998</v>
      </c>
      <c r="AF242">
        <f t="shared" si="58"/>
        <v>4694.8304900000003</v>
      </c>
      <c r="AG242">
        <f t="shared" si="59"/>
        <v>4673.7260900000001</v>
      </c>
    </row>
    <row r="243" spans="1:33" x14ac:dyDescent="0.55000000000000004">
      <c r="A243">
        <f>ALGLIB_SSA_XAUUSD!J243</f>
        <v>1775462700</v>
      </c>
      <c r="B243" t="str">
        <f>_xlfn.XLOOKUP($A243,ALGLIB_SSA_XAUUSD!$A$2:$A$1001,ALGLIB_SSA_XAUUSD!$B$2:$B$1001,"",0)</f>
        <v/>
      </c>
      <c r="C243" t="str">
        <f>_xlfn.XLOOKUP($A243,ALGLIB_SSA_XAUUSD!$A$2:$A$1001,ALGLIB_SSA_XAUUSD!$C$2:$C$1001,"",0)</f>
        <v/>
      </c>
      <c r="D243" s="1">
        <f>D242+(D254-D242)*1/12</f>
        <v>4695.6625000000004</v>
      </c>
      <c r="E243" s="1">
        <f>E242+(E254-E242)*1/12</f>
        <v>4688.3290916666665</v>
      </c>
      <c r="F243" s="1">
        <f>F242+(F254-F242)*1/12</f>
        <v>4680.4972816666668</v>
      </c>
      <c r="G243" s="1">
        <f>G242+(G254-G242)*1/12</f>
        <v>4695.1484133333333</v>
      </c>
      <c r="H243" s="1">
        <f>H242+(H254-H242)*1/12</f>
        <v>4674.0948591666665</v>
      </c>
      <c r="I243" t="str">
        <f>_xlfn.XLOOKUP($A243,ALGLIB_SSA_XAUUSD!$J$2:$J$1001,ALGLIB_SSA_XAUUSD!$K$2:$K$1001,"",0)</f>
        <v>XAUUSD</v>
      </c>
      <c r="J243" t="str">
        <f>_xlfn.XLOOKUP($A243,ALGLIB_SSA_XAUUSD!$J$2:$J$1001,ALGLIB_SSA_XAUUSD!$L$2:$L$1001,"",0)</f>
        <v>M5</v>
      </c>
      <c r="K243">
        <f>_xlfn.XLOOKUP($A243,ALGLIB_SSA_XAUUSD!$J$2:$J$1001,ALGLIB_SSA_XAUUSD!$M$2:$M$1001,"",0)</f>
        <v>4684.6000000000004</v>
      </c>
      <c r="L243">
        <f>_xlfn.XLOOKUP($A243,ALGLIB_SSA_XAUUSD!$J$2:$J$1001,ALGLIB_SSA_XAUUSD!$N$2:$N$1001,"",0)</f>
        <v>4689.7232199999999</v>
      </c>
      <c r="M243">
        <f>_xlfn.XLOOKUP($A243,ALGLIB_SSA_XAUUSD!$J$2:$J$1001,ALGLIB_SSA_XAUUSD!$O$2:$O$1001,"",0)</f>
        <v>4686.0654599999998</v>
      </c>
      <c r="N243">
        <f>_xlfn.XLOOKUP($A243,ALGLIB_SSA_XAUUSD!$J$2:$J$1001,ALGLIB_SSA_XAUUSD!$P$2:$P$1001,"",0)</f>
        <v>4694.0077499999998</v>
      </c>
      <c r="O243">
        <f>_xlfn.XLOOKUP($A243,ALGLIB_SSA_XAUUSD!$J$2:$J$1001,ALGLIB_SSA_XAUUSD!$Q$2:$Q$1001,"",0)</f>
        <v>4683.3793299999998</v>
      </c>
      <c r="R243">
        <f t="shared" si="45"/>
        <v>1775462700</v>
      </c>
      <c r="S243" t="str">
        <f t="shared" si="46"/>
        <v>XAUUSD</v>
      </c>
      <c r="T243" t="str">
        <f t="shared" si="47"/>
        <v>M5</v>
      </c>
      <c r="U243">
        <f t="shared" si="48"/>
        <v>4684.6000000000004</v>
      </c>
      <c r="V243">
        <f t="shared" si="49"/>
        <v>4688.3290916666665</v>
      </c>
      <c r="W243">
        <f t="shared" si="50"/>
        <v>4680.4972816666668</v>
      </c>
      <c r="X243">
        <f t="shared" si="51"/>
        <v>4689.7232199999999</v>
      </c>
      <c r="Y243">
        <f t="shared" si="52"/>
        <v>4686.0654599999998</v>
      </c>
      <c r="Z243">
        <f t="shared" si="53"/>
        <v>4695.1484133333333</v>
      </c>
      <c r="AA243">
        <f t="shared" si="54"/>
        <v>4694.0077499999998</v>
      </c>
      <c r="AB243">
        <f t="shared" si="55"/>
        <v>4674.0948591666665</v>
      </c>
      <c r="AC243">
        <f t="shared" si="56"/>
        <v>4683.3793299999998</v>
      </c>
      <c r="AE243">
        <f t="shared" si="57"/>
        <v>4689.7232199999999</v>
      </c>
      <c r="AF243">
        <f t="shared" si="58"/>
        <v>4695.1484133333333</v>
      </c>
      <c r="AG243">
        <f t="shared" si="59"/>
        <v>4674.0948591666665</v>
      </c>
    </row>
    <row r="244" spans="1:33" x14ac:dyDescent="0.55000000000000004">
      <c r="A244">
        <f>ALGLIB_SSA_XAUUSD!J244</f>
        <v>1775463000</v>
      </c>
      <c r="B244" t="str">
        <f>_xlfn.XLOOKUP($A244,ALGLIB_SSA_XAUUSD!$A$2:$A$1001,ALGLIB_SSA_XAUUSD!$B$2:$B$1001,"",0)</f>
        <v/>
      </c>
      <c r="C244" t="str">
        <f>_xlfn.XLOOKUP($A244,ALGLIB_SSA_XAUUSD!$A$2:$A$1001,ALGLIB_SSA_XAUUSD!$C$2:$C$1001,"",0)</f>
        <v/>
      </c>
      <c r="D244" s="1">
        <f>D242+(D254-D242)*2/12</f>
        <v>4695.4850000000006</v>
      </c>
      <c r="E244" s="1">
        <f>E242+(E254-E242)*2/12</f>
        <v>4688.5622033333329</v>
      </c>
      <c r="F244" s="1">
        <f>F242+(F254-F242)*2/12</f>
        <v>4680.9492833333334</v>
      </c>
      <c r="G244" s="1">
        <f>G242+(G254-G242)*2/12</f>
        <v>4695.4663366666664</v>
      </c>
      <c r="H244" s="1">
        <f>H242+(H254-H242)*2/12</f>
        <v>4674.463628333333</v>
      </c>
      <c r="I244" t="str">
        <f>_xlfn.XLOOKUP($A244,ALGLIB_SSA_XAUUSD!$J$2:$J$1001,ALGLIB_SSA_XAUUSD!$K$2:$K$1001,"",0)</f>
        <v>XAUUSD</v>
      </c>
      <c r="J244" t="str">
        <f>_xlfn.XLOOKUP($A244,ALGLIB_SSA_XAUUSD!$J$2:$J$1001,ALGLIB_SSA_XAUUSD!$L$2:$L$1001,"",0)</f>
        <v>M5</v>
      </c>
      <c r="K244">
        <f>_xlfn.XLOOKUP($A244,ALGLIB_SSA_XAUUSD!$J$2:$J$1001,ALGLIB_SSA_XAUUSD!$M$2:$M$1001,"",0)</f>
        <v>4689.7</v>
      </c>
      <c r="L244">
        <f>_xlfn.XLOOKUP($A244,ALGLIB_SSA_XAUUSD!$J$2:$J$1001,ALGLIB_SSA_XAUUSD!$N$2:$N$1001,"",0)</f>
        <v>4691.0088100000003</v>
      </c>
      <c r="M244">
        <f>_xlfn.XLOOKUP($A244,ALGLIB_SSA_XAUUSD!$J$2:$J$1001,ALGLIB_SSA_XAUUSD!$O$2:$O$1001,"",0)</f>
        <v>4688.5371299999997</v>
      </c>
      <c r="N244">
        <f>_xlfn.XLOOKUP($A244,ALGLIB_SSA_XAUUSD!$J$2:$J$1001,ALGLIB_SSA_XAUUSD!$P$2:$P$1001,"",0)</f>
        <v>4695.2472500000003</v>
      </c>
      <c r="O244">
        <f>_xlfn.XLOOKUP($A244,ALGLIB_SSA_XAUUSD!$J$2:$J$1001,ALGLIB_SSA_XAUUSD!$Q$2:$Q$1001,"",0)</f>
        <v>4685.56862</v>
      </c>
      <c r="R244">
        <f t="shared" si="45"/>
        <v>1775463000</v>
      </c>
      <c r="S244" t="str">
        <f t="shared" si="46"/>
        <v>XAUUSD</v>
      </c>
      <c r="T244" t="str">
        <f t="shared" si="47"/>
        <v>M5</v>
      </c>
      <c r="U244">
        <f t="shared" si="48"/>
        <v>4689.7</v>
      </c>
      <c r="V244">
        <f t="shared" si="49"/>
        <v>4688.5622033333329</v>
      </c>
      <c r="W244">
        <f t="shared" si="50"/>
        <v>4680.9492833333334</v>
      </c>
      <c r="X244">
        <f t="shared" si="51"/>
        <v>4691.0088100000003</v>
      </c>
      <c r="Y244">
        <f t="shared" si="52"/>
        <v>4688.5371299999997</v>
      </c>
      <c r="Z244">
        <f t="shared" si="53"/>
        <v>4695.4663366666664</v>
      </c>
      <c r="AA244">
        <f t="shared" si="54"/>
        <v>4695.2472500000003</v>
      </c>
      <c r="AB244">
        <f t="shared" si="55"/>
        <v>4674.463628333333</v>
      </c>
      <c r="AC244">
        <f t="shared" si="56"/>
        <v>4685.56862</v>
      </c>
      <c r="AE244">
        <f t="shared" si="57"/>
        <v>4691.0088100000003</v>
      </c>
      <c r="AF244">
        <f t="shared" si="58"/>
        <v>4695.4663366666664</v>
      </c>
      <c r="AG244">
        <f t="shared" si="59"/>
        <v>4674.463628333333</v>
      </c>
    </row>
    <row r="245" spans="1:33" x14ac:dyDescent="0.55000000000000004">
      <c r="A245">
        <f>ALGLIB_SSA_XAUUSD!J245</f>
        <v>1775463300</v>
      </c>
      <c r="B245" t="str">
        <f>_xlfn.XLOOKUP($A245,ALGLIB_SSA_XAUUSD!$A$2:$A$1001,ALGLIB_SSA_XAUUSD!$B$2:$B$1001,"",0)</f>
        <v/>
      </c>
      <c r="C245" t="str">
        <f>_xlfn.XLOOKUP($A245,ALGLIB_SSA_XAUUSD!$A$2:$A$1001,ALGLIB_SSA_XAUUSD!$C$2:$C$1001,"",0)</f>
        <v/>
      </c>
      <c r="D245" s="1">
        <f>D242+(D254-D242)*3/12</f>
        <v>4695.3074999999999</v>
      </c>
      <c r="E245" s="1">
        <f>E242+(E254-E242)*3/12</f>
        <v>4688.7953150000003</v>
      </c>
      <c r="F245" s="1">
        <f>F242+(F254-F242)*3/12</f>
        <v>4681.4012849999999</v>
      </c>
      <c r="G245" s="1">
        <f>G242+(G254-G242)*3/12</f>
        <v>4695.7842600000004</v>
      </c>
      <c r="H245" s="1">
        <f>H242+(H254-H242)*3/12</f>
        <v>4674.8323975000003</v>
      </c>
      <c r="I245" t="str">
        <f>_xlfn.XLOOKUP($A245,ALGLIB_SSA_XAUUSD!$J$2:$J$1001,ALGLIB_SSA_XAUUSD!$K$2:$K$1001,"",0)</f>
        <v>XAUUSD</v>
      </c>
      <c r="J245" t="str">
        <f>_xlfn.XLOOKUP($A245,ALGLIB_SSA_XAUUSD!$J$2:$J$1001,ALGLIB_SSA_XAUUSD!$L$2:$L$1001,"",0)</f>
        <v>M5</v>
      </c>
      <c r="K245">
        <f>_xlfn.XLOOKUP($A245,ALGLIB_SSA_XAUUSD!$J$2:$J$1001,ALGLIB_SSA_XAUUSD!$M$2:$M$1001,"",0)</f>
        <v>4686.7299999999996</v>
      </c>
      <c r="L245">
        <f>_xlfn.XLOOKUP($A245,ALGLIB_SSA_XAUUSD!$J$2:$J$1001,ALGLIB_SSA_XAUUSD!$N$2:$N$1001,"",0)</f>
        <v>4691.4169899999997</v>
      </c>
      <c r="M245">
        <f>_xlfn.XLOOKUP($A245,ALGLIB_SSA_XAUUSD!$J$2:$J$1001,ALGLIB_SSA_XAUUSD!$O$2:$O$1001,"",0)</f>
        <v>4689.9770600000002</v>
      </c>
      <c r="N245">
        <f>_xlfn.XLOOKUP($A245,ALGLIB_SSA_XAUUSD!$J$2:$J$1001,ALGLIB_SSA_XAUUSD!$P$2:$P$1001,"",0)</f>
        <v>4695.3322500000004</v>
      </c>
      <c r="O245">
        <f>_xlfn.XLOOKUP($A245,ALGLIB_SSA_XAUUSD!$J$2:$J$1001,ALGLIB_SSA_XAUUSD!$Q$2:$Q$1001,"",0)</f>
        <v>4686.90571</v>
      </c>
      <c r="R245">
        <f t="shared" si="45"/>
        <v>1775463300</v>
      </c>
      <c r="S245" t="str">
        <f t="shared" si="46"/>
        <v>XAUUSD</v>
      </c>
      <c r="T245" t="str">
        <f t="shared" si="47"/>
        <v>M5</v>
      </c>
      <c r="U245">
        <f t="shared" si="48"/>
        <v>4686.7299999999996</v>
      </c>
      <c r="V245">
        <f t="shared" si="49"/>
        <v>4688.7953150000003</v>
      </c>
      <c r="W245">
        <f t="shared" si="50"/>
        <v>4681.4012849999999</v>
      </c>
      <c r="X245">
        <f t="shared" si="51"/>
        <v>4691.4169899999997</v>
      </c>
      <c r="Y245">
        <f t="shared" si="52"/>
        <v>4689.9770600000002</v>
      </c>
      <c r="Z245">
        <f t="shared" si="53"/>
        <v>4695.7842600000004</v>
      </c>
      <c r="AA245">
        <f t="shared" si="54"/>
        <v>4695.3322500000004</v>
      </c>
      <c r="AB245">
        <f t="shared" si="55"/>
        <v>4674.8323975000003</v>
      </c>
      <c r="AC245">
        <f t="shared" si="56"/>
        <v>4686.90571</v>
      </c>
      <c r="AE245">
        <f t="shared" si="57"/>
        <v>4691.4169899999997</v>
      </c>
      <c r="AF245">
        <f t="shared" si="58"/>
        <v>4695.7842600000004</v>
      </c>
      <c r="AG245">
        <f t="shared" si="59"/>
        <v>4674.8323975000003</v>
      </c>
    </row>
    <row r="246" spans="1:33" x14ac:dyDescent="0.55000000000000004">
      <c r="A246">
        <f>ALGLIB_SSA_XAUUSD!J246</f>
        <v>1775463600</v>
      </c>
      <c r="B246" t="str">
        <f>_xlfn.XLOOKUP($A246,ALGLIB_SSA_XAUUSD!$A$2:$A$1001,ALGLIB_SSA_XAUUSD!$B$2:$B$1001,"",0)</f>
        <v/>
      </c>
      <c r="C246" t="str">
        <f>_xlfn.XLOOKUP($A246,ALGLIB_SSA_XAUUSD!$A$2:$A$1001,ALGLIB_SSA_XAUUSD!$C$2:$C$1001,"",0)</f>
        <v/>
      </c>
      <c r="D246" s="1">
        <f>D242+(D254-D242)*4/12</f>
        <v>4695.13</v>
      </c>
      <c r="E246" s="1">
        <f>E242+(E254-E242)*4/12</f>
        <v>4689.0284266666667</v>
      </c>
      <c r="F246" s="1">
        <f>F242+(F254-F242)*4/12</f>
        <v>4681.8532866666665</v>
      </c>
      <c r="G246" s="1">
        <f>G242+(G254-G242)*4/12</f>
        <v>4696.1021833333334</v>
      </c>
      <c r="H246" s="1">
        <f>H242+(H254-H242)*4/12</f>
        <v>4675.2011666666667</v>
      </c>
      <c r="I246" t="str">
        <f>_xlfn.XLOOKUP($A246,ALGLIB_SSA_XAUUSD!$J$2:$J$1001,ALGLIB_SSA_XAUUSD!$K$2:$K$1001,"",0)</f>
        <v>XAUUSD</v>
      </c>
      <c r="J246" t="str">
        <f>_xlfn.XLOOKUP($A246,ALGLIB_SSA_XAUUSD!$J$2:$J$1001,ALGLIB_SSA_XAUUSD!$L$2:$L$1001,"",0)</f>
        <v>M5</v>
      </c>
      <c r="K246">
        <f>_xlfn.XLOOKUP($A246,ALGLIB_SSA_XAUUSD!$J$2:$J$1001,ALGLIB_SSA_XAUUSD!$M$2:$M$1001,"",0)</f>
        <v>4692.9799999999996</v>
      </c>
      <c r="L246">
        <f>_xlfn.XLOOKUP($A246,ALGLIB_SSA_XAUUSD!$J$2:$J$1001,ALGLIB_SSA_XAUUSD!$N$2:$N$1001,"",0)</f>
        <v>4691.4688999999998</v>
      </c>
      <c r="M246">
        <f>_xlfn.XLOOKUP($A246,ALGLIB_SSA_XAUUSD!$J$2:$J$1001,ALGLIB_SSA_XAUUSD!$O$2:$O$1001,"",0)</f>
        <v>4690.7229799999996</v>
      </c>
      <c r="N246">
        <f>_xlfn.XLOOKUP($A246,ALGLIB_SSA_XAUUSD!$J$2:$J$1001,ALGLIB_SSA_XAUUSD!$P$2:$P$1001,"",0)</f>
        <v>4694.8019899999999</v>
      </c>
      <c r="O246">
        <f>_xlfn.XLOOKUP($A246,ALGLIB_SSA_XAUUSD!$J$2:$J$1001,ALGLIB_SSA_XAUUSD!$Q$2:$Q$1001,"",0)</f>
        <v>4687.6960399999998</v>
      </c>
      <c r="R246">
        <f t="shared" si="45"/>
        <v>1775463600</v>
      </c>
      <c r="S246" t="str">
        <f t="shared" si="46"/>
        <v>XAUUSD</v>
      </c>
      <c r="T246" t="str">
        <f t="shared" si="47"/>
        <v>M5</v>
      </c>
      <c r="U246">
        <f t="shared" si="48"/>
        <v>4692.9799999999996</v>
      </c>
      <c r="V246">
        <f t="shared" si="49"/>
        <v>4689.0284266666667</v>
      </c>
      <c r="W246">
        <f t="shared" si="50"/>
        <v>4681.8532866666665</v>
      </c>
      <c r="X246">
        <f t="shared" si="51"/>
        <v>4691.4688999999998</v>
      </c>
      <c r="Y246">
        <f t="shared" si="52"/>
        <v>4690.7229799999996</v>
      </c>
      <c r="Z246">
        <f t="shared" si="53"/>
        <v>4696.1021833333334</v>
      </c>
      <c r="AA246">
        <f t="shared" si="54"/>
        <v>4694.8019899999999</v>
      </c>
      <c r="AB246">
        <f t="shared" si="55"/>
        <v>4675.2011666666667</v>
      </c>
      <c r="AC246">
        <f t="shared" si="56"/>
        <v>4687.6960399999998</v>
      </c>
      <c r="AE246">
        <f t="shared" si="57"/>
        <v>4691.4688999999998</v>
      </c>
      <c r="AF246">
        <f t="shared" si="58"/>
        <v>4696.1021833333334</v>
      </c>
      <c r="AG246">
        <f t="shared" si="59"/>
        <v>4675.2011666666667</v>
      </c>
    </row>
    <row r="247" spans="1:33" x14ac:dyDescent="0.55000000000000004">
      <c r="A247">
        <f>ALGLIB_SSA_XAUUSD!J247</f>
        <v>1775463900</v>
      </c>
      <c r="B247" t="str">
        <f>_xlfn.XLOOKUP($A247,ALGLIB_SSA_XAUUSD!$A$2:$A$1001,ALGLIB_SSA_XAUUSD!$B$2:$B$1001,"",0)</f>
        <v/>
      </c>
      <c r="C247" t="str">
        <f>_xlfn.XLOOKUP($A247,ALGLIB_SSA_XAUUSD!$A$2:$A$1001,ALGLIB_SSA_XAUUSD!$C$2:$C$1001,"",0)</f>
        <v/>
      </c>
      <c r="D247" s="1">
        <f>D242+(D254-D242)*5/12</f>
        <v>4694.9525000000003</v>
      </c>
      <c r="E247" s="1">
        <f>E242+(E254-E242)*5/12</f>
        <v>4689.2615383333332</v>
      </c>
      <c r="F247" s="1">
        <f>F242+(F254-F242)*5/12</f>
        <v>4682.305288333333</v>
      </c>
      <c r="G247" s="1">
        <f>G242+(G254-G242)*5/12</f>
        <v>4696.4201066666665</v>
      </c>
      <c r="H247" s="1">
        <f>H242+(H254-H242)*5/12</f>
        <v>4675.5699358333331</v>
      </c>
      <c r="I247" t="str">
        <f>_xlfn.XLOOKUP($A247,ALGLIB_SSA_XAUUSD!$J$2:$J$1001,ALGLIB_SSA_XAUUSD!$K$2:$K$1001,"",0)</f>
        <v>XAUUSD</v>
      </c>
      <c r="J247" t="str">
        <f>_xlfn.XLOOKUP($A247,ALGLIB_SSA_XAUUSD!$J$2:$J$1001,ALGLIB_SSA_XAUUSD!$L$2:$L$1001,"",0)</f>
        <v>M5</v>
      </c>
      <c r="K247">
        <f>_xlfn.XLOOKUP($A247,ALGLIB_SSA_XAUUSD!$J$2:$J$1001,ALGLIB_SSA_XAUUSD!$M$2:$M$1001,"",0)</f>
        <v>4691.3599999999997</v>
      </c>
      <c r="L247">
        <f>_xlfn.XLOOKUP($A247,ALGLIB_SSA_XAUUSD!$J$2:$J$1001,ALGLIB_SSA_XAUUSD!$N$2:$N$1001,"",0)</f>
        <v>4691.3987800000004</v>
      </c>
      <c r="M247">
        <f>_xlfn.XLOOKUP($A247,ALGLIB_SSA_XAUUSD!$J$2:$J$1001,ALGLIB_SSA_XAUUSD!$O$2:$O$1001,"",0)</f>
        <v>4691.06088</v>
      </c>
      <c r="N247">
        <f>_xlfn.XLOOKUP($A247,ALGLIB_SSA_XAUUSD!$J$2:$J$1001,ALGLIB_SSA_XAUUSD!$P$2:$P$1001,"",0)</f>
        <v>4694.1731499999996</v>
      </c>
      <c r="O247">
        <f>_xlfn.XLOOKUP($A247,ALGLIB_SSA_XAUUSD!$J$2:$J$1001,ALGLIB_SSA_XAUUSD!$Q$2:$Q$1001,"",0)</f>
        <v>4688.2948800000004</v>
      </c>
      <c r="R247">
        <f t="shared" si="45"/>
        <v>1775463900</v>
      </c>
      <c r="S247" t="str">
        <f t="shared" si="46"/>
        <v>XAUUSD</v>
      </c>
      <c r="T247" t="str">
        <f t="shared" si="47"/>
        <v>M5</v>
      </c>
      <c r="U247">
        <f t="shared" si="48"/>
        <v>4691.3599999999997</v>
      </c>
      <c r="V247">
        <f t="shared" si="49"/>
        <v>4689.2615383333332</v>
      </c>
      <c r="W247">
        <f t="shared" si="50"/>
        <v>4682.305288333333</v>
      </c>
      <c r="X247">
        <f t="shared" si="51"/>
        <v>4691.3987800000004</v>
      </c>
      <c r="Y247">
        <f t="shared" si="52"/>
        <v>4691.06088</v>
      </c>
      <c r="Z247">
        <f t="shared" si="53"/>
        <v>4696.4201066666665</v>
      </c>
      <c r="AA247">
        <f t="shared" si="54"/>
        <v>4694.1731499999996</v>
      </c>
      <c r="AB247">
        <f t="shared" si="55"/>
        <v>4675.5699358333331</v>
      </c>
      <c r="AC247">
        <f t="shared" si="56"/>
        <v>4688.2948800000004</v>
      </c>
      <c r="AE247">
        <f t="shared" si="57"/>
        <v>4691.3987800000004</v>
      </c>
      <c r="AF247">
        <f t="shared" si="58"/>
        <v>4696.4201066666665</v>
      </c>
      <c r="AG247">
        <f t="shared" si="59"/>
        <v>4675.5699358333331</v>
      </c>
    </row>
    <row r="248" spans="1:33" x14ac:dyDescent="0.55000000000000004">
      <c r="A248">
        <f>ALGLIB_SSA_XAUUSD!J248</f>
        <v>1775464200</v>
      </c>
      <c r="B248" t="str">
        <f>_xlfn.XLOOKUP($A248,ALGLIB_SSA_XAUUSD!$A$2:$A$1001,ALGLIB_SSA_XAUUSD!$B$2:$B$1001,"",0)</f>
        <v/>
      </c>
      <c r="C248" t="str">
        <f>_xlfn.XLOOKUP($A248,ALGLIB_SSA_XAUUSD!$A$2:$A$1001,ALGLIB_SSA_XAUUSD!$C$2:$C$1001,"",0)</f>
        <v/>
      </c>
      <c r="D248" s="1">
        <f>D242+(D254-D242)*6/12</f>
        <v>4694.7749999999996</v>
      </c>
      <c r="E248" s="1">
        <f>E242+(E254-E242)*6/12</f>
        <v>4689.4946500000005</v>
      </c>
      <c r="F248" s="1">
        <f>F242+(F254-F242)*6/12</f>
        <v>4682.7572899999996</v>
      </c>
      <c r="G248" s="1">
        <f>G242+(G254-G242)*6/12</f>
        <v>4696.7380300000004</v>
      </c>
      <c r="H248" s="1">
        <f>H242+(H254-H242)*6/12</f>
        <v>4675.9387050000005</v>
      </c>
      <c r="I248" t="str">
        <f>_xlfn.XLOOKUP($A248,ALGLIB_SSA_XAUUSD!$J$2:$J$1001,ALGLIB_SSA_XAUUSD!$K$2:$K$1001,"",0)</f>
        <v>XAUUSD</v>
      </c>
      <c r="J248" t="str">
        <f>_xlfn.XLOOKUP($A248,ALGLIB_SSA_XAUUSD!$J$2:$J$1001,ALGLIB_SSA_XAUUSD!$L$2:$L$1001,"",0)</f>
        <v>M5</v>
      </c>
      <c r="K248">
        <f>_xlfn.XLOOKUP($A248,ALGLIB_SSA_XAUUSD!$J$2:$J$1001,ALGLIB_SSA_XAUUSD!$M$2:$M$1001,"",0)</f>
        <v>4694.6400000000003</v>
      </c>
      <c r="L248">
        <f>_xlfn.XLOOKUP($A248,ALGLIB_SSA_XAUUSD!$J$2:$J$1001,ALGLIB_SSA_XAUUSD!$N$2:$N$1001,"",0)</f>
        <v>4691.55789</v>
      </c>
      <c r="M248">
        <f>_xlfn.XLOOKUP($A248,ALGLIB_SSA_XAUUSD!$J$2:$J$1001,ALGLIB_SSA_XAUUSD!$O$2:$O$1001,"",0)</f>
        <v>4691.3093900000003</v>
      </c>
      <c r="N248">
        <f>_xlfn.XLOOKUP($A248,ALGLIB_SSA_XAUUSD!$J$2:$J$1001,ALGLIB_SSA_XAUUSD!$P$2:$P$1001,"",0)</f>
        <v>4693.80591</v>
      </c>
      <c r="O248">
        <f>_xlfn.XLOOKUP($A248,ALGLIB_SSA_XAUUSD!$J$2:$J$1001,ALGLIB_SSA_XAUUSD!$Q$2:$Q$1001,"",0)</f>
        <v>4688.8432400000002</v>
      </c>
      <c r="R248">
        <f t="shared" si="45"/>
        <v>1775464200</v>
      </c>
      <c r="S248" t="str">
        <f t="shared" si="46"/>
        <v>XAUUSD</v>
      </c>
      <c r="T248" t="str">
        <f t="shared" si="47"/>
        <v>M5</v>
      </c>
      <c r="U248">
        <f t="shared" si="48"/>
        <v>4694.6400000000003</v>
      </c>
      <c r="V248">
        <f t="shared" si="49"/>
        <v>4689.4946500000005</v>
      </c>
      <c r="W248">
        <f t="shared" si="50"/>
        <v>4682.7572899999996</v>
      </c>
      <c r="X248">
        <f t="shared" si="51"/>
        <v>4691.55789</v>
      </c>
      <c r="Y248">
        <f t="shared" si="52"/>
        <v>4691.3093900000003</v>
      </c>
      <c r="Z248">
        <f t="shared" si="53"/>
        <v>4696.7380300000004</v>
      </c>
      <c r="AA248">
        <f t="shared" si="54"/>
        <v>4693.80591</v>
      </c>
      <c r="AB248">
        <f t="shared" si="55"/>
        <v>4675.9387050000005</v>
      </c>
      <c r="AC248">
        <f t="shared" si="56"/>
        <v>4688.8432400000002</v>
      </c>
      <c r="AE248">
        <f t="shared" si="57"/>
        <v>4691.55789</v>
      </c>
      <c r="AF248">
        <f t="shared" si="58"/>
        <v>4696.7380300000004</v>
      </c>
      <c r="AG248">
        <f t="shared" si="59"/>
        <v>4675.9387050000005</v>
      </c>
    </row>
    <row r="249" spans="1:33" x14ac:dyDescent="0.55000000000000004">
      <c r="A249">
        <f>ALGLIB_SSA_XAUUSD!J249</f>
        <v>1775464500</v>
      </c>
      <c r="B249" t="str">
        <f>_xlfn.XLOOKUP($A249,ALGLIB_SSA_XAUUSD!$A$2:$A$1001,ALGLIB_SSA_XAUUSD!$B$2:$B$1001,"",0)</f>
        <v/>
      </c>
      <c r="C249" t="str">
        <f>_xlfn.XLOOKUP($A249,ALGLIB_SSA_XAUUSD!$A$2:$A$1001,ALGLIB_SSA_XAUUSD!$C$2:$C$1001,"",0)</f>
        <v/>
      </c>
      <c r="D249" s="1">
        <f>D242+(D254-D242)*7/12</f>
        <v>4694.5974999999999</v>
      </c>
      <c r="E249" s="1">
        <f>E242+(E254-E242)*7/12</f>
        <v>4689.727761666667</v>
      </c>
      <c r="F249" s="1">
        <f>F242+(F254-F242)*7/12</f>
        <v>4683.209291666667</v>
      </c>
      <c r="G249" s="1">
        <f>G242+(G254-G242)*7/12</f>
        <v>4697.0559533333335</v>
      </c>
      <c r="H249" s="1">
        <f>H242+(H254-H242)*7/12</f>
        <v>4676.3074741666669</v>
      </c>
      <c r="I249" t="str">
        <f>_xlfn.XLOOKUP($A249,ALGLIB_SSA_XAUUSD!$J$2:$J$1001,ALGLIB_SSA_XAUUSD!$K$2:$K$1001,"",0)</f>
        <v>XAUUSD</v>
      </c>
      <c r="J249" t="str">
        <f>_xlfn.XLOOKUP($A249,ALGLIB_SSA_XAUUSD!$J$2:$J$1001,ALGLIB_SSA_XAUUSD!$L$2:$L$1001,"",0)</f>
        <v>M5</v>
      </c>
      <c r="K249">
        <f>_xlfn.XLOOKUP($A249,ALGLIB_SSA_XAUUSD!$J$2:$J$1001,ALGLIB_SSA_XAUUSD!$M$2:$M$1001,"",0)</f>
        <v>4690.3500000000004</v>
      </c>
      <c r="L249">
        <f>_xlfn.XLOOKUP($A249,ALGLIB_SSA_XAUUSD!$J$2:$J$1001,ALGLIB_SSA_XAUUSD!$N$2:$N$1001,"",0)</f>
        <v>4692.0177100000001</v>
      </c>
      <c r="M249">
        <f>_xlfn.XLOOKUP($A249,ALGLIB_SSA_XAUUSD!$J$2:$J$1001,ALGLIB_SSA_XAUUSD!$O$2:$O$1001,"",0)</f>
        <v>4691.6635500000002</v>
      </c>
      <c r="N249">
        <f>_xlfn.XLOOKUP($A249,ALGLIB_SSA_XAUUSD!$J$2:$J$1001,ALGLIB_SSA_XAUUSD!$P$2:$P$1001,"",0)</f>
        <v>4693.9978499999997</v>
      </c>
      <c r="O249">
        <f>_xlfn.XLOOKUP($A249,ALGLIB_SSA_XAUUSD!$J$2:$J$1001,ALGLIB_SSA_XAUUSD!$Q$2:$Q$1001,"",0)</f>
        <v>4689.5149099999999</v>
      </c>
      <c r="R249">
        <f t="shared" si="45"/>
        <v>1775464500</v>
      </c>
      <c r="S249" t="str">
        <f t="shared" si="46"/>
        <v>XAUUSD</v>
      </c>
      <c r="T249" t="str">
        <f t="shared" si="47"/>
        <v>M5</v>
      </c>
      <c r="U249">
        <f t="shared" si="48"/>
        <v>4690.3500000000004</v>
      </c>
      <c r="V249">
        <f t="shared" si="49"/>
        <v>4689.727761666667</v>
      </c>
      <c r="W249">
        <f t="shared" si="50"/>
        <v>4683.209291666667</v>
      </c>
      <c r="X249">
        <f t="shared" si="51"/>
        <v>4692.0177100000001</v>
      </c>
      <c r="Y249">
        <f t="shared" si="52"/>
        <v>4691.6635500000002</v>
      </c>
      <c r="Z249">
        <f t="shared" si="53"/>
        <v>4697.0559533333335</v>
      </c>
      <c r="AA249">
        <f t="shared" si="54"/>
        <v>4693.9978499999997</v>
      </c>
      <c r="AB249">
        <f t="shared" si="55"/>
        <v>4676.3074741666669</v>
      </c>
      <c r="AC249">
        <f t="shared" si="56"/>
        <v>4689.5149099999999</v>
      </c>
      <c r="AE249">
        <f t="shared" si="57"/>
        <v>4692.0177100000001</v>
      </c>
      <c r="AF249">
        <f t="shared" si="58"/>
        <v>4697.0559533333335</v>
      </c>
      <c r="AG249">
        <f t="shared" si="59"/>
        <v>4676.3074741666669</v>
      </c>
    </row>
    <row r="250" spans="1:33" x14ac:dyDescent="0.55000000000000004">
      <c r="A250">
        <f>ALGLIB_SSA_XAUUSD!J250</f>
        <v>1775464800</v>
      </c>
      <c r="B250" t="str">
        <f>_xlfn.XLOOKUP($A250,ALGLIB_SSA_XAUUSD!$A$2:$A$1001,ALGLIB_SSA_XAUUSD!$B$2:$B$1001,"",0)</f>
        <v/>
      </c>
      <c r="C250" t="str">
        <f>_xlfn.XLOOKUP($A250,ALGLIB_SSA_XAUUSD!$A$2:$A$1001,ALGLIB_SSA_XAUUSD!$C$2:$C$1001,"",0)</f>
        <v/>
      </c>
      <c r="D250" s="1">
        <f>D242+(D254-D242)*8/12</f>
        <v>4694.42</v>
      </c>
      <c r="E250" s="1">
        <f>E242+(E254-E242)*8/12</f>
        <v>4689.9608733333334</v>
      </c>
      <c r="F250" s="1">
        <f>F242+(F254-F242)*8/12</f>
        <v>4683.6612933333336</v>
      </c>
      <c r="G250" s="1">
        <f>G242+(G254-G242)*8/12</f>
        <v>4697.3738766666665</v>
      </c>
      <c r="H250" s="1">
        <f>H242+(H254-H242)*8/12</f>
        <v>4676.6762433333333</v>
      </c>
      <c r="I250" t="str">
        <f>_xlfn.XLOOKUP($A250,ALGLIB_SSA_XAUUSD!$J$2:$J$1001,ALGLIB_SSA_XAUUSD!$K$2:$K$1001,"",0)</f>
        <v>XAUUSD</v>
      </c>
      <c r="J250" t="str">
        <f>_xlfn.XLOOKUP($A250,ALGLIB_SSA_XAUUSD!$J$2:$J$1001,ALGLIB_SSA_XAUUSD!$L$2:$L$1001,"",0)</f>
        <v>M5</v>
      </c>
      <c r="K250">
        <f>_xlfn.XLOOKUP($A250,ALGLIB_SSA_XAUUSD!$J$2:$J$1001,ALGLIB_SSA_XAUUSD!$M$2:$M$1001,"",0)</f>
        <v>4693.1499999999996</v>
      </c>
      <c r="L250">
        <f>_xlfn.XLOOKUP($A250,ALGLIB_SSA_XAUUSD!$J$2:$J$1001,ALGLIB_SSA_XAUUSD!$N$2:$N$1001,"",0)</f>
        <v>4692.9095699999998</v>
      </c>
      <c r="M250">
        <f>_xlfn.XLOOKUP($A250,ALGLIB_SSA_XAUUSD!$J$2:$J$1001,ALGLIB_SSA_XAUUSD!$O$2:$O$1001,"",0)</f>
        <v>4692.2865599999996</v>
      </c>
      <c r="N250">
        <f>_xlfn.XLOOKUP($A250,ALGLIB_SSA_XAUUSD!$J$2:$J$1001,ALGLIB_SSA_XAUUSD!$P$2:$P$1001,"",0)</f>
        <v>4694.7760900000003</v>
      </c>
      <c r="O250">
        <f>_xlfn.XLOOKUP($A250,ALGLIB_SSA_XAUUSD!$J$2:$J$1001,ALGLIB_SSA_XAUUSD!$Q$2:$Q$1001,"",0)</f>
        <v>4690.3755300000003</v>
      </c>
      <c r="R250">
        <f t="shared" si="45"/>
        <v>1775464800</v>
      </c>
      <c r="S250" t="str">
        <f t="shared" si="46"/>
        <v>XAUUSD</v>
      </c>
      <c r="T250" t="str">
        <f t="shared" si="47"/>
        <v>M5</v>
      </c>
      <c r="U250">
        <f t="shared" si="48"/>
        <v>4693.1499999999996</v>
      </c>
      <c r="V250">
        <f t="shared" si="49"/>
        <v>4689.9608733333334</v>
      </c>
      <c r="W250">
        <f t="shared" si="50"/>
        <v>4683.6612933333336</v>
      </c>
      <c r="X250">
        <f t="shared" si="51"/>
        <v>4692.9095699999998</v>
      </c>
      <c r="Y250">
        <f t="shared" si="52"/>
        <v>4692.2865599999996</v>
      </c>
      <c r="Z250">
        <f t="shared" si="53"/>
        <v>4697.3738766666665</v>
      </c>
      <c r="AA250">
        <f t="shared" si="54"/>
        <v>4694.7760900000003</v>
      </c>
      <c r="AB250">
        <f t="shared" si="55"/>
        <v>4676.6762433333333</v>
      </c>
      <c r="AC250">
        <f t="shared" si="56"/>
        <v>4690.3755300000003</v>
      </c>
      <c r="AE250">
        <f t="shared" si="57"/>
        <v>4692.9095699999998</v>
      </c>
      <c r="AF250">
        <f t="shared" si="58"/>
        <v>4697.3738766666665</v>
      </c>
      <c r="AG250">
        <f t="shared" si="59"/>
        <v>4676.6762433333333</v>
      </c>
    </row>
    <row r="251" spans="1:33" x14ac:dyDescent="0.55000000000000004">
      <c r="A251">
        <f>ALGLIB_SSA_XAUUSD!J251</f>
        <v>1775465100</v>
      </c>
      <c r="B251" t="str">
        <f>_xlfn.XLOOKUP($A251,ALGLIB_SSA_XAUUSD!$A$2:$A$1001,ALGLIB_SSA_XAUUSD!$B$2:$B$1001,"",0)</f>
        <v/>
      </c>
      <c r="C251" t="str">
        <f>_xlfn.XLOOKUP($A251,ALGLIB_SSA_XAUUSD!$A$2:$A$1001,ALGLIB_SSA_XAUUSD!$C$2:$C$1001,"",0)</f>
        <v/>
      </c>
      <c r="D251" s="1">
        <f>D242+(D254-D242)*9/12</f>
        <v>4694.2425000000003</v>
      </c>
      <c r="E251" s="1">
        <f>E242+(E254-E242)*9/12</f>
        <v>4690.1939849999999</v>
      </c>
      <c r="F251" s="1">
        <f>F242+(F254-F242)*9/12</f>
        <v>4684.1132950000001</v>
      </c>
      <c r="G251" s="1">
        <f>G242+(G254-G242)*9/12</f>
        <v>4697.6917999999996</v>
      </c>
      <c r="H251" s="1">
        <f>H242+(H254-H242)*9/12</f>
        <v>4677.0450124999998</v>
      </c>
      <c r="I251" t="str">
        <f>_xlfn.XLOOKUP($A251,ALGLIB_SSA_XAUUSD!$J$2:$J$1001,ALGLIB_SSA_XAUUSD!$K$2:$K$1001,"",0)</f>
        <v>XAUUSD</v>
      </c>
      <c r="J251" t="str">
        <f>_xlfn.XLOOKUP($A251,ALGLIB_SSA_XAUUSD!$J$2:$J$1001,ALGLIB_SSA_XAUUSD!$L$2:$L$1001,"",0)</f>
        <v>M5</v>
      </c>
      <c r="K251">
        <f>_xlfn.XLOOKUP($A251,ALGLIB_SSA_XAUUSD!$J$2:$J$1001,ALGLIB_SSA_XAUUSD!$M$2:$M$1001,"",0)</f>
        <v>4696.75</v>
      </c>
      <c r="L251">
        <f>_xlfn.XLOOKUP($A251,ALGLIB_SSA_XAUUSD!$J$2:$J$1001,ALGLIB_SSA_XAUUSD!$N$2:$N$1001,"",0)</f>
        <v>4694.0968300000004</v>
      </c>
      <c r="M251">
        <f>_xlfn.XLOOKUP($A251,ALGLIB_SSA_XAUUSD!$J$2:$J$1001,ALGLIB_SSA_XAUUSD!$O$2:$O$1001,"",0)</f>
        <v>4693.1916899999997</v>
      </c>
      <c r="N251">
        <f>_xlfn.XLOOKUP($A251,ALGLIB_SSA_XAUUSD!$J$2:$J$1001,ALGLIB_SSA_XAUUSD!$P$2:$P$1001,"",0)</f>
        <v>4696.0895200000004</v>
      </c>
      <c r="O251">
        <f>_xlfn.XLOOKUP($A251,ALGLIB_SSA_XAUUSD!$J$2:$J$1001,ALGLIB_SSA_XAUUSD!$Q$2:$Q$1001,"",0)</f>
        <v>4691.4384399999999</v>
      </c>
      <c r="R251">
        <f t="shared" si="45"/>
        <v>1775465100</v>
      </c>
      <c r="S251" t="str">
        <f t="shared" si="46"/>
        <v>XAUUSD</v>
      </c>
      <c r="T251" t="str">
        <f t="shared" si="47"/>
        <v>M5</v>
      </c>
      <c r="U251">
        <f t="shared" si="48"/>
        <v>4696.75</v>
      </c>
      <c r="V251">
        <f t="shared" si="49"/>
        <v>4690.1939849999999</v>
      </c>
      <c r="W251">
        <f t="shared" si="50"/>
        <v>4684.1132950000001</v>
      </c>
      <c r="X251">
        <f t="shared" si="51"/>
        <v>4694.0968300000004</v>
      </c>
      <c r="Y251">
        <f t="shared" si="52"/>
        <v>4693.1916899999997</v>
      </c>
      <c r="Z251">
        <f t="shared" si="53"/>
        <v>4697.6917999999996</v>
      </c>
      <c r="AA251">
        <f t="shared" si="54"/>
        <v>4696.0895200000004</v>
      </c>
      <c r="AB251">
        <f t="shared" si="55"/>
        <v>4677.0450124999998</v>
      </c>
      <c r="AC251">
        <f t="shared" si="56"/>
        <v>4691.4384399999999</v>
      </c>
      <c r="AE251">
        <f t="shared" si="57"/>
        <v>4694.0968300000004</v>
      </c>
      <c r="AF251">
        <f t="shared" si="58"/>
        <v>4697.6917999999996</v>
      </c>
      <c r="AG251">
        <f t="shared" si="59"/>
        <v>4677.0450124999998</v>
      </c>
    </row>
    <row r="252" spans="1:33" x14ac:dyDescent="0.55000000000000004">
      <c r="A252">
        <f>ALGLIB_SSA_XAUUSD!J252</f>
        <v>1775465400</v>
      </c>
      <c r="B252" t="str">
        <f>_xlfn.XLOOKUP($A252,ALGLIB_SSA_XAUUSD!$A$2:$A$1001,ALGLIB_SSA_XAUUSD!$B$2:$B$1001,"",0)</f>
        <v/>
      </c>
      <c r="C252" t="str">
        <f>_xlfn.XLOOKUP($A252,ALGLIB_SSA_XAUUSD!$A$2:$A$1001,ALGLIB_SSA_XAUUSD!$C$2:$C$1001,"",0)</f>
        <v/>
      </c>
      <c r="D252" s="1">
        <f>D242+(D254-D242)*10/12</f>
        <v>4694.0650000000005</v>
      </c>
      <c r="E252" s="1">
        <f>E242+(E254-E242)*10/12</f>
        <v>4690.4270966666663</v>
      </c>
      <c r="F252" s="1">
        <f>F242+(F254-F242)*10/12</f>
        <v>4684.5652966666667</v>
      </c>
      <c r="G252" s="1">
        <f>G242+(G254-G242)*10/12</f>
        <v>4698.0097233333327</v>
      </c>
      <c r="H252" s="1">
        <f>H242+(H254-H242)*10/12</f>
        <v>4677.4137816666662</v>
      </c>
      <c r="I252" t="str">
        <f>_xlfn.XLOOKUP($A252,ALGLIB_SSA_XAUUSD!$J$2:$J$1001,ALGLIB_SSA_XAUUSD!$K$2:$K$1001,"",0)</f>
        <v>XAUUSD</v>
      </c>
      <c r="J252" t="str">
        <f>_xlfn.XLOOKUP($A252,ALGLIB_SSA_XAUUSD!$J$2:$J$1001,ALGLIB_SSA_XAUUSD!$L$2:$L$1001,"",0)</f>
        <v>M5</v>
      </c>
      <c r="K252">
        <f>_xlfn.XLOOKUP($A252,ALGLIB_SSA_XAUUSD!$J$2:$J$1001,ALGLIB_SSA_XAUUSD!$M$2:$M$1001,"",0)</f>
        <v>4694.03</v>
      </c>
      <c r="L252">
        <f>_xlfn.XLOOKUP($A252,ALGLIB_SSA_XAUUSD!$J$2:$J$1001,ALGLIB_SSA_XAUUSD!$N$2:$N$1001,"",0)</f>
        <v>4695.3877300000004</v>
      </c>
      <c r="M252">
        <f>_xlfn.XLOOKUP($A252,ALGLIB_SSA_XAUUSD!$J$2:$J$1001,ALGLIB_SSA_XAUUSD!$O$2:$O$1001,"",0)</f>
        <v>4694.28971</v>
      </c>
      <c r="N252">
        <f>_xlfn.XLOOKUP($A252,ALGLIB_SSA_XAUUSD!$J$2:$J$1001,ALGLIB_SSA_XAUUSD!$P$2:$P$1001,"",0)</f>
        <v>4697.6624899999997</v>
      </c>
      <c r="O252">
        <f>_xlfn.XLOOKUP($A252,ALGLIB_SSA_XAUUSD!$J$2:$J$1001,ALGLIB_SSA_XAUUSD!$Q$2:$Q$1001,"",0)</f>
        <v>4692.6085700000003</v>
      </c>
      <c r="R252">
        <f t="shared" si="45"/>
        <v>1775465400</v>
      </c>
      <c r="S252" t="str">
        <f t="shared" si="46"/>
        <v>XAUUSD</v>
      </c>
      <c r="T252" t="str">
        <f t="shared" si="47"/>
        <v>M5</v>
      </c>
      <c r="U252">
        <f t="shared" si="48"/>
        <v>4694.03</v>
      </c>
      <c r="V252">
        <f t="shared" si="49"/>
        <v>4690.4270966666663</v>
      </c>
      <c r="W252">
        <f t="shared" si="50"/>
        <v>4684.5652966666667</v>
      </c>
      <c r="X252">
        <f t="shared" si="51"/>
        <v>4695.3877300000004</v>
      </c>
      <c r="Y252">
        <f t="shared" si="52"/>
        <v>4694.28971</v>
      </c>
      <c r="Z252">
        <f t="shared" si="53"/>
        <v>4698.0097233333327</v>
      </c>
      <c r="AA252">
        <f t="shared" si="54"/>
        <v>4697.6624899999997</v>
      </c>
      <c r="AB252">
        <f t="shared" si="55"/>
        <v>4677.4137816666662</v>
      </c>
      <c r="AC252">
        <f t="shared" si="56"/>
        <v>4692.6085700000003</v>
      </c>
      <c r="AE252">
        <f t="shared" si="57"/>
        <v>4695.3877300000004</v>
      </c>
      <c r="AF252">
        <f t="shared" si="58"/>
        <v>4698.0097233333327</v>
      </c>
      <c r="AG252">
        <f t="shared" si="59"/>
        <v>4677.4137816666662</v>
      </c>
    </row>
    <row r="253" spans="1:33" x14ac:dyDescent="0.55000000000000004">
      <c r="A253">
        <f>ALGLIB_SSA_XAUUSD!J253</f>
        <v>1775465700</v>
      </c>
      <c r="B253" t="str">
        <f>_xlfn.XLOOKUP($A253,ALGLIB_SSA_XAUUSD!$A$2:$A$1001,ALGLIB_SSA_XAUUSD!$B$2:$B$1001,"",0)</f>
        <v/>
      </c>
      <c r="C253" t="str">
        <f>_xlfn.XLOOKUP($A253,ALGLIB_SSA_XAUUSD!$A$2:$A$1001,ALGLIB_SSA_XAUUSD!$C$2:$C$1001,"",0)</f>
        <v/>
      </c>
      <c r="D253" s="1">
        <f>D242+(D254-D242)*11/12</f>
        <v>4693.8874999999998</v>
      </c>
      <c r="E253" s="1">
        <f>E242+(E254-E242)*11/12</f>
        <v>4690.6602083333337</v>
      </c>
      <c r="F253" s="1">
        <f>F242+(F254-F242)*11/12</f>
        <v>4685.0172983333332</v>
      </c>
      <c r="G253" s="1">
        <f>G242+(G254-G242)*11/12</f>
        <v>4698.3276466666666</v>
      </c>
      <c r="H253" s="1">
        <f>H242+(H254-H242)*11/12</f>
        <v>4677.7825508333335</v>
      </c>
      <c r="I253" t="str">
        <f>_xlfn.XLOOKUP($A253,ALGLIB_SSA_XAUUSD!$J$2:$J$1001,ALGLIB_SSA_XAUUSD!$K$2:$K$1001,"",0)</f>
        <v>XAUUSD</v>
      </c>
      <c r="J253" t="str">
        <f>_xlfn.XLOOKUP($A253,ALGLIB_SSA_XAUUSD!$J$2:$J$1001,ALGLIB_SSA_XAUUSD!$L$2:$L$1001,"",0)</f>
        <v>M5</v>
      </c>
      <c r="K253">
        <f>_xlfn.XLOOKUP($A253,ALGLIB_SSA_XAUUSD!$J$2:$J$1001,ALGLIB_SSA_XAUUSD!$M$2:$M$1001,"",0)</f>
        <v>4695.84</v>
      </c>
      <c r="L253">
        <f>_xlfn.XLOOKUP($A253,ALGLIB_SSA_XAUUSD!$J$2:$J$1001,ALGLIB_SSA_XAUUSD!$N$2:$N$1001,"",0)</f>
        <v>4696.7752499999997</v>
      </c>
      <c r="M253">
        <f>_xlfn.XLOOKUP($A253,ALGLIB_SSA_XAUUSD!$J$2:$J$1001,ALGLIB_SSA_XAUUSD!$O$2:$O$1001,"",0)</f>
        <v>4695.5324799999999</v>
      </c>
      <c r="N253">
        <f>_xlfn.XLOOKUP($A253,ALGLIB_SSA_XAUUSD!$J$2:$J$1001,ALGLIB_SSA_XAUUSD!$P$2:$P$1001,"",0)</f>
        <v>4699.2794100000001</v>
      </c>
      <c r="O253">
        <f>_xlfn.XLOOKUP($A253,ALGLIB_SSA_XAUUSD!$J$2:$J$1001,ALGLIB_SSA_XAUUSD!$Q$2:$Q$1001,"",0)</f>
        <v>4693.89437</v>
      </c>
      <c r="R253">
        <f t="shared" si="45"/>
        <v>1775465700</v>
      </c>
      <c r="S253" t="str">
        <f t="shared" si="46"/>
        <v>XAUUSD</v>
      </c>
      <c r="T253" t="str">
        <f t="shared" si="47"/>
        <v>M5</v>
      </c>
      <c r="U253">
        <f t="shared" si="48"/>
        <v>4695.84</v>
      </c>
      <c r="V253">
        <f t="shared" si="49"/>
        <v>4690.6602083333337</v>
      </c>
      <c r="W253">
        <f t="shared" si="50"/>
        <v>4685.0172983333332</v>
      </c>
      <c r="X253">
        <f t="shared" si="51"/>
        <v>4696.7752499999997</v>
      </c>
      <c r="Y253">
        <f t="shared" si="52"/>
        <v>4695.5324799999999</v>
      </c>
      <c r="Z253">
        <f t="shared" si="53"/>
        <v>4698.3276466666666</v>
      </c>
      <c r="AA253">
        <f t="shared" si="54"/>
        <v>4699.2794100000001</v>
      </c>
      <c r="AB253">
        <f t="shared" si="55"/>
        <v>4677.7825508333335</v>
      </c>
      <c r="AC253">
        <f t="shared" si="56"/>
        <v>4693.89437</v>
      </c>
      <c r="AE253">
        <f t="shared" si="57"/>
        <v>4696.7752499999997</v>
      </c>
      <c r="AF253">
        <f t="shared" si="58"/>
        <v>4698.3276466666666</v>
      </c>
      <c r="AG253">
        <f t="shared" si="59"/>
        <v>4677.7825508333335</v>
      </c>
    </row>
    <row r="254" spans="1:33" x14ac:dyDescent="0.55000000000000004">
      <c r="A254">
        <f>ALGLIB_SSA_XAUUSD!J254</f>
        <v>1775466000</v>
      </c>
      <c r="B254" t="str">
        <f>_xlfn.XLOOKUP($A254,ALGLIB_SSA_XAUUSD!$A$2:$A$1001,ALGLIB_SSA_XAUUSD!$B$2:$B$1001,"",0)</f>
        <v>XAUUSD</v>
      </c>
      <c r="C254" t="str">
        <f>_xlfn.XLOOKUP($A254,ALGLIB_SSA_XAUUSD!$A$2:$A$1001,ALGLIB_SSA_XAUUSD!$C$2:$C$1001,"",0)</f>
        <v>H1</v>
      </c>
      <c r="D254" s="2">
        <f>_xlfn.XLOOKUP($A254,ALGLIB_SSA_XAUUSD!$A$2:$A$1001,ALGLIB_SSA_XAUUSD!$D$2:$D$1001,"",0)</f>
        <v>4693.71</v>
      </c>
      <c r="E254" s="2">
        <f>_xlfn.XLOOKUP($A254,ALGLIB_SSA_XAUUSD!$A$2:$A$1001,ALGLIB_SSA_XAUUSD!$E$2:$E$1001,"",0)</f>
        <v>4690.8933200000001</v>
      </c>
      <c r="F254" s="2">
        <f>_xlfn.XLOOKUP($A254,ALGLIB_SSA_XAUUSD!$A$2:$A$1001,ALGLIB_SSA_XAUUSD!$F$2:$F$1001,"",0)</f>
        <v>4685.4692999999997</v>
      </c>
      <c r="G254" s="2">
        <f>_xlfn.XLOOKUP($A254,ALGLIB_SSA_XAUUSD!$A$2:$A$1001,ALGLIB_SSA_XAUUSD!$G$2:$G$1001,"",0)</f>
        <v>4698.6455699999997</v>
      </c>
      <c r="H254" s="2">
        <f>_xlfn.XLOOKUP($A254,ALGLIB_SSA_XAUUSD!$A$2:$A$1001,ALGLIB_SSA_XAUUSD!$H$2:$H$1001,"",0)</f>
        <v>4678.1513199999999</v>
      </c>
      <c r="I254" t="str">
        <f>_xlfn.XLOOKUP($A254,ALGLIB_SSA_XAUUSD!$J$2:$J$1001,ALGLIB_SSA_XAUUSD!$K$2:$K$1001,"",0)</f>
        <v>XAUUSD</v>
      </c>
      <c r="J254" t="str">
        <f>_xlfn.XLOOKUP($A254,ALGLIB_SSA_XAUUSD!$J$2:$J$1001,ALGLIB_SSA_XAUUSD!$L$2:$L$1001,"",0)</f>
        <v>M5</v>
      </c>
      <c r="K254">
        <f>_xlfn.XLOOKUP($A254,ALGLIB_SSA_XAUUSD!$J$2:$J$1001,ALGLIB_SSA_XAUUSD!$M$2:$M$1001,"",0)</f>
        <v>4698.93</v>
      </c>
      <c r="L254">
        <f>_xlfn.XLOOKUP($A254,ALGLIB_SSA_XAUUSD!$J$2:$J$1001,ALGLIB_SSA_XAUUSD!$N$2:$N$1001,"",0)</f>
        <v>4698.1577200000002</v>
      </c>
      <c r="M254">
        <f>_xlfn.XLOOKUP($A254,ALGLIB_SSA_XAUUSD!$J$2:$J$1001,ALGLIB_SSA_XAUUSD!$O$2:$O$1001,"",0)</f>
        <v>4696.8450999999995</v>
      </c>
      <c r="N254">
        <f>_xlfn.XLOOKUP($A254,ALGLIB_SSA_XAUUSD!$J$2:$J$1001,ALGLIB_SSA_XAUUSD!$P$2:$P$1001,"",0)</f>
        <v>4700.7673100000002</v>
      </c>
      <c r="O254">
        <f>_xlfn.XLOOKUP($A254,ALGLIB_SSA_XAUUSD!$J$2:$J$1001,ALGLIB_SSA_XAUUSD!$Q$2:$Q$1001,"",0)</f>
        <v>4695.23434</v>
      </c>
      <c r="R254">
        <f t="shared" si="45"/>
        <v>1775466000</v>
      </c>
      <c r="S254" t="str">
        <f t="shared" si="46"/>
        <v>XAUUSD</v>
      </c>
      <c r="T254" t="str">
        <f t="shared" si="47"/>
        <v>M5</v>
      </c>
      <c r="U254">
        <f t="shared" si="48"/>
        <v>4698.93</v>
      </c>
      <c r="V254">
        <f t="shared" si="49"/>
        <v>4690.8933200000001</v>
      </c>
      <c r="W254">
        <f t="shared" si="50"/>
        <v>4685.4692999999997</v>
      </c>
      <c r="X254">
        <f t="shared" si="51"/>
        <v>4698.1577200000002</v>
      </c>
      <c r="Y254">
        <f t="shared" si="52"/>
        <v>4696.8450999999995</v>
      </c>
      <c r="Z254">
        <f t="shared" si="53"/>
        <v>4698.6455699999997</v>
      </c>
      <c r="AA254">
        <f t="shared" si="54"/>
        <v>4700.7673100000002</v>
      </c>
      <c r="AB254">
        <f t="shared" si="55"/>
        <v>4678.1513199999999</v>
      </c>
      <c r="AC254">
        <f t="shared" si="56"/>
        <v>4695.23434</v>
      </c>
      <c r="AE254">
        <f t="shared" si="57"/>
        <v>4698.1577200000002</v>
      </c>
      <c r="AF254">
        <f t="shared" si="58"/>
        <v>4698.6455699999997</v>
      </c>
      <c r="AG254">
        <f t="shared" si="59"/>
        <v>4678.1513199999999</v>
      </c>
    </row>
    <row r="255" spans="1:33" x14ac:dyDescent="0.55000000000000004">
      <c r="A255">
        <f>ALGLIB_SSA_XAUUSD!J255</f>
        <v>1775466300</v>
      </c>
      <c r="B255" t="str">
        <f>_xlfn.XLOOKUP($A255,ALGLIB_SSA_XAUUSD!$A$2:$A$1001,ALGLIB_SSA_XAUUSD!$B$2:$B$1001,"",0)</f>
        <v/>
      </c>
      <c r="C255" t="str">
        <f>_xlfn.XLOOKUP($A255,ALGLIB_SSA_XAUUSD!$A$2:$A$1001,ALGLIB_SSA_XAUUSD!$C$2:$C$1001,"",0)</f>
        <v/>
      </c>
      <c r="D255" s="1">
        <f>D254+(D266-D254)*1/12</f>
        <v>4693.3858333333337</v>
      </c>
      <c r="E255" s="1">
        <f>E254+(E266-E254)*1/12</f>
        <v>4690.8399508333332</v>
      </c>
      <c r="F255" s="1">
        <f>F254+(F266-F254)*1/12</f>
        <v>4685.6686166666668</v>
      </c>
      <c r="G255" s="1">
        <f>G254+(G266-G254)*1/12</f>
        <v>4698.7102758333331</v>
      </c>
      <c r="H255" s="1">
        <f>H254+(H266-H254)*1/12</f>
        <v>4678.1641083333334</v>
      </c>
      <c r="I255" t="str">
        <f>_xlfn.XLOOKUP($A255,ALGLIB_SSA_XAUUSD!$J$2:$J$1001,ALGLIB_SSA_XAUUSD!$K$2:$K$1001,"",0)</f>
        <v>XAUUSD</v>
      </c>
      <c r="J255" t="str">
        <f>_xlfn.XLOOKUP($A255,ALGLIB_SSA_XAUUSD!$J$2:$J$1001,ALGLIB_SSA_XAUUSD!$L$2:$L$1001,"",0)</f>
        <v>M5</v>
      </c>
      <c r="K255">
        <f>_xlfn.XLOOKUP($A255,ALGLIB_SSA_XAUUSD!$J$2:$J$1001,ALGLIB_SSA_XAUUSD!$M$2:$M$1001,"",0)</f>
        <v>4699.1099999999997</v>
      </c>
      <c r="L255">
        <f>_xlfn.XLOOKUP($A255,ALGLIB_SSA_XAUUSD!$J$2:$J$1001,ALGLIB_SSA_XAUUSD!$N$2:$N$1001,"",0)</f>
        <v>4699.4322700000002</v>
      </c>
      <c r="M255">
        <f>_xlfn.XLOOKUP($A255,ALGLIB_SSA_XAUUSD!$J$2:$J$1001,ALGLIB_SSA_XAUUSD!$O$2:$O$1001,"",0)</f>
        <v>4698.1386899999998</v>
      </c>
      <c r="N255">
        <f>_xlfn.XLOOKUP($A255,ALGLIB_SSA_XAUUSD!$J$2:$J$1001,ALGLIB_SSA_XAUUSD!$P$2:$P$1001,"",0)</f>
        <v>4701.9471299999996</v>
      </c>
      <c r="O255">
        <f>_xlfn.XLOOKUP($A255,ALGLIB_SSA_XAUUSD!$J$2:$J$1001,ALGLIB_SSA_XAUUSD!$Q$2:$Q$1001,"",0)</f>
        <v>4696.5545499999998</v>
      </c>
      <c r="R255">
        <f t="shared" si="45"/>
        <v>1775466300</v>
      </c>
      <c r="S255" t="str">
        <f t="shared" si="46"/>
        <v>XAUUSD</v>
      </c>
      <c r="T255" t="str">
        <f t="shared" si="47"/>
        <v>M5</v>
      </c>
      <c r="U255">
        <f t="shared" si="48"/>
        <v>4699.1099999999997</v>
      </c>
      <c r="V255">
        <f t="shared" si="49"/>
        <v>4690.8399508333332</v>
      </c>
      <c r="W255">
        <f t="shared" si="50"/>
        <v>4685.6686166666668</v>
      </c>
      <c r="X255">
        <f t="shared" si="51"/>
        <v>4699.4322700000002</v>
      </c>
      <c r="Y255">
        <f t="shared" si="52"/>
        <v>4698.1386899999998</v>
      </c>
      <c r="Z255">
        <f t="shared" si="53"/>
        <v>4698.7102758333331</v>
      </c>
      <c r="AA255">
        <f t="shared" si="54"/>
        <v>4701.9471299999996</v>
      </c>
      <c r="AB255">
        <f t="shared" si="55"/>
        <v>4678.1641083333334</v>
      </c>
      <c r="AC255">
        <f t="shared" si="56"/>
        <v>4696.5545499999998</v>
      </c>
      <c r="AE255">
        <f t="shared" si="57"/>
        <v>4699.4322700000002</v>
      </c>
      <c r="AF255">
        <f t="shared" si="58"/>
        <v>4698.7102758333331</v>
      </c>
      <c r="AG255">
        <f t="shared" si="59"/>
        <v>4678.1641083333334</v>
      </c>
    </row>
    <row r="256" spans="1:33" x14ac:dyDescent="0.55000000000000004">
      <c r="A256">
        <f>ALGLIB_SSA_XAUUSD!J256</f>
        <v>1775466600</v>
      </c>
      <c r="B256" t="str">
        <f>_xlfn.XLOOKUP($A256,ALGLIB_SSA_XAUUSD!$A$2:$A$1001,ALGLIB_SSA_XAUUSD!$B$2:$B$1001,"",0)</f>
        <v/>
      </c>
      <c r="C256" t="str">
        <f>_xlfn.XLOOKUP($A256,ALGLIB_SSA_XAUUSD!$A$2:$A$1001,ALGLIB_SSA_XAUUSD!$C$2:$C$1001,"",0)</f>
        <v/>
      </c>
      <c r="D256" s="1">
        <f>D254+(D266-D254)*2/12</f>
        <v>4693.0616666666665</v>
      </c>
      <c r="E256" s="1">
        <f>E254+(E266-E254)*2/12</f>
        <v>4690.7865816666672</v>
      </c>
      <c r="F256" s="1">
        <f>F254+(F266-F254)*2/12</f>
        <v>4685.867933333333</v>
      </c>
      <c r="G256" s="1">
        <f>G254+(G266-G254)*2/12</f>
        <v>4698.7749816666665</v>
      </c>
      <c r="H256" s="1">
        <f>H254+(H266-H254)*2/12</f>
        <v>4678.1768966666668</v>
      </c>
      <c r="I256" t="str">
        <f>_xlfn.XLOOKUP($A256,ALGLIB_SSA_XAUUSD!$J$2:$J$1001,ALGLIB_SSA_XAUUSD!$K$2:$K$1001,"",0)</f>
        <v>XAUUSD</v>
      </c>
      <c r="J256" t="str">
        <f>_xlfn.XLOOKUP($A256,ALGLIB_SSA_XAUUSD!$J$2:$J$1001,ALGLIB_SSA_XAUUSD!$L$2:$L$1001,"",0)</f>
        <v>M5</v>
      </c>
      <c r="K256">
        <f>_xlfn.XLOOKUP($A256,ALGLIB_SSA_XAUUSD!$J$2:$J$1001,ALGLIB_SSA_XAUUSD!$M$2:$M$1001,"",0)</f>
        <v>4701.22</v>
      </c>
      <c r="L256">
        <f>_xlfn.XLOOKUP($A256,ALGLIB_SSA_XAUUSD!$J$2:$J$1001,ALGLIB_SSA_XAUUSD!$N$2:$N$1001,"",0)</f>
        <v>4700.5935300000001</v>
      </c>
      <c r="M256">
        <f>_xlfn.XLOOKUP($A256,ALGLIB_SSA_XAUUSD!$J$2:$J$1001,ALGLIB_SSA_XAUUSD!$O$2:$O$1001,"",0)</f>
        <v>4699.3661099999999</v>
      </c>
      <c r="N256">
        <f>_xlfn.XLOOKUP($A256,ALGLIB_SSA_XAUUSD!$J$2:$J$1001,ALGLIB_SSA_XAUUSD!$P$2:$P$1001,"",0)</f>
        <v>4702.80789</v>
      </c>
      <c r="O256">
        <f>_xlfn.XLOOKUP($A256,ALGLIB_SSA_XAUUSD!$J$2:$J$1001,ALGLIB_SSA_XAUUSD!$Q$2:$Q$1001,"",0)</f>
        <v>4697.7913900000003</v>
      </c>
      <c r="R256">
        <f t="shared" si="45"/>
        <v>1775466600</v>
      </c>
      <c r="S256" t="str">
        <f t="shared" si="46"/>
        <v>XAUUSD</v>
      </c>
      <c r="T256" t="str">
        <f t="shared" si="47"/>
        <v>M5</v>
      </c>
      <c r="U256">
        <f t="shared" si="48"/>
        <v>4701.22</v>
      </c>
      <c r="V256">
        <f t="shared" si="49"/>
        <v>4690.7865816666672</v>
      </c>
      <c r="W256">
        <f t="shared" si="50"/>
        <v>4685.867933333333</v>
      </c>
      <c r="X256">
        <f t="shared" si="51"/>
        <v>4700.5935300000001</v>
      </c>
      <c r="Y256">
        <f t="shared" si="52"/>
        <v>4699.3661099999999</v>
      </c>
      <c r="Z256">
        <f t="shared" si="53"/>
        <v>4698.7749816666665</v>
      </c>
      <c r="AA256">
        <f t="shared" si="54"/>
        <v>4702.80789</v>
      </c>
      <c r="AB256">
        <f t="shared" si="55"/>
        <v>4678.1768966666668</v>
      </c>
      <c r="AC256">
        <f t="shared" si="56"/>
        <v>4697.7913900000003</v>
      </c>
      <c r="AE256">
        <f t="shared" si="57"/>
        <v>4700.5935300000001</v>
      </c>
      <c r="AF256">
        <f t="shared" si="58"/>
        <v>4698.7749816666665</v>
      </c>
      <c r="AG256">
        <f t="shared" si="59"/>
        <v>4678.1768966666668</v>
      </c>
    </row>
    <row r="257" spans="1:33" x14ac:dyDescent="0.55000000000000004">
      <c r="A257">
        <f>ALGLIB_SSA_XAUUSD!J257</f>
        <v>1775466900</v>
      </c>
      <c r="B257" t="str">
        <f>_xlfn.XLOOKUP($A257,ALGLIB_SSA_XAUUSD!$A$2:$A$1001,ALGLIB_SSA_XAUUSD!$B$2:$B$1001,"",0)</f>
        <v/>
      </c>
      <c r="C257" t="str">
        <f>_xlfn.XLOOKUP($A257,ALGLIB_SSA_XAUUSD!$A$2:$A$1001,ALGLIB_SSA_XAUUSD!$C$2:$C$1001,"",0)</f>
        <v/>
      </c>
      <c r="D257" s="1">
        <f>D254+(D266-D254)*3/12</f>
        <v>4692.7375000000002</v>
      </c>
      <c r="E257" s="1">
        <f>E254+(E266-E254)*3/12</f>
        <v>4690.7332125000003</v>
      </c>
      <c r="F257" s="1">
        <f>F254+(F266-F254)*3/12</f>
        <v>4686.0672500000001</v>
      </c>
      <c r="G257" s="1">
        <f>G254+(G266-G254)*3/12</f>
        <v>4698.8396874999999</v>
      </c>
      <c r="H257" s="1">
        <f>H254+(H266-H254)*3/12</f>
        <v>4678.1896850000003</v>
      </c>
      <c r="I257" t="str">
        <f>_xlfn.XLOOKUP($A257,ALGLIB_SSA_XAUUSD!$J$2:$J$1001,ALGLIB_SSA_XAUUSD!$K$2:$K$1001,"",0)</f>
        <v>XAUUSD</v>
      </c>
      <c r="J257" t="str">
        <f>_xlfn.XLOOKUP($A257,ALGLIB_SSA_XAUUSD!$J$2:$J$1001,ALGLIB_SSA_XAUUSD!$L$2:$L$1001,"",0)</f>
        <v>M5</v>
      </c>
      <c r="K257">
        <f>_xlfn.XLOOKUP($A257,ALGLIB_SSA_XAUUSD!$J$2:$J$1001,ALGLIB_SSA_XAUUSD!$M$2:$M$1001,"",0)</f>
        <v>4700.28</v>
      </c>
      <c r="L257">
        <f>_xlfn.XLOOKUP($A257,ALGLIB_SSA_XAUUSD!$J$2:$J$1001,ALGLIB_SSA_XAUUSD!$N$2:$N$1001,"",0)</f>
        <v>4701.5826100000004</v>
      </c>
      <c r="M257">
        <f>_xlfn.XLOOKUP($A257,ALGLIB_SSA_XAUUSD!$J$2:$J$1001,ALGLIB_SSA_XAUUSD!$O$2:$O$1001,"",0)</f>
        <v>4700.4743600000002</v>
      </c>
      <c r="N257">
        <f>_xlfn.XLOOKUP($A257,ALGLIB_SSA_XAUUSD!$J$2:$J$1001,ALGLIB_SSA_XAUUSD!$P$2:$P$1001,"",0)</f>
        <v>4703.4660999999996</v>
      </c>
      <c r="O257">
        <f>_xlfn.XLOOKUP($A257,ALGLIB_SSA_XAUUSD!$J$2:$J$1001,ALGLIB_SSA_XAUUSD!$Q$2:$Q$1001,"",0)</f>
        <v>4698.9319500000001</v>
      </c>
      <c r="R257">
        <f t="shared" si="45"/>
        <v>1775466900</v>
      </c>
      <c r="S257" t="str">
        <f t="shared" si="46"/>
        <v>XAUUSD</v>
      </c>
      <c r="T257" t="str">
        <f t="shared" si="47"/>
        <v>M5</v>
      </c>
      <c r="U257">
        <f t="shared" si="48"/>
        <v>4700.28</v>
      </c>
      <c r="V257">
        <f t="shared" si="49"/>
        <v>4690.7332125000003</v>
      </c>
      <c r="W257">
        <f t="shared" si="50"/>
        <v>4686.0672500000001</v>
      </c>
      <c r="X257">
        <f t="shared" si="51"/>
        <v>4701.5826100000004</v>
      </c>
      <c r="Y257">
        <f t="shared" si="52"/>
        <v>4700.4743600000002</v>
      </c>
      <c r="Z257">
        <f t="shared" si="53"/>
        <v>4698.8396874999999</v>
      </c>
      <c r="AA257">
        <f t="shared" si="54"/>
        <v>4703.4660999999996</v>
      </c>
      <c r="AB257">
        <f t="shared" si="55"/>
        <v>4678.1896850000003</v>
      </c>
      <c r="AC257">
        <f t="shared" si="56"/>
        <v>4698.9319500000001</v>
      </c>
      <c r="AE257">
        <f t="shared" si="57"/>
        <v>4701.5826100000004</v>
      </c>
      <c r="AF257">
        <f t="shared" si="58"/>
        <v>4698.8396874999999</v>
      </c>
      <c r="AG257">
        <f t="shared" si="59"/>
        <v>4678.1896850000003</v>
      </c>
    </row>
    <row r="258" spans="1:33" x14ac:dyDescent="0.55000000000000004">
      <c r="A258">
        <f>ALGLIB_SSA_XAUUSD!J258</f>
        <v>1775467200</v>
      </c>
      <c r="B258" t="str">
        <f>_xlfn.XLOOKUP($A258,ALGLIB_SSA_XAUUSD!$A$2:$A$1001,ALGLIB_SSA_XAUUSD!$B$2:$B$1001,"",0)</f>
        <v/>
      </c>
      <c r="C258" t="str">
        <f>_xlfn.XLOOKUP($A258,ALGLIB_SSA_XAUUSD!$A$2:$A$1001,ALGLIB_SSA_XAUUSD!$C$2:$C$1001,"",0)</f>
        <v/>
      </c>
      <c r="D258" s="1">
        <f>D254+(D266-D254)*4/12</f>
        <v>4692.413333333333</v>
      </c>
      <c r="E258" s="1">
        <f>E254+(E266-E254)*4/12</f>
        <v>4690.6798433333333</v>
      </c>
      <c r="F258" s="1">
        <f>F254+(F266-F254)*4/12</f>
        <v>4686.2665666666662</v>
      </c>
      <c r="G258" s="1">
        <f>G254+(G266-G254)*4/12</f>
        <v>4698.9043933333332</v>
      </c>
      <c r="H258" s="1">
        <f>H254+(H266-H254)*4/12</f>
        <v>4678.2024733333337</v>
      </c>
      <c r="I258" t="str">
        <f>_xlfn.XLOOKUP($A258,ALGLIB_SSA_XAUUSD!$J$2:$J$1001,ALGLIB_SSA_XAUUSD!$K$2:$K$1001,"",0)</f>
        <v>XAUUSD</v>
      </c>
      <c r="J258" t="str">
        <f>_xlfn.XLOOKUP($A258,ALGLIB_SSA_XAUUSD!$J$2:$J$1001,ALGLIB_SSA_XAUUSD!$L$2:$L$1001,"",0)</f>
        <v>M5</v>
      </c>
      <c r="K258">
        <f>_xlfn.XLOOKUP($A258,ALGLIB_SSA_XAUUSD!$J$2:$J$1001,ALGLIB_SSA_XAUUSD!$M$2:$M$1001,"",0)</f>
        <v>4701.45</v>
      </c>
      <c r="L258">
        <f>_xlfn.XLOOKUP($A258,ALGLIB_SSA_XAUUSD!$J$2:$J$1001,ALGLIB_SSA_XAUUSD!$N$2:$N$1001,"",0)</f>
        <v>4702.3832499999999</v>
      </c>
      <c r="M258">
        <f>_xlfn.XLOOKUP($A258,ALGLIB_SSA_XAUUSD!$J$2:$J$1001,ALGLIB_SSA_XAUUSD!$O$2:$O$1001,"",0)</f>
        <v>4701.4287999999997</v>
      </c>
      <c r="N258">
        <f>_xlfn.XLOOKUP($A258,ALGLIB_SSA_XAUUSD!$J$2:$J$1001,ALGLIB_SSA_XAUUSD!$P$2:$P$1001,"",0)</f>
        <v>4703.9592899999998</v>
      </c>
      <c r="O258">
        <f>_xlfn.XLOOKUP($A258,ALGLIB_SSA_XAUUSD!$J$2:$J$1001,ALGLIB_SSA_XAUUSD!$Q$2:$Q$1001,"",0)</f>
        <v>4699.8869500000001</v>
      </c>
      <c r="R258">
        <f t="shared" si="45"/>
        <v>1775467200</v>
      </c>
      <c r="S258" t="str">
        <f t="shared" si="46"/>
        <v>XAUUSD</v>
      </c>
      <c r="T258" t="str">
        <f t="shared" si="47"/>
        <v>M5</v>
      </c>
      <c r="U258">
        <f t="shared" si="48"/>
        <v>4701.45</v>
      </c>
      <c r="V258">
        <f t="shared" si="49"/>
        <v>4690.6798433333333</v>
      </c>
      <c r="W258">
        <f t="shared" si="50"/>
        <v>4686.2665666666662</v>
      </c>
      <c r="X258">
        <f t="shared" si="51"/>
        <v>4702.3832499999999</v>
      </c>
      <c r="Y258">
        <f t="shared" si="52"/>
        <v>4701.4287999999997</v>
      </c>
      <c r="Z258">
        <f t="shared" si="53"/>
        <v>4698.9043933333332</v>
      </c>
      <c r="AA258">
        <f t="shared" si="54"/>
        <v>4703.9592899999998</v>
      </c>
      <c r="AB258">
        <f t="shared" si="55"/>
        <v>4678.2024733333337</v>
      </c>
      <c r="AC258">
        <f t="shared" si="56"/>
        <v>4699.8869500000001</v>
      </c>
      <c r="AE258">
        <f t="shared" si="57"/>
        <v>4702.3832499999999</v>
      </c>
      <c r="AF258">
        <f t="shared" si="58"/>
        <v>4698.9043933333332</v>
      </c>
      <c r="AG258">
        <f t="shared" si="59"/>
        <v>4678.2024733333337</v>
      </c>
    </row>
    <row r="259" spans="1:33" x14ac:dyDescent="0.55000000000000004">
      <c r="A259">
        <f>ALGLIB_SSA_XAUUSD!J259</f>
        <v>1775467500</v>
      </c>
      <c r="B259" t="str">
        <f>_xlfn.XLOOKUP($A259,ALGLIB_SSA_XAUUSD!$A$2:$A$1001,ALGLIB_SSA_XAUUSD!$B$2:$B$1001,"",0)</f>
        <v/>
      </c>
      <c r="C259" t="str">
        <f>_xlfn.XLOOKUP($A259,ALGLIB_SSA_XAUUSD!$A$2:$A$1001,ALGLIB_SSA_XAUUSD!$C$2:$C$1001,"",0)</f>
        <v/>
      </c>
      <c r="D259" s="1">
        <f>D254+(D266-D254)*5/12</f>
        <v>4692.0891666666666</v>
      </c>
      <c r="E259" s="1">
        <f>E254+(E266-E254)*5/12</f>
        <v>4690.6264741666664</v>
      </c>
      <c r="F259" s="1">
        <f>F254+(F266-F254)*5/12</f>
        <v>4686.4658833333333</v>
      </c>
      <c r="G259" s="1">
        <f>G254+(G266-G254)*5/12</f>
        <v>4698.9690991666666</v>
      </c>
      <c r="H259" s="1">
        <f>H254+(H266-H254)*5/12</f>
        <v>4678.2152616666672</v>
      </c>
      <c r="I259" t="str">
        <f>_xlfn.XLOOKUP($A259,ALGLIB_SSA_XAUUSD!$J$2:$J$1001,ALGLIB_SSA_XAUUSD!$K$2:$K$1001,"",0)</f>
        <v>XAUUSD</v>
      </c>
      <c r="J259" t="str">
        <f>_xlfn.XLOOKUP($A259,ALGLIB_SSA_XAUUSD!$J$2:$J$1001,ALGLIB_SSA_XAUUSD!$L$2:$L$1001,"",0)</f>
        <v>M5</v>
      </c>
      <c r="K259">
        <f>_xlfn.XLOOKUP($A259,ALGLIB_SSA_XAUUSD!$J$2:$J$1001,ALGLIB_SSA_XAUUSD!$M$2:$M$1001,"",0)</f>
        <v>4702.7</v>
      </c>
      <c r="L259">
        <f>_xlfn.XLOOKUP($A259,ALGLIB_SSA_XAUUSD!$J$2:$J$1001,ALGLIB_SSA_XAUUSD!$N$2:$N$1001,"",0)</f>
        <v>4702.8756899999998</v>
      </c>
      <c r="M259">
        <f>_xlfn.XLOOKUP($A259,ALGLIB_SSA_XAUUSD!$J$2:$J$1001,ALGLIB_SSA_XAUUSD!$O$2:$O$1001,"",0)</f>
        <v>4702.1522500000001</v>
      </c>
      <c r="N259">
        <f>_xlfn.XLOOKUP($A259,ALGLIB_SSA_XAUUSD!$J$2:$J$1001,ALGLIB_SSA_XAUUSD!$P$2:$P$1001,"",0)</f>
        <v>4704.3212599999997</v>
      </c>
      <c r="O259">
        <f>_xlfn.XLOOKUP($A259,ALGLIB_SSA_XAUUSD!$J$2:$J$1001,ALGLIB_SSA_XAUUSD!$Q$2:$Q$1001,"",0)</f>
        <v>4700.5789699999996</v>
      </c>
      <c r="R259">
        <f t="shared" ref="R259:R322" si="60">A259</f>
        <v>1775467500</v>
      </c>
      <c r="S259" t="str">
        <f t="shared" ref="S259:S322" si="61">I259</f>
        <v>XAUUSD</v>
      </c>
      <c r="T259" t="str">
        <f t="shared" ref="T259:T322" si="62">J259</f>
        <v>M5</v>
      </c>
      <c r="U259">
        <f t="shared" ref="U259:U322" si="63">K259</f>
        <v>4702.7</v>
      </c>
      <c r="V259">
        <f t="shared" ref="V259:V322" si="64">E259</f>
        <v>4690.6264741666664</v>
      </c>
      <c r="W259">
        <f t="shared" ref="W259:W322" si="65">F259</f>
        <v>4686.4658833333333</v>
      </c>
      <c r="X259">
        <f t="shared" ref="X259:X322" si="66">L259</f>
        <v>4702.8756899999998</v>
      </c>
      <c r="Y259">
        <f t="shared" ref="Y259:Y322" si="67">M259</f>
        <v>4702.1522500000001</v>
      </c>
      <c r="Z259">
        <f t="shared" ref="Z259:Z322" si="68">G259</f>
        <v>4698.9690991666666</v>
      </c>
      <c r="AA259">
        <f t="shared" ref="AA259:AA322" si="69">N259</f>
        <v>4704.3212599999997</v>
      </c>
      <c r="AB259">
        <f t="shared" ref="AB259:AB322" si="70">H259</f>
        <v>4678.2152616666672</v>
      </c>
      <c r="AC259">
        <f t="shared" ref="AC259:AC322" si="71">O259</f>
        <v>4700.5789699999996</v>
      </c>
      <c r="AE259">
        <f t="shared" ref="AE259:AE322" si="72">X259</f>
        <v>4702.8756899999998</v>
      </c>
      <c r="AF259">
        <f t="shared" ref="AF259:AF322" si="73">Z259</f>
        <v>4698.9690991666666</v>
      </c>
      <c r="AG259">
        <f t="shared" ref="AG259:AG322" si="74">AB259</f>
        <v>4678.2152616666672</v>
      </c>
    </row>
    <row r="260" spans="1:33" x14ac:dyDescent="0.55000000000000004">
      <c r="A260">
        <f>ALGLIB_SSA_XAUUSD!J260</f>
        <v>1775467800</v>
      </c>
      <c r="B260" t="str">
        <f>_xlfn.XLOOKUP($A260,ALGLIB_SSA_XAUUSD!$A$2:$A$1001,ALGLIB_SSA_XAUUSD!$B$2:$B$1001,"",0)</f>
        <v/>
      </c>
      <c r="C260" t="str">
        <f>_xlfn.XLOOKUP($A260,ALGLIB_SSA_XAUUSD!$A$2:$A$1001,ALGLIB_SSA_XAUUSD!$C$2:$C$1001,"",0)</f>
        <v/>
      </c>
      <c r="D260" s="1">
        <f>D254+(D266-D254)*6/12</f>
        <v>4691.7649999999994</v>
      </c>
      <c r="E260" s="1">
        <f>E254+(E266-E254)*6/12</f>
        <v>4690.5731049999995</v>
      </c>
      <c r="F260" s="1">
        <f>F254+(F266-F254)*6/12</f>
        <v>4686.6651999999995</v>
      </c>
      <c r="G260" s="1">
        <f>G254+(G266-G254)*6/12</f>
        <v>4699.033805</v>
      </c>
      <c r="H260" s="1">
        <f>H254+(H266-H254)*6/12</f>
        <v>4678.2280499999997</v>
      </c>
      <c r="I260" t="str">
        <f>_xlfn.XLOOKUP($A260,ALGLIB_SSA_XAUUSD!$J$2:$J$1001,ALGLIB_SSA_XAUUSD!$K$2:$K$1001,"",0)</f>
        <v>XAUUSD</v>
      </c>
      <c r="J260" t="str">
        <f>_xlfn.XLOOKUP($A260,ALGLIB_SSA_XAUUSD!$J$2:$J$1001,ALGLIB_SSA_XAUUSD!$L$2:$L$1001,"",0)</f>
        <v>M5</v>
      </c>
      <c r="K260">
        <f>_xlfn.XLOOKUP($A260,ALGLIB_SSA_XAUUSD!$J$2:$J$1001,ALGLIB_SSA_XAUUSD!$M$2:$M$1001,"",0)</f>
        <v>4703.76</v>
      </c>
      <c r="L260">
        <f>_xlfn.XLOOKUP($A260,ALGLIB_SSA_XAUUSD!$J$2:$J$1001,ALGLIB_SSA_XAUUSD!$N$2:$N$1001,"",0)</f>
        <v>4702.9218099999998</v>
      </c>
      <c r="M260">
        <f>_xlfn.XLOOKUP($A260,ALGLIB_SSA_XAUUSD!$J$2:$J$1001,ALGLIB_SSA_XAUUSD!$O$2:$O$1001,"",0)</f>
        <v>4702.5370300000004</v>
      </c>
      <c r="N260">
        <f>_xlfn.XLOOKUP($A260,ALGLIB_SSA_XAUUSD!$J$2:$J$1001,ALGLIB_SSA_XAUUSD!$P$2:$P$1001,"",0)</f>
        <v>4704.5103900000004</v>
      </c>
      <c r="O260">
        <f>_xlfn.XLOOKUP($A260,ALGLIB_SSA_XAUUSD!$J$2:$J$1001,ALGLIB_SSA_XAUUSD!$Q$2:$Q$1001,"",0)</f>
        <v>4700.8155699999998</v>
      </c>
      <c r="R260">
        <f t="shared" si="60"/>
        <v>1775467800</v>
      </c>
      <c r="S260" t="str">
        <f t="shared" si="61"/>
        <v>XAUUSD</v>
      </c>
      <c r="T260" t="str">
        <f t="shared" si="62"/>
        <v>M5</v>
      </c>
      <c r="U260">
        <f t="shared" si="63"/>
        <v>4703.76</v>
      </c>
      <c r="V260">
        <f t="shared" si="64"/>
        <v>4690.5731049999995</v>
      </c>
      <c r="W260">
        <f t="shared" si="65"/>
        <v>4686.6651999999995</v>
      </c>
      <c r="X260">
        <f t="shared" si="66"/>
        <v>4702.9218099999998</v>
      </c>
      <c r="Y260">
        <f t="shared" si="67"/>
        <v>4702.5370300000004</v>
      </c>
      <c r="Z260">
        <f t="shared" si="68"/>
        <v>4699.033805</v>
      </c>
      <c r="AA260">
        <f t="shared" si="69"/>
        <v>4704.5103900000004</v>
      </c>
      <c r="AB260">
        <f t="shared" si="70"/>
        <v>4678.2280499999997</v>
      </c>
      <c r="AC260">
        <f t="shared" si="71"/>
        <v>4700.8155699999998</v>
      </c>
      <c r="AE260">
        <f t="shared" si="72"/>
        <v>4702.9218099999998</v>
      </c>
      <c r="AF260">
        <f t="shared" si="73"/>
        <v>4699.033805</v>
      </c>
      <c r="AG260">
        <f t="shared" si="74"/>
        <v>4678.2280499999997</v>
      </c>
    </row>
    <row r="261" spans="1:33" x14ac:dyDescent="0.55000000000000004">
      <c r="A261">
        <f>ALGLIB_SSA_XAUUSD!J261</f>
        <v>1775468100</v>
      </c>
      <c r="B261" t="str">
        <f>_xlfn.XLOOKUP($A261,ALGLIB_SSA_XAUUSD!$A$2:$A$1001,ALGLIB_SSA_XAUUSD!$B$2:$B$1001,"",0)</f>
        <v/>
      </c>
      <c r="C261" t="str">
        <f>_xlfn.XLOOKUP($A261,ALGLIB_SSA_XAUUSD!$A$2:$A$1001,ALGLIB_SSA_XAUUSD!$C$2:$C$1001,"",0)</f>
        <v/>
      </c>
      <c r="D261" s="1">
        <f>D254+(D266-D254)*7/12</f>
        <v>4691.4408333333331</v>
      </c>
      <c r="E261" s="1">
        <f>E254+(E266-E254)*7/12</f>
        <v>4690.5197358333335</v>
      </c>
      <c r="F261" s="1">
        <f>F254+(F266-F254)*7/12</f>
        <v>4686.8645166666665</v>
      </c>
      <c r="G261" s="1">
        <f>G254+(G266-G254)*7/12</f>
        <v>4699.0985108333334</v>
      </c>
      <c r="H261" s="1">
        <f>H254+(H266-H254)*7/12</f>
        <v>4678.2408383333332</v>
      </c>
      <c r="I261" t="str">
        <f>_xlfn.XLOOKUP($A261,ALGLIB_SSA_XAUUSD!$J$2:$J$1001,ALGLIB_SSA_XAUUSD!$K$2:$K$1001,"",0)</f>
        <v>XAUUSD</v>
      </c>
      <c r="J261" t="str">
        <f>_xlfn.XLOOKUP($A261,ALGLIB_SSA_XAUUSD!$J$2:$J$1001,ALGLIB_SSA_XAUUSD!$L$2:$L$1001,"",0)</f>
        <v>M5</v>
      </c>
      <c r="K261">
        <f>_xlfn.XLOOKUP($A261,ALGLIB_SSA_XAUUSD!$J$2:$J$1001,ALGLIB_SSA_XAUUSD!$M$2:$M$1001,"",0)</f>
        <v>4702.76</v>
      </c>
      <c r="L261">
        <f>_xlfn.XLOOKUP($A261,ALGLIB_SSA_XAUUSD!$J$2:$J$1001,ALGLIB_SSA_XAUUSD!$N$2:$N$1001,"",0)</f>
        <v>4702.4012199999997</v>
      </c>
      <c r="M261">
        <f>_xlfn.XLOOKUP($A261,ALGLIB_SSA_XAUUSD!$J$2:$J$1001,ALGLIB_SSA_XAUUSD!$O$2:$O$1001,"",0)</f>
        <v>4702.4691199999997</v>
      </c>
      <c r="N261">
        <f>_xlfn.XLOOKUP($A261,ALGLIB_SSA_XAUUSD!$J$2:$J$1001,ALGLIB_SSA_XAUUSD!$P$2:$P$1001,"",0)</f>
        <v>4704.3961399999998</v>
      </c>
      <c r="O261">
        <f>_xlfn.XLOOKUP($A261,ALGLIB_SSA_XAUUSD!$J$2:$J$1001,ALGLIB_SSA_XAUUSD!$Q$2:$Q$1001,"",0)</f>
        <v>4700.46108</v>
      </c>
      <c r="R261">
        <f t="shared" si="60"/>
        <v>1775468100</v>
      </c>
      <c r="S261" t="str">
        <f t="shared" si="61"/>
        <v>XAUUSD</v>
      </c>
      <c r="T261" t="str">
        <f t="shared" si="62"/>
        <v>M5</v>
      </c>
      <c r="U261">
        <f t="shared" si="63"/>
        <v>4702.76</v>
      </c>
      <c r="V261">
        <f t="shared" si="64"/>
        <v>4690.5197358333335</v>
      </c>
      <c r="W261">
        <f t="shared" si="65"/>
        <v>4686.8645166666665</v>
      </c>
      <c r="X261">
        <f t="shared" si="66"/>
        <v>4702.4012199999997</v>
      </c>
      <c r="Y261">
        <f t="shared" si="67"/>
        <v>4702.4691199999997</v>
      </c>
      <c r="Z261">
        <f t="shared" si="68"/>
        <v>4699.0985108333334</v>
      </c>
      <c r="AA261">
        <f t="shared" si="69"/>
        <v>4704.3961399999998</v>
      </c>
      <c r="AB261">
        <f t="shared" si="70"/>
        <v>4678.2408383333332</v>
      </c>
      <c r="AC261">
        <f t="shared" si="71"/>
        <v>4700.46108</v>
      </c>
      <c r="AE261">
        <f t="shared" si="72"/>
        <v>4702.4012199999997</v>
      </c>
      <c r="AF261">
        <f t="shared" si="73"/>
        <v>4699.0985108333334</v>
      </c>
      <c r="AG261">
        <f t="shared" si="74"/>
        <v>4678.2408383333332</v>
      </c>
    </row>
    <row r="262" spans="1:33" x14ac:dyDescent="0.55000000000000004">
      <c r="A262">
        <f>ALGLIB_SSA_XAUUSD!J262</f>
        <v>1775468400</v>
      </c>
      <c r="B262" t="str">
        <f>_xlfn.XLOOKUP($A262,ALGLIB_SSA_XAUUSD!$A$2:$A$1001,ALGLIB_SSA_XAUUSD!$B$2:$B$1001,"",0)</f>
        <v/>
      </c>
      <c r="C262" t="str">
        <f>_xlfn.XLOOKUP($A262,ALGLIB_SSA_XAUUSD!$A$2:$A$1001,ALGLIB_SSA_XAUUSD!$C$2:$C$1001,"",0)</f>
        <v/>
      </c>
      <c r="D262" s="1">
        <f>D254+(D266-D254)*8/12</f>
        <v>4691.1166666666668</v>
      </c>
      <c r="E262" s="1">
        <f>E254+(E266-E254)*8/12</f>
        <v>4690.4663666666665</v>
      </c>
      <c r="F262" s="1">
        <f>F254+(F266-F254)*8/12</f>
        <v>4687.0638333333336</v>
      </c>
      <c r="G262" s="1">
        <f>G254+(G266-G254)*8/12</f>
        <v>4699.1632166666668</v>
      </c>
      <c r="H262" s="1">
        <f>H254+(H266-H254)*8/12</f>
        <v>4678.2536266666666</v>
      </c>
      <c r="I262" t="str">
        <f>_xlfn.XLOOKUP($A262,ALGLIB_SSA_XAUUSD!$J$2:$J$1001,ALGLIB_SSA_XAUUSD!$K$2:$K$1001,"",0)</f>
        <v>XAUUSD</v>
      </c>
      <c r="J262" t="str">
        <f>_xlfn.XLOOKUP($A262,ALGLIB_SSA_XAUUSD!$J$2:$J$1001,ALGLIB_SSA_XAUUSD!$L$2:$L$1001,"",0)</f>
        <v>M5</v>
      </c>
      <c r="K262">
        <f>_xlfn.XLOOKUP($A262,ALGLIB_SSA_XAUUSD!$J$2:$J$1001,ALGLIB_SSA_XAUUSD!$M$2:$M$1001,"",0)</f>
        <v>4703.45</v>
      </c>
      <c r="L262">
        <f>_xlfn.XLOOKUP($A262,ALGLIB_SSA_XAUUSD!$J$2:$J$1001,ALGLIB_SSA_XAUUSD!$N$2:$N$1001,"",0)</f>
        <v>4701.2940399999998</v>
      </c>
      <c r="M262">
        <f>_xlfn.XLOOKUP($A262,ALGLIB_SSA_XAUUSD!$J$2:$J$1001,ALGLIB_SSA_XAUUSD!$O$2:$O$1001,"",0)</f>
        <v>4701.8815800000002</v>
      </c>
      <c r="N262">
        <f>_xlfn.XLOOKUP($A262,ALGLIB_SSA_XAUUSD!$J$2:$J$1001,ALGLIB_SSA_XAUUSD!$P$2:$P$1001,"",0)</f>
        <v>4703.8823700000003</v>
      </c>
      <c r="O262">
        <f>_xlfn.XLOOKUP($A262,ALGLIB_SSA_XAUUSD!$J$2:$J$1001,ALGLIB_SSA_XAUUSD!$Q$2:$Q$1001,"",0)</f>
        <v>4699.4340199999997</v>
      </c>
      <c r="R262">
        <f t="shared" si="60"/>
        <v>1775468400</v>
      </c>
      <c r="S262" t="str">
        <f t="shared" si="61"/>
        <v>XAUUSD</v>
      </c>
      <c r="T262" t="str">
        <f t="shared" si="62"/>
        <v>M5</v>
      </c>
      <c r="U262">
        <f t="shared" si="63"/>
        <v>4703.45</v>
      </c>
      <c r="V262">
        <f t="shared" si="64"/>
        <v>4690.4663666666665</v>
      </c>
      <c r="W262">
        <f t="shared" si="65"/>
        <v>4687.0638333333336</v>
      </c>
      <c r="X262">
        <f t="shared" si="66"/>
        <v>4701.2940399999998</v>
      </c>
      <c r="Y262">
        <f t="shared" si="67"/>
        <v>4701.8815800000002</v>
      </c>
      <c r="Z262">
        <f t="shared" si="68"/>
        <v>4699.1632166666668</v>
      </c>
      <c r="AA262">
        <f t="shared" si="69"/>
        <v>4703.8823700000003</v>
      </c>
      <c r="AB262">
        <f t="shared" si="70"/>
        <v>4678.2536266666666</v>
      </c>
      <c r="AC262">
        <f t="shared" si="71"/>
        <v>4699.4340199999997</v>
      </c>
      <c r="AE262">
        <f t="shared" si="72"/>
        <v>4701.2940399999998</v>
      </c>
      <c r="AF262">
        <f t="shared" si="73"/>
        <v>4699.1632166666668</v>
      </c>
      <c r="AG262">
        <f t="shared" si="74"/>
        <v>4678.2536266666666</v>
      </c>
    </row>
    <row r="263" spans="1:33" x14ac:dyDescent="0.55000000000000004">
      <c r="A263">
        <f>ALGLIB_SSA_XAUUSD!J263</f>
        <v>1775468700</v>
      </c>
      <c r="B263" t="str">
        <f>_xlfn.XLOOKUP($A263,ALGLIB_SSA_XAUUSD!$A$2:$A$1001,ALGLIB_SSA_XAUUSD!$B$2:$B$1001,"",0)</f>
        <v/>
      </c>
      <c r="C263" t="str">
        <f>_xlfn.XLOOKUP($A263,ALGLIB_SSA_XAUUSD!$A$2:$A$1001,ALGLIB_SSA_XAUUSD!$C$2:$C$1001,"",0)</f>
        <v/>
      </c>
      <c r="D263" s="1">
        <f>D254+(D266-D254)*9/12</f>
        <v>4690.7924999999996</v>
      </c>
      <c r="E263" s="1">
        <f>E254+(E266-E254)*9/12</f>
        <v>4690.4129974999996</v>
      </c>
      <c r="F263" s="1">
        <f>F254+(F266-F254)*9/12</f>
        <v>4687.2631499999998</v>
      </c>
      <c r="G263" s="1">
        <f>G254+(G266-G254)*9/12</f>
        <v>4699.2279225000002</v>
      </c>
      <c r="H263" s="1">
        <f>H254+(H266-H254)*9/12</f>
        <v>4678.2664150000001</v>
      </c>
      <c r="I263" t="str">
        <f>_xlfn.XLOOKUP($A263,ALGLIB_SSA_XAUUSD!$J$2:$J$1001,ALGLIB_SSA_XAUUSD!$K$2:$K$1001,"",0)</f>
        <v>XAUUSD</v>
      </c>
      <c r="J263" t="str">
        <f>_xlfn.XLOOKUP($A263,ALGLIB_SSA_XAUUSD!$J$2:$J$1001,ALGLIB_SSA_XAUUSD!$L$2:$L$1001,"",0)</f>
        <v>M5</v>
      </c>
      <c r="K263">
        <f>_xlfn.XLOOKUP($A263,ALGLIB_SSA_XAUUSD!$J$2:$J$1001,ALGLIB_SSA_XAUUSD!$M$2:$M$1001,"",0)</f>
        <v>4700.6400000000003</v>
      </c>
      <c r="L263">
        <f>_xlfn.XLOOKUP($A263,ALGLIB_SSA_XAUUSD!$J$2:$J$1001,ALGLIB_SSA_XAUUSD!$N$2:$N$1001,"",0)</f>
        <v>4699.6202300000004</v>
      </c>
      <c r="M263">
        <f>_xlfn.XLOOKUP($A263,ALGLIB_SSA_XAUUSD!$J$2:$J$1001,ALGLIB_SSA_XAUUSD!$O$2:$O$1001,"",0)</f>
        <v>4700.7509099999997</v>
      </c>
      <c r="N263">
        <f>_xlfn.XLOOKUP($A263,ALGLIB_SSA_XAUUSD!$J$2:$J$1001,ALGLIB_SSA_XAUUSD!$P$2:$P$1001,"",0)</f>
        <v>4702.8536800000002</v>
      </c>
      <c r="O263">
        <f>_xlfn.XLOOKUP($A263,ALGLIB_SSA_XAUUSD!$J$2:$J$1001,ALGLIB_SSA_XAUUSD!$Q$2:$Q$1001,"",0)</f>
        <v>4697.7693900000004</v>
      </c>
      <c r="R263">
        <f t="shared" si="60"/>
        <v>1775468700</v>
      </c>
      <c r="S263" t="str">
        <f t="shared" si="61"/>
        <v>XAUUSD</v>
      </c>
      <c r="T263" t="str">
        <f t="shared" si="62"/>
        <v>M5</v>
      </c>
      <c r="U263">
        <f t="shared" si="63"/>
        <v>4700.6400000000003</v>
      </c>
      <c r="V263">
        <f t="shared" si="64"/>
        <v>4690.4129974999996</v>
      </c>
      <c r="W263">
        <f t="shared" si="65"/>
        <v>4687.2631499999998</v>
      </c>
      <c r="X263">
        <f t="shared" si="66"/>
        <v>4699.6202300000004</v>
      </c>
      <c r="Y263">
        <f t="shared" si="67"/>
        <v>4700.7509099999997</v>
      </c>
      <c r="Z263">
        <f t="shared" si="68"/>
        <v>4699.2279225000002</v>
      </c>
      <c r="AA263">
        <f t="shared" si="69"/>
        <v>4702.8536800000002</v>
      </c>
      <c r="AB263">
        <f t="shared" si="70"/>
        <v>4678.2664150000001</v>
      </c>
      <c r="AC263">
        <f t="shared" si="71"/>
        <v>4697.7693900000004</v>
      </c>
      <c r="AE263">
        <f t="shared" si="72"/>
        <v>4699.6202300000004</v>
      </c>
      <c r="AF263">
        <f t="shared" si="73"/>
        <v>4699.2279225000002</v>
      </c>
      <c r="AG263">
        <f t="shared" si="74"/>
        <v>4678.2664150000001</v>
      </c>
    </row>
    <row r="264" spans="1:33" x14ac:dyDescent="0.55000000000000004">
      <c r="A264">
        <f>ALGLIB_SSA_XAUUSD!J264</f>
        <v>1775469000</v>
      </c>
      <c r="B264" t="str">
        <f>_xlfn.XLOOKUP($A264,ALGLIB_SSA_XAUUSD!$A$2:$A$1001,ALGLIB_SSA_XAUUSD!$B$2:$B$1001,"",0)</f>
        <v/>
      </c>
      <c r="C264" t="str">
        <f>_xlfn.XLOOKUP($A264,ALGLIB_SSA_XAUUSD!$A$2:$A$1001,ALGLIB_SSA_XAUUSD!$C$2:$C$1001,"",0)</f>
        <v/>
      </c>
      <c r="D264" s="1">
        <f>D254+(D266-D254)*10/12</f>
        <v>4690.4683333333332</v>
      </c>
      <c r="E264" s="1">
        <f>E254+(E266-E254)*10/12</f>
        <v>4690.3596283333336</v>
      </c>
      <c r="F264" s="1">
        <f>F254+(F266-F254)*10/12</f>
        <v>4687.4624666666668</v>
      </c>
      <c r="G264" s="1">
        <f>G254+(G266-G254)*10/12</f>
        <v>4699.2926283333336</v>
      </c>
      <c r="H264" s="1">
        <f>H254+(H266-H254)*10/12</f>
        <v>4678.2792033333335</v>
      </c>
      <c r="I264" t="str">
        <f>_xlfn.XLOOKUP($A264,ALGLIB_SSA_XAUUSD!$J$2:$J$1001,ALGLIB_SSA_XAUUSD!$K$2:$K$1001,"",0)</f>
        <v>XAUUSD</v>
      </c>
      <c r="J264" t="str">
        <f>_xlfn.XLOOKUP($A264,ALGLIB_SSA_XAUUSD!$J$2:$J$1001,ALGLIB_SSA_XAUUSD!$L$2:$L$1001,"",0)</f>
        <v>M5</v>
      </c>
      <c r="K264">
        <f>_xlfn.XLOOKUP($A264,ALGLIB_SSA_XAUUSD!$J$2:$J$1001,ALGLIB_SSA_XAUUSD!$M$2:$M$1001,"",0)</f>
        <v>4693.8100000000004</v>
      </c>
      <c r="L264">
        <f>_xlfn.XLOOKUP($A264,ALGLIB_SSA_XAUUSD!$J$2:$J$1001,ALGLIB_SSA_XAUUSD!$N$2:$N$1001,"",0)</f>
        <v>4697.5598900000005</v>
      </c>
      <c r="M264">
        <f>_xlfn.XLOOKUP($A264,ALGLIB_SSA_XAUUSD!$J$2:$J$1001,ALGLIB_SSA_XAUUSD!$O$2:$O$1001,"",0)</f>
        <v>4699.1553999999996</v>
      </c>
      <c r="N264">
        <f>_xlfn.XLOOKUP($A264,ALGLIB_SSA_XAUUSD!$J$2:$J$1001,ALGLIB_SSA_XAUUSD!$P$2:$P$1001,"",0)</f>
        <v>4701.3393299999998</v>
      </c>
      <c r="O264">
        <f>_xlfn.XLOOKUP($A264,ALGLIB_SSA_XAUUSD!$J$2:$J$1001,ALGLIB_SSA_XAUUSD!$Q$2:$Q$1001,"",0)</f>
        <v>4695.6418400000002</v>
      </c>
      <c r="R264">
        <f t="shared" si="60"/>
        <v>1775469000</v>
      </c>
      <c r="S264" t="str">
        <f t="shared" si="61"/>
        <v>XAUUSD</v>
      </c>
      <c r="T264" t="str">
        <f t="shared" si="62"/>
        <v>M5</v>
      </c>
      <c r="U264">
        <f t="shared" si="63"/>
        <v>4693.8100000000004</v>
      </c>
      <c r="V264">
        <f t="shared" si="64"/>
        <v>4690.3596283333336</v>
      </c>
      <c r="W264">
        <f t="shared" si="65"/>
        <v>4687.4624666666668</v>
      </c>
      <c r="X264">
        <f t="shared" si="66"/>
        <v>4697.5598900000005</v>
      </c>
      <c r="Y264">
        <f t="shared" si="67"/>
        <v>4699.1553999999996</v>
      </c>
      <c r="Z264">
        <f t="shared" si="68"/>
        <v>4699.2926283333336</v>
      </c>
      <c r="AA264">
        <f t="shared" si="69"/>
        <v>4701.3393299999998</v>
      </c>
      <c r="AB264">
        <f t="shared" si="70"/>
        <v>4678.2792033333335</v>
      </c>
      <c r="AC264">
        <f t="shared" si="71"/>
        <v>4695.6418400000002</v>
      </c>
      <c r="AE264">
        <f t="shared" si="72"/>
        <v>4697.5598900000005</v>
      </c>
      <c r="AF264">
        <f t="shared" si="73"/>
        <v>4699.2926283333336</v>
      </c>
      <c r="AG264">
        <f t="shared" si="74"/>
        <v>4678.2792033333335</v>
      </c>
    </row>
    <row r="265" spans="1:33" x14ac:dyDescent="0.55000000000000004">
      <c r="A265">
        <f>ALGLIB_SSA_XAUUSD!J265</f>
        <v>1775469300</v>
      </c>
      <c r="B265" t="str">
        <f>_xlfn.XLOOKUP($A265,ALGLIB_SSA_XAUUSD!$A$2:$A$1001,ALGLIB_SSA_XAUUSD!$B$2:$B$1001,"",0)</f>
        <v/>
      </c>
      <c r="C265" t="str">
        <f>_xlfn.XLOOKUP($A265,ALGLIB_SSA_XAUUSD!$A$2:$A$1001,ALGLIB_SSA_XAUUSD!$C$2:$C$1001,"",0)</f>
        <v/>
      </c>
      <c r="D265" s="1">
        <f>D254+(D266-D254)*11/12</f>
        <v>4690.144166666666</v>
      </c>
      <c r="E265" s="1">
        <f>E254+(E266-E254)*11/12</f>
        <v>4690.3062591666667</v>
      </c>
      <c r="F265" s="1">
        <f>F254+(F266-F254)*11/12</f>
        <v>4687.661783333333</v>
      </c>
      <c r="G265" s="1">
        <f>G254+(G266-G254)*11/12</f>
        <v>4699.357334166667</v>
      </c>
      <c r="H265" s="1">
        <f>H254+(H266-H254)*11/12</f>
        <v>4678.2919916666669</v>
      </c>
      <c r="I265" t="str">
        <f>_xlfn.XLOOKUP($A265,ALGLIB_SSA_XAUUSD!$J$2:$J$1001,ALGLIB_SSA_XAUUSD!$K$2:$K$1001,"",0)</f>
        <v>XAUUSD</v>
      </c>
      <c r="J265" t="str">
        <f>_xlfn.XLOOKUP($A265,ALGLIB_SSA_XAUUSD!$J$2:$J$1001,ALGLIB_SSA_XAUUSD!$L$2:$L$1001,"",0)</f>
        <v>M5</v>
      </c>
      <c r="K265">
        <f>_xlfn.XLOOKUP($A265,ALGLIB_SSA_XAUUSD!$J$2:$J$1001,ALGLIB_SSA_XAUUSD!$M$2:$M$1001,"",0)</f>
        <v>4693.71</v>
      </c>
      <c r="L265">
        <f>_xlfn.XLOOKUP($A265,ALGLIB_SSA_XAUUSD!$J$2:$J$1001,ALGLIB_SSA_XAUUSD!$N$2:$N$1001,"",0)</f>
        <v>4695.4690799999998</v>
      </c>
      <c r="M265">
        <f>_xlfn.XLOOKUP($A265,ALGLIB_SSA_XAUUSD!$J$2:$J$1001,ALGLIB_SSA_XAUUSD!$O$2:$O$1001,"",0)</f>
        <v>4697.3122400000002</v>
      </c>
      <c r="N265">
        <f>_xlfn.XLOOKUP($A265,ALGLIB_SSA_XAUUSD!$J$2:$J$1001,ALGLIB_SSA_XAUUSD!$P$2:$P$1001,"",0)</f>
        <v>4699.5245100000002</v>
      </c>
      <c r="O265">
        <f>_xlfn.XLOOKUP($A265,ALGLIB_SSA_XAUUSD!$J$2:$J$1001,ALGLIB_SSA_XAUUSD!$Q$2:$Q$1001,"",0)</f>
        <v>4693.4555499999997</v>
      </c>
      <c r="R265">
        <f t="shared" si="60"/>
        <v>1775469300</v>
      </c>
      <c r="S265" t="str">
        <f t="shared" si="61"/>
        <v>XAUUSD</v>
      </c>
      <c r="T265" t="str">
        <f t="shared" si="62"/>
        <v>M5</v>
      </c>
      <c r="U265">
        <f t="shared" si="63"/>
        <v>4693.71</v>
      </c>
      <c r="V265">
        <f t="shared" si="64"/>
        <v>4690.3062591666667</v>
      </c>
      <c r="W265">
        <f t="shared" si="65"/>
        <v>4687.661783333333</v>
      </c>
      <c r="X265">
        <f t="shared" si="66"/>
        <v>4695.4690799999998</v>
      </c>
      <c r="Y265">
        <f t="shared" si="67"/>
        <v>4697.3122400000002</v>
      </c>
      <c r="Z265">
        <f t="shared" si="68"/>
        <v>4699.357334166667</v>
      </c>
      <c r="AA265">
        <f t="shared" si="69"/>
        <v>4699.5245100000002</v>
      </c>
      <c r="AB265">
        <f t="shared" si="70"/>
        <v>4678.2919916666669</v>
      </c>
      <c r="AC265">
        <f t="shared" si="71"/>
        <v>4693.4555499999997</v>
      </c>
      <c r="AE265">
        <f t="shared" si="72"/>
        <v>4695.4690799999998</v>
      </c>
      <c r="AF265">
        <f t="shared" si="73"/>
        <v>4699.357334166667</v>
      </c>
      <c r="AG265">
        <f t="shared" si="74"/>
        <v>4678.2919916666669</v>
      </c>
    </row>
    <row r="266" spans="1:33" x14ac:dyDescent="0.55000000000000004">
      <c r="A266">
        <f>ALGLIB_SSA_XAUUSD!J266</f>
        <v>1775469600</v>
      </c>
      <c r="B266" t="str">
        <f>_xlfn.XLOOKUP($A266,ALGLIB_SSA_XAUUSD!$A$2:$A$1001,ALGLIB_SSA_XAUUSD!$B$2:$B$1001,"",0)</f>
        <v>XAUUSD</v>
      </c>
      <c r="C266" t="str">
        <f>_xlfn.XLOOKUP($A266,ALGLIB_SSA_XAUUSD!$A$2:$A$1001,ALGLIB_SSA_XAUUSD!$C$2:$C$1001,"",0)</f>
        <v>H1</v>
      </c>
      <c r="D266" s="2">
        <f>_xlfn.XLOOKUP($A266,ALGLIB_SSA_XAUUSD!$A$2:$A$1001,ALGLIB_SSA_XAUUSD!$D$2:$D$1001,"",0)</f>
        <v>4689.82</v>
      </c>
      <c r="E266" s="2">
        <f>_xlfn.XLOOKUP($A266,ALGLIB_SSA_XAUUSD!$A$2:$A$1001,ALGLIB_SSA_XAUUSD!$E$2:$E$1001,"",0)</f>
        <v>4690.2528899999998</v>
      </c>
      <c r="F266" s="2">
        <f>_xlfn.XLOOKUP($A266,ALGLIB_SSA_XAUUSD!$A$2:$A$1001,ALGLIB_SSA_XAUUSD!$F$2:$F$1001,"",0)</f>
        <v>4687.8611000000001</v>
      </c>
      <c r="G266" s="2">
        <f>_xlfn.XLOOKUP($A266,ALGLIB_SSA_XAUUSD!$A$2:$A$1001,ALGLIB_SSA_XAUUSD!$G$2:$G$1001,"",0)</f>
        <v>4699.4220400000004</v>
      </c>
      <c r="H266" s="2">
        <f>_xlfn.XLOOKUP($A266,ALGLIB_SSA_XAUUSD!$A$2:$A$1001,ALGLIB_SSA_XAUUSD!$H$2:$H$1001,"",0)</f>
        <v>4678.3047800000004</v>
      </c>
      <c r="I266" t="str">
        <f>_xlfn.XLOOKUP($A266,ALGLIB_SSA_XAUUSD!$J$2:$J$1001,ALGLIB_SSA_XAUUSD!$K$2:$K$1001,"",0)</f>
        <v>XAUUSD</v>
      </c>
      <c r="J266" t="str">
        <f>_xlfn.XLOOKUP($A266,ALGLIB_SSA_XAUUSD!$J$2:$J$1001,ALGLIB_SSA_XAUUSD!$L$2:$L$1001,"",0)</f>
        <v>M5</v>
      </c>
      <c r="K266">
        <f>_xlfn.XLOOKUP($A266,ALGLIB_SSA_XAUUSD!$J$2:$J$1001,ALGLIB_SSA_XAUUSD!$M$2:$M$1001,"",0)</f>
        <v>4697.55</v>
      </c>
      <c r="L266">
        <f>_xlfn.XLOOKUP($A266,ALGLIB_SSA_XAUUSD!$J$2:$J$1001,ALGLIB_SSA_XAUUSD!$N$2:$N$1001,"",0)</f>
        <v>4693.5226499999999</v>
      </c>
      <c r="M266">
        <f>_xlfn.XLOOKUP($A266,ALGLIB_SSA_XAUUSD!$J$2:$J$1001,ALGLIB_SSA_XAUUSD!$O$2:$O$1001,"",0)</f>
        <v>4695.4174400000002</v>
      </c>
      <c r="N266">
        <f>_xlfn.XLOOKUP($A266,ALGLIB_SSA_XAUUSD!$J$2:$J$1001,ALGLIB_SSA_XAUUSD!$P$2:$P$1001,"",0)</f>
        <v>4697.6794399999999</v>
      </c>
      <c r="O266">
        <f>_xlfn.XLOOKUP($A266,ALGLIB_SSA_XAUUSD!$J$2:$J$1001,ALGLIB_SSA_XAUUSD!$Q$2:$Q$1001,"",0)</f>
        <v>4691.4215000000004</v>
      </c>
      <c r="R266">
        <f t="shared" si="60"/>
        <v>1775469600</v>
      </c>
      <c r="S266" t="str">
        <f t="shared" si="61"/>
        <v>XAUUSD</v>
      </c>
      <c r="T266" t="str">
        <f t="shared" si="62"/>
        <v>M5</v>
      </c>
      <c r="U266">
        <f t="shared" si="63"/>
        <v>4697.55</v>
      </c>
      <c r="V266">
        <f t="shared" si="64"/>
        <v>4690.2528899999998</v>
      </c>
      <c r="W266">
        <f t="shared" si="65"/>
        <v>4687.8611000000001</v>
      </c>
      <c r="X266">
        <f t="shared" si="66"/>
        <v>4693.5226499999999</v>
      </c>
      <c r="Y266">
        <f t="shared" si="67"/>
        <v>4695.4174400000002</v>
      </c>
      <c r="Z266">
        <f t="shared" si="68"/>
        <v>4699.4220400000004</v>
      </c>
      <c r="AA266">
        <f t="shared" si="69"/>
        <v>4697.6794399999999</v>
      </c>
      <c r="AB266">
        <f t="shared" si="70"/>
        <v>4678.3047800000004</v>
      </c>
      <c r="AC266">
        <f t="shared" si="71"/>
        <v>4691.4215000000004</v>
      </c>
      <c r="AE266">
        <f t="shared" si="72"/>
        <v>4693.5226499999999</v>
      </c>
      <c r="AF266">
        <f t="shared" si="73"/>
        <v>4699.4220400000004</v>
      </c>
      <c r="AG266">
        <f t="shared" si="74"/>
        <v>4678.3047800000004</v>
      </c>
    </row>
    <row r="267" spans="1:33" x14ac:dyDescent="0.55000000000000004">
      <c r="A267">
        <f>ALGLIB_SSA_XAUUSD!J267</f>
        <v>1775469900</v>
      </c>
      <c r="B267" t="str">
        <f>_xlfn.XLOOKUP($A267,ALGLIB_SSA_XAUUSD!$A$2:$A$1001,ALGLIB_SSA_XAUUSD!$B$2:$B$1001,"",0)</f>
        <v/>
      </c>
      <c r="C267" t="str">
        <f>_xlfn.XLOOKUP($A267,ALGLIB_SSA_XAUUSD!$A$2:$A$1001,ALGLIB_SSA_XAUUSD!$C$2:$C$1001,"",0)</f>
        <v/>
      </c>
      <c r="D267" s="1">
        <f>D266+(D278-D266)*1/12</f>
        <v>4688.8424999999997</v>
      </c>
      <c r="E267" s="1">
        <f>E266+(E278-E266)*1/12</f>
        <v>4689.9717841666661</v>
      </c>
      <c r="F267" s="1">
        <f>F266+(F278-F266)*1/12</f>
        <v>4687.820205</v>
      </c>
      <c r="G267" s="1">
        <f>G266+(G278-G266)*1/12</f>
        <v>4699.26865</v>
      </c>
      <c r="H267" s="1">
        <f>H266+(H278-H266)*1/12</f>
        <v>4678.0197191666666</v>
      </c>
      <c r="I267" t="str">
        <f>_xlfn.XLOOKUP($A267,ALGLIB_SSA_XAUUSD!$J$2:$J$1001,ALGLIB_SSA_XAUUSD!$K$2:$K$1001,"",0)</f>
        <v>XAUUSD</v>
      </c>
      <c r="J267" t="str">
        <f>_xlfn.XLOOKUP($A267,ALGLIB_SSA_XAUUSD!$J$2:$J$1001,ALGLIB_SSA_XAUUSD!$L$2:$L$1001,"",0)</f>
        <v>M5</v>
      </c>
      <c r="K267">
        <f>_xlfn.XLOOKUP($A267,ALGLIB_SSA_XAUUSD!$J$2:$J$1001,ALGLIB_SSA_XAUUSD!$M$2:$M$1001,"",0)</f>
        <v>4693.43</v>
      </c>
      <c r="L267">
        <f>_xlfn.XLOOKUP($A267,ALGLIB_SSA_XAUUSD!$J$2:$J$1001,ALGLIB_SSA_XAUUSD!$N$2:$N$1001,"",0)</f>
        <v>4691.77819</v>
      </c>
      <c r="M267">
        <f>_xlfn.XLOOKUP($A267,ALGLIB_SSA_XAUUSD!$J$2:$J$1001,ALGLIB_SSA_XAUUSD!$O$2:$O$1001,"",0)</f>
        <v>4693.59782</v>
      </c>
      <c r="N267">
        <f>_xlfn.XLOOKUP($A267,ALGLIB_SSA_XAUUSD!$J$2:$J$1001,ALGLIB_SSA_XAUUSD!$P$2:$P$1001,"",0)</f>
        <v>4695.8874900000001</v>
      </c>
      <c r="O267">
        <f>_xlfn.XLOOKUP($A267,ALGLIB_SSA_XAUUSD!$J$2:$J$1001,ALGLIB_SSA_XAUUSD!$Q$2:$Q$1001,"",0)</f>
        <v>4689.6421600000003</v>
      </c>
      <c r="R267">
        <f t="shared" si="60"/>
        <v>1775469900</v>
      </c>
      <c r="S267" t="str">
        <f t="shared" si="61"/>
        <v>XAUUSD</v>
      </c>
      <c r="T267" t="str">
        <f t="shared" si="62"/>
        <v>M5</v>
      </c>
      <c r="U267">
        <f t="shared" si="63"/>
        <v>4693.43</v>
      </c>
      <c r="V267">
        <f t="shared" si="64"/>
        <v>4689.9717841666661</v>
      </c>
      <c r="W267">
        <f t="shared" si="65"/>
        <v>4687.820205</v>
      </c>
      <c r="X267">
        <f t="shared" si="66"/>
        <v>4691.77819</v>
      </c>
      <c r="Y267">
        <f t="shared" si="67"/>
        <v>4693.59782</v>
      </c>
      <c r="Z267">
        <f t="shared" si="68"/>
        <v>4699.26865</v>
      </c>
      <c r="AA267">
        <f t="shared" si="69"/>
        <v>4695.8874900000001</v>
      </c>
      <c r="AB267">
        <f t="shared" si="70"/>
        <v>4678.0197191666666</v>
      </c>
      <c r="AC267">
        <f t="shared" si="71"/>
        <v>4689.6421600000003</v>
      </c>
      <c r="AE267">
        <f t="shared" si="72"/>
        <v>4691.77819</v>
      </c>
      <c r="AF267">
        <f t="shared" si="73"/>
        <v>4699.26865</v>
      </c>
      <c r="AG267">
        <f t="shared" si="74"/>
        <v>4678.0197191666666</v>
      </c>
    </row>
    <row r="268" spans="1:33" x14ac:dyDescent="0.55000000000000004">
      <c r="A268">
        <f>ALGLIB_SSA_XAUUSD!J268</f>
        <v>1775470200</v>
      </c>
      <c r="B268" t="str">
        <f>_xlfn.XLOOKUP($A268,ALGLIB_SSA_XAUUSD!$A$2:$A$1001,ALGLIB_SSA_XAUUSD!$B$2:$B$1001,"",0)</f>
        <v/>
      </c>
      <c r="C268" t="str">
        <f>_xlfn.XLOOKUP($A268,ALGLIB_SSA_XAUUSD!$A$2:$A$1001,ALGLIB_SSA_XAUUSD!$C$2:$C$1001,"",0)</f>
        <v/>
      </c>
      <c r="D268" s="1">
        <f>D266+(D278-D266)*2/12</f>
        <v>4687.8649999999998</v>
      </c>
      <c r="E268" s="1">
        <f>E266+(E278-E266)*2/12</f>
        <v>4689.6906783333334</v>
      </c>
      <c r="F268" s="1">
        <f>F266+(F278-F266)*2/12</f>
        <v>4687.7793099999999</v>
      </c>
      <c r="G268" s="1">
        <f>G266+(G278-G266)*2/12</f>
        <v>4699.1152600000005</v>
      </c>
      <c r="H268" s="1">
        <f>H266+(H278-H266)*2/12</f>
        <v>4677.7346583333338</v>
      </c>
      <c r="I268" t="str">
        <f>_xlfn.XLOOKUP($A268,ALGLIB_SSA_XAUUSD!$J$2:$J$1001,ALGLIB_SSA_XAUUSD!$K$2:$K$1001,"",0)</f>
        <v>XAUUSD</v>
      </c>
      <c r="J268" t="str">
        <f>_xlfn.XLOOKUP($A268,ALGLIB_SSA_XAUUSD!$J$2:$J$1001,ALGLIB_SSA_XAUUSD!$L$2:$L$1001,"",0)</f>
        <v>M5</v>
      </c>
      <c r="K268">
        <f>_xlfn.XLOOKUP($A268,ALGLIB_SSA_XAUUSD!$J$2:$J$1001,ALGLIB_SSA_XAUUSD!$M$2:$M$1001,"",0)</f>
        <v>4686.83</v>
      </c>
      <c r="L268">
        <f>_xlfn.XLOOKUP($A268,ALGLIB_SSA_XAUUSD!$J$2:$J$1001,ALGLIB_SSA_XAUUSD!$N$2:$N$1001,"",0)</f>
        <v>4690.4735499999997</v>
      </c>
      <c r="M268">
        <f>_xlfn.XLOOKUP($A268,ALGLIB_SSA_XAUUSD!$J$2:$J$1001,ALGLIB_SSA_XAUUSD!$O$2:$O$1001,"",0)</f>
        <v>4692.03568</v>
      </c>
      <c r="N268">
        <f>_xlfn.XLOOKUP($A268,ALGLIB_SSA_XAUUSD!$J$2:$J$1001,ALGLIB_SSA_XAUUSD!$P$2:$P$1001,"",0)</f>
        <v>4694.3056699999997</v>
      </c>
      <c r="O268">
        <f>_xlfn.XLOOKUP($A268,ALGLIB_SSA_XAUUSD!$J$2:$J$1001,ALGLIB_SSA_XAUUSD!$Q$2:$Q$1001,"",0)</f>
        <v>4688.2656800000004</v>
      </c>
      <c r="R268">
        <f t="shared" si="60"/>
        <v>1775470200</v>
      </c>
      <c r="S268" t="str">
        <f t="shared" si="61"/>
        <v>XAUUSD</v>
      </c>
      <c r="T268" t="str">
        <f t="shared" si="62"/>
        <v>M5</v>
      </c>
      <c r="U268">
        <f t="shared" si="63"/>
        <v>4686.83</v>
      </c>
      <c r="V268">
        <f t="shared" si="64"/>
        <v>4689.6906783333334</v>
      </c>
      <c r="W268">
        <f t="shared" si="65"/>
        <v>4687.7793099999999</v>
      </c>
      <c r="X268">
        <f t="shared" si="66"/>
        <v>4690.4735499999997</v>
      </c>
      <c r="Y268">
        <f t="shared" si="67"/>
        <v>4692.03568</v>
      </c>
      <c r="Z268">
        <f t="shared" si="68"/>
        <v>4699.1152600000005</v>
      </c>
      <c r="AA268">
        <f t="shared" si="69"/>
        <v>4694.3056699999997</v>
      </c>
      <c r="AB268">
        <f t="shared" si="70"/>
        <v>4677.7346583333338</v>
      </c>
      <c r="AC268">
        <f t="shared" si="71"/>
        <v>4688.2656800000004</v>
      </c>
      <c r="AE268">
        <f t="shared" si="72"/>
        <v>4690.4735499999997</v>
      </c>
      <c r="AF268">
        <f t="shared" si="73"/>
        <v>4699.1152600000005</v>
      </c>
      <c r="AG268">
        <f t="shared" si="74"/>
        <v>4677.7346583333338</v>
      </c>
    </row>
    <row r="269" spans="1:33" x14ac:dyDescent="0.55000000000000004">
      <c r="A269">
        <f>ALGLIB_SSA_XAUUSD!J269</f>
        <v>1775470500</v>
      </c>
      <c r="B269" t="str">
        <f>_xlfn.XLOOKUP($A269,ALGLIB_SSA_XAUUSD!$A$2:$A$1001,ALGLIB_SSA_XAUUSD!$B$2:$B$1001,"",0)</f>
        <v/>
      </c>
      <c r="C269" t="str">
        <f>_xlfn.XLOOKUP($A269,ALGLIB_SSA_XAUUSD!$A$2:$A$1001,ALGLIB_SSA_XAUUSD!$C$2:$C$1001,"",0)</f>
        <v/>
      </c>
      <c r="D269" s="1">
        <f>D266+(D278-D266)*3/12</f>
        <v>4686.8874999999998</v>
      </c>
      <c r="E269" s="1">
        <f>E266+(E278-E266)*3/12</f>
        <v>4689.4095724999997</v>
      </c>
      <c r="F269" s="1">
        <f>F266+(F278-F266)*3/12</f>
        <v>4687.7384149999998</v>
      </c>
      <c r="G269" s="1">
        <f>G266+(G278-G266)*3/12</f>
        <v>4698.9618700000001</v>
      </c>
      <c r="H269" s="1">
        <f>H266+(H278-H266)*3/12</f>
        <v>4677.4495975</v>
      </c>
      <c r="I269" t="str">
        <f>_xlfn.XLOOKUP($A269,ALGLIB_SSA_XAUUSD!$J$2:$J$1001,ALGLIB_SSA_XAUUSD!$K$2:$K$1001,"",0)</f>
        <v>XAUUSD</v>
      </c>
      <c r="J269" t="str">
        <f>_xlfn.XLOOKUP($A269,ALGLIB_SSA_XAUUSD!$J$2:$J$1001,ALGLIB_SSA_XAUUSD!$L$2:$L$1001,"",0)</f>
        <v>M5</v>
      </c>
      <c r="K269">
        <f>_xlfn.XLOOKUP($A269,ALGLIB_SSA_XAUUSD!$J$2:$J$1001,ALGLIB_SSA_XAUUSD!$M$2:$M$1001,"",0)</f>
        <v>4690.57</v>
      </c>
      <c r="L269">
        <f>_xlfn.XLOOKUP($A269,ALGLIB_SSA_XAUUSD!$J$2:$J$1001,ALGLIB_SSA_XAUUSD!$N$2:$N$1001,"",0)</f>
        <v>4689.8444</v>
      </c>
      <c r="M269">
        <f>_xlfn.XLOOKUP($A269,ALGLIB_SSA_XAUUSD!$J$2:$J$1001,ALGLIB_SSA_XAUUSD!$O$2:$O$1001,"",0)</f>
        <v>4690.9400400000004</v>
      </c>
      <c r="N269">
        <f>_xlfn.XLOOKUP($A269,ALGLIB_SSA_XAUUSD!$J$2:$J$1001,ALGLIB_SSA_XAUUSD!$P$2:$P$1001,"",0)</f>
        <v>4693.09141</v>
      </c>
      <c r="O269">
        <f>_xlfn.XLOOKUP($A269,ALGLIB_SSA_XAUUSD!$J$2:$J$1001,ALGLIB_SSA_XAUUSD!$Q$2:$Q$1001,"",0)</f>
        <v>4687.47451</v>
      </c>
      <c r="R269">
        <f t="shared" si="60"/>
        <v>1775470500</v>
      </c>
      <c r="S269" t="str">
        <f t="shared" si="61"/>
        <v>XAUUSD</v>
      </c>
      <c r="T269" t="str">
        <f t="shared" si="62"/>
        <v>M5</v>
      </c>
      <c r="U269">
        <f t="shared" si="63"/>
        <v>4690.57</v>
      </c>
      <c r="V269">
        <f t="shared" si="64"/>
        <v>4689.4095724999997</v>
      </c>
      <c r="W269">
        <f t="shared" si="65"/>
        <v>4687.7384149999998</v>
      </c>
      <c r="X269">
        <f t="shared" si="66"/>
        <v>4689.8444</v>
      </c>
      <c r="Y269">
        <f t="shared" si="67"/>
        <v>4690.9400400000004</v>
      </c>
      <c r="Z269">
        <f t="shared" si="68"/>
        <v>4698.9618700000001</v>
      </c>
      <c r="AA269">
        <f t="shared" si="69"/>
        <v>4693.09141</v>
      </c>
      <c r="AB269">
        <f t="shared" si="70"/>
        <v>4677.4495975</v>
      </c>
      <c r="AC269">
        <f t="shared" si="71"/>
        <v>4687.47451</v>
      </c>
      <c r="AE269">
        <f t="shared" si="72"/>
        <v>4689.8444</v>
      </c>
      <c r="AF269">
        <f t="shared" si="73"/>
        <v>4698.9618700000001</v>
      </c>
      <c r="AG269">
        <f t="shared" si="74"/>
        <v>4677.4495975</v>
      </c>
    </row>
    <row r="270" spans="1:33" x14ac:dyDescent="0.55000000000000004">
      <c r="A270">
        <f>ALGLIB_SSA_XAUUSD!J270</f>
        <v>1775470800</v>
      </c>
      <c r="B270" t="str">
        <f>_xlfn.XLOOKUP($A270,ALGLIB_SSA_XAUUSD!$A$2:$A$1001,ALGLIB_SSA_XAUUSD!$B$2:$B$1001,"",0)</f>
        <v/>
      </c>
      <c r="C270" t="str">
        <f>_xlfn.XLOOKUP($A270,ALGLIB_SSA_XAUUSD!$A$2:$A$1001,ALGLIB_SSA_XAUUSD!$C$2:$C$1001,"",0)</f>
        <v/>
      </c>
      <c r="D270" s="1">
        <f>D266+(D278-D266)*4/12</f>
        <v>4685.91</v>
      </c>
      <c r="E270" s="1">
        <f>E266+(E278-E266)*4/12</f>
        <v>4689.1284666666661</v>
      </c>
      <c r="F270" s="1">
        <f>F266+(F278-F266)*4/12</f>
        <v>4687.6975199999997</v>
      </c>
      <c r="G270" s="1">
        <f>G266+(G278-G266)*4/12</f>
        <v>4698.8084800000006</v>
      </c>
      <c r="H270" s="1">
        <f>H266+(H278-H266)*4/12</f>
        <v>4677.1645366666671</v>
      </c>
      <c r="I270" t="str">
        <f>_xlfn.XLOOKUP($A270,ALGLIB_SSA_XAUUSD!$J$2:$J$1001,ALGLIB_SSA_XAUUSD!$K$2:$K$1001,"",0)</f>
        <v>XAUUSD</v>
      </c>
      <c r="J270" t="str">
        <f>_xlfn.XLOOKUP($A270,ALGLIB_SSA_XAUUSD!$J$2:$J$1001,ALGLIB_SSA_XAUUSD!$L$2:$L$1001,"",0)</f>
        <v>M5</v>
      </c>
      <c r="K270">
        <f>_xlfn.XLOOKUP($A270,ALGLIB_SSA_XAUUSD!$J$2:$J$1001,ALGLIB_SSA_XAUUSD!$M$2:$M$1001,"",0)</f>
        <v>4689.43</v>
      </c>
      <c r="L270">
        <f>_xlfn.XLOOKUP($A270,ALGLIB_SSA_XAUUSD!$J$2:$J$1001,ALGLIB_SSA_XAUUSD!$N$2:$N$1001,"",0)</f>
        <v>4689.76793</v>
      </c>
      <c r="M270">
        <f>_xlfn.XLOOKUP($A270,ALGLIB_SSA_XAUUSD!$J$2:$J$1001,ALGLIB_SSA_XAUUSD!$O$2:$O$1001,"",0)</f>
        <v>4690.3539899999996</v>
      </c>
      <c r="N270">
        <f>_xlfn.XLOOKUP($A270,ALGLIB_SSA_XAUUSD!$J$2:$J$1001,ALGLIB_SSA_XAUUSD!$P$2:$P$1001,"",0)</f>
        <v>4692.4675500000003</v>
      </c>
      <c r="O270">
        <f>_xlfn.XLOOKUP($A270,ALGLIB_SSA_XAUUSD!$J$2:$J$1001,ALGLIB_SSA_XAUUSD!$Q$2:$Q$1001,"",0)</f>
        <v>4687.2348300000003</v>
      </c>
      <c r="R270">
        <f t="shared" si="60"/>
        <v>1775470800</v>
      </c>
      <c r="S270" t="str">
        <f t="shared" si="61"/>
        <v>XAUUSD</v>
      </c>
      <c r="T270" t="str">
        <f t="shared" si="62"/>
        <v>M5</v>
      </c>
      <c r="U270">
        <f t="shared" si="63"/>
        <v>4689.43</v>
      </c>
      <c r="V270">
        <f t="shared" si="64"/>
        <v>4689.1284666666661</v>
      </c>
      <c r="W270">
        <f t="shared" si="65"/>
        <v>4687.6975199999997</v>
      </c>
      <c r="X270">
        <f t="shared" si="66"/>
        <v>4689.76793</v>
      </c>
      <c r="Y270">
        <f t="shared" si="67"/>
        <v>4690.3539899999996</v>
      </c>
      <c r="Z270">
        <f t="shared" si="68"/>
        <v>4698.8084800000006</v>
      </c>
      <c r="AA270">
        <f t="shared" si="69"/>
        <v>4692.4675500000003</v>
      </c>
      <c r="AB270">
        <f t="shared" si="70"/>
        <v>4677.1645366666671</v>
      </c>
      <c r="AC270">
        <f t="shared" si="71"/>
        <v>4687.2348300000003</v>
      </c>
      <c r="AE270">
        <f t="shared" si="72"/>
        <v>4689.76793</v>
      </c>
      <c r="AF270">
        <f t="shared" si="73"/>
        <v>4698.8084800000006</v>
      </c>
      <c r="AG270">
        <f t="shared" si="74"/>
        <v>4677.1645366666671</v>
      </c>
    </row>
    <row r="271" spans="1:33" x14ac:dyDescent="0.55000000000000004">
      <c r="A271">
        <f>ALGLIB_SSA_XAUUSD!J271</f>
        <v>1775471100</v>
      </c>
      <c r="B271" t="str">
        <f>_xlfn.XLOOKUP($A271,ALGLIB_SSA_XAUUSD!$A$2:$A$1001,ALGLIB_SSA_XAUUSD!$B$2:$B$1001,"",0)</f>
        <v/>
      </c>
      <c r="C271" t="str">
        <f>_xlfn.XLOOKUP($A271,ALGLIB_SSA_XAUUSD!$A$2:$A$1001,ALGLIB_SSA_XAUUSD!$C$2:$C$1001,"",0)</f>
        <v/>
      </c>
      <c r="D271" s="1">
        <f>D266+(D278-D266)*5/12</f>
        <v>4684.9324999999999</v>
      </c>
      <c r="E271" s="1">
        <f>E266+(E278-E266)*5/12</f>
        <v>4688.8473608333334</v>
      </c>
      <c r="F271" s="1">
        <f>F266+(F278-F266)*5/12</f>
        <v>4687.6566249999996</v>
      </c>
      <c r="G271" s="1">
        <f>G266+(G278-G266)*5/12</f>
        <v>4698.6550900000002</v>
      </c>
      <c r="H271" s="1">
        <f>H266+(H278-H266)*5/12</f>
        <v>4676.8794758333333</v>
      </c>
      <c r="I271" t="str">
        <f>_xlfn.XLOOKUP($A271,ALGLIB_SSA_XAUUSD!$J$2:$J$1001,ALGLIB_SSA_XAUUSD!$K$2:$K$1001,"",0)</f>
        <v>XAUUSD</v>
      </c>
      <c r="J271" t="str">
        <f>_xlfn.XLOOKUP($A271,ALGLIB_SSA_XAUUSD!$J$2:$J$1001,ALGLIB_SSA_XAUUSD!$L$2:$L$1001,"",0)</f>
        <v>M5</v>
      </c>
      <c r="K271">
        <f>_xlfn.XLOOKUP($A271,ALGLIB_SSA_XAUUSD!$J$2:$J$1001,ALGLIB_SSA_XAUUSD!$M$2:$M$1001,"",0)</f>
        <v>4689.87</v>
      </c>
      <c r="L271">
        <f>_xlfn.XLOOKUP($A271,ALGLIB_SSA_XAUUSD!$J$2:$J$1001,ALGLIB_SSA_XAUUSD!$N$2:$N$1001,"",0)</f>
        <v>4690.1644800000004</v>
      </c>
      <c r="M271">
        <f>_xlfn.XLOOKUP($A271,ALGLIB_SSA_XAUUSD!$J$2:$J$1001,ALGLIB_SSA_XAUUSD!$O$2:$O$1001,"",0)</f>
        <v>4690.2592299999997</v>
      </c>
      <c r="N271">
        <f>_xlfn.XLOOKUP($A271,ALGLIB_SSA_XAUUSD!$J$2:$J$1001,ALGLIB_SSA_XAUUSD!$P$2:$P$1001,"",0)</f>
        <v>4692.3775800000003</v>
      </c>
      <c r="O271">
        <f>_xlfn.XLOOKUP($A271,ALGLIB_SSA_XAUUSD!$J$2:$J$1001,ALGLIB_SSA_XAUUSD!$Q$2:$Q$1001,"",0)</f>
        <v>4687.3735999999999</v>
      </c>
      <c r="R271">
        <f t="shared" si="60"/>
        <v>1775471100</v>
      </c>
      <c r="S271" t="str">
        <f t="shared" si="61"/>
        <v>XAUUSD</v>
      </c>
      <c r="T271" t="str">
        <f t="shared" si="62"/>
        <v>M5</v>
      </c>
      <c r="U271">
        <f t="shared" si="63"/>
        <v>4689.87</v>
      </c>
      <c r="V271">
        <f t="shared" si="64"/>
        <v>4688.8473608333334</v>
      </c>
      <c r="W271">
        <f t="shared" si="65"/>
        <v>4687.6566249999996</v>
      </c>
      <c r="X271">
        <f t="shared" si="66"/>
        <v>4690.1644800000004</v>
      </c>
      <c r="Y271">
        <f t="shared" si="67"/>
        <v>4690.2592299999997</v>
      </c>
      <c r="Z271">
        <f t="shared" si="68"/>
        <v>4698.6550900000002</v>
      </c>
      <c r="AA271">
        <f t="shared" si="69"/>
        <v>4692.3775800000003</v>
      </c>
      <c r="AB271">
        <f t="shared" si="70"/>
        <v>4676.8794758333333</v>
      </c>
      <c r="AC271">
        <f t="shared" si="71"/>
        <v>4687.3735999999999</v>
      </c>
      <c r="AE271">
        <f t="shared" si="72"/>
        <v>4690.1644800000004</v>
      </c>
      <c r="AF271">
        <f t="shared" si="73"/>
        <v>4698.6550900000002</v>
      </c>
      <c r="AG271">
        <f t="shared" si="74"/>
        <v>4676.8794758333333</v>
      </c>
    </row>
    <row r="272" spans="1:33" x14ac:dyDescent="0.55000000000000004">
      <c r="A272">
        <f>ALGLIB_SSA_XAUUSD!J272</f>
        <v>1775471400</v>
      </c>
      <c r="B272" t="str">
        <f>_xlfn.XLOOKUP($A272,ALGLIB_SSA_XAUUSD!$A$2:$A$1001,ALGLIB_SSA_XAUUSD!$B$2:$B$1001,"",0)</f>
        <v/>
      </c>
      <c r="C272" t="str">
        <f>_xlfn.XLOOKUP($A272,ALGLIB_SSA_XAUUSD!$A$2:$A$1001,ALGLIB_SSA_XAUUSD!$C$2:$C$1001,"",0)</f>
        <v/>
      </c>
      <c r="D272" s="1">
        <f>D266+(D278-D266)*6/12</f>
        <v>4683.9549999999999</v>
      </c>
      <c r="E272" s="1">
        <f>E266+(E278-E266)*6/12</f>
        <v>4688.5662549999997</v>
      </c>
      <c r="F272" s="1">
        <f>F266+(F278-F266)*6/12</f>
        <v>4687.6157299999995</v>
      </c>
      <c r="G272" s="1">
        <f>G266+(G278-G266)*6/12</f>
        <v>4698.5017000000007</v>
      </c>
      <c r="H272" s="1">
        <f>H266+(H278-H266)*6/12</f>
        <v>4676.5944149999996</v>
      </c>
      <c r="I272" t="str">
        <f>_xlfn.XLOOKUP($A272,ALGLIB_SSA_XAUUSD!$J$2:$J$1001,ALGLIB_SSA_XAUUSD!$K$2:$K$1001,"",0)</f>
        <v>XAUUSD</v>
      </c>
      <c r="J272" t="str">
        <f>_xlfn.XLOOKUP($A272,ALGLIB_SSA_XAUUSD!$J$2:$J$1001,ALGLIB_SSA_XAUUSD!$L$2:$L$1001,"",0)</f>
        <v>M5</v>
      </c>
      <c r="K272">
        <f>_xlfn.XLOOKUP($A272,ALGLIB_SSA_XAUUSD!$J$2:$J$1001,ALGLIB_SSA_XAUUSD!$M$2:$M$1001,"",0)</f>
        <v>4689.84</v>
      </c>
      <c r="L272">
        <f>_xlfn.XLOOKUP($A272,ALGLIB_SSA_XAUUSD!$J$2:$J$1001,ALGLIB_SSA_XAUUSD!$N$2:$N$1001,"",0)</f>
        <v>4690.8590899999999</v>
      </c>
      <c r="M272">
        <f>_xlfn.XLOOKUP($A272,ALGLIB_SSA_XAUUSD!$J$2:$J$1001,ALGLIB_SSA_XAUUSD!$O$2:$O$1001,"",0)</f>
        <v>4690.5591599999998</v>
      </c>
      <c r="N272">
        <f>_xlfn.XLOOKUP($A272,ALGLIB_SSA_XAUUSD!$J$2:$J$1001,ALGLIB_SSA_XAUUSD!$P$2:$P$1001,"",0)</f>
        <v>4692.8178399999997</v>
      </c>
      <c r="O272">
        <f>_xlfn.XLOOKUP($A272,ALGLIB_SSA_XAUUSD!$J$2:$J$1001,ALGLIB_SSA_XAUUSD!$Q$2:$Q$1001,"",0)</f>
        <v>4687.8274000000001</v>
      </c>
      <c r="R272">
        <f t="shared" si="60"/>
        <v>1775471400</v>
      </c>
      <c r="S272" t="str">
        <f t="shared" si="61"/>
        <v>XAUUSD</v>
      </c>
      <c r="T272" t="str">
        <f t="shared" si="62"/>
        <v>M5</v>
      </c>
      <c r="U272">
        <f t="shared" si="63"/>
        <v>4689.84</v>
      </c>
      <c r="V272">
        <f t="shared" si="64"/>
        <v>4688.5662549999997</v>
      </c>
      <c r="W272">
        <f t="shared" si="65"/>
        <v>4687.6157299999995</v>
      </c>
      <c r="X272">
        <f t="shared" si="66"/>
        <v>4690.8590899999999</v>
      </c>
      <c r="Y272">
        <f t="shared" si="67"/>
        <v>4690.5591599999998</v>
      </c>
      <c r="Z272">
        <f t="shared" si="68"/>
        <v>4698.5017000000007</v>
      </c>
      <c r="AA272">
        <f t="shared" si="69"/>
        <v>4692.8178399999997</v>
      </c>
      <c r="AB272">
        <f t="shared" si="70"/>
        <v>4676.5944149999996</v>
      </c>
      <c r="AC272">
        <f t="shared" si="71"/>
        <v>4687.8274000000001</v>
      </c>
      <c r="AE272">
        <f t="shared" si="72"/>
        <v>4690.8590899999999</v>
      </c>
      <c r="AF272">
        <f t="shared" si="73"/>
        <v>4698.5017000000007</v>
      </c>
      <c r="AG272">
        <f t="shared" si="74"/>
        <v>4676.5944149999996</v>
      </c>
    </row>
    <row r="273" spans="1:33" x14ac:dyDescent="0.55000000000000004">
      <c r="A273">
        <f>ALGLIB_SSA_XAUUSD!J273</f>
        <v>1775471700</v>
      </c>
      <c r="B273" t="str">
        <f>_xlfn.XLOOKUP($A273,ALGLIB_SSA_XAUUSD!$A$2:$A$1001,ALGLIB_SSA_XAUUSD!$B$2:$B$1001,"",0)</f>
        <v/>
      </c>
      <c r="C273" t="str">
        <f>_xlfn.XLOOKUP($A273,ALGLIB_SSA_XAUUSD!$A$2:$A$1001,ALGLIB_SSA_XAUUSD!$C$2:$C$1001,"",0)</f>
        <v/>
      </c>
      <c r="D273" s="1">
        <f>D266+(D278-D266)*7/12</f>
        <v>4682.9775</v>
      </c>
      <c r="E273" s="1">
        <f>E266+(E278-E266)*7/12</f>
        <v>4688.2851491666661</v>
      </c>
      <c r="F273" s="1">
        <f>F266+(F278-F266)*7/12</f>
        <v>4687.5748350000003</v>
      </c>
      <c r="G273" s="1">
        <f>G266+(G278-G266)*7/12</f>
        <v>4698.3483100000003</v>
      </c>
      <c r="H273" s="1">
        <f>H266+(H278-H266)*7/12</f>
        <v>4676.3093541666667</v>
      </c>
      <c r="I273" t="str">
        <f>_xlfn.XLOOKUP($A273,ALGLIB_SSA_XAUUSD!$J$2:$J$1001,ALGLIB_SSA_XAUUSD!$K$2:$K$1001,"",0)</f>
        <v>XAUUSD</v>
      </c>
      <c r="J273" t="str">
        <f>_xlfn.XLOOKUP($A273,ALGLIB_SSA_XAUUSD!$J$2:$J$1001,ALGLIB_SSA_XAUUSD!$L$2:$L$1001,"",0)</f>
        <v>M5</v>
      </c>
      <c r="K273">
        <f>_xlfn.XLOOKUP($A273,ALGLIB_SSA_XAUUSD!$J$2:$J$1001,ALGLIB_SSA_XAUUSD!$M$2:$M$1001,"",0)</f>
        <v>4691.93</v>
      </c>
      <c r="L273">
        <f>_xlfn.XLOOKUP($A273,ALGLIB_SSA_XAUUSD!$J$2:$J$1001,ALGLIB_SSA_XAUUSD!$N$2:$N$1001,"",0)</f>
        <v>4691.6565099999998</v>
      </c>
      <c r="M273">
        <f>_xlfn.XLOOKUP($A273,ALGLIB_SSA_XAUUSD!$J$2:$J$1001,ALGLIB_SSA_XAUUSD!$O$2:$O$1001,"",0)</f>
        <v>4691.1078399999997</v>
      </c>
      <c r="N273">
        <f>_xlfn.XLOOKUP($A273,ALGLIB_SSA_XAUUSD!$J$2:$J$1001,ALGLIB_SSA_XAUUSD!$P$2:$P$1001,"",0)</f>
        <v>4693.52916</v>
      </c>
      <c r="O273">
        <f>_xlfn.XLOOKUP($A273,ALGLIB_SSA_XAUUSD!$J$2:$J$1001,ALGLIB_SSA_XAUUSD!$Q$2:$Q$1001,"",0)</f>
        <v>4688.40121</v>
      </c>
      <c r="R273">
        <f t="shared" si="60"/>
        <v>1775471700</v>
      </c>
      <c r="S273" t="str">
        <f t="shared" si="61"/>
        <v>XAUUSD</v>
      </c>
      <c r="T273" t="str">
        <f t="shared" si="62"/>
        <v>M5</v>
      </c>
      <c r="U273">
        <f t="shared" si="63"/>
        <v>4691.93</v>
      </c>
      <c r="V273">
        <f t="shared" si="64"/>
        <v>4688.2851491666661</v>
      </c>
      <c r="W273">
        <f t="shared" si="65"/>
        <v>4687.5748350000003</v>
      </c>
      <c r="X273">
        <f t="shared" si="66"/>
        <v>4691.6565099999998</v>
      </c>
      <c r="Y273">
        <f t="shared" si="67"/>
        <v>4691.1078399999997</v>
      </c>
      <c r="Z273">
        <f t="shared" si="68"/>
        <v>4698.3483100000003</v>
      </c>
      <c r="AA273">
        <f t="shared" si="69"/>
        <v>4693.52916</v>
      </c>
      <c r="AB273">
        <f t="shared" si="70"/>
        <v>4676.3093541666667</v>
      </c>
      <c r="AC273">
        <f t="shared" si="71"/>
        <v>4688.40121</v>
      </c>
      <c r="AE273">
        <f t="shared" si="72"/>
        <v>4691.6565099999998</v>
      </c>
      <c r="AF273">
        <f t="shared" si="73"/>
        <v>4698.3483100000003</v>
      </c>
      <c r="AG273">
        <f t="shared" si="74"/>
        <v>4676.3093541666667</v>
      </c>
    </row>
    <row r="274" spans="1:33" x14ac:dyDescent="0.55000000000000004">
      <c r="A274">
        <f>ALGLIB_SSA_XAUUSD!J274</f>
        <v>1775472000</v>
      </c>
      <c r="B274" t="str">
        <f>_xlfn.XLOOKUP($A274,ALGLIB_SSA_XAUUSD!$A$2:$A$1001,ALGLIB_SSA_XAUUSD!$B$2:$B$1001,"",0)</f>
        <v/>
      </c>
      <c r="C274" t="str">
        <f>_xlfn.XLOOKUP($A274,ALGLIB_SSA_XAUUSD!$A$2:$A$1001,ALGLIB_SSA_XAUUSD!$C$2:$C$1001,"",0)</f>
        <v/>
      </c>
      <c r="D274" s="1">
        <f>D266+(D278-D266)*8/12</f>
        <v>4682</v>
      </c>
      <c r="E274" s="1">
        <f>E266+(E278-E266)*8/12</f>
        <v>4688.0040433333334</v>
      </c>
      <c r="F274" s="1">
        <f>F266+(F278-F266)*8/12</f>
        <v>4687.5339400000003</v>
      </c>
      <c r="G274" s="1">
        <f>G266+(G278-G266)*8/12</f>
        <v>4698.1949199999999</v>
      </c>
      <c r="H274" s="1">
        <f>H266+(H278-H266)*8/12</f>
        <v>4676.0242933333329</v>
      </c>
      <c r="I274" t="str">
        <f>_xlfn.XLOOKUP($A274,ALGLIB_SSA_XAUUSD!$J$2:$J$1001,ALGLIB_SSA_XAUUSD!$K$2:$K$1001,"",0)</f>
        <v>XAUUSD</v>
      </c>
      <c r="J274" t="str">
        <f>_xlfn.XLOOKUP($A274,ALGLIB_SSA_XAUUSD!$J$2:$J$1001,ALGLIB_SSA_XAUUSD!$L$2:$L$1001,"",0)</f>
        <v>M5</v>
      </c>
      <c r="K274">
        <f>_xlfn.XLOOKUP($A274,ALGLIB_SSA_XAUUSD!$J$2:$J$1001,ALGLIB_SSA_XAUUSD!$M$2:$M$1001,"",0)</f>
        <v>4695.6099999999997</v>
      </c>
      <c r="L274">
        <f>_xlfn.XLOOKUP($A274,ALGLIB_SSA_XAUUSD!$J$2:$J$1001,ALGLIB_SSA_XAUUSD!$N$2:$N$1001,"",0)</f>
        <v>4692.3330800000003</v>
      </c>
      <c r="M274">
        <f>_xlfn.XLOOKUP($A274,ALGLIB_SSA_XAUUSD!$J$2:$J$1001,ALGLIB_SSA_XAUUSD!$O$2:$O$1001,"",0)</f>
        <v>4691.7204599999995</v>
      </c>
      <c r="N274">
        <f>_xlfn.XLOOKUP($A274,ALGLIB_SSA_XAUUSD!$J$2:$J$1001,ALGLIB_SSA_XAUUSD!$P$2:$P$1001,"",0)</f>
        <v>4694.3688400000001</v>
      </c>
      <c r="O274">
        <f>_xlfn.XLOOKUP($A274,ALGLIB_SSA_XAUUSD!$J$2:$J$1001,ALGLIB_SSA_XAUUSD!$Q$2:$Q$1001,"",0)</f>
        <v>4689.00101</v>
      </c>
      <c r="R274">
        <f t="shared" si="60"/>
        <v>1775472000</v>
      </c>
      <c r="S274" t="str">
        <f t="shared" si="61"/>
        <v>XAUUSD</v>
      </c>
      <c r="T274" t="str">
        <f t="shared" si="62"/>
        <v>M5</v>
      </c>
      <c r="U274">
        <f t="shared" si="63"/>
        <v>4695.6099999999997</v>
      </c>
      <c r="V274">
        <f t="shared" si="64"/>
        <v>4688.0040433333334</v>
      </c>
      <c r="W274">
        <f t="shared" si="65"/>
        <v>4687.5339400000003</v>
      </c>
      <c r="X274">
        <f t="shared" si="66"/>
        <v>4692.3330800000003</v>
      </c>
      <c r="Y274">
        <f t="shared" si="67"/>
        <v>4691.7204599999995</v>
      </c>
      <c r="Z274">
        <f t="shared" si="68"/>
        <v>4698.1949199999999</v>
      </c>
      <c r="AA274">
        <f t="shared" si="69"/>
        <v>4694.3688400000001</v>
      </c>
      <c r="AB274">
        <f t="shared" si="70"/>
        <v>4676.0242933333329</v>
      </c>
      <c r="AC274">
        <f t="shared" si="71"/>
        <v>4689.00101</v>
      </c>
      <c r="AE274">
        <f t="shared" si="72"/>
        <v>4692.3330800000003</v>
      </c>
      <c r="AF274">
        <f t="shared" si="73"/>
        <v>4698.1949199999999</v>
      </c>
      <c r="AG274">
        <f t="shared" si="74"/>
        <v>4676.0242933333329</v>
      </c>
    </row>
    <row r="275" spans="1:33" x14ac:dyDescent="0.55000000000000004">
      <c r="A275">
        <f>ALGLIB_SSA_XAUUSD!J275</f>
        <v>1775472300</v>
      </c>
      <c r="B275" t="str">
        <f>_xlfn.XLOOKUP($A275,ALGLIB_SSA_XAUUSD!$A$2:$A$1001,ALGLIB_SSA_XAUUSD!$B$2:$B$1001,"",0)</f>
        <v/>
      </c>
      <c r="C275" t="str">
        <f>_xlfn.XLOOKUP($A275,ALGLIB_SSA_XAUUSD!$A$2:$A$1001,ALGLIB_SSA_XAUUSD!$C$2:$C$1001,"",0)</f>
        <v/>
      </c>
      <c r="D275" s="1">
        <f>D266+(D278-D266)*9/12</f>
        <v>4681.0225</v>
      </c>
      <c r="E275" s="1">
        <f>E266+(E278-E266)*9/12</f>
        <v>4687.7229374999997</v>
      </c>
      <c r="F275" s="1">
        <f>F266+(F278-F266)*9/12</f>
        <v>4687.4930450000002</v>
      </c>
      <c r="G275" s="1">
        <f>G266+(G278-G266)*9/12</f>
        <v>4698.0415300000004</v>
      </c>
      <c r="H275" s="1">
        <f>H266+(H278-H266)*9/12</f>
        <v>4675.7392325000001</v>
      </c>
      <c r="I275" t="str">
        <f>_xlfn.XLOOKUP($A275,ALGLIB_SSA_XAUUSD!$J$2:$J$1001,ALGLIB_SSA_XAUUSD!$K$2:$K$1001,"",0)</f>
        <v>XAUUSD</v>
      </c>
      <c r="J275" t="str">
        <f>_xlfn.XLOOKUP($A275,ALGLIB_SSA_XAUUSD!$J$2:$J$1001,ALGLIB_SSA_XAUUSD!$L$2:$L$1001,"",0)</f>
        <v>M5</v>
      </c>
      <c r="K275">
        <f>_xlfn.XLOOKUP($A275,ALGLIB_SSA_XAUUSD!$J$2:$J$1001,ALGLIB_SSA_XAUUSD!$M$2:$M$1001,"",0)</f>
        <v>4692.67</v>
      </c>
      <c r="L275">
        <f>_xlfn.XLOOKUP($A275,ALGLIB_SSA_XAUUSD!$J$2:$J$1001,ALGLIB_SSA_XAUUSD!$N$2:$N$1001,"",0)</f>
        <v>4692.6537500000004</v>
      </c>
      <c r="M275">
        <f>_xlfn.XLOOKUP($A275,ALGLIB_SSA_XAUUSD!$J$2:$J$1001,ALGLIB_SSA_XAUUSD!$O$2:$O$1001,"",0)</f>
        <v>4692.1871000000001</v>
      </c>
      <c r="N275">
        <f>_xlfn.XLOOKUP($A275,ALGLIB_SSA_XAUUSD!$J$2:$J$1001,ALGLIB_SSA_XAUUSD!$P$2:$P$1001,"",0)</f>
        <v>4695.0244199999997</v>
      </c>
      <c r="O275">
        <f>_xlfn.XLOOKUP($A275,ALGLIB_SSA_XAUUSD!$J$2:$J$1001,ALGLIB_SSA_XAUUSD!$Q$2:$Q$1001,"",0)</f>
        <v>4689.4112100000002</v>
      </c>
      <c r="R275">
        <f t="shared" si="60"/>
        <v>1775472300</v>
      </c>
      <c r="S275" t="str">
        <f t="shared" si="61"/>
        <v>XAUUSD</v>
      </c>
      <c r="T275" t="str">
        <f t="shared" si="62"/>
        <v>M5</v>
      </c>
      <c r="U275">
        <f t="shared" si="63"/>
        <v>4692.67</v>
      </c>
      <c r="V275">
        <f t="shared" si="64"/>
        <v>4687.7229374999997</v>
      </c>
      <c r="W275">
        <f t="shared" si="65"/>
        <v>4687.4930450000002</v>
      </c>
      <c r="X275">
        <f t="shared" si="66"/>
        <v>4692.6537500000004</v>
      </c>
      <c r="Y275">
        <f t="shared" si="67"/>
        <v>4692.1871000000001</v>
      </c>
      <c r="Z275">
        <f t="shared" si="68"/>
        <v>4698.0415300000004</v>
      </c>
      <c r="AA275">
        <f t="shared" si="69"/>
        <v>4695.0244199999997</v>
      </c>
      <c r="AB275">
        <f t="shared" si="70"/>
        <v>4675.7392325000001</v>
      </c>
      <c r="AC275">
        <f t="shared" si="71"/>
        <v>4689.4112100000002</v>
      </c>
      <c r="AE275">
        <f t="shared" si="72"/>
        <v>4692.6537500000004</v>
      </c>
      <c r="AF275">
        <f t="shared" si="73"/>
        <v>4698.0415300000004</v>
      </c>
      <c r="AG275">
        <f t="shared" si="74"/>
        <v>4675.7392325000001</v>
      </c>
    </row>
    <row r="276" spans="1:33" x14ac:dyDescent="0.55000000000000004">
      <c r="A276">
        <f>ALGLIB_SSA_XAUUSD!J276</f>
        <v>1775472600</v>
      </c>
      <c r="B276" t="str">
        <f>_xlfn.XLOOKUP($A276,ALGLIB_SSA_XAUUSD!$A$2:$A$1001,ALGLIB_SSA_XAUUSD!$B$2:$B$1001,"",0)</f>
        <v/>
      </c>
      <c r="C276" t="str">
        <f>_xlfn.XLOOKUP($A276,ALGLIB_SSA_XAUUSD!$A$2:$A$1001,ALGLIB_SSA_XAUUSD!$C$2:$C$1001,"",0)</f>
        <v/>
      </c>
      <c r="D276" s="1">
        <f>D266+(D278-D266)*10/12</f>
        <v>4680.0450000000001</v>
      </c>
      <c r="E276" s="1">
        <f>E266+(E278-E266)*10/12</f>
        <v>4687.4418316666661</v>
      </c>
      <c r="F276" s="1">
        <f>F266+(F278-F266)*10/12</f>
        <v>4687.4521500000001</v>
      </c>
      <c r="G276" s="1">
        <f>G266+(G278-G266)*10/12</f>
        <v>4697.88814</v>
      </c>
      <c r="H276" s="1">
        <f>H266+(H278-H266)*10/12</f>
        <v>4675.4541716666663</v>
      </c>
      <c r="I276" t="str">
        <f>_xlfn.XLOOKUP($A276,ALGLIB_SSA_XAUUSD!$J$2:$J$1001,ALGLIB_SSA_XAUUSD!$K$2:$K$1001,"",0)</f>
        <v>XAUUSD</v>
      </c>
      <c r="J276" t="str">
        <f>_xlfn.XLOOKUP($A276,ALGLIB_SSA_XAUUSD!$J$2:$J$1001,ALGLIB_SSA_XAUUSD!$L$2:$L$1001,"",0)</f>
        <v>M5</v>
      </c>
      <c r="K276">
        <f>_xlfn.XLOOKUP($A276,ALGLIB_SSA_XAUUSD!$J$2:$J$1001,ALGLIB_SSA_XAUUSD!$M$2:$M$1001,"",0)</f>
        <v>4691.1099999999997</v>
      </c>
      <c r="L276">
        <f>_xlfn.XLOOKUP($A276,ALGLIB_SSA_XAUUSD!$J$2:$J$1001,ALGLIB_SSA_XAUUSD!$N$2:$N$1001,"",0)</f>
        <v>4692.6391199999998</v>
      </c>
      <c r="M276">
        <f>_xlfn.XLOOKUP($A276,ALGLIB_SSA_XAUUSD!$J$2:$J$1001,ALGLIB_SSA_XAUUSD!$O$2:$O$1001,"",0)</f>
        <v>4692.4131100000004</v>
      </c>
      <c r="N276">
        <f>_xlfn.XLOOKUP($A276,ALGLIB_SSA_XAUUSD!$J$2:$J$1001,ALGLIB_SSA_XAUUSD!$P$2:$P$1001,"",0)</f>
        <v>4695.3691200000003</v>
      </c>
      <c r="O276">
        <f>_xlfn.XLOOKUP($A276,ALGLIB_SSA_XAUUSD!$J$2:$J$1001,ALGLIB_SSA_XAUUSD!$Q$2:$Q$1001,"",0)</f>
        <v>4689.7413200000001</v>
      </c>
      <c r="R276">
        <f t="shared" si="60"/>
        <v>1775472600</v>
      </c>
      <c r="S276" t="str">
        <f t="shared" si="61"/>
        <v>XAUUSD</v>
      </c>
      <c r="T276" t="str">
        <f t="shared" si="62"/>
        <v>M5</v>
      </c>
      <c r="U276">
        <f t="shared" si="63"/>
        <v>4691.1099999999997</v>
      </c>
      <c r="V276">
        <f t="shared" si="64"/>
        <v>4687.4418316666661</v>
      </c>
      <c r="W276">
        <f t="shared" si="65"/>
        <v>4687.4521500000001</v>
      </c>
      <c r="X276">
        <f t="shared" si="66"/>
        <v>4692.6391199999998</v>
      </c>
      <c r="Y276">
        <f t="shared" si="67"/>
        <v>4692.4131100000004</v>
      </c>
      <c r="Z276">
        <f t="shared" si="68"/>
        <v>4697.88814</v>
      </c>
      <c r="AA276">
        <f t="shared" si="69"/>
        <v>4695.3691200000003</v>
      </c>
      <c r="AB276">
        <f t="shared" si="70"/>
        <v>4675.4541716666663</v>
      </c>
      <c r="AC276">
        <f t="shared" si="71"/>
        <v>4689.7413200000001</v>
      </c>
      <c r="AE276">
        <f t="shared" si="72"/>
        <v>4692.6391199999998</v>
      </c>
      <c r="AF276">
        <f t="shared" si="73"/>
        <v>4697.88814</v>
      </c>
      <c r="AG276">
        <f t="shared" si="74"/>
        <v>4675.4541716666663</v>
      </c>
    </row>
    <row r="277" spans="1:33" x14ac:dyDescent="0.55000000000000004">
      <c r="A277">
        <f>ALGLIB_SSA_XAUUSD!J277</f>
        <v>1775472900</v>
      </c>
      <c r="B277" t="str">
        <f>_xlfn.XLOOKUP($A277,ALGLIB_SSA_XAUUSD!$A$2:$A$1001,ALGLIB_SSA_XAUUSD!$B$2:$B$1001,"",0)</f>
        <v/>
      </c>
      <c r="C277" t="str">
        <f>_xlfn.XLOOKUP($A277,ALGLIB_SSA_XAUUSD!$A$2:$A$1001,ALGLIB_SSA_XAUUSD!$C$2:$C$1001,"",0)</f>
        <v/>
      </c>
      <c r="D277" s="1">
        <f>D266+(D278-D266)*11/12</f>
        <v>4679.0675000000001</v>
      </c>
      <c r="E277" s="1">
        <f>E266+(E278-E266)*11/12</f>
        <v>4687.1607258333333</v>
      </c>
      <c r="F277" s="1">
        <f>F266+(F278-F266)*11/12</f>
        <v>4687.411255</v>
      </c>
      <c r="G277" s="1">
        <f>G266+(G278-G266)*11/12</f>
        <v>4697.7347500000005</v>
      </c>
      <c r="H277" s="1">
        <f>H266+(H278-H266)*11/12</f>
        <v>4675.1691108333334</v>
      </c>
      <c r="I277" t="str">
        <f>_xlfn.XLOOKUP($A277,ALGLIB_SSA_XAUUSD!$J$2:$J$1001,ALGLIB_SSA_XAUUSD!$K$2:$K$1001,"",0)</f>
        <v>XAUUSD</v>
      </c>
      <c r="J277" t="str">
        <f>_xlfn.XLOOKUP($A277,ALGLIB_SSA_XAUUSD!$J$2:$J$1001,ALGLIB_SSA_XAUUSD!$L$2:$L$1001,"",0)</f>
        <v>M5</v>
      </c>
      <c r="K277">
        <f>_xlfn.XLOOKUP($A277,ALGLIB_SSA_XAUUSD!$J$2:$J$1001,ALGLIB_SSA_XAUUSD!$M$2:$M$1001,"",0)</f>
        <v>4689.82</v>
      </c>
      <c r="L277">
        <f>_xlfn.XLOOKUP($A277,ALGLIB_SSA_XAUUSD!$J$2:$J$1001,ALGLIB_SSA_XAUUSD!$N$2:$N$1001,"",0)</f>
        <v>4692.3270899999998</v>
      </c>
      <c r="M277">
        <f>_xlfn.XLOOKUP($A277,ALGLIB_SSA_XAUUSD!$J$2:$J$1001,ALGLIB_SSA_XAUUSD!$O$2:$O$1001,"",0)</f>
        <v>4692.3701000000001</v>
      </c>
      <c r="N277">
        <f>_xlfn.XLOOKUP($A277,ALGLIB_SSA_XAUUSD!$J$2:$J$1001,ALGLIB_SSA_XAUUSD!$P$2:$P$1001,"",0)</f>
        <v>4695.3549400000002</v>
      </c>
      <c r="O277">
        <f>_xlfn.XLOOKUP($A277,ALGLIB_SSA_XAUUSD!$J$2:$J$1001,ALGLIB_SSA_XAUUSD!$Q$2:$Q$1001,"",0)</f>
        <v>4689.7816700000003</v>
      </c>
      <c r="R277">
        <f t="shared" si="60"/>
        <v>1775472900</v>
      </c>
      <c r="S277" t="str">
        <f t="shared" si="61"/>
        <v>XAUUSD</v>
      </c>
      <c r="T277" t="str">
        <f t="shared" si="62"/>
        <v>M5</v>
      </c>
      <c r="U277">
        <f t="shared" si="63"/>
        <v>4689.82</v>
      </c>
      <c r="V277">
        <f t="shared" si="64"/>
        <v>4687.1607258333333</v>
      </c>
      <c r="W277">
        <f t="shared" si="65"/>
        <v>4687.411255</v>
      </c>
      <c r="X277">
        <f t="shared" si="66"/>
        <v>4692.3270899999998</v>
      </c>
      <c r="Y277">
        <f t="shared" si="67"/>
        <v>4692.3701000000001</v>
      </c>
      <c r="Z277">
        <f t="shared" si="68"/>
        <v>4697.7347500000005</v>
      </c>
      <c r="AA277">
        <f t="shared" si="69"/>
        <v>4695.3549400000002</v>
      </c>
      <c r="AB277">
        <f t="shared" si="70"/>
        <v>4675.1691108333334</v>
      </c>
      <c r="AC277">
        <f t="shared" si="71"/>
        <v>4689.7816700000003</v>
      </c>
      <c r="AE277">
        <f t="shared" si="72"/>
        <v>4692.3270899999998</v>
      </c>
      <c r="AF277">
        <f t="shared" si="73"/>
        <v>4697.7347500000005</v>
      </c>
      <c r="AG277">
        <f t="shared" si="74"/>
        <v>4675.1691108333334</v>
      </c>
    </row>
    <row r="278" spans="1:33" x14ac:dyDescent="0.55000000000000004">
      <c r="A278">
        <f>ALGLIB_SSA_XAUUSD!J278</f>
        <v>1775473200</v>
      </c>
      <c r="B278" t="str">
        <f>_xlfn.XLOOKUP($A278,ALGLIB_SSA_XAUUSD!$A$2:$A$1001,ALGLIB_SSA_XAUUSD!$B$2:$B$1001,"",0)</f>
        <v>XAUUSD</v>
      </c>
      <c r="C278" t="str">
        <f>_xlfn.XLOOKUP($A278,ALGLIB_SSA_XAUUSD!$A$2:$A$1001,ALGLIB_SSA_XAUUSD!$C$2:$C$1001,"",0)</f>
        <v>H1</v>
      </c>
      <c r="D278" s="2">
        <f>_xlfn.XLOOKUP($A278,ALGLIB_SSA_XAUUSD!$A$2:$A$1001,ALGLIB_SSA_XAUUSD!$D$2:$D$1001,"",0)</f>
        <v>4678.09</v>
      </c>
      <c r="E278" s="2">
        <f>_xlfn.XLOOKUP($A278,ALGLIB_SSA_XAUUSD!$A$2:$A$1001,ALGLIB_SSA_XAUUSD!$E$2:$E$1001,"",0)</f>
        <v>4686.8796199999997</v>
      </c>
      <c r="F278" s="2">
        <f>_xlfn.XLOOKUP($A278,ALGLIB_SSA_XAUUSD!$A$2:$A$1001,ALGLIB_SSA_XAUUSD!$F$2:$F$1001,"",0)</f>
        <v>4687.3703599999999</v>
      </c>
      <c r="G278" s="2">
        <f>_xlfn.XLOOKUP($A278,ALGLIB_SSA_XAUUSD!$A$2:$A$1001,ALGLIB_SSA_XAUUSD!$G$2:$G$1001,"",0)</f>
        <v>4697.5813600000001</v>
      </c>
      <c r="H278" s="2">
        <f>_xlfn.XLOOKUP($A278,ALGLIB_SSA_XAUUSD!$A$2:$A$1001,ALGLIB_SSA_XAUUSD!$H$2:$H$1001,"",0)</f>
        <v>4674.8840499999997</v>
      </c>
      <c r="I278" t="str">
        <f>_xlfn.XLOOKUP($A278,ALGLIB_SSA_XAUUSD!$J$2:$J$1001,ALGLIB_SSA_XAUUSD!$K$2:$K$1001,"",0)</f>
        <v>XAUUSD</v>
      </c>
      <c r="J278" t="str">
        <f>_xlfn.XLOOKUP($A278,ALGLIB_SSA_XAUUSD!$J$2:$J$1001,ALGLIB_SSA_XAUUSD!$L$2:$L$1001,"",0)</f>
        <v>M5</v>
      </c>
      <c r="K278">
        <f>_xlfn.XLOOKUP($A278,ALGLIB_SSA_XAUUSD!$J$2:$J$1001,ALGLIB_SSA_XAUUSD!$M$2:$M$1001,"",0)</f>
        <v>4693.0600000000004</v>
      </c>
      <c r="L278">
        <f>_xlfn.XLOOKUP($A278,ALGLIB_SSA_XAUUSD!$J$2:$J$1001,ALGLIB_SSA_XAUUSD!$N$2:$N$1001,"",0)</f>
        <v>4691.82917</v>
      </c>
      <c r="M278">
        <f>_xlfn.XLOOKUP($A278,ALGLIB_SSA_XAUUSD!$J$2:$J$1001,ALGLIB_SSA_XAUUSD!$O$2:$O$1001,"",0)</f>
        <v>4692.0996400000004</v>
      </c>
      <c r="N278">
        <f>_xlfn.XLOOKUP($A278,ALGLIB_SSA_XAUUSD!$J$2:$J$1001,ALGLIB_SSA_XAUUSD!$P$2:$P$1001,"",0)</f>
        <v>4695.0307199999997</v>
      </c>
      <c r="O278">
        <f>_xlfn.XLOOKUP($A278,ALGLIB_SSA_XAUUSD!$J$2:$J$1001,ALGLIB_SSA_XAUUSD!$Q$2:$Q$1001,"",0)</f>
        <v>4689.5729000000001</v>
      </c>
      <c r="R278">
        <f t="shared" si="60"/>
        <v>1775473200</v>
      </c>
      <c r="S278" t="str">
        <f t="shared" si="61"/>
        <v>XAUUSD</v>
      </c>
      <c r="T278" t="str">
        <f t="shared" si="62"/>
        <v>M5</v>
      </c>
      <c r="U278">
        <f t="shared" si="63"/>
        <v>4693.0600000000004</v>
      </c>
      <c r="V278">
        <f t="shared" si="64"/>
        <v>4686.8796199999997</v>
      </c>
      <c r="W278">
        <f t="shared" si="65"/>
        <v>4687.3703599999999</v>
      </c>
      <c r="X278">
        <f t="shared" si="66"/>
        <v>4691.82917</v>
      </c>
      <c r="Y278">
        <f t="shared" si="67"/>
        <v>4692.0996400000004</v>
      </c>
      <c r="Z278">
        <f t="shared" si="68"/>
        <v>4697.5813600000001</v>
      </c>
      <c r="AA278">
        <f t="shared" si="69"/>
        <v>4695.0307199999997</v>
      </c>
      <c r="AB278">
        <f t="shared" si="70"/>
        <v>4674.8840499999997</v>
      </c>
      <c r="AC278">
        <f t="shared" si="71"/>
        <v>4689.5729000000001</v>
      </c>
      <c r="AE278">
        <f t="shared" si="72"/>
        <v>4691.82917</v>
      </c>
      <c r="AF278">
        <f t="shared" si="73"/>
        <v>4697.5813600000001</v>
      </c>
      <c r="AG278">
        <f t="shared" si="74"/>
        <v>4674.8840499999997</v>
      </c>
    </row>
    <row r="279" spans="1:33" x14ac:dyDescent="0.55000000000000004">
      <c r="A279">
        <f>ALGLIB_SSA_XAUUSD!J279</f>
        <v>1775473500</v>
      </c>
      <c r="B279" t="str">
        <f>_xlfn.XLOOKUP($A279,ALGLIB_SSA_XAUUSD!$A$2:$A$1001,ALGLIB_SSA_XAUUSD!$B$2:$B$1001,"",0)</f>
        <v/>
      </c>
      <c r="C279" t="str">
        <f>_xlfn.XLOOKUP($A279,ALGLIB_SSA_XAUUSD!$A$2:$A$1001,ALGLIB_SSA_XAUUSD!$C$2:$C$1001,"",0)</f>
        <v/>
      </c>
      <c r="D279" s="1">
        <f>D278+(D290-D278)*1/12</f>
        <v>4677.9058333333332</v>
      </c>
      <c r="E279" s="1">
        <f>E278+(E290-E278)*1/12</f>
        <v>4686.476396666666</v>
      </c>
      <c r="F279" s="1">
        <f>F278+(F290-F278)*1/12</f>
        <v>4687.1483008333335</v>
      </c>
      <c r="G279" s="1">
        <f>G278+(G290-G278)*1/12</f>
        <v>4697.2565066666666</v>
      </c>
      <c r="H279" s="1">
        <f>H278+(H290-H278)*1/12</f>
        <v>4674.4132424999998</v>
      </c>
      <c r="I279" t="str">
        <f>_xlfn.XLOOKUP($A279,ALGLIB_SSA_XAUUSD!$J$2:$J$1001,ALGLIB_SSA_XAUUSD!$K$2:$K$1001,"",0)</f>
        <v>XAUUSD</v>
      </c>
      <c r="J279" t="str">
        <f>_xlfn.XLOOKUP($A279,ALGLIB_SSA_XAUUSD!$J$2:$J$1001,ALGLIB_SSA_XAUUSD!$L$2:$L$1001,"",0)</f>
        <v>M5</v>
      </c>
      <c r="K279">
        <f>_xlfn.XLOOKUP($A279,ALGLIB_SSA_XAUUSD!$J$2:$J$1001,ALGLIB_SSA_XAUUSD!$M$2:$M$1001,"",0)</f>
        <v>4692.58</v>
      </c>
      <c r="L279">
        <f>_xlfn.XLOOKUP($A279,ALGLIB_SSA_XAUUSD!$J$2:$J$1001,ALGLIB_SSA_XAUUSD!$N$2:$N$1001,"",0)</f>
        <v>4691.16428</v>
      </c>
      <c r="M279">
        <f>_xlfn.XLOOKUP($A279,ALGLIB_SSA_XAUUSD!$J$2:$J$1001,ALGLIB_SSA_XAUUSD!$O$2:$O$1001,"",0)</f>
        <v>4691.6319599999997</v>
      </c>
      <c r="N279">
        <f>_xlfn.XLOOKUP($A279,ALGLIB_SSA_XAUUSD!$J$2:$J$1001,ALGLIB_SSA_XAUUSD!$P$2:$P$1001,"",0)</f>
        <v>4694.4021599999996</v>
      </c>
      <c r="O279">
        <f>_xlfn.XLOOKUP($A279,ALGLIB_SSA_XAUUSD!$J$2:$J$1001,ALGLIB_SSA_XAUUSD!$Q$2:$Q$1001,"",0)</f>
        <v>4689.1510500000004</v>
      </c>
      <c r="R279">
        <f t="shared" si="60"/>
        <v>1775473500</v>
      </c>
      <c r="S279" t="str">
        <f t="shared" si="61"/>
        <v>XAUUSD</v>
      </c>
      <c r="T279" t="str">
        <f t="shared" si="62"/>
        <v>M5</v>
      </c>
      <c r="U279">
        <f t="shared" si="63"/>
        <v>4692.58</v>
      </c>
      <c r="V279">
        <f t="shared" si="64"/>
        <v>4686.476396666666</v>
      </c>
      <c r="W279">
        <f t="shared" si="65"/>
        <v>4687.1483008333335</v>
      </c>
      <c r="X279">
        <f t="shared" si="66"/>
        <v>4691.16428</v>
      </c>
      <c r="Y279">
        <f t="shared" si="67"/>
        <v>4691.6319599999997</v>
      </c>
      <c r="Z279">
        <f t="shared" si="68"/>
        <v>4697.2565066666666</v>
      </c>
      <c r="AA279">
        <f t="shared" si="69"/>
        <v>4694.4021599999996</v>
      </c>
      <c r="AB279">
        <f t="shared" si="70"/>
        <v>4674.4132424999998</v>
      </c>
      <c r="AC279">
        <f t="shared" si="71"/>
        <v>4689.1510500000004</v>
      </c>
      <c r="AE279">
        <f t="shared" si="72"/>
        <v>4691.16428</v>
      </c>
      <c r="AF279">
        <f t="shared" si="73"/>
        <v>4697.2565066666666</v>
      </c>
      <c r="AG279">
        <f t="shared" si="74"/>
        <v>4674.4132424999998</v>
      </c>
    </row>
    <row r="280" spans="1:33" x14ac:dyDescent="0.55000000000000004">
      <c r="A280">
        <f>ALGLIB_SSA_XAUUSD!J280</f>
        <v>1775473800</v>
      </c>
      <c r="B280" t="str">
        <f>_xlfn.XLOOKUP($A280,ALGLIB_SSA_XAUUSD!$A$2:$A$1001,ALGLIB_SSA_XAUUSD!$B$2:$B$1001,"",0)</f>
        <v/>
      </c>
      <c r="C280" t="str">
        <f>_xlfn.XLOOKUP($A280,ALGLIB_SSA_XAUUSD!$A$2:$A$1001,ALGLIB_SSA_XAUUSD!$C$2:$C$1001,"",0)</f>
        <v/>
      </c>
      <c r="D280" s="1">
        <f>D278+(D290-D278)*2/12</f>
        <v>4677.7216666666664</v>
      </c>
      <c r="E280" s="1">
        <f>E278+(E290-E278)*2/12</f>
        <v>4686.0731733333332</v>
      </c>
      <c r="F280" s="1">
        <f>F278+(F290-F278)*2/12</f>
        <v>4686.9262416666661</v>
      </c>
      <c r="G280" s="1">
        <f>G278+(G290-G278)*2/12</f>
        <v>4696.9316533333331</v>
      </c>
      <c r="H280" s="1">
        <f>H278+(H290-H278)*2/12</f>
        <v>4673.9424349999999</v>
      </c>
      <c r="I280" t="str">
        <f>_xlfn.XLOOKUP($A280,ALGLIB_SSA_XAUUSD!$J$2:$J$1001,ALGLIB_SSA_XAUUSD!$K$2:$K$1001,"",0)</f>
        <v>XAUUSD</v>
      </c>
      <c r="J280" t="str">
        <f>_xlfn.XLOOKUP($A280,ALGLIB_SSA_XAUUSD!$J$2:$J$1001,ALGLIB_SSA_XAUUSD!$L$2:$L$1001,"",0)</f>
        <v>M5</v>
      </c>
      <c r="K280">
        <f>_xlfn.XLOOKUP($A280,ALGLIB_SSA_XAUUSD!$J$2:$J$1001,ALGLIB_SSA_XAUUSD!$M$2:$M$1001,"",0)</f>
        <v>4689.57</v>
      </c>
      <c r="L280">
        <f>_xlfn.XLOOKUP($A280,ALGLIB_SSA_XAUUSD!$J$2:$J$1001,ALGLIB_SSA_XAUUSD!$N$2:$N$1001,"",0)</f>
        <v>4690.4626799999996</v>
      </c>
      <c r="M280">
        <f>_xlfn.XLOOKUP($A280,ALGLIB_SSA_XAUUSD!$J$2:$J$1001,ALGLIB_SSA_XAUUSD!$O$2:$O$1001,"",0)</f>
        <v>4691.0473199999997</v>
      </c>
      <c r="N280">
        <f>_xlfn.XLOOKUP($A280,ALGLIB_SSA_XAUUSD!$J$2:$J$1001,ALGLIB_SSA_XAUUSD!$P$2:$P$1001,"",0)</f>
        <v>4693.5891799999999</v>
      </c>
      <c r="O280">
        <f>_xlfn.XLOOKUP($A280,ALGLIB_SSA_XAUUSD!$J$2:$J$1001,ALGLIB_SSA_XAUUSD!$Q$2:$Q$1001,"",0)</f>
        <v>4688.5202300000001</v>
      </c>
      <c r="R280">
        <f t="shared" si="60"/>
        <v>1775473800</v>
      </c>
      <c r="S280" t="str">
        <f t="shared" si="61"/>
        <v>XAUUSD</v>
      </c>
      <c r="T280" t="str">
        <f t="shared" si="62"/>
        <v>M5</v>
      </c>
      <c r="U280">
        <f t="shared" si="63"/>
        <v>4689.57</v>
      </c>
      <c r="V280">
        <f t="shared" si="64"/>
        <v>4686.0731733333332</v>
      </c>
      <c r="W280">
        <f t="shared" si="65"/>
        <v>4686.9262416666661</v>
      </c>
      <c r="X280">
        <f t="shared" si="66"/>
        <v>4690.4626799999996</v>
      </c>
      <c r="Y280">
        <f t="shared" si="67"/>
        <v>4691.0473199999997</v>
      </c>
      <c r="Z280">
        <f t="shared" si="68"/>
        <v>4696.9316533333331</v>
      </c>
      <c r="AA280">
        <f t="shared" si="69"/>
        <v>4693.5891799999999</v>
      </c>
      <c r="AB280">
        <f t="shared" si="70"/>
        <v>4673.9424349999999</v>
      </c>
      <c r="AC280">
        <f t="shared" si="71"/>
        <v>4688.5202300000001</v>
      </c>
      <c r="AE280">
        <f t="shared" si="72"/>
        <v>4690.4626799999996</v>
      </c>
      <c r="AF280">
        <f t="shared" si="73"/>
        <v>4696.9316533333331</v>
      </c>
      <c r="AG280">
        <f t="shared" si="74"/>
        <v>4673.9424349999999</v>
      </c>
    </row>
    <row r="281" spans="1:33" x14ac:dyDescent="0.55000000000000004">
      <c r="A281">
        <f>ALGLIB_SSA_XAUUSD!J281</f>
        <v>1775474100</v>
      </c>
      <c r="B281" t="str">
        <f>_xlfn.XLOOKUP($A281,ALGLIB_SSA_XAUUSD!$A$2:$A$1001,ALGLIB_SSA_XAUUSD!$B$2:$B$1001,"",0)</f>
        <v/>
      </c>
      <c r="C281" t="str">
        <f>_xlfn.XLOOKUP($A281,ALGLIB_SSA_XAUUSD!$A$2:$A$1001,ALGLIB_SSA_XAUUSD!$C$2:$C$1001,"",0)</f>
        <v/>
      </c>
      <c r="D281" s="1">
        <f>D278+(D290-D278)*3/12</f>
        <v>4677.5375000000004</v>
      </c>
      <c r="E281" s="1">
        <f>E278+(E290-E278)*3/12</f>
        <v>4685.6699499999995</v>
      </c>
      <c r="F281" s="1">
        <f>F278+(F290-F278)*3/12</f>
        <v>4686.7041824999997</v>
      </c>
      <c r="G281" s="1">
        <f>G278+(G290-G278)*3/12</f>
        <v>4696.6067999999996</v>
      </c>
      <c r="H281" s="1">
        <f>H278+(H290-H278)*3/12</f>
        <v>4673.4716275000001</v>
      </c>
      <c r="I281" t="str">
        <f>_xlfn.XLOOKUP($A281,ALGLIB_SSA_XAUUSD!$J$2:$J$1001,ALGLIB_SSA_XAUUSD!$K$2:$K$1001,"",0)</f>
        <v>XAUUSD</v>
      </c>
      <c r="J281" t="str">
        <f>_xlfn.XLOOKUP($A281,ALGLIB_SSA_XAUUSD!$J$2:$J$1001,ALGLIB_SSA_XAUUSD!$L$2:$L$1001,"",0)</f>
        <v>M5</v>
      </c>
      <c r="K281">
        <f>_xlfn.XLOOKUP($A281,ALGLIB_SSA_XAUUSD!$J$2:$J$1001,ALGLIB_SSA_XAUUSD!$M$2:$M$1001,"",0)</f>
        <v>4691.63</v>
      </c>
      <c r="L281">
        <f>_xlfn.XLOOKUP($A281,ALGLIB_SSA_XAUUSD!$J$2:$J$1001,ALGLIB_SSA_XAUUSD!$N$2:$N$1001,"",0)</f>
        <v>4689.89275</v>
      </c>
      <c r="M281">
        <f>_xlfn.XLOOKUP($A281,ALGLIB_SSA_XAUUSD!$J$2:$J$1001,ALGLIB_SSA_XAUUSD!$O$2:$O$1001,"",0)</f>
        <v>4690.4700300000004</v>
      </c>
      <c r="N281">
        <f>_xlfn.XLOOKUP($A281,ALGLIB_SSA_XAUUSD!$J$2:$J$1001,ALGLIB_SSA_XAUUSD!$P$2:$P$1001,"",0)</f>
        <v>4692.8150999999998</v>
      </c>
      <c r="O281">
        <f>_xlfn.XLOOKUP($A281,ALGLIB_SSA_XAUUSD!$J$2:$J$1001,ALGLIB_SSA_XAUUSD!$Q$2:$Q$1001,"",0)</f>
        <v>4687.8385399999997</v>
      </c>
      <c r="R281">
        <f t="shared" si="60"/>
        <v>1775474100</v>
      </c>
      <c r="S281" t="str">
        <f t="shared" si="61"/>
        <v>XAUUSD</v>
      </c>
      <c r="T281" t="str">
        <f t="shared" si="62"/>
        <v>M5</v>
      </c>
      <c r="U281">
        <f t="shared" si="63"/>
        <v>4691.63</v>
      </c>
      <c r="V281">
        <f t="shared" si="64"/>
        <v>4685.6699499999995</v>
      </c>
      <c r="W281">
        <f t="shared" si="65"/>
        <v>4686.7041824999997</v>
      </c>
      <c r="X281">
        <f t="shared" si="66"/>
        <v>4689.89275</v>
      </c>
      <c r="Y281">
        <f t="shared" si="67"/>
        <v>4690.4700300000004</v>
      </c>
      <c r="Z281">
        <f t="shared" si="68"/>
        <v>4696.6067999999996</v>
      </c>
      <c r="AA281">
        <f t="shared" si="69"/>
        <v>4692.8150999999998</v>
      </c>
      <c r="AB281">
        <f t="shared" si="70"/>
        <v>4673.4716275000001</v>
      </c>
      <c r="AC281">
        <f t="shared" si="71"/>
        <v>4687.8385399999997</v>
      </c>
      <c r="AE281">
        <f t="shared" si="72"/>
        <v>4689.89275</v>
      </c>
      <c r="AF281">
        <f t="shared" si="73"/>
        <v>4696.6067999999996</v>
      </c>
      <c r="AG281">
        <f t="shared" si="74"/>
        <v>4673.4716275000001</v>
      </c>
    </row>
    <row r="282" spans="1:33" x14ac:dyDescent="0.55000000000000004">
      <c r="A282">
        <f>ALGLIB_SSA_XAUUSD!J282</f>
        <v>1775474400</v>
      </c>
      <c r="B282" t="str">
        <f>_xlfn.XLOOKUP($A282,ALGLIB_SSA_XAUUSD!$A$2:$A$1001,ALGLIB_SSA_XAUUSD!$B$2:$B$1001,"",0)</f>
        <v/>
      </c>
      <c r="C282" t="str">
        <f>_xlfn.XLOOKUP($A282,ALGLIB_SSA_XAUUSD!$A$2:$A$1001,ALGLIB_SSA_XAUUSD!$C$2:$C$1001,"",0)</f>
        <v/>
      </c>
      <c r="D282" s="1">
        <f>D278+(D290-D278)*4/12</f>
        <v>4677.3533333333335</v>
      </c>
      <c r="E282" s="1">
        <f>E278+(E290-E278)*4/12</f>
        <v>4685.2667266666667</v>
      </c>
      <c r="F282" s="1">
        <f>F278+(F290-F278)*4/12</f>
        <v>4686.4821233333332</v>
      </c>
      <c r="G282" s="1">
        <f>G278+(G290-G278)*4/12</f>
        <v>4696.281946666667</v>
      </c>
      <c r="H282" s="1">
        <f>H278+(H290-H278)*4/12</f>
        <v>4673.0008200000002</v>
      </c>
      <c r="I282" t="str">
        <f>_xlfn.XLOOKUP($A282,ALGLIB_SSA_XAUUSD!$J$2:$J$1001,ALGLIB_SSA_XAUUSD!$K$2:$K$1001,"",0)</f>
        <v>XAUUSD</v>
      </c>
      <c r="J282" t="str">
        <f>_xlfn.XLOOKUP($A282,ALGLIB_SSA_XAUUSD!$J$2:$J$1001,ALGLIB_SSA_XAUUSD!$L$2:$L$1001,"",0)</f>
        <v>M5</v>
      </c>
      <c r="K282">
        <f>_xlfn.XLOOKUP($A282,ALGLIB_SSA_XAUUSD!$J$2:$J$1001,ALGLIB_SSA_XAUUSD!$M$2:$M$1001,"",0)</f>
        <v>4688.0600000000004</v>
      </c>
      <c r="L282">
        <f>_xlfn.XLOOKUP($A282,ALGLIB_SSA_XAUUSD!$J$2:$J$1001,ALGLIB_SSA_XAUUSD!$N$2:$N$1001,"",0)</f>
        <v>4689.4188199999999</v>
      </c>
      <c r="M282">
        <f>_xlfn.XLOOKUP($A282,ALGLIB_SSA_XAUUSD!$J$2:$J$1001,ALGLIB_SSA_XAUUSD!$O$2:$O$1001,"",0)</f>
        <v>4689.9444299999996</v>
      </c>
      <c r="N282">
        <f>_xlfn.XLOOKUP($A282,ALGLIB_SSA_XAUUSD!$J$2:$J$1001,ALGLIB_SSA_XAUUSD!$P$2:$P$1001,"",0)</f>
        <v>4692.2205299999996</v>
      </c>
      <c r="O282">
        <f>_xlfn.XLOOKUP($A282,ALGLIB_SSA_XAUUSD!$J$2:$J$1001,ALGLIB_SSA_XAUUSD!$Q$2:$Q$1001,"",0)</f>
        <v>4687.1923399999996</v>
      </c>
      <c r="R282">
        <f t="shared" si="60"/>
        <v>1775474400</v>
      </c>
      <c r="S282" t="str">
        <f t="shared" si="61"/>
        <v>XAUUSD</v>
      </c>
      <c r="T282" t="str">
        <f t="shared" si="62"/>
        <v>M5</v>
      </c>
      <c r="U282">
        <f t="shared" si="63"/>
        <v>4688.0600000000004</v>
      </c>
      <c r="V282">
        <f t="shared" si="64"/>
        <v>4685.2667266666667</v>
      </c>
      <c r="W282">
        <f t="shared" si="65"/>
        <v>4686.4821233333332</v>
      </c>
      <c r="X282">
        <f t="shared" si="66"/>
        <v>4689.4188199999999</v>
      </c>
      <c r="Y282">
        <f t="shared" si="67"/>
        <v>4689.9444299999996</v>
      </c>
      <c r="Z282">
        <f t="shared" si="68"/>
        <v>4696.281946666667</v>
      </c>
      <c r="AA282">
        <f t="shared" si="69"/>
        <v>4692.2205299999996</v>
      </c>
      <c r="AB282">
        <f t="shared" si="70"/>
        <v>4673.0008200000002</v>
      </c>
      <c r="AC282">
        <f t="shared" si="71"/>
        <v>4687.1923399999996</v>
      </c>
      <c r="AE282">
        <f t="shared" si="72"/>
        <v>4689.4188199999999</v>
      </c>
      <c r="AF282">
        <f t="shared" si="73"/>
        <v>4696.281946666667</v>
      </c>
      <c r="AG282">
        <f t="shared" si="74"/>
        <v>4673.0008200000002</v>
      </c>
    </row>
    <row r="283" spans="1:33" x14ac:dyDescent="0.55000000000000004">
      <c r="A283">
        <f>ALGLIB_SSA_XAUUSD!J283</f>
        <v>1775474700</v>
      </c>
      <c r="B283" t="str">
        <f>_xlfn.XLOOKUP($A283,ALGLIB_SSA_XAUUSD!$A$2:$A$1001,ALGLIB_SSA_XAUUSD!$B$2:$B$1001,"",0)</f>
        <v/>
      </c>
      <c r="C283" t="str">
        <f>_xlfn.XLOOKUP($A283,ALGLIB_SSA_XAUUSD!$A$2:$A$1001,ALGLIB_SSA_XAUUSD!$C$2:$C$1001,"",0)</f>
        <v/>
      </c>
      <c r="D283" s="1">
        <f>D278+(D290-D278)*5/12</f>
        <v>4677.1691666666666</v>
      </c>
      <c r="E283" s="1">
        <f>E278+(E290-E278)*5/12</f>
        <v>4684.863503333333</v>
      </c>
      <c r="F283" s="1">
        <f>F278+(F290-F278)*5/12</f>
        <v>4686.2600641666668</v>
      </c>
      <c r="G283" s="1">
        <f>G278+(G290-G278)*5/12</f>
        <v>4695.9570933333334</v>
      </c>
      <c r="H283" s="1">
        <f>H278+(H290-H278)*5/12</f>
        <v>4672.5300125000003</v>
      </c>
      <c r="I283" t="str">
        <f>_xlfn.XLOOKUP($A283,ALGLIB_SSA_XAUUSD!$J$2:$J$1001,ALGLIB_SSA_XAUUSD!$K$2:$K$1001,"",0)</f>
        <v>XAUUSD</v>
      </c>
      <c r="J283" t="str">
        <f>_xlfn.XLOOKUP($A283,ALGLIB_SSA_XAUUSD!$J$2:$J$1001,ALGLIB_SSA_XAUUSD!$L$2:$L$1001,"",0)</f>
        <v>M5</v>
      </c>
      <c r="K283">
        <f>_xlfn.XLOOKUP($A283,ALGLIB_SSA_XAUUSD!$J$2:$J$1001,ALGLIB_SSA_XAUUSD!$M$2:$M$1001,"",0)</f>
        <v>4688.5</v>
      </c>
      <c r="L283">
        <f>_xlfn.XLOOKUP($A283,ALGLIB_SSA_XAUUSD!$J$2:$J$1001,ALGLIB_SSA_XAUUSD!$N$2:$N$1001,"",0)</f>
        <v>4689.0505300000004</v>
      </c>
      <c r="M283">
        <f>_xlfn.XLOOKUP($A283,ALGLIB_SSA_XAUUSD!$J$2:$J$1001,ALGLIB_SSA_XAUUSD!$O$2:$O$1001,"",0)</f>
        <v>4689.49748</v>
      </c>
      <c r="N283">
        <f>_xlfn.XLOOKUP($A283,ALGLIB_SSA_XAUUSD!$J$2:$J$1001,ALGLIB_SSA_XAUUSD!$P$2:$P$1001,"",0)</f>
        <v>4691.79979</v>
      </c>
      <c r="O283">
        <f>_xlfn.XLOOKUP($A283,ALGLIB_SSA_XAUUSD!$J$2:$J$1001,ALGLIB_SSA_XAUUSD!$Q$2:$Q$1001,"",0)</f>
        <v>4686.66111</v>
      </c>
      <c r="R283">
        <f t="shared" si="60"/>
        <v>1775474700</v>
      </c>
      <c r="S283" t="str">
        <f t="shared" si="61"/>
        <v>XAUUSD</v>
      </c>
      <c r="T283" t="str">
        <f t="shared" si="62"/>
        <v>M5</v>
      </c>
      <c r="U283">
        <f t="shared" si="63"/>
        <v>4688.5</v>
      </c>
      <c r="V283">
        <f t="shared" si="64"/>
        <v>4684.863503333333</v>
      </c>
      <c r="W283">
        <f t="shared" si="65"/>
        <v>4686.2600641666668</v>
      </c>
      <c r="X283">
        <f t="shared" si="66"/>
        <v>4689.0505300000004</v>
      </c>
      <c r="Y283">
        <f t="shared" si="67"/>
        <v>4689.49748</v>
      </c>
      <c r="Z283">
        <f t="shared" si="68"/>
        <v>4695.9570933333334</v>
      </c>
      <c r="AA283">
        <f t="shared" si="69"/>
        <v>4691.79979</v>
      </c>
      <c r="AB283">
        <f t="shared" si="70"/>
        <v>4672.5300125000003</v>
      </c>
      <c r="AC283">
        <f t="shared" si="71"/>
        <v>4686.66111</v>
      </c>
      <c r="AE283">
        <f t="shared" si="72"/>
        <v>4689.0505300000004</v>
      </c>
      <c r="AF283">
        <f t="shared" si="73"/>
        <v>4695.9570933333334</v>
      </c>
      <c r="AG283">
        <f t="shared" si="74"/>
        <v>4672.5300125000003</v>
      </c>
    </row>
    <row r="284" spans="1:33" x14ac:dyDescent="0.55000000000000004">
      <c r="A284">
        <f>ALGLIB_SSA_XAUUSD!J284</f>
        <v>1775475000</v>
      </c>
      <c r="B284" t="str">
        <f>_xlfn.XLOOKUP($A284,ALGLIB_SSA_XAUUSD!$A$2:$A$1001,ALGLIB_SSA_XAUUSD!$B$2:$B$1001,"",0)</f>
        <v/>
      </c>
      <c r="C284" t="str">
        <f>_xlfn.XLOOKUP($A284,ALGLIB_SSA_XAUUSD!$A$2:$A$1001,ALGLIB_SSA_XAUUSD!$C$2:$C$1001,"",0)</f>
        <v/>
      </c>
      <c r="D284" s="1">
        <f>D278+(D290-D278)*6/12</f>
        <v>4676.9850000000006</v>
      </c>
      <c r="E284" s="1">
        <f>E278+(E290-E278)*6/12</f>
        <v>4684.4602799999993</v>
      </c>
      <c r="F284" s="1">
        <f>F278+(F290-F278)*6/12</f>
        <v>4686.0380050000003</v>
      </c>
      <c r="G284" s="1">
        <f>G278+(G290-G278)*6/12</f>
        <v>4695.6322399999999</v>
      </c>
      <c r="H284" s="1">
        <f>H278+(H290-H278)*6/12</f>
        <v>4672.0592049999996</v>
      </c>
      <c r="I284" t="str">
        <f>_xlfn.XLOOKUP($A284,ALGLIB_SSA_XAUUSD!$J$2:$J$1001,ALGLIB_SSA_XAUUSD!$K$2:$K$1001,"",0)</f>
        <v>XAUUSD</v>
      </c>
      <c r="J284" t="str">
        <f>_xlfn.XLOOKUP($A284,ALGLIB_SSA_XAUUSD!$J$2:$J$1001,ALGLIB_SSA_XAUUSD!$L$2:$L$1001,"",0)</f>
        <v>M5</v>
      </c>
      <c r="K284">
        <f>_xlfn.XLOOKUP($A284,ALGLIB_SSA_XAUUSD!$J$2:$J$1001,ALGLIB_SSA_XAUUSD!$M$2:$M$1001,"",0)</f>
        <v>4689.41</v>
      </c>
      <c r="L284">
        <f>_xlfn.XLOOKUP($A284,ALGLIB_SSA_XAUUSD!$J$2:$J$1001,ALGLIB_SSA_XAUUSD!$N$2:$N$1001,"",0)</f>
        <v>4688.6322899999996</v>
      </c>
      <c r="M284">
        <f>_xlfn.XLOOKUP($A284,ALGLIB_SSA_XAUUSD!$J$2:$J$1001,ALGLIB_SSA_XAUUSD!$O$2:$O$1001,"",0)</f>
        <v>4689.0648799999999</v>
      </c>
      <c r="N284">
        <f>_xlfn.XLOOKUP($A284,ALGLIB_SSA_XAUUSD!$J$2:$J$1001,ALGLIB_SSA_XAUUSD!$P$2:$P$1001,"",0)</f>
        <v>4691.4970499999999</v>
      </c>
      <c r="O284">
        <f>_xlfn.XLOOKUP($A284,ALGLIB_SSA_XAUUSD!$J$2:$J$1001,ALGLIB_SSA_XAUUSD!$Q$2:$Q$1001,"",0)</f>
        <v>4686.1426700000002</v>
      </c>
      <c r="R284">
        <f t="shared" si="60"/>
        <v>1775475000</v>
      </c>
      <c r="S284" t="str">
        <f t="shared" si="61"/>
        <v>XAUUSD</v>
      </c>
      <c r="T284" t="str">
        <f t="shared" si="62"/>
        <v>M5</v>
      </c>
      <c r="U284">
        <f t="shared" si="63"/>
        <v>4689.41</v>
      </c>
      <c r="V284">
        <f t="shared" si="64"/>
        <v>4684.4602799999993</v>
      </c>
      <c r="W284">
        <f t="shared" si="65"/>
        <v>4686.0380050000003</v>
      </c>
      <c r="X284">
        <f t="shared" si="66"/>
        <v>4688.6322899999996</v>
      </c>
      <c r="Y284">
        <f t="shared" si="67"/>
        <v>4689.0648799999999</v>
      </c>
      <c r="Z284">
        <f t="shared" si="68"/>
        <v>4695.6322399999999</v>
      </c>
      <c r="AA284">
        <f t="shared" si="69"/>
        <v>4691.4970499999999</v>
      </c>
      <c r="AB284">
        <f t="shared" si="70"/>
        <v>4672.0592049999996</v>
      </c>
      <c r="AC284">
        <f t="shared" si="71"/>
        <v>4686.1426700000002</v>
      </c>
      <c r="AE284">
        <f t="shared" si="72"/>
        <v>4688.6322899999996</v>
      </c>
      <c r="AF284">
        <f t="shared" si="73"/>
        <v>4695.6322399999999</v>
      </c>
      <c r="AG284">
        <f t="shared" si="74"/>
        <v>4672.0592049999996</v>
      </c>
    </row>
    <row r="285" spans="1:33" x14ac:dyDescent="0.55000000000000004">
      <c r="A285">
        <f>ALGLIB_SSA_XAUUSD!J285</f>
        <v>1775475300</v>
      </c>
      <c r="B285" t="str">
        <f>_xlfn.XLOOKUP($A285,ALGLIB_SSA_XAUUSD!$A$2:$A$1001,ALGLIB_SSA_XAUUSD!$B$2:$B$1001,"",0)</f>
        <v/>
      </c>
      <c r="C285" t="str">
        <f>_xlfn.XLOOKUP($A285,ALGLIB_SSA_XAUUSD!$A$2:$A$1001,ALGLIB_SSA_XAUUSD!$C$2:$C$1001,"",0)</f>
        <v/>
      </c>
      <c r="D285" s="1">
        <f>D278+(D290-D278)*7/12</f>
        <v>4676.8008333333337</v>
      </c>
      <c r="E285" s="1">
        <f>E278+(E290-E278)*7/12</f>
        <v>4684.0570566666665</v>
      </c>
      <c r="F285" s="1">
        <f>F278+(F290-F278)*7/12</f>
        <v>4685.815945833333</v>
      </c>
      <c r="G285" s="1">
        <f>G278+(G290-G278)*7/12</f>
        <v>4695.3073866666664</v>
      </c>
      <c r="H285" s="1">
        <f>H278+(H290-H278)*7/12</f>
        <v>4671.5883974999997</v>
      </c>
      <c r="I285" t="str">
        <f>_xlfn.XLOOKUP($A285,ALGLIB_SSA_XAUUSD!$J$2:$J$1001,ALGLIB_SSA_XAUUSD!$K$2:$K$1001,"",0)</f>
        <v>XAUUSD</v>
      </c>
      <c r="J285" t="str">
        <f>_xlfn.XLOOKUP($A285,ALGLIB_SSA_XAUUSD!$J$2:$J$1001,ALGLIB_SSA_XAUUSD!$L$2:$L$1001,"",0)</f>
        <v>M5</v>
      </c>
      <c r="K285">
        <f>_xlfn.XLOOKUP($A285,ALGLIB_SSA_XAUUSD!$J$2:$J$1001,ALGLIB_SSA_XAUUSD!$M$2:$M$1001,"",0)</f>
        <v>4689.6499999999996</v>
      </c>
      <c r="L285">
        <f>_xlfn.XLOOKUP($A285,ALGLIB_SSA_XAUUSD!$J$2:$J$1001,ALGLIB_SSA_XAUUSD!$N$2:$N$1001,"",0)</f>
        <v>4687.9613200000003</v>
      </c>
      <c r="M285">
        <f>_xlfn.XLOOKUP($A285,ALGLIB_SSA_XAUUSD!$J$2:$J$1001,ALGLIB_SSA_XAUUSD!$O$2:$O$1001,"",0)</f>
        <v>4688.5131000000001</v>
      </c>
      <c r="N285">
        <f>_xlfn.XLOOKUP($A285,ALGLIB_SSA_XAUUSD!$J$2:$J$1001,ALGLIB_SSA_XAUUSD!$P$2:$P$1001,"",0)</f>
        <v>4691.0984500000004</v>
      </c>
      <c r="O285">
        <f>_xlfn.XLOOKUP($A285,ALGLIB_SSA_XAUUSD!$J$2:$J$1001,ALGLIB_SSA_XAUUSD!$Q$2:$Q$1001,"",0)</f>
        <v>4685.4689900000003</v>
      </c>
      <c r="R285">
        <f t="shared" si="60"/>
        <v>1775475300</v>
      </c>
      <c r="S285" t="str">
        <f t="shared" si="61"/>
        <v>XAUUSD</v>
      </c>
      <c r="T285" t="str">
        <f t="shared" si="62"/>
        <v>M5</v>
      </c>
      <c r="U285">
        <f t="shared" si="63"/>
        <v>4689.6499999999996</v>
      </c>
      <c r="V285">
        <f t="shared" si="64"/>
        <v>4684.0570566666665</v>
      </c>
      <c r="W285">
        <f t="shared" si="65"/>
        <v>4685.815945833333</v>
      </c>
      <c r="X285">
        <f t="shared" si="66"/>
        <v>4687.9613200000003</v>
      </c>
      <c r="Y285">
        <f t="shared" si="67"/>
        <v>4688.5131000000001</v>
      </c>
      <c r="Z285">
        <f t="shared" si="68"/>
        <v>4695.3073866666664</v>
      </c>
      <c r="AA285">
        <f t="shared" si="69"/>
        <v>4691.0984500000004</v>
      </c>
      <c r="AB285">
        <f t="shared" si="70"/>
        <v>4671.5883974999997</v>
      </c>
      <c r="AC285">
        <f t="shared" si="71"/>
        <v>4685.4689900000003</v>
      </c>
      <c r="AE285">
        <f t="shared" si="72"/>
        <v>4687.9613200000003</v>
      </c>
      <c r="AF285">
        <f t="shared" si="73"/>
        <v>4695.3073866666664</v>
      </c>
      <c r="AG285">
        <f t="shared" si="74"/>
        <v>4671.5883974999997</v>
      </c>
    </row>
    <row r="286" spans="1:33" x14ac:dyDescent="0.55000000000000004">
      <c r="A286">
        <f>ALGLIB_SSA_XAUUSD!J286</f>
        <v>1775475600</v>
      </c>
      <c r="B286" t="str">
        <f>_xlfn.XLOOKUP($A286,ALGLIB_SSA_XAUUSD!$A$2:$A$1001,ALGLIB_SSA_XAUUSD!$B$2:$B$1001,"",0)</f>
        <v/>
      </c>
      <c r="C286" t="str">
        <f>_xlfn.XLOOKUP($A286,ALGLIB_SSA_XAUUSD!$A$2:$A$1001,ALGLIB_SSA_XAUUSD!$C$2:$C$1001,"",0)</f>
        <v/>
      </c>
      <c r="D286" s="1">
        <f>D278+(D290-D278)*8/12</f>
        <v>4676.6166666666668</v>
      </c>
      <c r="E286" s="1">
        <f>E278+(E290-E278)*8/12</f>
        <v>4683.6538333333328</v>
      </c>
      <c r="F286" s="1">
        <f>F278+(F290-F278)*8/12</f>
        <v>4685.5938866666665</v>
      </c>
      <c r="G286" s="1">
        <f>G278+(G290-G278)*8/12</f>
        <v>4694.9825333333329</v>
      </c>
      <c r="H286" s="1">
        <f>H278+(H290-H278)*8/12</f>
        <v>4671.1175899999998</v>
      </c>
      <c r="I286" t="str">
        <f>_xlfn.XLOOKUP($A286,ALGLIB_SSA_XAUUSD!$J$2:$J$1001,ALGLIB_SSA_XAUUSD!$K$2:$K$1001,"",0)</f>
        <v>XAUUSD</v>
      </c>
      <c r="J286" t="str">
        <f>_xlfn.XLOOKUP($A286,ALGLIB_SSA_XAUUSD!$J$2:$J$1001,ALGLIB_SSA_XAUUSD!$L$2:$L$1001,"",0)</f>
        <v>M5</v>
      </c>
      <c r="K286">
        <f>_xlfn.XLOOKUP($A286,ALGLIB_SSA_XAUUSD!$J$2:$J$1001,ALGLIB_SSA_XAUUSD!$M$2:$M$1001,"",0)</f>
        <v>4685.34</v>
      </c>
      <c r="L286">
        <f>_xlfn.XLOOKUP($A286,ALGLIB_SSA_XAUUSD!$J$2:$J$1001,ALGLIB_SSA_XAUUSD!$N$2:$N$1001,"",0)</f>
        <v>4686.8371299999999</v>
      </c>
      <c r="M286">
        <f>_xlfn.XLOOKUP($A286,ALGLIB_SSA_XAUUSD!$J$2:$J$1001,ALGLIB_SSA_XAUUSD!$O$2:$O$1001,"",0)</f>
        <v>4687.6751100000001</v>
      </c>
      <c r="N286">
        <f>_xlfn.XLOOKUP($A286,ALGLIB_SSA_XAUUSD!$J$2:$J$1001,ALGLIB_SSA_XAUUSD!$P$2:$P$1001,"",0)</f>
        <v>4690.3923000000004</v>
      </c>
      <c r="O286">
        <f>_xlfn.XLOOKUP($A286,ALGLIB_SSA_XAUUSD!$J$2:$J$1001,ALGLIB_SSA_XAUUSD!$Q$2:$Q$1001,"",0)</f>
        <v>4684.5075399999996</v>
      </c>
      <c r="R286">
        <f t="shared" si="60"/>
        <v>1775475600</v>
      </c>
      <c r="S286" t="str">
        <f t="shared" si="61"/>
        <v>XAUUSD</v>
      </c>
      <c r="T286" t="str">
        <f t="shared" si="62"/>
        <v>M5</v>
      </c>
      <c r="U286">
        <f t="shared" si="63"/>
        <v>4685.34</v>
      </c>
      <c r="V286">
        <f t="shared" si="64"/>
        <v>4683.6538333333328</v>
      </c>
      <c r="W286">
        <f t="shared" si="65"/>
        <v>4685.5938866666665</v>
      </c>
      <c r="X286">
        <f t="shared" si="66"/>
        <v>4686.8371299999999</v>
      </c>
      <c r="Y286">
        <f t="shared" si="67"/>
        <v>4687.6751100000001</v>
      </c>
      <c r="Z286">
        <f t="shared" si="68"/>
        <v>4694.9825333333329</v>
      </c>
      <c r="AA286">
        <f t="shared" si="69"/>
        <v>4690.3923000000004</v>
      </c>
      <c r="AB286">
        <f t="shared" si="70"/>
        <v>4671.1175899999998</v>
      </c>
      <c r="AC286">
        <f t="shared" si="71"/>
        <v>4684.5075399999996</v>
      </c>
      <c r="AE286">
        <f t="shared" si="72"/>
        <v>4686.8371299999999</v>
      </c>
      <c r="AF286">
        <f t="shared" si="73"/>
        <v>4694.9825333333329</v>
      </c>
      <c r="AG286">
        <f t="shared" si="74"/>
        <v>4671.1175899999998</v>
      </c>
    </row>
    <row r="287" spans="1:33" x14ac:dyDescent="0.55000000000000004">
      <c r="A287">
        <f>ALGLIB_SSA_XAUUSD!J287</f>
        <v>1775475900</v>
      </c>
      <c r="B287" t="str">
        <f>_xlfn.XLOOKUP($A287,ALGLIB_SSA_XAUUSD!$A$2:$A$1001,ALGLIB_SSA_XAUUSD!$B$2:$B$1001,"",0)</f>
        <v/>
      </c>
      <c r="C287" t="str">
        <f>_xlfn.XLOOKUP($A287,ALGLIB_SSA_XAUUSD!$A$2:$A$1001,ALGLIB_SSA_XAUUSD!$C$2:$C$1001,"",0)</f>
        <v/>
      </c>
      <c r="D287" s="1">
        <f>D278+(D290-D278)*9/12</f>
        <v>4676.4324999999999</v>
      </c>
      <c r="E287" s="1">
        <f>E278+(E290-E278)*9/12</f>
        <v>4683.2506100000001</v>
      </c>
      <c r="F287" s="1">
        <f>F278+(F290-F278)*9/12</f>
        <v>4685.3718275000001</v>
      </c>
      <c r="G287" s="1">
        <f>G278+(G290-G278)*9/12</f>
        <v>4694.6576800000003</v>
      </c>
      <c r="H287" s="1">
        <f>H278+(H290-H278)*9/12</f>
        <v>4670.6467825</v>
      </c>
      <c r="I287" t="str">
        <f>_xlfn.XLOOKUP($A287,ALGLIB_SSA_XAUUSD!$J$2:$J$1001,ALGLIB_SSA_XAUUSD!$K$2:$K$1001,"",0)</f>
        <v>XAUUSD</v>
      </c>
      <c r="J287" t="str">
        <f>_xlfn.XLOOKUP($A287,ALGLIB_SSA_XAUUSD!$J$2:$J$1001,ALGLIB_SSA_XAUUSD!$L$2:$L$1001,"",0)</f>
        <v>M5</v>
      </c>
      <c r="K287">
        <f>_xlfn.XLOOKUP($A287,ALGLIB_SSA_XAUUSD!$J$2:$J$1001,ALGLIB_SSA_XAUUSD!$M$2:$M$1001,"",0)</f>
        <v>4682.99</v>
      </c>
      <c r="L287">
        <f>_xlfn.XLOOKUP($A287,ALGLIB_SSA_XAUUSD!$J$2:$J$1001,ALGLIB_SSA_XAUUSD!$N$2:$N$1001,"",0)</f>
        <v>4685.2211399999997</v>
      </c>
      <c r="M287">
        <f>_xlfn.XLOOKUP($A287,ALGLIB_SSA_XAUUSD!$J$2:$J$1001,ALGLIB_SSA_XAUUSD!$O$2:$O$1001,"",0)</f>
        <v>4686.4481299999998</v>
      </c>
      <c r="N287">
        <f>_xlfn.XLOOKUP($A287,ALGLIB_SSA_XAUUSD!$J$2:$J$1001,ALGLIB_SSA_XAUUSD!$P$2:$P$1001,"",0)</f>
        <v>4689.1442500000003</v>
      </c>
      <c r="O287">
        <f>_xlfn.XLOOKUP($A287,ALGLIB_SSA_XAUUSD!$J$2:$J$1001,ALGLIB_SSA_XAUUSD!$Q$2:$Q$1001,"",0)</f>
        <v>4683.0767299999998</v>
      </c>
      <c r="R287">
        <f t="shared" si="60"/>
        <v>1775475900</v>
      </c>
      <c r="S287" t="str">
        <f t="shared" si="61"/>
        <v>XAUUSD</v>
      </c>
      <c r="T287" t="str">
        <f t="shared" si="62"/>
        <v>M5</v>
      </c>
      <c r="U287">
        <f t="shared" si="63"/>
        <v>4682.99</v>
      </c>
      <c r="V287">
        <f t="shared" si="64"/>
        <v>4683.2506100000001</v>
      </c>
      <c r="W287">
        <f t="shared" si="65"/>
        <v>4685.3718275000001</v>
      </c>
      <c r="X287">
        <f t="shared" si="66"/>
        <v>4685.2211399999997</v>
      </c>
      <c r="Y287">
        <f t="shared" si="67"/>
        <v>4686.4481299999998</v>
      </c>
      <c r="Z287">
        <f t="shared" si="68"/>
        <v>4694.6576800000003</v>
      </c>
      <c r="AA287">
        <f t="shared" si="69"/>
        <v>4689.1442500000003</v>
      </c>
      <c r="AB287">
        <f t="shared" si="70"/>
        <v>4670.6467825</v>
      </c>
      <c r="AC287">
        <f t="shared" si="71"/>
        <v>4683.0767299999998</v>
      </c>
      <c r="AE287">
        <f t="shared" si="72"/>
        <v>4685.2211399999997</v>
      </c>
      <c r="AF287">
        <f t="shared" si="73"/>
        <v>4694.6576800000003</v>
      </c>
      <c r="AG287">
        <f t="shared" si="74"/>
        <v>4670.6467825</v>
      </c>
    </row>
    <row r="288" spans="1:33" x14ac:dyDescent="0.55000000000000004">
      <c r="A288">
        <f>ALGLIB_SSA_XAUUSD!J288</f>
        <v>1775476200</v>
      </c>
      <c r="B288" t="str">
        <f>_xlfn.XLOOKUP($A288,ALGLIB_SSA_XAUUSD!$A$2:$A$1001,ALGLIB_SSA_XAUUSD!$B$2:$B$1001,"",0)</f>
        <v/>
      </c>
      <c r="C288" t="str">
        <f>_xlfn.XLOOKUP($A288,ALGLIB_SSA_XAUUSD!$A$2:$A$1001,ALGLIB_SSA_XAUUSD!$C$2:$C$1001,"",0)</f>
        <v/>
      </c>
      <c r="D288" s="1">
        <f>D278+(D290-D278)*10/12</f>
        <v>4676.248333333333</v>
      </c>
      <c r="E288" s="1">
        <f>E278+(E290-E278)*10/12</f>
        <v>4682.8473866666664</v>
      </c>
      <c r="F288" s="1">
        <f>F278+(F290-F278)*10/12</f>
        <v>4685.1497683333328</v>
      </c>
      <c r="G288" s="1">
        <f>G278+(G290-G278)*10/12</f>
        <v>4694.3328266666667</v>
      </c>
      <c r="H288" s="1">
        <f>H278+(H290-H278)*10/12</f>
        <v>4670.1759750000001</v>
      </c>
      <c r="I288" t="str">
        <f>_xlfn.XLOOKUP($A288,ALGLIB_SSA_XAUUSD!$J$2:$J$1001,ALGLIB_SSA_XAUUSD!$K$2:$K$1001,"",0)</f>
        <v>XAUUSD</v>
      </c>
      <c r="J288" t="str">
        <f>_xlfn.XLOOKUP($A288,ALGLIB_SSA_XAUUSD!$J$2:$J$1001,ALGLIB_SSA_XAUUSD!$L$2:$L$1001,"",0)</f>
        <v>M5</v>
      </c>
      <c r="K288">
        <f>_xlfn.XLOOKUP($A288,ALGLIB_SSA_XAUUSD!$J$2:$J$1001,ALGLIB_SSA_XAUUSD!$M$2:$M$1001,"",0)</f>
        <v>4683.3999999999996</v>
      </c>
      <c r="L288">
        <f>_xlfn.XLOOKUP($A288,ALGLIB_SSA_XAUUSD!$J$2:$J$1001,ALGLIB_SSA_XAUUSD!$N$2:$N$1001,"",0)</f>
        <v>4683.1106499999996</v>
      </c>
      <c r="M288">
        <f>_xlfn.XLOOKUP($A288,ALGLIB_SSA_XAUUSD!$J$2:$J$1001,ALGLIB_SSA_XAUUSD!$O$2:$O$1001,"",0)</f>
        <v>4684.7793899999997</v>
      </c>
      <c r="N288">
        <f>_xlfn.XLOOKUP($A288,ALGLIB_SSA_XAUUSD!$J$2:$J$1001,ALGLIB_SSA_XAUUSD!$P$2:$P$1001,"",0)</f>
        <v>4687.4318000000003</v>
      </c>
      <c r="O288">
        <f>_xlfn.XLOOKUP($A288,ALGLIB_SSA_XAUUSD!$J$2:$J$1001,ALGLIB_SSA_XAUUSD!$Q$2:$Q$1001,"",0)</f>
        <v>4681.1264300000003</v>
      </c>
      <c r="R288">
        <f t="shared" si="60"/>
        <v>1775476200</v>
      </c>
      <c r="S288" t="str">
        <f t="shared" si="61"/>
        <v>XAUUSD</v>
      </c>
      <c r="T288" t="str">
        <f t="shared" si="62"/>
        <v>M5</v>
      </c>
      <c r="U288">
        <f t="shared" si="63"/>
        <v>4683.3999999999996</v>
      </c>
      <c r="V288">
        <f t="shared" si="64"/>
        <v>4682.8473866666664</v>
      </c>
      <c r="W288">
        <f t="shared" si="65"/>
        <v>4685.1497683333328</v>
      </c>
      <c r="X288">
        <f t="shared" si="66"/>
        <v>4683.1106499999996</v>
      </c>
      <c r="Y288">
        <f t="shared" si="67"/>
        <v>4684.7793899999997</v>
      </c>
      <c r="Z288">
        <f t="shared" si="68"/>
        <v>4694.3328266666667</v>
      </c>
      <c r="AA288">
        <f t="shared" si="69"/>
        <v>4687.4318000000003</v>
      </c>
      <c r="AB288">
        <f t="shared" si="70"/>
        <v>4670.1759750000001</v>
      </c>
      <c r="AC288">
        <f t="shared" si="71"/>
        <v>4681.1264300000003</v>
      </c>
      <c r="AE288">
        <f t="shared" si="72"/>
        <v>4683.1106499999996</v>
      </c>
      <c r="AF288">
        <f t="shared" si="73"/>
        <v>4694.3328266666667</v>
      </c>
      <c r="AG288">
        <f t="shared" si="74"/>
        <v>4670.1759750000001</v>
      </c>
    </row>
    <row r="289" spans="1:33" x14ac:dyDescent="0.55000000000000004">
      <c r="A289">
        <f>ALGLIB_SSA_XAUUSD!J289</f>
        <v>1775476500</v>
      </c>
      <c r="B289" t="str">
        <f>_xlfn.XLOOKUP($A289,ALGLIB_SSA_XAUUSD!$A$2:$A$1001,ALGLIB_SSA_XAUUSD!$B$2:$B$1001,"",0)</f>
        <v/>
      </c>
      <c r="C289" t="str">
        <f>_xlfn.XLOOKUP($A289,ALGLIB_SSA_XAUUSD!$A$2:$A$1001,ALGLIB_SSA_XAUUSD!$C$2:$C$1001,"",0)</f>
        <v/>
      </c>
      <c r="D289" s="1">
        <f>D278+(D290-D278)*11/12</f>
        <v>4676.064166666667</v>
      </c>
      <c r="E289" s="1">
        <f>E278+(E290-E278)*11/12</f>
        <v>4682.4441633333336</v>
      </c>
      <c r="F289" s="1">
        <f>F278+(F290-F278)*11/12</f>
        <v>4684.9277091666663</v>
      </c>
      <c r="G289" s="1">
        <f>G278+(G290-G278)*11/12</f>
        <v>4694.0079733333332</v>
      </c>
      <c r="H289" s="1">
        <f>H278+(H290-H278)*11/12</f>
        <v>4669.7051675000002</v>
      </c>
      <c r="I289" t="str">
        <f>_xlfn.XLOOKUP($A289,ALGLIB_SSA_XAUUSD!$J$2:$J$1001,ALGLIB_SSA_XAUUSD!$K$2:$K$1001,"",0)</f>
        <v>XAUUSD</v>
      </c>
      <c r="J289" t="str">
        <f>_xlfn.XLOOKUP($A289,ALGLIB_SSA_XAUUSD!$J$2:$J$1001,ALGLIB_SSA_XAUUSD!$L$2:$L$1001,"",0)</f>
        <v>M5</v>
      </c>
      <c r="K289">
        <f>_xlfn.XLOOKUP($A289,ALGLIB_SSA_XAUUSD!$J$2:$J$1001,ALGLIB_SSA_XAUUSD!$M$2:$M$1001,"",0)</f>
        <v>4678.09</v>
      </c>
      <c r="L289">
        <f>_xlfn.XLOOKUP($A289,ALGLIB_SSA_XAUUSD!$J$2:$J$1001,ALGLIB_SSA_XAUUSD!$N$2:$N$1001,"",0)</f>
        <v>4680.5565699999997</v>
      </c>
      <c r="M289">
        <f>_xlfn.XLOOKUP($A289,ALGLIB_SSA_XAUUSD!$J$2:$J$1001,ALGLIB_SSA_XAUUSD!$O$2:$O$1001,"",0)</f>
        <v>4682.6679800000002</v>
      </c>
      <c r="N289">
        <f>_xlfn.XLOOKUP($A289,ALGLIB_SSA_XAUUSD!$J$2:$J$1001,ALGLIB_SSA_XAUUSD!$P$2:$P$1001,"",0)</f>
        <v>4685.3007100000004</v>
      </c>
      <c r="O289">
        <f>_xlfn.XLOOKUP($A289,ALGLIB_SSA_XAUUSD!$J$2:$J$1001,ALGLIB_SSA_XAUUSD!$Q$2:$Q$1001,"",0)</f>
        <v>4678.6751700000004</v>
      </c>
      <c r="R289">
        <f t="shared" si="60"/>
        <v>1775476500</v>
      </c>
      <c r="S289" t="str">
        <f t="shared" si="61"/>
        <v>XAUUSD</v>
      </c>
      <c r="T289" t="str">
        <f t="shared" si="62"/>
        <v>M5</v>
      </c>
      <c r="U289">
        <f t="shared" si="63"/>
        <v>4678.09</v>
      </c>
      <c r="V289">
        <f t="shared" si="64"/>
        <v>4682.4441633333336</v>
      </c>
      <c r="W289">
        <f t="shared" si="65"/>
        <v>4684.9277091666663</v>
      </c>
      <c r="X289">
        <f t="shared" si="66"/>
        <v>4680.5565699999997</v>
      </c>
      <c r="Y289">
        <f t="shared" si="67"/>
        <v>4682.6679800000002</v>
      </c>
      <c r="Z289">
        <f t="shared" si="68"/>
        <v>4694.0079733333332</v>
      </c>
      <c r="AA289">
        <f t="shared" si="69"/>
        <v>4685.3007100000004</v>
      </c>
      <c r="AB289">
        <f t="shared" si="70"/>
        <v>4669.7051675000002</v>
      </c>
      <c r="AC289">
        <f t="shared" si="71"/>
        <v>4678.6751700000004</v>
      </c>
      <c r="AE289">
        <f t="shared" si="72"/>
        <v>4680.5565699999997</v>
      </c>
      <c r="AF289">
        <f t="shared" si="73"/>
        <v>4694.0079733333332</v>
      </c>
      <c r="AG289">
        <f t="shared" si="74"/>
        <v>4669.7051675000002</v>
      </c>
    </row>
    <row r="290" spans="1:33" x14ac:dyDescent="0.55000000000000004">
      <c r="A290">
        <f>ALGLIB_SSA_XAUUSD!J290</f>
        <v>1775476800</v>
      </c>
      <c r="B290" t="str">
        <f>_xlfn.XLOOKUP($A290,ALGLIB_SSA_XAUUSD!$A$2:$A$1001,ALGLIB_SSA_XAUUSD!$B$2:$B$1001,"",0)</f>
        <v>XAUUSD</v>
      </c>
      <c r="C290" t="str">
        <f>_xlfn.XLOOKUP($A290,ALGLIB_SSA_XAUUSD!$A$2:$A$1001,ALGLIB_SSA_XAUUSD!$C$2:$C$1001,"",0)</f>
        <v>H1</v>
      </c>
      <c r="D290" s="2">
        <f>_xlfn.XLOOKUP($A290,ALGLIB_SSA_XAUUSD!$A$2:$A$1001,ALGLIB_SSA_XAUUSD!$D$2:$D$1001,"",0)</f>
        <v>4675.88</v>
      </c>
      <c r="E290" s="2">
        <f>_xlfn.XLOOKUP($A290,ALGLIB_SSA_XAUUSD!$A$2:$A$1001,ALGLIB_SSA_XAUUSD!$E$2:$E$1001,"",0)</f>
        <v>4682.0409399999999</v>
      </c>
      <c r="F290" s="2">
        <f>_xlfn.XLOOKUP($A290,ALGLIB_SSA_XAUUSD!$A$2:$A$1001,ALGLIB_SSA_XAUUSD!$F$2:$F$1001,"",0)</f>
        <v>4684.7056499999999</v>
      </c>
      <c r="G290" s="2">
        <f>_xlfn.XLOOKUP($A290,ALGLIB_SSA_XAUUSD!$A$2:$A$1001,ALGLIB_SSA_XAUUSD!$G$2:$G$1001,"",0)</f>
        <v>4693.6831199999997</v>
      </c>
      <c r="H290" s="2">
        <f>_xlfn.XLOOKUP($A290,ALGLIB_SSA_XAUUSD!$A$2:$A$1001,ALGLIB_SSA_XAUUSD!$H$2:$H$1001,"",0)</f>
        <v>4669.2343600000004</v>
      </c>
      <c r="I290" t="str">
        <f>_xlfn.XLOOKUP($A290,ALGLIB_SSA_XAUUSD!$J$2:$J$1001,ALGLIB_SSA_XAUUSD!$K$2:$K$1001,"",0)</f>
        <v>XAUUSD</v>
      </c>
      <c r="J290" t="str">
        <f>_xlfn.XLOOKUP($A290,ALGLIB_SSA_XAUUSD!$J$2:$J$1001,ALGLIB_SSA_XAUUSD!$L$2:$L$1001,"",0)</f>
        <v>M5</v>
      </c>
      <c r="K290">
        <f>_xlfn.XLOOKUP($A290,ALGLIB_SSA_XAUUSD!$J$2:$J$1001,ALGLIB_SSA_XAUUSD!$M$2:$M$1001,"",0)</f>
        <v>4682.0200000000004</v>
      </c>
      <c r="L290">
        <f>_xlfn.XLOOKUP($A290,ALGLIB_SSA_XAUUSD!$J$2:$J$1001,ALGLIB_SSA_XAUUSD!$N$2:$N$1001,"",0)</f>
        <v>4677.86985</v>
      </c>
      <c r="M290">
        <f>_xlfn.XLOOKUP($A290,ALGLIB_SSA_XAUUSD!$J$2:$J$1001,ALGLIB_SSA_XAUUSD!$O$2:$O$1001,"",0)</f>
        <v>4680.2689200000004</v>
      </c>
      <c r="N290">
        <f>_xlfn.XLOOKUP($A290,ALGLIB_SSA_XAUUSD!$J$2:$J$1001,ALGLIB_SSA_XAUUSD!$P$2:$P$1001,"",0)</f>
        <v>4682.8309200000003</v>
      </c>
      <c r="O290">
        <f>_xlfn.XLOOKUP($A290,ALGLIB_SSA_XAUUSD!$J$2:$J$1001,ALGLIB_SSA_XAUUSD!$Q$2:$Q$1001,"",0)</f>
        <v>4675.8438999999998</v>
      </c>
      <c r="R290">
        <f t="shared" si="60"/>
        <v>1775476800</v>
      </c>
      <c r="S290" t="str">
        <f t="shared" si="61"/>
        <v>XAUUSD</v>
      </c>
      <c r="T290" t="str">
        <f t="shared" si="62"/>
        <v>M5</v>
      </c>
      <c r="U290">
        <f t="shared" si="63"/>
        <v>4682.0200000000004</v>
      </c>
      <c r="V290">
        <f t="shared" si="64"/>
        <v>4682.0409399999999</v>
      </c>
      <c r="W290">
        <f t="shared" si="65"/>
        <v>4684.7056499999999</v>
      </c>
      <c r="X290">
        <f t="shared" si="66"/>
        <v>4677.86985</v>
      </c>
      <c r="Y290">
        <f t="shared" si="67"/>
        <v>4680.2689200000004</v>
      </c>
      <c r="Z290">
        <f t="shared" si="68"/>
        <v>4693.6831199999997</v>
      </c>
      <c r="AA290">
        <f t="shared" si="69"/>
        <v>4682.8309200000003</v>
      </c>
      <c r="AB290">
        <f t="shared" si="70"/>
        <v>4669.2343600000004</v>
      </c>
      <c r="AC290">
        <f t="shared" si="71"/>
        <v>4675.8438999999998</v>
      </c>
      <c r="AE290">
        <f t="shared" si="72"/>
        <v>4677.86985</v>
      </c>
      <c r="AF290">
        <f t="shared" si="73"/>
        <v>4693.6831199999997</v>
      </c>
      <c r="AG290">
        <f t="shared" si="74"/>
        <v>4669.2343600000004</v>
      </c>
    </row>
    <row r="291" spans="1:33" x14ac:dyDescent="0.55000000000000004">
      <c r="A291">
        <f>ALGLIB_SSA_XAUUSD!J291</f>
        <v>1775477100</v>
      </c>
      <c r="B291" t="str">
        <f>_xlfn.XLOOKUP($A291,ALGLIB_SSA_XAUUSD!$A$2:$A$1001,ALGLIB_SSA_XAUUSD!$B$2:$B$1001,"",0)</f>
        <v/>
      </c>
      <c r="C291" t="str">
        <f>_xlfn.XLOOKUP($A291,ALGLIB_SSA_XAUUSD!$A$2:$A$1001,ALGLIB_SSA_XAUUSD!$C$2:$C$1001,"",0)</f>
        <v/>
      </c>
      <c r="D291" s="1">
        <f>D290+(D302-D290)*1/12</f>
        <v>4676.2358333333332</v>
      </c>
      <c r="E291" s="1">
        <f>E290+(E302-E290)*1/12</f>
        <v>4681.6038275000001</v>
      </c>
      <c r="F291" s="1">
        <f>F290+(F302-F290)*1/12</f>
        <v>4684.3760641666668</v>
      </c>
      <c r="G291" s="1">
        <f>G290+(G302-G290)*1/12</f>
        <v>4693.2620808333331</v>
      </c>
      <c r="H291" s="1">
        <f>H290+(H302-H290)*1/12</f>
        <v>4668.7375050000001</v>
      </c>
      <c r="I291" t="str">
        <f>_xlfn.XLOOKUP($A291,ALGLIB_SSA_XAUUSD!$J$2:$J$1001,ALGLIB_SSA_XAUUSD!$K$2:$K$1001,"",0)</f>
        <v>XAUUSD</v>
      </c>
      <c r="J291" t="str">
        <f>_xlfn.XLOOKUP($A291,ALGLIB_SSA_XAUUSD!$J$2:$J$1001,ALGLIB_SSA_XAUUSD!$L$2:$L$1001,"",0)</f>
        <v>M5</v>
      </c>
      <c r="K291">
        <f>_xlfn.XLOOKUP($A291,ALGLIB_SSA_XAUUSD!$J$2:$J$1001,ALGLIB_SSA_XAUUSD!$M$2:$M$1001,"",0)</f>
        <v>4679.3999999999996</v>
      </c>
      <c r="L291">
        <f>_xlfn.XLOOKUP($A291,ALGLIB_SSA_XAUUSD!$J$2:$J$1001,ALGLIB_SSA_XAUUSD!$N$2:$N$1001,"",0)</f>
        <v>4675.1975300000004</v>
      </c>
      <c r="M291">
        <f>_xlfn.XLOOKUP($A291,ALGLIB_SSA_XAUUSD!$J$2:$J$1001,ALGLIB_SSA_XAUUSD!$O$2:$O$1001,"",0)</f>
        <v>4677.7332200000001</v>
      </c>
      <c r="N291">
        <f>_xlfn.XLOOKUP($A291,ALGLIB_SSA_XAUUSD!$J$2:$J$1001,ALGLIB_SSA_XAUUSD!$P$2:$P$1001,"",0)</f>
        <v>4680.2411199999997</v>
      </c>
      <c r="O291">
        <f>_xlfn.XLOOKUP($A291,ALGLIB_SSA_XAUUSD!$J$2:$J$1001,ALGLIB_SSA_XAUUSD!$Q$2:$Q$1001,"",0)</f>
        <v>4672.82377</v>
      </c>
      <c r="R291">
        <f t="shared" si="60"/>
        <v>1775477100</v>
      </c>
      <c r="S291" t="str">
        <f t="shared" si="61"/>
        <v>XAUUSD</v>
      </c>
      <c r="T291" t="str">
        <f t="shared" si="62"/>
        <v>M5</v>
      </c>
      <c r="U291">
        <f t="shared" si="63"/>
        <v>4679.3999999999996</v>
      </c>
      <c r="V291">
        <f t="shared" si="64"/>
        <v>4681.6038275000001</v>
      </c>
      <c r="W291">
        <f t="shared" si="65"/>
        <v>4684.3760641666668</v>
      </c>
      <c r="X291">
        <f t="shared" si="66"/>
        <v>4675.1975300000004</v>
      </c>
      <c r="Y291">
        <f t="shared" si="67"/>
        <v>4677.7332200000001</v>
      </c>
      <c r="Z291">
        <f t="shared" si="68"/>
        <v>4693.2620808333331</v>
      </c>
      <c r="AA291">
        <f t="shared" si="69"/>
        <v>4680.2411199999997</v>
      </c>
      <c r="AB291">
        <f t="shared" si="70"/>
        <v>4668.7375050000001</v>
      </c>
      <c r="AC291">
        <f t="shared" si="71"/>
        <v>4672.82377</v>
      </c>
      <c r="AE291">
        <f t="shared" si="72"/>
        <v>4675.1975300000004</v>
      </c>
      <c r="AF291">
        <f t="shared" si="73"/>
        <v>4693.2620808333331</v>
      </c>
      <c r="AG291">
        <f t="shared" si="74"/>
        <v>4668.7375050000001</v>
      </c>
    </row>
    <row r="292" spans="1:33" x14ac:dyDescent="0.55000000000000004">
      <c r="A292">
        <f>ALGLIB_SSA_XAUUSD!J292</f>
        <v>1775477400</v>
      </c>
      <c r="B292" t="str">
        <f>_xlfn.XLOOKUP($A292,ALGLIB_SSA_XAUUSD!$A$2:$A$1001,ALGLIB_SSA_XAUUSD!$B$2:$B$1001,"",0)</f>
        <v/>
      </c>
      <c r="C292" t="str">
        <f>_xlfn.XLOOKUP($A292,ALGLIB_SSA_XAUUSD!$A$2:$A$1001,ALGLIB_SSA_XAUUSD!$C$2:$C$1001,"",0)</f>
        <v/>
      </c>
      <c r="D292" s="1">
        <f>D290+(D302-D290)*2/12</f>
        <v>4676.5916666666672</v>
      </c>
      <c r="E292" s="1">
        <f>E290+(E302-E290)*2/12</f>
        <v>4681.1667149999994</v>
      </c>
      <c r="F292" s="1">
        <f>F290+(F302-F290)*2/12</f>
        <v>4684.0464783333337</v>
      </c>
      <c r="G292" s="1">
        <f>G290+(G302-G290)*2/12</f>
        <v>4692.8410416666666</v>
      </c>
      <c r="H292" s="1">
        <f>H290+(H302-H290)*2/12</f>
        <v>4668.2406500000006</v>
      </c>
      <c r="I292" t="str">
        <f>_xlfn.XLOOKUP($A292,ALGLIB_SSA_XAUUSD!$J$2:$J$1001,ALGLIB_SSA_XAUUSD!$K$2:$K$1001,"",0)</f>
        <v>XAUUSD</v>
      </c>
      <c r="J292" t="str">
        <f>_xlfn.XLOOKUP($A292,ALGLIB_SSA_XAUUSD!$J$2:$J$1001,ALGLIB_SSA_XAUUSD!$L$2:$L$1001,"",0)</f>
        <v>M5</v>
      </c>
      <c r="K292">
        <f>_xlfn.XLOOKUP($A292,ALGLIB_SSA_XAUUSD!$J$2:$J$1001,ALGLIB_SSA_XAUUSD!$M$2:$M$1001,"",0)</f>
        <v>4672.5200000000004</v>
      </c>
      <c r="L292">
        <f>_xlfn.XLOOKUP($A292,ALGLIB_SSA_XAUUSD!$J$2:$J$1001,ALGLIB_SSA_XAUUSD!$N$2:$N$1001,"",0)</f>
        <v>4672.9005999999999</v>
      </c>
      <c r="M292">
        <f>_xlfn.XLOOKUP($A292,ALGLIB_SSA_XAUUSD!$J$2:$J$1001,ALGLIB_SSA_XAUUSD!$O$2:$O$1001,"",0)</f>
        <v>4675.3169099999996</v>
      </c>
      <c r="N292">
        <f>_xlfn.XLOOKUP($A292,ALGLIB_SSA_XAUUSD!$J$2:$J$1001,ALGLIB_SSA_XAUUSD!$P$2:$P$1001,"",0)</f>
        <v>4677.7300400000004</v>
      </c>
      <c r="O292">
        <f>_xlfn.XLOOKUP($A292,ALGLIB_SSA_XAUUSD!$J$2:$J$1001,ALGLIB_SSA_XAUUSD!$Q$2:$Q$1001,"",0)</f>
        <v>4669.9264700000003</v>
      </c>
      <c r="R292">
        <f t="shared" si="60"/>
        <v>1775477400</v>
      </c>
      <c r="S292" t="str">
        <f t="shared" si="61"/>
        <v>XAUUSD</v>
      </c>
      <c r="T292" t="str">
        <f t="shared" si="62"/>
        <v>M5</v>
      </c>
      <c r="U292">
        <f t="shared" si="63"/>
        <v>4672.5200000000004</v>
      </c>
      <c r="V292">
        <f t="shared" si="64"/>
        <v>4681.1667149999994</v>
      </c>
      <c r="W292">
        <f t="shared" si="65"/>
        <v>4684.0464783333337</v>
      </c>
      <c r="X292">
        <f t="shared" si="66"/>
        <v>4672.9005999999999</v>
      </c>
      <c r="Y292">
        <f t="shared" si="67"/>
        <v>4675.3169099999996</v>
      </c>
      <c r="Z292">
        <f t="shared" si="68"/>
        <v>4692.8410416666666</v>
      </c>
      <c r="AA292">
        <f t="shared" si="69"/>
        <v>4677.7300400000004</v>
      </c>
      <c r="AB292">
        <f t="shared" si="70"/>
        <v>4668.2406500000006</v>
      </c>
      <c r="AC292">
        <f t="shared" si="71"/>
        <v>4669.9264700000003</v>
      </c>
      <c r="AE292">
        <f t="shared" si="72"/>
        <v>4672.9005999999999</v>
      </c>
      <c r="AF292">
        <f t="shared" si="73"/>
        <v>4692.8410416666666</v>
      </c>
      <c r="AG292">
        <f t="shared" si="74"/>
        <v>4668.2406500000006</v>
      </c>
    </row>
    <row r="293" spans="1:33" x14ac:dyDescent="0.55000000000000004">
      <c r="A293">
        <f>ALGLIB_SSA_XAUUSD!J293</f>
        <v>1775477700</v>
      </c>
      <c r="B293" t="str">
        <f>_xlfn.XLOOKUP($A293,ALGLIB_SSA_XAUUSD!$A$2:$A$1001,ALGLIB_SSA_XAUUSD!$B$2:$B$1001,"",0)</f>
        <v/>
      </c>
      <c r="C293" t="str">
        <f>_xlfn.XLOOKUP($A293,ALGLIB_SSA_XAUUSD!$A$2:$A$1001,ALGLIB_SSA_XAUUSD!$C$2:$C$1001,"",0)</f>
        <v/>
      </c>
      <c r="D293" s="1">
        <f>D290+(D302-D290)*3/12</f>
        <v>4676.9475000000002</v>
      </c>
      <c r="E293" s="1">
        <f>E290+(E302-E290)*3/12</f>
        <v>4680.7296024999996</v>
      </c>
      <c r="F293" s="1">
        <f>F290+(F302-F290)*3/12</f>
        <v>4683.7168924999996</v>
      </c>
      <c r="G293" s="1">
        <f>G290+(G302-G290)*3/12</f>
        <v>4692.4200025</v>
      </c>
      <c r="H293" s="1">
        <f>H290+(H302-H290)*3/12</f>
        <v>4667.7437950000003</v>
      </c>
      <c r="I293" t="str">
        <f>_xlfn.XLOOKUP($A293,ALGLIB_SSA_XAUUSD!$J$2:$J$1001,ALGLIB_SSA_XAUUSD!$K$2:$K$1001,"",0)</f>
        <v>XAUUSD</v>
      </c>
      <c r="J293" t="str">
        <f>_xlfn.XLOOKUP($A293,ALGLIB_SSA_XAUUSD!$J$2:$J$1001,ALGLIB_SSA_XAUUSD!$L$2:$L$1001,"",0)</f>
        <v>M5</v>
      </c>
      <c r="K293">
        <f>_xlfn.XLOOKUP($A293,ALGLIB_SSA_XAUUSD!$J$2:$J$1001,ALGLIB_SSA_XAUUSD!$M$2:$M$1001,"",0)</f>
        <v>4673.13</v>
      </c>
      <c r="L293">
        <f>_xlfn.XLOOKUP($A293,ALGLIB_SSA_XAUUSD!$J$2:$J$1001,ALGLIB_SSA_XAUUSD!$N$2:$N$1001,"",0)</f>
        <v>4671.3973900000001</v>
      </c>
      <c r="M293">
        <f>_xlfn.XLOOKUP($A293,ALGLIB_SSA_XAUUSD!$J$2:$J$1001,ALGLIB_SSA_XAUUSD!$O$2:$O$1001,"",0)</f>
        <v>4673.3571499999998</v>
      </c>
      <c r="N293">
        <f>_xlfn.XLOOKUP($A293,ALGLIB_SSA_XAUUSD!$J$2:$J$1001,ALGLIB_SSA_XAUUSD!$P$2:$P$1001,"",0)</f>
        <v>4675.7687100000003</v>
      </c>
      <c r="O293">
        <f>_xlfn.XLOOKUP($A293,ALGLIB_SSA_XAUUSD!$J$2:$J$1001,ALGLIB_SSA_XAUUSD!$Q$2:$Q$1001,"",0)</f>
        <v>4667.6580100000001</v>
      </c>
      <c r="R293">
        <f t="shared" si="60"/>
        <v>1775477700</v>
      </c>
      <c r="S293" t="str">
        <f t="shared" si="61"/>
        <v>XAUUSD</v>
      </c>
      <c r="T293" t="str">
        <f t="shared" si="62"/>
        <v>M5</v>
      </c>
      <c r="U293">
        <f t="shared" si="63"/>
        <v>4673.13</v>
      </c>
      <c r="V293">
        <f t="shared" si="64"/>
        <v>4680.7296024999996</v>
      </c>
      <c r="W293">
        <f t="shared" si="65"/>
        <v>4683.7168924999996</v>
      </c>
      <c r="X293">
        <f t="shared" si="66"/>
        <v>4671.3973900000001</v>
      </c>
      <c r="Y293">
        <f t="shared" si="67"/>
        <v>4673.3571499999998</v>
      </c>
      <c r="Z293">
        <f t="shared" si="68"/>
        <v>4692.4200025</v>
      </c>
      <c r="AA293">
        <f t="shared" si="69"/>
        <v>4675.7687100000003</v>
      </c>
      <c r="AB293">
        <f t="shared" si="70"/>
        <v>4667.7437950000003</v>
      </c>
      <c r="AC293">
        <f t="shared" si="71"/>
        <v>4667.6580100000001</v>
      </c>
      <c r="AE293">
        <f t="shared" si="72"/>
        <v>4671.3973900000001</v>
      </c>
      <c r="AF293">
        <f t="shared" si="73"/>
        <v>4692.4200025</v>
      </c>
      <c r="AG293">
        <f t="shared" si="74"/>
        <v>4667.7437950000003</v>
      </c>
    </row>
    <row r="294" spans="1:33" x14ac:dyDescent="0.55000000000000004">
      <c r="A294">
        <f>ALGLIB_SSA_XAUUSD!J294</f>
        <v>1775478000</v>
      </c>
      <c r="B294" t="str">
        <f>_xlfn.XLOOKUP($A294,ALGLIB_SSA_XAUUSD!$A$2:$A$1001,ALGLIB_SSA_XAUUSD!$B$2:$B$1001,"",0)</f>
        <v/>
      </c>
      <c r="C294" t="str">
        <f>_xlfn.XLOOKUP($A294,ALGLIB_SSA_XAUUSD!$A$2:$A$1001,ALGLIB_SSA_XAUUSD!$C$2:$C$1001,"",0)</f>
        <v/>
      </c>
      <c r="D294" s="1">
        <f>D290+(D302-D290)*4/12</f>
        <v>4677.3033333333333</v>
      </c>
      <c r="E294" s="1">
        <f>E290+(E302-E290)*4/12</f>
        <v>4680.2924899999998</v>
      </c>
      <c r="F294" s="1">
        <f>F290+(F302-F290)*4/12</f>
        <v>4683.3873066666665</v>
      </c>
      <c r="G294" s="1">
        <f>G290+(G302-G290)*4/12</f>
        <v>4691.9989633333334</v>
      </c>
      <c r="H294" s="1">
        <f>H290+(H302-H290)*4/12</f>
        <v>4667.24694</v>
      </c>
      <c r="I294" t="str">
        <f>_xlfn.XLOOKUP($A294,ALGLIB_SSA_XAUUSD!$J$2:$J$1001,ALGLIB_SSA_XAUUSD!$K$2:$K$1001,"",0)</f>
        <v>XAUUSD</v>
      </c>
      <c r="J294" t="str">
        <f>_xlfn.XLOOKUP($A294,ALGLIB_SSA_XAUUSD!$J$2:$J$1001,ALGLIB_SSA_XAUUSD!$L$2:$L$1001,"",0)</f>
        <v>M5</v>
      </c>
      <c r="K294">
        <f>_xlfn.XLOOKUP($A294,ALGLIB_SSA_XAUUSD!$J$2:$J$1001,ALGLIB_SSA_XAUUSD!$M$2:$M$1001,"",0)</f>
        <v>4664.16</v>
      </c>
      <c r="L294">
        <f>_xlfn.XLOOKUP($A294,ALGLIB_SSA_XAUUSD!$J$2:$J$1001,ALGLIB_SSA_XAUUSD!$N$2:$N$1001,"",0)</f>
        <v>4670.8042100000002</v>
      </c>
      <c r="M294">
        <f>_xlfn.XLOOKUP($A294,ALGLIB_SSA_XAUUSD!$J$2:$J$1001,ALGLIB_SSA_XAUUSD!$O$2:$O$1001,"",0)</f>
        <v>4672.08068</v>
      </c>
      <c r="N294">
        <f>_xlfn.XLOOKUP($A294,ALGLIB_SSA_XAUUSD!$J$2:$J$1001,ALGLIB_SSA_XAUUSD!$P$2:$P$1001,"",0)</f>
        <v>4674.71288</v>
      </c>
      <c r="O294">
        <f>_xlfn.XLOOKUP($A294,ALGLIB_SSA_XAUUSD!$J$2:$J$1001,ALGLIB_SSA_XAUUSD!$Q$2:$Q$1001,"",0)</f>
        <v>4666.3496699999996</v>
      </c>
      <c r="R294">
        <f t="shared" si="60"/>
        <v>1775478000</v>
      </c>
      <c r="S294" t="str">
        <f t="shared" si="61"/>
        <v>XAUUSD</v>
      </c>
      <c r="T294" t="str">
        <f t="shared" si="62"/>
        <v>M5</v>
      </c>
      <c r="U294">
        <f t="shared" si="63"/>
        <v>4664.16</v>
      </c>
      <c r="V294">
        <f t="shared" si="64"/>
        <v>4680.2924899999998</v>
      </c>
      <c r="W294">
        <f t="shared" si="65"/>
        <v>4683.3873066666665</v>
      </c>
      <c r="X294">
        <f t="shared" si="66"/>
        <v>4670.8042100000002</v>
      </c>
      <c r="Y294">
        <f t="shared" si="67"/>
        <v>4672.08068</v>
      </c>
      <c r="Z294">
        <f t="shared" si="68"/>
        <v>4691.9989633333334</v>
      </c>
      <c r="AA294">
        <f t="shared" si="69"/>
        <v>4674.71288</v>
      </c>
      <c r="AB294">
        <f t="shared" si="70"/>
        <v>4667.24694</v>
      </c>
      <c r="AC294">
        <f t="shared" si="71"/>
        <v>4666.3496699999996</v>
      </c>
      <c r="AE294">
        <f t="shared" si="72"/>
        <v>4670.8042100000002</v>
      </c>
      <c r="AF294">
        <f t="shared" si="73"/>
        <v>4691.9989633333334</v>
      </c>
      <c r="AG294">
        <f t="shared" si="74"/>
        <v>4667.24694</v>
      </c>
    </row>
    <row r="295" spans="1:33" x14ac:dyDescent="0.55000000000000004">
      <c r="A295">
        <f>ALGLIB_SSA_XAUUSD!J295</f>
        <v>1775478300</v>
      </c>
      <c r="B295" t="str">
        <f>_xlfn.XLOOKUP($A295,ALGLIB_SSA_XAUUSD!$A$2:$A$1001,ALGLIB_SSA_XAUUSD!$B$2:$B$1001,"",0)</f>
        <v/>
      </c>
      <c r="C295" t="str">
        <f>_xlfn.XLOOKUP($A295,ALGLIB_SSA_XAUUSD!$A$2:$A$1001,ALGLIB_SSA_XAUUSD!$C$2:$C$1001,"",0)</f>
        <v/>
      </c>
      <c r="D295" s="1">
        <f>D290+(D302-D290)*5/12</f>
        <v>4677.6591666666664</v>
      </c>
      <c r="E295" s="1">
        <f>E290+(E302-E290)*5/12</f>
        <v>4679.8553775</v>
      </c>
      <c r="F295" s="1">
        <f>F290+(F302-F290)*5/12</f>
        <v>4683.0577208333334</v>
      </c>
      <c r="G295" s="1">
        <f>G290+(G302-G290)*5/12</f>
        <v>4691.5779241666669</v>
      </c>
      <c r="H295" s="1">
        <f>H290+(H302-H290)*5/12</f>
        <v>4666.7500850000006</v>
      </c>
      <c r="I295" t="str">
        <f>_xlfn.XLOOKUP($A295,ALGLIB_SSA_XAUUSD!$J$2:$J$1001,ALGLIB_SSA_XAUUSD!$K$2:$K$1001,"",0)</f>
        <v>XAUUSD</v>
      </c>
      <c r="J295" t="str">
        <f>_xlfn.XLOOKUP($A295,ALGLIB_SSA_XAUUSD!$J$2:$J$1001,ALGLIB_SSA_XAUUSD!$L$2:$L$1001,"",0)</f>
        <v>M5</v>
      </c>
      <c r="K295">
        <f>_xlfn.XLOOKUP($A295,ALGLIB_SSA_XAUUSD!$J$2:$J$1001,ALGLIB_SSA_XAUUSD!$M$2:$M$1001,"",0)</f>
        <v>4666.07</v>
      </c>
      <c r="L295">
        <f>_xlfn.XLOOKUP($A295,ALGLIB_SSA_XAUUSD!$J$2:$J$1001,ALGLIB_SSA_XAUUSD!$N$2:$N$1001,"",0)</f>
        <v>4671.2931500000004</v>
      </c>
      <c r="M295">
        <f>_xlfn.XLOOKUP($A295,ALGLIB_SSA_XAUUSD!$J$2:$J$1001,ALGLIB_SSA_XAUUSD!$O$2:$O$1001,"",0)</f>
        <v>4671.6869100000004</v>
      </c>
      <c r="N295">
        <f>_xlfn.XLOOKUP($A295,ALGLIB_SSA_XAUUSD!$J$2:$J$1001,ALGLIB_SSA_XAUUSD!$P$2:$P$1001,"",0)</f>
        <v>4674.61751</v>
      </c>
      <c r="O295">
        <f>_xlfn.XLOOKUP($A295,ALGLIB_SSA_XAUUSD!$J$2:$J$1001,ALGLIB_SSA_XAUUSD!$Q$2:$Q$1001,"",0)</f>
        <v>4666.2949200000003</v>
      </c>
      <c r="R295">
        <f t="shared" si="60"/>
        <v>1775478300</v>
      </c>
      <c r="S295" t="str">
        <f t="shared" si="61"/>
        <v>XAUUSD</v>
      </c>
      <c r="T295" t="str">
        <f t="shared" si="62"/>
        <v>M5</v>
      </c>
      <c r="U295">
        <f t="shared" si="63"/>
        <v>4666.07</v>
      </c>
      <c r="V295">
        <f t="shared" si="64"/>
        <v>4679.8553775</v>
      </c>
      <c r="W295">
        <f t="shared" si="65"/>
        <v>4683.0577208333334</v>
      </c>
      <c r="X295">
        <f t="shared" si="66"/>
        <v>4671.2931500000004</v>
      </c>
      <c r="Y295">
        <f t="shared" si="67"/>
        <v>4671.6869100000004</v>
      </c>
      <c r="Z295">
        <f t="shared" si="68"/>
        <v>4691.5779241666669</v>
      </c>
      <c r="AA295">
        <f t="shared" si="69"/>
        <v>4674.61751</v>
      </c>
      <c r="AB295">
        <f t="shared" si="70"/>
        <v>4666.7500850000006</v>
      </c>
      <c r="AC295">
        <f t="shared" si="71"/>
        <v>4666.2949200000003</v>
      </c>
      <c r="AE295">
        <f t="shared" si="72"/>
        <v>4671.2931500000004</v>
      </c>
      <c r="AF295">
        <f t="shared" si="73"/>
        <v>4691.5779241666669</v>
      </c>
      <c r="AG295">
        <f t="shared" si="74"/>
        <v>4666.7500850000006</v>
      </c>
    </row>
    <row r="296" spans="1:33" x14ac:dyDescent="0.55000000000000004">
      <c r="A296">
        <f>ALGLIB_SSA_XAUUSD!J296</f>
        <v>1775478600</v>
      </c>
      <c r="B296" t="str">
        <f>_xlfn.XLOOKUP($A296,ALGLIB_SSA_XAUUSD!$A$2:$A$1001,ALGLIB_SSA_XAUUSD!$B$2:$B$1001,"",0)</f>
        <v/>
      </c>
      <c r="C296" t="str">
        <f>_xlfn.XLOOKUP($A296,ALGLIB_SSA_XAUUSD!$A$2:$A$1001,ALGLIB_SSA_XAUUSD!$C$2:$C$1001,"",0)</f>
        <v/>
      </c>
      <c r="D296" s="1">
        <f>D290+(D302-D290)*6/12</f>
        <v>4678.0149999999994</v>
      </c>
      <c r="E296" s="1">
        <f>E290+(E302-E290)*6/12</f>
        <v>4679.4182650000002</v>
      </c>
      <c r="F296" s="1">
        <f>F290+(F302-F290)*6/12</f>
        <v>4682.7281349999994</v>
      </c>
      <c r="G296" s="1">
        <f>G290+(G302-G290)*6/12</f>
        <v>4691.1568850000003</v>
      </c>
      <c r="H296" s="1">
        <f>H290+(H302-H290)*6/12</f>
        <v>4666.2532300000003</v>
      </c>
      <c r="I296" t="str">
        <f>_xlfn.XLOOKUP($A296,ALGLIB_SSA_XAUUSD!$J$2:$J$1001,ALGLIB_SSA_XAUUSD!$K$2:$K$1001,"",0)</f>
        <v>XAUUSD</v>
      </c>
      <c r="J296" t="str">
        <f>_xlfn.XLOOKUP($A296,ALGLIB_SSA_XAUUSD!$J$2:$J$1001,ALGLIB_SSA_XAUUSD!$L$2:$L$1001,"",0)</f>
        <v>M5</v>
      </c>
      <c r="K296">
        <f>_xlfn.XLOOKUP($A296,ALGLIB_SSA_XAUUSD!$J$2:$J$1001,ALGLIB_SSA_XAUUSD!$M$2:$M$1001,"",0)</f>
        <v>4673.67</v>
      </c>
      <c r="L296">
        <f>_xlfn.XLOOKUP($A296,ALGLIB_SSA_XAUUSD!$J$2:$J$1001,ALGLIB_SSA_XAUUSD!$N$2:$N$1001,"",0)</f>
        <v>4672.5688499999997</v>
      </c>
      <c r="M296">
        <f>_xlfn.XLOOKUP($A296,ALGLIB_SSA_XAUUSD!$J$2:$J$1001,ALGLIB_SSA_XAUUSD!$O$2:$O$1001,"",0)</f>
        <v>4672.12788</v>
      </c>
      <c r="N296">
        <f>_xlfn.XLOOKUP($A296,ALGLIB_SSA_XAUUSD!$J$2:$J$1001,ALGLIB_SSA_XAUUSD!$P$2:$P$1001,"",0)</f>
        <v>4675.4415900000004</v>
      </c>
      <c r="O296">
        <f>_xlfn.XLOOKUP($A296,ALGLIB_SSA_XAUUSD!$J$2:$J$1001,ALGLIB_SSA_XAUUSD!$Q$2:$Q$1001,"",0)</f>
        <v>4667.4068299999999</v>
      </c>
      <c r="R296">
        <f t="shared" si="60"/>
        <v>1775478600</v>
      </c>
      <c r="S296" t="str">
        <f t="shared" si="61"/>
        <v>XAUUSD</v>
      </c>
      <c r="T296" t="str">
        <f t="shared" si="62"/>
        <v>M5</v>
      </c>
      <c r="U296">
        <f t="shared" si="63"/>
        <v>4673.67</v>
      </c>
      <c r="V296">
        <f t="shared" si="64"/>
        <v>4679.4182650000002</v>
      </c>
      <c r="W296">
        <f t="shared" si="65"/>
        <v>4682.7281349999994</v>
      </c>
      <c r="X296">
        <f t="shared" si="66"/>
        <v>4672.5688499999997</v>
      </c>
      <c r="Y296">
        <f t="shared" si="67"/>
        <v>4672.12788</v>
      </c>
      <c r="Z296">
        <f t="shared" si="68"/>
        <v>4691.1568850000003</v>
      </c>
      <c r="AA296">
        <f t="shared" si="69"/>
        <v>4675.4415900000004</v>
      </c>
      <c r="AB296">
        <f t="shared" si="70"/>
        <v>4666.2532300000003</v>
      </c>
      <c r="AC296">
        <f t="shared" si="71"/>
        <v>4667.4068299999999</v>
      </c>
      <c r="AE296">
        <f t="shared" si="72"/>
        <v>4672.5688499999997</v>
      </c>
      <c r="AF296">
        <f t="shared" si="73"/>
        <v>4691.1568850000003</v>
      </c>
      <c r="AG296">
        <f t="shared" si="74"/>
        <v>4666.2532300000003</v>
      </c>
    </row>
    <row r="297" spans="1:33" x14ac:dyDescent="0.55000000000000004">
      <c r="A297">
        <f>ALGLIB_SSA_XAUUSD!J297</f>
        <v>1775478900</v>
      </c>
      <c r="B297" t="str">
        <f>_xlfn.XLOOKUP($A297,ALGLIB_SSA_XAUUSD!$A$2:$A$1001,ALGLIB_SSA_XAUUSD!$B$2:$B$1001,"",0)</f>
        <v/>
      </c>
      <c r="C297" t="str">
        <f>_xlfn.XLOOKUP($A297,ALGLIB_SSA_XAUUSD!$A$2:$A$1001,ALGLIB_SSA_XAUUSD!$C$2:$C$1001,"",0)</f>
        <v/>
      </c>
      <c r="D297" s="1">
        <f>D290+(D302-D290)*7/12</f>
        <v>4678.3708333333334</v>
      </c>
      <c r="E297" s="1">
        <f>E290+(E302-E290)*7/12</f>
        <v>4678.9811524999996</v>
      </c>
      <c r="F297" s="1">
        <f>F290+(F302-F290)*7/12</f>
        <v>4682.3985491666663</v>
      </c>
      <c r="G297" s="1">
        <f>G290+(G302-G290)*7/12</f>
        <v>4690.7358458333329</v>
      </c>
      <c r="H297" s="1">
        <f>H290+(H302-H290)*7/12</f>
        <v>4665.7563749999999</v>
      </c>
      <c r="I297" t="str">
        <f>_xlfn.XLOOKUP($A297,ALGLIB_SSA_XAUUSD!$J$2:$J$1001,ALGLIB_SSA_XAUUSD!$K$2:$K$1001,"",0)</f>
        <v>XAUUSD</v>
      </c>
      <c r="J297" t="str">
        <f>_xlfn.XLOOKUP($A297,ALGLIB_SSA_XAUUSD!$J$2:$J$1001,ALGLIB_SSA_XAUUSD!$L$2:$L$1001,"",0)</f>
        <v>M5</v>
      </c>
      <c r="K297">
        <f>_xlfn.XLOOKUP($A297,ALGLIB_SSA_XAUUSD!$J$2:$J$1001,ALGLIB_SSA_XAUUSD!$M$2:$M$1001,"",0)</f>
        <v>4676.43</v>
      </c>
      <c r="L297">
        <f>_xlfn.XLOOKUP($A297,ALGLIB_SSA_XAUUSD!$J$2:$J$1001,ALGLIB_SSA_XAUUSD!$N$2:$N$1001,"",0)</f>
        <v>4674.0585099999998</v>
      </c>
      <c r="M297">
        <f>_xlfn.XLOOKUP($A297,ALGLIB_SSA_XAUUSD!$J$2:$J$1001,ALGLIB_SSA_XAUUSD!$O$2:$O$1001,"",0)</f>
        <v>4673.0932000000003</v>
      </c>
      <c r="N297">
        <f>_xlfn.XLOOKUP($A297,ALGLIB_SSA_XAUUSD!$J$2:$J$1001,ALGLIB_SSA_XAUUSD!$P$2:$P$1001,"",0)</f>
        <v>4676.6411399999997</v>
      </c>
      <c r="O297">
        <f>_xlfn.XLOOKUP($A297,ALGLIB_SSA_XAUUSD!$J$2:$J$1001,ALGLIB_SSA_XAUUSD!$Q$2:$Q$1001,"",0)</f>
        <v>4669.1795899999997</v>
      </c>
      <c r="R297">
        <f t="shared" si="60"/>
        <v>1775478900</v>
      </c>
      <c r="S297" t="str">
        <f t="shared" si="61"/>
        <v>XAUUSD</v>
      </c>
      <c r="T297" t="str">
        <f t="shared" si="62"/>
        <v>M5</v>
      </c>
      <c r="U297">
        <f t="shared" si="63"/>
        <v>4676.43</v>
      </c>
      <c r="V297">
        <f t="shared" si="64"/>
        <v>4678.9811524999996</v>
      </c>
      <c r="W297">
        <f t="shared" si="65"/>
        <v>4682.3985491666663</v>
      </c>
      <c r="X297">
        <f t="shared" si="66"/>
        <v>4674.0585099999998</v>
      </c>
      <c r="Y297">
        <f t="shared" si="67"/>
        <v>4673.0932000000003</v>
      </c>
      <c r="Z297">
        <f t="shared" si="68"/>
        <v>4690.7358458333329</v>
      </c>
      <c r="AA297">
        <f t="shared" si="69"/>
        <v>4676.6411399999997</v>
      </c>
      <c r="AB297">
        <f t="shared" si="70"/>
        <v>4665.7563749999999</v>
      </c>
      <c r="AC297">
        <f t="shared" si="71"/>
        <v>4669.1795899999997</v>
      </c>
      <c r="AE297">
        <f t="shared" si="72"/>
        <v>4674.0585099999998</v>
      </c>
      <c r="AF297">
        <f t="shared" si="73"/>
        <v>4690.7358458333329</v>
      </c>
      <c r="AG297">
        <f t="shared" si="74"/>
        <v>4665.7563749999999</v>
      </c>
    </row>
    <row r="298" spans="1:33" x14ac:dyDescent="0.55000000000000004">
      <c r="A298">
        <f>ALGLIB_SSA_XAUUSD!J298</f>
        <v>1775479200</v>
      </c>
      <c r="B298" t="str">
        <f>_xlfn.XLOOKUP($A298,ALGLIB_SSA_XAUUSD!$A$2:$A$1001,ALGLIB_SSA_XAUUSD!$B$2:$B$1001,"",0)</f>
        <v/>
      </c>
      <c r="C298" t="str">
        <f>_xlfn.XLOOKUP($A298,ALGLIB_SSA_XAUUSD!$A$2:$A$1001,ALGLIB_SSA_XAUUSD!$C$2:$C$1001,"",0)</f>
        <v/>
      </c>
      <c r="D298" s="1">
        <f>D290+(D302-D290)*8/12</f>
        <v>4678.7266666666665</v>
      </c>
      <c r="E298" s="1">
        <f>E290+(E302-E290)*8/12</f>
        <v>4678.5440399999998</v>
      </c>
      <c r="F298" s="1">
        <f>F290+(F302-F290)*8/12</f>
        <v>4682.0689633333332</v>
      </c>
      <c r="G298" s="1">
        <f>G290+(G302-G290)*8/12</f>
        <v>4690.3148066666663</v>
      </c>
      <c r="H298" s="1">
        <f>H290+(H302-H290)*8/12</f>
        <v>4665.2595200000005</v>
      </c>
      <c r="I298" t="str">
        <f>_xlfn.XLOOKUP($A298,ALGLIB_SSA_XAUUSD!$J$2:$J$1001,ALGLIB_SSA_XAUUSD!$K$2:$K$1001,"",0)</f>
        <v>XAUUSD</v>
      </c>
      <c r="J298" t="str">
        <f>_xlfn.XLOOKUP($A298,ALGLIB_SSA_XAUUSD!$J$2:$J$1001,ALGLIB_SSA_XAUUSD!$L$2:$L$1001,"",0)</f>
        <v>M5</v>
      </c>
      <c r="K298">
        <f>_xlfn.XLOOKUP($A298,ALGLIB_SSA_XAUUSD!$J$2:$J$1001,ALGLIB_SSA_XAUUSD!$M$2:$M$1001,"",0)</f>
        <v>4676.87</v>
      </c>
      <c r="L298">
        <f>_xlfn.XLOOKUP($A298,ALGLIB_SSA_XAUUSD!$J$2:$J$1001,ALGLIB_SSA_XAUUSD!$N$2:$N$1001,"",0)</f>
        <v>4675.2919300000003</v>
      </c>
      <c r="M298">
        <f>_xlfn.XLOOKUP($A298,ALGLIB_SSA_XAUUSD!$J$2:$J$1001,ALGLIB_SSA_XAUUSD!$O$2:$O$1001,"",0)</f>
        <v>4674.1925600000004</v>
      </c>
      <c r="N298">
        <f>_xlfn.XLOOKUP($A298,ALGLIB_SSA_XAUUSD!$J$2:$J$1001,ALGLIB_SSA_XAUUSD!$P$2:$P$1001,"",0)</f>
        <v>4677.7691000000004</v>
      </c>
      <c r="O298">
        <f>_xlfn.XLOOKUP($A298,ALGLIB_SSA_XAUUSD!$J$2:$J$1001,ALGLIB_SSA_XAUUSD!$Q$2:$Q$1001,"",0)</f>
        <v>4671.0207499999997</v>
      </c>
      <c r="R298">
        <f t="shared" si="60"/>
        <v>1775479200</v>
      </c>
      <c r="S298" t="str">
        <f t="shared" si="61"/>
        <v>XAUUSD</v>
      </c>
      <c r="T298" t="str">
        <f t="shared" si="62"/>
        <v>M5</v>
      </c>
      <c r="U298">
        <f t="shared" si="63"/>
        <v>4676.87</v>
      </c>
      <c r="V298">
        <f t="shared" si="64"/>
        <v>4678.5440399999998</v>
      </c>
      <c r="W298">
        <f t="shared" si="65"/>
        <v>4682.0689633333332</v>
      </c>
      <c r="X298">
        <f t="shared" si="66"/>
        <v>4675.2919300000003</v>
      </c>
      <c r="Y298">
        <f t="shared" si="67"/>
        <v>4674.1925600000004</v>
      </c>
      <c r="Z298">
        <f t="shared" si="68"/>
        <v>4690.3148066666663</v>
      </c>
      <c r="AA298">
        <f t="shared" si="69"/>
        <v>4677.7691000000004</v>
      </c>
      <c r="AB298">
        <f t="shared" si="70"/>
        <v>4665.2595200000005</v>
      </c>
      <c r="AC298">
        <f t="shared" si="71"/>
        <v>4671.0207499999997</v>
      </c>
      <c r="AE298">
        <f t="shared" si="72"/>
        <v>4675.2919300000003</v>
      </c>
      <c r="AF298">
        <f t="shared" si="73"/>
        <v>4690.3148066666663</v>
      </c>
      <c r="AG298">
        <f t="shared" si="74"/>
        <v>4665.2595200000005</v>
      </c>
    </row>
    <row r="299" spans="1:33" x14ac:dyDescent="0.55000000000000004">
      <c r="A299">
        <f>ALGLIB_SSA_XAUUSD!J299</f>
        <v>1775479500</v>
      </c>
      <c r="B299" t="str">
        <f>_xlfn.XLOOKUP($A299,ALGLIB_SSA_XAUUSD!$A$2:$A$1001,ALGLIB_SSA_XAUUSD!$B$2:$B$1001,"",0)</f>
        <v/>
      </c>
      <c r="C299" t="str">
        <f>_xlfn.XLOOKUP($A299,ALGLIB_SSA_XAUUSD!$A$2:$A$1001,ALGLIB_SSA_XAUUSD!$C$2:$C$1001,"",0)</f>
        <v/>
      </c>
      <c r="D299" s="1">
        <f>D290+(D302-D290)*9/12</f>
        <v>4679.0824999999995</v>
      </c>
      <c r="E299" s="1">
        <f>E290+(E302-E290)*9/12</f>
        <v>4678.1069275</v>
      </c>
      <c r="F299" s="1">
        <f>F290+(F302-F290)*9/12</f>
        <v>4681.7393775</v>
      </c>
      <c r="G299" s="1">
        <f>G290+(G302-G290)*9/12</f>
        <v>4689.8937674999997</v>
      </c>
      <c r="H299" s="1">
        <f>H290+(H302-H290)*9/12</f>
        <v>4664.7626650000002</v>
      </c>
      <c r="I299" t="str">
        <f>_xlfn.XLOOKUP($A299,ALGLIB_SSA_XAUUSD!$J$2:$J$1001,ALGLIB_SSA_XAUUSD!$K$2:$K$1001,"",0)</f>
        <v>XAUUSD</v>
      </c>
      <c r="J299" t="str">
        <f>_xlfn.XLOOKUP($A299,ALGLIB_SSA_XAUUSD!$J$2:$J$1001,ALGLIB_SSA_XAUUSD!$L$2:$L$1001,"",0)</f>
        <v>M5</v>
      </c>
      <c r="K299">
        <f>_xlfn.XLOOKUP($A299,ALGLIB_SSA_XAUUSD!$J$2:$J$1001,ALGLIB_SSA_XAUUSD!$M$2:$M$1001,"",0)</f>
        <v>4678.66</v>
      </c>
      <c r="L299">
        <f>_xlfn.XLOOKUP($A299,ALGLIB_SSA_XAUUSD!$J$2:$J$1001,ALGLIB_SSA_XAUUSD!$N$2:$N$1001,"",0)</f>
        <v>4675.9373800000003</v>
      </c>
      <c r="M299">
        <f>_xlfn.XLOOKUP($A299,ALGLIB_SSA_XAUUSD!$J$2:$J$1001,ALGLIB_SSA_XAUUSD!$O$2:$O$1001,"",0)</f>
        <v>4675.0649700000004</v>
      </c>
      <c r="N299">
        <f>_xlfn.XLOOKUP($A299,ALGLIB_SSA_XAUUSD!$J$2:$J$1001,ALGLIB_SSA_XAUUSD!$P$2:$P$1001,"",0)</f>
        <v>4678.4138999999996</v>
      </c>
      <c r="O299">
        <f>_xlfn.XLOOKUP($A299,ALGLIB_SSA_XAUUSD!$J$2:$J$1001,ALGLIB_SSA_XAUUSD!$Q$2:$Q$1001,"",0)</f>
        <v>4672.3702000000003</v>
      </c>
      <c r="R299">
        <f t="shared" si="60"/>
        <v>1775479500</v>
      </c>
      <c r="S299" t="str">
        <f t="shared" si="61"/>
        <v>XAUUSD</v>
      </c>
      <c r="T299" t="str">
        <f t="shared" si="62"/>
        <v>M5</v>
      </c>
      <c r="U299">
        <f t="shared" si="63"/>
        <v>4678.66</v>
      </c>
      <c r="V299">
        <f t="shared" si="64"/>
        <v>4678.1069275</v>
      </c>
      <c r="W299">
        <f t="shared" si="65"/>
        <v>4681.7393775</v>
      </c>
      <c r="X299">
        <f t="shared" si="66"/>
        <v>4675.9373800000003</v>
      </c>
      <c r="Y299">
        <f t="shared" si="67"/>
        <v>4675.0649700000004</v>
      </c>
      <c r="Z299">
        <f t="shared" si="68"/>
        <v>4689.8937674999997</v>
      </c>
      <c r="AA299">
        <f t="shared" si="69"/>
        <v>4678.4138999999996</v>
      </c>
      <c r="AB299">
        <f t="shared" si="70"/>
        <v>4664.7626650000002</v>
      </c>
      <c r="AC299">
        <f t="shared" si="71"/>
        <v>4672.3702000000003</v>
      </c>
      <c r="AE299">
        <f t="shared" si="72"/>
        <v>4675.9373800000003</v>
      </c>
      <c r="AF299">
        <f t="shared" si="73"/>
        <v>4689.8937674999997</v>
      </c>
      <c r="AG299">
        <f t="shared" si="74"/>
        <v>4664.7626650000002</v>
      </c>
    </row>
    <row r="300" spans="1:33" x14ac:dyDescent="0.55000000000000004">
      <c r="A300">
        <f>ALGLIB_SSA_XAUUSD!J300</f>
        <v>1775479800</v>
      </c>
      <c r="B300" t="str">
        <f>_xlfn.XLOOKUP($A300,ALGLIB_SSA_XAUUSD!$A$2:$A$1001,ALGLIB_SSA_XAUUSD!$B$2:$B$1001,"",0)</f>
        <v/>
      </c>
      <c r="C300" t="str">
        <f>_xlfn.XLOOKUP($A300,ALGLIB_SSA_XAUUSD!$A$2:$A$1001,ALGLIB_SSA_XAUUSD!$C$2:$C$1001,"",0)</f>
        <v/>
      </c>
      <c r="D300" s="1">
        <f>D290+(D302-D290)*10/12</f>
        <v>4679.4383333333335</v>
      </c>
      <c r="E300" s="1">
        <f>E290+(E302-E290)*10/12</f>
        <v>4677.6698149999993</v>
      </c>
      <c r="F300" s="1">
        <f>F290+(F302-F290)*10/12</f>
        <v>4681.4097916666669</v>
      </c>
      <c r="G300" s="1">
        <f>G290+(G302-G290)*10/12</f>
        <v>4689.4727283333332</v>
      </c>
      <c r="H300" s="1">
        <f>H290+(H302-H290)*10/12</f>
        <v>4664.2658099999999</v>
      </c>
      <c r="I300" t="str">
        <f>_xlfn.XLOOKUP($A300,ALGLIB_SSA_XAUUSD!$J$2:$J$1001,ALGLIB_SSA_XAUUSD!$K$2:$K$1001,"",0)</f>
        <v>XAUUSD</v>
      </c>
      <c r="J300" t="str">
        <f>_xlfn.XLOOKUP($A300,ALGLIB_SSA_XAUUSD!$J$2:$J$1001,ALGLIB_SSA_XAUUSD!$L$2:$L$1001,"",0)</f>
        <v>M5</v>
      </c>
      <c r="K300">
        <f>_xlfn.XLOOKUP($A300,ALGLIB_SSA_XAUUSD!$J$2:$J$1001,ALGLIB_SSA_XAUUSD!$M$2:$M$1001,"",0)</f>
        <v>4677.04</v>
      </c>
      <c r="L300">
        <f>_xlfn.XLOOKUP($A300,ALGLIB_SSA_XAUUSD!$J$2:$J$1001,ALGLIB_SSA_XAUUSD!$N$2:$N$1001,"",0)</f>
        <v>4675.7582000000002</v>
      </c>
      <c r="M300">
        <f>_xlfn.XLOOKUP($A300,ALGLIB_SSA_XAUUSD!$J$2:$J$1001,ALGLIB_SSA_XAUUSD!$O$2:$O$1001,"",0)</f>
        <v>4675.4115899999997</v>
      </c>
      <c r="N300">
        <f>_xlfn.XLOOKUP($A300,ALGLIB_SSA_XAUUSD!$J$2:$J$1001,ALGLIB_SSA_XAUUSD!$P$2:$P$1001,"",0)</f>
        <v>4678.2812800000002</v>
      </c>
      <c r="O300">
        <f>_xlfn.XLOOKUP($A300,ALGLIB_SSA_XAUUSD!$J$2:$J$1001,ALGLIB_SSA_XAUUSD!$Q$2:$Q$1001,"",0)</f>
        <v>4672.8043799999996</v>
      </c>
      <c r="R300">
        <f t="shared" si="60"/>
        <v>1775479800</v>
      </c>
      <c r="S300" t="str">
        <f t="shared" si="61"/>
        <v>XAUUSD</v>
      </c>
      <c r="T300" t="str">
        <f t="shared" si="62"/>
        <v>M5</v>
      </c>
      <c r="U300">
        <f t="shared" si="63"/>
        <v>4677.04</v>
      </c>
      <c r="V300">
        <f t="shared" si="64"/>
        <v>4677.6698149999993</v>
      </c>
      <c r="W300">
        <f t="shared" si="65"/>
        <v>4681.4097916666669</v>
      </c>
      <c r="X300">
        <f t="shared" si="66"/>
        <v>4675.7582000000002</v>
      </c>
      <c r="Y300">
        <f t="shared" si="67"/>
        <v>4675.4115899999997</v>
      </c>
      <c r="Z300">
        <f t="shared" si="68"/>
        <v>4689.4727283333332</v>
      </c>
      <c r="AA300">
        <f t="shared" si="69"/>
        <v>4678.2812800000002</v>
      </c>
      <c r="AB300">
        <f t="shared" si="70"/>
        <v>4664.2658099999999</v>
      </c>
      <c r="AC300">
        <f t="shared" si="71"/>
        <v>4672.8043799999996</v>
      </c>
      <c r="AE300">
        <f t="shared" si="72"/>
        <v>4675.7582000000002</v>
      </c>
      <c r="AF300">
        <f t="shared" si="73"/>
        <v>4689.4727283333332</v>
      </c>
      <c r="AG300">
        <f t="shared" si="74"/>
        <v>4664.2658099999999</v>
      </c>
    </row>
    <row r="301" spans="1:33" x14ac:dyDescent="0.55000000000000004">
      <c r="A301">
        <f>ALGLIB_SSA_XAUUSD!J301</f>
        <v>1775480100</v>
      </c>
      <c r="B301" t="str">
        <f>_xlfn.XLOOKUP($A301,ALGLIB_SSA_XAUUSD!$A$2:$A$1001,ALGLIB_SSA_XAUUSD!$B$2:$B$1001,"",0)</f>
        <v/>
      </c>
      <c r="C301" t="str">
        <f>_xlfn.XLOOKUP($A301,ALGLIB_SSA_XAUUSD!$A$2:$A$1001,ALGLIB_SSA_XAUUSD!$C$2:$C$1001,"",0)</f>
        <v/>
      </c>
      <c r="D301" s="1">
        <f>D290+(D302-D290)*11/12</f>
        <v>4679.7941666666666</v>
      </c>
      <c r="E301" s="1">
        <f>E290+(E302-E290)*11/12</f>
        <v>4677.2327024999995</v>
      </c>
      <c r="F301" s="1">
        <f>F290+(F302-F290)*11/12</f>
        <v>4681.0802058333329</v>
      </c>
      <c r="G301" s="1">
        <f>G290+(G302-G290)*11/12</f>
        <v>4689.0516891666666</v>
      </c>
      <c r="H301" s="1">
        <f>H290+(H302-H290)*11/12</f>
        <v>4663.7689550000005</v>
      </c>
      <c r="I301" t="str">
        <f>_xlfn.XLOOKUP($A301,ALGLIB_SSA_XAUUSD!$J$2:$J$1001,ALGLIB_SSA_XAUUSD!$K$2:$K$1001,"",0)</f>
        <v>XAUUSD</v>
      </c>
      <c r="J301" t="str">
        <f>_xlfn.XLOOKUP($A301,ALGLIB_SSA_XAUUSD!$J$2:$J$1001,ALGLIB_SSA_XAUUSD!$L$2:$L$1001,"",0)</f>
        <v>M5</v>
      </c>
      <c r="K301">
        <f>_xlfn.XLOOKUP($A301,ALGLIB_SSA_XAUUSD!$J$2:$J$1001,ALGLIB_SSA_XAUUSD!$M$2:$M$1001,"",0)</f>
        <v>4675.88</v>
      </c>
      <c r="L301">
        <f>_xlfn.XLOOKUP($A301,ALGLIB_SSA_XAUUSD!$J$2:$J$1001,ALGLIB_SSA_XAUUSD!$N$2:$N$1001,"",0)</f>
        <v>4674.8075500000004</v>
      </c>
      <c r="M301">
        <f>_xlfn.XLOOKUP($A301,ALGLIB_SSA_XAUUSD!$J$2:$J$1001,ALGLIB_SSA_XAUUSD!$O$2:$O$1001,"",0)</f>
        <v>4675.1095699999996</v>
      </c>
      <c r="N301">
        <f>_xlfn.XLOOKUP($A301,ALGLIB_SSA_XAUUSD!$J$2:$J$1001,ALGLIB_SSA_XAUUSD!$P$2:$P$1001,"",0)</f>
        <v>4677.3864899999999</v>
      </c>
      <c r="O301">
        <f>_xlfn.XLOOKUP($A301,ALGLIB_SSA_XAUUSD!$J$2:$J$1001,ALGLIB_SSA_XAUUSD!$Q$2:$Q$1001,"",0)</f>
        <v>4672.2071599999999</v>
      </c>
      <c r="R301">
        <f t="shared" si="60"/>
        <v>1775480100</v>
      </c>
      <c r="S301" t="str">
        <f t="shared" si="61"/>
        <v>XAUUSD</v>
      </c>
      <c r="T301" t="str">
        <f t="shared" si="62"/>
        <v>M5</v>
      </c>
      <c r="U301">
        <f t="shared" si="63"/>
        <v>4675.88</v>
      </c>
      <c r="V301">
        <f t="shared" si="64"/>
        <v>4677.2327024999995</v>
      </c>
      <c r="W301">
        <f t="shared" si="65"/>
        <v>4681.0802058333329</v>
      </c>
      <c r="X301">
        <f t="shared" si="66"/>
        <v>4674.8075500000004</v>
      </c>
      <c r="Y301">
        <f t="shared" si="67"/>
        <v>4675.1095699999996</v>
      </c>
      <c r="Z301">
        <f t="shared" si="68"/>
        <v>4689.0516891666666</v>
      </c>
      <c r="AA301">
        <f t="shared" si="69"/>
        <v>4677.3864899999999</v>
      </c>
      <c r="AB301">
        <f t="shared" si="70"/>
        <v>4663.7689550000005</v>
      </c>
      <c r="AC301">
        <f t="shared" si="71"/>
        <v>4672.2071599999999</v>
      </c>
      <c r="AE301">
        <f t="shared" si="72"/>
        <v>4674.8075500000004</v>
      </c>
      <c r="AF301">
        <f t="shared" si="73"/>
        <v>4689.0516891666666</v>
      </c>
      <c r="AG301">
        <f t="shared" si="74"/>
        <v>4663.7689550000005</v>
      </c>
    </row>
    <row r="302" spans="1:33" x14ac:dyDescent="0.55000000000000004">
      <c r="A302">
        <f>ALGLIB_SSA_XAUUSD!J302</f>
        <v>1775480400</v>
      </c>
      <c r="B302" t="str">
        <f>_xlfn.XLOOKUP($A302,ALGLIB_SSA_XAUUSD!$A$2:$A$1001,ALGLIB_SSA_XAUUSD!$B$2:$B$1001,"",0)</f>
        <v>XAUUSD</v>
      </c>
      <c r="C302" t="str">
        <f>_xlfn.XLOOKUP($A302,ALGLIB_SSA_XAUUSD!$A$2:$A$1001,ALGLIB_SSA_XAUUSD!$C$2:$C$1001,"",0)</f>
        <v>H1</v>
      </c>
      <c r="D302" s="2">
        <f>_xlfn.XLOOKUP($A302,ALGLIB_SSA_XAUUSD!$A$2:$A$1001,ALGLIB_SSA_XAUUSD!$D$2:$D$1001,"",0)</f>
        <v>4680.1499999999996</v>
      </c>
      <c r="E302" s="2">
        <f>_xlfn.XLOOKUP($A302,ALGLIB_SSA_XAUUSD!$A$2:$A$1001,ALGLIB_SSA_XAUUSD!$E$2:$E$1001,"",0)</f>
        <v>4676.7955899999997</v>
      </c>
      <c r="F302" s="2">
        <f>_xlfn.XLOOKUP($A302,ALGLIB_SSA_XAUUSD!$A$2:$A$1001,ALGLIB_SSA_XAUUSD!$F$2:$F$1001,"",0)</f>
        <v>4680.7506199999998</v>
      </c>
      <c r="G302" s="2">
        <f>_xlfn.XLOOKUP($A302,ALGLIB_SSA_XAUUSD!$A$2:$A$1001,ALGLIB_SSA_XAUUSD!$G$2:$G$1001,"",0)</f>
        <v>4688.6306500000001</v>
      </c>
      <c r="H302" s="2">
        <f>_xlfn.XLOOKUP($A302,ALGLIB_SSA_XAUUSD!$A$2:$A$1001,ALGLIB_SSA_XAUUSD!$H$2:$H$1001,"",0)</f>
        <v>4663.2721000000001</v>
      </c>
      <c r="I302" t="str">
        <f>_xlfn.XLOOKUP($A302,ALGLIB_SSA_XAUUSD!$J$2:$J$1001,ALGLIB_SSA_XAUUSD!$K$2:$K$1001,"",0)</f>
        <v>XAUUSD</v>
      </c>
      <c r="J302" t="str">
        <f>_xlfn.XLOOKUP($A302,ALGLIB_SSA_XAUUSD!$J$2:$J$1001,ALGLIB_SSA_XAUUSD!$L$2:$L$1001,"",0)</f>
        <v>M5</v>
      </c>
      <c r="K302">
        <f>_xlfn.XLOOKUP($A302,ALGLIB_SSA_XAUUSD!$J$2:$J$1001,ALGLIB_SSA_XAUUSD!$M$2:$M$1001,"",0)</f>
        <v>4671.82</v>
      </c>
      <c r="L302">
        <f>_xlfn.XLOOKUP($A302,ALGLIB_SSA_XAUUSD!$J$2:$J$1001,ALGLIB_SSA_XAUUSD!$N$2:$N$1001,"",0)</f>
        <v>4673.2965899999999</v>
      </c>
      <c r="M302">
        <f>_xlfn.XLOOKUP($A302,ALGLIB_SSA_XAUUSD!$J$2:$J$1001,ALGLIB_SSA_XAUUSD!$O$2:$O$1001,"",0)</f>
        <v>4674.2030800000002</v>
      </c>
      <c r="N302">
        <f>_xlfn.XLOOKUP($A302,ALGLIB_SSA_XAUUSD!$J$2:$J$1001,ALGLIB_SSA_XAUUSD!$P$2:$P$1001,"",0)</f>
        <v>4675.9234900000001</v>
      </c>
      <c r="O302">
        <f>_xlfn.XLOOKUP($A302,ALGLIB_SSA_XAUUSD!$J$2:$J$1001,ALGLIB_SSA_XAUUSD!$Q$2:$Q$1001,"",0)</f>
        <v>4670.6663200000003</v>
      </c>
      <c r="R302">
        <f t="shared" si="60"/>
        <v>1775480400</v>
      </c>
      <c r="S302" t="str">
        <f t="shared" si="61"/>
        <v>XAUUSD</v>
      </c>
      <c r="T302" t="str">
        <f t="shared" si="62"/>
        <v>M5</v>
      </c>
      <c r="U302">
        <f t="shared" si="63"/>
        <v>4671.82</v>
      </c>
      <c r="V302">
        <f t="shared" si="64"/>
        <v>4676.7955899999997</v>
      </c>
      <c r="W302">
        <f t="shared" si="65"/>
        <v>4680.7506199999998</v>
      </c>
      <c r="X302">
        <f t="shared" si="66"/>
        <v>4673.2965899999999</v>
      </c>
      <c r="Y302">
        <f t="shared" si="67"/>
        <v>4674.2030800000002</v>
      </c>
      <c r="Z302">
        <f t="shared" si="68"/>
        <v>4688.6306500000001</v>
      </c>
      <c r="AA302">
        <f t="shared" si="69"/>
        <v>4675.9234900000001</v>
      </c>
      <c r="AB302">
        <f t="shared" si="70"/>
        <v>4663.2721000000001</v>
      </c>
      <c r="AC302">
        <f t="shared" si="71"/>
        <v>4670.6663200000003</v>
      </c>
      <c r="AE302">
        <f t="shared" si="72"/>
        <v>4673.2965899999999</v>
      </c>
      <c r="AF302">
        <f t="shared" si="73"/>
        <v>4688.6306500000001</v>
      </c>
      <c r="AG302">
        <f t="shared" si="74"/>
        <v>4663.2721000000001</v>
      </c>
    </row>
    <row r="303" spans="1:33" x14ac:dyDescent="0.55000000000000004">
      <c r="A303">
        <f>ALGLIB_SSA_XAUUSD!J303</f>
        <v>1775480700</v>
      </c>
      <c r="B303" t="str">
        <f>_xlfn.XLOOKUP($A303,ALGLIB_SSA_XAUUSD!$A$2:$A$1001,ALGLIB_SSA_XAUUSD!$B$2:$B$1001,"",0)</f>
        <v/>
      </c>
      <c r="C303" t="str">
        <f>_xlfn.XLOOKUP($A303,ALGLIB_SSA_XAUUSD!$A$2:$A$1001,ALGLIB_SSA_XAUUSD!$C$2:$C$1001,"",0)</f>
        <v/>
      </c>
      <c r="D303" s="1">
        <f>D302+(D314-D302)*1/12</f>
        <v>4680.3591666666662</v>
      </c>
      <c r="E303" s="1">
        <f>E302+(E314-E302)*1/12</f>
        <v>4676.3703500000001</v>
      </c>
      <c r="F303" s="1">
        <f>F302+(F314-F302)*1/12</f>
        <v>4680.3732066666662</v>
      </c>
      <c r="G303" s="1">
        <f>G302+(G314-G302)*1/12</f>
        <v>4688.1916816666671</v>
      </c>
      <c r="H303" s="1">
        <f>H302+(H314-H302)*1/12</f>
        <v>4662.8398358333334</v>
      </c>
      <c r="I303" t="str">
        <f>_xlfn.XLOOKUP($A303,ALGLIB_SSA_XAUUSD!$J$2:$J$1001,ALGLIB_SSA_XAUUSD!$K$2:$K$1001,"",0)</f>
        <v>XAUUSD</v>
      </c>
      <c r="J303" t="str">
        <f>_xlfn.XLOOKUP($A303,ALGLIB_SSA_XAUUSD!$J$2:$J$1001,ALGLIB_SSA_XAUUSD!$L$2:$L$1001,"",0)</f>
        <v>M5</v>
      </c>
      <c r="K303">
        <f>_xlfn.XLOOKUP($A303,ALGLIB_SSA_XAUUSD!$J$2:$J$1001,ALGLIB_SSA_XAUUSD!$M$2:$M$1001,"",0)</f>
        <v>4670.1899999999996</v>
      </c>
      <c r="L303">
        <f>_xlfn.XLOOKUP($A303,ALGLIB_SSA_XAUUSD!$J$2:$J$1001,ALGLIB_SSA_XAUUSD!$N$2:$N$1001,"",0)</f>
        <v>4671.61852</v>
      </c>
      <c r="M303">
        <f>_xlfn.XLOOKUP($A303,ALGLIB_SSA_XAUUSD!$J$2:$J$1001,ALGLIB_SSA_XAUUSD!$O$2:$O$1001,"",0)</f>
        <v>4672.9107999999997</v>
      </c>
      <c r="N303">
        <f>_xlfn.XLOOKUP($A303,ALGLIB_SSA_XAUUSD!$J$2:$J$1001,ALGLIB_SSA_XAUUSD!$P$2:$P$1001,"",0)</f>
        <v>4674.2408299999997</v>
      </c>
      <c r="O303">
        <f>_xlfn.XLOOKUP($A303,ALGLIB_SSA_XAUUSD!$J$2:$J$1001,ALGLIB_SSA_XAUUSD!$Q$2:$Q$1001,"",0)</f>
        <v>4668.5403399999996</v>
      </c>
      <c r="R303">
        <f t="shared" si="60"/>
        <v>1775480700</v>
      </c>
      <c r="S303" t="str">
        <f t="shared" si="61"/>
        <v>XAUUSD</v>
      </c>
      <c r="T303" t="str">
        <f t="shared" si="62"/>
        <v>M5</v>
      </c>
      <c r="U303">
        <f t="shared" si="63"/>
        <v>4670.1899999999996</v>
      </c>
      <c r="V303">
        <f t="shared" si="64"/>
        <v>4676.3703500000001</v>
      </c>
      <c r="W303">
        <f t="shared" si="65"/>
        <v>4680.3732066666662</v>
      </c>
      <c r="X303">
        <f t="shared" si="66"/>
        <v>4671.61852</v>
      </c>
      <c r="Y303">
        <f t="shared" si="67"/>
        <v>4672.9107999999997</v>
      </c>
      <c r="Z303">
        <f t="shared" si="68"/>
        <v>4688.1916816666671</v>
      </c>
      <c r="AA303">
        <f t="shared" si="69"/>
        <v>4674.2408299999997</v>
      </c>
      <c r="AB303">
        <f t="shared" si="70"/>
        <v>4662.8398358333334</v>
      </c>
      <c r="AC303">
        <f t="shared" si="71"/>
        <v>4668.5403399999996</v>
      </c>
      <c r="AE303">
        <f t="shared" si="72"/>
        <v>4671.61852</v>
      </c>
      <c r="AF303">
        <f t="shared" si="73"/>
        <v>4688.1916816666671</v>
      </c>
      <c r="AG303">
        <f t="shared" si="74"/>
        <v>4662.8398358333334</v>
      </c>
    </row>
    <row r="304" spans="1:33" x14ac:dyDescent="0.55000000000000004">
      <c r="A304">
        <f>ALGLIB_SSA_XAUUSD!J304</f>
        <v>1775481000</v>
      </c>
      <c r="B304" t="str">
        <f>_xlfn.XLOOKUP($A304,ALGLIB_SSA_XAUUSD!$A$2:$A$1001,ALGLIB_SSA_XAUUSD!$B$2:$B$1001,"",0)</f>
        <v/>
      </c>
      <c r="C304" t="str">
        <f>_xlfn.XLOOKUP($A304,ALGLIB_SSA_XAUUSD!$A$2:$A$1001,ALGLIB_SSA_XAUUSD!$C$2:$C$1001,"",0)</f>
        <v/>
      </c>
      <c r="D304" s="1">
        <f>D302+(D314-D302)*2/12</f>
        <v>4680.5683333333327</v>
      </c>
      <c r="E304" s="1">
        <f>E302+(E314-E302)*2/12</f>
        <v>4675.9451099999997</v>
      </c>
      <c r="F304" s="1">
        <f>F302+(F314-F302)*2/12</f>
        <v>4679.9957933333335</v>
      </c>
      <c r="G304" s="1">
        <f>G302+(G314-G302)*2/12</f>
        <v>4687.7527133333333</v>
      </c>
      <c r="H304" s="1">
        <f>H302+(H314-H302)*2/12</f>
        <v>4662.4075716666666</v>
      </c>
      <c r="I304" t="str">
        <f>_xlfn.XLOOKUP($A304,ALGLIB_SSA_XAUUSD!$J$2:$J$1001,ALGLIB_SSA_XAUUSD!$K$2:$K$1001,"",0)</f>
        <v>XAUUSD</v>
      </c>
      <c r="J304" t="str">
        <f>_xlfn.XLOOKUP($A304,ALGLIB_SSA_XAUUSD!$J$2:$J$1001,ALGLIB_SSA_XAUUSD!$L$2:$L$1001,"",0)</f>
        <v>M5</v>
      </c>
      <c r="K304">
        <f>_xlfn.XLOOKUP($A304,ALGLIB_SSA_XAUUSD!$J$2:$J$1001,ALGLIB_SSA_XAUUSD!$M$2:$M$1001,"",0)</f>
        <v>4668.59</v>
      </c>
      <c r="L304">
        <f>_xlfn.XLOOKUP($A304,ALGLIB_SSA_XAUUSD!$J$2:$J$1001,ALGLIB_SSA_XAUUSD!$N$2:$N$1001,"",0)</f>
        <v>4670.1296000000002</v>
      </c>
      <c r="M304">
        <f>_xlfn.XLOOKUP($A304,ALGLIB_SSA_XAUUSD!$J$2:$J$1001,ALGLIB_SSA_XAUUSD!$O$2:$O$1001,"",0)</f>
        <v>4671.5201999999999</v>
      </c>
      <c r="N304">
        <f>_xlfn.XLOOKUP($A304,ALGLIB_SSA_XAUUSD!$J$2:$J$1001,ALGLIB_SSA_XAUUSD!$P$2:$P$1001,"",0)</f>
        <v>4672.8620499999997</v>
      </c>
      <c r="O304">
        <f>_xlfn.XLOOKUP($A304,ALGLIB_SSA_XAUUSD!$J$2:$J$1001,ALGLIB_SSA_XAUUSD!$Q$2:$Q$1001,"",0)</f>
        <v>4666.4454800000003</v>
      </c>
      <c r="R304">
        <f t="shared" si="60"/>
        <v>1775481000</v>
      </c>
      <c r="S304" t="str">
        <f t="shared" si="61"/>
        <v>XAUUSD</v>
      </c>
      <c r="T304" t="str">
        <f t="shared" si="62"/>
        <v>M5</v>
      </c>
      <c r="U304">
        <f t="shared" si="63"/>
        <v>4668.59</v>
      </c>
      <c r="V304">
        <f t="shared" si="64"/>
        <v>4675.9451099999997</v>
      </c>
      <c r="W304">
        <f t="shared" si="65"/>
        <v>4679.9957933333335</v>
      </c>
      <c r="X304">
        <f t="shared" si="66"/>
        <v>4670.1296000000002</v>
      </c>
      <c r="Y304">
        <f t="shared" si="67"/>
        <v>4671.5201999999999</v>
      </c>
      <c r="Z304">
        <f t="shared" si="68"/>
        <v>4687.7527133333333</v>
      </c>
      <c r="AA304">
        <f t="shared" si="69"/>
        <v>4672.8620499999997</v>
      </c>
      <c r="AB304">
        <f t="shared" si="70"/>
        <v>4662.4075716666666</v>
      </c>
      <c r="AC304">
        <f t="shared" si="71"/>
        <v>4666.4454800000003</v>
      </c>
      <c r="AE304">
        <f t="shared" si="72"/>
        <v>4670.1296000000002</v>
      </c>
      <c r="AF304">
        <f t="shared" si="73"/>
        <v>4687.7527133333333</v>
      </c>
      <c r="AG304">
        <f t="shared" si="74"/>
        <v>4662.4075716666666</v>
      </c>
    </row>
    <row r="305" spans="1:33" x14ac:dyDescent="0.55000000000000004">
      <c r="A305">
        <f>ALGLIB_SSA_XAUUSD!J305</f>
        <v>1775481300</v>
      </c>
      <c r="B305" t="str">
        <f>_xlfn.XLOOKUP($A305,ALGLIB_SSA_XAUUSD!$A$2:$A$1001,ALGLIB_SSA_XAUUSD!$B$2:$B$1001,"",0)</f>
        <v/>
      </c>
      <c r="C305" t="str">
        <f>_xlfn.XLOOKUP($A305,ALGLIB_SSA_XAUUSD!$A$2:$A$1001,ALGLIB_SSA_XAUUSD!$C$2:$C$1001,"",0)</f>
        <v/>
      </c>
      <c r="D305" s="1">
        <f>D302+(D314-D302)*3/12</f>
        <v>4680.7775000000001</v>
      </c>
      <c r="E305" s="1">
        <f>E302+(E314-E302)*3/12</f>
        <v>4675.5198700000001</v>
      </c>
      <c r="F305" s="1">
        <f>F302+(F314-F302)*3/12</f>
        <v>4679.6183799999999</v>
      </c>
      <c r="G305" s="1">
        <f>G302+(G314-G302)*3/12</f>
        <v>4687.3137450000004</v>
      </c>
      <c r="H305" s="1">
        <f>H302+(H314-H302)*3/12</f>
        <v>4661.9753074999999</v>
      </c>
      <c r="I305" t="str">
        <f>_xlfn.XLOOKUP($A305,ALGLIB_SSA_XAUUSD!$J$2:$J$1001,ALGLIB_SSA_XAUUSD!$K$2:$K$1001,"",0)</f>
        <v>XAUUSD</v>
      </c>
      <c r="J305" t="str">
        <f>_xlfn.XLOOKUP($A305,ALGLIB_SSA_XAUUSD!$J$2:$J$1001,ALGLIB_SSA_XAUUSD!$L$2:$L$1001,"",0)</f>
        <v>M5</v>
      </c>
      <c r="K305">
        <f>_xlfn.XLOOKUP($A305,ALGLIB_SSA_XAUUSD!$J$2:$J$1001,ALGLIB_SSA_XAUUSD!$M$2:$M$1001,"",0)</f>
        <v>4663.99</v>
      </c>
      <c r="L305">
        <f>_xlfn.XLOOKUP($A305,ALGLIB_SSA_XAUUSD!$J$2:$J$1001,ALGLIB_SSA_XAUUSD!$N$2:$N$1001,"",0)</f>
        <v>4669.0914700000003</v>
      </c>
      <c r="M305">
        <f>_xlfn.XLOOKUP($A305,ALGLIB_SSA_XAUUSD!$J$2:$J$1001,ALGLIB_SSA_XAUUSD!$O$2:$O$1001,"",0)</f>
        <v>4670.3058300000002</v>
      </c>
      <c r="N305">
        <f>_xlfn.XLOOKUP($A305,ALGLIB_SSA_XAUUSD!$J$2:$J$1001,ALGLIB_SSA_XAUUSD!$P$2:$P$1001,"",0)</f>
        <v>4672.1459500000001</v>
      </c>
      <c r="O305">
        <f>_xlfn.XLOOKUP($A305,ALGLIB_SSA_XAUUSD!$J$2:$J$1001,ALGLIB_SSA_XAUUSD!$Q$2:$Q$1001,"",0)</f>
        <v>4664.6139300000004</v>
      </c>
      <c r="R305">
        <f t="shared" si="60"/>
        <v>1775481300</v>
      </c>
      <c r="S305" t="str">
        <f t="shared" si="61"/>
        <v>XAUUSD</v>
      </c>
      <c r="T305" t="str">
        <f t="shared" si="62"/>
        <v>M5</v>
      </c>
      <c r="U305">
        <f t="shared" si="63"/>
        <v>4663.99</v>
      </c>
      <c r="V305">
        <f t="shared" si="64"/>
        <v>4675.5198700000001</v>
      </c>
      <c r="W305">
        <f t="shared" si="65"/>
        <v>4679.6183799999999</v>
      </c>
      <c r="X305">
        <f t="shared" si="66"/>
        <v>4669.0914700000003</v>
      </c>
      <c r="Y305">
        <f t="shared" si="67"/>
        <v>4670.3058300000002</v>
      </c>
      <c r="Z305">
        <f t="shared" si="68"/>
        <v>4687.3137450000004</v>
      </c>
      <c r="AA305">
        <f t="shared" si="69"/>
        <v>4672.1459500000001</v>
      </c>
      <c r="AB305">
        <f t="shared" si="70"/>
        <v>4661.9753074999999</v>
      </c>
      <c r="AC305">
        <f t="shared" si="71"/>
        <v>4664.6139300000004</v>
      </c>
      <c r="AE305">
        <f t="shared" si="72"/>
        <v>4669.0914700000003</v>
      </c>
      <c r="AF305">
        <f t="shared" si="73"/>
        <v>4687.3137450000004</v>
      </c>
      <c r="AG305">
        <f t="shared" si="74"/>
        <v>4661.9753074999999</v>
      </c>
    </row>
    <row r="306" spans="1:33" x14ac:dyDescent="0.55000000000000004">
      <c r="A306">
        <f>ALGLIB_SSA_XAUUSD!J306</f>
        <v>1775481600</v>
      </c>
      <c r="B306" t="str">
        <f>_xlfn.XLOOKUP($A306,ALGLIB_SSA_XAUUSD!$A$2:$A$1001,ALGLIB_SSA_XAUUSD!$B$2:$B$1001,"",0)</f>
        <v/>
      </c>
      <c r="C306" t="str">
        <f>_xlfn.XLOOKUP($A306,ALGLIB_SSA_XAUUSD!$A$2:$A$1001,ALGLIB_SSA_XAUUSD!$C$2:$C$1001,"",0)</f>
        <v/>
      </c>
      <c r="D306" s="1">
        <f>D302+(D314-D302)*4/12</f>
        <v>4680.9866666666667</v>
      </c>
      <c r="E306" s="1">
        <f>E302+(E314-E302)*4/12</f>
        <v>4675.0946299999996</v>
      </c>
      <c r="F306" s="1">
        <f>F302+(F314-F302)*4/12</f>
        <v>4679.2409666666663</v>
      </c>
      <c r="G306" s="1">
        <f>G302+(G314-G302)*4/12</f>
        <v>4686.8747766666665</v>
      </c>
      <c r="H306" s="1">
        <f>H302+(H314-H302)*4/12</f>
        <v>4661.5430433333331</v>
      </c>
      <c r="I306" t="str">
        <f>_xlfn.XLOOKUP($A306,ALGLIB_SSA_XAUUSD!$J$2:$J$1001,ALGLIB_SSA_XAUUSD!$K$2:$K$1001,"",0)</f>
        <v>XAUUSD</v>
      </c>
      <c r="J306" t="str">
        <f>_xlfn.XLOOKUP($A306,ALGLIB_SSA_XAUUSD!$J$2:$J$1001,ALGLIB_SSA_XAUUSD!$L$2:$L$1001,"",0)</f>
        <v>M5</v>
      </c>
      <c r="K306">
        <f>_xlfn.XLOOKUP($A306,ALGLIB_SSA_XAUUSD!$J$2:$J$1001,ALGLIB_SSA_XAUUSD!$M$2:$M$1001,"",0)</f>
        <v>4672.75</v>
      </c>
      <c r="L306">
        <f>_xlfn.XLOOKUP($A306,ALGLIB_SSA_XAUUSD!$J$2:$J$1001,ALGLIB_SSA_XAUUSD!$N$2:$N$1001,"",0)</f>
        <v>4668.7197800000004</v>
      </c>
      <c r="M306">
        <f>_xlfn.XLOOKUP($A306,ALGLIB_SSA_XAUUSD!$J$2:$J$1001,ALGLIB_SSA_XAUUSD!$O$2:$O$1001,"",0)</f>
        <v>4669.5128100000002</v>
      </c>
      <c r="N306">
        <f>_xlfn.XLOOKUP($A306,ALGLIB_SSA_XAUUSD!$J$2:$J$1001,ALGLIB_SSA_XAUUSD!$P$2:$P$1001,"",0)</f>
        <v>4672.2961100000002</v>
      </c>
      <c r="O306">
        <f>_xlfn.XLOOKUP($A306,ALGLIB_SSA_XAUUSD!$J$2:$J$1001,ALGLIB_SSA_XAUUSD!$Q$2:$Q$1001,"",0)</f>
        <v>4663.3708200000001</v>
      </c>
      <c r="R306">
        <f t="shared" si="60"/>
        <v>1775481600</v>
      </c>
      <c r="S306" t="str">
        <f t="shared" si="61"/>
        <v>XAUUSD</v>
      </c>
      <c r="T306" t="str">
        <f t="shared" si="62"/>
        <v>M5</v>
      </c>
      <c r="U306">
        <f t="shared" si="63"/>
        <v>4672.75</v>
      </c>
      <c r="V306">
        <f t="shared" si="64"/>
        <v>4675.0946299999996</v>
      </c>
      <c r="W306">
        <f t="shared" si="65"/>
        <v>4679.2409666666663</v>
      </c>
      <c r="X306">
        <f t="shared" si="66"/>
        <v>4668.7197800000004</v>
      </c>
      <c r="Y306">
        <f t="shared" si="67"/>
        <v>4669.5128100000002</v>
      </c>
      <c r="Z306">
        <f t="shared" si="68"/>
        <v>4686.8747766666665</v>
      </c>
      <c r="AA306">
        <f t="shared" si="69"/>
        <v>4672.2961100000002</v>
      </c>
      <c r="AB306">
        <f t="shared" si="70"/>
        <v>4661.5430433333331</v>
      </c>
      <c r="AC306">
        <f t="shared" si="71"/>
        <v>4663.3708200000001</v>
      </c>
      <c r="AE306">
        <f t="shared" si="72"/>
        <v>4668.7197800000004</v>
      </c>
      <c r="AF306">
        <f t="shared" si="73"/>
        <v>4686.8747766666665</v>
      </c>
      <c r="AG306">
        <f t="shared" si="74"/>
        <v>4661.5430433333331</v>
      </c>
    </row>
    <row r="307" spans="1:33" x14ac:dyDescent="0.55000000000000004">
      <c r="A307">
        <f>ALGLIB_SSA_XAUUSD!J307</f>
        <v>1775481900</v>
      </c>
      <c r="B307" t="str">
        <f>_xlfn.XLOOKUP($A307,ALGLIB_SSA_XAUUSD!$A$2:$A$1001,ALGLIB_SSA_XAUUSD!$B$2:$B$1001,"",0)</f>
        <v/>
      </c>
      <c r="C307" t="str">
        <f>_xlfn.XLOOKUP($A307,ALGLIB_SSA_XAUUSD!$A$2:$A$1001,ALGLIB_SSA_XAUUSD!$C$2:$C$1001,"",0)</f>
        <v/>
      </c>
      <c r="D307" s="1">
        <f>D302+(D314-D302)*5/12</f>
        <v>4681.1958333333332</v>
      </c>
      <c r="E307" s="1">
        <f>E302+(E314-E302)*5/12</f>
        <v>4674.66939</v>
      </c>
      <c r="F307" s="1">
        <f>F302+(F314-F302)*5/12</f>
        <v>4678.8635533333336</v>
      </c>
      <c r="G307" s="1">
        <f>G302+(G314-G302)*5/12</f>
        <v>4686.4358083333336</v>
      </c>
      <c r="H307" s="1">
        <f>H302+(H314-H302)*5/12</f>
        <v>4661.1107791666664</v>
      </c>
      <c r="I307" t="str">
        <f>_xlfn.XLOOKUP($A307,ALGLIB_SSA_XAUUSD!$J$2:$J$1001,ALGLIB_SSA_XAUUSD!$K$2:$K$1001,"",0)</f>
        <v>XAUUSD</v>
      </c>
      <c r="J307" t="str">
        <f>_xlfn.XLOOKUP($A307,ALGLIB_SSA_XAUUSD!$J$2:$J$1001,ALGLIB_SSA_XAUUSD!$L$2:$L$1001,"",0)</f>
        <v>M5</v>
      </c>
      <c r="K307">
        <f>_xlfn.XLOOKUP($A307,ALGLIB_SSA_XAUUSD!$J$2:$J$1001,ALGLIB_SSA_XAUUSD!$M$2:$M$1001,"",0)</f>
        <v>4668.58</v>
      </c>
      <c r="L307">
        <f>_xlfn.XLOOKUP($A307,ALGLIB_SSA_XAUUSD!$J$2:$J$1001,ALGLIB_SSA_XAUUSD!$N$2:$N$1001,"",0)</f>
        <v>4668.7543999999998</v>
      </c>
      <c r="M307">
        <f>_xlfn.XLOOKUP($A307,ALGLIB_SSA_XAUUSD!$J$2:$J$1001,ALGLIB_SSA_XAUUSD!$O$2:$O$1001,"",0)</f>
        <v>4669.1336000000001</v>
      </c>
      <c r="N307">
        <f>_xlfn.XLOOKUP($A307,ALGLIB_SSA_XAUUSD!$J$2:$J$1001,ALGLIB_SSA_XAUUSD!$P$2:$P$1001,"",0)</f>
        <v>4673.20849</v>
      </c>
      <c r="O307">
        <f>_xlfn.XLOOKUP($A307,ALGLIB_SSA_XAUUSD!$J$2:$J$1001,ALGLIB_SSA_XAUUSD!$Q$2:$Q$1001,"",0)</f>
        <v>4662.8738700000004</v>
      </c>
      <c r="R307">
        <f t="shared" si="60"/>
        <v>1775481900</v>
      </c>
      <c r="S307" t="str">
        <f t="shared" si="61"/>
        <v>XAUUSD</v>
      </c>
      <c r="T307" t="str">
        <f t="shared" si="62"/>
        <v>M5</v>
      </c>
      <c r="U307">
        <f t="shared" si="63"/>
        <v>4668.58</v>
      </c>
      <c r="V307">
        <f t="shared" si="64"/>
        <v>4674.66939</v>
      </c>
      <c r="W307">
        <f t="shared" si="65"/>
        <v>4678.8635533333336</v>
      </c>
      <c r="X307">
        <f t="shared" si="66"/>
        <v>4668.7543999999998</v>
      </c>
      <c r="Y307">
        <f t="shared" si="67"/>
        <v>4669.1336000000001</v>
      </c>
      <c r="Z307">
        <f t="shared" si="68"/>
        <v>4686.4358083333336</v>
      </c>
      <c r="AA307">
        <f t="shared" si="69"/>
        <v>4673.20849</v>
      </c>
      <c r="AB307">
        <f t="shared" si="70"/>
        <v>4661.1107791666664</v>
      </c>
      <c r="AC307">
        <f t="shared" si="71"/>
        <v>4662.8738700000004</v>
      </c>
      <c r="AE307">
        <f t="shared" si="72"/>
        <v>4668.7543999999998</v>
      </c>
      <c r="AF307">
        <f t="shared" si="73"/>
        <v>4686.4358083333336</v>
      </c>
      <c r="AG307">
        <f t="shared" si="74"/>
        <v>4661.1107791666664</v>
      </c>
    </row>
    <row r="308" spans="1:33" x14ac:dyDescent="0.55000000000000004">
      <c r="A308">
        <f>ALGLIB_SSA_XAUUSD!J308</f>
        <v>1775482200</v>
      </c>
      <c r="B308" t="str">
        <f>_xlfn.XLOOKUP($A308,ALGLIB_SSA_XAUUSD!$A$2:$A$1001,ALGLIB_SSA_XAUUSD!$B$2:$B$1001,"",0)</f>
        <v/>
      </c>
      <c r="C308" t="str">
        <f>_xlfn.XLOOKUP($A308,ALGLIB_SSA_XAUUSD!$A$2:$A$1001,ALGLIB_SSA_XAUUSD!$C$2:$C$1001,"",0)</f>
        <v/>
      </c>
      <c r="D308" s="1">
        <f>D302+(D314-D302)*6/12</f>
        <v>4681.4049999999997</v>
      </c>
      <c r="E308" s="1">
        <f>E302+(E314-E302)*6/12</f>
        <v>4674.2441500000004</v>
      </c>
      <c r="F308" s="1">
        <f>F302+(F314-F302)*6/12</f>
        <v>4678.48614</v>
      </c>
      <c r="G308" s="1">
        <f>G302+(G314-G302)*6/12</f>
        <v>4685.9968399999998</v>
      </c>
      <c r="H308" s="1">
        <f>H302+(H314-H302)*6/12</f>
        <v>4660.6785149999996</v>
      </c>
      <c r="I308" t="str">
        <f>_xlfn.XLOOKUP($A308,ALGLIB_SSA_XAUUSD!$J$2:$J$1001,ALGLIB_SSA_XAUUSD!$K$2:$K$1001,"",0)</f>
        <v>XAUUSD</v>
      </c>
      <c r="J308" t="str">
        <f>_xlfn.XLOOKUP($A308,ALGLIB_SSA_XAUUSD!$J$2:$J$1001,ALGLIB_SSA_XAUUSD!$L$2:$L$1001,"",0)</f>
        <v>M5</v>
      </c>
      <c r="K308">
        <f>_xlfn.XLOOKUP($A308,ALGLIB_SSA_XAUUSD!$J$2:$J$1001,ALGLIB_SSA_XAUUSD!$M$2:$M$1001,"",0)</f>
        <v>4671.3</v>
      </c>
      <c r="L308">
        <f>_xlfn.XLOOKUP($A308,ALGLIB_SSA_XAUUSD!$J$2:$J$1001,ALGLIB_SSA_XAUUSD!$N$2:$N$1001,"",0)</f>
        <v>4669.1678099999999</v>
      </c>
      <c r="M308">
        <f>_xlfn.XLOOKUP($A308,ALGLIB_SSA_XAUUSD!$J$2:$J$1001,ALGLIB_SSA_XAUUSD!$O$2:$O$1001,"",0)</f>
        <v>4669.1507099999999</v>
      </c>
      <c r="N308">
        <f>_xlfn.XLOOKUP($A308,ALGLIB_SSA_XAUUSD!$J$2:$J$1001,ALGLIB_SSA_XAUUSD!$P$2:$P$1001,"",0)</f>
        <v>4674.6739500000003</v>
      </c>
      <c r="O308">
        <f>_xlfn.XLOOKUP($A308,ALGLIB_SSA_XAUUSD!$J$2:$J$1001,ALGLIB_SSA_XAUUSD!$Q$2:$Q$1001,"",0)</f>
        <v>4662.8700900000003</v>
      </c>
      <c r="R308">
        <f t="shared" si="60"/>
        <v>1775482200</v>
      </c>
      <c r="S308" t="str">
        <f t="shared" si="61"/>
        <v>XAUUSD</v>
      </c>
      <c r="T308" t="str">
        <f t="shared" si="62"/>
        <v>M5</v>
      </c>
      <c r="U308">
        <f t="shared" si="63"/>
        <v>4671.3</v>
      </c>
      <c r="V308">
        <f t="shared" si="64"/>
        <v>4674.2441500000004</v>
      </c>
      <c r="W308">
        <f t="shared" si="65"/>
        <v>4678.48614</v>
      </c>
      <c r="X308">
        <f t="shared" si="66"/>
        <v>4669.1678099999999</v>
      </c>
      <c r="Y308">
        <f t="shared" si="67"/>
        <v>4669.1507099999999</v>
      </c>
      <c r="Z308">
        <f t="shared" si="68"/>
        <v>4685.9968399999998</v>
      </c>
      <c r="AA308">
        <f t="shared" si="69"/>
        <v>4674.6739500000003</v>
      </c>
      <c r="AB308">
        <f t="shared" si="70"/>
        <v>4660.6785149999996</v>
      </c>
      <c r="AC308">
        <f t="shared" si="71"/>
        <v>4662.8700900000003</v>
      </c>
      <c r="AE308">
        <f t="shared" si="72"/>
        <v>4669.1678099999999</v>
      </c>
      <c r="AF308">
        <f t="shared" si="73"/>
        <v>4685.9968399999998</v>
      </c>
      <c r="AG308">
        <f t="shared" si="74"/>
        <v>4660.6785149999996</v>
      </c>
    </row>
    <row r="309" spans="1:33" x14ac:dyDescent="0.55000000000000004">
      <c r="A309">
        <f>ALGLIB_SSA_XAUUSD!J309</f>
        <v>1775482500</v>
      </c>
      <c r="B309" t="str">
        <f>_xlfn.XLOOKUP($A309,ALGLIB_SSA_XAUUSD!$A$2:$A$1001,ALGLIB_SSA_XAUUSD!$B$2:$B$1001,"",0)</f>
        <v/>
      </c>
      <c r="C309" t="str">
        <f>_xlfn.XLOOKUP($A309,ALGLIB_SSA_XAUUSD!$A$2:$A$1001,ALGLIB_SSA_XAUUSD!$C$2:$C$1001,"",0)</f>
        <v/>
      </c>
      <c r="D309" s="1">
        <f>D302+(D314-D302)*7/12</f>
        <v>4681.6141666666663</v>
      </c>
      <c r="E309" s="1">
        <f>E302+(E314-E302)*7/12</f>
        <v>4673.81891</v>
      </c>
      <c r="F309" s="1">
        <f>F302+(F314-F302)*7/12</f>
        <v>4678.1087266666664</v>
      </c>
      <c r="G309" s="1">
        <f>G302+(G314-G302)*7/12</f>
        <v>4685.5578716666669</v>
      </c>
      <c r="H309" s="1">
        <f>H302+(H314-H302)*7/12</f>
        <v>4660.2462508333338</v>
      </c>
      <c r="I309" t="str">
        <f>_xlfn.XLOOKUP($A309,ALGLIB_SSA_XAUUSD!$J$2:$J$1001,ALGLIB_SSA_XAUUSD!$K$2:$K$1001,"",0)</f>
        <v>XAUUSD</v>
      </c>
      <c r="J309" t="str">
        <f>_xlfn.XLOOKUP($A309,ALGLIB_SSA_XAUUSD!$J$2:$J$1001,ALGLIB_SSA_XAUUSD!$L$2:$L$1001,"",0)</f>
        <v>M5</v>
      </c>
      <c r="K309">
        <f>_xlfn.XLOOKUP($A309,ALGLIB_SSA_XAUUSD!$J$2:$J$1001,ALGLIB_SSA_XAUUSD!$M$2:$M$1001,"",0)</f>
        <v>4673.97</v>
      </c>
      <c r="L309">
        <f>_xlfn.XLOOKUP($A309,ALGLIB_SSA_XAUUSD!$J$2:$J$1001,ALGLIB_SSA_XAUUSD!$N$2:$N$1001,"",0)</f>
        <v>4669.7300500000001</v>
      </c>
      <c r="M309">
        <f>_xlfn.XLOOKUP($A309,ALGLIB_SSA_XAUUSD!$J$2:$J$1001,ALGLIB_SSA_XAUUSD!$O$2:$O$1001,"",0)</f>
        <v>4669.44038</v>
      </c>
      <c r="N309">
        <f>_xlfn.XLOOKUP($A309,ALGLIB_SSA_XAUUSD!$J$2:$J$1001,ALGLIB_SSA_XAUUSD!$P$2:$P$1001,"",0)</f>
        <v>4676.3116</v>
      </c>
      <c r="O309">
        <f>_xlfn.XLOOKUP($A309,ALGLIB_SSA_XAUUSD!$J$2:$J$1001,ALGLIB_SSA_XAUUSD!$Q$2:$Q$1001,"",0)</f>
        <v>4663.3185999999996</v>
      </c>
      <c r="R309">
        <f t="shared" si="60"/>
        <v>1775482500</v>
      </c>
      <c r="S309" t="str">
        <f t="shared" si="61"/>
        <v>XAUUSD</v>
      </c>
      <c r="T309" t="str">
        <f t="shared" si="62"/>
        <v>M5</v>
      </c>
      <c r="U309">
        <f t="shared" si="63"/>
        <v>4673.97</v>
      </c>
      <c r="V309">
        <f t="shared" si="64"/>
        <v>4673.81891</v>
      </c>
      <c r="W309">
        <f t="shared" si="65"/>
        <v>4678.1087266666664</v>
      </c>
      <c r="X309">
        <f t="shared" si="66"/>
        <v>4669.7300500000001</v>
      </c>
      <c r="Y309">
        <f t="shared" si="67"/>
        <v>4669.44038</v>
      </c>
      <c r="Z309">
        <f t="shared" si="68"/>
        <v>4685.5578716666669</v>
      </c>
      <c r="AA309">
        <f t="shared" si="69"/>
        <v>4676.3116</v>
      </c>
      <c r="AB309">
        <f t="shared" si="70"/>
        <v>4660.2462508333338</v>
      </c>
      <c r="AC309">
        <f t="shared" si="71"/>
        <v>4663.3185999999996</v>
      </c>
      <c r="AE309">
        <f t="shared" si="72"/>
        <v>4669.7300500000001</v>
      </c>
      <c r="AF309">
        <f t="shared" si="73"/>
        <v>4685.5578716666669</v>
      </c>
      <c r="AG309">
        <f t="shared" si="74"/>
        <v>4660.2462508333338</v>
      </c>
    </row>
    <row r="310" spans="1:33" x14ac:dyDescent="0.55000000000000004">
      <c r="A310">
        <f>ALGLIB_SSA_XAUUSD!J310</f>
        <v>1775482800</v>
      </c>
      <c r="B310" t="str">
        <f>_xlfn.XLOOKUP($A310,ALGLIB_SSA_XAUUSD!$A$2:$A$1001,ALGLIB_SSA_XAUUSD!$B$2:$B$1001,"",0)</f>
        <v/>
      </c>
      <c r="C310" t="str">
        <f>_xlfn.XLOOKUP($A310,ALGLIB_SSA_XAUUSD!$A$2:$A$1001,ALGLIB_SSA_XAUUSD!$C$2:$C$1001,"",0)</f>
        <v/>
      </c>
      <c r="D310" s="1">
        <f>D302+(D314-D302)*8/12</f>
        <v>4681.8233333333328</v>
      </c>
      <c r="E310" s="1">
        <f>E302+(E314-E302)*8/12</f>
        <v>4673.3936700000004</v>
      </c>
      <c r="F310" s="1">
        <f>F302+(F314-F302)*8/12</f>
        <v>4677.7313133333337</v>
      </c>
      <c r="G310" s="1">
        <f>G302+(G314-G302)*8/12</f>
        <v>4685.1189033333339</v>
      </c>
      <c r="H310" s="1">
        <f>H302+(H314-H302)*8/12</f>
        <v>4659.813986666667</v>
      </c>
      <c r="I310" t="str">
        <f>_xlfn.XLOOKUP($A310,ALGLIB_SSA_XAUUSD!$J$2:$J$1001,ALGLIB_SSA_XAUUSD!$K$2:$K$1001,"",0)</f>
        <v>XAUUSD</v>
      </c>
      <c r="J310" t="str">
        <f>_xlfn.XLOOKUP($A310,ALGLIB_SSA_XAUUSD!$J$2:$J$1001,ALGLIB_SSA_XAUUSD!$L$2:$L$1001,"",0)</f>
        <v>M5</v>
      </c>
      <c r="K310">
        <f>_xlfn.XLOOKUP($A310,ALGLIB_SSA_XAUUSD!$J$2:$J$1001,ALGLIB_SSA_XAUUSD!$M$2:$M$1001,"",0)</f>
        <v>4665.55</v>
      </c>
      <c r="L310">
        <f>_xlfn.XLOOKUP($A310,ALGLIB_SSA_XAUUSD!$J$2:$J$1001,ALGLIB_SSA_XAUUSD!$N$2:$N$1001,"",0)</f>
        <v>4670.2642699999997</v>
      </c>
      <c r="M310">
        <f>_xlfn.XLOOKUP($A310,ALGLIB_SSA_XAUUSD!$J$2:$J$1001,ALGLIB_SSA_XAUUSD!$O$2:$O$1001,"",0)</f>
        <v>4669.8523299999997</v>
      </c>
      <c r="N310">
        <f>_xlfn.XLOOKUP($A310,ALGLIB_SSA_XAUUSD!$J$2:$J$1001,ALGLIB_SSA_XAUUSD!$P$2:$P$1001,"",0)</f>
        <v>4677.84447</v>
      </c>
      <c r="O310">
        <f>_xlfn.XLOOKUP($A310,ALGLIB_SSA_XAUUSD!$J$2:$J$1001,ALGLIB_SSA_XAUUSD!$Q$2:$Q$1001,"",0)</f>
        <v>4663.9653600000001</v>
      </c>
      <c r="R310">
        <f t="shared" si="60"/>
        <v>1775482800</v>
      </c>
      <c r="S310" t="str">
        <f t="shared" si="61"/>
        <v>XAUUSD</v>
      </c>
      <c r="T310" t="str">
        <f t="shared" si="62"/>
        <v>M5</v>
      </c>
      <c r="U310">
        <f t="shared" si="63"/>
        <v>4665.55</v>
      </c>
      <c r="V310">
        <f t="shared" si="64"/>
        <v>4673.3936700000004</v>
      </c>
      <c r="W310">
        <f t="shared" si="65"/>
        <v>4677.7313133333337</v>
      </c>
      <c r="X310">
        <f t="shared" si="66"/>
        <v>4670.2642699999997</v>
      </c>
      <c r="Y310">
        <f t="shared" si="67"/>
        <v>4669.8523299999997</v>
      </c>
      <c r="Z310">
        <f t="shared" si="68"/>
        <v>4685.1189033333339</v>
      </c>
      <c r="AA310">
        <f t="shared" si="69"/>
        <v>4677.84447</v>
      </c>
      <c r="AB310">
        <f t="shared" si="70"/>
        <v>4659.813986666667</v>
      </c>
      <c r="AC310">
        <f t="shared" si="71"/>
        <v>4663.9653600000001</v>
      </c>
      <c r="AE310">
        <f t="shared" si="72"/>
        <v>4670.2642699999997</v>
      </c>
      <c r="AF310">
        <f t="shared" si="73"/>
        <v>4685.1189033333339</v>
      </c>
      <c r="AG310">
        <f t="shared" si="74"/>
        <v>4659.813986666667</v>
      </c>
    </row>
    <row r="311" spans="1:33" x14ac:dyDescent="0.55000000000000004">
      <c r="A311">
        <f>ALGLIB_SSA_XAUUSD!J311</f>
        <v>1775483100</v>
      </c>
      <c r="B311" t="str">
        <f>_xlfn.XLOOKUP($A311,ALGLIB_SSA_XAUUSD!$A$2:$A$1001,ALGLIB_SSA_XAUUSD!$B$2:$B$1001,"",0)</f>
        <v/>
      </c>
      <c r="C311" t="str">
        <f>_xlfn.XLOOKUP($A311,ALGLIB_SSA_XAUUSD!$A$2:$A$1001,ALGLIB_SSA_XAUUSD!$C$2:$C$1001,"",0)</f>
        <v/>
      </c>
      <c r="D311" s="1">
        <f>D302+(D314-D302)*9/12</f>
        <v>4682.0324999999993</v>
      </c>
      <c r="E311" s="1">
        <f>E302+(E314-E302)*9/12</f>
        <v>4672.9684299999999</v>
      </c>
      <c r="F311" s="1">
        <f>F302+(F314-F302)*9/12</f>
        <v>4677.3539000000001</v>
      </c>
      <c r="G311" s="1">
        <f>G302+(G314-G302)*9/12</f>
        <v>4684.6799350000001</v>
      </c>
      <c r="H311" s="1">
        <f>H302+(H314-H302)*9/12</f>
        <v>4659.3817225000003</v>
      </c>
      <c r="I311" t="str">
        <f>_xlfn.XLOOKUP($A311,ALGLIB_SSA_XAUUSD!$J$2:$J$1001,ALGLIB_SSA_XAUUSD!$K$2:$K$1001,"",0)</f>
        <v>XAUUSD</v>
      </c>
      <c r="J311" t="str">
        <f>_xlfn.XLOOKUP($A311,ALGLIB_SSA_XAUUSD!$J$2:$J$1001,ALGLIB_SSA_XAUUSD!$L$2:$L$1001,"",0)</f>
        <v>M5</v>
      </c>
      <c r="K311">
        <f>_xlfn.XLOOKUP($A311,ALGLIB_SSA_XAUUSD!$J$2:$J$1001,ALGLIB_SSA_XAUUSD!$M$2:$M$1001,"",0)</f>
        <v>4664.34</v>
      </c>
      <c r="L311">
        <f>_xlfn.XLOOKUP($A311,ALGLIB_SSA_XAUUSD!$J$2:$J$1001,ALGLIB_SSA_XAUUSD!$N$2:$N$1001,"",0)</f>
        <v>4670.9603299999999</v>
      </c>
      <c r="M311">
        <f>_xlfn.XLOOKUP($A311,ALGLIB_SSA_XAUUSD!$J$2:$J$1001,ALGLIB_SSA_XAUUSD!$O$2:$O$1001,"",0)</f>
        <v>4670.4063299999998</v>
      </c>
      <c r="N311">
        <f>_xlfn.XLOOKUP($A311,ALGLIB_SSA_XAUUSD!$J$2:$J$1001,ALGLIB_SSA_XAUUSD!$P$2:$P$1001,"",0)</f>
        <v>4678.9637000000002</v>
      </c>
      <c r="O311">
        <f>_xlfn.XLOOKUP($A311,ALGLIB_SSA_XAUUSD!$J$2:$J$1001,ALGLIB_SSA_XAUUSD!$Q$2:$Q$1001,"",0)</f>
        <v>4664.6325699999998</v>
      </c>
      <c r="R311">
        <f t="shared" si="60"/>
        <v>1775483100</v>
      </c>
      <c r="S311" t="str">
        <f t="shared" si="61"/>
        <v>XAUUSD</v>
      </c>
      <c r="T311" t="str">
        <f t="shared" si="62"/>
        <v>M5</v>
      </c>
      <c r="U311">
        <f t="shared" si="63"/>
        <v>4664.34</v>
      </c>
      <c r="V311">
        <f t="shared" si="64"/>
        <v>4672.9684299999999</v>
      </c>
      <c r="W311">
        <f t="shared" si="65"/>
        <v>4677.3539000000001</v>
      </c>
      <c r="X311">
        <f t="shared" si="66"/>
        <v>4670.9603299999999</v>
      </c>
      <c r="Y311">
        <f t="shared" si="67"/>
        <v>4670.4063299999998</v>
      </c>
      <c r="Z311">
        <f t="shared" si="68"/>
        <v>4684.6799350000001</v>
      </c>
      <c r="AA311">
        <f t="shared" si="69"/>
        <v>4678.9637000000002</v>
      </c>
      <c r="AB311">
        <f t="shared" si="70"/>
        <v>4659.3817225000003</v>
      </c>
      <c r="AC311">
        <f t="shared" si="71"/>
        <v>4664.6325699999998</v>
      </c>
      <c r="AE311">
        <f t="shared" si="72"/>
        <v>4670.9603299999999</v>
      </c>
      <c r="AF311">
        <f t="shared" si="73"/>
        <v>4684.6799350000001</v>
      </c>
      <c r="AG311">
        <f t="shared" si="74"/>
        <v>4659.3817225000003</v>
      </c>
    </row>
    <row r="312" spans="1:33" x14ac:dyDescent="0.55000000000000004">
      <c r="A312">
        <f>ALGLIB_SSA_XAUUSD!J312</f>
        <v>1775483400</v>
      </c>
      <c r="B312" t="str">
        <f>_xlfn.XLOOKUP($A312,ALGLIB_SSA_XAUUSD!$A$2:$A$1001,ALGLIB_SSA_XAUUSD!$B$2:$B$1001,"",0)</f>
        <v/>
      </c>
      <c r="C312" t="str">
        <f>_xlfn.XLOOKUP($A312,ALGLIB_SSA_XAUUSD!$A$2:$A$1001,ALGLIB_SSA_XAUUSD!$C$2:$C$1001,"",0)</f>
        <v/>
      </c>
      <c r="D312" s="1">
        <f>D302+(D314-D302)*10/12</f>
        <v>4682.2416666666668</v>
      </c>
      <c r="E312" s="1">
        <f>E302+(E314-E302)*10/12</f>
        <v>4672.5431900000003</v>
      </c>
      <c r="F312" s="1">
        <f>F302+(F314-F302)*10/12</f>
        <v>4676.9764866666665</v>
      </c>
      <c r="G312" s="1">
        <f>G302+(G314-G302)*10/12</f>
        <v>4684.2409666666672</v>
      </c>
      <c r="H312" s="1">
        <f>H302+(H314-H302)*10/12</f>
        <v>4658.9494583333335</v>
      </c>
      <c r="I312" t="str">
        <f>_xlfn.XLOOKUP($A312,ALGLIB_SSA_XAUUSD!$J$2:$J$1001,ALGLIB_SSA_XAUUSD!$K$2:$K$1001,"",0)</f>
        <v>XAUUSD</v>
      </c>
      <c r="J312" t="str">
        <f>_xlfn.XLOOKUP($A312,ALGLIB_SSA_XAUUSD!$J$2:$J$1001,ALGLIB_SSA_XAUUSD!$L$2:$L$1001,"",0)</f>
        <v>M5</v>
      </c>
      <c r="K312">
        <f>_xlfn.XLOOKUP($A312,ALGLIB_SSA_XAUUSD!$J$2:$J$1001,ALGLIB_SSA_XAUUSD!$M$2:$M$1001,"",0)</f>
        <v>4679.01</v>
      </c>
      <c r="L312">
        <f>_xlfn.XLOOKUP($A312,ALGLIB_SSA_XAUUSD!$J$2:$J$1001,ALGLIB_SSA_XAUUSD!$N$2:$N$1001,"",0)</f>
        <v>4671.9072800000004</v>
      </c>
      <c r="M312">
        <f>_xlfn.XLOOKUP($A312,ALGLIB_SSA_XAUUSD!$J$2:$J$1001,ALGLIB_SSA_XAUUSD!$O$2:$O$1001,"",0)</f>
        <v>4671.1567999999997</v>
      </c>
      <c r="N312">
        <f>_xlfn.XLOOKUP($A312,ALGLIB_SSA_XAUUSD!$J$2:$J$1001,ALGLIB_SSA_XAUUSD!$P$2:$P$1001,"",0)</f>
        <v>4679.6675699999996</v>
      </c>
      <c r="O312">
        <f>_xlfn.XLOOKUP($A312,ALGLIB_SSA_XAUUSD!$J$2:$J$1001,ALGLIB_SSA_XAUUSD!$Q$2:$Q$1001,"",0)</f>
        <v>4665.3720199999998</v>
      </c>
      <c r="R312">
        <f t="shared" si="60"/>
        <v>1775483400</v>
      </c>
      <c r="S312" t="str">
        <f t="shared" si="61"/>
        <v>XAUUSD</v>
      </c>
      <c r="T312" t="str">
        <f t="shared" si="62"/>
        <v>M5</v>
      </c>
      <c r="U312">
        <f t="shared" si="63"/>
        <v>4679.01</v>
      </c>
      <c r="V312">
        <f t="shared" si="64"/>
        <v>4672.5431900000003</v>
      </c>
      <c r="W312">
        <f t="shared" si="65"/>
        <v>4676.9764866666665</v>
      </c>
      <c r="X312">
        <f t="shared" si="66"/>
        <v>4671.9072800000004</v>
      </c>
      <c r="Y312">
        <f t="shared" si="67"/>
        <v>4671.1567999999997</v>
      </c>
      <c r="Z312">
        <f t="shared" si="68"/>
        <v>4684.2409666666672</v>
      </c>
      <c r="AA312">
        <f t="shared" si="69"/>
        <v>4679.6675699999996</v>
      </c>
      <c r="AB312">
        <f t="shared" si="70"/>
        <v>4658.9494583333335</v>
      </c>
      <c r="AC312">
        <f t="shared" si="71"/>
        <v>4665.3720199999998</v>
      </c>
      <c r="AE312">
        <f t="shared" si="72"/>
        <v>4671.9072800000004</v>
      </c>
      <c r="AF312">
        <f t="shared" si="73"/>
        <v>4684.2409666666672</v>
      </c>
      <c r="AG312">
        <f t="shared" si="74"/>
        <v>4658.9494583333335</v>
      </c>
    </row>
    <row r="313" spans="1:33" x14ac:dyDescent="0.55000000000000004">
      <c r="A313">
        <f>ALGLIB_SSA_XAUUSD!J313</f>
        <v>1775483700</v>
      </c>
      <c r="B313" t="str">
        <f>_xlfn.XLOOKUP($A313,ALGLIB_SSA_XAUUSD!$A$2:$A$1001,ALGLIB_SSA_XAUUSD!$B$2:$B$1001,"",0)</f>
        <v/>
      </c>
      <c r="C313" t="str">
        <f>_xlfn.XLOOKUP($A313,ALGLIB_SSA_XAUUSD!$A$2:$A$1001,ALGLIB_SSA_XAUUSD!$C$2:$C$1001,"",0)</f>
        <v/>
      </c>
      <c r="D313" s="1">
        <f>D302+(D314-D302)*11/12</f>
        <v>4682.4508333333333</v>
      </c>
      <c r="E313" s="1">
        <f>E302+(E314-E302)*11/12</f>
        <v>4672.1179499999998</v>
      </c>
      <c r="F313" s="1">
        <f>F302+(F314-F302)*11/12</f>
        <v>4676.5990733333338</v>
      </c>
      <c r="G313" s="1">
        <f>G302+(G314-G302)*11/12</f>
        <v>4683.8019983333334</v>
      </c>
      <c r="H313" s="1">
        <f>H302+(H314-H302)*11/12</f>
        <v>4658.5171941666667</v>
      </c>
      <c r="I313" t="str">
        <f>_xlfn.XLOOKUP($A313,ALGLIB_SSA_XAUUSD!$J$2:$J$1001,ALGLIB_SSA_XAUUSD!$K$2:$K$1001,"",0)</f>
        <v>XAUUSD</v>
      </c>
      <c r="J313" t="str">
        <f>_xlfn.XLOOKUP($A313,ALGLIB_SSA_XAUUSD!$J$2:$J$1001,ALGLIB_SSA_XAUUSD!$L$2:$L$1001,"",0)</f>
        <v>M5</v>
      </c>
      <c r="K313">
        <f>_xlfn.XLOOKUP($A313,ALGLIB_SSA_XAUUSD!$J$2:$J$1001,ALGLIB_SSA_XAUUSD!$M$2:$M$1001,"",0)</f>
        <v>4680.1499999999996</v>
      </c>
      <c r="L313">
        <f>_xlfn.XLOOKUP($A313,ALGLIB_SSA_XAUUSD!$J$2:$J$1001,ALGLIB_SSA_XAUUSD!$N$2:$N$1001,"",0)</f>
        <v>4672.8588900000004</v>
      </c>
      <c r="M313">
        <f>_xlfn.XLOOKUP($A313,ALGLIB_SSA_XAUUSD!$J$2:$J$1001,ALGLIB_SSA_XAUUSD!$O$2:$O$1001,"",0)</f>
        <v>4672.0078400000002</v>
      </c>
      <c r="N313">
        <f>_xlfn.XLOOKUP($A313,ALGLIB_SSA_XAUUSD!$J$2:$J$1001,ALGLIB_SSA_XAUUSD!$P$2:$P$1001,"",0)</f>
        <v>4679.9970700000003</v>
      </c>
      <c r="O313">
        <f>_xlfn.XLOOKUP($A313,ALGLIB_SSA_XAUUSD!$J$2:$J$1001,ALGLIB_SSA_XAUUSD!$Q$2:$Q$1001,"",0)</f>
        <v>4666.2259199999999</v>
      </c>
      <c r="R313">
        <f t="shared" si="60"/>
        <v>1775483700</v>
      </c>
      <c r="S313" t="str">
        <f t="shared" si="61"/>
        <v>XAUUSD</v>
      </c>
      <c r="T313" t="str">
        <f t="shared" si="62"/>
        <v>M5</v>
      </c>
      <c r="U313">
        <f t="shared" si="63"/>
        <v>4680.1499999999996</v>
      </c>
      <c r="V313">
        <f t="shared" si="64"/>
        <v>4672.1179499999998</v>
      </c>
      <c r="W313">
        <f t="shared" si="65"/>
        <v>4676.5990733333338</v>
      </c>
      <c r="X313">
        <f t="shared" si="66"/>
        <v>4672.8588900000004</v>
      </c>
      <c r="Y313">
        <f t="shared" si="67"/>
        <v>4672.0078400000002</v>
      </c>
      <c r="Z313">
        <f t="shared" si="68"/>
        <v>4683.8019983333334</v>
      </c>
      <c r="AA313">
        <f t="shared" si="69"/>
        <v>4679.9970700000003</v>
      </c>
      <c r="AB313">
        <f t="shared" si="70"/>
        <v>4658.5171941666667</v>
      </c>
      <c r="AC313">
        <f t="shared" si="71"/>
        <v>4666.2259199999999</v>
      </c>
      <c r="AE313">
        <f t="shared" si="72"/>
        <v>4672.8588900000004</v>
      </c>
      <c r="AF313">
        <f t="shared" si="73"/>
        <v>4683.8019983333334</v>
      </c>
      <c r="AG313">
        <f t="shared" si="74"/>
        <v>4658.5171941666667</v>
      </c>
    </row>
    <row r="314" spans="1:33" x14ac:dyDescent="0.55000000000000004">
      <c r="A314">
        <f>ALGLIB_SSA_XAUUSD!J314</f>
        <v>1775484000</v>
      </c>
      <c r="B314" t="str">
        <f>_xlfn.XLOOKUP($A314,ALGLIB_SSA_XAUUSD!$A$2:$A$1001,ALGLIB_SSA_XAUUSD!$B$2:$B$1001,"",0)</f>
        <v>XAUUSD</v>
      </c>
      <c r="C314" t="str">
        <f>_xlfn.XLOOKUP($A314,ALGLIB_SSA_XAUUSD!$A$2:$A$1001,ALGLIB_SSA_XAUUSD!$C$2:$C$1001,"",0)</f>
        <v>H1</v>
      </c>
      <c r="D314" s="2">
        <f>_xlfn.XLOOKUP($A314,ALGLIB_SSA_XAUUSD!$A$2:$A$1001,ALGLIB_SSA_XAUUSD!$D$2:$D$1001,"",0)</f>
        <v>4682.66</v>
      </c>
      <c r="E314" s="2">
        <f>_xlfn.XLOOKUP($A314,ALGLIB_SSA_XAUUSD!$A$2:$A$1001,ALGLIB_SSA_XAUUSD!$E$2:$E$1001,"",0)</f>
        <v>4671.6927100000003</v>
      </c>
      <c r="F314" s="2">
        <f>_xlfn.XLOOKUP($A314,ALGLIB_SSA_XAUUSD!$A$2:$A$1001,ALGLIB_SSA_XAUUSD!$F$2:$F$1001,"",0)</f>
        <v>4676.2216600000002</v>
      </c>
      <c r="G314" s="2">
        <f>_xlfn.XLOOKUP($A314,ALGLIB_SSA_XAUUSD!$A$2:$A$1001,ALGLIB_SSA_XAUUSD!$G$2:$G$1001,"",0)</f>
        <v>4683.3630300000004</v>
      </c>
      <c r="H314" s="2">
        <f>_xlfn.XLOOKUP($A314,ALGLIB_SSA_XAUUSD!$A$2:$A$1001,ALGLIB_SSA_XAUUSD!$H$2:$H$1001,"",0)</f>
        <v>4658.08493</v>
      </c>
      <c r="I314" t="str">
        <f>_xlfn.XLOOKUP($A314,ALGLIB_SSA_XAUUSD!$J$2:$J$1001,ALGLIB_SSA_XAUUSD!$K$2:$K$1001,"",0)</f>
        <v>XAUUSD</v>
      </c>
      <c r="J314" t="str">
        <f>_xlfn.XLOOKUP($A314,ALGLIB_SSA_XAUUSD!$J$2:$J$1001,ALGLIB_SSA_XAUUSD!$L$2:$L$1001,"",0)</f>
        <v>M5</v>
      </c>
      <c r="K314">
        <f>_xlfn.XLOOKUP($A314,ALGLIB_SSA_XAUUSD!$J$2:$J$1001,ALGLIB_SSA_XAUUSD!$M$2:$M$1001,"",0)</f>
        <v>4669.78</v>
      </c>
      <c r="L314">
        <f>_xlfn.XLOOKUP($A314,ALGLIB_SSA_XAUUSD!$J$2:$J$1001,ALGLIB_SSA_XAUUSD!$N$2:$N$1001,"",0)</f>
        <v>4673.9619700000003</v>
      </c>
      <c r="M314">
        <f>_xlfn.XLOOKUP($A314,ALGLIB_SSA_XAUUSD!$J$2:$J$1001,ALGLIB_SSA_XAUUSD!$O$2:$O$1001,"",0)</f>
        <v>4672.9849100000001</v>
      </c>
      <c r="N314">
        <f>_xlfn.XLOOKUP($A314,ALGLIB_SSA_XAUUSD!$J$2:$J$1001,ALGLIB_SSA_XAUUSD!$P$2:$P$1001,"",0)</f>
        <v>4680.1854800000001</v>
      </c>
      <c r="O314">
        <f>_xlfn.XLOOKUP($A314,ALGLIB_SSA_XAUUSD!$J$2:$J$1001,ALGLIB_SSA_XAUUSD!$Q$2:$Q$1001,"",0)</f>
        <v>4667.0820599999997</v>
      </c>
      <c r="R314">
        <f t="shared" si="60"/>
        <v>1775484000</v>
      </c>
      <c r="S314" t="str">
        <f t="shared" si="61"/>
        <v>XAUUSD</v>
      </c>
      <c r="T314" t="str">
        <f t="shared" si="62"/>
        <v>M5</v>
      </c>
      <c r="U314">
        <f t="shared" si="63"/>
        <v>4669.78</v>
      </c>
      <c r="V314">
        <f t="shared" si="64"/>
        <v>4671.6927100000003</v>
      </c>
      <c r="W314">
        <f t="shared" si="65"/>
        <v>4676.2216600000002</v>
      </c>
      <c r="X314">
        <f t="shared" si="66"/>
        <v>4673.9619700000003</v>
      </c>
      <c r="Y314">
        <f t="shared" si="67"/>
        <v>4672.9849100000001</v>
      </c>
      <c r="Z314">
        <f t="shared" si="68"/>
        <v>4683.3630300000004</v>
      </c>
      <c r="AA314">
        <f t="shared" si="69"/>
        <v>4680.1854800000001</v>
      </c>
      <c r="AB314">
        <f t="shared" si="70"/>
        <v>4658.08493</v>
      </c>
      <c r="AC314">
        <f t="shared" si="71"/>
        <v>4667.0820599999997</v>
      </c>
      <c r="AE314">
        <f t="shared" si="72"/>
        <v>4673.9619700000003</v>
      </c>
      <c r="AF314">
        <f t="shared" si="73"/>
        <v>4683.3630300000004</v>
      </c>
      <c r="AG314">
        <f t="shared" si="74"/>
        <v>4658.08493</v>
      </c>
    </row>
    <row r="315" spans="1:33" x14ac:dyDescent="0.55000000000000004">
      <c r="A315">
        <f>ALGLIB_SSA_XAUUSD!J315</f>
        <v>1775484300</v>
      </c>
      <c r="B315" t="str">
        <f>_xlfn.XLOOKUP($A315,ALGLIB_SSA_XAUUSD!$A$2:$A$1001,ALGLIB_SSA_XAUUSD!$B$2:$B$1001,"",0)</f>
        <v/>
      </c>
      <c r="C315" t="str">
        <f>_xlfn.XLOOKUP($A315,ALGLIB_SSA_XAUUSD!$A$2:$A$1001,ALGLIB_SSA_XAUUSD!$C$2:$C$1001,"",0)</f>
        <v/>
      </c>
      <c r="D315" s="1">
        <f>D314+(D326-D314)*1/12</f>
        <v>4681.4483333333328</v>
      </c>
      <c r="E315" s="1">
        <f>E314+(E326-E314)*1/12</f>
        <v>4671.2852291666668</v>
      </c>
      <c r="F315" s="1">
        <f>F314+(F326-F314)*1/12</f>
        <v>4675.8292133333334</v>
      </c>
      <c r="G315" s="1">
        <f>G314+(G326-G314)*1/12</f>
        <v>4682.9009108333339</v>
      </c>
      <c r="H315" s="1">
        <f>H314+(H326-H314)*1/12</f>
        <v>4657.7623533333335</v>
      </c>
      <c r="I315" t="str">
        <f>_xlfn.XLOOKUP($A315,ALGLIB_SSA_XAUUSD!$J$2:$J$1001,ALGLIB_SSA_XAUUSD!$K$2:$K$1001,"",0)</f>
        <v>XAUUSD</v>
      </c>
      <c r="J315" t="str">
        <f>_xlfn.XLOOKUP($A315,ALGLIB_SSA_XAUUSD!$J$2:$J$1001,ALGLIB_SSA_XAUUSD!$L$2:$L$1001,"",0)</f>
        <v>M5</v>
      </c>
      <c r="K315">
        <f>_xlfn.XLOOKUP($A315,ALGLIB_SSA_XAUUSD!$J$2:$J$1001,ALGLIB_SSA_XAUUSD!$M$2:$M$1001,"",0)</f>
        <v>4670.99</v>
      </c>
      <c r="L315">
        <f>_xlfn.XLOOKUP($A315,ALGLIB_SSA_XAUUSD!$J$2:$J$1001,ALGLIB_SSA_XAUUSD!$N$2:$N$1001,"",0)</f>
        <v>4675.6383599999999</v>
      </c>
      <c r="M315">
        <f>_xlfn.XLOOKUP($A315,ALGLIB_SSA_XAUUSD!$J$2:$J$1001,ALGLIB_SSA_XAUUSD!$O$2:$O$1001,"",0)</f>
        <v>4674.3116300000002</v>
      </c>
      <c r="N315">
        <f>_xlfn.XLOOKUP($A315,ALGLIB_SSA_XAUUSD!$J$2:$J$1001,ALGLIB_SSA_XAUUSD!$P$2:$P$1001,"",0)</f>
        <v>4680.3590100000001</v>
      </c>
      <c r="O315">
        <f>_xlfn.XLOOKUP($A315,ALGLIB_SSA_XAUUSD!$J$2:$J$1001,ALGLIB_SSA_XAUUSD!$Q$2:$Q$1001,"",0)</f>
        <v>4668.3067600000004</v>
      </c>
      <c r="R315">
        <f t="shared" si="60"/>
        <v>1775484300</v>
      </c>
      <c r="S315" t="str">
        <f t="shared" si="61"/>
        <v>XAUUSD</v>
      </c>
      <c r="T315" t="str">
        <f t="shared" si="62"/>
        <v>M5</v>
      </c>
      <c r="U315">
        <f t="shared" si="63"/>
        <v>4670.99</v>
      </c>
      <c r="V315">
        <f t="shared" si="64"/>
        <v>4671.2852291666668</v>
      </c>
      <c r="W315">
        <f t="shared" si="65"/>
        <v>4675.8292133333334</v>
      </c>
      <c r="X315">
        <f t="shared" si="66"/>
        <v>4675.6383599999999</v>
      </c>
      <c r="Y315">
        <f t="shared" si="67"/>
        <v>4674.3116300000002</v>
      </c>
      <c r="Z315">
        <f t="shared" si="68"/>
        <v>4682.9009108333339</v>
      </c>
      <c r="AA315">
        <f t="shared" si="69"/>
        <v>4680.3590100000001</v>
      </c>
      <c r="AB315">
        <f t="shared" si="70"/>
        <v>4657.7623533333335</v>
      </c>
      <c r="AC315">
        <f t="shared" si="71"/>
        <v>4668.3067600000004</v>
      </c>
      <c r="AE315">
        <f t="shared" si="72"/>
        <v>4675.6383599999999</v>
      </c>
      <c r="AF315">
        <f t="shared" si="73"/>
        <v>4682.9009108333339</v>
      </c>
      <c r="AG315">
        <f t="shared" si="74"/>
        <v>4657.7623533333335</v>
      </c>
    </row>
    <row r="316" spans="1:33" x14ac:dyDescent="0.55000000000000004">
      <c r="A316">
        <f>ALGLIB_SSA_XAUUSD!J316</f>
        <v>1775484600</v>
      </c>
      <c r="B316" t="str">
        <f>_xlfn.XLOOKUP($A316,ALGLIB_SSA_XAUUSD!$A$2:$A$1001,ALGLIB_SSA_XAUUSD!$B$2:$B$1001,"",0)</f>
        <v/>
      </c>
      <c r="C316" t="str">
        <f>_xlfn.XLOOKUP($A316,ALGLIB_SSA_XAUUSD!$A$2:$A$1001,ALGLIB_SSA_XAUUSD!$C$2:$C$1001,"",0)</f>
        <v/>
      </c>
      <c r="D316" s="1">
        <f>D314+(D326-D314)*2/12</f>
        <v>4680.2366666666667</v>
      </c>
      <c r="E316" s="1">
        <f>E314+(E326-E314)*2/12</f>
        <v>4670.8777483333333</v>
      </c>
      <c r="F316" s="1">
        <f>F314+(F326-F314)*2/12</f>
        <v>4675.4367666666667</v>
      </c>
      <c r="G316" s="1">
        <f>G314+(G326-G314)*2/12</f>
        <v>4682.4387916666674</v>
      </c>
      <c r="H316" s="1">
        <f>H314+(H326-H314)*2/12</f>
        <v>4657.4397766666661</v>
      </c>
      <c r="I316" t="str">
        <f>_xlfn.XLOOKUP($A316,ALGLIB_SSA_XAUUSD!$J$2:$J$1001,ALGLIB_SSA_XAUUSD!$K$2:$K$1001,"",0)</f>
        <v>XAUUSD</v>
      </c>
      <c r="J316" t="str">
        <f>_xlfn.XLOOKUP($A316,ALGLIB_SSA_XAUUSD!$J$2:$J$1001,ALGLIB_SSA_XAUUSD!$L$2:$L$1001,"",0)</f>
        <v>M5</v>
      </c>
      <c r="K316">
        <f>_xlfn.XLOOKUP($A316,ALGLIB_SSA_XAUUSD!$J$2:$J$1001,ALGLIB_SSA_XAUUSD!$M$2:$M$1001,"",0)</f>
        <v>4672.8</v>
      </c>
      <c r="L316">
        <f>_xlfn.XLOOKUP($A316,ALGLIB_SSA_XAUUSD!$J$2:$J$1001,ALGLIB_SSA_XAUUSD!$N$2:$N$1001,"",0)</f>
        <v>4677.9144399999996</v>
      </c>
      <c r="M316">
        <f>_xlfn.XLOOKUP($A316,ALGLIB_SSA_XAUUSD!$J$2:$J$1001,ALGLIB_SSA_XAUUSD!$O$2:$O$1001,"",0)</f>
        <v>4676.1130400000002</v>
      </c>
      <c r="N316">
        <f>_xlfn.XLOOKUP($A316,ALGLIB_SSA_XAUUSD!$J$2:$J$1001,ALGLIB_SSA_XAUUSD!$P$2:$P$1001,"",0)</f>
        <v>4681.2409500000003</v>
      </c>
      <c r="O316">
        <f>_xlfn.XLOOKUP($A316,ALGLIB_SSA_XAUUSD!$J$2:$J$1001,ALGLIB_SSA_XAUUSD!$Q$2:$Q$1001,"",0)</f>
        <v>4670.1435000000001</v>
      </c>
      <c r="R316">
        <f t="shared" si="60"/>
        <v>1775484600</v>
      </c>
      <c r="S316" t="str">
        <f t="shared" si="61"/>
        <v>XAUUSD</v>
      </c>
      <c r="T316" t="str">
        <f t="shared" si="62"/>
        <v>M5</v>
      </c>
      <c r="U316">
        <f t="shared" si="63"/>
        <v>4672.8</v>
      </c>
      <c r="V316">
        <f t="shared" si="64"/>
        <v>4670.8777483333333</v>
      </c>
      <c r="W316">
        <f t="shared" si="65"/>
        <v>4675.4367666666667</v>
      </c>
      <c r="X316">
        <f t="shared" si="66"/>
        <v>4677.9144399999996</v>
      </c>
      <c r="Y316">
        <f t="shared" si="67"/>
        <v>4676.1130400000002</v>
      </c>
      <c r="Z316">
        <f t="shared" si="68"/>
        <v>4682.4387916666674</v>
      </c>
      <c r="AA316">
        <f t="shared" si="69"/>
        <v>4681.2409500000003</v>
      </c>
      <c r="AB316">
        <f t="shared" si="70"/>
        <v>4657.4397766666661</v>
      </c>
      <c r="AC316">
        <f t="shared" si="71"/>
        <v>4670.1435000000001</v>
      </c>
      <c r="AE316">
        <f t="shared" si="72"/>
        <v>4677.9144399999996</v>
      </c>
      <c r="AF316">
        <f t="shared" si="73"/>
        <v>4682.4387916666674</v>
      </c>
      <c r="AG316">
        <f t="shared" si="74"/>
        <v>4657.4397766666661</v>
      </c>
    </row>
    <row r="317" spans="1:33" x14ac:dyDescent="0.55000000000000004">
      <c r="A317">
        <f>ALGLIB_SSA_XAUUSD!J317</f>
        <v>1775484900</v>
      </c>
      <c r="B317" t="str">
        <f>_xlfn.XLOOKUP($A317,ALGLIB_SSA_XAUUSD!$A$2:$A$1001,ALGLIB_SSA_XAUUSD!$B$2:$B$1001,"",0)</f>
        <v/>
      </c>
      <c r="C317" t="str">
        <f>_xlfn.XLOOKUP($A317,ALGLIB_SSA_XAUUSD!$A$2:$A$1001,ALGLIB_SSA_XAUUSD!$C$2:$C$1001,"",0)</f>
        <v/>
      </c>
      <c r="D317" s="1">
        <f>D314+(D326-D314)*3/12</f>
        <v>4679.0249999999996</v>
      </c>
      <c r="E317" s="1">
        <f>E314+(E326-E314)*3/12</f>
        <v>4670.4702674999999</v>
      </c>
      <c r="F317" s="1">
        <f>F314+(F326-F314)*3/12</f>
        <v>4675.04432</v>
      </c>
      <c r="G317" s="1">
        <f>G314+(G326-G314)*3/12</f>
        <v>4681.9766725000009</v>
      </c>
      <c r="H317" s="1">
        <f>H314+(H326-H314)*3/12</f>
        <v>4657.1171999999997</v>
      </c>
      <c r="I317" t="str">
        <f>_xlfn.XLOOKUP($A317,ALGLIB_SSA_XAUUSD!$J$2:$J$1001,ALGLIB_SSA_XAUUSD!$K$2:$K$1001,"",0)</f>
        <v>XAUUSD</v>
      </c>
      <c r="J317" t="str">
        <f>_xlfn.XLOOKUP($A317,ALGLIB_SSA_XAUUSD!$J$2:$J$1001,ALGLIB_SSA_XAUUSD!$L$2:$L$1001,"",0)</f>
        <v>M5</v>
      </c>
      <c r="K317">
        <f>_xlfn.XLOOKUP($A317,ALGLIB_SSA_XAUUSD!$J$2:$J$1001,ALGLIB_SSA_XAUUSD!$M$2:$M$1001,"",0)</f>
        <v>4682.87</v>
      </c>
      <c r="L317">
        <f>_xlfn.XLOOKUP($A317,ALGLIB_SSA_XAUUSD!$J$2:$J$1001,ALGLIB_SSA_XAUUSD!$N$2:$N$1001,"",0)</f>
        <v>4680.6353399999998</v>
      </c>
      <c r="M317">
        <f>_xlfn.XLOOKUP($A317,ALGLIB_SSA_XAUUSD!$J$2:$J$1001,ALGLIB_SSA_XAUUSD!$O$2:$O$1001,"",0)</f>
        <v>4678.3741900000005</v>
      </c>
      <c r="N317">
        <f>_xlfn.XLOOKUP($A317,ALGLIB_SSA_XAUUSD!$J$2:$J$1001,ALGLIB_SSA_XAUUSD!$P$2:$P$1001,"",0)</f>
        <v>4683.0142299999998</v>
      </c>
      <c r="O317">
        <f>_xlfn.XLOOKUP($A317,ALGLIB_SSA_XAUUSD!$J$2:$J$1001,ALGLIB_SSA_XAUUSD!$Q$2:$Q$1001,"",0)</f>
        <v>4672.74863</v>
      </c>
      <c r="R317">
        <f t="shared" si="60"/>
        <v>1775484900</v>
      </c>
      <c r="S317" t="str">
        <f t="shared" si="61"/>
        <v>XAUUSD</v>
      </c>
      <c r="T317" t="str">
        <f t="shared" si="62"/>
        <v>M5</v>
      </c>
      <c r="U317">
        <f t="shared" si="63"/>
        <v>4682.87</v>
      </c>
      <c r="V317">
        <f t="shared" si="64"/>
        <v>4670.4702674999999</v>
      </c>
      <c r="W317">
        <f t="shared" si="65"/>
        <v>4675.04432</v>
      </c>
      <c r="X317">
        <f t="shared" si="66"/>
        <v>4680.6353399999998</v>
      </c>
      <c r="Y317">
        <f t="shared" si="67"/>
        <v>4678.3741900000005</v>
      </c>
      <c r="Z317">
        <f t="shared" si="68"/>
        <v>4681.9766725000009</v>
      </c>
      <c r="AA317">
        <f t="shared" si="69"/>
        <v>4683.0142299999998</v>
      </c>
      <c r="AB317">
        <f t="shared" si="70"/>
        <v>4657.1171999999997</v>
      </c>
      <c r="AC317">
        <f t="shared" si="71"/>
        <v>4672.74863</v>
      </c>
      <c r="AE317">
        <f t="shared" si="72"/>
        <v>4680.6353399999998</v>
      </c>
      <c r="AF317">
        <f t="shared" si="73"/>
        <v>4681.9766725000009</v>
      </c>
      <c r="AG317">
        <f t="shared" si="74"/>
        <v>4657.1171999999997</v>
      </c>
    </row>
    <row r="318" spans="1:33" x14ac:dyDescent="0.55000000000000004">
      <c r="A318">
        <f>ALGLIB_SSA_XAUUSD!J318</f>
        <v>1775485200</v>
      </c>
      <c r="B318" t="str">
        <f>_xlfn.XLOOKUP($A318,ALGLIB_SSA_XAUUSD!$A$2:$A$1001,ALGLIB_SSA_XAUUSD!$B$2:$B$1001,"",0)</f>
        <v/>
      </c>
      <c r="C318" t="str">
        <f>_xlfn.XLOOKUP($A318,ALGLIB_SSA_XAUUSD!$A$2:$A$1001,ALGLIB_SSA_XAUUSD!$C$2:$C$1001,"",0)</f>
        <v/>
      </c>
      <c r="D318" s="1">
        <f>D314+(D326-D314)*4/12</f>
        <v>4677.8133333333335</v>
      </c>
      <c r="E318" s="1">
        <f>E314+(E326-E314)*4/12</f>
        <v>4670.0627866666664</v>
      </c>
      <c r="F318" s="1">
        <f>F314+(F326-F314)*4/12</f>
        <v>4674.6518733333332</v>
      </c>
      <c r="G318" s="1">
        <f>G314+(G326-G314)*4/12</f>
        <v>4681.5145533333334</v>
      </c>
      <c r="H318" s="1">
        <f>H314+(H326-H314)*4/12</f>
        <v>4656.7946233333332</v>
      </c>
      <c r="I318" t="str">
        <f>_xlfn.XLOOKUP($A318,ALGLIB_SSA_XAUUSD!$J$2:$J$1001,ALGLIB_SSA_XAUUSD!$K$2:$K$1001,"",0)</f>
        <v>XAUUSD</v>
      </c>
      <c r="J318" t="str">
        <f>_xlfn.XLOOKUP($A318,ALGLIB_SSA_XAUUSD!$J$2:$J$1001,ALGLIB_SSA_XAUUSD!$L$2:$L$1001,"",0)</f>
        <v>M5</v>
      </c>
      <c r="K318">
        <f>_xlfn.XLOOKUP($A318,ALGLIB_SSA_XAUUSD!$J$2:$J$1001,ALGLIB_SSA_XAUUSD!$M$2:$M$1001,"",0)</f>
        <v>4685.72</v>
      </c>
      <c r="L318">
        <f>_xlfn.XLOOKUP($A318,ALGLIB_SSA_XAUUSD!$J$2:$J$1001,ALGLIB_SSA_XAUUSD!$N$2:$N$1001,"",0)</f>
        <v>4683.2819399999998</v>
      </c>
      <c r="M318">
        <f>_xlfn.XLOOKUP($A318,ALGLIB_SSA_XAUUSD!$J$2:$J$1001,ALGLIB_SSA_XAUUSD!$O$2:$O$1001,"",0)</f>
        <v>4680.8280599999998</v>
      </c>
      <c r="N318">
        <f>_xlfn.XLOOKUP($A318,ALGLIB_SSA_XAUUSD!$J$2:$J$1001,ALGLIB_SSA_XAUUSD!$P$2:$P$1001,"",0)</f>
        <v>4685.3604400000004</v>
      </c>
      <c r="O318">
        <f>_xlfn.XLOOKUP($A318,ALGLIB_SSA_XAUUSD!$J$2:$J$1001,ALGLIB_SSA_XAUUSD!$Q$2:$Q$1001,"",0)</f>
        <v>4675.67418</v>
      </c>
      <c r="R318">
        <f t="shared" si="60"/>
        <v>1775485200</v>
      </c>
      <c r="S318" t="str">
        <f t="shared" si="61"/>
        <v>XAUUSD</v>
      </c>
      <c r="T318" t="str">
        <f t="shared" si="62"/>
        <v>M5</v>
      </c>
      <c r="U318">
        <f t="shared" si="63"/>
        <v>4685.72</v>
      </c>
      <c r="V318">
        <f t="shared" si="64"/>
        <v>4670.0627866666664</v>
      </c>
      <c r="W318">
        <f t="shared" si="65"/>
        <v>4674.6518733333332</v>
      </c>
      <c r="X318">
        <f t="shared" si="66"/>
        <v>4683.2819399999998</v>
      </c>
      <c r="Y318">
        <f t="shared" si="67"/>
        <v>4680.8280599999998</v>
      </c>
      <c r="Z318">
        <f t="shared" si="68"/>
        <v>4681.5145533333334</v>
      </c>
      <c r="AA318">
        <f t="shared" si="69"/>
        <v>4685.3604400000004</v>
      </c>
      <c r="AB318">
        <f t="shared" si="70"/>
        <v>4656.7946233333332</v>
      </c>
      <c r="AC318">
        <f t="shared" si="71"/>
        <v>4675.67418</v>
      </c>
      <c r="AE318">
        <f t="shared" si="72"/>
        <v>4683.2819399999998</v>
      </c>
      <c r="AF318">
        <f t="shared" si="73"/>
        <v>4681.5145533333334</v>
      </c>
      <c r="AG318">
        <f t="shared" si="74"/>
        <v>4656.7946233333332</v>
      </c>
    </row>
    <row r="319" spans="1:33" x14ac:dyDescent="0.55000000000000004">
      <c r="A319">
        <f>ALGLIB_SSA_XAUUSD!J319</f>
        <v>1775485500</v>
      </c>
      <c r="B319" t="str">
        <f>_xlfn.XLOOKUP($A319,ALGLIB_SSA_XAUUSD!$A$2:$A$1001,ALGLIB_SSA_XAUUSD!$B$2:$B$1001,"",0)</f>
        <v/>
      </c>
      <c r="C319" t="str">
        <f>_xlfn.XLOOKUP($A319,ALGLIB_SSA_XAUUSD!$A$2:$A$1001,ALGLIB_SSA_XAUUSD!$C$2:$C$1001,"",0)</f>
        <v/>
      </c>
      <c r="D319" s="1">
        <f>D314+(D326-D314)*5/12</f>
        <v>4676.6016666666665</v>
      </c>
      <c r="E319" s="1">
        <f>E314+(E326-E314)*5/12</f>
        <v>4669.6553058333329</v>
      </c>
      <c r="F319" s="1">
        <f>F314+(F326-F314)*5/12</f>
        <v>4674.2594266666665</v>
      </c>
      <c r="G319" s="1">
        <f>G314+(G326-G314)*5/12</f>
        <v>4681.0524341666669</v>
      </c>
      <c r="H319" s="1">
        <f>H314+(H326-H314)*5/12</f>
        <v>4656.4720466666668</v>
      </c>
      <c r="I319" t="str">
        <f>_xlfn.XLOOKUP($A319,ALGLIB_SSA_XAUUSD!$J$2:$J$1001,ALGLIB_SSA_XAUUSD!$K$2:$K$1001,"",0)</f>
        <v>XAUUSD</v>
      </c>
      <c r="J319" t="str">
        <f>_xlfn.XLOOKUP($A319,ALGLIB_SSA_XAUUSD!$J$2:$J$1001,ALGLIB_SSA_XAUUSD!$L$2:$L$1001,"",0)</f>
        <v>M5</v>
      </c>
      <c r="K319">
        <f>_xlfn.XLOOKUP($A319,ALGLIB_SSA_XAUUSD!$J$2:$J$1001,ALGLIB_SSA_XAUUSD!$M$2:$M$1001,"",0)</f>
        <v>4686.29</v>
      </c>
      <c r="L319">
        <f>_xlfn.XLOOKUP($A319,ALGLIB_SSA_XAUUSD!$J$2:$J$1001,ALGLIB_SSA_XAUUSD!$N$2:$N$1001,"",0)</f>
        <v>4685.4453400000002</v>
      </c>
      <c r="M319">
        <f>_xlfn.XLOOKUP($A319,ALGLIB_SSA_XAUUSD!$J$2:$J$1001,ALGLIB_SSA_XAUUSD!$O$2:$O$1001,"",0)</f>
        <v>4683.1367</v>
      </c>
      <c r="N319">
        <f>_xlfn.XLOOKUP($A319,ALGLIB_SSA_XAUUSD!$J$2:$J$1001,ALGLIB_SSA_XAUUSD!$P$2:$P$1001,"",0)</f>
        <v>4687.9052600000005</v>
      </c>
      <c r="O319">
        <f>_xlfn.XLOOKUP($A319,ALGLIB_SSA_XAUUSD!$J$2:$J$1001,ALGLIB_SSA_XAUUSD!$Q$2:$Q$1001,"",0)</f>
        <v>4678.41273</v>
      </c>
      <c r="R319">
        <f t="shared" si="60"/>
        <v>1775485500</v>
      </c>
      <c r="S319" t="str">
        <f t="shared" si="61"/>
        <v>XAUUSD</v>
      </c>
      <c r="T319" t="str">
        <f t="shared" si="62"/>
        <v>M5</v>
      </c>
      <c r="U319">
        <f t="shared" si="63"/>
        <v>4686.29</v>
      </c>
      <c r="V319">
        <f t="shared" si="64"/>
        <v>4669.6553058333329</v>
      </c>
      <c r="W319">
        <f t="shared" si="65"/>
        <v>4674.2594266666665</v>
      </c>
      <c r="X319">
        <f t="shared" si="66"/>
        <v>4685.4453400000002</v>
      </c>
      <c r="Y319">
        <f t="shared" si="67"/>
        <v>4683.1367</v>
      </c>
      <c r="Z319">
        <f t="shared" si="68"/>
        <v>4681.0524341666669</v>
      </c>
      <c r="AA319">
        <f t="shared" si="69"/>
        <v>4687.9052600000005</v>
      </c>
      <c r="AB319">
        <f t="shared" si="70"/>
        <v>4656.4720466666668</v>
      </c>
      <c r="AC319">
        <f t="shared" si="71"/>
        <v>4678.41273</v>
      </c>
      <c r="AE319">
        <f t="shared" si="72"/>
        <v>4685.4453400000002</v>
      </c>
      <c r="AF319">
        <f t="shared" si="73"/>
        <v>4681.0524341666669</v>
      </c>
      <c r="AG319">
        <f t="shared" si="74"/>
        <v>4656.4720466666668</v>
      </c>
    </row>
    <row r="320" spans="1:33" x14ac:dyDescent="0.55000000000000004">
      <c r="A320">
        <f>ALGLIB_SSA_XAUUSD!J320</f>
        <v>1775485800</v>
      </c>
      <c r="B320" t="str">
        <f>_xlfn.XLOOKUP($A320,ALGLIB_SSA_XAUUSD!$A$2:$A$1001,ALGLIB_SSA_XAUUSD!$B$2:$B$1001,"",0)</f>
        <v/>
      </c>
      <c r="C320" t="str">
        <f>_xlfn.XLOOKUP($A320,ALGLIB_SSA_XAUUSD!$A$2:$A$1001,ALGLIB_SSA_XAUUSD!$C$2:$C$1001,"",0)</f>
        <v/>
      </c>
      <c r="D320" s="1">
        <f>D314+(D326-D314)*6/12</f>
        <v>4675.3899999999994</v>
      </c>
      <c r="E320" s="1">
        <f>E314+(E326-E314)*6/12</f>
        <v>4669.2478250000004</v>
      </c>
      <c r="F320" s="1">
        <f>F314+(F326-F314)*6/12</f>
        <v>4673.8669800000007</v>
      </c>
      <c r="G320" s="1">
        <f>G314+(G326-G314)*6/12</f>
        <v>4680.5903150000004</v>
      </c>
      <c r="H320" s="1">
        <f>H314+(H326-H314)*6/12</f>
        <v>4656.1494700000003</v>
      </c>
      <c r="I320" t="str">
        <f>_xlfn.XLOOKUP($A320,ALGLIB_SSA_XAUUSD!$J$2:$J$1001,ALGLIB_SSA_XAUUSD!$K$2:$K$1001,"",0)</f>
        <v>XAUUSD</v>
      </c>
      <c r="J320" t="str">
        <f>_xlfn.XLOOKUP($A320,ALGLIB_SSA_XAUUSD!$J$2:$J$1001,ALGLIB_SSA_XAUUSD!$L$2:$L$1001,"",0)</f>
        <v>M5</v>
      </c>
      <c r="K320">
        <f>_xlfn.XLOOKUP($A320,ALGLIB_SSA_XAUUSD!$J$2:$J$1001,ALGLIB_SSA_XAUUSD!$M$2:$M$1001,"",0)</f>
        <v>4692.0200000000004</v>
      </c>
      <c r="L320">
        <f>_xlfn.XLOOKUP($A320,ALGLIB_SSA_XAUUSD!$J$2:$J$1001,ALGLIB_SSA_XAUUSD!$N$2:$N$1001,"",0)</f>
        <v>4686.7866000000004</v>
      </c>
      <c r="M320">
        <f>_xlfn.XLOOKUP($A320,ALGLIB_SSA_XAUUSD!$J$2:$J$1001,ALGLIB_SSA_XAUUSD!$O$2:$O$1001,"",0)</f>
        <v>4684.9616500000002</v>
      </c>
      <c r="N320">
        <f>_xlfn.XLOOKUP($A320,ALGLIB_SSA_XAUUSD!$J$2:$J$1001,ALGLIB_SSA_XAUUSD!$P$2:$P$1001,"",0)</f>
        <v>4690.1563800000004</v>
      </c>
      <c r="O320">
        <f>_xlfn.XLOOKUP($A320,ALGLIB_SSA_XAUUSD!$J$2:$J$1001,ALGLIB_SSA_XAUUSD!$Q$2:$Q$1001,"",0)</f>
        <v>4680.4225500000002</v>
      </c>
      <c r="R320">
        <f t="shared" si="60"/>
        <v>1775485800</v>
      </c>
      <c r="S320" t="str">
        <f t="shared" si="61"/>
        <v>XAUUSD</v>
      </c>
      <c r="T320" t="str">
        <f t="shared" si="62"/>
        <v>M5</v>
      </c>
      <c r="U320">
        <f t="shared" si="63"/>
        <v>4692.0200000000004</v>
      </c>
      <c r="V320">
        <f t="shared" si="64"/>
        <v>4669.2478250000004</v>
      </c>
      <c r="W320">
        <f t="shared" si="65"/>
        <v>4673.8669800000007</v>
      </c>
      <c r="X320">
        <f t="shared" si="66"/>
        <v>4686.7866000000004</v>
      </c>
      <c r="Y320">
        <f t="shared" si="67"/>
        <v>4684.9616500000002</v>
      </c>
      <c r="Z320">
        <f t="shared" si="68"/>
        <v>4680.5903150000004</v>
      </c>
      <c r="AA320">
        <f t="shared" si="69"/>
        <v>4690.1563800000004</v>
      </c>
      <c r="AB320">
        <f t="shared" si="70"/>
        <v>4656.1494700000003</v>
      </c>
      <c r="AC320">
        <f t="shared" si="71"/>
        <v>4680.4225500000002</v>
      </c>
      <c r="AE320">
        <f t="shared" si="72"/>
        <v>4686.7866000000004</v>
      </c>
      <c r="AF320">
        <f t="shared" si="73"/>
        <v>4680.5903150000004</v>
      </c>
      <c r="AG320">
        <f t="shared" si="74"/>
        <v>4656.1494700000003</v>
      </c>
    </row>
    <row r="321" spans="1:33" x14ac:dyDescent="0.55000000000000004">
      <c r="A321">
        <f>ALGLIB_SSA_XAUUSD!J321</f>
        <v>1775486100</v>
      </c>
      <c r="B321" t="str">
        <f>_xlfn.XLOOKUP($A321,ALGLIB_SSA_XAUUSD!$A$2:$A$1001,ALGLIB_SSA_XAUUSD!$B$2:$B$1001,"",0)</f>
        <v/>
      </c>
      <c r="C321" t="str">
        <f>_xlfn.XLOOKUP($A321,ALGLIB_SSA_XAUUSD!$A$2:$A$1001,ALGLIB_SSA_XAUUSD!$C$2:$C$1001,"",0)</f>
        <v/>
      </c>
      <c r="D321" s="1">
        <f>D314+(D326-D314)*7/12</f>
        <v>4674.1783333333333</v>
      </c>
      <c r="E321" s="1">
        <f>E314+(E326-E314)*7/12</f>
        <v>4668.8403441666669</v>
      </c>
      <c r="F321" s="1">
        <f>F314+(F326-F314)*7/12</f>
        <v>4673.474533333334</v>
      </c>
      <c r="G321" s="1">
        <f>G314+(G326-G314)*7/12</f>
        <v>4680.1281958333338</v>
      </c>
      <c r="H321" s="1">
        <f>H314+(H326-H314)*7/12</f>
        <v>4655.8268933333329</v>
      </c>
      <c r="I321" t="str">
        <f>_xlfn.XLOOKUP($A321,ALGLIB_SSA_XAUUSD!$J$2:$J$1001,ALGLIB_SSA_XAUUSD!$K$2:$K$1001,"",0)</f>
        <v>XAUUSD</v>
      </c>
      <c r="J321" t="str">
        <f>_xlfn.XLOOKUP($A321,ALGLIB_SSA_XAUUSD!$J$2:$J$1001,ALGLIB_SSA_XAUUSD!$L$2:$L$1001,"",0)</f>
        <v>M5</v>
      </c>
      <c r="K321">
        <f>_xlfn.XLOOKUP($A321,ALGLIB_SSA_XAUUSD!$J$2:$J$1001,ALGLIB_SSA_XAUUSD!$M$2:$M$1001,"",0)</f>
        <v>4684.53</v>
      </c>
      <c r="L321">
        <f>_xlfn.XLOOKUP($A321,ALGLIB_SSA_XAUUSD!$J$2:$J$1001,ALGLIB_SSA_XAUUSD!$N$2:$N$1001,"",0)</f>
        <v>4686.9125599999998</v>
      </c>
      <c r="M321">
        <f>_xlfn.XLOOKUP($A321,ALGLIB_SSA_XAUUSD!$J$2:$J$1001,ALGLIB_SSA_XAUUSD!$O$2:$O$1001,"",0)</f>
        <v>4685.9371099999998</v>
      </c>
      <c r="N321">
        <f>_xlfn.XLOOKUP($A321,ALGLIB_SSA_XAUUSD!$J$2:$J$1001,ALGLIB_SSA_XAUUSD!$P$2:$P$1001,"",0)</f>
        <v>4691.5571300000001</v>
      </c>
      <c r="O321">
        <f>_xlfn.XLOOKUP($A321,ALGLIB_SSA_XAUUSD!$J$2:$J$1001,ALGLIB_SSA_XAUUSD!$Q$2:$Q$1001,"",0)</f>
        <v>4681.3789900000002</v>
      </c>
      <c r="R321">
        <f t="shared" si="60"/>
        <v>1775486100</v>
      </c>
      <c r="S321" t="str">
        <f t="shared" si="61"/>
        <v>XAUUSD</v>
      </c>
      <c r="T321" t="str">
        <f t="shared" si="62"/>
        <v>M5</v>
      </c>
      <c r="U321">
        <f t="shared" si="63"/>
        <v>4684.53</v>
      </c>
      <c r="V321">
        <f t="shared" si="64"/>
        <v>4668.8403441666669</v>
      </c>
      <c r="W321">
        <f t="shared" si="65"/>
        <v>4673.474533333334</v>
      </c>
      <c r="X321">
        <f t="shared" si="66"/>
        <v>4686.9125599999998</v>
      </c>
      <c r="Y321">
        <f t="shared" si="67"/>
        <v>4685.9371099999998</v>
      </c>
      <c r="Z321">
        <f t="shared" si="68"/>
        <v>4680.1281958333338</v>
      </c>
      <c r="AA321">
        <f t="shared" si="69"/>
        <v>4691.5571300000001</v>
      </c>
      <c r="AB321">
        <f t="shared" si="70"/>
        <v>4655.8268933333329</v>
      </c>
      <c r="AC321">
        <f t="shared" si="71"/>
        <v>4681.3789900000002</v>
      </c>
      <c r="AE321">
        <f t="shared" si="72"/>
        <v>4686.9125599999998</v>
      </c>
      <c r="AF321">
        <f t="shared" si="73"/>
        <v>4680.1281958333338</v>
      </c>
      <c r="AG321">
        <f t="shared" si="74"/>
        <v>4655.8268933333329</v>
      </c>
    </row>
    <row r="322" spans="1:33" x14ac:dyDescent="0.55000000000000004">
      <c r="A322">
        <f>ALGLIB_SSA_XAUUSD!J322</f>
        <v>1775486400</v>
      </c>
      <c r="B322" t="str">
        <f>_xlfn.XLOOKUP($A322,ALGLIB_SSA_XAUUSD!$A$2:$A$1001,ALGLIB_SSA_XAUUSD!$B$2:$B$1001,"",0)</f>
        <v/>
      </c>
      <c r="C322" t="str">
        <f>_xlfn.XLOOKUP($A322,ALGLIB_SSA_XAUUSD!$A$2:$A$1001,ALGLIB_SSA_XAUUSD!$C$2:$C$1001,"",0)</f>
        <v/>
      </c>
      <c r="D322" s="1">
        <f>D314+(D326-D314)*8/12</f>
        <v>4672.9666666666662</v>
      </c>
      <c r="E322" s="1">
        <f>E314+(E326-E314)*8/12</f>
        <v>4668.4328633333334</v>
      </c>
      <c r="F322" s="1">
        <f>F314+(F326-F314)*8/12</f>
        <v>4673.0820866666672</v>
      </c>
      <c r="G322" s="1">
        <f>G314+(G326-G314)*8/12</f>
        <v>4679.6660766666673</v>
      </c>
      <c r="H322" s="1">
        <f>H314+(H326-H314)*8/12</f>
        <v>4655.5043166666665</v>
      </c>
      <c r="I322" t="str">
        <f>_xlfn.XLOOKUP($A322,ALGLIB_SSA_XAUUSD!$J$2:$J$1001,ALGLIB_SSA_XAUUSD!$K$2:$K$1001,"",0)</f>
        <v>XAUUSD</v>
      </c>
      <c r="J322" t="str">
        <f>_xlfn.XLOOKUP($A322,ALGLIB_SSA_XAUUSD!$J$2:$J$1001,ALGLIB_SSA_XAUUSD!$L$2:$L$1001,"",0)</f>
        <v>M5</v>
      </c>
      <c r="K322">
        <f>_xlfn.XLOOKUP($A322,ALGLIB_SSA_XAUUSD!$J$2:$J$1001,ALGLIB_SSA_XAUUSD!$M$2:$M$1001,"",0)</f>
        <v>4684.6499999999996</v>
      </c>
      <c r="L322">
        <f>_xlfn.XLOOKUP($A322,ALGLIB_SSA_XAUUSD!$J$2:$J$1001,ALGLIB_SSA_XAUUSD!$N$2:$N$1001,"",0)</f>
        <v>4685.9123</v>
      </c>
      <c r="M322">
        <f>_xlfn.XLOOKUP($A322,ALGLIB_SSA_XAUUSD!$J$2:$J$1001,ALGLIB_SSA_XAUUSD!$O$2:$O$1001,"",0)</f>
        <v>4685.9246999999996</v>
      </c>
      <c r="N322">
        <f>_xlfn.XLOOKUP($A322,ALGLIB_SSA_XAUUSD!$J$2:$J$1001,ALGLIB_SSA_XAUUSD!$P$2:$P$1001,"",0)</f>
        <v>4691.5982100000001</v>
      </c>
      <c r="O322">
        <f>_xlfn.XLOOKUP($A322,ALGLIB_SSA_XAUUSD!$J$2:$J$1001,ALGLIB_SSA_XAUUSD!$Q$2:$Q$1001,"",0)</f>
        <v>4681.1737199999998</v>
      </c>
      <c r="R322">
        <f t="shared" si="60"/>
        <v>1775486400</v>
      </c>
      <c r="S322" t="str">
        <f t="shared" si="61"/>
        <v>XAUUSD</v>
      </c>
      <c r="T322" t="str">
        <f t="shared" si="62"/>
        <v>M5</v>
      </c>
      <c r="U322">
        <f t="shared" si="63"/>
        <v>4684.6499999999996</v>
      </c>
      <c r="V322">
        <f t="shared" si="64"/>
        <v>4668.4328633333334</v>
      </c>
      <c r="W322">
        <f t="shared" si="65"/>
        <v>4673.0820866666672</v>
      </c>
      <c r="X322">
        <f t="shared" si="66"/>
        <v>4685.9123</v>
      </c>
      <c r="Y322">
        <f t="shared" si="67"/>
        <v>4685.9246999999996</v>
      </c>
      <c r="Z322">
        <f t="shared" si="68"/>
        <v>4679.6660766666673</v>
      </c>
      <c r="AA322">
        <f t="shared" si="69"/>
        <v>4691.5982100000001</v>
      </c>
      <c r="AB322">
        <f t="shared" si="70"/>
        <v>4655.5043166666665</v>
      </c>
      <c r="AC322">
        <f t="shared" si="71"/>
        <v>4681.1737199999998</v>
      </c>
      <c r="AE322">
        <f t="shared" si="72"/>
        <v>4685.9123</v>
      </c>
      <c r="AF322">
        <f t="shared" si="73"/>
        <v>4679.6660766666673</v>
      </c>
      <c r="AG322">
        <f t="shared" si="74"/>
        <v>4655.5043166666665</v>
      </c>
    </row>
    <row r="323" spans="1:33" x14ac:dyDescent="0.55000000000000004">
      <c r="A323">
        <f>ALGLIB_SSA_XAUUSD!J323</f>
        <v>1775486700</v>
      </c>
      <c r="B323" t="str">
        <f>_xlfn.XLOOKUP($A323,ALGLIB_SSA_XAUUSD!$A$2:$A$1001,ALGLIB_SSA_XAUUSD!$B$2:$B$1001,"",0)</f>
        <v/>
      </c>
      <c r="C323" t="str">
        <f>_xlfn.XLOOKUP($A323,ALGLIB_SSA_XAUUSD!$A$2:$A$1001,ALGLIB_SSA_XAUUSD!$C$2:$C$1001,"",0)</f>
        <v/>
      </c>
      <c r="D323" s="1">
        <f>D314+(D326-D314)*9/12</f>
        <v>4671.7550000000001</v>
      </c>
      <c r="E323" s="1">
        <f>E314+(E326-E314)*9/12</f>
        <v>4668.0253825</v>
      </c>
      <c r="F323" s="1">
        <f>F314+(F326-F314)*9/12</f>
        <v>4672.6896400000005</v>
      </c>
      <c r="G323" s="1">
        <f>G314+(G326-G314)*9/12</f>
        <v>4679.2039574999999</v>
      </c>
      <c r="H323" s="1">
        <f>H314+(H326-H314)*9/12</f>
        <v>4655.18174</v>
      </c>
      <c r="I323" t="str">
        <f>_xlfn.XLOOKUP($A323,ALGLIB_SSA_XAUUSD!$J$2:$J$1001,ALGLIB_SSA_XAUUSD!$K$2:$K$1001,"",0)</f>
        <v>XAUUSD</v>
      </c>
      <c r="J323" t="str">
        <f>_xlfn.XLOOKUP($A323,ALGLIB_SSA_XAUUSD!$J$2:$J$1001,ALGLIB_SSA_XAUUSD!$L$2:$L$1001,"",0)</f>
        <v>M5</v>
      </c>
      <c r="K323">
        <f>_xlfn.XLOOKUP($A323,ALGLIB_SSA_XAUUSD!$J$2:$J$1001,ALGLIB_SSA_XAUUSD!$M$2:$M$1001,"",0)</f>
        <v>4678.67</v>
      </c>
      <c r="L323">
        <f>_xlfn.XLOOKUP($A323,ALGLIB_SSA_XAUUSD!$J$2:$J$1001,ALGLIB_SSA_XAUUSD!$N$2:$N$1001,"",0)</f>
        <v>4683.8444</v>
      </c>
      <c r="M323">
        <f>_xlfn.XLOOKUP($A323,ALGLIB_SSA_XAUUSD!$J$2:$J$1001,ALGLIB_SSA_XAUUSD!$O$2:$O$1001,"",0)</f>
        <v>4684.8845499999998</v>
      </c>
      <c r="N323">
        <f>_xlfn.XLOOKUP($A323,ALGLIB_SSA_XAUUSD!$J$2:$J$1001,ALGLIB_SSA_XAUUSD!$P$2:$P$1001,"",0)</f>
        <v>4690.2708000000002</v>
      </c>
      <c r="O323">
        <f>_xlfn.XLOOKUP($A323,ALGLIB_SSA_XAUUSD!$J$2:$J$1001,ALGLIB_SSA_XAUUSD!$Q$2:$Q$1001,"",0)</f>
        <v>4679.6792400000004</v>
      </c>
      <c r="R323">
        <f t="shared" ref="R323:R386" si="75">A323</f>
        <v>1775486700</v>
      </c>
      <c r="S323" t="str">
        <f t="shared" ref="S323:S386" si="76">I323</f>
        <v>XAUUSD</v>
      </c>
      <c r="T323" t="str">
        <f t="shared" ref="T323:T386" si="77">J323</f>
        <v>M5</v>
      </c>
      <c r="U323">
        <f t="shared" ref="U323:U386" si="78">K323</f>
        <v>4678.67</v>
      </c>
      <c r="V323">
        <f t="shared" ref="V323:V386" si="79">E323</f>
        <v>4668.0253825</v>
      </c>
      <c r="W323">
        <f t="shared" ref="W323:W386" si="80">F323</f>
        <v>4672.6896400000005</v>
      </c>
      <c r="X323">
        <f t="shared" ref="X323:X386" si="81">L323</f>
        <v>4683.8444</v>
      </c>
      <c r="Y323">
        <f t="shared" ref="Y323:Y386" si="82">M323</f>
        <v>4684.8845499999998</v>
      </c>
      <c r="Z323">
        <f t="shared" ref="Z323:Z386" si="83">G323</f>
        <v>4679.2039574999999</v>
      </c>
      <c r="AA323">
        <f t="shared" ref="AA323:AA386" si="84">N323</f>
        <v>4690.2708000000002</v>
      </c>
      <c r="AB323">
        <f t="shared" ref="AB323:AB386" si="85">H323</f>
        <v>4655.18174</v>
      </c>
      <c r="AC323">
        <f t="shared" ref="AC323:AC386" si="86">O323</f>
        <v>4679.6792400000004</v>
      </c>
      <c r="AE323">
        <f t="shared" ref="AE323:AE386" si="87">X323</f>
        <v>4683.8444</v>
      </c>
      <c r="AF323">
        <f t="shared" ref="AF323:AF386" si="88">Z323</f>
        <v>4679.2039574999999</v>
      </c>
      <c r="AG323">
        <f t="shared" ref="AG323:AG386" si="89">AB323</f>
        <v>4655.18174</v>
      </c>
    </row>
    <row r="324" spans="1:33" x14ac:dyDescent="0.55000000000000004">
      <c r="A324">
        <f>ALGLIB_SSA_XAUUSD!J324</f>
        <v>1775487000</v>
      </c>
      <c r="B324" t="str">
        <f>_xlfn.XLOOKUP($A324,ALGLIB_SSA_XAUUSD!$A$2:$A$1001,ALGLIB_SSA_XAUUSD!$B$2:$B$1001,"",0)</f>
        <v/>
      </c>
      <c r="C324" t="str">
        <f>_xlfn.XLOOKUP($A324,ALGLIB_SSA_XAUUSD!$A$2:$A$1001,ALGLIB_SSA_XAUUSD!$C$2:$C$1001,"",0)</f>
        <v/>
      </c>
      <c r="D324" s="1">
        <f>D314+(D326-D314)*10/12</f>
        <v>4670.5433333333331</v>
      </c>
      <c r="E324" s="1">
        <f>E314+(E326-E314)*10/12</f>
        <v>4667.6179016666665</v>
      </c>
      <c r="F324" s="1">
        <f>F314+(F326-F314)*10/12</f>
        <v>4672.2971933333338</v>
      </c>
      <c r="G324" s="1">
        <f>G314+(G326-G314)*10/12</f>
        <v>4678.7418383333334</v>
      </c>
      <c r="H324" s="1">
        <f>H314+(H326-H314)*10/12</f>
        <v>4654.8591633333326</v>
      </c>
      <c r="I324" t="str">
        <f>_xlfn.XLOOKUP($A324,ALGLIB_SSA_XAUUSD!$J$2:$J$1001,ALGLIB_SSA_XAUUSD!$K$2:$K$1001,"",0)</f>
        <v>XAUUSD</v>
      </c>
      <c r="J324" t="str">
        <f>_xlfn.XLOOKUP($A324,ALGLIB_SSA_XAUUSD!$J$2:$J$1001,ALGLIB_SSA_XAUUSD!$L$2:$L$1001,"",0)</f>
        <v>M5</v>
      </c>
      <c r="K324">
        <f>_xlfn.XLOOKUP($A324,ALGLIB_SSA_XAUUSD!$J$2:$J$1001,ALGLIB_SSA_XAUUSD!$M$2:$M$1001,"",0)</f>
        <v>4684.8599999999997</v>
      </c>
      <c r="L324">
        <f>_xlfn.XLOOKUP($A324,ALGLIB_SSA_XAUUSD!$J$2:$J$1001,ALGLIB_SSA_XAUUSD!$N$2:$N$1001,"",0)</f>
        <v>4681.0257099999999</v>
      </c>
      <c r="M324">
        <f>_xlfn.XLOOKUP($A324,ALGLIB_SSA_XAUUSD!$J$2:$J$1001,ALGLIB_SSA_XAUUSD!$O$2:$O$1001,"",0)</f>
        <v>4682.9551300000003</v>
      </c>
      <c r="N324">
        <f>_xlfn.XLOOKUP($A324,ALGLIB_SSA_XAUUSD!$J$2:$J$1001,ALGLIB_SSA_XAUUSD!$P$2:$P$1001,"",0)</f>
        <v>4687.8068000000003</v>
      </c>
      <c r="O324">
        <f>_xlfn.XLOOKUP($A324,ALGLIB_SSA_XAUUSD!$J$2:$J$1001,ALGLIB_SSA_XAUUSD!$Q$2:$Q$1001,"",0)</f>
        <v>4677.1453199999996</v>
      </c>
      <c r="R324">
        <f t="shared" si="75"/>
        <v>1775487000</v>
      </c>
      <c r="S324" t="str">
        <f t="shared" si="76"/>
        <v>XAUUSD</v>
      </c>
      <c r="T324" t="str">
        <f t="shared" si="77"/>
        <v>M5</v>
      </c>
      <c r="U324">
        <f t="shared" si="78"/>
        <v>4684.8599999999997</v>
      </c>
      <c r="V324">
        <f t="shared" si="79"/>
        <v>4667.6179016666665</v>
      </c>
      <c r="W324">
        <f t="shared" si="80"/>
        <v>4672.2971933333338</v>
      </c>
      <c r="X324">
        <f t="shared" si="81"/>
        <v>4681.0257099999999</v>
      </c>
      <c r="Y324">
        <f t="shared" si="82"/>
        <v>4682.9551300000003</v>
      </c>
      <c r="Z324">
        <f t="shared" si="83"/>
        <v>4678.7418383333334</v>
      </c>
      <c r="AA324">
        <f t="shared" si="84"/>
        <v>4687.8068000000003</v>
      </c>
      <c r="AB324">
        <f t="shared" si="85"/>
        <v>4654.8591633333326</v>
      </c>
      <c r="AC324">
        <f t="shared" si="86"/>
        <v>4677.1453199999996</v>
      </c>
      <c r="AE324">
        <f t="shared" si="87"/>
        <v>4681.0257099999999</v>
      </c>
      <c r="AF324">
        <f t="shared" si="88"/>
        <v>4678.7418383333334</v>
      </c>
      <c r="AG324">
        <f t="shared" si="89"/>
        <v>4654.8591633333326</v>
      </c>
    </row>
    <row r="325" spans="1:33" x14ac:dyDescent="0.55000000000000004">
      <c r="A325">
        <f>ALGLIB_SSA_XAUUSD!J325</f>
        <v>1775487300</v>
      </c>
      <c r="B325" t="str">
        <f>_xlfn.XLOOKUP($A325,ALGLIB_SSA_XAUUSD!$A$2:$A$1001,ALGLIB_SSA_XAUUSD!$B$2:$B$1001,"",0)</f>
        <v/>
      </c>
      <c r="C325" t="str">
        <f>_xlfn.XLOOKUP($A325,ALGLIB_SSA_XAUUSD!$A$2:$A$1001,ALGLIB_SSA_XAUUSD!$C$2:$C$1001,"",0)</f>
        <v/>
      </c>
      <c r="D325" s="1">
        <f>D314+(D326-D314)*11/12</f>
        <v>4669.3316666666669</v>
      </c>
      <c r="E325" s="1">
        <f>E314+(E326-E314)*11/12</f>
        <v>4667.210420833333</v>
      </c>
      <c r="F325" s="1">
        <f>F314+(F326-F314)*11/12</f>
        <v>4671.9047466666671</v>
      </c>
      <c r="G325" s="1">
        <f>G314+(G326-G314)*11/12</f>
        <v>4678.2797191666668</v>
      </c>
      <c r="H325" s="1">
        <f>H314+(H326-H314)*11/12</f>
        <v>4654.5365866666662</v>
      </c>
      <c r="I325" t="str">
        <f>_xlfn.XLOOKUP($A325,ALGLIB_SSA_XAUUSD!$J$2:$J$1001,ALGLIB_SSA_XAUUSD!$K$2:$K$1001,"",0)</f>
        <v>XAUUSD</v>
      </c>
      <c r="J325" t="str">
        <f>_xlfn.XLOOKUP($A325,ALGLIB_SSA_XAUUSD!$J$2:$J$1001,ALGLIB_SSA_XAUUSD!$L$2:$L$1001,"",0)</f>
        <v>M5</v>
      </c>
      <c r="K325">
        <f>_xlfn.XLOOKUP($A325,ALGLIB_SSA_XAUUSD!$J$2:$J$1001,ALGLIB_SSA_XAUUSD!$M$2:$M$1001,"",0)</f>
        <v>4682.66</v>
      </c>
      <c r="L325">
        <f>_xlfn.XLOOKUP($A325,ALGLIB_SSA_XAUUSD!$J$2:$J$1001,ALGLIB_SSA_XAUUSD!$N$2:$N$1001,"",0)</f>
        <v>4677.5671899999998</v>
      </c>
      <c r="M325">
        <f>_xlfn.XLOOKUP($A325,ALGLIB_SSA_XAUUSD!$J$2:$J$1001,ALGLIB_SSA_XAUUSD!$O$2:$O$1001,"",0)</f>
        <v>4680.26116</v>
      </c>
      <c r="N325">
        <f>_xlfn.XLOOKUP($A325,ALGLIB_SSA_XAUUSD!$J$2:$J$1001,ALGLIB_SSA_XAUUSD!$P$2:$P$1001,"",0)</f>
        <v>4684.3900199999998</v>
      </c>
      <c r="O325">
        <f>_xlfn.XLOOKUP($A325,ALGLIB_SSA_XAUUSD!$J$2:$J$1001,ALGLIB_SSA_XAUUSD!$Q$2:$Q$1001,"",0)</f>
        <v>4673.89077</v>
      </c>
      <c r="R325">
        <f t="shared" si="75"/>
        <v>1775487300</v>
      </c>
      <c r="S325" t="str">
        <f t="shared" si="76"/>
        <v>XAUUSD</v>
      </c>
      <c r="T325" t="str">
        <f t="shared" si="77"/>
        <v>M5</v>
      </c>
      <c r="U325">
        <f t="shared" si="78"/>
        <v>4682.66</v>
      </c>
      <c r="V325">
        <f t="shared" si="79"/>
        <v>4667.210420833333</v>
      </c>
      <c r="W325">
        <f t="shared" si="80"/>
        <v>4671.9047466666671</v>
      </c>
      <c r="X325">
        <f t="shared" si="81"/>
        <v>4677.5671899999998</v>
      </c>
      <c r="Y325">
        <f t="shared" si="82"/>
        <v>4680.26116</v>
      </c>
      <c r="Z325">
        <f t="shared" si="83"/>
        <v>4678.2797191666668</v>
      </c>
      <c r="AA325">
        <f t="shared" si="84"/>
        <v>4684.3900199999998</v>
      </c>
      <c r="AB325">
        <f t="shared" si="85"/>
        <v>4654.5365866666662</v>
      </c>
      <c r="AC325">
        <f t="shared" si="86"/>
        <v>4673.89077</v>
      </c>
      <c r="AE325">
        <f t="shared" si="87"/>
        <v>4677.5671899999998</v>
      </c>
      <c r="AF325">
        <f t="shared" si="88"/>
        <v>4678.2797191666668</v>
      </c>
      <c r="AG325">
        <f t="shared" si="89"/>
        <v>4654.5365866666662</v>
      </c>
    </row>
    <row r="326" spans="1:33" x14ac:dyDescent="0.55000000000000004">
      <c r="A326">
        <f>ALGLIB_SSA_XAUUSD!J326</f>
        <v>1775487600</v>
      </c>
      <c r="B326" t="str">
        <f>_xlfn.XLOOKUP($A326,ALGLIB_SSA_XAUUSD!$A$2:$A$1001,ALGLIB_SSA_XAUUSD!$B$2:$B$1001,"",0)</f>
        <v>XAUUSD</v>
      </c>
      <c r="C326" t="str">
        <f>_xlfn.XLOOKUP($A326,ALGLIB_SSA_XAUUSD!$A$2:$A$1001,ALGLIB_SSA_XAUUSD!$C$2:$C$1001,"",0)</f>
        <v>H1</v>
      </c>
      <c r="D326" s="2">
        <f>_xlfn.XLOOKUP($A326,ALGLIB_SSA_XAUUSD!$A$2:$A$1001,ALGLIB_SSA_XAUUSD!$D$2:$D$1001,"",0)</f>
        <v>4668.12</v>
      </c>
      <c r="E326" s="2">
        <f>_xlfn.XLOOKUP($A326,ALGLIB_SSA_XAUUSD!$A$2:$A$1001,ALGLIB_SSA_XAUUSD!$E$2:$E$1001,"",0)</f>
        <v>4666.8029399999996</v>
      </c>
      <c r="F326" s="2">
        <f>_xlfn.XLOOKUP($A326,ALGLIB_SSA_XAUUSD!$A$2:$A$1001,ALGLIB_SSA_XAUUSD!$F$2:$F$1001,"",0)</f>
        <v>4671.5123000000003</v>
      </c>
      <c r="G326" s="2">
        <f>_xlfn.XLOOKUP($A326,ALGLIB_SSA_XAUUSD!$A$2:$A$1001,ALGLIB_SSA_XAUUSD!$G$2:$G$1001,"",0)</f>
        <v>4677.8176000000003</v>
      </c>
      <c r="H326" s="2">
        <f>_xlfn.XLOOKUP($A326,ALGLIB_SSA_XAUUSD!$A$2:$A$1001,ALGLIB_SSA_XAUUSD!$H$2:$H$1001,"",0)</f>
        <v>4654.2140099999997</v>
      </c>
      <c r="I326" t="str">
        <f>_xlfn.XLOOKUP($A326,ALGLIB_SSA_XAUUSD!$J$2:$J$1001,ALGLIB_SSA_XAUUSD!$K$2:$K$1001,"",0)</f>
        <v>XAUUSD</v>
      </c>
      <c r="J326" t="str">
        <f>_xlfn.XLOOKUP($A326,ALGLIB_SSA_XAUUSD!$J$2:$J$1001,ALGLIB_SSA_XAUUSD!$L$2:$L$1001,"",0)</f>
        <v>M5</v>
      </c>
      <c r="K326">
        <f>_xlfn.XLOOKUP($A326,ALGLIB_SSA_XAUUSD!$J$2:$J$1001,ALGLIB_SSA_XAUUSD!$M$2:$M$1001,"",0)</f>
        <v>4672.25</v>
      </c>
      <c r="L326">
        <f>_xlfn.XLOOKUP($A326,ALGLIB_SSA_XAUUSD!$J$2:$J$1001,ALGLIB_SSA_XAUUSD!$N$2:$N$1001,"",0)</f>
        <v>4673.8274300000003</v>
      </c>
      <c r="M326">
        <f>_xlfn.XLOOKUP($A326,ALGLIB_SSA_XAUUSD!$J$2:$J$1001,ALGLIB_SSA_XAUUSD!$O$2:$O$1001,"",0)</f>
        <v>4677.0442999999996</v>
      </c>
      <c r="N326">
        <f>_xlfn.XLOOKUP($A326,ALGLIB_SSA_XAUUSD!$J$2:$J$1001,ALGLIB_SSA_XAUUSD!$P$2:$P$1001,"",0)</f>
        <v>4680.3301000000001</v>
      </c>
      <c r="O326">
        <f>_xlfn.XLOOKUP($A326,ALGLIB_SSA_XAUUSD!$J$2:$J$1001,ALGLIB_SSA_XAUUSD!$Q$2:$Q$1001,"",0)</f>
        <v>4670.1477299999997</v>
      </c>
      <c r="R326">
        <f t="shared" si="75"/>
        <v>1775487600</v>
      </c>
      <c r="S326" t="str">
        <f t="shared" si="76"/>
        <v>XAUUSD</v>
      </c>
      <c r="T326" t="str">
        <f t="shared" si="77"/>
        <v>M5</v>
      </c>
      <c r="U326">
        <f t="shared" si="78"/>
        <v>4672.25</v>
      </c>
      <c r="V326">
        <f t="shared" si="79"/>
        <v>4666.8029399999996</v>
      </c>
      <c r="W326">
        <f t="shared" si="80"/>
        <v>4671.5123000000003</v>
      </c>
      <c r="X326">
        <f t="shared" si="81"/>
        <v>4673.8274300000003</v>
      </c>
      <c r="Y326">
        <f t="shared" si="82"/>
        <v>4677.0442999999996</v>
      </c>
      <c r="Z326">
        <f t="shared" si="83"/>
        <v>4677.8176000000003</v>
      </c>
      <c r="AA326">
        <f t="shared" si="84"/>
        <v>4680.3301000000001</v>
      </c>
      <c r="AB326">
        <f t="shared" si="85"/>
        <v>4654.2140099999997</v>
      </c>
      <c r="AC326">
        <f t="shared" si="86"/>
        <v>4670.1477299999997</v>
      </c>
      <c r="AE326">
        <f t="shared" si="87"/>
        <v>4673.8274300000003</v>
      </c>
      <c r="AF326">
        <f t="shared" si="88"/>
        <v>4677.8176000000003</v>
      </c>
      <c r="AG326">
        <f t="shared" si="89"/>
        <v>4654.2140099999997</v>
      </c>
    </row>
    <row r="327" spans="1:33" x14ac:dyDescent="0.55000000000000004">
      <c r="A327">
        <f>ALGLIB_SSA_XAUUSD!J327</f>
        <v>1775487900</v>
      </c>
      <c r="B327" t="str">
        <f>_xlfn.XLOOKUP($A327,ALGLIB_SSA_XAUUSD!$A$2:$A$1001,ALGLIB_SSA_XAUUSD!$B$2:$B$1001,"",0)</f>
        <v/>
      </c>
      <c r="C327" t="str">
        <f>_xlfn.XLOOKUP($A327,ALGLIB_SSA_XAUUSD!$A$2:$A$1001,ALGLIB_SSA_XAUUSD!$C$2:$C$1001,"",0)</f>
        <v/>
      </c>
      <c r="D327" s="1">
        <f>D326+(D338-D326)*1/12</f>
        <v>4667.49</v>
      </c>
      <c r="E327" s="1">
        <f>E326+(E338-E326)*1/12</f>
        <v>4666.4682249999996</v>
      </c>
      <c r="F327" s="1">
        <f>F326+(F338-F326)*1/12</f>
        <v>4671.1487191666674</v>
      </c>
      <c r="G327" s="1">
        <f>G326+(G338-G326)*1/12</f>
        <v>4677.3967874999998</v>
      </c>
      <c r="H327" s="1">
        <f>H326+(H338-H326)*1/12</f>
        <v>4654.0148191666667</v>
      </c>
      <c r="I327" t="str">
        <f>_xlfn.XLOOKUP($A327,ALGLIB_SSA_XAUUSD!$J$2:$J$1001,ALGLIB_SSA_XAUUSD!$K$2:$K$1001,"",0)</f>
        <v>XAUUSD</v>
      </c>
      <c r="J327" t="str">
        <f>_xlfn.XLOOKUP($A327,ALGLIB_SSA_XAUUSD!$J$2:$J$1001,ALGLIB_SSA_XAUUSD!$L$2:$L$1001,"",0)</f>
        <v>M5</v>
      </c>
      <c r="K327">
        <f>_xlfn.XLOOKUP($A327,ALGLIB_SSA_XAUUSD!$J$2:$J$1001,ALGLIB_SSA_XAUUSD!$M$2:$M$1001,"",0)</f>
        <v>4667.5600000000004</v>
      </c>
      <c r="L327">
        <f>_xlfn.XLOOKUP($A327,ALGLIB_SSA_XAUUSD!$J$2:$J$1001,ALGLIB_SSA_XAUUSD!$N$2:$N$1001,"",0)</f>
        <v>4670.3488299999999</v>
      </c>
      <c r="M327">
        <f>_xlfn.XLOOKUP($A327,ALGLIB_SSA_XAUUSD!$J$2:$J$1001,ALGLIB_SSA_XAUUSD!$O$2:$O$1001,"",0)</f>
        <v>4673.6965600000003</v>
      </c>
      <c r="N327">
        <f>_xlfn.XLOOKUP($A327,ALGLIB_SSA_XAUUSD!$J$2:$J$1001,ALGLIB_SSA_XAUUSD!$P$2:$P$1001,"",0)</f>
        <v>4676.1398600000002</v>
      </c>
      <c r="O327">
        <f>_xlfn.XLOOKUP($A327,ALGLIB_SSA_XAUUSD!$J$2:$J$1001,ALGLIB_SSA_XAUUSD!$Q$2:$Q$1001,"",0)</f>
        <v>4666.53197</v>
      </c>
      <c r="R327">
        <f t="shared" si="75"/>
        <v>1775487900</v>
      </c>
      <c r="S327" t="str">
        <f t="shared" si="76"/>
        <v>XAUUSD</v>
      </c>
      <c r="T327" t="str">
        <f t="shared" si="77"/>
        <v>M5</v>
      </c>
      <c r="U327">
        <f t="shared" si="78"/>
        <v>4667.5600000000004</v>
      </c>
      <c r="V327">
        <f t="shared" si="79"/>
        <v>4666.4682249999996</v>
      </c>
      <c r="W327">
        <f t="shared" si="80"/>
        <v>4671.1487191666674</v>
      </c>
      <c r="X327">
        <f t="shared" si="81"/>
        <v>4670.3488299999999</v>
      </c>
      <c r="Y327">
        <f t="shared" si="82"/>
        <v>4673.6965600000003</v>
      </c>
      <c r="Z327">
        <f t="shared" si="83"/>
        <v>4677.3967874999998</v>
      </c>
      <c r="AA327">
        <f t="shared" si="84"/>
        <v>4676.1398600000002</v>
      </c>
      <c r="AB327">
        <f t="shared" si="85"/>
        <v>4654.0148191666667</v>
      </c>
      <c r="AC327">
        <f t="shared" si="86"/>
        <v>4666.53197</v>
      </c>
      <c r="AE327">
        <f t="shared" si="87"/>
        <v>4670.3488299999999</v>
      </c>
      <c r="AF327">
        <f t="shared" si="88"/>
        <v>4677.3967874999998</v>
      </c>
      <c r="AG327">
        <f t="shared" si="89"/>
        <v>4654.0148191666667</v>
      </c>
    </row>
    <row r="328" spans="1:33" x14ac:dyDescent="0.55000000000000004">
      <c r="A328">
        <f>ALGLIB_SSA_XAUUSD!J328</f>
        <v>1775488200</v>
      </c>
      <c r="B328" t="str">
        <f>_xlfn.XLOOKUP($A328,ALGLIB_SSA_XAUUSD!$A$2:$A$1001,ALGLIB_SSA_XAUUSD!$B$2:$B$1001,"",0)</f>
        <v/>
      </c>
      <c r="C328" t="str">
        <f>_xlfn.XLOOKUP($A328,ALGLIB_SSA_XAUUSD!$A$2:$A$1001,ALGLIB_SSA_XAUUSD!$C$2:$C$1001,"",0)</f>
        <v/>
      </c>
      <c r="D328" s="1">
        <f>D326+(D338-D326)*2/12</f>
        <v>4666.8599999999997</v>
      </c>
      <c r="E328" s="1">
        <f>E326+(E338-E326)*2/12</f>
        <v>4666.1335099999997</v>
      </c>
      <c r="F328" s="1">
        <f>F326+(F338-F326)*2/12</f>
        <v>4670.7851383333336</v>
      </c>
      <c r="G328" s="1">
        <f>G326+(G338-G326)*2/12</f>
        <v>4676.9759750000003</v>
      </c>
      <c r="H328" s="1">
        <f>H326+(H338-H326)*2/12</f>
        <v>4653.8156283333328</v>
      </c>
      <c r="I328" t="str">
        <f>_xlfn.XLOOKUP($A328,ALGLIB_SSA_XAUUSD!$J$2:$J$1001,ALGLIB_SSA_XAUUSD!$K$2:$K$1001,"",0)</f>
        <v>XAUUSD</v>
      </c>
      <c r="J328" t="str">
        <f>_xlfn.XLOOKUP($A328,ALGLIB_SSA_XAUUSD!$J$2:$J$1001,ALGLIB_SSA_XAUUSD!$L$2:$L$1001,"",0)</f>
        <v>M5</v>
      </c>
      <c r="K328">
        <f>_xlfn.XLOOKUP($A328,ALGLIB_SSA_XAUUSD!$J$2:$J$1001,ALGLIB_SSA_XAUUSD!$M$2:$M$1001,"",0)</f>
        <v>4662.3999999999996</v>
      </c>
      <c r="L328">
        <f>_xlfn.XLOOKUP($A328,ALGLIB_SSA_XAUUSD!$J$2:$J$1001,ALGLIB_SSA_XAUUSD!$N$2:$N$1001,"",0)</f>
        <v>4667.4575800000002</v>
      </c>
      <c r="M328">
        <f>_xlfn.XLOOKUP($A328,ALGLIB_SSA_XAUUSD!$J$2:$J$1001,ALGLIB_SSA_XAUUSD!$O$2:$O$1001,"",0)</f>
        <v>4670.5770700000003</v>
      </c>
      <c r="N328">
        <f>_xlfn.XLOOKUP($A328,ALGLIB_SSA_XAUUSD!$J$2:$J$1001,ALGLIB_SSA_XAUUSD!$P$2:$P$1001,"",0)</f>
        <v>4672.4688999999998</v>
      </c>
      <c r="O328">
        <f>_xlfn.XLOOKUP($A328,ALGLIB_SSA_XAUUSD!$J$2:$J$1001,ALGLIB_SSA_XAUUSD!$Q$2:$Q$1001,"",0)</f>
        <v>4663.4490100000003</v>
      </c>
      <c r="R328">
        <f t="shared" si="75"/>
        <v>1775488200</v>
      </c>
      <c r="S328" t="str">
        <f t="shared" si="76"/>
        <v>XAUUSD</v>
      </c>
      <c r="T328" t="str">
        <f t="shared" si="77"/>
        <v>M5</v>
      </c>
      <c r="U328">
        <f t="shared" si="78"/>
        <v>4662.3999999999996</v>
      </c>
      <c r="V328">
        <f t="shared" si="79"/>
        <v>4666.1335099999997</v>
      </c>
      <c r="W328">
        <f t="shared" si="80"/>
        <v>4670.7851383333336</v>
      </c>
      <c r="X328">
        <f t="shared" si="81"/>
        <v>4667.4575800000002</v>
      </c>
      <c r="Y328">
        <f t="shared" si="82"/>
        <v>4670.5770700000003</v>
      </c>
      <c r="Z328">
        <f t="shared" si="83"/>
        <v>4676.9759750000003</v>
      </c>
      <c r="AA328">
        <f t="shared" si="84"/>
        <v>4672.4688999999998</v>
      </c>
      <c r="AB328">
        <f t="shared" si="85"/>
        <v>4653.8156283333328</v>
      </c>
      <c r="AC328">
        <f t="shared" si="86"/>
        <v>4663.4490100000003</v>
      </c>
      <c r="AE328">
        <f t="shared" si="87"/>
        <v>4667.4575800000002</v>
      </c>
      <c r="AF328">
        <f t="shared" si="88"/>
        <v>4676.9759750000003</v>
      </c>
      <c r="AG328">
        <f t="shared" si="89"/>
        <v>4653.8156283333328</v>
      </c>
    </row>
    <row r="329" spans="1:33" x14ac:dyDescent="0.55000000000000004">
      <c r="A329">
        <f>ALGLIB_SSA_XAUUSD!J329</f>
        <v>1775488500</v>
      </c>
      <c r="B329" t="str">
        <f>_xlfn.XLOOKUP($A329,ALGLIB_SSA_XAUUSD!$A$2:$A$1001,ALGLIB_SSA_XAUUSD!$B$2:$B$1001,"",0)</f>
        <v/>
      </c>
      <c r="C329" t="str">
        <f>_xlfn.XLOOKUP($A329,ALGLIB_SSA_XAUUSD!$A$2:$A$1001,ALGLIB_SSA_XAUUSD!$C$2:$C$1001,"",0)</f>
        <v/>
      </c>
      <c r="D329" s="1">
        <f>D326+(D338-D326)*3/12</f>
        <v>4666.2299999999996</v>
      </c>
      <c r="E329" s="1">
        <f>E326+(E338-E326)*3/12</f>
        <v>4665.7987949999997</v>
      </c>
      <c r="F329" s="1">
        <f>F326+(F338-F326)*3/12</f>
        <v>4670.4215574999998</v>
      </c>
      <c r="G329" s="1">
        <f>G326+(G338-G326)*3/12</f>
        <v>4676.5551625000007</v>
      </c>
      <c r="H329" s="1">
        <f>H326+(H338-H326)*3/12</f>
        <v>4653.6164374999998</v>
      </c>
      <c r="I329" t="str">
        <f>_xlfn.XLOOKUP($A329,ALGLIB_SSA_XAUUSD!$J$2:$J$1001,ALGLIB_SSA_XAUUSD!$K$2:$K$1001,"",0)</f>
        <v>XAUUSD</v>
      </c>
      <c r="J329" t="str">
        <f>_xlfn.XLOOKUP($A329,ALGLIB_SSA_XAUUSD!$J$2:$J$1001,ALGLIB_SSA_XAUUSD!$L$2:$L$1001,"",0)</f>
        <v>M5</v>
      </c>
      <c r="K329">
        <f>_xlfn.XLOOKUP($A329,ALGLIB_SSA_XAUUSD!$J$2:$J$1001,ALGLIB_SSA_XAUUSD!$M$2:$M$1001,"",0)</f>
        <v>4666.55</v>
      </c>
      <c r="L329">
        <f>_xlfn.XLOOKUP($A329,ALGLIB_SSA_XAUUSD!$J$2:$J$1001,ALGLIB_SSA_XAUUSD!$N$2:$N$1001,"",0)</f>
        <v>4665.3791499999998</v>
      </c>
      <c r="M329">
        <f>_xlfn.XLOOKUP($A329,ALGLIB_SSA_XAUUSD!$J$2:$J$1001,ALGLIB_SSA_XAUUSD!$O$2:$O$1001,"",0)</f>
        <v>4667.97811</v>
      </c>
      <c r="N329">
        <f>_xlfn.XLOOKUP($A329,ALGLIB_SSA_XAUUSD!$J$2:$J$1001,ALGLIB_SSA_XAUUSD!$P$2:$P$1001,"",0)</f>
        <v>4669.6450299999997</v>
      </c>
      <c r="O329">
        <f>_xlfn.XLOOKUP($A329,ALGLIB_SSA_XAUUSD!$J$2:$J$1001,ALGLIB_SSA_XAUUSD!$Q$2:$Q$1001,"",0)</f>
        <v>4661.13</v>
      </c>
      <c r="R329">
        <f t="shared" si="75"/>
        <v>1775488500</v>
      </c>
      <c r="S329" t="str">
        <f t="shared" si="76"/>
        <v>XAUUSD</v>
      </c>
      <c r="T329" t="str">
        <f t="shared" si="77"/>
        <v>M5</v>
      </c>
      <c r="U329">
        <f t="shared" si="78"/>
        <v>4666.55</v>
      </c>
      <c r="V329">
        <f t="shared" si="79"/>
        <v>4665.7987949999997</v>
      </c>
      <c r="W329">
        <f t="shared" si="80"/>
        <v>4670.4215574999998</v>
      </c>
      <c r="X329">
        <f t="shared" si="81"/>
        <v>4665.3791499999998</v>
      </c>
      <c r="Y329">
        <f t="shared" si="82"/>
        <v>4667.97811</v>
      </c>
      <c r="Z329">
        <f t="shared" si="83"/>
        <v>4676.5551625000007</v>
      </c>
      <c r="AA329">
        <f t="shared" si="84"/>
        <v>4669.6450299999997</v>
      </c>
      <c r="AB329">
        <f t="shared" si="85"/>
        <v>4653.6164374999998</v>
      </c>
      <c r="AC329">
        <f t="shared" si="86"/>
        <v>4661.13</v>
      </c>
      <c r="AE329">
        <f t="shared" si="87"/>
        <v>4665.3791499999998</v>
      </c>
      <c r="AF329">
        <f t="shared" si="88"/>
        <v>4676.5551625000007</v>
      </c>
      <c r="AG329">
        <f t="shared" si="89"/>
        <v>4653.6164374999998</v>
      </c>
    </row>
    <row r="330" spans="1:33" x14ac:dyDescent="0.55000000000000004">
      <c r="A330">
        <f>ALGLIB_SSA_XAUUSD!J330</f>
        <v>1775488800</v>
      </c>
      <c r="B330" t="str">
        <f>_xlfn.XLOOKUP($A330,ALGLIB_SSA_XAUUSD!$A$2:$A$1001,ALGLIB_SSA_XAUUSD!$B$2:$B$1001,"",0)</f>
        <v/>
      </c>
      <c r="C330" t="str">
        <f>_xlfn.XLOOKUP($A330,ALGLIB_SSA_XAUUSD!$A$2:$A$1001,ALGLIB_SSA_XAUUSD!$C$2:$C$1001,"",0)</f>
        <v/>
      </c>
      <c r="D330" s="1">
        <f>D326+(D338-D326)*4/12</f>
        <v>4665.6000000000004</v>
      </c>
      <c r="E330" s="1">
        <f>E326+(E338-E326)*4/12</f>
        <v>4665.4640799999997</v>
      </c>
      <c r="F330" s="1">
        <f>F326+(F338-F326)*4/12</f>
        <v>4670.0579766666669</v>
      </c>
      <c r="G330" s="1">
        <f>G326+(G338-G326)*4/12</f>
        <v>4676.1343500000003</v>
      </c>
      <c r="H330" s="1">
        <f>H326+(H338-H326)*4/12</f>
        <v>4653.4172466666669</v>
      </c>
      <c r="I330" t="str">
        <f>_xlfn.XLOOKUP($A330,ALGLIB_SSA_XAUUSD!$J$2:$J$1001,ALGLIB_SSA_XAUUSD!$K$2:$K$1001,"",0)</f>
        <v>XAUUSD</v>
      </c>
      <c r="J330" t="str">
        <f>_xlfn.XLOOKUP($A330,ALGLIB_SSA_XAUUSD!$J$2:$J$1001,ALGLIB_SSA_XAUUSD!$L$2:$L$1001,"",0)</f>
        <v>M5</v>
      </c>
      <c r="K330">
        <f>_xlfn.XLOOKUP($A330,ALGLIB_SSA_XAUUSD!$J$2:$J$1001,ALGLIB_SSA_XAUUSD!$M$2:$M$1001,"",0)</f>
        <v>4665.8500000000004</v>
      </c>
      <c r="L330">
        <f>_xlfn.XLOOKUP($A330,ALGLIB_SSA_XAUUSD!$J$2:$J$1001,ALGLIB_SSA_XAUUSD!$N$2:$N$1001,"",0)</f>
        <v>4663.9809999999998</v>
      </c>
      <c r="M330">
        <f>_xlfn.XLOOKUP($A330,ALGLIB_SSA_XAUUSD!$J$2:$J$1001,ALGLIB_SSA_XAUUSD!$O$2:$O$1001,"",0)</f>
        <v>4665.9795599999998</v>
      </c>
      <c r="N330">
        <f>_xlfn.XLOOKUP($A330,ALGLIB_SSA_XAUUSD!$J$2:$J$1001,ALGLIB_SSA_XAUUSD!$P$2:$P$1001,"",0)</f>
        <v>4667.7898100000002</v>
      </c>
      <c r="O330">
        <f>_xlfn.XLOOKUP($A330,ALGLIB_SSA_XAUUSD!$J$2:$J$1001,ALGLIB_SSA_XAUUSD!$Q$2:$Q$1001,"",0)</f>
        <v>4659.7414799999997</v>
      </c>
      <c r="R330">
        <f t="shared" si="75"/>
        <v>1775488800</v>
      </c>
      <c r="S330" t="str">
        <f t="shared" si="76"/>
        <v>XAUUSD</v>
      </c>
      <c r="T330" t="str">
        <f t="shared" si="77"/>
        <v>M5</v>
      </c>
      <c r="U330">
        <f t="shared" si="78"/>
        <v>4665.8500000000004</v>
      </c>
      <c r="V330">
        <f t="shared" si="79"/>
        <v>4665.4640799999997</v>
      </c>
      <c r="W330">
        <f t="shared" si="80"/>
        <v>4670.0579766666669</v>
      </c>
      <c r="X330">
        <f t="shared" si="81"/>
        <v>4663.9809999999998</v>
      </c>
      <c r="Y330">
        <f t="shared" si="82"/>
        <v>4665.9795599999998</v>
      </c>
      <c r="Z330">
        <f t="shared" si="83"/>
        <v>4676.1343500000003</v>
      </c>
      <c r="AA330">
        <f t="shared" si="84"/>
        <v>4667.7898100000002</v>
      </c>
      <c r="AB330">
        <f t="shared" si="85"/>
        <v>4653.4172466666669</v>
      </c>
      <c r="AC330">
        <f t="shared" si="86"/>
        <v>4659.7414799999997</v>
      </c>
      <c r="AE330">
        <f t="shared" si="87"/>
        <v>4663.9809999999998</v>
      </c>
      <c r="AF330">
        <f t="shared" si="88"/>
        <v>4676.1343500000003</v>
      </c>
      <c r="AG330">
        <f t="shared" si="89"/>
        <v>4653.4172466666669</v>
      </c>
    </row>
    <row r="331" spans="1:33" x14ac:dyDescent="0.55000000000000004">
      <c r="A331">
        <f>ALGLIB_SSA_XAUUSD!J331</f>
        <v>1775489100</v>
      </c>
      <c r="B331" t="str">
        <f>_xlfn.XLOOKUP($A331,ALGLIB_SSA_XAUUSD!$A$2:$A$1001,ALGLIB_SSA_XAUUSD!$B$2:$B$1001,"",0)</f>
        <v/>
      </c>
      <c r="C331" t="str">
        <f>_xlfn.XLOOKUP($A331,ALGLIB_SSA_XAUUSD!$A$2:$A$1001,ALGLIB_SSA_XAUUSD!$C$2:$C$1001,"",0)</f>
        <v/>
      </c>
      <c r="D331" s="1">
        <f>D326+(D338-D326)*5/12</f>
        <v>4664.97</v>
      </c>
      <c r="E331" s="1">
        <f>E326+(E338-E326)*5/12</f>
        <v>4665.1293649999998</v>
      </c>
      <c r="F331" s="1">
        <f>F326+(F338-F326)*5/12</f>
        <v>4669.6943958333341</v>
      </c>
      <c r="G331" s="1">
        <f>G326+(G338-G326)*5/12</f>
        <v>4675.7135374999998</v>
      </c>
      <c r="H331" s="1">
        <f>H326+(H338-H326)*5/12</f>
        <v>4653.218055833333</v>
      </c>
      <c r="I331" t="str">
        <f>_xlfn.XLOOKUP($A331,ALGLIB_SSA_XAUUSD!$J$2:$J$1001,ALGLIB_SSA_XAUUSD!$K$2:$K$1001,"",0)</f>
        <v>XAUUSD</v>
      </c>
      <c r="J331" t="str">
        <f>_xlfn.XLOOKUP($A331,ALGLIB_SSA_XAUUSD!$J$2:$J$1001,ALGLIB_SSA_XAUUSD!$L$2:$L$1001,"",0)</f>
        <v>M5</v>
      </c>
      <c r="K331">
        <f>_xlfn.XLOOKUP($A331,ALGLIB_SSA_XAUUSD!$J$2:$J$1001,ALGLIB_SSA_XAUUSD!$M$2:$M$1001,"",0)</f>
        <v>4667.3900000000003</v>
      </c>
      <c r="L331">
        <f>_xlfn.XLOOKUP($A331,ALGLIB_SSA_XAUUSD!$J$2:$J$1001,ALGLIB_SSA_XAUUSD!$N$2:$N$1001,"",0)</f>
        <v>4663.1682199999996</v>
      </c>
      <c r="M331">
        <f>_xlfn.XLOOKUP($A331,ALGLIB_SSA_XAUUSD!$J$2:$J$1001,ALGLIB_SSA_XAUUSD!$O$2:$O$1001,"",0)</f>
        <v>4664.5738899999997</v>
      </c>
      <c r="N331">
        <f>_xlfn.XLOOKUP($A331,ALGLIB_SSA_XAUUSD!$J$2:$J$1001,ALGLIB_SSA_XAUUSD!$P$2:$P$1001,"",0)</f>
        <v>4666.7425300000004</v>
      </c>
      <c r="O331">
        <f>_xlfn.XLOOKUP($A331,ALGLIB_SSA_XAUUSD!$J$2:$J$1001,ALGLIB_SSA_XAUUSD!$Q$2:$Q$1001,"",0)</f>
        <v>4658.9591600000003</v>
      </c>
      <c r="R331">
        <f t="shared" si="75"/>
        <v>1775489100</v>
      </c>
      <c r="S331" t="str">
        <f t="shared" si="76"/>
        <v>XAUUSD</v>
      </c>
      <c r="T331" t="str">
        <f t="shared" si="77"/>
        <v>M5</v>
      </c>
      <c r="U331">
        <f t="shared" si="78"/>
        <v>4667.3900000000003</v>
      </c>
      <c r="V331">
        <f t="shared" si="79"/>
        <v>4665.1293649999998</v>
      </c>
      <c r="W331">
        <f t="shared" si="80"/>
        <v>4669.6943958333341</v>
      </c>
      <c r="X331">
        <f t="shared" si="81"/>
        <v>4663.1682199999996</v>
      </c>
      <c r="Y331">
        <f t="shared" si="82"/>
        <v>4664.5738899999997</v>
      </c>
      <c r="Z331">
        <f t="shared" si="83"/>
        <v>4675.7135374999998</v>
      </c>
      <c r="AA331">
        <f t="shared" si="84"/>
        <v>4666.7425300000004</v>
      </c>
      <c r="AB331">
        <f t="shared" si="85"/>
        <v>4653.218055833333</v>
      </c>
      <c r="AC331">
        <f t="shared" si="86"/>
        <v>4658.9591600000003</v>
      </c>
      <c r="AE331">
        <f t="shared" si="87"/>
        <v>4663.1682199999996</v>
      </c>
      <c r="AF331">
        <f t="shared" si="88"/>
        <v>4675.7135374999998</v>
      </c>
      <c r="AG331">
        <f t="shared" si="89"/>
        <v>4653.218055833333</v>
      </c>
    </row>
    <row r="332" spans="1:33" x14ac:dyDescent="0.55000000000000004">
      <c r="A332">
        <f>ALGLIB_SSA_XAUUSD!J332</f>
        <v>1775489400</v>
      </c>
      <c r="B332" t="str">
        <f>_xlfn.XLOOKUP($A332,ALGLIB_SSA_XAUUSD!$A$2:$A$1001,ALGLIB_SSA_XAUUSD!$B$2:$B$1001,"",0)</f>
        <v/>
      </c>
      <c r="C332" t="str">
        <f>_xlfn.XLOOKUP($A332,ALGLIB_SSA_XAUUSD!$A$2:$A$1001,ALGLIB_SSA_XAUUSD!$C$2:$C$1001,"",0)</f>
        <v/>
      </c>
      <c r="D332" s="1">
        <f>D326+(D338-D326)*6/12</f>
        <v>4664.34</v>
      </c>
      <c r="E332" s="1">
        <f>E326+(E338-E326)*6/12</f>
        <v>4664.7946499999998</v>
      </c>
      <c r="F332" s="1">
        <f>F326+(F338-F326)*6/12</f>
        <v>4669.3308150000003</v>
      </c>
      <c r="G332" s="1">
        <f>G326+(G338-G326)*6/12</f>
        <v>4675.2927250000002</v>
      </c>
      <c r="H332" s="1">
        <f>H326+(H338-H326)*6/12</f>
        <v>4653.018865</v>
      </c>
      <c r="I332" t="str">
        <f>_xlfn.XLOOKUP($A332,ALGLIB_SSA_XAUUSD!$J$2:$J$1001,ALGLIB_SSA_XAUUSD!$K$2:$K$1001,"",0)</f>
        <v>XAUUSD</v>
      </c>
      <c r="J332" t="str">
        <f>_xlfn.XLOOKUP($A332,ALGLIB_SSA_XAUUSD!$J$2:$J$1001,ALGLIB_SSA_XAUUSD!$L$2:$L$1001,"",0)</f>
        <v>M5</v>
      </c>
      <c r="K332">
        <f>_xlfn.XLOOKUP($A332,ALGLIB_SSA_XAUUSD!$J$2:$J$1001,ALGLIB_SSA_XAUUSD!$M$2:$M$1001,"",0)</f>
        <v>4667.4799999999996</v>
      </c>
      <c r="L332">
        <f>_xlfn.XLOOKUP($A332,ALGLIB_SSA_XAUUSD!$J$2:$J$1001,ALGLIB_SSA_XAUUSD!$N$2:$N$1001,"",0)</f>
        <v>4662.7752700000001</v>
      </c>
      <c r="M332">
        <f>_xlfn.XLOOKUP($A332,ALGLIB_SSA_XAUUSD!$J$2:$J$1001,ALGLIB_SSA_XAUUSD!$O$2:$O$1001,"",0)</f>
        <v>4663.6745799999999</v>
      </c>
      <c r="N332">
        <f>_xlfn.XLOOKUP($A332,ALGLIB_SSA_XAUUSD!$J$2:$J$1001,ALGLIB_SSA_XAUUSD!$P$2:$P$1001,"",0)</f>
        <v>4666.3479200000002</v>
      </c>
      <c r="O332">
        <f>_xlfn.XLOOKUP($A332,ALGLIB_SSA_XAUUSD!$J$2:$J$1001,ALGLIB_SSA_XAUUSD!$Q$2:$Q$1001,"",0)</f>
        <v>4658.6839</v>
      </c>
      <c r="R332">
        <f t="shared" si="75"/>
        <v>1775489400</v>
      </c>
      <c r="S332" t="str">
        <f t="shared" si="76"/>
        <v>XAUUSD</v>
      </c>
      <c r="T332" t="str">
        <f t="shared" si="77"/>
        <v>M5</v>
      </c>
      <c r="U332">
        <f t="shared" si="78"/>
        <v>4667.4799999999996</v>
      </c>
      <c r="V332">
        <f t="shared" si="79"/>
        <v>4664.7946499999998</v>
      </c>
      <c r="W332">
        <f t="shared" si="80"/>
        <v>4669.3308150000003</v>
      </c>
      <c r="X332">
        <f t="shared" si="81"/>
        <v>4662.7752700000001</v>
      </c>
      <c r="Y332">
        <f t="shared" si="82"/>
        <v>4663.6745799999999</v>
      </c>
      <c r="Z332">
        <f t="shared" si="83"/>
        <v>4675.2927250000002</v>
      </c>
      <c r="AA332">
        <f t="shared" si="84"/>
        <v>4666.3479200000002</v>
      </c>
      <c r="AB332">
        <f t="shared" si="85"/>
        <v>4653.018865</v>
      </c>
      <c r="AC332">
        <f t="shared" si="86"/>
        <v>4658.6839</v>
      </c>
      <c r="AE332">
        <f t="shared" si="87"/>
        <v>4662.7752700000001</v>
      </c>
      <c r="AF332">
        <f t="shared" si="88"/>
        <v>4675.2927250000002</v>
      </c>
      <c r="AG332">
        <f t="shared" si="89"/>
        <v>4653.018865</v>
      </c>
    </row>
    <row r="333" spans="1:33" x14ac:dyDescent="0.55000000000000004">
      <c r="A333">
        <f>ALGLIB_SSA_XAUUSD!J333</f>
        <v>1775489700</v>
      </c>
      <c r="B333" t="str">
        <f>_xlfn.XLOOKUP($A333,ALGLIB_SSA_XAUUSD!$A$2:$A$1001,ALGLIB_SSA_XAUUSD!$B$2:$B$1001,"",0)</f>
        <v/>
      </c>
      <c r="C333" t="str">
        <f>_xlfn.XLOOKUP($A333,ALGLIB_SSA_XAUUSD!$A$2:$A$1001,ALGLIB_SSA_XAUUSD!$C$2:$C$1001,"",0)</f>
        <v/>
      </c>
      <c r="D333" s="1">
        <f>D326+(D338-D326)*7/12</f>
        <v>4663.71</v>
      </c>
      <c r="E333" s="1">
        <f>E326+(E338-E326)*7/12</f>
        <v>4664.4599349999999</v>
      </c>
      <c r="F333" s="1">
        <f>F326+(F338-F326)*7/12</f>
        <v>4668.9672341666665</v>
      </c>
      <c r="G333" s="1">
        <f>G326+(G338-G326)*7/12</f>
        <v>4674.8719125000007</v>
      </c>
      <c r="H333" s="1">
        <f>H326+(H338-H326)*7/12</f>
        <v>4652.819674166667</v>
      </c>
      <c r="I333" t="str">
        <f>_xlfn.XLOOKUP($A333,ALGLIB_SSA_XAUUSD!$J$2:$J$1001,ALGLIB_SSA_XAUUSD!$K$2:$K$1001,"",0)</f>
        <v>XAUUSD</v>
      </c>
      <c r="J333" t="str">
        <f>_xlfn.XLOOKUP($A333,ALGLIB_SSA_XAUUSD!$J$2:$J$1001,ALGLIB_SSA_XAUUSD!$L$2:$L$1001,"",0)</f>
        <v>M5</v>
      </c>
      <c r="K333">
        <f>_xlfn.XLOOKUP($A333,ALGLIB_SSA_XAUUSD!$J$2:$J$1001,ALGLIB_SSA_XAUUSD!$M$2:$M$1001,"",0)</f>
        <v>4655.28</v>
      </c>
      <c r="L333">
        <f>_xlfn.XLOOKUP($A333,ALGLIB_SSA_XAUUSD!$J$2:$J$1001,ALGLIB_SSA_XAUUSD!$N$2:$N$1001,"",0)</f>
        <v>4662.6941699999998</v>
      </c>
      <c r="M333">
        <f>_xlfn.XLOOKUP($A333,ALGLIB_SSA_XAUUSD!$J$2:$J$1001,ALGLIB_SSA_XAUUSD!$O$2:$O$1001,"",0)</f>
        <v>4663.1843799999997</v>
      </c>
      <c r="N333">
        <f>_xlfn.XLOOKUP($A333,ALGLIB_SSA_XAUUSD!$J$2:$J$1001,ALGLIB_SSA_XAUUSD!$P$2:$P$1001,"",0)</f>
        <v>4666.3432899999998</v>
      </c>
      <c r="O333">
        <f>_xlfn.XLOOKUP($A333,ALGLIB_SSA_XAUUSD!$J$2:$J$1001,ALGLIB_SSA_XAUUSD!$Q$2:$Q$1001,"",0)</f>
        <v>4658.6435099999999</v>
      </c>
      <c r="R333">
        <f t="shared" si="75"/>
        <v>1775489700</v>
      </c>
      <c r="S333" t="str">
        <f t="shared" si="76"/>
        <v>XAUUSD</v>
      </c>
      <c r="T333" t="str">
        <f t="shared" si="77"/>
        <v>M5</v>
      </c>
      <c r="U333">
        <f t="shared" si="78"/>
        <v>4655.28</v>
      </c>
      <c r="V333">
        <f t="shared" si="79"/>
        <v>4664.4599349999999</v>
      </c>
      <c r="W333">
        <f t="shared" si="80"/>
        <v>4668.9672341666665</v>
      </c>
      <c r="X333">
        <f t="shared" si="81"/>
        <v>4662.6941699999998</v>
      </c>
      <c r="Y333">
        <f t="shared" si="82"/>
        <v>4663.1843799999997</v>
      </c>
      <c r="Z333">
        <f t="shared" si="83"/>
        <v>4674.8719125000007</v>
      </c>
      <c r="AA333">
        <f t="shared" si="84"/>
        <v>4666.3432899999998</v>
      </c>
      <c r="AB333">
        <f t="shared" si="85"/>
        <v>4652.819674166667</v>
      </c>
      <c r="AC333">
        <f t="shared" si="86"/>
        <v>4658.6435099999999</v>
      </c>
      <c r="AE333">
        <f t="shared" si="87"/>
        <v>4662.6941699999998</v>
      </c>
      <c r="AF333">
        <f t="shared" si="88"/>
        <v>4674.8719125000007</v>
      </c>
      <c r="AG333">
        <f t="shared" si="89"/>
        <v>4652.819674166667</v>
      </c>
    </row>
    <row r="334" spans="1:33" x14ac:dyDescent="0.55000000000000004">
      <c r="A334">
        <f>ALGLIB_SSA_XAUUSD!J334</f>
        <v>1775490000</v>
      </c>
      <c r="B334" t="str">
        <f>_xlfn.XLOOKUP($A334,ALGLIB_SSA_XAUUSD!$A$2:$A$1001,ALGLIB_SSA_XAUUSD!$B$2:$B$1001,"",0)</f>
        <v/>
      </c>
      <c r="C334" t="str">
        <f>_xlfn.XLOOKUP($A334,ALGLIB_SSA_XAUUSD!$A$2:$A$1001,ALGLIB_SSA_XAUUSD!$C$2:$C$1001,"",0)</f>
        <v/>
      </c>
      <c r="D334" s="1">
        <f>D326+(D338-D326)*8/12</f>
        <v>4663.08</v>
      </c>
      <c r="E334" s="1">
        <f>E326+(E338-E326)*8/12</f>
        <v>4664.1252199999999</v>
      </c>
      <c r="F334" s="1">
        <f>F326+(F338-F326)*8/12</f>
        <v>4668.6036533333336</v>
      </c>
      <c r="G334" s="1">
        <f>G326+(G338-G326)*8/12</f>
        <v>4674.4511000000002</v>
      </c>
      <c r="H334" s="1">
        <f>H326+(H338-H326)*8/12</f>
        <v>4652.6204833333331</v>
      </c>
      <c r="I334" t="str">
        <f>_xlfn.XLOOKUP($A334,ALGLIB_SSA_XAUUSD!$J$2:$J$1001,ALGLIB_SSA_XAUUSD!$K$2:$K$1001,"",0)</f>
        <v>XAUUSD</v>
      </c>
      <c r="J334" t="str">
        <f>_xlfn.XLOOKUP($A334,ALGLIB_SSA_XAUUSD!$J$2:$J$1001,ALGLIB_SSA_XAUUSD!$L$2:$L$1001,"",0)</f>
        <v>M5</v>
      </c>
      <c r="K334">
        <f>_xlfn.XLOOKUP($A334,ALGLIB_SSA_XAUUSD!$J$2:$J$1001,ALGLIB_SSA_XAUUSD!$M$2:$M$1001,"",0)</f>
        <v>4660.82</v>
      </c>
      <c r="L334">
        <f>_xlfn.XLOOKUP($A334,ALGLIB_SSA_XAUUSD!$J$2:$J$1001,ALGLIB_SSA_XAUUSD!$N$2:$N$1001,"",0)</f>
        <v>4663.1391000000003</v>
      </c>
      <c r="M334">
        <f>_xlfn.XLOOKUP($A334,ALGLIB_SSA_XAUUSD!$J$2:$J$1001,ALGLIB_SSA_XAUUSD!$O$2:$O$1001,"",0)</f>
        <v>4663.1617399999996</v>
      </c>
      <c r="N334">
        <f>_xlfn.XLOOKUP($A334,ALGLIB_SSA_XAUUSD!$J$2:$J$1001,ALGLIB_SSA_XAUUSD!$P$2:$P$1001,"",0)</f>
        <v>4666.6157000000003</v>
      </c>
      <c r="O334">
        <f>_xlfn.XLOOKUP($A334,ALGLIB_SSA_XAUUSD!$J$2:$J$1001,ALGLIB_SSA_XAUUSD!$Q$2:$Q$1001,"",0)</f>
        <v>4659.0852599999998</v>
      </c>
      <c r="R334">
        <f t="shared" si="75"/>
        <v>1775490000</v>
      </c>
      <c r="S334" t="str">
        <f t="shared" si="76"/>
        <v>XAUUSD</v>
      </c>
      <c r="T334" t="str">
        <f t="shared" si="77"/>
        <v>M5</v>
      </c>
      <c r="U334">
        <f t="shared" si="78"/>
        <v>4660.82</v>
      </c>
      <c r="V334">
        <f t="shared" si="79"/>
        <v>4664.1252199999999</v>
      </c>
      <c r="W334">
        <f t="shared" si="80"/>
        <v>4668.6036533333336</v>
      </c>
      <c r="X334">
        <f t="shared" si="81"/>
        <v>4663.1391000000003</v>
      </c>
      <c r="Y334">
        <f t="shared" si="82"/>
        <v>4663.1617399999996</v>
      </c>
      <c r="Z334">
        <f t="shared" si="83"/>
        <v>4674.4511000000002</v>
      </c>
      <c r="AA334">
        <f t="shared" si="84"/>
        <v>4666.6157000000003</v>
      </c>
      <c r="AB334">
        <f t="shared" si="85"/>
        <v>4652.6204833333331</v>
      </c>
      <c r="AC334">
        <f t="shared" si="86"/>
        <v>4659.0852599999998</v>
      </c>
      <c r="AE334">
        <f t="shared" si="87"/>
        <v>4663.1391000000003</v>
      </c>
      <c r="AF334">
        <f t="shared" si="88"/>
        <v>4674.4511000000002</v>
      </c>
      <c r="AG334">
        <f t="shared" si="89"/>
        <v>4652.6204833333331</v>
      </c>
    </row>
    <row r="335" spans="1:33" x14ac:dyDescent="0.55000000000000004">
      <c r="A335">
        <f>ALGLIB_SSA_XAUUSD!J335</f>
        <v>1775490300</v>
      </c>
      <c r="B335" t="str">
        <f>_xlfn.XLOOKUP($A335,ALGLIB_SSA_XAUUSD!$A$2:$A$1001,ALGLIB_SSA_XAUUSD!$B$2:$B$1001,"",0)</f>
        <v/>
      </c>
      <c r="C335" t="str">
        <f>_xlfn.XLOOKUP($A335,ALGLIB_SSA_XAUUSD!$A$2:$A$1001,ALGLIB_SSA_XAUUSD!$C$2:$C$1001,"",0)</f>
        <v/>
      </c>
      <c r="D335" s="1">
        <f>D326+(D338-D326)*9/12</f>
        <v>4662.4500000000007</v>
      </c>
      <c r="E335" s="1">
        <f>E326+(E338-E326)*9/12</f>
        <v>4663.7905049999999</v>
      </c>
      <c r="F335" s="1">
        <f>F326+(F338-F326)*9/12</f>
        <v>4668.2400725000007</v>
      </c>
      <c r="G335" s="1">
        <f>G326+(G338-G326)*9/12</f>
        <v>4674.0302874999998</v>
      </c>
      <c r="H335" s="1">
        <f>H326+(H338-H326)*9/12</f>
        <v>4652.4212925000002</v>
      </c>
      <c r="I335" t="str">
        <f>_xlfn.XLOOKUP($A335,ALGLIB_SSA_XAUUSD!$J$2:$J$1001,ALGLIB_SSA_XAUUSD!$K$2:$K$1001,"",0)</f>
        <v>XAUUSD</v>
      </c>
      <c r="J335" t="str">
        <f>_xlfn.XLOOKUP($A335,ALGLIB_SSA_XAUUSD!$J$2:$J$1001,ALGLIB_SSA_XAUUSD!$L$2:$L$1001,"",0)</f>
        <v>M5</v>
      </c>
      <c r="K335">
        <f>_xlfn.XLOOKUP($A335,ALGLIB_SSA_XAUUSD!$J$2:$J$1001,ALGLIB_SSA_XAUUSD!$M$2:$M$1001,"",0)</f>
        <v>4664.21</v>
      </c>
      <c r="L335">
        <f>_xlfn.XLOOKUP($A335,ALGLIB_SSA_XAUUSD!$J$2:$J$1001,ALGLIB_SSA_XAUUSD!$N$2:$N$1001,"",0)</f>
        <v>4663.8846999999996</v>
      </c>
      <c r="M335">
        <f>_xlfn.XLOOKUP($A335,ALGLIB_SSA_XAUUSD!$J$2:$J$1001,ALGLIB_SSA_XAUUSD!$O$2:$O$1001,"",0)</f>
        <v>4663.52322</v>
      </c>
      <c r="N335">
        <f>_xlfn.XLOOKUP($A335,ALGLIB_SSA_XAUUSD!$J$2:$J$1001,ALGLIB_SSA_XAUUSD!$P$2:$P$1001,"",0)</f>
        <v>4667.1823999999997</v>
      </c>
      <c r="O335">
        <f>_xlfn.XLOOKUP($A335,ALGLIB_SSA_XAUUSD!$J$2:$J$1001,ALGLIB_SSA_XAUUSD!$Q$2:$Q$1001,"",0)</f>
        <v>4659.8675700000003</v>
      </c>
      <c r="R335">
        <f t="shared" si="75"/>
        <v>1775490300</v>
      </c>
      <c r="S335" t="str">
        <f t="shared" si="76"/>
        <v>XAUUSD</v>
      </c>
      <c r="T335" t="str">
        <f t="shared" si="77"/>
        <v>M5</v>
      </c>
      <c r="U335">
        <f t="shared" si="78"/>
        <v>4664.21</v>
      </c>
      <c r="V335">
        <f t="shared" si="79"/>
        <v>4663.7905049999999</v>
      </c>
      <c r="W335">
        <f t="shared" si="80"/>
        <v>4668.2400725000007</v>
      </c>
      <c r="X335">
        <f t="shared" si="81"/>
        <v>4663.8846999999996</v>
      </c>
      <c r="Y335">
        <f t="shared" si="82"/>
        <v>4663.52322</v>
      </c>
      <c r="Z335">
        <f t="shared" si="83"/>
        <v>4674.0302874999998</v>
      </c>
      <c r="AA335">
        <f t="shared" si="84"/>
        <v>4667.1823999999997</v>
      </c>
      <c r="AB335">
        <f t="shared" si="85"/>
        <v>4652.4212925000002</v>
      </c>
      <c r="AC335">
        <f t="shared" si="86"/>
        <v>4659.8675700000003</v>
      </c>
      <c r="AE335">
        <f t="shared" si="87"/>
        <v>4663.8846999999996</v>
      </c>
      <c r="AF335">
        <f t="shared" si="88"/>
        <v>4674.0302874999998</v>
      </c>
      <c r="AG335">
        <f t="shared" si="89"/>
        <v>4652.4212925000002</v>
      </c>
    </row>
    <row r="336" spans="1:33" x14ac:dyDescent="0.55000000000000004">
      <c r="A336">
        <f>ALGLIB_SSA_XAUUSD!J336</f>
        <v>1775490600</v>
      </c>
      <c r="B336" t="str">
        <f>_xlfn.XLOOKUP($A336,ALGLIB_SSA_XAUUSD!$A$2:$A$1001,ALGLIB_SSA_XAUUSD!$B$2:$B$1001,"",0)</f>
        <v/>
      </c>
      <c r="C336" t="str">
        <f>_xlfn.XLOOKUP($A336,ALGLIB_SSA_XAUUSD!$A$2:$A$1001,ALGLIB_SSA_XAUUSD!$C$2:$C$1001,"",0)</f>
        <v/>
      </c>
      <c r="D336" s="1">
        <f>D326+(D338-D326)*10/12</f>
        <v>4661.8200000000006</v>
      </c>
      <c r="E336" s="1">
        <f>E326+(E338-E326)*10/12</f>
        <v>4663.45579</v>
      </c>
      <c r="F336" s="1">
        <f>F326+(F338-F326)*10/12</f>
        <v>4667.8764916666669</v>
      </c>
      <c r="G336" s="1">
        <f>G326+(G338-G326)*10/12</f>
        <v>4673.6094750000002</v>
      </c>
      <c r="H336" s="1">
        <f>H326+(H338-H326)*10/12</f>
        <v>4652.2221016666672</v>
      </c>
      <c r="I336" t="str">
        <f>_xlfn.XLOOKUP($A336,ALGLIB_SSA_XAUUSD!$J$2:$J$1001,ALGLIB_SSA_XAUUSD!$K$2:$K$1001,"",0)</f>
        <v>XAUUSD</v>
      </c>
      <c r="J336" t="str">
        <f>_xlfn.XLOOKUP($A336,ALGLIB_SSA_XAUUSD!$J$2:$J$1001,ALGLIB_SSA_XAUUSD!$L$2:$L$1001,"",0)</f>
        <v>M5</v>
      </c>
      <c r="K336">
        <f>_xlfn.XLOOKUP($A336,ALGLIB_SSA_XAUUSD!$J$2:$J$1001,ALGLIB_SSA_XAUUSD!$M$2:$M$1001,"",0)</f>
        <v>4665.78</v>
      </c>
      <c r="L336">
        <f>_xlfn.XLOOKUP($A336,ALGLIB_SSA_XAUUSD!$J$2:$J$1001,ALGLIB_SSA_XAUUSD!$N$2:$N$1001,"",0)</f>
        <v>4664.7646800000002</v>
      </c>
      <c r="M336">
        <f>_xlfn.XLOOKUP($A336,ALGLIB_SSA_XAUUSD!$J$2:$J$1001,ALGLIB_SSA_XAUUSD!$O$2:$O$1001,"",0)</f>
        <v>4664.1439499999997</v>
      </c>
      <c r="N336">
        <f>_xlfn.XLOOKUP($A336,ALGLIB_SSA_XAUUSD!$J$2:$J$1001,ALGLIB_SSA_XAUUSD!$P$2:$P$1001,"",0)</f>
        <v>4667.8519399999996</v>
      </c>
      <c r="O336">
        <f>_xlfn.XLOOKUP($A336,ALGLIB_SSA_XAUUSD!$J$2:$J$1001,ALGLIB_SSA_XAUUSD!$Q$2:$Q$1001,"",0)</f>
        <v>4660.7769500000004</v>
      </c>
      <c r="R336">
        <f t="shared" si="75"/>
        <v>1775490600</v>
      </c>
      <c r="S336" t="str">
        <f t="shared" si="76"/>
        <v>XAUUSD</v>
      </c>
      <c r="T336" t="str">
        <f t="shared" si="77"/>
        <v>M5</v>
      </c>
      <c r="U336">
        <f t="shared" si="78"/>
        <v>4665.78</v>
      </c>
      <c r="V336">
        <f t="shared" si="79"/>
        <v>4663.45579</v>
      </c>
      <c r="W336">
        <f t="shared" si="80"/>
        <v>4667.8764916666669</v>
      </c>
      <c r="X336">
        <f t="shared" si="81"/>
        <v>4664.7646800000002</v>
      </c>
      <c r="Y336">
        <f t="shared" si="82"/>
        <v>4664.1439499999997</v>
      </c>
      <c r="Z336">
        <f t="shared" si="83"/>
        <v>4673.6094750000002</v>
      </c>
      <c r="AA336">
        <f t="shared" si="84"/>
        <v>4667.8519399999996</v>
      </c>
      <c r="AB336">
        <f t="shared" si="85"/>
        <v>4652.2221016666672</v>
      </c>
      <c r="AC336">
        <f t="shared" si="86"/>
        <v>4660.7769500000004</v>
      </c>
      <c r="AE336">
        <f t="shared" si="87"/>
        <v>4664.7646800000002</v>
      </c>
      <c r="AF336">
        <f t="shared" si="88"/>
        <v>4673.6094750000002</v>
      </c>
      <c r="AG336">
        <f t="shared" si="89"/>
        <v>4652.2221016666672</v>
      </c>
    </row>
    <row r="337" spans="1:33" x14ac:dyDescent="0.55000000000000004">
      <c r="A337">
        <f>ALGLIB_SSA_XAUUSD!J337</f>
        <v>1775490900</v>
      </c>
      <c r="B337" t="str">
        <f>_xlfn.XLOOKUP($A337,ALGLIB_SSA_XAUUSD!$A$2:$A$1001,ALGLIB_SSA_XAUUSD!$B$2:$B$1001,"",0)</f>
        <v/>
      </c>
      <c r="C337" t="str">
        <f>_xlfn.XLOOKUP($A337,ALGLIB_SSA_XAUUSD!$A$2:$A$1001,ALGLIB_SSA_XAUUSD!$C$2:$C$1001,"",0)</f>
        <v/>
      </c>
      <c r="D337" s="1">
        <f>D326+(D338-D326)*11/12</f>
        <v>4661.1900000000005</v>
      </c>
      <c r="E337" s="1">
        <f>E326+(E338-E326)*11/12</f>
        <v>4663.121075</v>
      </c>
      <c r="F337" s="1">
        <f>F326+(F338-F326)*11/12</f>
        <v>4667.5129108333331</v>
      </c>
      <c r="G337" s="1">
        <f>G326+(G338-G326)*11/12</f>
        <v>4673.1886625000006</v>
      </c>
      <c r="H337" s="1">
        <f>H326+(H338-H326)*11/12</f>
        <v>4652.0229108333333</v>
      </c>
      <c r="I337" t="str">
        <f>_xlfn.XLOOKUP($A337,ALGLIB_SSA_XAUUSD!$J$2:$J$1001,ALGLIB_SSA_XAUUSD!$K$2:$K$1001,"",0)</f>
        <v>XAUUSD</v>
      </c>
      <c r="J337" t="str">
        <f>_xlfn.XLOOKUP($A337,ALGLIB_SSA_XAUUSD!$J$2:$J$1001,ALGLIB_SSA_XAUUSD!$L$2:$L$1001,"",0)</f>
        <v>M5</v>
      </c>
      <c r="K337">
        <f>_xlfn.XLOOKUP($A337,ALGLIB_SSA_XAUUSD!$J$2:$J$1001,ALGLIB_SSA_XAUUSD!$M$2:$M$1001,"",0)</f>
        <v>4668.12</v>
      </c>
      <c r="L337">
        <f>_xlfn.XLOOKUP($A337,ALGLIB_SSA_XAUUSD!$J$2:$J$1001,ALGLIB_SSA_XAUUSD!$N$2:$N$1001,"",0)</f>
        <v>4665.6655700000001</v>
      </c>
      <c r="M337">
        <f>_xlfn.XLOOKUP($A337,ALGLIB_SSA_XAUUSD!$J$2:$J$1001,ALGLIB_SSA_XAUUSD!$O$2:$O$1001,"",0)</f>
        <v>4664.9047600000004</v>
      </c>
      <c r="N337">
        <f>_xlfn.XLOOKUP($A337,ALGLIB_SSA_XAUUSD!$J$2:$J$1001,ALGLIB_SSA_XAUUSD!$P$2:$P$1001,"",0)</f>
        <v>4668.54043</v>
      </c>
      <c r="O337">
        <f>_xlfn.XLOOKUP($A337,ALGLIB_SSA_XAUUSD!$J$2:$J$1001,ALGLIB_SSA_XAUUSD!$Q$2:$Q$1001,"",0)</f>
        <v>4661.7060300000003</v>
      </c>
      <c r="R337">
        <f t="shared" si="75"/>
        <v>1775490900</v>
      </c>
      <c r="S337" t="str">
        <f t="shared" si="76"/>
        <v>XAUUSD</v>
      </c>
      <c r="T337" t="str">
        <f t="shared" si="77"/>
        <v>M5</v>
      </c>
      <c r="U337">
        <f t="shared" si="78"/>
        <v>4668.12</v>
      </c>
      <c r="V337">
        <f t="shared" si="79"/>
        <v>4663.121075</v>
      </c>
      <c r="W337">
        <f t="shared" si="80"/>
        <v>4667.5129108333331</v>
      </c>
      <c r="X337">
        <f t="shared" si="81"/>
        <v>4665.6655700000001</v>
      </c>
      <c r="Y337">
        <f t="shared" si="82"/>
        <v>4664.9047600000004</v>
      </c>
      <c r="Z337">
        <f t="shared" si="83"/>
        <v>4673.1886625000006</v>
      </c>
      <c r="AA337">
        <f t="shared" si="84"/>
        <v>4668.54043</v>
      </c>
      <c r="AB337">
        <f t="shared" si="85"/>
        <v>4652.0229108333333</v>
      </c>
      <c r="AC337">
        <f t="shared" si="86"/>
        <v>4661.7060300000003</v>
      </c>
      <c r="AE337">
        <f t="shared" si="87"/>
        <v>4665.6655700000001</v>
      </c>
      <c r="AF337">
        <f t="shared" si="88"/>
        <v>4673.1886625000006</v>
      </c>
      <c r="AG337">
        <f t="shared" si="89"/>
        <v>4652.0229108333333</v>
      </c>
    </row>
    <row r="338" spans="1:33" x14ac:dyDescent="0.55000000000000004">
      <c r="A338">
        <f>ALGLIB_SSA_XAUUSD!J338</f>
        <v>1775491200</v>
      </c>
      <c r="B338" t="str">
        <f>_xlfn.XLOOKUP($A338,ALGLIB_SSA_XAUUSD!$A$2:$A$1001,ALGLIB_SSA_XAUUSD!$B$2:$B$1001,"",0)</f>
        <v>XAUUSD</v>
      </c>
      <c r="C338" t="str">
        <f>_xlfn.XLOOKUP($A338,ALGLIB_SSA_XAUUSD!$A$2:$A$1001,ALGLIB_SSA_XAUUSD!$C$2:$C$1001,"",0)</f>
        <v>H1</v>
      </c>
      <c r="D338" s="2">
        <f>_xlfn.XLOOKUP($A338,ALGLIB_SSA_XAUUSD!$A$2:$A$1001,ALGLIB_SSA_XAUUSD!$D$2:$D$1001,"",0)</f>
        <v>4660.5600000000004</v>
      </c>
      <c r="E338" s="2">
        <f>_xlfn.XLOOKUP($A338,ALGLIB_SSA_XAUUSD!$A$2:$A$1001,ALGLIB_SSA_XAUUSD!$E$2:$E$1001,"",0)</f>
        <v>4662.7863600000001</v>
      </c>
      <c r="F338" s="2">
        <f>_xlfn.XLOOKUP($A338,ALGLIB_SSA_XAUUSD!$A$2:$A$1001,ALGLIB_SSA_XAUUSD!$F$2:$F$1001,"",0)</f>
        <v>4667.1493300000002</v>
      </c>
      <c r="G338" s="2">
        <f>_xlfn.XLOOKUP($A338,ALGLIB_SSA_XAUUSD!$A$2:$A$1001,ALGLIB_SSA_XAUUSD!$G$2:$G$1001,"",0)</f>
        <v>4672.7678500000002</v>
      </c>
      <c r="H338" s="2">
        <f>_xlfn.XLOOKUP($A338,ALGLIB_SSA_XAUUSD!$A$2:$A$1001,ALGLIB_SSA_XAUUSD!$H$2:$H$1001,"",0)</f>
        <v>4651.8237200000003</v>
      </c>
      <c r="I338" t="str">
        <f>_xlfn.XLOOKUP($A338,ALGLIB_SSA_XAUUSD!$J$2:$J$1001,ALGLIB_SSA_XAUUSD!$K$2:$K$1001,"",0)</f>
        <v>XAUUSD</v>
      </c>
      <c r="J338" t="str">
        <f>_xlfn.XLOOKUP($A338,ALGLIB_SSA_XAUUSD!$J$2:$J$1001,ALGLIB_SSA_XAUUSD!$L$2:$L$1001,"",0)</f>
        <v>M5</v>
      </c>
      <c r="K338">
        <f>_xlfn.XLOOKUP($A338,ALGLIB_SSA_XAUUSD!$J$2:$J$1001,ALGLIB_SSA_XAUUSD!$M$2:$M$1001,"",0)</f>
        <v>4666.57</v>
      </c>
      <c r="L338">
        <f>_xlfn.XLOOKUP($A338,ALGLIB_SSA_XAUUSD!$J$2:$J$1001,ALGLIB_SSA_XAUUSD!$N$2:$N$1001,"",0)</f>
        <v>4666.48045</v>
      </c>
      <c r="M338">
        <f>_xlfn.XLOOKUP($A338,ALGLIB_SSA_XAUUSD!$J$2:$J$1001,ALGLIB_SSA_XAUUSD!$O$2:$O$1001,"",0)</f>
        <v>4665.6926000000003</v>
      </c>
      <c r="N338">
        <f>_xlfn.XLOOKUP($A338,ALGLIB_SSA_XAUUSD!$J$2:$J$1001,ALGLIB_SSA_XAUUSD!$P$2:$P$1001,"",0)</f>
        <v>4669.2049100000004</v>
      </c>
      <c r="O338">
        <f>_xlfn.XLOOKUP($A338,ALGLIB_SSA_XAUUSD!$J$2:$J$1001,ALGLIB_SSA_XAUUSD!$Q$2:$Q$1001,"",0)</f>
        <v>4662.6413199999997</v>
      </c>
      <c r="R338">
        <f t="shared" si="75"/>
        <v>1775491200</v>
      </c>
      <c r="S338" t="str">
        <f t="shared" si="76"/>
        <v>XAUUSD</v>
      </c>
      <c r="T338" t="str">
        <f t="shared" si="77"/>
        <v>M5</v>
      </c>
      <c r="U338">
        <f t="shared" si="78"/>
        <v>4666.57</v>
      </c>
      <c r="V338">
        <f t="shared" si="79"/>
        <v>4662.7863600000001</v>
      </c>
      <c r="W338">
        <f t="shared" si="80"/>
        <v>4667.1493300000002</v>
      </c>
      <c r="X338">
        <f t="shared" si="81"/>
        <v>4666.48045</v>
      </c>
      <c r="Y338">
        <f t="shared" si="82"/>
        <v>4665.6926000000003</v>
      </c>
      <c r="Z338">
        <f t="shared" si="83"/>
        <v>4672.7678500000002</v>
      </c>
      <c r="AA338">
        <f t="shared" si="84"/>
        <v>4669.2049100000004</v>
      </c>
      <c r="AB338">
        <f t="shared" si="85"/>
        <v>4651.8237200000003</v>
      </c>
      <c r="AC338">
        <f t="shared" si="86"/>
        <v>4662.6413199999997</v>
      </c>
      <c r="AE338">
        <f t="shared" si="87"/>
        <v>4666.48045</v>
      </c>
      <c r="AF338">
        <f t="shared" si="88"/>
        <v>4672.7678500000002</v>
      </c>
      <c r="AG338">
        <f t="shared" si="89"/>
        <v>4651.8237200000003</v>
      </c>
    </row>
    <row r="339" spans="1:33" x14ac:dyDescent="0.55000000000000004">
      <c r="A339">
        <f>ALGLIB_SSA_XAUUSD!J339</f>
        <v>1775491500</v>
      </c>
      <c r="B339" t="str">
        <f>_xlfn.XLOOKUP($A339,ALGLIB_SSA_XAUUSD!$A$2:$A$1001,ALGLIB_SSA_XAUUSD!$B$2:$B$1001,"",0)</f>
        <v/>
      </c>
      <c r="C339" t="str">
        <f>_xlfn.XLOOKUP($A339,ALGLIB_SSA_XAUUSD!$A$2:$A$1001,ALGLIB_SSA_XAUUSD!$C$2:$C$1001,"",0)</f>
        <v/>
      </c>
      <c r="D339" s="1">
        <f>D338+(D350-D338)*1/12</f>
        <v>4659.9733333333334</v>
      </c>
      <c r="E339" s="1">
        <f>E338+(E350-E338)*1/12</f>
        <v>4662.5452966666671</v>
      </c>
      <c r="F339" s="1">
        <f>F338+(F350-F338)*1/12</f>
        <v>4666.8470075000005</v>
      </c>
      <c r="G339" s="1">
        <f>G338+(G350-G338)*1/12</f>
        <v>4672.4343625000001</v>
      </c>
      <c r="H339" s="1">
        <f>H338+(H350-H338)*1/12</f>
        <v>4651.7084491666665</v>
      </c>
      <c r="I339" t="str">
        <f>_xlfn.XLOOKUP($A339,ALGLIB_SSA_XAUUSD!$J$2:$J$1001,ALGLIB_SSA_XAUUSD!$K$2:$K$1001,"",0)</f>
        <v>XAUUSD</v>
      </c>
      <c r="J339" t="str">
        <f>_xlfn.XLOOKUP($A339,ALGLIB_SSA_XAUUSD!$J$2:$J$1001,ALGLIB_SSA_XAUUSD!$L$2:$L$1001,"",0)</f>
        <v>M5</v>
      </c>
      <c r="K339">
        <f>_xlfn.XLOOKUP($A339,ALGLIB_SSA_XAUUSD!$J$2:$J$1001,ALGLIB_SSA_XAUUSD!$M$2:$M$1001,"",0)</f>
        <v>4663.43</v>
      </c>
      <c r="L339">
        <f>_xlfn.XLOOKUP($A339,ALGLIB_SSA_XAUUSD!$J$2:$J$1001,ALGLIB_SSA_XAUUSD!$N$2:$N$1001,"",0)</f>
        <v>4667.1881000000003</v>
      </c>
      <c r="M339">
        <f>_xlfn.XLOOKUP($A339,ALGLIB_SSA_XAUUSD!$J$2:$J$1001,ALGLIB_SSA_XAUUSD!$O$2:$O$1001,"",0)</f>
        <v>4666.4403499999999</v>
      </c>
      <c r="N339">
        <f>_xlfn.XLOOKUP($A339,ALGLIB_SSA_XAUUSD!$J$2:$J$1001,ALGLIB_SSA_XAUUSD!$P$2:$P$1001,"",0)</f>
        <v>4669.8033400000004</v>
      </c>
      <c r="O339">
        <f>_xlfn.XLOOKUP($A339,ALGLIB_SSA_XAUUSD!$J$2:$J$1001,ALGLIB_SSA_XAUUSD!$Q$2:$Q$1001,"",0)</f>
        <v>4663.5378099999998</v>
      </c>
      <c r="R339">
        <f t="shared" si="75"/>
        <v>1775491500</v>
      </c>
      <c r="S339" t="str">
        <f t="shared" si="76"/>
        <v>XAUUSD</v>
      </c>
      <c r="T339" t="str">
        <f t="shared" si="77"/>
        <v>M5</v>
      </c>
      <c r="U339">
        <f t="shared" si="78"/>
        <v>4663.43</v>
      </c>
      <c r="V339">
        <f t="shared" si="79"/>
        <v>4662.5452966666671</v>
      </c>
      <c r="W339">
        <f t="shared" si="80"/>
        <v>4666.8470075000005</v>
      </c>
      <c r="X339">
        <f t="shared" si="81"/>
        <v>4667.1881000000003</v>
      </c>
      <c r="Y339">
        <f t="shared" si="82"/>
        <v>4666.4403499999999</v>
      </c>
      <c r="Z339">
        <f t="shared" si="83"/>
        <v>4672.4343625000001</v>
      </c>
      <c r="AA339">
        <f t="shared" si="84"/>
        <v>4669.8033400000004</v>
      </c>
      <c r="AB339">
        <f t="shared" si="85"/>
        <v>4651.7084491666665</v>
      </c>
      <c r="AC339">
        <f t="shared" si="86"/>
        <v>4663.5378099999998</v>
      </c>
      <c r="AE339">
        <f t="shared" si="87"/>
        <v>4667.1881000000003</v>
      </c>
      <c r="AF339">
        <f t="shared" si="88"/>
        <v>4672.4343625000001</v>
      </c>
      <c r="AG339">
        <f t="shared" si="89"/>
        <v>4651.7084491666665</v>
      </c>
    </row>
    <row r="340" spans="1:33" x14ac:dyDescent="0.55000000000000004">
      <c r="A340">
        <f>ALGLIB_SSA_XAUUSD!J340</f>
        <v>1775491800</v>
      </c>
      <c r="B340" t="str">
        <f>_xlfn.XLOOKUP($A340,ALGLIB_SSA_XAUUSD!$A$2:$A$1001,ALGLIB_SSA_XAUUSD!$B$2:$B$1001,"",0)</f>
        <v/>
      </c>
      <c r="C340" t="str">
        <f>_xlfn.XLOOKUP($A340,ALGLIB_SSA_XAUUSD!$A$2:$A$1001,ALGLIB_SSA_XAUUSD!$C$2:$C$1001,"",0)</f>
        <v/>
      </c>
      <c r="D340" s="1">
        <f>D338+(D350-D338)*2/12</f>
        <v>4659.3866666666672</v>
      </c>
      <c r="E340" s="1">
        <f>E338+(E350-E338)*2/12</f>
        <v>4662.3042333333333</v>
      </c>
      <c r="F340" s="1">
        <f>F338+(F350-F338)*2/12</f>
        <v>4666.5446849999998</v>
      </c>
      <c r="G340" s="1">
        <f>G338+(G350-G338)*2/12</f>
        <v>4672.1008750000001</v>
      </c>
      <c r="H340" s="1">
        <f>H338+(H350-H338)*2/12</f>
        <v>4651.5931783333335</v>
      </c>
      <c r="I340" t="str">
        <f>_xlfn.XLOOKUP($A340,ALGLIB_SSA_XAUUSD!$J$2:$J$1001,ALGLIB_SSA_XAUUSD!$K$2:$K$1001,"",0)</f>
        <v>XAUUSD</v>
      </c>
      <c r="J340" t="str">
        <f>_xlfn.XLOOKUP($A340,ALGLIB_SSA_XAUUSD!$J$2:$J$1001,ALGLIB_SSA_XAUUSD!$L$2:$L$1001,"",0)</f>
        <v>M5</v>
      </c>
      <c r="K340">
        <f>_xlfn.XLOOKUP($A340,ALGLIB_SSA_XAUUSD!$J$2:$J$1001,ALGLIB_SSA_XAUUSD!$M$2:$M$1001,"",0)</f>
        <v>4670.3100000000004</v>
      </c>
      <c r="L340">
        <f>_xlfn.XLOOKUP($A340,ALGLIB_SSA_XAUUSD!$J$2:$J$1001,ALGLIB_SSA_XAUUSD!$N$2:$N$1001,"",0)</f>
        <v>4667.8014400000002</v>
      </c>
      <c r="M340">
        <f>_xlfn.XLOOKUP($A340,ALGLIB_SSA_XAUUSD!$J$2:$J$1001,ALGLIB_SSA_XAUUSD!$O$2:$O$1001,"",0)</f>
        <v>4667.1208999999999</v>
      </c>
      <c r="N340">
        <f>_xlfn.XLOOKUP($A340,ALGLIB_SSA_XAUUSD!$J$2:$J$1001,ALGLIB_SSA_XAUUSD!$P$2:$P$1001,"",0)</f>
        <v>4670.3847500000002</v>
      </c>
      <c r="O340">
        <f>_xlfn.XLOOKUP($A340,ALGLIB_SSA_XAUUSD!$J$2:$J$1001,ALGLIB_SSA_XAUUSD!$Q$2:$Q$1001,"",0)</f>
        <v>4664.4207399999996</v>
      </c>
      <c r="R340">
        <f t="shared" si="75"/>
        <v>1775491800</v>
      </c>
      <c r="S340" t="str">
        <f t="shared" si="76"/>
        <v>XAUUSD</v>
      </c>
      <c r="T340" t="str">
        <f t="shared" si="77"/>
        <v>M5</v>
      </c>
      <c r="U340">
        <f t="shared" si="78"/>
        <v>4670.3100000000004</v>
      </c>
      <c r="V340">
        <f t="shared" si="79"/>
        <v>4662.3042333333333</v>
      </c>
      <c r="W340">
        <f t="shared" si="80"/>
        <v>4666.5446849999998</v>
      </c>
      <c r="X340">
        <f t="shared" si="81"/>
        <v>4667.8014400000002</v>
      </c>
      <c r="Y340">
        <f t="shared" si="82"/>
        <v>4667.1208999999999</v>
      </c>
      <c r="Z340">
        <f t="shared" si="83"/>
        <v>4672.1008750000001</v>
      </c>
      <c r="AA340">
        <f t="shared" si="84"/>
        <v>4670.3847500000002</v>
      </c>
      <c r="AB340">
        <f t="shared" si="85"/>
        <v>4651.5931783333335</v>
      </c>
      <c r="AC340">
        <f t="shared" si="86"/>
        <v>4664.4207399999996</v>
      </c>
      <c r="AE340">
        <f t="shared" si="87"/>
        <v>4667.8014400000002</v>
      </c>
      <c r="AF340">
        <f t="shared" si="88"/>
        <v>4672.1008750000001</v>
      </c>
      <c r="AG340">
        <f t="shared" si="89"/>
        <v>4651.5931783333335</v>
      </c>
    </row>
    <row r="341" spans="1:33" x14ac:dyDescent="0.55000000000000004">
      <c r="A341">
        <f>ALGLIB_SSA_XAUUSD!J341</f>
        <v>1775492100</v>
      </c>
      <c r="B341" t="str">
        <f>_xlfn.XLOOKUP($A341,ALGLIB_SSA_XAUUSD!$A$2:$A$1001,ALGLIB_SSA_XAUUSD!$B$2:$B$1001,"",0)</f>
        <v/>
      </c>
      <c r="C341" t="str">
        <f>_xlfn.XLOOKUP($A341,ALGLIB_SSA_XAUUSD!$A$2:$A$1001,ALGLIB_SSA_XAUUSD!$C$2:$C$1001,"",0)</f>
        <v/>
      </c>
      <c r="D341" s="1">
        <f>D338+(D350-D338)*3/12</f>
        <v>4658.8</v>
      </c>
      <c r="E341" s="1">
        <f>E338+(E350-E338)*3/12</f>
        <v>4662.0631700000004</v>
      </c>
      <c r="F341" s="1">
        <f>F338+(F350-F338)*3/12</f>
        <v>4666.2423625000001</v>
      </c>
      <c r="G341" s="1">
        <f>G338+(G350-G338)*3/12</f>
        <v>4671.7673875</v>
      </c>
      <c r="H341" s="1">
        <f>H338+(H350-H338)*3/12</f>
        <v>4651.4779075000006</v>
      </c>
      <c r="I341" t="str">
        <f>_xlfn.XLOOKUP($A341,ALGLIB_SSA_XAUUSD!$J$2:$J$1001,ALGLIB_SSA_XAUUSD!$K$2:$K$1001,"",0)</f>
        <v>XAUUSD</v>
      </c>
      <c r="J341" t="str">
        <f>_xlfn.XLOOKUP($A341,ALGLIB_SSA_XAUUSD!$J$2:$J$1001,ALGLIB_SSA_XAUUSD!$L$2:$L$1001,"",0)</f>
        <v>M5</v>
      </c>
      <c r="K341">
        <f>_xlfn.XLOOKUP($A341,ALGLIB_SSA_XAUUSD!$J$2:$J$1001,ALGLIB_SSA_XAUUSD!$M$2:$M$1001,"",0)</f>
        <v>4668.67</v>
      </c>
      <c r="L341">
        <f>_xlfn.XLOOKUP($A341,ALGLIB_SSA_XAUUSD!$J$2:$J$1001,ALGLIB_SSA_XAUUSD!$N$2:$N$1001,"",0)</f>
        <v>4668.0696699999999</v>
      </c>
      <c r="M341">
        <f>_xlfn.XLOOKUP($A341,ALGLIB_SSA_XAUUSD!$J$2:$J$1001,ALGLIB_SSA_XAUUSD!$O$2:$O$1001,"",0)</f>
        <v>4667.5952900000002</v>
      </c>
      <c r="N341">
        <f>_xlfn.XLOOKUP($A341,ALGLIB_SSA_XAUUSD!$J$2:$J$1001,ALGLIB_SSA_XAUUSD!$P$2:$P$1001,"",0)</f>
        <v>4670.7742200000002</v>
      </c>
      <c r="O341">
        <f>_xlfn.XLOOKUP($A341,ALGLIB_SSA_XAUUSD!$J$2:$J$1001,ALGLIB_SSA_XAUUSD!$Q$2:$Q$1001,"",0)</f>
        <v>4665.22919</v>
      </c>
      <c r="R341">
        <f t="shared" si="75"/>
        <v>1775492100</v>
      </c>
      <c r="S341" t="str">
        <f t="shared" si="76"/>
        <v>XAUUSD</v>
      </c>
      <c r="T341" t="str">
        <f t="shared" si="77"/>
        <v>M5</v>
      </c>
      <c r="U341">
        <f t="shared" si="78"/>
        <v>4668.67</v>
      </c>
      <c r="V341">
        <f t="shared" si="79"/>
        <v>4662.0631700000004</v>
      </c>
      <c r="W341">
        <f t="shared" si="80"/>
        <v>4666.2423625000001</v>
      </c>
      <c r="X341">
        <f t="shared" si="81"/>
        <v>4668.0696699999999</v>
      </c>
      <c r="Y341">
        <f t="shared" si="82"/>
        <v>4667.5952900000002</v>
      </c>
      <c r="Z341">
        <f t="shared" si="83"/>
        <v>4671.7673875</v>
      </c>
      <c r="AA341">
        <f t="shared" si="84"/>
        <v>4670.7742200000002</v>
      </c>
      <c r="AB341">
        <f t="shared" si="85"/>
        <v>4651.4779075000006</v>
      </c>
      <c r="AC341">
        <f t="shared" si="86"/>
        <v>4665.22919</v>
      </c>
      <c r="AE341">
        <f t="shared" si="87"/>
        <v>4668.0696699999999</v>
      </c>
      <c r="AF341">
        <f t="shared" si="88"/>
        <v>4671.7673875</v>
      </c>
      <c r="AG341">
        <f t="shared" si="89"/>
        <v>4651.4779075000006</v>
      </c>
    </row>
    <row r="342" spans="1:33" x14ac:dyDescent="0.55000000000000004">
      <c r="A342">
        <f>ALGLIB_SSA_XAUUSD!J342</f>
        <v>1775492400</v>
      </c>
      <c r="B342" t="str">
        <f>_xlfn.XLOOKUP($A342,ALGLIB_SSA_XAUUSD!$A$2:$A$1001,ALGLIB_SSA_XAUUSD!$B$2:$B$1001,"",0)</f>
        <v/>
      </c>
      <c r="C342" t="str">
        <f>_xlfn.XLOOKUP($A342,ALGLIB_SSA_XAUUSD!$A$2:$A$1001,ALGLIB_SSA_XAUUSD!$C$2:$C$1001,"",0)</f>
        <v/>
      </c>
      <c r="D342" s="1">
        <f>D338+(D350-D338)*4/12</f>
        <v>4658.213333333334</v>
      </c>
      <c r="E342" s="1">
        <f>E338+(E350-E338)*4/12</f>
        <v>4661.8221066666665</v>
      </c>
      <c r="F342" s="1">
        <f>F338+(F350-F338)*4/12</f>
        <v>4665.9400400000004</v>
      </c>
      <c r="G342" s="1">
        <f>G338+(G350-G338)*4/12</f>
        <v>4671.4339</v>
      </c>
      <c r="H342" s="1">
        <f>H338+(H350-H338)*4/12</f>
        <v>4651.3626366666667</v>
      </c>
      <c r="I342" t="str">
        <f>_xlfn.XLOOKUP($A342,ALGLIB_SSA_XAUUSD!$J$2:$J$1001,ALGLIB_SSA_XAUUSD!$K$2:$K$1001,"",0)</f>
        <v>XAUUSD</v>
      </c>
      <c r="J342" t="str">
        <f>_xlfn.XLOOKUP($A342,ALGLIB_SSA_XAUUSD!$J$2:$J$1001,ALGLIB_SSA_XAUUSD!$L$2:$L$1001,"",0)</f>
        <v>M5</v>
      </c>
      <c r="K342">
        <f>_xlfn.XLOOKUP($A342,ALGLIB_SSA_XAUUSD!$J$2:$J$1001,ALGLIB_SSA_XAUUSD!$M$2:$M$1001,"",0)</f>
        <v>4668.5600000000004</v>
      </c>
      <c r="L342">
        <f>_xlfn.XLOOKUP($A342,ALGLIB_SSA_XAUUSD!$J$2:$J$1001,ALGLIB_SSA_XAUUSD!$N$2:$N$1001,"",0)</f>
        <v>4667.95784</v>
      </c>
      <c r="M342">
        <f>_xlfn.XLOOKUP($A342,ALGLIB_SSA_XAUUSD!$J$2:$J$1001,ALGLIB_SSA_XAUUSD!$O$2:$O$1001,"",0)</f>
        <v>4667.7765600000002</v>
      </c>
      <c r="N342">
        <f>_xlfn.XLOOKUP($A342,ALGLIB_SSA_XAUUSD!$J$2:$J$1001,ALGLIB_SSA_XAUUSD!$P$2:$P$1001,"",0)</f>
        <v>4670.8331500000004</v>
      </c>
      <c r="O342">
        <f>_xlfn.XLOOKUP($A342,ALGLIB_SSA_XAUUSD!$J$2:$J$1001,ALGLIB_SSA_XAUUSD!$Q$2:$Q$1001,"",0)</f>
        <v>4665.7840399999995</v>
      </c>
      <c r="R342">
        <f t="shared" si="75"/>
        <v>1775492400</v>
      </c>
      <c r="S342" t="str">
        <f t="shared" si="76"/>
        <v>XAUUSD</v>
      </c>
      <c r="T342" t="str">
        <f t="shared" si="77"/>
        <v>M5</v>
      </c>
      <c r="U342">
        <f t="shared" si="78"/>
        <v>4668.5600000000004</v>
      </c>
      <c r="V342">
        <f t="shared" si="79"/>
        <v>4661.8221066666665</v>
      </c>
      <c r="W342">
        <f t="shared" si="80"/>
        <v>4665.9400400000004</v>
      </c>
      <c r="X342">
        <f t="shared" si="81"/>
        <v>4667.95784</v>
      </c>
      <c r="Y342">
        <f t="shared" si="82"/>
        <v>4667.7765600000002</v>
      </c>
      <c r="Z342">
        <f t="shared" si="83"/>
        <v>4671.4339</v>
      </c>
      <c r="AA342">
        <f t="shared" si="84"/>
        <v>4670.8331500000004</v>
      </c>
      <c r="AB342">
        <f t="shared" si="85"/>
        <v>4651.3626366666667</v>
      </c>
      <c r="AC342">
        <f t="shared" si="86"/>
        <v>4665.7840399999995</v>
      </c>
      <c r="AE342">
        <f t="shared" si="87"/>
        <v>4667.95784</v>
      </c>
      <c r="AF342">
        <f t="shared" si="88"/>
        <v>4671.4339</v>
      </c>
      <c r="AG342">
        <f t="shared" si="89"/>
        <v>4651.3626366666667</v>
      </c>
    </row>
    <row r="343" spans="1:33" x14ac:dyDescent="0.55000000000000004">
      <c r="A343">
        <f>ALGLIB_SSA_XAUUSD!J343</f>
        <v>1775492700</v>
      </c>
      <c r="B343" t="str">
        <f>_xlfn.XLOOKUP($A343,ALGLIB_SSA_XAUUSD!$A$2:$A$1001,ALGLIB_SSA_XAUUSD!$B$2:$B$1001,"",0)</f>
        <v/>
      </c>
      <c r="C343" t="str">
        <f>_xlfn.XLOOKUP($A343,ALGLIB_SSA_XAUUSD!$A$2:$A$1001,ALGLIB_SSA_XAUUSD!$C$2:$C$1001,"",0)</f>
        <v/>
      </c>
      <c r="D343" s="1">
        <f>D338+(D350-D338)*5/12</f>
        <v>4657.626666666667</v>
      </c>
      <c r="E343" s="1">
        <f>E338+(E350-E338)*5/12</f>
        <v>4661.5810433333336</v>
      </c>
      <c r="F343" s="1">
        <f>F338+(F350-F338)*5/12</f>
        <v>4665.6377174999998</v>
      </c>
      <c r="G343" s="1">
        <f>G338+(G350-G338)*5/12</f>
        <v>4671.1004124999999</v>
      </c>
      <c r="H343" s="1">
        <f>H338+(H350-H338)*5/12</f>
        <v>4651.2473658333329</v>
      </c>
      <c r="I343" t="str">
        <f>_xlfn.XLOOKUP($A343,ALGLIB_SSA_XAUUSD!$J$2:$J$1001,ALGLIB_SSA_XAUUSD!$K$2:$K$1001,"",0)</f>
        <v>XAUUSD</v>
      </c>
      <c r="J343" t="str">
        <f>_xlfn.XLOOKUP($A343,ALGLIB_SSA_XAUUSD!$J$2:$J$1001,ALGLIB_SSA_XAUUSD!$L$2:$L$1001,"",0)</f>
        <v>M5</v>
      </c>
      <c r="K343">
        <f>_xlfn.XLOOKUP($A343,ALGLIB_SSA_XAUUSD!$J$2:$J$1001,ALGLIB_SSA_XAUUSD!$M$2:$M$1001,"",0)</f>
        <v>4665.7299999999996</v>
      </c>
      <c r="L343">
        <f>_xlfn.XLOOKUP($A343,ALGLIB_SSA_XAUUSD!$J$2:$J$1001,ALGLIB_SSA_XAUUSD!$N$2:$N$1001,"",0)</f>
        <v>4667.4089899999999</v>
      </c>
      <c r="M343">
        <f>_xlfn.XLOOKUP($A343,ALGLIB_SSA_XAUUSD!$J$2:$J$1001,ALGLIB_SSA_XAUUSD!$O$2:$O$1001,"",0)</f>
        <v>4667.5927700000002</v>
      </c>
      <c r="N343">
        <f>_xlfn.XLOOKUP($A343,ALGLIB_SSA_XAUUSD!$J$2:$J$1001,ALGLIB_SSA_XAUUSD!$P$2:$P$1001,"",0)</f>
        <v>4670.4983400000001</v>
      </c>
      <c r="O343">
        <f>_xlfn.XLOOKUP($A343,ALGLIB_SSA_XAUUSD!$J$2:$J$1001,ALGLIB_SSA_XAUUSD!$Q$2:$Q$1001,"",0)</f>
        <v>4665.9255199999998</v>
      </c>
      <c r="R343">
        <f t="shared" si="75"/>
        <v>1775492700</v>
      </c>
      <c r="S343" t="str">
        <f t="shared" si="76"/>
        <v>XAUUSD</v>
      </c>
      <c r="T343" t="str">
        <f t="shared" si="77"/>
        <v>M5</v>
      </c>
      <c r="U343">
        <f t="shared" si="78"/>
        <v>4665.7299999999996</v>
      </c>
      <c r="V343">
        <f t="shared" si="79"/>
        <v>4661.5810433333336</v>
      </c>
      <c r="W343">
        <f t="shared" si="80"/>
        <v>4665.6377174999998</v>
      </c>
      <c r="X343">
        <f t="shared" si="81"/>
        <v>4667.4089899999999</v>
      </c>
      <c r="Y343">
        <f t="shared" si="82"/>
        <v>4667.5927700000002</v>
      </c>
      <c r="Z343">
        <f t="shared" si="83"/>
        <v>4671.1004124999999</v>
      </c>
      <c r="AA343">
        <f t="shared" si="84"/>
        <v>4670.4983400000001</v>
      </c>
      <c r="AB343">
        <f t="shared" si="85"/>
        <v>4651.2473658333329</v>
      </c>
      <c r="AC343">
        <f t="shared" si="86"/>
        <v>4665.9255199999998</v>
      </c>
      <c r="AE343">
        <f t="shared" si="87"/>
        <v>4667.4089899999999</v>
      </c>
      <c r="AF343">
        <f t="shared" si="88"/>
        <v>4671.1004124999999</v>
      </c>
      <c r="AG343">
        <f t="shared" si="89"/>
        <v>4651.2473658333329</v>
      </c>
    </row>
    <row r="344" spans="1:33" x14ac:dyDescent="0.55000000000000004">
      <c r="A344">
        <f>ALGLIB_SSA_XAUUSD!J344</f>
        <v>1775493000</v>
      </c>
      <c r="B344" t="str">
        <f>_xlfn.XLOOKUP($A344,ALGLIB_SSA_XAUUSD!$A$2:$A$1001,ALGLIB_SSA_XAUUSD!$B$2:$B$1001,"",0)</f>
        <v/>
      </c>
      <c r="C344" t="str">
        <f>_xlfn.XLOOKUP($A344,ALGLIB_SSA_XAUUSD!$A$2:$A$1001,ALGLIB_SSA_XAUUSD!$C$2:$C$1001,"",0)</f>
        <v/>
      </c>
      <c r="D344" s="1">
        <f>D338+(D350-D338)*6/12</f>
        <v>4657.0400000000009</v>
      </c>
      <c r="E344" s="1">
        <f>E338+(E350-E338)*6/12</f>
        <v>4661.3399800000007</v>
      </c>
      <c r="F344" s="1">
        <f>F338+(F350-F338)*6/12</f>
        <v>4665.3353950000001</v>
      </c>
      <c r="G344" s="1">
        <f>G338+(G350-G338)*6/12</f>
        <v>4670.7669249999999</v>
      </c>
      <c r="H344" s="1">
        <f>H338+(H350-H338)*6/12</f>
        <v>4651.1320949999999</v>
      </c>
      <c r="I344" t="str">
        <f>_xlfn.XLOOKUP($A344,ALGLIB_SSA_XAUUSD!$J$2:$J$1001,ALGLIB_SSA_XAUUSD!$K$2:$K$1001,"",0)</f>
        <v>XAUUSD</v>
      </c>
      <c r="J344" t="str">
        <f>_xlfn.XLOOKUP($A344,ALGLIB_SSA_XAUUSD!$J$2:$J$1001,ALGLIB_SSA_XAUUSD!$L$2:$L$1001,"",0)</f>
        <v>M5</v>
      </c>
      <c r="K344">
        <f>_xlfn.XLOOKUP($A344,ALGLIB_SSA_XAUUSD!$J$2:$J$1001,ALGLIB_SSA_XAUUSD!$M$2:$M$1001,"",0)</f>
        <v>4666.74</v>
      </c>
      <c r="L344">
        <f>_xlfn.XLOOKUP($A344,ALGLIB_SSA_XAUUSD!$J$2:$J$1001,ALGLIB_SSA_XAUUSD!$N$2:$N$1001,"",0)</f>
        <v>4666.4958999999999</v>
      </c>
      <c r="M344">
        <f>_xlfn.XLOOKUP($A344,ALGLIB_SSA_XAUUSD!$J$2:$J$1001,ALGLIB_SSA_XAUUSD!$O$2:$O$1001,"",0)</f>
        <v>4667.0443400000004</v>
      </c>
      <c r="N344">
        <f>_xlfn.XLOOKUP($A344,ALGLIB_SSA_XAUUSD!$J$2:$J$1001,ALGLIB_SSA_XAUUSD!$P$2:$P$1001,"",0)</f>
        <v>4669.7212200000004</v>
      </c>
      <c r="O344">
        <f>_xlfn.XLOOKUP($A344,ALGLIB_SSA_XAUUSD!$J$2:$J$1001,ALGLIB_SSA_XAUUSD!$Q$2:$Q$1001,"",0)</f>
        <v>4665.5379199999998</v>
      </c>
      <c r="R344">
        <f t="shared" si="75"/>
        <v>1775493000</v>
      </c>
      <c r="S344" t="str">
        <f t="shared" si="76"/>
        <v>XAUUSD</v>
      </c>
      <c r="T344" t="str">
        <f t="shared" si="77"/>
        <v>M5</v>
      </c>
      <c r="U344">
        <f t="shared" si="78"/>
        <v>4666.74</v>
      </c>
      <c r="V344">
        <f t="shared" si="79"/>
        <v>4661.3399800000007</v>
      </c>
      <c r="W344">
        <f t="shared" si="80"/>
        <v>4665.3353950000001</v>
      </c>
      <c r="X344">
        <f t="shared" si="81"/>
        <v>4666.4958999999999</v>
      </c>
      <c r="Y344">
        <f t="shared" si="82"/>
        <v>4667.0443400000004</v>
      </c>
      <c r="Z344">
        <f t="shared" si="83"/>
        <v>4670.7669249999999</v>
      </c>
      <c r="AA344">
        <f t="shared" si="84"/>
        <v>4669.7212200000004</v>
      </c>
      <c r="AB344">
        <f t="shared" si="85"/>
        <v>4651.1320949999999</v>
      </c>
      <c r="AC344">
        <f t="shared" si="86"/>
        <v>4665.5379199999998</v>
      </c>
      <c r="AE344">
        <f t="shared" si="87"/>
        <v>4666.4958999999999</v>
      </c>
      <c r="AF344">
        <f t="shared" si="88"/>
        <v>4670.7669249999999</v>
      </c>
      <c r="AG344">
        <f t="shared" si="89"/>
        <v>4651.1320949999999</v>
      </c>
    </row>
    <row r="345" spans="1:33" x14ac:dyDescent="0.55000000000000004">
      <c r="A345">
        <f>ALGLIB_SSA_XAUUSD!J345</f>
        <v>1775493300</v>
      </c>
      <c r="B345" t="str">
        <f>_xlfn.XLOOKUP($A345,ALGLIB_SSA_XAUUSD!$A$2:$A$1001,ALGLIB_SSA_XAUUSD!$B$2:$B$1001,"",0)</f>
        <v/>
      </c>
      <c r="C345" t="str">
        <f>_xlfn.XLOOKUP($A345,ALGLIB_SSA_XAUUSD!$A$2:$A$1001,ALGLIB_SSA_XAUUSD!$C$2:$C$1001,"",0)</f>
        <v/>
      </c>
      <c r="D345" s="1">
        <f>D338+(D350-D338)*7/12</f>
        <v>4656.4533333333338</v>
      </c>
      <c r="E345" s="1">
        <f>E338+(E350-E338)*7/12</f>
        <v>4661.0989166666668</v>
      </c>
      <c r="F345" s="1">
        <f>F338+(F350-F338)*7/12</f>
        <v>4665.0330725000003</v>
      </c>
      <c r="G345" s="1">
        <f>G338+(G350-G338)*7/12</f>
        <v>4670.4334374999999</v>
      </c>
      <c r="H345" s="1">
        <f>H338+(H350-H338)*7/12</f>
        <v>4651.016824166667</v>
      </c>
      <c r="I345" t="str">
        <f>_xlfn.XLOOKUP($A345,ALGLIB_SSA_XAUUSD!$J$2:$J$1001,ALGLIB_SSA_XAUUSD!$K$2:$K$1001,"",0)</f>
        <v>XAUUSD</v>
      </c>
      <c r="J345" t="str">
        <f>_xlfn.XLOOKUP($A345,ALGLIB_SSA_XAUUSD!$J$2:$J$1001,ALGLIB_SSA_XAUUSD!$L$2:$L$1001,"",0)</f>
        <v>M5</v>
      </c>
      <c r="K345">
        <f>_xlfn.XLOOKUP($A345,ALGLIB_SSA_XAUUSD!$J$2:$J$1001,ALGLIB_SSA_XAUUSD!$M$2:$M$1001,"",0)</f>
        <v>4664.32</v>
      </c>
      <c r="L345">
        <f>_xlfn.XLOOKUP($A345,ALGLIB_SSA_XAUUSD!$J$2:$J$1001,ALGLIB_SSA_XAUUSD!$N$2:$N$1001,"",0)</f>
        <v>4665.2749199999998</v>
      </c>
      <c r="M345">
        <f>_xlfn.XLOOKUP($A345,ALGLIB_SSA_XAUUSD!$J$2:$J$1001,ALGLIB_SSA_XAUUSD!$O$2:$O$1001,"",0)</f>
        <v>4666.1596300000001</v>
      </c>
      <c r="N345">
        <f>_xlfn.XLOOKUP($A345,ALGLIB_SSA_XAUUSD!$J$2:$J$1001,ALGLIB_SSA_XAUUSD!$P$2:$P$1001,"",0)</f>
        <v>4668.5707700000003</v>
      </c>
      <c r="O345">
        <f>_xlfn.XLOOKUP($A345,ALGLIB_SSA_XAUUSD!$J$2:$J$1001,ALGLIB_SSA_XAUUSD!$Q$2:$Q$1001,"",0)</f>
        <v>4664.5756700000002</v>
      </c>
      <c r="R345">
        <f t="shared" si="75"/>
        <v>1775493300</v>
      </c>
      <c r="S345" t="str">
        <f t="shared" si="76"/>
        <v>XAUUSD</v>
      </c>
      <c r="T345" t="str">
        <f t="shared" si="77"/>
        <v>M5</v>
      </c>
      <c r="U345">
        <f t="shared" si="78"/>
        <v>4664.32</v>
      </c>
      <c r="V345">
        <f t="shared" si="79"/>
        <v>4661.0989166666668</v>
      </c>
      <c r="W345">
        <f t="shared" si="80"/>
        <v>4665.0330725000003</v>
      </c>
      <c r="X345">
        <f t="shared" si="81"/>
        <v>4665.2749199999998</v>
      </c>
      <c r="Y345">
        <f t="shared" si="82"/>
        <v>4666.1596300000001</v>
      </c>
      <c r="Z345">
        <f t="shared" si="83"/>
        <v>4670.4334374999999</v>
      </c>
      <c r="AA345">
        <f t="shared" si="84"/>
        <v>4668.5707700000003</v>
      </c>
      <c r="AB345">
        <f t="shared" si="85"/>
        <v>4651.016824166667</v>
      </c>
      <c r="AC345">
        <f t="shared" si="86"/>
        <v>4664.5756700000002</v>
      </c>
      <c r="AE345">
        <f t="shared" si="87"/>
        <v>4665.2749199999998</v>
      </c>
      <c r="AF345">
        <f t="shared" si="88"/>
        <v>4670.4334374999999</v>
      </c>
      <c r="AG345">
        <f t="shared" si="89"/>
        <v>4651.016824166667</v>
      </c>
    </row>
    <row r="346" spans="1:33" x14ac:dyDescent="0.55000000000000004">
      <c r="A346">
        <f>ALGLIB_SSA_XAUUSD!J346</f>
        <v>1775493600</v>
      </c>
      <c r="B346" t="str">
        <f>_xlfn.XLOOKUP($A346,ALGLIB_SSA_XAUUSD!$A$2:$A$1001,ALGLIB_SSA_XAUUSD!$B$2:$B$1001,"",0)</f>
        <v/>
      </c>
      <c r="C346" t="str">
        <f>_xlfn.XLOOKUP($A346,ALGLIB_SSA_XAUUSD!$A$2:$A$1001,ALGLIB_SSA_XAUUSD!$C$2:$C$1001,"",0)</f>
        <v/>
      </c>
      <c r="D346" s="1">
        <f>D338+(D350-D338)*8/12</f>
        <v>4655.8666666666668</v>
      </c>
      <c r="E346" s="1">
        <f>E338+(E350-E338)*8/12</f>
        <v>4660.8578533333339</v>
      </c>
      <c r="F346" s="1">
        <f>F338+(F350-F338)*8/12</f>
        <v>4664.7307499999997</v>
      </c>
      <c r="G346" s="1">
        <f>G338+(G350-G338)*8/12</f>
        <v>4670.0999499999998</v>
      </c>
      <c r="H346" s="1">
        <f>H338+(H350-H338)*8/12</f>
        <v>4650.9015533333331</v>
      </c>
      <c r="I346" t="str">
        <f>_xlfn.XLOOKUP($A346,ALGLIB_SSA_XAUUSD!$J$2:$J$1001,ALGLIB_SSA_XAUUSD!$K$2:$K$1001,"",0)</f>
        <v>XAUUSD</v>
      </c>
      <c r="J346" t="str">
        <f>_xlfn.XLOOKUP($A346,ALGLIB_SSA_XAUUSD!$J$2:$J$1001,ALGLIB_SSA_XAUUSD!$L$2:$L$1001,"",0)</f>
        <v>M5</v>
      </c>
      <c r="K346">
        <f>_xlfn.XLOOKUP($A346,ALGLIB_SSA_XAUUSD!$J$2:$J$1001,ALGLIB_SSA_XAUUSD!$M$2:$M$1001,"",0)</f>
        <v>4663.16</v>
      </c>
      <c r="L346">
        <f>_xlfn.XLOOKUP($A346,ALGLIB_SSA_XAUUSD!$J$2:$J$1001,ALGLIB_SSA_XAUUSD!$N$2:$N$1001,"",0)</f>
        <v>4663.9276300000001</v>
      </c>
      <c r="M346">
        <f>_xlfn.XLOOKUP($A346,ALGLIB_SSA_XAUUSD!$J$2:$J$1001,ALGLIB_SSA_XAUUSD!$O$2:$O$1001,"",0)</f>
        <v>4665.0436300000001</v>
      </c>
      <c r="N346">
        <f>_xlfn.XLOOKUP($A346,ALGLIB_SSA_XAUUSD!$J$2:$J$1001,ALGLIB_SSA_XAUUSD!$P$2:$P$1001,"",0)</f>
        <v>4667.0899900000004</v>
      </c>
      <c r="O346">
        <f>_xlfn.XLOOKUP($A346,ALGLIB_SSA_XAUUSD!$J$2:$J$1001,ALGLIB_SSA_XAUUSD!$Q$2:$Q$1001,"",0)</f>
        <v>4663.0913300000002</v>
      </c>
      <c r="R346">
        <f t="shared" si="75"/>
        <v>1775493600</v>
      </c>
      <c r="S346" t="str">
        <f t="shared" si="76"/>
        <v>XAUUSD</v>
      </c>
      <c r="T346" t="str">
        <f t="shared" si="77"/>
        <v>M5</v>
      </c>
      <c r="U346">
        <f t="shared" si="78"/>
        <v>4663.16</v>
      </c>
      <c r="V346">
        <f t="shared" si="79"/>
        <v>4660.8578533333339</v>
      </c>
      <c r="W346">
        <f t="shared" si="80"/>
        <v>4664.7307499999997</v>
      </c>
      <c r="X346">
        <f t="shared" si="81"/>
        <v>4663.9276300000001</v>
      </c>
      <c r="Y346">
        <f t="shared" si="82"/>
        <v>4665.0436300000001</v>
      </c>
      <c r="Z346">
        <f t="shared" si="83"/>
        <v>4670.0999499999998</v>
      </c>
      <c r="AA346">
        <f t="shared" si="84"/>
        <v>4667.0899900000004</v>
      </c>
      <c r="AB346">
        <f t="shared" si="85"/>
        <v>4650.9015533333331</v>
      </c>
      <c r="AC346">
        <f t="shared" si="86"/>
        <v>4663.0913300000002</v>
      </c>
      <c r="AE346">
        <f t="shared" si="87"/>
        <v>4663.9276300000001</v>
      </c>
      <c r="AF346">
        <f t="shared" si="88"/>
        <v>4670.0999499999998</v>
      </c>
      <c r="AG346">
        <f t="shared" si="89"/>
        <v>4650.9015533333331</v>
      </c>
    </row>
    <row r="347" spans="1:33" x14ac:dyDescent="0.55000000000000004">
      <c r="A347">
        <f>ALGLIB_SSA_XAUUSD!J347</f>
        <v>1775493900</v>
      </c>
      <c r="B347" t="str">
        <f>_xlfn.XLOOKUP($A347,ALGLIB_SSA_XAUUSD!$A$2:$A$1001,ALGLIB_SSA_XAUUSD!$B$2:$B$1001,"",0)</f>
        <v/>
      </c>
      <c r="C347" t="str">
        <f>_xlfn.XLOOKUP($A347,ALGLIB_SSA_XAUUSD!$A$2:$A$1001,ALGLIB_SSA_XAUUSD!$C$2:$C$1001,"",0)</f>
        <v/>
      </c>
      <c r="D347" s="1">
        <f>D338+(D350-D338)*9/12</f>
        <v>4655.2800000000007</v>
      </c>
      <c r="E347" s="1">
        <f>E338+(E350-E338)*9/12</f>
        <v>4660.61679</v>
      </c>
      <c r="F347" s="1">
        <f>F338+(F350-F338)*9/12</f>
        <v>4664.4284275</v>
      </c>
      <c r="G347" s="1">
        <f>G338+(G350-G338)*9/12</f>
        <v>4669.7664624999998</v>
      </c>
      <c r="H347" s="1">
        <f>H338+(H350-H338)*9/12</f>
        <v>4650.7862824999993</v>
      </c>
      <c r="I347" t="str">
        <f>_xlfn.XLOOKUP($A347,ALGLIB_SSA_XAUUSD!$J$2:$J$1001,ALGLIB_SSA_XAUUSD!$K$2:$K$1001,"",0)</f>
        <v>XAUUSD</v>
      </c>
      <c r="J347" t="str">
        <f>_xlfn.XLOOKUP($A347,ALGLIB_SSA_XAUUSD!$J$2:$J$1001,ALGLIB_SSA_XAUUSD!$L$2:$L$1001,"",0)</f>
        <v>M5</v>
      </c>
      <c r="K347">
        <f>_xlfn.XLOOKUP($A347,ALGLIB_SSA_XAUUSD!$J$2:$J$1001,ALGLIB_SSA_XAUUSD!$M$2:$M$1001,"",0)</f>
        <v>4664.8999999999996</v>
      </c>
      <c r="L347">
        <f>_xlfn.XLOOKUP($A347,ALGLIB_SSA_XAUUSD!$J$2:$J$1001,ALGLIB_SSA_XAUUSD!$N$2:$N$1001,"",0)</f>
        <v>4662.60653</v>
      </c>
      <c r="M347">
        <f>_xlfn.XLOOKUP($A347,ALGLIB_SSA_XAUUSD!$J$2:$J$1001,ALGLIB_SSA_XAUUSD!$O$2:$O$1001,"",0)</f>
        <v>4663.8250799999996</v>
      </c>
      <c r="N347">
        <f>_xlfn.XLOOKUP($A347,ALGLIB_SSA_XAUUSD!$J$2:$J$1001,ALGLIB_SSA_XAUUSD!$P$2:$P$1001,"",0)</f>
        <v>4665.5596299999997</v>
      </c>
      <c r="O347">
        <f>_xlfn.XLOOKUP($A347,ALGLIB_SSA_XAUUSD!$J$2:$J$1001,ALGLIB_SSA_XAUUSD!$Q$2:$Q$1001,"",0)</f>
        <v>4661.2314500000002</v>
      </c>
      <c r="R347">
        <f t="shared" si="75"/>
        <v>1775493900</v>
      </c>
      <c r="S347" t="str">
        <f t="shared" si="76"/>
        <v>XAUUSD</v>
      </c>
      <c r="T347" t="str">
        <f t="shared" si="77"/>
        <v>M5</v>
      </c>
      <c r="U347">
        <f t="shared" si="78"/>
        <v>4664.8999999999996</v>
      </c>
      <c r="V347">
        <f t="shared" si="79"/>
        <v>4660.61679</v>
      </c>
      <c r="W347">
        <f t="shared" si="80"/>
        <v>4664.4284275</v>
      </c>
      <c r="X347">
        <f t="shared" si="81"/>
        <v>4662.60653</v>
      </c>
      <c r="Y347">
        <f t="shared" si="82"/>
        <v>4663.8250799999996</v>
      </c>
      <c r="Z347">
        <f t="shared" si="83"/>
        <v>4669.7664624999998</v>
      </c>
      <c r="AA347">
        <f t="shared" si="84"/>
        <v>4665.5596299999997</v>
      </c>
      <c r="AB347">
        <f t="shared" si="85"/>
        <v>4650.7862824999993</v>
      </c>
      <c r="AC347">
        <f t="shared" si="86"/>
        <v>4661.2314500000002</v>
      </c>
      <c r="AE347">
        <f t="shared" si="87"/>
        <v>4662.60653</v>
      </c>
      <c r="AF347">
        <f t="shared" si="88"/>
        <v>4669.7664624999998</v>
      </c>
      <c r="AG347">
        <f t="shared" si="89"/>
        <v>4650.7862824999993</v>
      </c>
    </row>
    <row r="348" spans="1:33" x14ac:dyDescent="0.55000000000000004">
      <c r="A348">
        <f>ALGLIB_SSA_XAUUSD!J348</f>
        <v>1775494200</v>
      </c>
      <c r="B348" t="str">
        <f>_xlfn.XLOOKUP($A348,ALGLIB_SSA_XAUUSD!$A$2:$A$1001,ALGLIB_SSA_XAUUSD!$B$2:$B$1001,"",0)</f>
        <v/>
      </c>
      <c r="C348" t="str">
        <f>_xlfn.XLOOKUP($A348,ALGLIB_SSA_XAUUSD!$A$2:$A$1001,ALGLIB_SSA_XAUUSD!$C$2:$C$1001,"",0)</f>
        <v/>
      </c>
      <c r="D348" s="1">
        <f>D338+(D350-D338)*10/12</f>
        <v>4654.6933333333336</v>
      </c>
      <c r="E348" s="1">
        <f>E338+(E350-E338)*10/12</f>
        <v>4660.3757266666671</v>
      </c>
      <c r="F348" s="1">
        <f>F338+(F350-F338)*10/12</f>
        <v>4664.1261050000003</v>
      </c>
      <c r="G348" s="1">
        <f>G338+(G350-G338)*10/12</f>
        <v>4669.4329749999997</v>
      </c>
      <c r="H348" s="1">
        <f>H338+(H350-H338)*10/12</f>
        <v>4650.6710116666663</v>
      </c>
      <c r="I348" t="str">
        <f>_xlfn.XLOOKUP($A348,ALGLIB_SSA_XAUUSD!$J$2:$J$1001,ALGLIB_SSA_XAUUSD!$K$2:$K$1001,"",0)</f>
        <v>XAUUSD</v>
      </c>
      <c r="J348" t="str">
        <f>_xlfn.XLOOKUP($A348,ALGLIB_SSA_XAUUSD!$J$2:$J$1001,ALGLIB_SSA_XAUUSD!$L$2:$L$1001,"",0)</f>
        <v>M5</v>
      </c>
      <c r="K348">
        <f>_xlfn.XLOOKUP($A348,ALGLIB_SSA_XAUUSD!$J$2:$J$1001,ALGLIB_SSA_XAUUSD!$M$2:$M$1001,"",0)</f>
        <v>4662.88</v>
      </c>
      <c r="L348">
        <f>_xlfn.XLOOKUP($A348,ALGLIB_SSA_XAUUSD!$J$2:$J$1001,ALGLIB_SSA_XAUUSD!$N$2:$N$1001,"",0)</f>
        <v>4661.3651499999996</v>
      </c>
      <c r="M348">
        <f>_xlfn.XLOOKUP($A348,ALGLIB_SSA_XAUUSD!$J$2:$J$1001,ALGLIB_SSA_XAUUSD!$O$2:$O$1001,"",0)</f>
        <v>4662.5951100000002</v>
      </c>
      <c r="N348">
        <f>_xlfn.XLOOKUP($A348,ALGLIB_SSA_XAUUSD!$J$2:$J$1001,ALGLIB_SSA_XAUUSD!$P$2:$P$1001,"",0)</f>
        <v>4664.1372899999997</v>
      </c>
      <c r="O348">
        <f>_xlfn.XLOOKUP($A348,ALGLIB_SSA_XAUUSD!$J$2:$J$1001,ALGLIB_SSA_XAUUSD!$Q$2:$Q$1001,"",0)</f>
        <v>4659.2022900000002</v>
      </c>
      <c r="R348">
        <f t="shared" si="75"/>
        <v>1775494200</v>
      </c>
      <c r="S348" t="str">
        <f t="shared" si="76"/>
        <v>XAUUSD</v>
      </c>
      <c r="T348" t="str">
        <f t="shared" si="77"/>
        <v>M5</v>
      </c>
      <c r="U348">
        <f t="shared" si="78"/>
        <v>4662.88</v>
      </c>
      <c r="V348">
        <f t="shared" si="79"/>
        <v>4660.3757266666671</v>
      </c>
      <c r="W348">
        <f t="shared" si="80"/>
        <v>4664.1261050000003</v>
      </c>
      <c r="X348">
        <f t="shared" si="81"/>
        <v>4661.3651499999996</v>
      </c>
      <c r="Y348">
        <f t="shared" si="82"/>
        <v>4662.5951100000002</v>
      </c>
      <c r="Z348">
        <f t="shared" si="83"/>
        <v>4669.4329749999997</v>
      </c>
      <c r="AA348">
        <f t="shared" si="84"/>
        <v>4664.1372899999997</v>
      </c>
      <c r="AB348">
        <f t="shared" si="85"/>
        <v>4650.6710116666663</v>
      </c>
      <c r="AC348">
        <f t="shared" si="86"/>
        <v>4659.2022900000002</v>
      </c>
      <c r="AE348">
        <f t="shared" si="87"/>
        <v>4661.3651499999996</v>
      </c>
      <c r="AF348">
        <f t="shared" si="88"/>
        <v>4669.4329749999997</v>
      </c>
      <c r="AG348">
        <f t="shared" si="89"/>
        <v>4650.6710116666663</v>
      </c>
    </row>
    <row r="349" spans="1:33" x14ac:dyDescent="0.55000000000000004">
      <c r="A349">
        <f>ALGLIB_SSA_XAUUSD!J349</f>
        <v>1775494500</v>
      </c>
      <c r="B349" t="str">
        <f>_xlfn.XLOOKUP($A349,ALGLIB_SSA_XAUUSD!$A$2:$A$1001,ALGLIB_SSA_XAUUSD!$B$2:$B$1001,"",0)</f>
        <v/>
      </c>
      <c r="C349" t="str">
        <f>_xlfn.XLOOKUP($A349,ALGLIB_SSA_XAUUSD!$A$2:$A$1001,ALGLIB_SSA_XAUUSD!$C$2:$C$1001,"",0)</f>
        <v/>
      </c>
      <c r="D349" s="1">
        <f>D338+(D350-D338)*11/12</f>
        <v>4654.1066666666675</v>
      </c>
      <c r="E349" s="1">
        <f>E338+(E350-E338)*11/12</f>
        <v>4660.1346633333333</v>
      </c>
      <c r="F349" s="1">
        <f>F338+(F350-F338)*11/12</f>
        <v>4663.8237824999997</v>
      </c>
      <c r="G349" s="1">
        <f>G338+(G350-G338)*11/12</f>
        <v>4669.0994874999997</v>
      </c>
      <c r="H349" s="1">
        <f>H338+(H350-H338)*11/12</f>
        <v>4650.5557408333334</v>
      </c>
      <c r="I349" t="str">
        <f>_xlfn.XLOOKUP($A349,ALGLIB_SSA_XAUUSD!$J$2:$J$1001,ALGLIB_SSA_XAUUSD!$K$2:$K$1001,"",0)</f>
        <v>XAUUSD</v>
      </c>
      <c r="J349" t="str">
        <f>_xlfn.XLOOKUP($A349,ALGLIB_SSA_XAUUSD!$J$2:$J$1001,ALGLIB_SSA_XAUUSD!$L$2:$L$1001,"",0)</f>
        <v>M5</v>
      </c>
      <c r="K349">
        <f>_xlfn.XLOOKUP($A349,ALGLIB_SSA_XAUUSD!$J$2:$J$1001,ALGLIB_SSA_XAUUSD!$M$2:$M$1001,"",0)</f>
        <v>4660.5600000000004</v>
      </c>
      <c r="L349">
        <f>_xlfn.XLOOKUP($A349,ALGLIB_SSA_XAUUSD!$J$2:$J$1001,ALGLIB_SSA_XAUUSD!$N$2:$N$1001,"",0)</f>
        <v>4660.32521</v>
      </c>
      <c r="M349">
        <f>_xlfn.XLOOKUP($A349,ALGLIB_SSA_XAUUSD!$J$2:$J$1001,ALGLIB_SSA_XAUUSD!$O$2:$O$1001,"",0)</f>
        <v>4661.4601599999996</v>
      </c>
      <c r="N349">
        <f>_xlfn.XLOOKUP($A349,ALGLIB_SSA_XAUUSD!$J$2:$J$1001,ALGLIB_SSA_XAUUSD!$P$2:$P$1001,"",0)</f>
        <v>4662.8912899999996</v>
      </c>
      <c r="O349">
        <f>_xlfn.XLOOKUP($A349,ALGLIB_SSA_XAUUSD!$J$2:$J$1001,ALGLIB_SSA_XAUUSD!$Q$2:$Q$1001,"",0)</f>
        <v>4657.1738500000001</v>
      </c>
      <c r="R349">
        <f t="shared" si="75"/>
        <v>1775494500</v>
      </c>
      <c r="S349" t="str">
        <f t="shared" si="76"/>
        <v>XAUUSD</v>
      </c>
      <c r="T349" t="str">
        <f t="shared" si="77"/>
        <v>M5</v>
      </c>
      <c r="U349">
        <f t="shared" si="78"/>
        <v>4660.5600000000004</v>
      </c>
      <c r="V349">
        <f t="shared" si="79"/>
        <v>4660.1346633333333</v>
      </c>
      <c r="W349">
        <f t="shared" si="80"/>
        <v>4663.8237824999997</v>
      </c>
      <c r="X349">
        <f t="shared" si="81"/>
        <v>4660.32521</v>
      </c>
      <c r="Y349">
        <f t="shared" si="82"/>
        <v>4661.4601599999996</v>
      </c>
      <c r="Z349">
        <f t="shared" si="83"/>
        <v>4669.0994874999997</v>
      </c>
      <c r="AA349">
        <f t="shared" si="84"/>
        <v>4662.8912899999996</v>
      </c>
      <c r="AB349">
        <f t="shared" si="85"/>
        <v>4650.5557408333334</v>
      </c>
      <c r="AC349">
        <f t="shared" si="86"/>
        <v>4657.1738500000001</v>
      </c>
      <c r="AE349">
        <f t="shared" si="87"/>
        <v>4660.32521</v>
      </c>
      <c r="AF349">
        <f t="shared" si="88"/>
        <v>4669.0994874999997</v>
      </c>
      <c r="AG349">
        <f t="shared" si="89"/>
        <v>4650.5557408333334</v>
      </c>
    </row>
    <row r="350" spans="1:33" x14ac:dyDescent="0.55000000000000004">
      <c r="A350">
        <f>ALGLIB_SSA_XAUUSD!J350</f>
        <v>1775494800</v>
      </c>
      <c r="B350" t="str">
        <f>_xlfn.XLOOKUP($A350,ALGLIB_SSA_XAUUSD!$A$2:$A$1001,ALGLIB_SSA_XAUUSD!$B$2:$B$1001,"",0)</f>
        <v>XAUUSD</v>
      </c>
      <c r="C350" t="str">
        <f>_xlfn.XLOOKUP($A350,ALGLIB_SSA_XAUUSD!$A$2:$A$1001,ALGLIB_SSA_XAUUSD!$C$2:$C$1001,"",0)</f>
        <v>H1</v>
      </c>
      <c r="D350" s="2">
        <f>_xlfn.XLOOKUP($A350,ALGLIB_SSA_XAUUSD!$A$2:$A$1001,ALGLIB_SSA_XAUUSD!$D$2:$D$1001,"",0)</f>
        <v>4653.5200000000004</v>
      </c>
      <c r="E350" s="2">
        <f>_xlfn.XLOOKUP($A350,ALGLIB_SSA_XAUUSD!$A$2:$A$1001,ALGLIB_SSA_XAUUSD!$E$2:$E$1001,"",0)</f>
        <v>4659.8936000000003</v>
      </c>
      <c r="F350" s="2">
        <f>_xlfn.XLOOKUP($A350,ALGLIB_SSA_XAUUSD!$A$2:$A$1001,ALGLIB_SSA_XAUUSD!$F$2:$F$1001,"",0)</f>
        <v>4663.5214599999999</v>
      </c>
      <c r="G350" s="2">
        <f>_xlfn.XLOOKUP($A350,ALGLIB_SSA_XAUUSD!$A$2:$A$1001,ALGLIB_SSA_XAUUSD!$G$2:$G$1001,"",0)</f>
        <v>4668.7659999999996</v>
      </c>
      <c r="H350" s="2">
        <f>_xlfn.XLOOKUP($A350,ALGLIB_SSA_XAUUSD!$A$2:$A$1001,ALGLIB_SSA_XAUUSD!$H$2:$H$1001,"",0)</f>
        <v>4650.4404699999996</v>
      </c>
      <c r="I350" t="str">
        <f>_xlfn.XLOOKUP($A350,ALGLIB_SSA_XAUUSD!$J$2:$J$1001,ALGLIB_SSA_XAUUSD!$K$2:$K$1001,"",0)</f>
        <v>XAUUSD</v>
      </c>
      <c r="J350" t="str">
        <f>_xlfn.XLOOKUP($A350,ALGLIB_SSA_XAUUSD!$J$2:$J$1001,ALGLIB_SSA_XAUUSD!$L$2:$L$1001,"",0)</f>
        <v>M5</v>
      </c>
      <c r="K350">
        <f>_xlfn.XLOOKUP($A350,ALGLIB_SSA_XAUUSD!$J$2:$J$1001,ALGLIB_SSA_XAUUSD!$M$2:$M$1001,"",0)</f>
        <v>4659.1099999999997</v>
      </c>
      <c r="L350">
        <f>_xlfn.XLOOKUP($A350,ALGLIB_SSA_XAUUSD!$J$2:$J$1001,ALGLIB_SSA_XAUUSD!$N$2:$N$1001,"",0)</f>
        <v>4659.5567600000004</v>
      </c>
      <c r="M350">
        <f>_xlfn.XLOOKUP($A350,ALGLIB_SSA_XAUUSD!$J$2:$J$1001,ALGLIB_SSA_XAUUSD!$O$2:$O$1001,"",0)</f>
        <v>4660.50846</v>
      </c>
      <c r="N350">
        <f>_xlfn.XLOOKUP($A350,ALGLIB_SSA_XAUUSD!$J$2:$J$1001,ALGLIB_SSA_XAUUSD!$P$2:$P$1001,"",0)</f>
        <v>4661.9460200000003</v>
      </c>
      <c r="O350">
        <f>_xlfn.XLOOKUP($A350,ALGLIB_SSA_XAUUSD!$J$2:$J$1001,ALGLIB_SSA_XAUUSD!$Q$2:$Q$1001,"",0)</f>
        <v>4655.4384899999995</v>
      </c>
      <c r="R350">
        <f t="shared" si="75"/>
        <v>1775494800</v>
      </c>
      <c r="S350" t="str">
        <f t="shared" si="76"/>
        <v>XAUUSD</v>
      </c>
      <c r="T350" t="str">
        <f t="shared" si="77"/>
        <v>M5</v>
      </c>
      <c r="U350">
        <f t="shared" si="78"/>
        <v>4659.1099999999997</v>
      </c>
      <c r="V350">
        <f t="shared" si="79"/>
        <v>4659.8936000000003</v>
      </c>
      <c r="W350">
        <f t="shared" si="80"/>
        <v>4663.5214599999999</v>
      </c>
      <c r="X350">
        <f t="shared" si="81"/>
        <v>4659.5567600000004</v>
      </c>
      <c r="Y350">
        <f t="shared" si="82"/>
        <v>4660.50846</v>
      </c>
      <c r="Z350">
        <f t="shared" si="83"/>
        <v>4668.7659999999996</v>
      </c>
      <c r="AA350">
        <f t="shared" si="84"/>
        <v>4661.9460200000003</v>
      </c>
      <c r="AB350">
        <f t="shared" si="85"/>
        <v>4650.4404699999996</v>
      </c>
      <c r="AC350">
        <f t="shared" si="86"/>
        <v>4655.4384899999995</v>
      </c>
      <c r="AE350">
        <f t="shared" si="87"/>
        <v>4659.5567600000004</v>
      </c>
      <c r="AF350">
        <f t="shared" si="88"/>
        <v>4668.7659999999996</v>
      </c>
      <c r="AG350">
        <f t="shared" si="89"/>
        <v>4650.4404699999996</v>
      </c>
    </row>
    <row r="351" spans="1:33" x14ac:dyDescent="0.55000000000000004">
      <c r="A351">
        <f>ALGLIB_SSA_XAUUSD!J351</f>
        <v>1775495100</v>
      </c>
      <c r="B351" t="str">
        <f>_xlfn.XLOOKUP($A351,ALGLIB_SSA_XAUUSD!$A$2:$A$1001,ALGLIB_SSA_XAUUSD!$B$2:$B$1001,"",0)</f>
        <v/>
      </c>
      <c r="C351" t="str">
        <f>_xlfn.XLOOKUP($A351,ALGLIB_SSA_XAUUSD!$A$2:$A$1001,ALGLIB_SSA_XAUUSD!$C$2:$C$1001,"",0)</f>
        <v/>
      </c>
      <c r="D351" s="1">
        <f>D350+(D362-D350)*1/12</f>
        <v>4653.9225000000006</v>
      </c>
      <c r="E351" s="1">
        <f>E350+(E362-E350)*1/12</f>
        <v>4659.7405991666674</v>
      </c>
      <c r="F351" s="1">
        <f>F350+(F362-F350)*1/12</f>
        <v>4663.2937991666668</v>
      </c>
      <c r="G351" s="1">
        <f>G350+(G362-G350)*1/12</f>
        <v>4668.5480908333329</v>
      </c>
      <c r="H351" s="1">
        <f>H350+(H362-H350)*1/12</f>
        <v>4650.3933324999998</v>
      </c>
      <c r="I351" t="str">
        <f>_xlfn.XLOOKUP($A351,ALGLIB_SSA_XAUUSD!$J$2:$J$1001,ALGLIB_SSA_XAUUSD!$K$2:$K$1001,"",0)</f>
        <v>XAUUSD</v>
      </c>
      <c r="J351" t="str">
        <f>_xlfn.XLOOKUP($A351,ALGLIB_SSA_XAUUSD!$J$2:$J$1001,ALGLIB_SSA_XAUUSD!$L$2:$L$1001,"",0)</f>
        <v>M5</v>
      </c>
      <c r="K351">
        <f>_xlfn.XLOOKUP($A351,ALGLIB_SSA_XAUUSD!$J$2:$J$1001,ALGLIB_SSA_XAUUSD!$M$2:$M$1001,"",0)</f>
        <v>4658.37</v>
      </c>
      <c r="L351">
        <f>_xlfn.XLOOKUP($A351,ALGLIB_SSA_XAUUSD!$J$2:$J$1001,ALGLIB_SSA_XAUUSD!$N$2:$N$1001,"",0)</f>
        <v>4659.0348000000004</v>
      </c>
      <c r="M351">
        <f>_xlfn.XLOOKUP($A351,ALGLIB_SSA_XAUUSD!$J$2:$J$1001,ALGLIB_SSA_XAUUSD!$O$2:$O$1001,"",0)</f>
        <v>4659.7716300000002</v>
      </c>
      <c r="N351">
        <f>_xlfn.XLOOKUP($A351,ALGLIB_SSA_XAUUSD!$J$2:$J$1001,ALGLIB_SSA_XAUUSD!$P$2:$P$1001,"",0)</f>
        <v>4661.3068800000001</v>
      </c>
      <c r="O351">
        <f>_xlfn.XLOOKUP($A351,ALGLIB_SSA_XAUUSD!$J$2:$J$1001,ALGLIB_SSA_XAUUSD!$Q$2:$Q$1001,"",0)</f>
        <v>4654.1845700000003</v>
      </c>
      <c r="R351">
        <f t="shared" si="75"/>
        <v>1775495100</v>
      </c>
      <c r="S351" t="str">
        <f t="shared" si="76"/>
        <v>XAUUSD</v>
      </c>
      <c r="T351" t="str">
        <f t="shared" si="77"/>
        <v>M5</v>
      </c>
      <c r="U351">
        <f t="shared" si="78"/>
        <v>4658.37</v>
      </c>
      <c r="V351">
        <f t="shared" si="79"/>
        <v>4659.7405991666674</v>
      </c>
      <c r="W351">
        <f t="shared" si="80"/>
        <v>4663.2937991666668</v>
      </c>
      <c r="X351">
        <f t="shared" si="81"/>
        <v>4659.0348000000004</v>
      </c>
      <c r="Y351">
        <f t="shared" si="82"/>
        <v>4659.7716300000002</v>
      </c>
      <c r="Z351">
        <f t="shared" si="83"/>
        <v>4668.5480908333329</v>
      </c>
      <c r="AA351">
        <f t="shared" si="84"/>
        <v>4661.3068800000001</v>
      </c>
      <c r="AB351">
        <f t="shared" si="85"/>
        <v>4650.3933324999998</v>
      </c>
      <c r="AC351">
        <f t="shared" si="86"/>
        <v>4654.1845700000003</v>
      </c>
      <c r="AE351">
        <f t="shared" si="87"/>
        <v>4659.0348000000004</v>
      </c>
      <c r="AF351">
        <f t="shared" si="88"/>
        <v>4668.5480908333329</v>
      </c>
      <c r="AG351">
        <f t="shared" si="89"/>
        <v>4650.3933324999998</v>
      </c>
    </row>
    <row r="352" spans="1:33" x14ac:dyDescent="0.55000000000000004">
      <c r="A352">
        <f>ALGLIB_SSA_XAUUSD!J352</f>
        <v>1775495400</v>
      </c>
      <c r="B352" t="str">
        <f>_xlfn.XLOOKUP($A352,ALGLIB_SSA_XAUUSD!$A$2:$A$1001,ALGLIB_SSA_XAUUSD!$B$2:$B$1001,"",0)</f>
        <v/>
      </c>
      <c r="C352" t="str">
        <f>_xlfn.XLOOKUP($A352,ALGLIB_SSA_XAUUSD!$A$2:$A$1001,ALGLIB_SSA_XAUUSD!$C$2:$C$1001,"",0)</f>
        <v/>
      </c>
      <c r="D352" s="1">
        <f>D350+(D362-D350)*2/12</f>
        <v>4654.3250000000007</v>
      </c>
      <c r="E352" s="1">
        <f>E350+(E362-E350)*2/12</f>
        <v>4659.5875983333335</v>
      </c>
      <c r="F352" s="1">
        <f>F350+(F362-F350)*2/12</f>
        <v>4663.0661383333336</v>
      </c>
      <c r="G352" s="1">
        <f>G350+(G362-G350)*2/12</f>
        <v>4668.3301816666662</v>
      </c>
      <c r="H352" s="1">
        <f>H350+(H362-H350)*2/12</f>
        <v>4650.3461950000001</v>
      </c>
      <c r="I352" t="str">
        <f>_xlfn.XLOOKUP($A352,ALGLIB_SSA_XAUUSD!$J$2:$J$1001,ALGLIB_SSA_XAUUSD!$K$2:$K$1001,"",0)</f>
        <v>XAUUSD</v>
      </c>
      <c r="J352" t="str">
        <f>_xlfn.XLOOKUP($A352,ALGLIB_SSA_XAUUSD!$J$2:$J$1001,ALGLIB_SSA_XAUUSD!$L$2:$L$1001,"",0)</f>
        <v>M5</v>
      </c>
      <c r="K352">
        <f>_xlfn.XLOOKUP($A352,ALGLIB_SSA_XAUUSD!$J$2:$J$1001,ALGLIB_SSA_XAUUSD!$M$2:$M$1001,"",0)</f>
        <v>4654</v>
      </c>
      <c r="L352">
        <f>_xlfn.XLOOKUP($A352,ALGLIB_SSA_XAUUSD!$J$2:$J$1001,ALGLIB_SSA_XAUUSD!$N$2:$N$1001,"",0)</f>
        <v>4658.6833999999999</v>
      </c>
      <c r="M352">
        <f>_xlfn.XLOOKUP($A352,ALGLIB_SSA_XAUUSD!$J$2:$J$1001,ALGLIB_SSA_XAUUSD!$O$2:$O$1001,"",0)</f>
        <v>4659.2275200000004</v>
      </c>
      <c r="N352">
        <f>_xlfn.XLOOKUP($A352,ALGLIB_SSA_XAUUSD!$J$2:$J$1001,ALGLIB_SSA_XAUUSD!$P$2:$P$1001,"",0)</f>
        <v>4660.8867200000004</v>
      </c>
      <c r="O352">
        <f>_xlfn.XLOOKUP($A352,ALGLIB_SSA_XAUUSD!$J$2:$J$1001,ALGLIB_SSA_XAUUSD!$Q$2:$Q$1001,"",0)</f>
        <v>4653.4153100000003</v>
      </c>
      <c r="R352">
        <f t="shared" si="75"/>
        <v>1775495400</v>
      </c>
      <c r="S352" t="str">
        <f t="shared" si="76"/>
        <v>XAUUSD</v>
      </c>
      <c r="T352" t="str">
        <f t="shared" si="77"/>
        <v>M5</v>
      </c>
      <c r="U352">
        <f t="shared" si="78"/>
        <v>4654</v>
      </c>
      <c r="V352">
        <f t="shared" si="79"/>
        <v>4659.5875983333335</v>
      </c>
      <c r="W352">
        <f t="shared" si="80"/>
        <v>4663.0661383333336</v>
      </c>
      <c r="X352">
        <f t="shared" si="81"/>
        <v>4658.6833999999999</v>
      </c>
      <c r="Y352">
        <f t="shared" si="82"/>
        <v>4659.2275200000004</v>
      </c>
      <c r="Z352">
        <f t="shared" si="83"/>
        <v>4668.3301816666662</v>
      </c>
      <c r="AA352">
        <f t="shared" si="84"/>
        <v>4660.8867200000004</v>
      </c>
      <c r="AB352">
        <f t="shared" si="85"/>
        <v>4650.3461950000001</v>
      </c>
      <c r="AC352">
        <f t="shared" si="86"/>
        <v>4653.4153100000003</v>
      </c>
      <c r="AE352">
        <f t="shared" si="87"/>
        <v>4658.6833999999999</v>
      </c>
      <c r="AF352">
        <f t="shared" si="88"/>
        <v>4668.3301816666662</v>
      </c>
      <c r="AG352">
        <f t="shared" si="89"/>
        <v>4650.3461950000001</v>
      </c>
    </row>
    <row r="353" spans="1:33" x14ac:dyDescent="0.55000000000000004">
      <c r="A353">
        <f>ALGLIB_SSA_XAUUSD!J353</f>
        <v>1775495700</v>
      </c>
      <c r="B353" t="str">
        <f>_xlfn.XLOOKUP($A353,ALGLIB_SSA_XAUUSD!$A$2:$A$1001,ALGLIB_SSA_XAUUSD!$B$2:$B$1001,"",0)</f>
        <v/>
      </c>
      <c r="C353" t="str">
        <f>_xlfn.XLOOKUP($A353,ALGLIB_SSA_XAUUSD!$A$2:$A$1001,ALGLIB_SSA_XAUUSD!$C$2:$C$1001,"",0)</f>
        <v/>
      </c>
      <c r="D353" s="1">
        <f>D350+(D362-D350)*3/12</f>
        <v>4654.7275000000009</v>
      </c>
      <c r="E353" s="1">
        <f>E350+(E362-E350)*3/12</f>
        <v>4659.4345975000006</v>
      </c>
      <c r="F353" s="1">
        <f>F350+(F362-F350)*3/12</f>
        <v>4662.8384774999995</v>
      </c>
      <c r="G353" s="1">
        <f>G350+(G362-G350)*3/12</f>
        <v>4668.1122724999996</v>
      </c>
      <c r="H353" s="1">
        <f>H350+(H362-H350)*3/12</f>
        <v>4650.2990574999994</v>
      </c>
      <c r="I353" t="str">
        <f>_xlfn.XLOOKUP($A353,ALGLIB_SSA_XAUUSD!$J$2:$J$1001,ALGLIB_SSA_XAUUSD!$K$2:$K$1001,"",0)</f>
        <v>XAUUSD</v>
      </c>
      <c r="J353" t="str">
        <f>_xlfn.XLOOKUP($A353,ALGLIB_SSA_XAUUSD!$J$2:$J$1001,ALGLIB_SSA_XAUUSD!$L$2:$L$1001,"",0)</f>
        <v>M5</v>
      </c>
      <c r="K353">
        <f>_xlfn.XLOOKUP($A353,ALGLIB_SSA_XAUUSD!$J$2:$J$1001,ALGLIB_SSA_XAUUSD!$M$2:$M$1001,"",0)</f>
        <v>4659.6099999999997</v>
      </c>
      <c r="L353">
        <f>_xlfn.XLOOKUP($A353,ALGLIB_SSA_XAUUSD!$J$2:$J$1001,ALGLIB_SSA_XAUUSD!$N$2:$N$1001,"",0)</f>
        <v>4658.4777599999998</v>
      </c>
      <c r="M353">
        <f>_xlfn.XLOOKUP($A353,ALGLIB_SSA_XAUUSD!$J$2:$J$1001,ALGLIB_SSA_XAUUSD!$O$2:$O$1001,"",0)</f>
        <v>4658.8526400000001</v>
      </c>
      <c r="N353">
        <f>_xlfn.XLOOKUP($A353,ALGLIB_SSA_XAUUSD!$J$2:$J$1001,ALGLIB_SSA_XAUUSD!$P$2:$P$1001,"",0)</f>
        <v>4660.5579200000002</v>
      </c>
      <c r="O353">
        <f>_xlfn.XLOOKUP($A353,ALGLIB_SSA_XAUUSD!$J$2:$J$1001,ALGLIB_SSA_XAUUSD!$Q$2:$Q$1001,"",0)</f>
        <v>4653.2919199999997</v>
      </c>
      <c r="R353">
        <f t="shared" si="75"/>
        <v>1775495700</v>
      </c>
      <c r="S353" t="str">
        <f t="shared" si="76"/>
        <v>XAUUSD</v>
      </c>
      <c r="T353" t="str">
        <f t="shared" si="77"/>
        <v>M5</v>
      </c>
      <c r="U353">
        <f t="shared" si="78"/>
        <v>4659.6099999999997</v>
      </c>
      <c r="V353">
        <f t="shared" si="79"/>
        <v>4659.4345975000006</v>
      </c>
      <c r="W353">
        <f t="shared" si="80"/>
        <v>4662.8384774999995</v>
      </c>
      <c r="X353">
        <f t="shared" si="81"/>
        <v>4658.4777599999998</v>
      </c>
      <c r="Y353">
        <f t="shared" si="82"/>
        <v>4658.8526400000001</v>
      </c>
      <c r="Z353">
        <f t="shared" si="83"/>
        <v>4668.1122724999996</v>
      </c>
      <c r="AA353">
        <f t="shared" si="84"/>
        <v>4660.5579200000002</v>
      </c>
      <c r="AB353">
        <f t="shared" si="85"/>
        <v>4650.2990574999994</v>
      </c>
      <c r="AC353">
        <f t="shared" si="86"/>
        <v>4653.2919199999997</v>
      </c>
      <c r="AE353">
        <f t="shared" si="87"/>
        <v>4658.4777599999998</v>
      </c>
      <c r="AF353">
        <f t="shared" si="88"/>
        <v>4668.1122724999996</v>
      </c>
      <c r="AG353">
        <f t="shared" si="89"/>
        <v>4650.2990574999994</v>
      </c>
    </row>
    <row r="354" spans="1:33" x14ac:dyDescent="0.55000000000000004">
      <c r="A354">
        <f>ALGLIB_SSA_XAUUSD!J354</f>
        <v>1775496000</v>
      </c>
      <c r="B354" t="str">
        <f>_xlfn.XLOOKUP($A354,ALGLIB_SSA_XAUUSD!$A$2:$A$1001,ALGLIB_SSA_XAUUSD!$B$2:$B$1001,"",0)</f>
        <v/>
      </c>
      <c r="C354" t="str">
        <f>_xlfn.XLOOKUP($A354,ALGLIB_SSA_XAUUSD!$A$2:$A$1001,ALGLIB_SSA_XAUUSD!$C$2:$C$1001,"",0)</f>
        <v/>
      </c>
      <c r="D354" s="1">
        <f>D350+(D362-D350)*4/12</f>
        <v>4655.13</v>
      </c>
      <c r="E354" s="1">
        <f>E350+(E362-E350)*4/12</f>
        <v>4659.2815966666667</v>
      </c>
      <c r="F354" s="1">
        <f>F350+(F362-F350)*4/12</f>
        <v>4662.6108166666663</v>
      </c>
      <c r="G354" s="1">
        <f>G350+(G362-G350)*4/12</f>
        <v>4667.8943633333329</v>
      </c>
      <c r="H354" s="1">
        <f>H350+(H362-H350)*4/12</f>
        <v>4650.2519199999997</v>
      </c>
      <c r="I354" t="str">
        <f>_xlfn.XLOOKUP($A354,ALGLIB_SSA_XAUUSD!$J$2:$J$1001,ALGLIB_SSA_XAUUSD!$K$2:$K$1001,"",0)</f>
        <v>XAUUSD</v>
      </c>
      <c r="J354" t="str">
        <f>_xlfn.XLOOKUP($A354,ALGLIB_SSA_XAUUSD!$J$2:$J$1001,ALGLIB_SSA_XAUUSD!$L$2:$L$1001,"",0)</f>
        <v>M5</v>
      </c>
      <c r="K354">
        <f>_xlfn.XLOOKUP($A354,ALGLIB_SSA_XAUUSD!$J$2:$J$1001,ALGLIB_SSA_XAUUSD!$M$2:$M$1001,"",0)</f>
        <v>4659.75</v>
      </c>
      <c r="L354">
        <f>_xlfn.XLOOKUP($A354,ALGLIB_SSA_XAUUSD!$J$2:$J$1001,ALGLIB_SSA_XAUUSD!$N$2:$N$1001,"",0)</f>
        <v>4658.1496299999999</v>
      </c>
      <c r="M354">
        <f>_xlfn.XLOOKUP($A354,ALGLIB_SSA_XAUUSD!$J$2:$J$1001,ALGLIB_SSA_XAUUSD!$O$2:$O$1001,"",0)</f>
        <v>4658.5011299999996</v>
      </c>
      <c r="N354">
        <f>_xlfn.XLOOKUP($A354,ALGLIB_SSA_XAUUSD!$J$2:$J$1001,ALGLIB_SSA_XAUUSD!$P$2:$P$1001,"",0)</f>
        <v>4660.18966</v>
      </c>
      <c r="O354">
        <f>_xlfn.XLOOKUP($A354,ALGLIB_SSA_XAUUSD!$J$2:$J$1001,ALGLIB_SSA_XAUUSD!$Q$2:$Q$1001,"",0)</f>
        <v>4653.5242200000002</v>
      </c>
      <c r="R354">
        <f t="shared" si="75"/>
        <v>1775496000</v>
      </c>
      <c r="S354" t="str">
        <f t="shared" si="76"/>
        <v>XAUUSD</v>
      </c>
      <c r="T354" t="str">
        <f t="shared" si="77"/>
        <v>M5</v>
      </c>
      <c r="U354">
        <f t="shared" si="78"/>
        <v>4659.75</v>
      </c>
      <c r="V354">
        <f t="shared" si="79"/>
        <v>4659.2815966666667</v>
      </c>
      <c r="W354">
        <f t="shared" si="80"/>
        <v>4662.6108166666663</v>
      </c>
      <c r="X354">
        <f t="shared" si="81"/>
        <v>4658.1496299999999</v>
      </c>
      <c r="Y354">
        <f t="shared" si="82"/>
        <v>4658.5011299999996</v>
      </c>
      <c r="Z354">
        <f t="shared" si="83"/>
        <v>4667.8943633333329</v>
      </c>
      <c r="AA354">
        <f t="shared" si="84"/>
        <v>4660.18966</v>
      </c>
      <c r="AB354">
        <f t="shared" si="85"/>
        <v>4650.2519199999997</v>
      </c>
      <c r="AC354">
        <f t="shared" si="86"/>
        <v>4653.5242200000002</v>
      </c>
      <c r="AE354">
        <f t="shared" si="87"/>
        <v>4658.1496299999999</v>
      </c>
      <c r="AF354">
        <f t="shared" si="88"/>
        <v>4667.8943633333329</v>
      </c>
      <c r="AG354">
        <f t="shared" si="89"/>
        <v>4650.2519199999997</v>
      </c>
    </row>
    <row r="355" spans="1:33" x14ac:dyDescent="0.55000000000000004">
      <c r="A355">
        <f>ALGLIB_SSA_XAUUSD!J355</f>
        <v>1775496300</v>
      </c>
      <c r="B355" t="str">
        <f>_xlfn.XLOOKUP($A355,ALGLIB_SSA_XAUUSD!$A$2:$A$1001,ALGLIB_SSA_XAUUSD!$B$2:$B$1001,"",0)</f>
        <v/>
      </c>
      <c r="C355" t="str">
        <f>_xlfn.XLOOKUP($A355,ALGLIB_SSA_XAUUSD!$A$2:$A$1001,ALGLIB_SSA_XAUUSD!$C$2:$C$1001,"",0)</f>
        <v/>
      </c>
      <c r="D355" s="1">
        <f>D350+(D362-D350)*5/12</f>
        <v>4655.5325000000003</v>
      </c>
      <c r="E355" s="1">
        <f>E350+(E362-E350)*5/12</f>
        <v>4659.1285958333337</v>
      </c>
      <c r="F355" s="1">
        <f>F350+(F362-F350)*5/12</f>
        <v>4662.3831558333331</v>
      </c>
      <c r="G355" s="1">
        <f>G350+(G362-G350)*5/12</f>
        <v>4667.6764541666662</v>
      </c>
      <c r="H355" s="1">
        <f>H350+(H362-H350)*5/12</f>
        <v>4650.2047825</v>
      </c>
      <c r="I355" t="str">
        <f>_xlfn.XLOOKUP($A355,ALGLIB_SSA_XAUUSD!$J$2:$J$1001,ALGLIB_SSA_XAUUSD!$K$2:$K$1001,"",0)</f>
        <v>XAUUSD</v>
      </c>
      <c r="J355" t="str">
        <f>_xlfn.XLOOKUP($A355,ALGLIB_SSA_XAUUSD!$J$2:$J$1001,ALGLIB_SSA_XAUUSD!$L$2:$L$1001,"",0)</f>
        <v>M5</v>
      </c>
      <c r="K355">
        <f>_xlfn.XLOOKUP($A355,ALGLIB_SSA_XAUUSD!$J$2:$J$1001,ALGLIB_SSA_XAUUSD!$M$2:$M$1001,"",0)</f>
        <v>4656.26</v>
      </c>
      <c r="L355">
        <f>_xlfn.XLOOKUP($A355,ALGLIB_SSA_XAUUSD!$J$2:$J$1001,ALGLIB_SSA_XAUUSD!$N$2:$N$1001,"",0)</f>
        <v>4657.6184599999997</v>
      </c>
      <c r="M355">
        <f>_xlfn.XLOOKUP($A355,ALGLIB_SSA_XAUUSD!$J$2:$J$1001,ALGLIB_SSA_XAUUSD!$O$2:$O$1001,"",0)</f>
        <v>4658.0598</v>
      </c>
      <c r="N355">
        <f>_xlfn.XLOOKUP($A355,ALGLIB_SSA_XAUUSD!$J$2:$J$1001,ALGLIB_SSA_XAUUSD!$P$2:$P$1001,"",0)</f>
        <v>4659.6799600000004</v>
      </c>
      <c r="O355">
        <f>_xlfn.XLOOKUP($A355,ALGLIB_SSA_XAUUSD!$J$2:$J$1001,ALGLIB_SSA_XAUUSD!$Q$2:$Q$1001,"",0)</f>
        <v>4653.7188999999998</v>
      </c>
      <c r="R355">
        <f t="shared" si="75"/>
        <v>1775496300</v>
      </c>
      <c r="S355" t="str">
        <f t="shared" si="76"/>
        <v>XAUUSD</v>
      </c>
      <c r="T355" t="str">
        <f t="shared" si="77"/>
        <v>M5</v>
      </c>
      <c r="U355">
        <f t="shared" si="78"/>
        <v>4656.26</v>
      </c>
      <c r="V355">
        <f t="shared" si="79"/>
        <v>4659.1285958333337</v>
      </c>
      <c r="W355">
        <f t="shared" si="80"/>
        <v>4662.3831558333331</v>
      </c>
      <c r="X355">
        <f t="shared" si="81"/>
        <v>4657.6184599999997</v>
      </c>
      <c r="Y355">
        <f t="shared" si="82"/>
        <v>4658.0598</v>
      </c>
      <c r="Z355">
        <f t="shared" si="83"/>
        <v>4667.6764541666662</v>
      </c>
      <c r="AA355">
        <f t="shared" si="84"/>
        <v>4659.6799600000004</v>
      </c>
      <c r="AB355">
        <f t="shared" si="85"/>
        <v>4650.2047825</v>
      </c>
      <c r="AC355">
        <f t="shared" si="86"/>
        <v>4653.7188999999998</v>
      </c>
      <c r="AE355">
        <f t="shared" si="87"/>
        <v>4657.6184599999997</v>
      </c>
      <c r="AF355">
        <f t="shared" si="88"/>
        <v>4667.6764541666662</v>
      </c>
      <c r="AG355">
        <f t="shared" si="89"/>
        <v>4650.2047825</v>
      </c>
    </row>
    <row r="356" spans="1:33" x14ac:dyDescent="0.55000000000000004">
      <c r="A356">
        <f>ALGLIB_SSA_XAUUSD!J356</f>
        <v>1775496600</v>
      </c>
      <c r="B356" t="str">
        <f>_xlfn.XLOOKUP($A356,ALGLIB_SSA_XAUUSD!$A$2:$A$1001,ALGLIB_SSA_XAUUSD!$B$2:$B$1001,"",0)</f>
        <v/>
      </c>
      <c r="C356" t="str">
        <f>_xlfn.XLOOKUP($A356,ALGLIB_SSA_XAUUSD!$A$2:$A$1001,ALGLIB_SSA_XAUUSD!$C$2:$C$1001,"",0)</f>
        <v/>
      </c>
      <c r="D356" s="1">
        <f>D350+(D362-D350)*6/12</f>
        <v>4655.9350000000004</v>
      </c>
      <c r="E356" s="1">
        <f>E350+(E362-E350)*6/12</f>
        <v>4658.9755949999999</v>
      </c>
      <c r="F356" s="1">
        <f>F350+(F362-F350)*6/12</f>
        <v>4662.155495</v>
      </c>
      <c r="G356" s="1">
        <f>G350+(G362-G350)*6/12</f>
        <v>4667.4585449999995</v>
      </c>
      <c r="H356" s="1">
        <f>H350+(H362-H350)*6/12</f>
        <v>4650.1576449999993</v>
      </c>
      <c r="I356" t="str">
        <f>_xlfn.XLOOKUP($A356,ALGLIB_SSA_XAUUSD!$J$2:$J$1001,ALGLIB_SSA_XAUUSD!$K$2:$K$1001,"",0)</f>
        <v>XAUUSD</v>
      </c>
      <c r="J356" t="str">
        <f>_xlfn.XLOOKUP($A356,ALGLIB_SSA_XAUUSD!$J$2:$J$1001,ALGLIB_SSA_XAUUSD!$L$2:$L$1001,"",0)</f>
        <v>M5</v>
      </c>
      <c r="K356">
        <f>_xlfn.XLOOKUP($A356,ALGLIB_SSA_XAUUSD!$J$2:$J$1001,ALGLIB_SSA_XAUUSD!$M$2:$M$1001,"",0)</f>
        <v>4659.2</v>
      </c>
      <c r="L356">
        <f>_xlfn.XLOOKUP($A356,ALGLIB_SSA_XAUUSD!$J$2:$J$1001,ALGLIB_SSA_XAUUSD!$N$2:$N$1001,"",0)</f>
        <v>4656.98398</v>
      </c>
      <c r="M356">
        <f>_xlfn.XLOOKUP($A356,ALGLIB_SSA_XAUUSD!$J$2:$J$1001,ALGLIB_SSA_XAUUSD!$O$2:$O$1001,"",0)</f>
        <v>4657.52189</v>
      </c>
      <c r="N356">
        <f>_xlfn.XLOOKUP($A356,ALGLIB_SSA_XAUUSD!$J$2:$J$1001,ALGLIB_SSA_XAUUSD!$P$2:$P$1001,"",0)</f>
        <v>4659.0195999999996</v>
      </c>
      <c r="O356">
        <f>_xlfn.XLOOKUP($A356,ALGLIB_SSA_XAUUSD!$J$2:$J$1001,ALGLIB_SSA_XAUUSD!$Q$2:$Q$1001,"",0)</f>
        <v>4653.7873900000004</v>
      </c>
      <c r="R356">
        <f t="shared" si="75"/>
        <v>1775496600</v>
      </c>
      <c r="S356" t="str">
        <f t="shared" si="76"/>
        <v>XAUUSD</v>
      </c>
      <c r="T356" t="str">
        <f t="shared" si="77"/>
        <v>M5</v>
      </c>
      <c r="U356">
        <f t="shared" si="78"/>
        <v>4659.2</v>
      </c>
      <c r="V356">
        <f t="shared" si="79"/>
        <v>4658.9755949999999</v>
      </c>
      <c r="W356">
        <f t="shared" si="80"/>
        <v>4662.155495</v>
      </c>
      <c r="X356">
        <f t="shared" si="81"/>
        <v>4656.98398</v>
      </c>
      <c r="Y356">
        <f t="shared" si="82"/>
        <v>4657.52189</v>
      </c>
      <c r="Z356">
        <f t="shared" si="83"/>
        <v>4667.4585449999995</v>
      </c>
      <c r="AA356">
        <f t="shared" si="84"/>
        <v>4659.0195999999996</v>
      </c>
      <c r="AB356">
        <f t="shared" si="85"/>
        <v>4650.1576449999993</v>
      </c>
      <c r="AC356">
        <f t="shared" si="86"/>
        <v>4653.7873900000004</v>
      </c>
      <c r="AE356">
        <f t="shared" si="87"/>
        <v>4656.98398</v>
      </c>
      <c r="AF356">
        <f t="shared" si="88"/>
        <v>4667.4585449999995</v>
      </c>
      <c r="AG356">
        <f t="shared" si="89"/>
        <v>4650.1576449999993</v>
      </c>
    </row>
    <row r="357" spans="1:33" x14ac:dyDescent="0.55000000000000004">
      <c r="A357">
        <f>ALGLIB_SSA_XAUUSD!J357</f>
        <v>1775496900</v>
      </c>
      <c r="B357" t="str">
        <f>_xlfn.XLOOKUP($A357,ALGLIB_SSA_XAUUSD!$A$2:$A$1001,ALGLIB_SSA_XAUUSD!$B$2:$B$1001,"",0)</f>
        <v/>
      </c>
      <c r="C357" t="str">
        <f>_xlfn.XLOOKUP($A357,ALGLIB_SSA_XAUUSD!$A$2:$A$1001,ALGLIB_SSA_XAUUSD!$C$2:$C$1001,"",0)</f>
        <v/>
      </c>
      <c r="D357" s="1">
        <f>D350+(D362-D350)*7/12</f>
        <v>4656.3375000000005</v>
      </c>
      <c r="E357" s="1">
        <f>E350+(E362-E350)*7/12</f>
        <v>4658.8225941666669</v>
      </c>
      <c r="F357" s="1">
        <f>F350+(F362-F350)*7/12</f>
        <v>4661.9278341666668</v>
      </c>
      <c r="G357" s="1">
        <f>G350+(G362-G350)*7/12</f>
        <v>4667.2406358333337</v>
      </c>
      <c r="H357" s="1">
        <f>H350+(H362-H350)*7/12</f>
        <v>4650.1105074999996</v>
      </c>
      <c r="I357" t="str">
        <f>_xlfn.XLOOKUP($A357,ALGLIB_SSA_XAUUSD!$J$2:$J$1001,ALGLIB_SSA_XAUUSD!$K$2:$K$1001,"",0)</f>
        <v>XAUUSD</v>
      </c>
      <c r="J357" t="str">
        <f>_xlfn.XLOOKUP($A357,ALGLIB_SSA_XAUUSD!$J$2:$J$1001,ALGLIB_SSA_XAUUSD!$L$2:$L$1001,"",0)</f>
        <v>M5</v>
      </c>
      <c r="K357">
        <f>_xlfn.XLOOKUP($A357,ALGLIB_SSA_XAUUSD!$J$2:$J$1001,ALGLIB_SSA_XAUUSD!$M$2:$M$1001,"",0)</f>
        <v>4659.6499999999996</v>
      </c>
      <c r="L357">
        <f>_xlfn.XLOOKUP($A357,ALGLIB_SSA_XAUUSD!$J$2:$J$1001,ALGLIB_SSA_XAUUSD!$N$2:$N$1001,"",0)</f>
        <v>4656.2706200000002</v>
      </c>
      <c r="M357">
        <f>_xlfn.XLOOKUP($A357,ALGLIB_SSA_XAUUSD!$J$2:$J$1001,ALGLIB_SSA_XAUUSD!$O$2:$O$1001,"",0)</f>
        <v>4656.8962600000004</v>
      </c>
      <c r="N357">
        <f>_xlfn.XLOOKUP($A357,ALGLIB_SSA_XAUUSD!$J$2:$J$1001,ALGLIB_SSA_XAUUSD!$P$2:$P$1001,"",0)</f>
        <v>4658.3023400000002</v>
      </c>
      <c r="O357">
        <f>_xlfn.XLOOKUP($A357,ALGLIB_SSA_XAUUSD!$J$2:$J$1001,ALGLIB_SSA_XAUUSD!$Q$2:$Q$1001,"",0)</f>
        <v>4653.7411599999996</v>
      </c>
      <c r="R357">
        <f t="shared" si="75"/>
        <v>1775496900</v>
      </c>
      <c r="S357" t="str">
        <f t="shared" si="76"/>
        <v>XAUUSD</v>
      </c>
      <c r="T357" t="str">
        <f t="shared" si="77"/>
        <v>M5</v>
      </c>
      <c r="U357">
        <f t="shared" si="78"/>
        <v>4659.6499999999996</v>
      </c>
      <c r="V357">
        <f t="shared" si="79"/>
        <v>4658.8225941666669</v>
      </c>
      <c r="W357">
        <f t="shared" si="80"/>
        <v>4661.9278341666668</v>
      </c>
      <c r="X357">
        <f t="shared" si="81"/>
        <v>4656.2706200000002</v>
      </c>
      <c r="Y357">
        <f t="shared" si="82"/>
        <v>4656.8962600000004</v>
      </c>
      <c r="Z357">
        <f t="shared" si="83"/>
        <v>4667.2406358333337</v>
      </c>
      <c r="AA357">
        <f t="shared" si="84"/>
        <v>4658.3023400000002</v>
      </c>
      <c r="AB357">
        <f t="shared" si="85"/>
        <v>4650.1105074999996</v>
      </c>
      <c r="AC357">
        <f t="shared" si="86"/>
        <v>4653.7411599999996</v>
      </c>
      <c r="AE357">
        <f t="shared" si="87"/>
        <v>4656.2706200000002</v>
      </c>
      <c r="AF357">
        <f t="shared" si="88"/>
        <v>4667.2406358333337</v>
      </c>
      <c r="AG357">
        <f t="shared" si="89"/>
        <v>4650.1105074999996</v>
      </c>
    </row>
    <row r="358" spans="1:33" x14ac:dyDescent="0.55000000000000004">
      <c r="A358">
        <f>ALGLIB_SSA_XAUUSD!J358</f>
        <v>1775497200</v>
      </c>
      <c r="B358" t="str">
        <f>_xlfn.XLOOKUP($A358,ALGLIB_SSA_XAUUSD!$A$2:$A$1001,ALGLIB_SSA_XAUUSD!$B$2:$B$1001,"",0)</f>
        <v/>
      </c>
      <c r="C358" t="str">
        <f>_xlfn.XLOOKUP($A358,ALGLIB_SSA_XAUUSD!$A$2:$A$1001,ALGLIB_SSA_XAUUSD!$C$2:$C$1001,"",0)</f>
        <v/>
      </c>
      <c r="D358" s="1">
        <f>D350+(D362-D350)*8/12</f>
        <v>4656.7400000000007</v>
      </c>
      <c r="E358" s="1">
        <f>E350+(E362-E350)*8/12</f>
        <v>4658.669593333334</v>
      </c>
      <c r="F358" s="1">
        <f>F350+(F362-F350)*8/12</f>
        <v>4661.7001733333336</v>
      </c>
      <c r="G358" s="1">
        <f>G350+(G362-G350)*8/12</f>
        <v>4667.022726666667</v>
      </c>
      <c r="H358" s="1">
        <f>H350+(H362-H350)*8/12</f>
        <v>4650.0633699999998</v>
      </c>
      <c r="I358" t="str">
        <f>_xlfn.XLOOKUP($A358,ALGLIB_SSA_XAUUSD!$J$2:$J$1001,ALGLIB_SSA_XAUUSD!$K$2:$K$1001,"",0)</f>
        <v>XAUUSD</v>
      </c>
      <c r="J358" t="str">
        <f>_xlfn.XLOOKUP($A358,ALGLIB_SSA_XAUUSD!$J$2:$J$1001,ALGLIB_SSA_XAUUSD!$L$2:$L$1001,"",0)</f>
        <v>M5</v>
      </c>
      <c r="K358">
        <f>_xlfn.XLOOKUP($A358,ALGLIB_SSA_XAUUSD!$J$2:$J$1001,ALGLIB_SSA_XAUUSD!$M$2:$M$1001,"",0)</f>
        <v>4656.3100000000004</v>
      </c>
      <c r="L358">
        <f>_xlfn.XLOOKUP($A358,ALGLIB_SSA_XAUUSD!$J$2:$J$1001,ALGLIB_SSA_XAUUSD!$N$2:$N$1001,"",0)</f>
        <v>4655.6137799999997</v>
      </c>
      <c r="M358">
        <f>_xlfn.XLOOKUP($A358,ALGLIB_SSA_XAUUSD!$J$2:$J$1001,ALGLIB_SSA_XAUUSD!$O$2:$O$1001,"",0)</f>
        <v>4656.2550199999996</v>
      </c>
      <c r="N358">
        <f>_xlfn.XLOOKUP($A358,ALGLIB_SSA_XAUUSD!$J$2:$J$1001,ALGLIB_SSA_XAUUSD!$P$2:$P$1001,"",0)</f>
        <v>4657.7051700000002</v>
      </c>
      <c r="O358">
        <f>_xlfn.XLOOKUP($A358,ALGLIB_SSA_XAUUSD!$J$2:$J$1001,ALGLIB_SSA_XAUUSD!$Q$2:$Q$1001,"",0)</f>
        <v>4653.4922299999998</v>
      </c>
      <c r="R358">
        <f t="shared" si="75"/>
        <v>1775497200</v>
      </c>
      <c r="S358" t="str">
        <f t="shared" si="76"/>
        <v>XAUUSD</v>
      </c>
      <c r="T358" t="str">
        <f t="shared" si="77"/>
        <v>M5</v>
      </c>
      <c r="U358">
        <f t="shared" si="78"/>
        <v>4656.3100000000004</v>
      </c>
      <c r="V358">
        <f t="shared" si="79"/>
        <v>4658.669593333334</v>
      </c>
      <c r="W358">
        <f t="shared" si="80"/>
        <v>4661.7001733333336</v>
      </c>
      <c r="X358">
        <f t="shared" si="81"/>
        <v>4655.6137799999997</v>
      </c>
      <c r="Y358">
        <f t="shared" si="82"/>
        <v>4656.2550199999996</v>
      </c>
      <c r="Z358">
        <f t="shared" si="83"/>
        <v>4667.022726666667</v>
      </c>
      <c r="AA358">
        <f t="shared" si="84"/>
        <v>4657.7051700000002</v>
      </c>
      <c r="AB358">
        <f t="shared" si="85"/>
        <v>4650.0633699999998</v>
      </c>
      <c r="AC358">
        <f t="shared" si="86"/>
        <v>4653.4922299999998</v>
      </c>
      <c r="AE358">
        <f t="shared" si="87"/>
        <v>4655.6137799999997</v>
      </c>
      <c r="AF358">
        <f t="shared" si="88"/>
        <v>4667.022726666667</v>
      </c>
      <c r="AG358">
        <f t="shared" si="89"/>
        <v>4650.0633699999998</v>
      </c>
    </row>
    <row r="359" spans="1:33" x14ac:dyDescent="0.55000000000000004">
      <c r="A359">
        <f>ALGLIB_SSA_XAUUSD!J359</f>
        <v>1775497500</v>
      </c>
      <c r="B359" t="str">
        <f>_xlfn.XLOOKUP($A359,ALGLIB_SSA_XAUUSD!$A$2:$A$1001,ALGLIB_SSA_XAUUSD!$B$2:$B$1001,"",0)</f>
        <v/>
      </c>
      <c r="C359" t="str">
        <f>_xlfn.XLOOKUP($A359,ALGLIB_SSA_XAUUSD!$A$2:$A$1001,ALGLIB_SSA_XAUUSD!$C$2:$C$1001,"",0)</f>
        <v/>
      </c>
      <c r="D359" s="1">
        <f>D350+(D362-D350)*9/12</f>
        <v>4657.1424999999999</v>
      </c>
      <c r="E359" s="1">
        <f>E350+(E362-E350)*9/12</f>
        <v>4658.5165925000001</v>
      </c>
      <c r="F359" s="1">
        <f>F350+(F362-F350)*9/12</f>
        <v>4661.4725125000004</v>
      </c>
      <c r="G359" s="1">
        <f>G350+(G362-G350)*9/12</f>
        <v>4666.8048175000004</v>
      </c>
      <c r="H359" s="1">
        <f>H350+(H362-H350)*9/12</f>
        <v>4650.0162325000001</v>
      </c>
      <c r="I359" t="str">
        <f>_xlfn.XLOOKUP($A359,ALGLIB_SSA_XAUUSD!$J$2:$J$1001,ALGLIB_SSA_XAUUSD!$K$2:$K$1001,"",0)</f>
        <v>XAUUSD</v>
      </c>
      <c r="J359" t="str">
        <f>_xlfn.XLOOKUP($A359,ALGLIB_SSA_XAUUSD!$J$2:$J$1001,ALGLIB_SSA_XAUUSD!$L$2:$L$1001,"",0)</f>
        <v>M5</v>
      </c>
      <c r="K359">
        <f>_xlfn.XLOOKUP($A359,ALGLIB_SSA_XAUUSD!$J$2:$J$1001,ALGLIB_SSA_XAUUSD!$M$2:$M$1001,"",0)</f>
        <v>4652.38</v>
      </c>
      <c r="L359">
        <f>_xlfn.XLOOKUP($A359,ALGLIB_SSA_XAUUSD!$J$2:$J$1001,ALGLIB_SSA_XAUUSD!$N$2:$N$1001,"",0)</f>
        <v>4655.2493400000003</v>
      </c>
      <c r="M359">
        <f>_xlfn.XLOOKUP($A359,ALGLIB_SSA_XAUUSD!$J$2:$J$1001,ALGLIB_SSA_XAUUSD!$O$2:$O$1001,"",0)</f>
        <v>4655.7521800000004</v>
      </c>
      <c r="N359">
        <f>_xlfn.XLOOKUP($A359,ALGLIB_SSA_XAUUSD!$J$2:$J$1001,ALGLIB_SSA_XAUUSD!$P$2:$P$1001,"",0)</f>
        <v>4657.3944600000004</v>
      </c>
      <c r="O359">
        <f>_xlfn.XLOOKUP($A359,ALGLIB_SSA_XAUUSD!$J$2:$J$1001,ALGLIB_SSA_XAUUSD!$Q$2:$Q$1001,"",0)</f>
        <v>4653.2456599999996</v>
      </c>
      <c r="R359">
        <f t="shared" si="75"/>
        <v>1775497500</v>
      </c>
      <c r="S359" t="str">
        <f t="shared" si="76"/>
        <v>XAUUSD</v>
      </c>
      <c r="T359" t="str">
        <f t="shared" si="77"/>
        <v>M5</v>
      </c>
      <c r="U359">
        <f t="shared" si="78"/>
        <v>4652.38</v>
      </c>
      <c r="V359">
        <f t="shared" si="79"/>
        <v>4658.5165925000001</v>
      </c>
      <c r="W359">
        <f t="shared" si="80"/>
        <v>4661.4725125000004</v>
      </c>
      <c r="X359">
        <f t="shared" si="81"/>
        <v>4655.2493400000003</v>
      </c>
      <c r="Y359">
        <f t="shared" si="82"/>
        <v>4655.7521800000004</v>
      </c>
      <c r="Z359">
        <f t="shared" si="83"/>
        <v>4666.8048175000004</v>
      </c>
      <c r="AA359">
        <f t="shared" si="84"/>
        <v>4657.3944600000004</v>
      </c>
      <c r="AB359">
        <f t="shared" si="85"/>
        <v>4650.0162325000001</v>
      </c>
      <c r="AC359">
        <f t="shared" si="86"/>
        <v>4653.2456599999996</v>
      </c>
      <c r="AE359">
        <f t="shared" si="87"/>
        <v>4655.2493400000003</v>
      </c>
      <c r="AF359">
        <f t="shared" si="88"/>
        <v>4666.8048175000004</v>
      </c>
      <c r="AG359">
        <f t="shared" si="89"/>
        <v>4650.0162325000001</v>
      </c>
    </row>
    <row r="360" spans="1:33" x14ac:dyDescent="0.55000000000000004">
      <c r="A360">
        <f>ALGLIB_SSA_XAUUSD!J360</f>
        <v>1775497800</v>
      </c>
      <c r="B360" t="str">
        <f>_xlfn.XLOOKUP($A360,ALGLIB_SSA_XAUUSD!$A$2:$A$1001,ALGLIB_SSA_XAUUSD!$B$2:$B$1001,"",0)</f>
        <v/>
      </c>
      <c r="C360" t="str">
        <f>_xlfn.XLOOKUP($A360,ALGLIB_SSA_XAUUSD!$A$2:$A$1001,ALGLIB_SSA_XAUUSD!$C$2:$C$1001,"",0)</f>
        <v/>
      </c>
      <c r="D360" s="1">
        <f>D350+(D362-D350)*10/12</f>
        <v>4657.5450000000001</v>
      </c>
      <c r="E360" s="1">
        <f>E350+(E362-E350)*10/12</f>
        <v>4658.3635916666672</v>
      </c>
      <c r="F360" s="1">
        <f>F350+(F362-F350)*10/12</f>
        <v>4661.2448516666664</v>
      </c>
      <c r="G360" s="1">
        <f>G350+(G362-G350)*10/12</f>
        <v>4666.5869083333337</v>
      </c>
      <c r="H360" s="1">
        <f>H350+(H362-H350)*10/12</f>
        <v>4649.9690950000004</v>
      </c>
      <c r="I360" t="str">
        <f>_xlfn.XLOOKUP($A360,ALGLIB_SSA_XAUUSD!$J$2:$J$1001,ALGLIB_SSA_XAUUSD!$K$2:$K$1001,"",0)</f>
        <v>XAUUSD</v>
      </c>
      <c r="J360" t="str">
        <f>_xlfn.XLOOKUP($A360,ALGLIB_SSA_XAUUSD!$J$2:$J$1001,ALGLIB_SSA_XAUUSD!$L$2:$L$1001,"",0)</f>
        <v>M5</v>
      </c>
      <c r="K360">
        <f>_xlfn.XLOOKUP($A360,ALGLIB_SSA_XAUUSD!$J$2:$J$1001,ALGLIB_SSA_XAUUSD!$M$2:$M$1001,"",0)</f>
        <v>4655.76</v>
      </c>
      <c r="L360">
        <f>_xlfn.XLOOKUP($A360,ALGLIB_SSA_XAUUSD!$J$2:$J$1001,ALGLIB_SSA_XAUUSD!$N$2:$N$1001,"",0)</f>
        <v>4655.3725999999997</v>
      </c>
      <c r="M360">
        <f>_xlfn.XLOOKUP($A360,ALGLIB_SSA_XAUUSD!$J$2:$J$1001,ALGLIB_SSA_XAUUSD!$O$2:$O$1001,"",0)</f>
        <v>4655.5623900000001</v>
      </c>
      <c r="N360">
        <f>_xlfn.XLOOKUP($A360,ALGLIB_SSA_XAUUSD!$J$2:$J$1001,ALGLIB_SSA_XAUUSD!$P$2:$P$1001,"",0)</f>
        <v>4657.5559999999996</v>
      </c>
      <c r="O360">
        <f>_xlfn.XLOOKUP($A360,ALGLIB_SSA_XAUUSD!$J$2:$J$1001,ALGLIB_SSA_XAUUSD!$Q$2:$Q$1001,"",0)</f>
        <v>4653.2380999999996</v>
      </c>
      <c r="R360">
        <f t="shared" si="75"/>
        <v>1775497800</v>
      </c>
      <c r="S360" t="str">
        <f t="shared" si="76"/>
        <v>XAUUSD</v>
      </c>
      <c r="T360" t="str">
        <f t="shared" si="77"/>
        <v>M5</v>
      </c>
      <c r="U360">
        <f t="shared" si="78"/>
        <v>4655.76</v>
      </c>
      <c r="V360">
        <f t="shared" si="79"/>
        <v>4658.3635916666672</v>
      </c>
      <c r="W360">
        <f t="shared" si="80"/>
        <v>4661.2448516666664</v>
      </c>
      <c r="X360">
        <f t="shared" si="81"/>
        <v>4655.3725999999997</v>
      </c>
      <c r="Y360">
        <f t="shared" si="82"/>
        <v>4655.5623900000001</v>
      </c>
      <c r="Z360">
        <f t="shared" si="83"/>
        <v>4666.5869083333337</v>
      </c>
      <c r="AA360">
        <f t="shared" si="84"/>
        <v>4657.5559999999996</v>
      </c>
      <c r="AB360">
        <f t="shared" si="85"/>
        <v>4649.9690950000004</v>
      </c>
      <c r="AC360">
        <f t="shared" si="86"/>
        <v>4653.2380999999996</v>
      </c>
      <c r="AE360">
        <f t="shared" si="87"/>
        <v>4655.3725999999997</v>
      </c>
      <c r="AF360">
        <f t="shared" si="88"/>
        <v>4666.5869083333337</v>
      </c>
      <c r="AG360">
        <f t="shared" si="89"/>
        <v>4649.9690950000004</v>
      </c>
    </row>
    <row r="361" spans="1:33" x14ac:dyDescent="0.55000000000000004">
      <c r="A361">
        <f>ALGLIB_SSA_XAUUSD!J361</f>
        <v>1775498100</v>
      </c>
      <c r="B361" t="str">
        <f>_xlfn.XLOOKUP($A361,ALGLIB_SSA_XAUUSD!$A$2:$A$1001,ALGLIB_SSA_XAUUSD!$B$2:$B$1001,"",0)</f>
        <v/>
      </c>
      <c r="C361" t="str">
        <f>_xlfn.XLOOKUP($A361,ALGLIB_SSA_XAUUSD!$A$2:$A$1001,ALGLIB_SSA_XAUUSD!$C$2:$C$1001,"",0)</f>
        <v/>
      </c>
      <c r="D361" s="1">
        <f>D350+(D362-D350)*11/12</f>
        <v>4657.9475000000002</v>
      </c>
      <c r="E361" s="1">
        <f>E350+(E362-E350)*11/12</f>
        <v>4658.2105908333333</v>
      </c>
      <c r="F361" s="1">
        <f>F350+(F362-F350)*11/12</f>
        <v>4661.0171908333332</v>
      </c>
      <c r="G361" s="1">
        <f>G350+(G362-G350)*11/12</f>
        <v>4666.368999166667</v>
      </c>
      <c r="H361" s="1">
        <f>H350+(H362-H350)*11/12</f>
        <v>4649.9219574999997</v>
      </c>
      <c r="I361" t="str">
        <f>_xlfn.XLOOKUP($A361,ALGLIB_SSA_XAUUSD!$J$2:$J$1001,ALGLIB_SSA_XAUUSD!$K$2:$K$1001,"",0)</f>
        <v>XAUUSD</v>
      </c>
      <c r="J361" t="str">
        <f>_xlfn.XLOOKUP($A361,ALGLIB_SSA_XAUUSD!$J$2:$J$1001,ALGLIB_SSA_XAUUSD!$L$2:$L$1001,"",0)</f>
        <v>M5</v>
      </c>
      <c r="K361">
        <f>_xlfn.XLOOKUP($A361,ALGLIB_SSA_XAUUSD!$J$2:$J$1001,ALGLIB_SSA_XAUUSD!$M$2:$M$1001,"",0)</f>
        <v>4653.5200000000004</v>
      </c>
      <c r="L361">
        <f>_xlfn.XLOOKUP($A361,ALGLIB_SSA_XAUUSD!$J$2:$J$1001,ALGLIB_SSA_XAUUSD!$N$2:$N$1001,"",0)</f>
        <v>4655.9016499999998</v>
      </c>
      <c r="M361">
        <f>_xlfn.XLOOKUP($A361,ALGLIB_SSA_XAUUSD!$J$2:$J$1001,ALGLIB_SSA_XAUUSD!$O$2:$O$1001,"",0)</f>
        <v>4655.7320200000004</v>
      </c>
      <c r="N361">
        <f>_xlfn.XLOOKUP($A361,ALGLIB_SSA_XAUUSD!$J$2:$J$1001,ALGLIB_SSA_XAUUSD!$P$2:$P$1001,"",0)</f>
        <v>4658.22307</v>
      </c>
      <c r="O361">
        <f>_xlfn.XLOOKUP($A361,ALGLIB_SSA_XAUUSD!$J$2:$J$1001,ALGLIB_SSA_XAUUSD!$Q$2:$Q$1001,"",0)</f>
        <v>4653.5670600000003</v>
      </c>
      <c r="R361">
        <f t="shared" si="75"/>
        <v>1775498100</v>
      </c>
      <c r="S361" t="str">
        <f t="shared" si="76"/>
        <v>XAUUSD</v>
      </c>
      <c r="T361" t="str">
        <f t="shared" si="77"/>
        <v>M5</v>
      </c>
      <c r="U361">
        <f t="shared" si="78"/>
        <v>4653.5200000000004</v>
      </c>
      <c r="V361">
        <f t="shared" si="79"/>
        <v>4658.2105908333333</v>
      </c>
      <c r="W361">
        <f t="shared" si="80"/>
        <v>4661.0171908333332</v>
      </c>
      <c r="X361">
        <f t="shared" si="81"/>
        <v>4655.9016499999998</v>
      </c>
      <c r="Y361">
        <f t="shared" si="82"/>
        <v>4655.7320200000004</v>
      </c>
      <c r="Z361">
        <f t="shared" si="83"/>
        <v>4666.368999166667</v>
      </c>
      <c r="AA361">
        <f t="shared" si="84"/>
        <v>4658.22307</v>
      </c>
      <c r="AB361">
        <f t="shared" si="85"/>
        <v>4649.9219574999997</v>
      </c>
      <c r="AC361">
        <f t="shared" si="86"/>
        <v>4653.5670600000003</v>
      </c>
      <c r="AE361">
        <f t="shared" si="87"/>
        <v>4655.9016499999998</v>
      </c>
      <c r="AF361">
        <f t="shared" si="88"/>
        <v>4666.368999166667</v>
      </c>
      <c r="AG361">
        <f t="shared" si="89"/>
        <v>4649.9219574999997</v>
      </c>
    </row>
    <row r="362" spans="1:33" x14ac:dyDescent="0.55000000000000004">
      <c r="A362">
        <f>ALGLIB_SSA_XAUUSD!J362</f>
        <v>1775498400</v>
      </c>
      <c r="B362" t="str">
        <f>_xlfn.XLOOKUP($A362,ALGLIB_SSA_XAUUSD!$A$2:$A$1001,ALGLIB_SSA_XAUUSD!$B$2:$B$1001,"",0)</f>
        <v>XAUUSD</v>
      </c>
      <c r="C362" t="str">
        <f>_xlfn.XLOOKUP($A362,ALGLIB_SSA_XAUUSD!$A$2:$A$1001,ALGLIB_SSA_XAUUSD!$C$2:$C$1001,"",0)</f>
        <v>H1</v>
      </c>
      <c r="D362" s="2">
        <f>_xlfn.XLOOKUP($A362,ALGLIB_SSA_XAUUSD!$A$2:$A$1001,ALGLIB_SSA_XAUUSD!$D$2:$D$1001,"",0)</f>
        <v>4658.3500000000004</v>
      </c>
      <c r="E362" s="2">
        <f>_xlfn.XLOOKUP($A362,ALGLIB_SSA_XAUUSD!$A$2:$A$1001,ALGLIB_SSA_XAUUSD!$E$2:$E$1001,"",0)</f>
        <v>4658.0575900000003</v>
      </c>
      <c r="F362" s="2">
        <f>_xlfn.XLOOKUP($A362,ALGLIB_SSA_XAUUSD!$A$2:$A$1001,ALGLIB_SSA_XAUUSD!$F$2:$F$1001,"",0)</f>
        <v>4660.78953</v>
      </c>
      <c r="G362" s="2">
        <f>_xlfn.XLOOKUP($A362,ALGLIB_SSA_XAUUSD!$A$2:$A$1001,ALGLIB_SSA_XAUUSD!$G$2:$G$1001,"",0)</f>
        <v>4666.1510900000003</v>
      </c>
      <c r="H362" s="2">
        <f>_xlfn.XLOOKUP($A362,ALGLIB_SSA_XAUUSD!$A$2:$A$1001,ALGLIB_SSA_XAUUSD!$H$2:$H$1001,"",0)</f>
        <v>4649.87482</v>
      </c>
      <c r="I362" t="str">
        <f>_xlfn.XLOOKUP($A362,ALGLIB_SSA_XAUUSD!$J$2:$J$1001,ALGLIB_SSA_XAUUSD!$K$2:$K$1001,"",0)</f>
        <v>XAUUSD</v>
      </c>
      <c r="J362" t="str">
        <f>_xlfn.XLOOKUP($A362,ALGLIB_SSA_XAUUSD!$J$2:$J$1001,ALGLIB_SSA_XAUUSD!$L$2:$L$1001,"",0)</f>
        <v>M5</v>
      </c>
      <c r="K362">
        <f>_xlfn.XLOOKUP($A362,ALGLIB_SSA_XAUUSD!$J$2:$J$1001,ALGLIB_SSA_XAUUSD!$M$2:$M$1001,"",0)</f>
        <v>4652.88</v>
      </c>
      <c r="L362">
        <f>_xlfn.XLOOKUP($A362,ALGLIB_SSA_XAUUSD!$J$2:$J$1001,ALGLIB_SSA_XAUUSD!$N$2:$N$1001,"",0)</f>
        <v>4656.7877600000002</v>
      </c>
      <c r="M362">
        <f>_xlfn.XLOOKUP($A362,ALGLIB_SSA_XAUUSD!$J$2:$J$1001,ALGLIB_SSA_XAUUSD!$O$2:$O$1001,"",0)</f>
        <v>4656.2598900000003</v>
      </c>
      <c r="N362">
        <f>_xlfn.XLOOKUP($A362,ALGLIB_SSA_XAUUSD!$J$2:$J$1001,ALGLIB_SSA_XAUUSD!$P$2:$P$1001,"",0)</f>
        <v>4659.3208100000002</v>
      </c>
      <c r="O362">
        <f>_xlfn.XLOOKUP($A362,ALGLIB_SSA_XAUUSD!$J$2:$J$1001,ALGLIB_SSA_XAUUSD!$Q$2:$Q$1001,"",0)</f>
        <v>4654.2160199999998</v>
      </c>
      <c r="R362">
        <f t="shared" si="75"/>
        <v>1775498400</v>
      </c>
      <c r="S362" t="str">
        <f t="shared" si="76"/>
        <v>XAUUSD</v>
      </c>
      <c r="T362" t="str">
        <f t="shared" si="77"/>
        <v>M5</v>
      </c>
      <c r="U362">
        <f t="shared" si="78"/>
        <v>4652.88</v>
      </c>
      <c r="V362">
        <f t="shared" si="79"/>
        <v>4658.0575900000003</v>
      </c>
      <c r="W362">
        <f t="shared" si="80"/>
        <v>4660.78953</v>
      </c>
      <c r="X362">
        <f t="shared" si="81"/>
        <v>4656.7877600000002</v>
      </c>
      <c r="Y362">
        <f t="shared" si="82"/>
        <v>4656.2598900000003</v>
      </c>
      <c r="Z362">
        <f t="shared" si="83"/>
        <v>4666.1510900000003</v>
      </c>
      <c r="AA362">
        <f t="shared" si="84"/>
        <v>4659.3208100000002</v>
      </c>
      <c r="AB362">
        <f t="shared" si="85"/>
        <v>4649.87482</v>
      </c>
      <c r="AC362">
        <f t="shared" si="86"/>
        <v>4654.2160199999998</v>
      </c>
      <c r="AE362">
        <f t="shared" si="87"/>
        <v>4656.7877600000002</v>
      </c>
      <c r="AF362">
        <f t="shared" si="88"/>
        <v>4666.1510900000003</v>
      </c>
      <c r="AG362">
        <f t="shared" si="89"/>
        <v>4649.87482</v>
      </c>
    </row>
    <row r="363" spans="1:33" x14ac:dyDescent="0.55000000000000004">
      <c r="A363">
        <f>ALGLIB_SSA_XAUUSD!J363</f>
        <v>1775498700</v>
      </c>
      <c r="B363" t="str">
        <f>_xlfn.XLOOKUP($A363,ALGLIB_SSA_XAUUSD!$A$2:$A$1001,ALGLIB_SSA_XAUUSD!$B$2:$B$1001,"",0)</f>
        <v/>
      </c>
      <c r="C363" t="str">
        <f>_xlfn.XLOOKUP($A363,ALGLIB_SSA_XAUUSD!$A$2:$A$1001,ALGLIB_SSA_XAUUSD!$C$2:$C$1001,"",0)</f>
        <v/>
      </c>
      <c r="D363" s="1">
        <f>D362+(D374-D362)*1/12</f>
        <v>4658.1208333333334</v>
      </c>
      <c r="E363" s="1">
        <f>E362+(E374-E362)*1/12</f>
        <v>4657.9454816666666</v>
      </c>
      <c r="F363" s="1">
        <f>F362+(F374-F362)*1/12</f>
        <v>4660.6196449999998</v>
      </c>
      <c r="G363" s="1">
        <f>G362+(G374-G362)*1/12</f>
        <v>4666.0130316666673</v>
      </c>
      <c r="H363" s="1">
        <f>H362+(H374-H362)*1/12</f>
        <v>4649.8344591666664</v>
      </c>
      <c r="I363" t="str">
        <f>_xlfn.XLOOKUP($A363,ALGLIB_SSA_XAUUSD!$J$2:$J$1001,ALGLIB_SSA_XAUUSD!$K$2:$K$1001,"",0)</f>
        <v>XAUUSD</v>
      </c>
      <c r="J363" t="str">
        <f>_xlfn.XLOOKUP($A363,ALGLIB_SSA_XAUUSD!$J$2:$J$1001,ALGLIB_SSA_XAUUSD!$L$2:$L$1001,"",0)</f>
        <v>M5</v>
      </c>
      <c r="K363">
        <f>_xlfn.XLOOKUP($A363,ALGLIB_SSA_XAUUSD!$J$2:$J$1001,ALGLIB_SSA_XAUUSD!$M$2:$M$1001,"",0)</f>
        <v>4658.1899999999996</v>
      </c>
      <c r="L363">
        <f>_xlfn.XLOOKUP($A363,ALGLIB_SSA_XAUUSD!$J$2:$J$1001,ALGLIB_SSA_XAUUSD!$N$2:$N$1001,"",0)</f>
        <v>4657.85905</v>
      </c>
      <c r="M363">
        <f>_xlfn.XLOOKUP($A363,ALGLIB_SSA_XAUUSD!$J$2:$J$1001,ALGLIB_SSA_XAUUSD!$O$2:$O$1001,"",0)</f>
        <v>4657.0594700000001</v>
      </c>
      <c r="N363">
        <f>_xlfn.XLOOKUP($A363,ALGLIB_SSA_XAUUSD!$J$2:$J$1001,ALGLIB_SSA_XAUUSD!$P$2:$P$1001,"",0)</f>
        <v>4660.6778599999998</v>
      </c>
      <c r="O363">
        <f>_xlfn.XLOOKUP($A363,ALGLIB_SSA_XAUUSD!$J$2:$J$1001,ALGLIB_SSA_XAUUSD!$Q$2:$Q$1001,"",0)</f>
        <v>4655.1519900000003</v>
      </c>
      <c r="R363">
        <f t="shared" si="75"/>
        <v>1775498700</v>
      </c>
      <c r="S363" t="str">
        <f t="shared" si="76"/>
        <v>XAUUSD</v>
      </c>
      <c r="T363" t="str">
        <f t="shared" si="77"/>
        <v>M5</v>
      </c>
      <c r="U363">
        <f t="shared" si="78"/>
        <v>4658.1899999999996</v>
      </c>
      <c r="V363">
        <f t="shared" si="79"/>
        <v>4657.9454816666666</v>
      </c>
      <c r="W363">
        <f t="shared" si="80"/>
        <v>4660.6196449999998</v>
      </c>
      <c r="X363">
        <f t="shared" si="81"/>
        <v>4657.85905</v>
      </c>
      <c r="Y363">
        <f t="shared" si="82"/>
        <v>4657.0594700000001</v>
      </c>
      <c r="Z363">
        <f t="shared" si="83"/>
        <v>4666.0130316666673</v>
      </c>
      <c r="AA363">
        <f t="shared" si="84"/>
        <v>4660.6778599999998</v>
      </c>
      <c r="AB363">
        <f t="shared" si="85"/>
        <v>4649.8344591666664</v>
      </c>
      <c r="AC363">
        <f t="shared" si="86"/>
        <v>4655.1519900000003</v>
      </c>
      <c r="AE363">
        <f t="shared" si="87"/>
        <v>4657.85905</v>
      </c>
      <c r="AF363">
        <f t="shared" si="88"/>
        <v>4666.0130316666673</v>
      </c>
      <c r="AG363">
        <f t="shared" si="89"/>
        <v>4649.8344591666664</v>
      </c>
    </row>
    <row r="364" spans="1:33" x14ac:dyDescent="0.55000000000000004">
      <c r="A364">
        <f>ALGLIB_SSA_XAUUSD!J364</f>
        <v>1775499000</v>
      </c>
      <c r="B364" t="str">
        <f>_xlfn.XLOOKUP($A364,ALGLIB_SSA_XAUUSD!$A$2:$A$1001,ALGLIB_SSA_XAUUSD!$B$2:$B$1001,"",0)</f>
        <v/>
      </c>
      <c r="C364" t="str">
        <f>_xlfn.XLOOKUP($A364,ALGLIB_SSA_XAUUSD!$A$2:$A$1001,ALGLIB_SSA_XAUUSD!$C$2:$C$1001,"",0)</f>
        <v/>
      </c>
      <c r="D364" s="1">
        <f>D362+(D374-D362)*2/12</f>
        <v>4657.8916666666673</v>
      </c>
      <c r="E364" s="1">
        <f>E362+(E374-E362)*2/12</f>
        <v>4657.8333733333338</v>
      </c>
      <c r="F364" s="1">
        <f>F362+(F374-F362)*2/12</f>
        <v>4660.4497599999995</v>
      </c>
      <c r="G364" s="1">
        <f>G362+(G374-G362)*2/12</f>
        <v>4665.8749733333334</v>
      </c>
      <c r="H364" s="1">
        <f>H362+(H374-H362)*2/12</f>
        <v>4649.7940983333337</v>
      </c>
      <c r="I364" t="str">
        <f>_xlfn.XLOOKUP($A364,ALGLIB_SSA_XAUUSD!$J$2:$J$1001,ALGLIB_SSA_XAUUSD!$K$2:$K$1001,"",0)</f>
        <v>XAUUSD</v>
      </c>
      <c r="J364" t="str">
        <f>_xlfn.XLOOKUP($A364,ALGLIB_SSA_XAUUSD!$J$2:$J$1001,ALGLIB_SSA_XAUUSD!$L$2:$L$1001,"",0)</f>
        <v>M5</v>
      </c>
      <c r="K364">
        <f>_xlfn.XLOOKUP($A364,ALGLIB_SSA_XAUUSD!$J$2:$J$1001,ALGLIB_SSA_XAUUSD!$M$2:$M$1001,"",0)</f>
        <v>4659.3999999999996</v>
      </c>
      <c r="L364">
        <f>_xlfn.XLOOKUP($A364,ALGLIB_SSA_XAUUSD!$J$2:$J$1001,ALGLIB_SSA_XAUUSD!$N$2:$N$1001,"",0)</f>
        <v>4658.7716499999997</v>
      </c>
      <c r="M364">
        <f>_xlfn.XLOOKUP($A364,ALGLIB_SSA_XAUUSD!$J$2:$J$1001,ALGLIB_SSA_XAUUSD!$O$2:$O$1001,"",0)</f>
        <v>4657.9155600000004</v>
      </c>
      <c r="N364">
        <f>_xlfn.XLOOKUP($A364,ALGLIB_SSA_XAUUSD!$J$2:$J$1001,ALGLIB_SSA_XAUUSD!$P$2:$P$1001,"",0)</f>
        <v>4661.9489400000002</v>
      </c>
      <c r="O364">
        <f>_xlfn.XLOOKUP($A364,ALGLIB_SSA_XAUUSD!$J$2:$J$1001,ALGLIB_SSA_XAUUSD!$Q$2:$Q$1001,"",0)</f>
        <v>4656.1814800000002</v>
      </c>
      <c r="R364">
        <f t="shared" si="75"/>
        <v>1775499000</v>
      </c>
      <c r="S364" t="str">
        <f t="shared" si="76"/>
        <v>XAUUSD</v>
      </c>
      <c r="T364" t="str">
        <f t="shared" si="77"/>
        <v>M5</v>
      </c>
      <c r="U364">
        <f t="shared" si="78"/>
        <v>4659.3999999999996</v>
      </c>
      <c r="V364">
        <f t="shared" si="79"/>
        <v>4657.8333733333338</v>
      </c>
      <c r="W364">
        <f t="shared" si="80"/>
        <v>4660.4497599999995</v>
      </c>
      <c r="X364">
        <f t="shared" si="81"/>
        <v>4658.7716499999997</v>
      </c>
      <c r="Y364">
        <f t="shared" si="82"/>
        <v>4657.9155600000004</v>
      </c>
      <c r="Z364">
        <f t="shared" si="83"/>
        <v>4665.8749733333334</v>
      </c>
      <c r="AA364">
        <f t="shared" si="84"/>
        <v>4661.9489400000002</v>
      </c>
      <c r="AB364">
        <f t="shared" si="85"/>
        <v>4649.7940983333337</v>
      </c>
      <c r="AC364">
        <f t="shared" si="86"/>
        <v>4656.1814800000002</v>
      </c>
      <c r="AE364">
        <f t="shared" si="87"/>
        <v>4658.7716499999997</v>
      </c>
      <c r="AF364">
        <f t="shared" si="88"/>
        <v>4665.8749733333334</v>
      </c>
      <c r="AG364">
        <f t="shared" si="89"/>
        <v>4649.7940983333337</v>
      </c>
    </row>
    <row r="365" spans="1:33" x14ac:dyDescent="0.55000000000000004">
      <c r="A365">
        <f>ALGLIB_SSA_XAUUSD!J365</f>
        <v>1775499300</v>
      </c>
      <c r="B365" t="str">
        <f>_xlfn.XLOOKUP($A365,ALGLIB_SSA_XAUUSD!$A$2:$A$1001,ALGLIB_SSA_XAUUSD!$B$2:$B$1001,"",0)</f>
        <v/>
      </c>
      <c r="C365" t="str">
        <f>_xlfn.XLOOKUP($A365,ALGLIB_SSA_XAUUSD!$A$2:$A$1001,ALGLIB_SSA_XAUUSD!$C$2:$C$1001,"",0)</f>
        <v/>
      </c>
      <c r="D365" s="1">
        <f>D362+(D374-D362)*3/12</f>
        <v>4657.6625000000004</v>
      </c>
      <c r="E365" s="1">
        <f>E362+(E374-E362)*3/12</f>
        <v>4657.7212650000001</v>
      </c>
      <c r="F365" s="1">
        <f>F362+(F374-F362)*3/12</f>
        <v>4660.2798750000002</v>
      </c>
      <c r="G365" s="1">
        <f>G362+(G374-G362)*3/12</f>
        <v>4665.7369150000004</v>
      </c>
      <c r="H365" s="1">
        <f>H362+(H374-H362)*3/12</f>
        <v>4649.7537375000002</v>
      </c>
      <c r="I365" t="str">
        <f>_xlfn.XLOOKUP($A365,ALGLIB_SSA_XAUUSD!$J$2:$J$1001,ALGLIB_SSA_XAUUSD!$K$2:$K$1001,"",0)</f>
        <v>XAUUSD</v>
      </c>
      <c r="J365" t="str">
        <f>_xlfn.XLOOKUP($A365,ALGLIB_SSA_XAUUSD!$J$2:$J$1001,ALGLIB_SSA_XAUUSD!$L$2:$L$1001,"",0)</f>
        <v>M5</v>
      </c>
      <c r="K365">
        <f>_xlfn.XLOOKUP($A365,ALGLIB_SSA_XAUUSD!$J$2:$J$1001,ALGLIB_SSA_XAUUSD!$M$2:$M$1001,"",0)</f>
        <v>4662.9399999999996</v>
      </c>
      <c r="L365">
        <f>_xlfn.XLOOKUP($A365,ALGLIB_SSA_XAUUSD!$J$2:$J$1001,ALGLIB_SSA_XAUUSD!$N$2:$N$1001,"",0)</f>
        <v>4659.28035</v>
      </c>
      <c r="M365">
        <f>_xlfn.XLOOKUP($A365,ALGLIB_SSA_XAUUSD!$J$2:$J$1001,ALGLIB_SSA_XAUUSD!$O$2:$O$1001,"",0)</f>
        <v>4658.5979500000003</v>
      </c>
      <c r="N365">
        <f>_xlfn.XLOOKUP($A365,ALGLIB_SSA_XAUUSD!$J$2:$J$1001,ALGLIB_SSA_XAUUSD!$P$2:$P$1001,"",0)</f>
        <v>4662.7121200000001</v>
      </c>
      <c r="O365">
        <f>_xlfn.XLOOKUP($A365,ALGLIB_SSA_XAUUSD!$J$2:$J$1001,ALGLIB_SSA_XAUUSD!$Q$2:$Q$1001,"",0)</f>
        <v>4656.9423699999998</v>
      </c>
      <c r="R365">
        <f t="shared" si="75"/>
        <v>1775499300</v>
      </c>
      <c r="S365" t="str">
        <f t="shared" si="76"/>
        <v>XAUUSD</v>
      </c>
      <c r="T365" t="str">
        <f t="shared" si="77"/>
        <v>M5</v>
      </c>
      <c r="U365">
        <f t="shared" si="78"/>
        <v>4662.9399999999996</v>
      </c>
      <c r="V365">
        <f t="shared" si="79"/>
        <v>4657.7212650000001</v>
      </c>
      <c r="W365">
        <f t="shared" si="80"/>
        <v>4660.2798750000002</v>
      </c>
      <c r="X365">
        <f t="shared" si="81"/>
        <v>4659.28035</v>
      </c>
      <c r="Y365">
        <f t="shared" si="82"/>
        <v>4658.5979500000003</v>
      </c>
      <c r="Z365">
        <f t="shared" si="83"/>
        <v>4665.7369150000004</v>
      </c>
      <c r="AA365">
        <f t="shared" si="84"/>
        <v>4662.7121200000001</v>
      </c>
      <c r="AB365">
        <f t="shared" si="85"/>
        <v>4649.7537375000002</v>
      </c>
      <c r="AC365">
        <f t="shared" si="86"/>
        <v>4656.9423699999998</v>
      </c>
      <c r="AE365">
        <f t="shared" si="87"/>
        <v>4659.28035</v>
      </c>
      <c r="AF365">
        <f t="shared" si="88"/>
        <v>4665.7369150000004</v>
      </c>
      <c r="AG365">
        <f t="shared" si="89"/>
        <v>4649.7537375000002</v>
      </c>
    </row>
    <row r="366" spans="1:33" x14ac:dyDescent="0.55000000000000004">
      <c r="A366">
        <f>ALGLIB_SSA_XAUUSD!J366</f>
        <v>1775499600</v>
      </c>
      <c r="B366" t="str">
        <f>_xlfn.XLOOKUP($A366,ALGLIB_SSA_XAUUSD!$A$2:$A$1001,ALGLIB_SSA_XAUUSD!$B$2:$B$1001,"",0)</f>
        <v/>
      </c>
      <c r="C366" t="str">
        <f>_xlfn.XLOOKUP($A366,ALGLIB_SSA_XAUUSD!$A$2:$A$1001,ALGLIB_SSA_XAUUSD!$C$2:$C$1001,"",0)</f>
        <v/>
      </c>
      <c r="D366" s="1">
        <f>D362+(D374-D362)*4/12</f>
        <v>4657.4333333333334</v>
      </c>
      <c r="E366" s="1">
        <f>E362+(E374-E362)*4/12</f>
        <v>4657.6091566666673</v>
      </c>
      <c r="F366" s="1">
        <f>F362+(F374-F362)*4/12</f>
        <v>4660.1099899999999</v>
      </c>
      <c r="G366" s="1">
        <f>G362+(G374-G362)*4/12</f>
        <v>4665.5988566666665</v>
      </c>
      <c r="H366" s="1">
        <f>H362+(H374-H362)*4/12</f>
        <v>4649.7133766666666</v>
      </c>
      <c r="I366" t="str">
        <f>_xlfn.XLOOKUP($A366,ALGLIB_SSA_XAUUSD!$J$2:$J$1001,ALGLIB_SSA_XAUUSD!$K$2:$K$1001,"",0)</f>
        <v>XAUUSD</v>
      </c>
      <c r="J366" t="str">
        <f>_xlfn.XLOOKUP($A366,ALGLIB_SSA_XAUUSD!$J$2:$J$1001,ALGLIB_SSA_XAUUSD!$L$2:$L$1001,"",0)</f>
        <v>M5</v>
      </c>
      <c r="K366">
        <f>_xlfn.XLOOKUP($A366,ALGLIB_SSA_XAUUSD!$J$2:$J$1001,ALGLIB_SSA_XAUUSD!$M$2:$M$1001,"",0)</f>
        <v>4662.55</v>
      </c>
      <c r="L366">
        <f>_xlfn.XLOOKUP($A366,ALGLIB_SSA_XAUUSD!$J$2:$J$1001,ALGLIB_SSA_XAUUSD!$N$2:$N$1001,"",0)</f>
        <v>4659.1694699999998</v>
      </c>
      <c r="M366">
        <f>_xlfn.XLOOKUP($A366,ALGLIB_SSA_XAUUSD!$J$2:$J$1001,ALGLIB_SSA_XAUUSD!$O$2:$O$1001,"",0)</f>
        <v>4658.8837100000001</v>
      </c>
      <c r="N366">
        <f>_xlfn.XLOOKUP($A366,ALGLIB_SSA_XAUUSD!$J$2:$J$1001,ALGLIB_SSA_XAUUSD!$P$2:$P$1001,"",0)</f>
        <v>4662.8626599999998</v>
      </c>
      <c r="O366">
        <f>_xlfn.XLOOKUP($A366,ALGLIB_SSA_XAUUSD!$J$2:$J$1001,ALGLIB_SSA_XAUUSD!$Q$2:$Q$1001,"",0)</f>
        <v>4657.1799899999996</v>
      </c>
      <c r="R366">
        <f t="shared" si="75"/>
        <v>1775499600</v>
      </c>
      <c r="S366" t="str">
        <f t="shared" si="76"/>
        <v>XAUUSD</v>
      </c>
      <c r="T366" t="str">
        <f t="shared" si="77"/>
        <v>M5</v>
      </c>
      <c r="U366">
        <f t="shared" si="78"/>
        <v>4662.55</v>
      </c>
      <c r="V366">
        <f t="shared" si="79"/>
        <v>4657.6091566666673</v>
      </c>
      <c r="W366">
        <f t="shared" si="80"/>
        <v>4660.1099899999999</v>
      </c>
      <c r="X366">
        <f t="shared" si="81"/>
        <v>4659.1694699999998</v>
      </c>
      <c r="Y366">
        <f t="shared" si="82"/>
        <v>4658.8837100000001</v>
      </c>
      <c r="Z366">
        <f t="shared" si="83"/>
        <v>4665.5988566666665</v>
      </c>
      <c r="AA366">
        <f t="shared" si="84"/>
        <v>4662.8626599999998</v>
      </c>
      <c r="AB366">
        <f t="shared" si="85"/>
        <v>4649.7133766666666</v>
      </c>
      <c r="AC366">
        <f t="shared" si="86"/>
        <v>4657.1799899999996</v>
      </c>
      <c r="AE366">
        <f t="shared" si="87"/>
        <v>4659.1694699999998</v>
      </c>
      <c r="AF366">
        <f t="shared" si="88"/>
        <v>4665.5988566666665</v>
      </c>
      <c r="AG366">
        <f t="shared" si="89"/>
        <v>4649.7133766666666</v>
      </c>
    </row>
    <row r="367" spans="1:33" x14ac:dyDescent="0.55000000000000004">
      <c r="A367">
        <f>ALGLIB_SSA_XAUUSD!J367</f>
        <v>1775499900</v>
      </c>
      <c r="B367" t="str">
        <f>_xlfn.XLOOKUP($A367,ALGLIB_SSA_XAUUSD!$A$2:$A$1001,ALGLIB_SSA_XAUUSD!$B$2:$B$1001,"",0)</f>
        <v/>
      </c>
      <c r="C367" t="str">
        <f>_xlfn.XLOOKUP($A367,ALGLIB_SSA_XAUUSD!$A$2:$A$1001,ALGLIB_SSA_XAUUSD!$C$2:$C$1001,"",0)</f>
        <v/>
      </c>
      <c r="D367" s="1">
        <f>D362+(D374-D362)*5/12</f>
        <v>4657.2041666666673</v>
      </c>
      <c r="E367" s="1">
        <f>E362+(E374-E362)*5/12</f>
        <v>4657.4970483333336</v>
      </c>
      <c r="F367" s="1">
        <f>F362+(F374-F362)*5/12</f>
        <v>4659.9401049999997</v>
      </c>
      <c r="G367" s="1">
        <f>G362+(G374-G362)*5/12</f>
        <v>4665.4607983333335</v>
      </c>
      <c r="H367" s="1">
        <f>H362+(H374-H362)*5/12</f>
        <v>4649.673015833333</v>
      </c>
      <c r="I367" t="str">
        <f>_xlfn.XLOOKUP($A367,ALGLIB_SSA_XAUUSD!$J$2:$J$1001,ALGLIB_SSA_XAUUSD!$K$2:$K$1001,"",0)</f>
        <v>XAUUSD</v>
      </c>
      <c r="J367" t="str">
        <f>_xlfn.XLOOKUP($A367,ALGLIB_SSA_XAUUSD!$J$2:$J$1001,ALGLIB_SSA_XAUUSD!$L$2:$L$1001,"",0)</f>
        <v>M5</v>
      </c>
      <c r="K367">
        <f>_xlfn.XLOOKUP($A367,ALGLIB_SSA_XAUUSD!$J$2:$J$1001,ALGLIB_SSA_XAUUSD!$M$2:$M$1001,"",0)</f>
        <v>4660.3599999999997</v>
      </c>
      <c r="L367">
        <f>_xlfn.XLOOKUP($A367,ALGLIB_SSA_XAUUSD!$J$2:$J$1001,ALGLIB_SSA_XAUUSD!$N$2:$N$1001,"",0)</f>
        <v>4658.4362899999996</v>
      </c>
      <c r="M367">
        <f>_xlfn.XLOOKUP($A367,ALGLIB_SSA_XAUUSD!$J$2:$J$1001,ALGLIB_SSA_XAUUSD!$O$2:$O$1001,"",0)</f>
        <v>4658.66</v>
      </c>
      <c r="N367">
        <f>_xlfn.XLOOKUP($A367,ALGLIB_SSA_XAUUSD!$J$2:$J$1001,ALGLIB_SSA_XAUUSD!$P$2:$P$1001,"",0)</f>
        <v>4662.3530199999996</v>
      </c>
      <c r="O367">
        <f>_xlfn.XLOOKUP($A367,ALGLIB_SSA_XAUUSD!$J$2:$J$1001,ALGLIB_SSA_XAUUSD!$Q$2:$Q$1001,"",0)</f>
        <v>4656.7460199999996</v>
      </c>
      <c r="R367">
        <f t="shared" si="75"/>
        <v>1775499900</v>
      </c>
      <c r="S367" t="str">
        <f t="shared" si="76"/>
        <v>XAUUSD</v>
      </c>
      <c r="T367" t="str">
        <f t="shared" si="77"/>
        <v>M5</v>
      </c>
      <c r="U367">
        <f t="shared" si="78"/>
        <v>4660.3599999999997</v>
      </c>
      <c r="V367">
        <f t="shared" si="79"/>
        <v>4657.4970483333336</v>
      </c>
      <c r="W367">
        <f t="shared" si="80"/>
        <v>4659.9401049999997</v>
      </c>
      <c r="X367">
        <f t="shared" si="81"/>
        <v>4658.4362899999996</v>
      </c>
      <c r="Y367">
        <f t="shared" si="82"/>
        <v>4658.66</v>
      </c>
      <c r="Z367">
        <f t="shared" si="83"/>
        <v>4665.4607983333335</v>
      </c>
      <c r="AA367">
        <f t="shared" si="84"/>
        <v>4662.3530199999996</v>
      </c>
      <c r="AB367">
        <f t="shared" si="85"/>
        <v>4649.673015833333</v>
      </c>
      <c r="AC367">
        <f t="shared" si="86"/>
        <v>4656.7460199999996</v>
      </c>
      <c r="AE367">
        <f t="shared" si="87"/>
        <v>4658.4362899999996</v>
      </c>
      <c r="AF367">
        <f t="shared" si="88"/>
        <v>4665.4607983333335</v>
      </c>
      <c r="AG367">
        <f t="shared" si="89"/>
        <v>4649.673015833333</v>
      </c>
    </row>
    <row r="368" spans="1:33" x14ac:dyDescent="0.55000000000000004">
      <c r="A368">
        <f>ALGLIB_SSA_XAUUSD!J368</f>
        <v>1775500200</v>
      </c>
      <c r="B368" t="str">
        <f>_xlfn.XLOOKUP($A368,ALGLIB_SSA_XAUUSD!$A$2:$A$1001,ALGLIB_SSA_XAUUSD!$B$2:$B$1001,"",0)</f>
        <v/>
      </c>
      <c r="C368" t="str">
        <f>_xlfn.XLOOKUP($A368,ALGLIB_SSA_XAUUSD!$A$2:$A$1001,ALGLIB_SSA_XAUUSD!$C$2:$C$1001,"",0)</f>
        <v/>
      </c>
      <c r="D368" s="1">
        <f>D362+(D374-D362)*6/12</f>
        <v>4656.9750000000004</v>
      </c>
      <c r="E368" s="1">
        <f>E362+(E374-E362)*6/12</f>
        <v>4657.3849399999999</v>
      </c>
      <c r="F368" s="1">
        <f>F362+(F374-F362)*6/12</f>
        <v>4659.7702200000003</v>
      </c>
      <c r="G368" s="1">
        <f>G362+(G374-G362)*6/12</f>
        <v>4665.3227399999996</v>
      </c>
      <c r="H368" s="1">
        <f>H362+(H374-H362)*6/12</f>
        <v>4649.6326549999994</v>
      </c>
      <c r="I368" t="str">
        <f>_xlfn.XLOOKUP($A368,ALGLIB_SSA_XAUUSD!$J$2:$J$1001,ALGLIB_SSA_XAUUSD!$K$2:$K$1001,"",0)</f>
        <v>XAUUSD</v>
      </c>
      <c r="J368" t="str">
        <f>_xlfn.XLOOKUP($A368,ALGLIB_SSA_XAUUSD!$J$2:$J$1001,ALGLIB_SSA_XAUUSD!$L$2:$L$1001,"",0)</f>
        <v>M5</v>
      </c>
      <c r="K368">
        <f>_xlfn.XLOOKUP($A368,ALGLIB_SSA_XAUUSD!$J$2:$J$1001,ALGLIB_SSA_XAUUSD!$M$2:$M$1001,"",0)</f>
        <v>4659.16</v>
      </c>
      <c r="L368">
        <f>_xlfn.XLOOKUP($A368,ALGLIB_SSA_XAUUSD!$J$2:$J$1001,ALGLIB_SSA_XAUUSD!$N$2:$N$1001,"",0)</f>
        <v>4657.2427900000002</v>
      </c>
      <c r="M368">
        <f>_xlfn.XLOOKUP($A368,ALGLIB_SSA_XAUUSD!$J$2:$J$1001,ALGLIB_SSA_XAUUSD!$O$2:$O$1001,"",0)</f>
        <v>4657.9513900000002</v>
      </c>
      <c r="N368">
        <f>_xlfn.XLOOKUP($A368,ALGLIB_SSA_XAUUSD!$J$2:$J$1001,ALGLIB_SSA_XAUUSD!$P$2:$P$1001,"",0)</f>
        <v>4661.2453100000002</v>
      </c>
      <c r="O368">
        <f>_xlfn.XLOOKUP($A368,ALGLIB_SSA_XAUUSD!$J$2:$J$1001,ALGLIB_SSA_XAUUSD!$Q$2:$Q$1001,"",0)</f>
        <v>4655.6776900000004</v>
      </c>
      <c r="R368">
        <f t="shared" si="75"/>
        <v>1775500200</v>
      </c>
      <c r="S368" t="str">
        <f t="shared" si="76"/>
        <v>XAUUSD</v>
      </c>
      <c r="T368" t="str">
        <f t="shared" si="77"/>
        <v>M5</v>
      </c>
      <c r="U368">
        <f t="shared" si="78"/>
        <v>4659.16</v>
      </c>
      <c r="V368">
        <f t="shared" si="79"/>
        <v>4657.3849399999999</v>
      </c>
      <c r="W368">
        <f t="shared" si="80"/>
        <v>4659.7702200000003</v>
      </c>
      <c r="X368">
        <f t="shared" si="81"/>
        <v>4657.2427900000002</v>
      </c>
      <c r="Y368">
        <f t="shared" si="82"/>
        <v>4657.9513900000002</v>
      </c>
      <c r="Z368">
        <f t="shared" si="83"/>
        <v>4665.3227399999996</v>
      </c>
      <c r="AA368">
        <f t="shared" si="84"/>
        <v>4661.2453100000002</v>
      </c>
      <c r="AB368">
        <f t="shared" si="85"/>
        <v>4649.6326549999994</v>
      </c>
      <c r="AC368">
        <f t="shared" si="86"/>
        <v>4655.6776900000004</v>
      </c>
      <c r="AE368">
        <f t="shared" si="87"/>
        <v>4657.2427900000002</v>
      </c>
      <c r="AF368">
        <f t="shared" si="88"/>
        <v>4665.3227399999996</v>
      </c>
      <c r="AG368">
        <f t="shared" si="89"/>
        <v>4649.6326549999994</v>
      </c>
    </row>
    <row r="369" spans="1:33" x14ac:dyDescent="0.55000000000000004">
      <c r="A369">
        <f>ALGLIB_SSA_XAUUSD!J369</f>
        <v>1775500500</v>
      </c>
      <c r="B369" t="str">
        <f>_xlfn.XLOOKUP($A369,ALGLIB_SSA_XAUUSD!$A$2:$A$1001,ALGLIB_SSA_XAUUSD!$B$2:$B$1001,"",0)</f>
        <v/>
      </c>
      <c r="C369" t="str">
        <f>_xlfn.XLOOKUP($A369,ALGLIB_SSA_XAUUSD!$A$2:$A$1001,ALGLIB_SSA_XAUUSD!$C$2:$C$1001,"",0)</f>
        <v/>
      </c>
      <c r="D369" s="1">
        <f>D362+(D374-D362)*7/12</f>
        <v>4656.7458333333334</v>
      </c>
      <c r="E369" s="1">
        <f>E362+(E374-E362)*7/12</f>
        <v>4657.2728316666671</v>
      </c>
      <c r="F369" s="1">
        <f>F362+(F374-F362)*7/12</f>
        <v>4659.6003350000001</v>
      </c>
      <c r="G369" s="1">
        <f>G362+(G374-G362)*7/12</f>
        <v>4665.1846816666666</v>
      </c>
      <c r="H369" s="1">
        <f>H362+(H374-H362)*7/12</f>
        <v>4649.5922941666668</v>
      </c>
      <c r="I369" t="str">
        <f>_xlfn.XLOOKUP($A369,ALGLIB_SSA_XAUUSD!$J$2:$J$1001,ALGLIB_SSA_XAUUSD!$K$2:$K$1001,"",0)</f>
        <v>XAUUSD</v>
      </c>
      <c r="J369" t="str">
        <f>_xlfn.XLOOKUP($A369,ALGLIB_SSA_XAUUSD!$J$2:$J$1001,ALGLIB_SSA_XAUUSD!$L$2:$L$1001,"",0)</f>
        <v>M5</v>
      </c>
      <c r="K369">
        <f>_xlfn.XLOOKUP($A369,ALGLIB_SSA_XAUUSD!$J$2:$J$1001,ALGLIB_SSA_XAUUSD!$M$2:$M$1001,"",0)</f>
        <v>4649.76</v>
      </c>
      <c r="L369">
        <f>_xlfn.XLOOKUP($A369,ALGLIB_SSA_XAUUSD!$J$2:$J$1001,ALGLIB_SSA_XAUUSD!$N$2:$N$1001,"",0)</f>
        <v>4655.7980200000002</v>
      </c>
      <c r="M369">
        <f>_xlfn.XLOOKUP($A369,ALGLIB_SSA_XAUUSD!$J$2:$J$1001,ALGLIB_SSA_XAUUSD!$O$2:$O$1001,"",0)</f>
        <v>4656.8747100000001</v>
      </c>
      <c r="N369">
        <f>_xlfn.XLOOKUP($A369,ALGLIB_SSA_XAUUSD!$J$2:$J$1001,ALGLIB_SSA_XAUUSD!$P$2:$P$1001,"",0)</f>
        <v>4659.71288</v>
      </c>
      <c r="O369">
        <f>_xlfn.XLOOKUP($A369,ALGLIB_SSA_XAUUSD!$J$2:$J$1001,ALGLIB_SSA_XAUUSD!$Q$2:$Q$1001,"",0)</f>
        <v>4654.1870900000004</v>
      </c>
      <c r="R369">
        <f t="shared" si="75"/>
        <v>1775500500</v>
      </c>
      <c r="S369" t="str">
        <f t="shared" si="76"/>
        <v>XAUUSD</v>
      </c>
      <c r="T369" t="str">
        <f t="shared" si="77"/>
        <v>M5</v>
      </c>
      <c r="U369">
        <f t="shared" si="78"/>
        <v>4649.76</v>
      </c>
      <c r="V369">
        <f t="shared" si="79"/>
        <v>4657.2728316666671</v>
      </c>
      <c r="W369">
        <f t="shared" si="80"/>
        <v>4659.6003350000001</v>
      </c>
      <c r="X369">
        <f t="shared" si="81"/>
        <v>4655.7980200000002</v>
      </c>
      <c r="Y369">
        <f t="shared" si="82"/>
        <v>4656.8747100000001</v>
      </c>
      <c r="Z369">
        <f t="shared" si="83"/>
        <v>4665.1846816666666</v>
      </c>
      <c r="AA369">
        <f t="shared" si="84"/>
        <v>4659.71288</v>
      </c>
      <c r="AB369">
        <f t="shared" si="85"/>
        <v>4649.5922941666668</v>
      </c>
      <c r="AC369">
        <f t="shared" si="86"/>
        <v>4654.1870900000004</v>
      </c>
      <c r="AE369">
        <f t="shared" si="87"/>
        <v>4655.7980200000002</v>
      </c>
      <c r="AF369">
        <f t="shared" si="88"/>
        <v>4665.1846816666666</v>
      </c>
      <c r="AG369">
        <f t="shared" si="89"/>
        <v>4649.5922941666668</v>
      </c>
    </row>
    <row r="370" spans="1:33" x14ac:dyDescent="0.55000000000000004">
      <c r="A370">
        <f>ALGLIB_SSA_XAUUSD!J370</f>
        <v>1775500800</v>
      </c>
      <c r="B370" t="str">
        <f>_xlfn.XLOOKUP($A370,ALGLIB_SSA_XAUUSD!$A$2:$A$1001,ALGLIB_SSA_XAUUSD!$B$2:$B$1001,"",0)</f>
        <v/>
      </c>
      <c r="C370" t="str">
        <f>_xlfn.XLOOKUP($A370,ALGLIB_SSA_XAUUSD!$A$2:$A$1001,ALGLIB_SSA_XAUUSD!$C$2:$C$1001,"",0)</f>
        <v/>
      </c>
      <c r="D370" s="1">
        <f>D362+(D374-D362)*8/12</f>
        <v>4656.5166666666673</v>
      </c>
      <c r="E370" s="1">
        <f>E362+(E374-E362)*8/12</f>
        <v>4657.1607233333334</v>
      </c>
      <c r="F370" s="1">
        <f>F362+(F374-F362)*8/12</f>
        <v>4659.4304499999998</v>
      </c>
      <c r="G370" s="1">
        <f>G362+(G374-G362)*8/12</f>
        <v>4665.0466233333336</v>
      </c>
      <c r="H370" s="1">
        <f>H362+(H374-H362)*8/12</f>
        <v>4649.5519333333332</v>
      </c>
      <c r="I370" t="str">
        <f>_xlfn.XLOOKUP($A370,ALGLIB_SSA_XAUUSD!$J$2:$J$1001,ALGLIB_SSA_XAUUSD!$K$2:$K$1001,"",0)</f>
        <v>XAUUSD</v>
      </c>
      <c r="J370" t="str">
        <f>_xlfn.XLOOKUP($A370,ALGLIB_SSA_XAUUSD!$J$2:$J$1001,ALGLIB_SSA_XAUUSD!$L$2:$L$1001,"",0)</f>
        <v>M5</v>
      </c>
      <c r="K370">
        <f>_xlfn.XLOOKUP($A370,ALGLIB_SSA_XAUUSD!$J$2:$J$1001,ALGLIB_SSA_XAUUSD!$M$2:$M$1001,"",0)</f>
        <v>4650.55</v>
      </c>
      <c r="L370">
        <f>_xlfn.XLOOKUP($A370,ALGLIB_SSA_XAUUSD!$J$2:$J$1001,ALGLIB_SSA_XAUUSD!$N$2:$N$1001,"",0)</f>
        <v>4654.5413500000004</v>
      </c>
      <c r="M370">
        <f>_xlfn.XLOOKUP($A370,ALGLIB_SSA_XAUUSD!$J$2:$J$1001,ALGLIB_SSA_XAUUSD!$O$2:$O$1001,"",0)</f>
        <v>4655.7080299999998</v>
      </c>
      <c r="N370">
        <f>_xlfn.XLOOKUP($A370,ALGLIB_SSA_XAUUSD!$J$2:$J$1001,ALGLIB_SSA_XAUUSD!$P$2:$P$1001,"",0)</f>
        <v>4658.0696900000003</v>
      </c>
      <c r="O370">
        <f>_xlfn.XLOOKUP($A370,ALGLIB_SSA_XAUUSD!$J$2:$J$1001,ALGLIB_SSA_XAUUSD!$Q$2:$Q$1001,"",0)</f>
        <v>4652.6658399999997</v>
      </c>
      <c r="R370">
        <f t="shared" si="75"/>
        <v>1775500800</v>
      </c>
      <c r="S370" t="str">
        <f t="shared" si="76"/>
        <v>XAUUSD</v>
      </c>
      <c r="T370" t="str">
        <f t="shared" si="77"/>
        <v>M5</v>
      </c>
      <c r="U370">
        <f t="shared" si="78"/>
        <v>4650.55</v>
      </c>
      <c r="V370">
        <f t="shared" si="79"/>
        <v>4657.1607233333334</v>
      </c>
      <c r="W370">
        <f t="shared" si="80"/>
        <v>4659.4304499999998</v>
      </c>
      <c r="X370">
        <f t="shared" si="81"/>
        <v>4654.5413500000004</v>
      </c>
      <c r="Y370">
        <f t="shared" si="82"/>
        <v>4655.7080299999998</v>
      </c>
      <c r="Z370">
        <f t="shared" si="83"/>
        <v>4665.0466233333336</v>
      </c>
      <c r="AA370">
        <f t="shared" si="84"/>
        <v>4658.0696900000003</v>
      </c>
      <c r="AB370">
        <f t="shared" si="85"/>
        <v>4649.5519333333332</v>
      </c>
      <c r="AC370">
        <f t="shared" si="86"/>
        <v>4652.6658399999997</v>
      </c>
      <c r="AE370">
        <f t="shared" si="87"/>
        <v>4654.5413500000004</v>
      </c>
      <c r="AF370">
        <f t="shared" si="88"/>
        <v>4665.0466233333336</v>
      </c>
      <c r="AG370">
        <f t="shared" si="89"/>
        <v>4649.5519333333332</v>
      </c>
    </row>
    <row r="371" spans="1:33" x14ac:dyDescent="0.55000000000000004">
      <c r="A371">
        <f>ALGLIB_SSA_XAUUSD!J371</f>
        <v>1775501100</v>
      </c>
      <c r="B371" t="str">
        <f>_xlfn.XLOOKUP($A371,ALGLIB_SSA_XAUUSD!$A$2:$A$1001,ALGLIB_SSA_XAUUSD!$B$2:$B$1001,"",0)</f>
        <v/>
      </c>
      <c r="C371" t="str">
        <f>_xlfn.XLOOKUP($A371,ALGLIB_SSA_XAUUSD!$A$2:$A$1001,ALGLIB_SSA_XAUUSD!$C$2:$C$1001,"",0)</f>
        <v/>
      </c>
      <c r="D371" s="1">
        <f>D362+(D374-D362)*9/12</f>
        <v>4656.2875000000004</v>
      </c>
      <c r="E371" s="1">
        <f>E362+(E374-E362)*9/12</f>
        <v>4657.0486150000006</v>
      </c>
      <c r="F371" s="1">
        <f>F362+(F374-F362)*9/12</f>
        <v>4659.2605649999996</v>
      </c>
      <c r="G371" s="1">
        <f>G362+(G374-G362)*9/12</f>
        <v>4664.9085649999997</v>
      </c>
      <c r="H371" s="1">
        <f>H362+(H374-H362)*9/12</f>
        <v>4649.5115724999996</v>
      </c>
      <c r="I371" t="str">
        <f>_xlfn.XLOOKUP($A371,ALGLIB_SSA_XAUUSD!$J$2:$J$1001,ALGLIB_SSA_XAUUSD!$K$2:$K$1001,"",0)</f>
        <v>XAUUSD</v>
      </c>
      <c r="J371" t="str">
        <f>_xlfn.XLOOKUP($A371,ALGLIB_SSA_XAUUSD!$J$2:$J$1001,ALGLIB_SSA_XAUUSD!$L$2:$L$1001,"",0)</f>
        <v>M5</v>
      </c>
      <c r="K371">
        <f>_xlfn.XLOOKUP($A371,ALGLIB_SSA_XAUUSD!$J$2:$J$1001,ALGLIB_SSA_XAUUSD!$M$2:$M$1001,"",0)</f>
        <v>4650.84</v>
      </c>
      <c r="L371">
        <f>_xlfn.XLOOKUP($A371,ALGLIB_SSA_XAUUSD!$J$2:$J$1001,ALGLIB_SSA_XAUUSD!$N$2:$N$1001,"",0)</f>
        <v>4653.5935099999997</v>
      </c>
      <c r="M371">
        <f>_xlfn.XLOOKUP($A371,ALGLIB_SSA_XAUUSD!$J$2:$J$1001,ALGLIB_SSA_XAUUSD!$O$2:$O$1001,"",0)</f>
        <v>4654.6507700000002</v>
      </c>
      <c r="N371">
        <f>_xlfn.XLOOKUP($A371,ALGLIB_SSA_XAUUSD!$J$2:$J$1001,ALGLIB_SSA_XAUUSD!$P$2:$P$1001,"",0)</f>
        <v>4656.7276899999997</v>
      </c>
      <c r="O371">
        <f>_xlfn.XLOOKUP($A371,ALGLIB_SSA_XAUUSD!$J$2:$J$1001,ALGLIB_SSA_XAUUSD!$Q$2:$Q$1001,"",0)</f>
        <v>4651.3221199999998</v>
      </c>
      <c r="R371">
        <f t="shared" si="75"/>
        <v>1775501100</v>
      </c>
      <c r="S371" t="str">
        <f t="shared" si="76"/>
        <v>XAUUSD</v>
      </c>
      <c r="T371" t="str">
        <f t="shared" si="77"/>
        <v>M5</v>
      </c>
      <c r="U371">
        <f t="shared" si="78"/>
        <v>4650.84</v>
      </c>
      <c r="V371">
        <f t="shared" si="79"/>
        <v>4657.0486150000006</v>
      </c>
      <c r="W371">
        <f t="shared" si="80"/>
        <v>4659.2605649999996</v>
      </c>
      <c r="X371">
        <f t="shared" si="81"/>
        <v>4653.5935099999997</v>
      </c>
      <c r="Y371">
        <f t="shared" si="82"/>
        <v>4654.6507700000002</v>
      </c>
      <c r="Z371">
        <f t="shared" si="83"/>
        <v>4664.9085649999997</v>
      </c>
      <c r="AA371">
        <f t="shared" si="84"/>
        <v>4656.7276899999997</v>
      </c>
      <c r="AB371">
        <f t="shared" si="85"/>
        <v>4649.5115724999996</v>
      </c>
      <c r="AC371">
        <f t="shared" si="86"/>
        <v>4651.3221199999998</v>
      </c>
      <c r="AE371">
        <f t="shared" si="87"/>
        <v>4653.5935099999997</v>
      </c>
      <c r="AF371">
        <f t="shared" si="88"/>
        <v>4664.9085649999997</v>
      </c>
      <c r="AG371">
        <f t="shared" si="89"/>
        <v>4649.5115724999996</v>
      </c>
    </row>
    <row r="372" spans="1:33" x14ac:dyDescent="0.55000000000000004">
      <c r="A372">
        <f>ALGLIB_SSA_XAUUSD!J372</f>
        <v>1775501400</v>
      </c>
      <c r="B372" t="str">
        <f>_xlfn.XLOOKUP($A372,ALGLIB_SSA_XAUUSD!$A$2:$A$1001,ALGLIB_SSA_XAUUSD!$B$2:$B$1001,"",0)</f>
        <v/>
      </c>
      <c r="C372" t="str">
        <f>_xlfn.XLOOKUP($A372,ALGLIB_SSA_XAUUSD!$A$2:$A$1001,ALGLIB_SSA_XAUUSD!$C$2:$C$1001,"",0)</f>
        <v/>
      </c>
      <c r="D372" s="1">
        <f>D362+(D374-D362)*10/12</f>
        <v>4656.0583333333334</v>
      </c>
      <c r="E372" s="1">
        <f>E362+(E374-E362)*10/12</f>
        <v>4656.9365066666669</v>
      </c>
      <c r="F372" s="1">
        <f>F362+(F374-F362)*10/12</f>
        <v>4659.0906799999993</v>
      </c>
      <c r="G372" s="1">
        <f>G362+(G374-G362)*10/12</f>
        <v>4664.7705066666667</v>
      </c>
      <c r="H372" s="1">
        <f>H362+(H374-H362)*10/12</f>
        <v>4649.4712116666669</v>
      </c>
      <c r="I372" t="str">
        <f>_xlfn.XLOOKUP($A372,ALGLIB_SSA_XAUUSD!$J$2:$J$1001,ALGLIB_SSA_XAUUSD!$K$2:$K$1001,"",0)</f>
        <v>XAUUSD</v>
      </c>
      <c r="J372" t="str">
        <f>_xlfn.XLOOKUP($A372,ALGLIB_SSA_XAUUSD!$J$2:$J$1001,ALGLIB_SSA_XAUUSD!$L$2:$L$1001,"",0)</f>
        <v>M5</v>
      </c>
      <c r="K372">
        <f>_xlfn.XLOOKUP($A372,ALGLIB_SSA_XAUUSD!$J$2:$J$1001,ALGLIB_SSA_XAUUSD!$M$2:$M$1001,"",0)</f>
        <v>4651.3999999999996</v>
      </c>
      <c r="L372">
        <f>_xlfn.XLOOKUP($A372,ALGLIB_SSA_XAUUSD!$J$2:$J$1001,ALGLIB_SSA_XAUUSD!$N$2:$N$1001,"",0)</f>
        <v>4652.9905500000004</v>
      </c>
      <c r="M372">
        <f>_xlfn.XLOOKUP($A372,ALGLIB_SSA_XAUUSD!$J$2:$J$1001,ALGLIB_SSA_XAUUSD!$O$2:$O$1001,"",0)</f>
        <v>4653.8206600000003</v>
      </c>
      <c r="N372">
        <f>_xlfn.XLOOKUP($A372,ALGLIB_SSA_XAUUSD!$J$2:$J$1001,ALGLIB_SSA_XAUUSD!$P$2:$P$1001,"",0)</f>
        <v>4655.8178500000004</v>
      </c>
      <c r="O372">
        <f>_xlfn.XLOOKUP($A372,ALGLIB_SSA_XAUUSD!$J$2:$J$1001,ALGLIB_SSA_XAUUSD!$Q$2:$Q$1001,"",0)</f>
        <v>4650.29097</v>
      </c>
      <c r="R372">
        <f t="shared" si="75"/>
        <v>1775501400</v>
      </c>
      <c r="S372" t="str">
        <f t="shared" si="76"/>
        <v>XAUUSD</v>
      </c>
      <c r="T372" t="str">
        <f t="shared" si="77"/>
        <v>M5</v>
      </c>
      <c r="U372">
        <f t="shared" si="78"/>
        <v>4651.3999999999996</v>
      </c>
      <c r="V372">
        <f t="shared" si="79"/>
        <v>4656.9365066666669</v>
      </c>
      <c r="W372">
        <f t="shared" si="80"/>
        <v>4659.0906799999993</v>
      </c>
      <c r="X372">
        <f t="shared" si="81"/>
        <v>4652.9905500000004</v>
      </c>
      <c r="Y372">
        <f t="shared" si="82"/>
        <v>4653.8206600000003</v>
      </c>
      <c r="Z372">
        <f t="shared" si="83"/>
        <v>4664.7705066666667</v>
      </c>
      <c r="AA372">
        <f t="shared" si="84"/>
        <v>4655.8178500000004</v>
      </c>
      <c r="AB372">
        <f t="shared" si="85"/>
        <v>4649.4712116666669</v>
      </c>
      <c r="AC372">
        <f t="shared" si="86"/>
        <v>4650.29097</v>
      </c>
      <c r="AE372">
        <f t="shared" si="87"/>
        <v>4652.9905500000004</v>
      </c>
      <c r="AF372">
        <f t="shared" si="88"/>
        <v>4664.7705066666667</v>
      </c>
      <c r="AG372">
        <f t="shared" si="89"/>
        <v>4649.4712116666669</v>
      </c>
    </row>
    <row r="373" spans="1:33" x14ac:dyDescent="0.55000000000000004">
      <c r="A373">
        <f>ALGLIB_SSA_XAUUSD!J373</f>
        <v>1775501700</v>
      </c>
      <c r="B373" t="str">
        <f>_xlfn.XLOOKUP($A373,ALGLIB_SSA_XAUUSD!$A$2:$A$1001,ALGLIB_SSA_XAUUSD!$B$2:$B$1001,"",0)</f>
        <v/>
      </c>
      <c r="C373" t="str">
        <f>_xlfn.XLOOKUP($A373,ALGLIB_SSA_XAUUSD!$A$2:$A$1001,ALGLIB_SSA_XAUUSD!$C$2:$C$1001,"",0)</f>
        <v/>
      </c>
      <c r="D373" s="1">
        <f>D362+(D374-D362)*11/12</f>
        <v>4655.8291666666673</v>
      </c>
      <c r="E373" s="1">
        <f>E362+(E374-E362)*11/12</f>
        <v>4656.8243983333341</v>
      </c>
      <c r="F373" s="1">
        <f>F362+(F374-F362)*11/12</f>
        <v>4658.920795</v>
      </c>
      <c r="G373" s="1">
        <f>G362+(G374-G362)*11/12</f>
        <v>4664.6324483333328</v>
      </c>
      <c r="H373" s="1">
        <f>H362+(H374-H362)*11/12</f>
        <v>4649.4308508333334</v>
      </c>
      <c r="I373" t="str">
        <f>_xlfn.XLOOKUP($A373,ALGLIB_SSA_XAUUSD!$J$2:$J$1001,ALGLIB_SSA_XAUUSD!$K$2:$K$1001,"",0)</f>
        <v>XAUUSD</v>
      </c>
      <c r="J373" t="str">
        <f>_xlfn.XLOOKUP($A373,ALGLIB_SSA_XAUUSD!$J$2:$J$1001,ALGLIB_SSA_XAUUSD!$L$2:$L$1001,"",0)</f>
        <v>M5</v>
      </c>
      <c r="K373">
        <f>_xlfn.XLOOKUP($A373,ALGLIB_SSA_XAUUSD!$J$2:$J$1001,ALGLIB_SSA_XAUUSD!$M$2:$M$1001,"",0)</f>
        <v>4658.3500000000004</v>
      </c>
      <c r="L373">
        <f>_xlfn.XLOOKUP($A373,ALGLIB_SSA_XAUUSD!$J$2:$J$1001,ALGLIB_SSA_XAUUSD!$N$2:$N$1001,"",0)</f>
        <v>4652.6651300000003</v>
      </c>
      <c r="M373">
        <f>_xlfn.XLOOKUP($A373,ALGLIB_SSA_XAUUSD!$J$2:$J$1001,ALGLIB_SSA_XAUUSD!$O$2:$O$1001,"",0)</f>
        <v>4653.2428900000004</v>
      </c>
      <c r="N373">
        <f>_xlfn.XLOOKUP($A373,ALGLIB_SSA_XAUUSD!$J$2:$J$1001,ALGLIB_SSA_XAUUSD!$P$2:$P$1001,"",0)</f>
        <v>4655.3218200000001</v>
      </c>
      <c r="O373">
        <f>_xlfn.XLOOKUP($A373,ALGLIB_SSA_XAUUSD!$J$2:$J$1001,ALGLIB_SSA_XAUUSD!$Q$2:$Q$1001,"",0)</f>
        <v>4649.6294399999997</v>
      </c>
      <c r="R373">
        <f t="shared" si="75"/>
        <v>1775501700</v>
      </c>
      <c r="S373" t="str">
        <f t="shared" si="76"/>
        <v>XAUUSD</v>
      </c>
      <c r="T373" t="str">
        <f t="shared" si="77"/>
        <v>M5</v>
      </c>
      <c r="U373">
        <f t="shared" si="78"/>
        <v>4658.3500000000004</v>
      </c>
      <c r="V373">
        <f t="shared" si="79"/>
        <v>4656.8243983333341</v>
      </c>
      <c r="W373">
        <f t="shared" si="80"/>
        <v>4658.920795</v>
      </c>
      <c r="X373">
        <f t="shared" si="81"/>
        <v>4652.6651300000003</v>
      </c>
      <c r="Y373">
        <f t="shared" si="82"/>
        <v>4653.2428900000004</v>
      </c>
      <c r="Z373">
        <f t="shared" si="83"/>
        <v>4664.6324483333328</v>
      </c>
      <c r="AA373">
        <f t="shared" si="84"/>
        <v>4655.3218200000001</v>
      </c>
      <c r="AB373">
        <f t="shared" si="85"/>
        <v>4649.4308508333334</v>
      </c>
      <c r="AC373">
        <f t="shared" si="86"/>
        <v>4649.6294399999997</v>
      </c>
      <c r="AE373">
        <f t="shared" si="87"/>
        <v>4652.6651300000003</v>
      </c>
      <c r="AF373">
        <f t="shared" si="88"/>
        <v>4664.6324483333328</v>
      </c>
      <c r="AG373">
        <f t="shared" si="89"/>
        <v>4649.4308508333334</v>
      </c>
    </row>
    <row r="374" spans="1:33" x14ac:dyDescent="0.55000000000000004">
      <c r="A374">
        <f>ALGLIB_SSA_XAUUSD!J374</f>
        <v>1775502000</v>
      </c>
      <c r="B374" t="str">
        <f>_xlfn.XLOOKUP($A374,ALGLIB_SSA_XAUUSD!$A$2:$A$1001,ALGLIB_SSA_XAUUSD!$B$2:$B$1001,"",0)</f>
        <v>XAUUSD</v>
      </c>
      <c r="C374" t="str">
        <f>_xlfn.XLOOKUP($A374,ALGLIB_SSA_XAUUSD!$A$2:$A$1001,ALGLIB_SSA_XAUUSD!$C$2:$C$1001,"",0)</f>
        <v>H1</v>
      </c>
      <c r="D374" s="2">
        <f>_xlfn.XLOOKUP($A374,ALGLIB_SSA_XAUUSD!$A$2:$A$1001,ALGLIB_SSA_XAUUSD!$D$2:$D$1001,"",0)</f>
        <v>4655.6000000000004</v>
      </c>
      <c r="E374" s="2">
        <f>_xlfn.XLOOKUP($A374,ALGLIB_SSA_XAUUSD!$A$2:$A$1001,ALGLIB_SSA_XAUUSD!$E$2:$E$1001,"",0)</f>
        <v>4656.7122900000004</v>
      </c>
      <c r="F374" s="2">
        <f>_xlfn.XLOOKUP($A374,ALGLIB_SSA_XAUUSD!$A$2:$A$1001,ALGLIB_SSA_XAUUSD!$F$2:$F$1001,"",0)</f>
        <v>4658.7509099999997</v>
      </c>
      <c r="G374" s="2">
        <f>_xlfn.XLOOKUP($A374,ALGLIB_SSA_XAUUSD!$A$2:$A$1001,ALGLIB_SSA_XAUUSD!$G$2:$G$1001,"",0)</f>
        <v>4664.4943899999998</v>
      </c>
      <c r="H374" s="2">
        <f>_xlfn.XLOOKUP($A374,ALGLIB_SSA_XAUUSD!$A$2:$A$1001,ALGLIB_SSA_XAUUSD!$H$2:$H$1001,"",0)</f>
        <v>4649.3904899999998</v>
      </c>
      <c r="I374" t="str">
        <f>_xlfn.XLOOKUP($A374,ALGLIB_SSA_XAUUSD!$J$2:$J$1001,ALGLIB_SSA_XAUUSD!$K$2:$K$1001,"",0)</f>
        <v>XAUUSD</v>
      </c>
      <c r="J374" t="str">
        <f>_xlfn.XLOOKUP($A374,ALGLIB_SSA_XAUUSD!$J$2:$J$1001,ALGLIB_SSA_XAUUSD!$L$2:$L$1001,"",0)</f>
        <v>M5</v>
      </c>
      <c r="K374">
        <f>_xlfn.XLOOKUP($A374,ALGLIB_SSA_XAUUSD!$J$2:$J$1001,ALGLIB_SSA_XAUUSD!$M$2:$M$1001,"",0)</f>
        <v>4658.47</v>
      </c>
      <c r="L374">
        <f>_xlfn.XLOOKUP($A374,ALGLIB_SSA_XAUUSD!$J$2:$J$1001,ALGLIB_SSA_XAUUSD!$N$2:$N$1001,"",0)</f>
        <v>4652.32287</v>
      </c>
      <c r="M374">
        <f>_xlfn.XLOOKUP($A374,ALGLIB_SSA_XAUUSD!$J$2:$J$1001,ALGLIB_SSA_XAUUSD!$O$2:$O$1001,"",0)</f>
        <v>4652.7828799999997</v>
      </c>
      <c r="N374">
        <f>_xlfn.XLOOKUP($A374,ALGLIB_SSA_XAUUSD!$J$2:$J$1001,ALGLIB_SSA_XAUUSD!$P$2:$P$1001,"",0)</f>
        <v>4654.9682700000003</v>
      </c>
      <c r="O374">
        <f>_xlfn.XLOOKUP($A374,ALGLIB_SSA_XAUUSD!$J$2:$J$1001,ALGLIB_SSA_XAUUSD!$Q$2:$Q$1001,"",0)</f>
        <v>4649.2996800000001</v>
      </c>
      <c r="R374">
        <f t="shared" si="75"/>
        <v>1775502000</v>
      </c>
      <c r="S374" t="str">
        <f t="shared" si="76"/>
        <v>XAUUSD</v>
      </c>
      <c r="T374" t="str">
        <f t="shared" si="77"/>
        <v>M5</v>
      </c>
      <c r="U374">
        <f t="shared" si="78"/>
        <v>4658.47</v>
      </c>
      <c r="V374">
        <f t="shared" si="79"/>
        <v>4656.7122900000004</v>
      </c>
      <c r="W374">
        <f t="shared" si="80"/>
        <v>4658.7509099999997</v>
      </c>
      <c r="X374">
        <f t="shared" si="81"/>
        <v>4652.32287</v>
      </c>
      <c r="Y374">
        <f t="shared" si="82"/>
        <v>4652.7828799999997</v>
      </c>
      <c r="Z374">
        <f t="shared" si="83"/>
        <v>4664.4943899999998</v>
      </c>
      <c r="AA374">
        <f t="shared" si="84"/>
        <v>4654.9682700000003</v>
      </c>
      <c r="AB374">
        <f t="shared" si="85"/>
        <v>4649.3904899999998</v>
      </c>
      <c r="AC374">
        <f t="shared" si="86"/>
        <v>4649.2996800000001</v>
      </c>
      <c r="AE374">
        <f t="shared" si="87"/>
        <v>4652.32287</v>
      </c>
      <c r="AF374">
        <f t="shared" si="88"/>
        <v>4664.4943899999998</v>
      </c>
      <c r="AG374">
        <f t="shared" si="89"/>
        <v>4649.3904899999998</v>
      </c>
    </row>
    <row r="375" spans="1:33" x14ac:dyDescent="0.55000000000000004">
      <c r="A375">
        <f>ALGLIB_SSA_XAUUSD!J375</f>
        <v>1775502300</v>
      </c>
      <c r="B375" t="str">
        <f>_xlfn.XLOOKUP($A375,ALGLIB_SSA_XAUUSD!$A$2:$A$1001,ALGLIB_SSA_XAUUSD!$B$2:$B$1001,"",0)</f>
        <v/>
      </c>
      <c r="C375" t="str">
        <f>_xlfn.XLOOKUP($A375,ALGLIB_SSA_XAUUSD!$A$2:$A$1001,ALGLIB_SSA_XAUUSD!$C$2:$C$1001,"",0)</f>
        <v/>
      </c>
      <c r="D375" s="1">
        <f>D374+(D386-D374)*1/12</f>
        <v>4655.189166666667</v>
      </c>
      <c r="E375" s="1">
        <f>E374+(E386-E374)*1/12</f>
        <v>4656.6045883333336</v>
      </c>
      <c r="F375" s="1">
        <f>F374+(F386-F374)*1/12</f>
        <v>4658.6121166666662</v>
      </c>
      <c r="G375" s="1">
        <f>G374+(G386-G374)*1/12</f>
        <v>4664.4131566666665</v>
      </c>
      <c r="H375" s="1">
        <f>H374+(H386-H374)*1/12</f>
        <v>4649.3116833333333</v>
      </c>
      <c r="I375" t="str">
        <f>_xlfn.XLOOKUP($A375,ALGLIB_SSA_XAUUSD!$J$2:$J$1001,ALGLIB_SSA_XAUUSD!$K$2:$K$1001,"",0)</f>
        <v>XAUUSD</v>
      </c>
      <c r="J375" t="str">
        <f>_xlfn.XLOOKUP($A375,ALGLIB_SSA_XAUUSD!$J$2:$J$1001,ALGLIB_SSA_XAUUSD!$L$2:$L$1001,"",0)</f>
        <v>M5</v>
      </c>
      <c r="K375">
        <f>_xlfn.XLOOKUP($A375,ALGLIB_SSA_XAUUSD!$J$2:$J$1001,ALGLIB_SSA_XAUUSD!$M$2:$M$1001,"",0)</f>
        <v>4651.45</v>
      </c>
      <c r="L375">
        <f>_xlfn.XLOOKUP($A375,ALGLIB_SSA_XAUUSD!$J$2:$J$1001,ALGLIB_SSA_XAUUSD!$N$2:$N$1001,"",0)</f>
        <v>4651.8481899999997</v>
      </c>
      <c r="M375">
        <f>_xlfn.XLOOKUP($A375,ALGLIB_SSA_XAUUSD!$J$2:$J$1001,ALGLIB_SSA_XAUUSD!$O$2:$O$1001,"",0)</f>
        <v>4652.3155399999996</v>
      </c>
      <c r="N375">
        <f>_xlfn.XLOOKUP($A375,ALGLIB_SSA_XAUUSD!$J$2:$J$1001,ALGLIB_SSA_XAUUSD!$P$2:$P$1001,"",0)</f>
        <v>4654.5974999999999</v>
      </c>
      <c r="O375">
        <f>_xlfn.XLOOKUP($A375,ALGLIB_SSA_XAUUSD!$J$2:$J$1001,ALGLIB_SSA_XAUUSD!$Q$2:$Q$1001,"",0)</f>
        <v>4649.03053</v>
      </c>
      <c r="R375">
        <f t="shared" si="75"/>
        <v>1775502300</v>
      </c>
      <c r="S375" t="str">
        <f t="shared" si="76"/>
        <v>XAUUSD</v>
      </c>
      <c r="T375" t="str">
        <f t="shared" si="77"/>
        <v>M5</v>
      </c>
      <c r="U375">
        <f t="shared" si="78"/>
        <v>4651.45</v>
      </c>
      <c r="V375">
        <f t="shared" si="79"/>
        <v>4656.6045883333336</v>
      </c>
      <c r="W375">
        <f t="shared" si="80"/>
        <v>4658.6121166666662</v>
      </c>
      <c r="X375">
        <f t="shared" si="81"/>
        <v>4651.8481899999997</v>
      </c>
      <c r="Y375">
        <f t="shared" si="82"/>
        <v>4652.3155399999996</v>
      </c>
      <c r="Z375">
        <f t="shared" si="83"/>
        <v>4664.4131566666665</v>
      </c>
      <c r="AA375">
        <f t="shared" si="84"/>
        <v>4654.5974999999999</v>
      </c>
      <c r="AB375">
        <f t="shared" si="85"/>
        <v>4649.3116833333333</v>
      </c>
      <c r="AC375">
        <f t="shared" si="86"/>
        <v>4649.03053</v>
      </c>
      <c r="AE375">
        <f t="shared" si="87"/>
        <v>4651.8481899999997</v>
      </c>
      <c r="AF375">
        <f t="shared" si="88"/>
        <v>4664.4131566666665</v>
      </c>
      <c r="AG375">
        <f t="shared" si="89"/>
        <v>4649.3116833333333</v>
      </c>
    </row>
    <row r="376" spans="1:33" x14ac:dyDescent="0.55000000000000004">
      <c r="A376">
        <f>ALGLIB_SSA_XAUUSD!J376</f>
        <v>1775502600</v>
      </c>
      <c r="B376" t="str">
        <f>_xlfn.XLOOKUP($A376,ALGLIB_SSA_XAUUSD!$A$2:$A$1001,ALGLIB_SSA_XAUUSD!$B$2:$B$1001,"",0)</f>
        <v/>
      </c>
      <c r="C376" t="str">
        <f>_xlfn.XLOOKUP($A376,ALGLIB_SSA_XAUUSD!$A$2:$A$1001,ALGLIB_SSA_XAUUSD!$C$2:$C$1001,"",0)</f>
        <v/>
      </c>
      <c r="D376" s="1">
        <f>D374+(D386-D374)*2/12</f>
        <v>4654.7783333333336</v>
      </c>
      <c r="E376" s="1">
        <f>E374+(E386-E374)*2/12</f>
        <v>4656.4968866666668</v>
      </c>
      <c r="F376" s="1">
        <f>F374+(F386-F374)*2/12</f>
        <v>4658.4733233333336</v>
      </c>
      <c r="G376" s="1">
        <f>G374+(G386-G374)*2/12</f>
        <v>4664.3319233333332</v>
      </c>
      <c r="H376" s="1">
        <f>H374+(H386-H374)*2/12</f>
        <v>4649.2328766666669</v>
      </c>
      <c r="I376" t="str">
        <f>_xlfn.XLOOKUP($A376,ALGLIB_SSA_XAUUSD!$J$2:$J$1001,ALGLIB_SSA_XAUUSD!$K$2:$K$1001,"",0)</f>
        <v>XAUUSD</v>
      </c>
      <c r="J376" t="str">
        <f>_xlfn.XLOOKUP($A376,ALGLIB_SSA_XAUUSD!$J$2:$J$1001,ALGLIB_SSA_XAUUSD!$L$2:$L$1001,"",0)</f>
        <v>M5</v>
      </c>
      <c r="K376">
        <f>_xlfn.XLOOKUP($A376,ALGLIB_SSA_XAUUSD!$J$2:$J$1001,ALGLIB_SSA_XAUUSD!$M$2:$M$1001,"",0)</f>
        <v>4650.8500000000004</v>
      </c>
      <c r="L376">
        <f>_xlfn.XLOOKUP($A376,ALGLIB_SSA_XAUUSD!$J$2:$J$1001,ALGLIB_SSA_XAUUSD!$N$2:$N$1001,"",0)</f>
        <v>4651.3575199999996</v>
      </c>
      <c r="M376">
        <f>_xlfn.XLOOKUP($A376,ALGLIB_SSA_XAUUSD!$J$2:$J$1001,ALGLIB_SSA_XAUUSD!$O$2:$O$1001,"",0)</f>
        <v>4651.8365299999996</v>
      </c>
      <c r="N376">
        <f>_xlfn.XLOOKUP($A376,ALGLIB_SSA_XAUUSD!$J$2:$J$1001,ALGLIB_SSA_XAUUSD!$P$2:$P$1001,"",0)</f>
        <v>4654.08061</v>
      </c>
      <c r="O376">
        <f>_xlfn.XLOOKUP($A376,ALGLIB_SSA_XAUUSD!$J$2:$J$1001,ALGLIB_SSA_XAUUSD!$Q$2:$Q$1001,"",0)</f>
        <v>4648.85545</v>
      </c>
      <c r="R376">
        <f t="shared" si="75"/>
        <v>1775502600</v>
      </c>
      <c r="S376" t="str">
        <f t="shared" si="76"/>
        <v>XAUUSD</v>
      </c>
      <c r="T376" t="str">
        <f t="shared" si="77"/>
        <v>M5</v>
      </c>
      <c r="U376">
        <f t="shared" si="78"/>
        <v>4650.8500000000004</v>
      </c>
      <c r="V376">
        <f t="shared" si="79"/>
        <v>4656.4968866666668</v>
      </c>
      <c r="W376">
        <f t="shared" si="80"/>
        <v>4658.4733233333336</v>
      </c>
      <c r="X376">
        <f t="shared" si="81"/>
        <v>4651.3575199999996</v>
      </c>
      <c r="Y376">
        <f t="shared" si="82"/>
        <v>4651.8365299999996</v>
      </c>
      <c r="Z376">
        <f t="shared" si="83"/>
        <v>4664.3319233333332</v>
      </c>
      <c r="AA376">
        <f t="shared" si="84"/>
        <v>4654.08061</v>
      </c>
      <c r="AB376">
        <f t="shared" si="85"/>
        <v>4649.2328766666669</v>
      </c>
      <c r="AC376">
        <f t="shared" si="86"/>
        <v>4648.85545</v>
      </c>
      <c r="AE376">
        <f t="shared" si="87"/>
        <v>4651.3575199999996</v>
      </c>
      <c r="AF376">
        <f t="shared" si="88"/>
        <v>4664.3319233333332</v>
      </c>
      <c r="AG376">
        <f t="shared" si="89"/>
        <v>4649.2328766666669</v>
      </c>
    </row>
    <row r="377" spans="1:33" x14ac:dyDescent="0.55000000000000004">
      <c r="A377">
        <f>ALGLIB_SSA_XAUUSD!J377</f>
        <v>1775502900</v>
      </c>
      <c r="B377" t="str">
        <f>_xlfn.XLOOKUP($A377,ALGLIB_SSA_XAUUSD!$A$2:$A$1001,ALGLIB_SSA_XAUUSD!$B$2:$B$1001,"",0)</f>
        <v/>
      </c>
      <c r="C377" t="str">
        <f>_xlfn.XLOOKUP($A377,ALGLIB_SSA_XAUUSD!$A$2:$A$1001,ALGLIB_SSA_XAUUSD!$C$2:$C$1001,"",0)</f>
        <v/>
      </c>
      <c r="D377" s="1">
        <f>D374+(D386-D374)*3/12</f>
        <v>4654.3675000000003</v>
      </c>
      <c r="E377" s="1">
        <f>E374+(E386-E374)*3/12</f>
        <v>4656.389185</v>
      </c>
      <c r="F377" s="1">
        <f>F374+(F386-F374)*3/12</f>
        <v>4658.3345300000001</v>
      </c>
      <c r="G377" s="1">
        <f>G374+(G386-G374)*3/12</f>
        <v>4664.2506899999998</v>
      </c>
      <c r="H377" s="1">
        <f>H374+(H386-H374)*3/12</f>
        <v>4649.1540699999996</v>
      </c>
      <c r="I377" t="str">
        <f>_xlfn.XLOOKUP($A377,ALGLIB_SSA_XAUUSD!$J$2:$J$1001,ALGLIB_SSA_XAUUSD!$K$2:$K$1001,"",0)</f>
        <v>XAUUSD</v>
      </c>
      <c r="J377" t="str">
        <f>_xlfn.XLOOKUP($A377,ALGLIB_SSA_XAUUSD!$J$2:$J$1001,ALGLIB_SSA_XAUUSD!$L$2:$L$1001,"",0)</f>
        <v>M5</v>
      </c>
      <c r="K377">
        <f>_xlfn.XLOOKUP($A377,ALGLIB_SSA_XAUUSD!$J$2:$J$1001,ALGLIB_SSA_XAUUSD!$M$2:$M$1001,"",0)</f>
        <v>4647.9399999999996</v>
      </c>
      <c r="L377">
        <f>_xlfn.XLOOKUP($A377,ALGLIB_SSA_XAUUSD!$J$2:$J$1001,ALGLIB_SSA_XAUUSD!$N$2:$N$1001,"",0)</f>
        <v>4650.8649599999999</v>
      </c>
      <c r="M377">
        <f>_xlfn.XLOOKUP($A377,ALGLIB_SSA_XAUUSD!$J$2:$J$1001,ALGLIB_SSA_XAUUSD!$O$2:$O$1001,"",0)</f>
        <v>4651.3507499999996</v>
      </c>
      <c r="N377">
        <f>_xlfn.XLOOKUP($A377,ALGLIB_SSA_XAUUSD!$J$2:$J$1001,ALGLIB_SSA_XAUUSD!$P$2:$P$1001,"",0)</f>
        <v>4653.5109599999996</v>
      </c>
      <c r="O377">
        <f>_xlfn.XLOOKUP($A377,ALGLIB_SSA_XAUUSD!$J$2:$J$1001,ALGLIB_SSA_XAUUSD!$Q$2:$Q$1001,"",0)</f>
        <v>4648.6971800000001</v>
      </c>
      <c r="R377">
        <f t="shared" si="75"/>
        <v>1775502900</v>
      </c>
      <c r="S377" t="str">
        <f t="shared" si="76"/>
        <v>XAUUSD</v>
      </c>
      <c r="T377" t="str">
        <f t="shared" si="77"/>
        <v>M5</v>
      </c>
      <c r="U377">
        <f t="shared" si="78"/>
        <v>4647.9399999999996</v>
      </c>
      <c r="V377">
        <f t="shared" si="79"/>
        <v>4656.389185</v>
      </c>
      <c r="W377">
        <f t="shared" si="80"/>
        <v>4658.3345300000001</v>
      </c>
      <c r="X377">
        <f t="shared" si="81"/>
        <v>4650.8649599999999</v>
      </c>
      <c r="Y377">
        <f t="shared" si="82"/>
        <v>4651.3507499999996</v>
      </c>
      <c r="Z377">
        <f t="shared" si="83"/>
        <v>4664.2506899999998</v>
      </c>
      <c r="AA377">
        <f t="shared" si="84"/>
        <v>4653.5109599999996</v>
      </c>
      <c r="AB377">
        <f t="shared" si="85"/>
        <v>4649.1540699999996</v>
      </c>
      <c r="AC377">
        <f t="shared" si="86"/>
        <v>4648.6971800000001</v>
      </c>
      <c r="AE377">
        <f t="shared" si="87"/>
        <v>4650.8649599999999</v>
      </c>
      <c r="AF377">
        <f t="shared" si="88"/>
        <v>4664.2506899999998</v>
      </c>
      <c r="AG377">
        <f t="shared" si="89"/>
        <v>4649.1540699999996</v>
      </c>
    </row>
    <row r="378" spans="1:33" x14ac:dyDescent="0.55000000000000004">
      <c r="A378">
        <f>ALGLIB_SSA_XAUUSD!J378</f>
        <v>1775503200</v>
      </c>
      <c r="B378" t="str">
        <f>_xlfn.XLOOKUP($A378,ALGLIB_SSA_XAUUSD!$A$2:$A$1001,ALGLIB_SSA_XAUUSD!$B$2:$B$1001,"",0)</f>
        <v/>
      </c>
      <c r="C378" t="str">
        <f>_xlfn.XLOOKUP($A378,ALGLIB_SSA_XAUUSD!$A$2:$A$1001,ALGLIB_SSA_XAUUSD!$C$2:$C$1001,"",0)</f>
        <v/>
      </c>
      <c r="D378" s="1">
        <f>D374+(D386-D374)*4/12</f>
        <v>4653.9566666666669</v>
      </c>
      <c r="E378" s="1">
        <f>E374+(E386-E374)*4/12</f>
        <v>4656.2814833333332</v>
      </c>
      <c r="F378" s="1">
        <f>F374+(F386-F374)*4/12</f>
        <v>4658.1957366666666</v>
      </c>
      <c r="G378" s="1">
        <f>G374+(G386-G374)*4/12</f>
        <v>4664.1694566666665</v>
      </c>
      <c r="H378" s="1">
        <f>H374+(H386-H374)*4/12</f>
        <v>4649.0752633333332</v>
      </c>
      <c r="I378" t="str">
        <f>_xlfn.XLOOKUP($A378,ALGLIB_SSA_XAUUSD!$J$2:$J$1001,ALGLIB_SSA_XAUUSD!$K$2:$K$1001,"",0)</f>
        <v>XAUUSD</v>
      </c>
      <c r="J378" t="str">
        <f>_xlfn.XLOOKUP($A378,ALGLIB_SSA_XAUUSD!$J$2:$J$1001,ALGLIB_SSA_XAUUSD!$L$2:$L$1001,"",0)</f>
        <v>M5</v>
      </c>
      <c r="K378">
        <f>_xlfn.XLOOKUP($A378,ALGLIB_SSA_XAUUSD!$J$2:$J$1001,ALGLIB_SSA_XAUUSD!$M$2:$M$1001,"",0)</f>
        <v>4647.3900000000003</v>
      </c>
      <c r="L378">
        <f>_xlfn.XLOOKUP($A378,ALGLIB_SSA_XAUUSD!$J$2:$J$1001,ALGLIB_SSA_XAUUSD!$N$2:$N$1001,"",0)</f>
        <v>4650.4910600000003</v>
      </c>
      <c r="M378">
        <f>_xlfn.XLOOKUP($A378,ALGLIB_SSA_XAUUSD!$J$2:$J$1001,ALGLIB_SSA_XAUUSD!$O$2:$O$1001,"",0)</f>
        <v>4650.9209099999998</v>
      </c>
      <c r="N378">
        <f>_xlfn.XLOOKUP($A378,ALGLIB_SSA_XAUUSD!$J$2:$J$1001,ALGLIB_SSA_XAUUSD!$P$2:$P$1001,"",0)</f>
        <v>4652.9633700000004</v>
      </c>
      <c r="O378">
        <f>_xlfn.XLOOKUP($A378,ALGLIB_SSA_XAUUSD!$J$2:$J$1001,ALGLIB_SSA_XAUUSD!$Q$2:$Q$1001,"",0)</f>
        <v>4648.6421600000003</v>
      </c>
      <c r="R378">
        <f t="shared" si="75"/>
        <v>1775503200</v>
      </c>
      <c r="S378" t="str">
        <f t="shared" si="76"/>
        <v>XAUUSD</v>
      </c>
      <c r="T378" t="str">
        <f t="shared" si="77"/>
        <v>M5</v>
      </c>
      <c r="U378">
        <f t="shared" si="78"/>
        <v>4647.3900000000003</v>
      </c>
      <c r="V378">
        <f t="shared" si="79"/>
        <v>4656.2814833333332</v>
      </c>
      <c r="W378">
        <f t="shared" si="80"/>
        <v>4658.1957366666666</v>
      </c>
      <c r="X378">
        <f t="shared" si="81"/>
        <v>4650.4910600000003</v>
      </c>
      <c r="Y378">
        <f t="shared" si="82"/>
        <v>4650.9209099999998</v>
      </c>
      <c r="Z378">
        <f t="shared" si="83"/>
        <v>4664.1694566666665</v>
      </c>
      <c r="AA378">
        <f t="shared" si="84"/>
        <v>4652.9633700000004</v>
      </c>
      <c r="AB378">
        <f t="shared" si="85"/>
        <v>4649.0752633333332</v>
      </c>
      <c r="AC378">
        <f t="shared" si="86"/>
        <v>4648.6421600000003</v>
      </c>
      <c r="AE378">
        <f t="shared" si="87"/>
        <v>4650.4910600000003</v>
      </c>
      <c r="AF378">
        <f t="shared" si="88"/>
        <v>4664.1694566666665</v>
      </c>
      <c r="AG378">
        <f t="shared" si="89"/>
        <v>4649.0752633333332</v>
      </c>
    </row>
    <row r="379" spans="1:33" x14ac:dyDescent="0.55000000000000004">
      <c r="A379">
        <f>ALGLIB_SSA_XAUUSD!J379</f>
        <v>1775503500</v>
      </c>
      <c r="B379" t="str">
        <f>_xlfn.XLOOKUP($A379,ALGLIB_SSA_XAUUSD!$A$2:$A$1001,ALGLIB_SSA_XAUUSD!$B$2:$B$1001,"",0)</f>
        <v/>
      </c>
      <c r="C379" t="str">
        <f>_xlfn.XLOOKUP($A379,ALGLIB_SSA_XAUUSD!$A$2:$A$1001,ALGLIB_SSA_XAUUSD!$C$2:$C$1001,"",0)</f>
        <v/>
      </c>
      <c r="D379" s="1">
        <f>D374+(D386-D374)*5/12</f>
        <v>4653.5458333333336</v>
      </c>
      <c r="E379" s="1">
        <f>E374+(E386-E374)*5/12</f>
        <v>4656.1737816666664</v>
      </c>
      <c r="F379" s="1">
        <f>F374+(F386-F374)*5/12</f>
        <v>4658.056943333333</v>
      </c>
      <c r="G379" s="1">
        <f>G374+(G386-G374)*5/12</f>
        <v>4664.0882233333332</v>
      </c>
      <c r="H379" s="1">
        <f>H374+(H386-H374)*5/12</f>
        <v>4648.9964566666667</v>
      </c>
      <c r="I379" t="str">
        <f>_xlfn.XLOOKUP($A379,ALGLIB_SSA_XAUUSD!$J$2:$J$1001,ALGLIB_SSA_XAUUSD!$K$2:$K$1001,"",0)</f>
        <v>XAUUSD</v>
      </c>
      <c r="J379" t="str">
        <f>_xlfn.XLOOKUP($A379,ALGLIB_SSA_XAUUSD!$J$2:$J$1001,ALGLIB_SSA_XAUUSD!$L$2:$L$1001,"",0)</f>
        <v>M5</v>
      </c>
      <c r="K379">
        <f>_xlfn.XLOOKUP($A379,ALGLIB_SSA_XAUUSD!$J$2:$J$1001,ALGLIB_SSA_XAUUSD!$M$2:$M$1001,"",0)</f>
        <v>4650.38</v>
      </c>
      <c r="L379">
        <f>_xlfn.XLOOKUP($A379,ALGLIB_SSA_XAUUSD!$J$2:$J$1001,ALGLIB_SSA_XAUUSD!$N$2:$N$1001,"",0)</f>
        <v>4650.3474399999996</v>
      </c>
      <c r="M379">
        <f>_xlfn.XLOOKUP($A379,ALGLIB_SSA_XAUUSD!$J$2:$J$1001,ALGLIB_SSA_XAUUSD!$O$2:$O$1001,"",0)</f>
        <v>4650.6341700000003</v>
      </c>
      <c r="N379">
        <f>_xlfn.XLOOKUP($A379,ALGLIB_SSA_XAUUSD!$J$2:$J$1001,ALGLIB_SSA_XAUUSD!$P$2:$P$1001,"",0)</f>
        <v>4652.5781500000003</v>
      </c>
      <c r="O379">
        <f>_xlfn.XLOOKUP($A379,ALGLIB_SSA_XAUUSD!$J$2:$J$1001,ALGLIB_SSA_XAUUSD!$Q$2:$Q$1001,"",0)</f>
        <v>4648.6860299999998</v>
      </c>
      <c r="R379">
        <f t="shared" si="75"/>
        <v>1775503500</v>
      </c>
      <c r="S379" t="str">
        <f t="shared" si="76"/>
        <v>XAUUSD</v>
      </c>
      <c r="T379" t="str">
        <f t="shared" si="77"/>
        <v>M5</v>
      </c>
      <c r="U379">
        <f t="shared" si="78"/>
        <v>4650.38</v>
      </c>
      <c r="V379">
        <f t="shared" si="79"/>
        <v>4656.1737816666664</v>
      </c>
      <c r="W379">
        <f t="shared" si="80"/>
        <v>4658.056943333333</v>
      </c>
      <c r="X379">
        <f t="shared" si="81"/>
        <v>4650.3474399999996</v>
      </c>
      <c r="Y379">
        <f t="shared" si="82"/>
        <v>4650.6341700000003</v>
      </c>
      <c r="Z379">
        <f t="shared" si="83"/>
        <v>4664.0882233333332</v>
      </c>
      <c r="AA379">
        <f t="shared" si="84"/>
        <v>4652.5781500000003</v>
      </c>
      <c r="AB379">
        <f t="shared" si="85"/>
        <v>4648.9964566666667</v>
      </c>
      <c r="AC379">
        <f t="shared" si="86"/>
        <v>4648.6860299999998</v>
      </c>
      <c r="AE379">
        <f t="shared" si="87"/>
        <v>4650.3474399999996</v>
      </c>
      <c r="AF379">
        <f t="shared" si="88"/>
        <v>4664.0882233333332</v>
      </c>
      <c r="AG379">
        <f t="shared" si="89"/>
        <v>4648.9964566666667</v>
      </c>
    </row>
    <row r="380" spans="1:33" x14ac:dyDescent="0.55000000000000004">
      <c r="A380">
        <f>ALGLIB_SSA_XAUUSD!J380</f>
        <v>1775503800</v>
      </c>
      <c r="B380" t="str">
        <f>_xlfn.XLOOKUP($A380,ALGLIB_SSA_XAUUSD!$A$2:$A$1001,ALGLIB_SSA_XAUUSD!$B$2:$B$1001,"",0)</f>
        <v/>
      </c>
      <c r="C380" t="str">
        <f>_xlfn.XLOOKUP($A380,ALGLIB_SSA_XAUUSD!$A$2:$A$1001,ALGLIB_SSA_XAUUSD!$C$2:$C$1001,"",0)</f>
        <v/>
      </c>
      <c r="D380" s="1">
        <f>D374+(D386-D374)*6/12</f>
        <v>4653.1350000000002</v>
      </c>
      <c r="E380" s="1">
        <f>E374+(E386-E374)*6/12</f>
        <v>4656.0660800000005</v>
      </c>
      <c r="F380" s="1">
        <f>F374+(F386-F374)*6/12</f>
        <v>4657.9181499999995</v>
      </c>
      <c r="G380" s="1">
        <f>G374+(G386-G374)*6/12</f>
        <v>4664.0069899999999</v>
      </c>
      <c r="H380" s="1">
        <f>H374+(H386-H374)*6/12</f>
        <v>4648.9176499999994</v>
      </c>
      <c r="I380" t="str">
        <f>_xlfn.XLOOKUP($A380,ALGLIB_SSA_XAUUSD!$J$2:$J$1001,ALGLIB_SSA_XAUUSD!$K$2:$K$1001,"",0)</f>
        <v>XAUUSD</v>
      </c>
      <c r="J380" t="str">
        <f>_xlfn.XLOOKUP($A380,ALGLIB_SSA_XAUUSD!$J$2:$J$1001,ALGLIB_SSA_XAUUSD!$L$2:$L$1001,"",0)</f>
        <v>M5</v>
      </c>
      <c r="K380">
        <f>_xlfn.XLOOKUP($A380,ALGLIB_SSA_XAUUSD!$J$2:$J$1001,ALGLIB_SSA_XAUUSD!$M$2:$M$1001,"",0)</f>
        <v>4651.51</v>
      </c>
      <c r="L380">
        <f>_xlfn.XLOOKUP($A380,ALGLIB_SSA_XAUUSD!$J$2:$J$1001,ALGLIB_SSA_XAUUSD!$N$2:$N$1001,"",0)</f>
        <v>4650.4634400000004</v>
      </c>
      <c r="M380">
        <f>_xlfn.XLOOKUP($A380,ALGLIB_SSA_XAUUSD!$J$2:$J$1001,ALGLIB_SSA_XAUUSD!$O$2:$O$1001,"",0)</f>
        <v>4650.5487999999996</v>
      </c>
      <c r="N380">
        <f>_xlfn.XLOOKUP($A380,ALGLIB_SSA_XAUUSD!$J$2:$J$1001,ALGLIB_SSA_XAUUSD!$P$2:$P$1001,"",0)</f>
        <v>4652.4500900000003</v>
      </c>
      <c r="O380">
        <f>_xlfn.XLOOKUP($A380,ALGLIB_SSA_XAUUSD!$J$2:$J$1001,ALGLIB_SSA_XAUUSD!$Q$2:$Q$1001,"",0)</f>
        <v>4648.89426</v>
      </c>
      <c r="R380">
        <f t="shared" si="75"/>
        <v>1775503800</v>
      </c>
      <c r="S380" t="str">
        <f t="shared" si="76"/>
        <v>XAUUSD</v>
      </c>
      <c r="T380" t="str">
        <f t="shared" si="77"/>
        <v>M5</v>
      </c>
      <c r="U380">
        <f t="shared" si="78"/>
        <v>4651.51</v>
      </c>
      <c r="V380">
        <f t="shared" si="79"/>
        <v>4656.0660800000005</v>
      </c>
      <c r="W380">
        <f t="shared" si="80"/>
        <v>4657.9181499999995</v>
      </c>
      <c r="X380">
        <f t="shared" si="81"/>
        <v>4650.4634400000004</v>
      </c>
      <c r="Y380">
        <f t="shared" si="82"/>
        <v>4650.5487999999996</v>
      </c>
      <c r="Z380">
        <f t="shared" si="83"/>
        <v>4664.0069899999999</v>
      </c>
      <c r="AA380">
        <f t="shared" si="84"/>
        <v>4652.4500900000003</v>
      </c>
      <c r="AB380">
        <f t="shared" si="85"/>
        <v>4648.9176499999994</v>
      </c>
      <c r="AC380">
        <f t="shared" si="86"/>
        <v>4648.89426</v>
      </c>
      <c r="AE380">
        <f t="shared" si="87"/>
        <v>4650.4634400000004</v>
      </c>
      <c r="AF380">
        <f t="shared" si="88"/>
        <v>4664.0069899999999</v>
      </c>
      <c r="AG380">
        <f t="shared" si="89"/>
        <v>4648.9176499999994</v>
      </c>
    </row>
    <row r="381" spans="1:33" x14ac:dyDescent="0.55000000000000004">
      <c r="A381">
        <f>ALGLIB_SSA_XAUUSD!J381</f>
        <v>1775504100</v>
      </c>
      <c r="B381" t="str">
        <f>_xlfn.XLOOKUP($A381,ALGLIB_SSA_XAUUSD!$A$2:$A$1001,ALGLIB_SSA_XAUUSD!$B$2:$B$1001,"",0)</f>
        <v/>
      </c>
      <c r="C381" t="str">
        <f>_xlfn.XLOOKUP($A381,ALGLIB_SSA_XAUUSD!$A$2:$A$1001,ALGLIB_SSA_XAUUSD!$C$2:$C$1001,"",0)</f>
        <v/>
      </c>
      <c r="D381" s="1">
        <f>D374+(D386-D374)*7/12</f>
        <v>4652.7241666666669</v>
      </c>
      <c r="E381" s="1">
        <f>E374+(E386-E374)*7/12</f>
        <v>4655.9583783333337</v>
      </c>
      <c r="F381" s="1">
        <f>F374+(F386-F374)*7/12</f>
        <v>4657.7793566666669</v>
      </c>
      <c r="G381" s="1">
        <f>G374+(G386-G374)*7/12</f>
        <v>4663.9257566666665</v>
      </c>
      <c r="H381" s="1">
        <f>H374+(H386-H374)*7/12</f>
        <v>4648.838843333333</v>
      </c>
      <c r="I381" t="str">
        <f>_xlfn.XLOOKUP($A381,ALGLIB_SSA_XAUUSD!$J$2:$J$1001,ALGLIB_SSA_XAUUSD!$K$2:$K$1001,"",0)</f>
        <v>XAUUSD</v>
      </c>
      <c r="J381" t="str">
        <f>_xlfn.XLOOKUP($A381,ALGLIB_SSA_XAUUSD!$J$2:$J$1001,ALGLIB_SSA_XAUUSD!$L$2:$L$1001,"",0)</f>
        <v>M5</v>
      </c>
      <c r="K381">
        <f>_xlfn.XLOOKUP($A381,ALGLIB_SSA_XAUUSD!$J$2:$J$1001,ALGLIB_SSA_XAUUSD!$M$2:$M$1001,"",0)</f>
        <v>4650.84</v>
      </c>
      <c r="L381">
        <f>_xlfn.XLOOKUP($A381,ALGLIB_SSA_XAUUSD!$J$2:$J$1001,ALGLIB_SSA_XAUUSD!$N$2:$N$1001,"",0)</f>
        <v>4650.8965699999999</v>
      </c>
      <c r="M381">
        <f>_xlfn.XLOOKUP($A381,ALGLIB_SSA_XAUUSD!$J$2:$J$1001,ALGLIB_SSA_XAUUSD!$O$2:$O$1001,"",0)</f>
        <v>4650.7226899999996</v>
      </c>
      <c r="N381">
        <f>_xlfn.XLOOKUP($A381,ALGLIB_SSA_XAUUSD!$J$2:$J$1001,ALGLIB_SSA_XAUUSD!$P$2:$P$1001,"",0)</f>
        <v>4652.6142799999998</v>
      </c>
      <c r="O381">
        <f>_xlfn.XLOOKUP($A381,ALGLIB_SSA_XAUUSD!$J$2:$J$1001,ALGLIB_SSA_XAUUSD!$Q$2:$Q$1001,"",0)</f>
        <v>4649.24881</v>
      </c>
      <c r="R381">
        <f t="shared" si="75"/>
        <v>1775504100</v>
      </c>
      <c r="S381" t="str">
        <f t="shared" si="76"/>
        <v>XAUUSD</v>
      </c>
      <c r="T381" t="str">
        <f t="shared" si="77"/>
        <v>M5</v>
      </c>
      <c r="U381">
        <f t="shared" si="78"/>
        <v>4650.84</v>
      </c>
      <c r="V381">
        <f t="shared" si="79"/>
        <v>4655.9583783333337</v>
      </c>
      <c r="W381">
        <f t="shared" si="80"/>
        <v>4657.7793566666669</v>
      </c>
      <c r="X381">
        <f t="shared" si="81"/>
        <v>4650.8965699999999</v>
      </c>
      <c r="Y381">
        <f t="shared" si="82"/>
        <v>4650.7226899999996</v>
      </c>
      <c r="Z381">
        <f t="shared" si="83"/>
        <v>4663.9257566666665</v>
      </c>
      <c r="AA381">
        <f t="shared" si="84"/>
        <v>4652.6142799999998</v>
      </c>
      <c r="AB381">
        <f t="shared" si="85"/>
        <v>4648.838843333333</v>
      </c>
      <c r="AC381">
        <f t="shared" si="86"/>
        <v>4649.24881</v>
      </c>
      <c r="AE381">
        <f t="shared" si="87"/>
        <v>4650.8965699999999</v>
      </c>
      <c r="AF381">
        <f t="shared" si="88"/>
        <v>4663.9257566666665</v>
      </c>
      <c r="AG381">
        <f t="shared" si="89"/>
        <v>4648.838843333333</v>
      </c>
    </row>
    <row r="382" spans="1:33" x14ac:dyDescent="0.55000000000000004">
      <c r="A382">
        <f>ALGLIB_SSA_XAUUSD!J382</f>
        <v>1775504400</v>
      </c>
      <c r="B382" t="str">
        <f>_xlfn.XLOOKUP($A382,ALGLIB_SSA_XAUUSD!$A$2:$A$1001,ALGLIB_SSA_XAUUSD!$B$2:$B$1001,"",0)</f>
        <v/>
      </c>
      <c r="C382" t="str">
        <f>_xlfn.XLOOKUP($A382,ALGLIB_SSA_XAUUSD!$A$2:$A$1001,ALGLIB_SSA_XAUUSD!$C$2:$C$1001,"",0)</f>
        <v/>
      </c>
      <c r="D382" s="1">
        <f>D374+(D386-D374)*8/12</f>
        <v>4652.3133333333335</v>
      </c>
      <c r="E382" s="1">
        <f>E374+(E386-E374)*8/12</f>
        <v>4655.8506766666669</v>
      </c>
      <c r="F382" s="1">
        <f>F374+(F386-F374)*8/12</f>
        <v>4657.6405633333334</v>
      </c>
      <c r="G382" s="1">
        <f>G374+(G386-G374)*8/12</f>
        <v>4663.8445233333332</v>
      </c>
      <c r="H382" s="1">
        <f>H374+(H386-H374)*8/12</f>
        <v>4648.7600366666666</v>
      </c>
      <c r="I382" t="str">
        <f>_xlfn.XLOOKUP($A382,ALGLIB_SSA_XAUUSD!$J$2:$J$1001,ALGLIB_SSA_XAUUSD!$K$2:$K$1001,"",0)</f>
        <v>XAUUSD</v>
      </c>
      <c r="J382" t="str">
        <f>_xlfn.XLOOKUP($A382,ALGLIB_SSA_XAUUSD!$J$2:$J$1001,ALGLIB_SSA_XAUUSD!$L$2:$L$1001,"",0)</f>
        <v>M5</v>
      </c>
      <c r="K382">
        <f>_xlfn.XLOOKUP($A382,ALGLIB_SSA_XAUUSD!$J$2:$J$1001,ALGLIB_SSA_XAUUSD!$M$2:$M$1001,"",0)</f>
        <v>4651.8599999999997</v>
      </c>
      <c r="L382">
        <f>_xlfn.XLOOKUP($A382,ALGLIB_SSA_XAUUSD!$J$2:$J$1001,ALGLIB_SSA_XAUUSD!$N$2:$N$1001,"",0)</f>
        <v>4651.7039000000004</v>
      </c>
      <c r="M382">
        <f>_xlfn.XLOOKUP($A382,ALGLIB_SSA_XAUUSD!$J$2:$J$1001,ALGLIB_SSA_XAUUSD!$O$2:$O$1001,"",0)</f>
        <v>4651.2133000000003</v>
      </c>
      <c r="N382">
        <f>_xlfn.XLOOKUP($A382,ALGLIB_SSA_XAUUSD!$J$2:$J$1001,ALGLIB_SSA_XAUUSD!$P$2:$P$1001,"",0)</f>
        <v>4653.1696000000002</v>
      </c>
      <c r="O382">
        <f>_xlfn.XLOOKUP($A382,ALGLIB_SSA_XAUUSD!$J$2:$J$1001,ALGLIB_SSA_XAUUSD!$Q$2:$Q$1001,"",0)</f>
        <v>4649.8019400000003</v>
      </c>
      <c r="R382">
        <f t="shared" si="75"/>
        <v>1775504400</v>
      </c>
      <c r="S382" t="str">
        <f t="shared" si="76"/>
        <v>XAUUSD</v>
      </c>
      <c r="T382" t="str">
        <f t="shared" si="77"/>
        <v>M5</v>
      </c>
      <c r="U382">
        <f t="shared" si="78"/>
        <v>4651.8599999999997</v>
      </c>
      <c r="V382">
        <f t="shared" si="79"/>
        <v>4655.8506766666669</v>
      </c>
      <c r="W382">
        <f t="shared" si="80"/>
        <v>4657.6405633333334</v>
      </c>
      <c r="X382">
        <f t="shared" si="81"/>
        <v>4651.7039000000004</v>
      </c>
      <c r="Y382">
        <f t="shared" si="82"/>
        <v>4651.2133000000003</v>
      </c>
      <c r="Z382">
        <f t="shared" si="83"/>
        <v>4663.8445233333332</v>
      </c>
      <c r="AA382">
        <f t="shared" si="84"/>
        <v>4653.1696000000002</v>
      </c>
      <c r="AB382">
        <f t="shared" si="85"/>
        <v>4648.7600366666666</v>
      </c>
      <c r="AC382">
        <f t="shared" si="86"/>
        <v>4649.8019400000003</v>
      </c>
      <c r="AE382">
        <f t="shared" si="87"/>
        <v>4651.7039000000004</v>
      </c>
      <c r="AF382">
        <f t="shared" si="88"/>
        <v>4663.8445233333332</v>
      </c>
      <c r="AG382">
        <f t="shared" si="89"/>
        <v>4648.7600366666666</v>
      </c>
    </row>
    <row r="383" spans="1:33" x14ac:dyDescent="0.55000000000000004">
      <c r="A383">
        <f>ALGLIB_SSA_XAUUSD!J383</f>
        <v>1775504700</v>
      </c>
      <c r="B383" t="str">
        <f>_xlfn.XLOOKUP($A383,ALGLIB_SSA_XAUUSD!$A$2:$A$1001,ALGLIB_SSA_XAUUSD!$B$2:$B$1001,"",0)</f>
        <v/>
      </c>
      <c r="C383" t="str">
        <f>_xlfn.XLOOKUP($A383,ALGLIB_SSA_XAUUSD!$A$2:$A$1001,ALGLIB_SSA_XAUUSD!$C$2:$C$1001,"",0)</f>
        <v/>
      </c>
      <c r="D383" s="1">
        <f>D374+(D386-D374)*9/12</f>
        <v>4651.9025000000001</v>
      </c>
      <c r="E383" s="1">
        <f>E374+(E386-E374)*9/12</f>
        <v>4655.7429750000001</v>
      </c>
      <c r="F383" s="1">
        <f>F374+(F386-F374)*9/12</f>
        <v>4657.5017699999999</v>
      </c>
      <c r="G383" s="1">
        <f>G374+(G386-G374)*9/12</f>
        <v>4663.7632899999999</v>
      </c>
      <c r="H383" s="1">
        <f>H374+(H386-H374)*9/12</f>
        <v>4648.6812300000001</v>
      </c>
      <c r="I383" t="str">
        <f>_xlfn.XLOOKUP($A383,ALGLIB_SSA_XAUUSD!$J$2:$J$1001,ALGLIB_SSA_XAUUSD!$K$2:$K$1001,"",0)</f>
        <v>XAUUSD</v>
      </c>
      <c r="J383" t="str">
        <f>_xlfn.XLOOKUP($A383,ALGLIB_SSA_XAUUSD!$J$2:$J$1001,ALGLIB_SSA_XAUUSD!$L$2:$L$1001,"",0)</f>
        <v>M5</v>
      </c>
      <c r="K383">
        <f>_xlfn.XLOOKUP($A383,ALGLIB_SSA_XAUUSD!$J$2:$J$1001,ALGLIB_SSA_XAUUSD!$M$2:$M$1001,"",0)</f>
        <v>4655.57</v>
      </c>
      <c r="L383">
        <f>_xlfn.XLOOKUP($A383,ALGLIB_SSA_XAUUSD!$J$2:$J$1001,ALGLIB_SSA_XAUUSD!$N$2:$N$1001,"",0)</f>
        <v>4652.8321299999998</v>
      </c>
      <c r="M383">
        <f>_xlfn.XLOOKUP($A383,ALGLIB_SSA_XAUUSD!$J$2:$J$1001,ALGLIB_SSA_XAUUSD!$O$2:$O$1001,"",0)</f>
        <v>4652.0227100000002</v>
      </c>
      <c r="N383">
        <f>_xlfn.XLOOKUP($A383,ALGLIB_SSA_XAUUSD!$J$2:$J$1001,ALGLIB_SSA_XAUUSD!$P$2:$P$1001,"",0)</f>
        <v>4654.1382199999998</v>
      </c>
      <c r="O383">
        <f>_xlfn.XLOOKUP($A383,ALGLIB_SSA_XAUUSD!$J$2:$J$1001,ALGLIB_SSA_XAUUSD!$Q$2:$Q$1001,"",0)</f>
        <v>4650.6502700000001</v>
      </c>
      <c r="R383">
        <f t="shared" si="75"/>
        <v>1775504700</v>
      </c>
      <c r="S383" t="str">
        <f t="shared" si="76"/>
        <v>XAUUSD</v>
      </c>
      <c r="T383" t="str">
        <f t="shared" si="77"/>
        <v>M5</v>
      </c>
      <c r="U383">
        <f t="shared" si="78"/>
        <v>4655.57</v>
      </c>
      <c r="V383">
        <f t="shared" si="79"/>
        <v>4655.7429750000001</v>
      </c>
      <c r="W383">
        <f t="shared" si="80"/>
        <v>4657.5017699999999</v>
      </c>
      <c r="X383">
        <f t="shared" si="81"/>
        <v>4652.8321299999998</v>
      </c>
      <c r="Y383">
        <f t="shared" si="82"/>
        <v>4652.0227100000002</v>
      </c>
      <c r="Z383">
        <f t="shared" si="83"/>
        <v>4663.7632899999999</v>
      </c>
      <c r="AA383">
        <f t="shared" si="84"/>
        <v>4654.1382199999998</v>
      </c>
      <c r="AB383">
        <f t="shared" si="85"/>
        <v>4648.6812300000001</v>
      </c>
      <c r="AC383">
        <f t="shared" si="86"/>
        <v>4650.6502700000001</v>
      </c>
      <c r="AE383">
        <f t="shared" si="87"/>
        <v>4652.8321299999998</v>
      </c>
      <c r="AF383">
        <f t="shared" si="88"/>
        <v>4663.7632899999999</v>
      </c>
      <c r="AG383">
        <f t="shared" si="89"/>
        <v>4648.6812300000001</v>
      </c>
    </row>
    <row r="384" spans="1:33" x14ac:dyDescent="0.55000000000000004">
      <c r="A384">
        <f>ALGLIB_SSA_XAUUSD!J384</f>
        <v>1775505000</v>
      </c>
      <c r="B384" t="str">
        <f>_xlfn.XLOOKUP($A384,ALGLIB_SSA_XAUUSD!$A$2:$A$1001,ALGLIB_SSA_XAUUSD!$B$2:$B$1001,"",0)</f>
        <v/>
      </c>
      <c r="C384" t="str">
        <f>_xlfn.XLOOKUP($A384,ALGLIB_SSA_XAUUSD!$A$2:$A$1001,ALGLIB_SSA_XAUUSD!$C$2:$C$1001,"",0)</f>
        <v/>
      </c>
      <c r="D384" s="1">
        <f>D374+(D386-D374)*10/12</f>
        <v>4651.4916666666668</v>
      </c>
      <c r="E384" s="1">
        <f>E374+(E386-E374)*10/12</f>
        <v>4655.6352733333333</v>
      </c>
      <c r="F384" s="1">
        <f>F374+(F386-F374)*10/12</f>
        <v>4657.3629766666672</v>
      </c>
      <c r="G384" s="1">
        <f>G374+(G386-G374)*10/12</f>
        <v>4663.6820566666665</v>
      </c>
      <c r="H384" s="1">
        <f>H374+(H386-H374)*10/12</f>
        <v>4648.6024233333337</v>
      </c>
      <c r="I384" t="str">
        <f>_xlfn.XLOOKUP($A384,ALGLIB_SSA_XAUUSD!$J$2:$J$1001,ALGLIB_SSA_XAUUSD!$K$2:$K$1001,"",0)</f>
        <v>XAUUSD</v>
      </c>
      <c r="J384" t="str">
        <f>_xlfn.XLOOKUP($A384,ALGLIB_SSA_XAUUSD!$J$2:$J$1001,ALGLIB_SSA_XAUUSD!$L$2:$L$1001,"",0)</f>
        <v>M5</v>
      </c>
      <c r="K384">
        <f>_xlfn.XLOOKUP($A384,ALGLIB_SSA_XAUUSD!$J$2:$J$1001,ALGLIB_SSA_XAUUSD!$M$2:$M$1001,"",0)</f>
        <v>4654.33</v>
      </c>
      <c r="L384">
        <f>_xlfn.XLOOKUP($A384,ALGLIB_SSA_XAUUSD!$J$2:$J$1001,ALGLIB_SSA_XAUUSD!$N$2:$N$1001,"",0)</f>
        <v>4654.0720600000004</v>
      </c>
      <c r="M384">
        <f>_xlfn.XLOOKUP($A384,ALGLIB_SSA_XAUUSD!$J$2:$J$1001,ALGLIB_SSA_XAUUSD!$O$2:$O$1001,"",0)</f>
        <v>4653.0473899999997</v>
      </c>
      <c r="N384">
        <f>_xlfn.XLOOKUP($A384,ALGLIB_SSA_XAUUSD!$J$2:$J$1001,ALGLIB_SSA_XAUUSD!$P$2:$P$1001,"",0)</f>
        <v>4655.3504199999998</v>
      </c>
      <c r="O384">
        <f>_xlfn.XLOOKUP($A384,ALGLIB_SSA_XAUUSD!$J$2:$J$1001,ALGLIB_SSA_XAUUSD!$Q$2:$Q$1001,"",0)</f>
        <v>4651.7011499999999</v>
      </c>
      <c r="R384">
        <f t="shared" si="75"/>
        <v>1775505000</v>
      </c>
      <c r="S384" t="str">
        <f t="shared" si="76"/>
        <v>XAUUSD</v>
      </c>
      <c r="T384" t="str">
        <f t="shared" si="77"/>
        <v>M5</v>
      </c>
      <c r="U384">
        <f t="shared" si="78"/>
        <v>4654.33</v>
      </c>
      <c r="V384">
        <f t="shared" si="79"/>
        <v>4655.6352733333333</v>
      </c>
      <c r="W384">
        <f t="shared" si="80"/>
        <v>4657.3629766666672</v>
      </c>
      <c r="X384">
        <f t="shared" si="81"/>
        <v>4654.0720600000004</v>
      </c>
      <c r="Y384">
        <f t="shared" si="82"/>
        <v>4653.0473899999997</v>
      </c>
      <c r="Z384">
        <f t="shared" si="83"/>
        <v>4663.6820566666665</v>
      </c>
      <c r="AA384">
        <f t="shared" si="84"/>
        <v>4655.3504199999998</v>
      </c>
      <c r="AB384">
        <f t="shared" si="85"/>
        <v>4648.6024233333337</v>
      </c>
      <c r="AC384">
        <f t="shared" si="86"/>
        <v>4651.7011499999999</v>
      </c>
      <c r="AE384">
        <f t="shared" si="87"/>
        <v>4654.0720600000004</v>
      </c>
      <c r="AF384">
        <f t="shared" si="88"/>
        <v>4663.6820566666665</v>
      </c>
      <c r="AG384">
        <f t="shared" si="89"/>
        <v>4648.6024233333337</v>
      </c>
    </row>
    <row r="385" spans="1:33" x14ac:dyDescent="0.55000000000000004">
      <c r="A385">
        <f>ALGLIB_SSA_XAUUSD!J385</f>
        <v>1775505300</v>
      </c>
      <c r="B385" t="str">
        <f>_xlfn.XLOOKUP($A385,ALGLIB_SSA_XAUUSD!$A$2:$A$1001,ALGLIB_SSA_XAUUSD!$B$2:$B$1001,"",0)</f>
        <v/>
      </c>
      <c r="C385" t="str">
        <f>_xlfn.XLOOKUP($A385,ALGLIB_SSA_XAUUSD!$A$2:$A$1001,ALGLIB_SSA_XAUUSD!$C$2:$C$1001,"",0)</f>
        <v/>
      </c>
      <c r="D385" s="1">
        <f>D374+(D386-D374)*11/12</f>
        <v>4651.0808333333334</v>
      </c>
      <c r="E385" s="1">
        <f>E374+(E386-E374)*11/12</f>
        <v>4655.5275716666665</v>
      </c>
      <c r="F385" s="1">
        <f>F374+(F386-F374)*11/12</f>
        <v>4657.2241833333337</v>
      </c>
      <c r="G385" s="1">
        <f>G374+(G386-G374)*11/12</f>
        <v>4663.6008233333332</v>
      </c>
      <c r="H385" s="1">
        <f>H374+(H386-H374)*11/12</f>
        <v>4648.5236166666664</v>
      </c>
      <c r="I385" t="str">
        <f>_xlfn.XLOOKUP($A385,ALGLIB_SSA_XAUUSD!$J$2:$J$1001,ALGLIB_SSA_XAUUSD!$K$2:$K$1001,"",0)</f>
        <v>XAUUSD</v>
      </c>
      <c r="J385" t="str">
        <f>_xlfn.XLOOKUP($A385,ALGLIB_SSA_XAUUSD!$J$2:$J$1001,ALGLIB_SSA_XAUUSD!$L$2:$L$1001,"",0)</f>
        <v>M5</v>
      </c>
      <c r="K385">
        <f>_xlfn.XLOOKUP($A385,ALGLIB_SSA_XAUUSD!$J$2:$J$1001,ALGLIB_SSA_XAUUSD!$M$2:$M$1001,"",0)</f>
        <v>4655.6000000000004</v>
      </c>
      <c r="L385">
        <f>_xlfn.XLOOKUP($A385,ALGLIB_SSA_XAUUSD!$J$2:$J$1001,ALGLIB_SSA_XAUUSD!$N$2:$N$1001,"",0)</f>
        <v>4655.2972399999999</v>
      </c>
      <c r="M385">
        <f>_xlfn.XLOOKUP($A385,ALGLIB_SSA_XAUUSD!$J$2:$J$1001,ALGLIB_SSA_XAUUSD!$O$2:$O$1001,"",0)</f>
        <v>4654.1723099999999</v>
      </c>
      <c r="N385">
        <f>_xlfn.XLOOKUP($A385,ALGLIB_SSA_XAUUSD!$J$2:$J$1001,ALGLIB_SSA_XAUUSD!$P$2:$P$1001,"",0)</f>
        <v>4656.6181200000001</v>
      </c>
      <c r="O385">
        <f>_xlfn.XLOOKUP($A385,ALGLIB_SSA_XAUUSD!$J$2:$J$1001,ALGLIB_SSA_XAUUSD!$Q$2:$Q$1001,"",0)</f>
        <v>4652.8223600000001</v>
      </c>
      <c r="R385">
        <f t="shared" si="75"/>
        <v>1775505300</v>
      </c>
      <c r="S385" t="str">
        <f t="shared" si="76"/>
        <v>XAUUSD</v>
      </c>
      <c r="T385" t="str">
        <f t="shared" si="77"/>
        <v>M5</v>
      </c>
      <c r="U385">
        <f t="shared" si="78"/>
        <v>4655.6000000000004</v>
      </c>
      <c r="V385">
        <f t="shared" si="79"/>
        <v>4655.5275716666665</v>
      </c>
      <c r="W385">
        <f t="shared" si="80"/>
        <v>4657.2241833333337</v>
      </c>
      <c r="X385">
        <f t="shared" si="81"/>
        <v>4655.2972399999999</v>
      </c>
      <c r="Y385">
        <f t="shared" si="82"/>
        <v>4654.1723099999999</v>
      </c>
      <c r="Z385">
        <f t="shared" si="83"/>
        <v>4663.6008233333332</v>
      </c>
      <c r="AA385">
        <f t="shared" si="84"/>
        <v>4656.6181200000001</v>
      </c>
      <c r="AB385">
        <f t="shared" si="85"/>
        <v>4648.5236166666664</v>
      </c>
      <c r="AC385">
        <f t="shared" si="86"/>
        <v>4652.8223600000001</v>
      </c>
      <c r="AE385">
        <f t="shared" si="87"/>
        <v>4655.2972399999999</v>
      </c>
      <c r="AF385">
        <f t="shared" si="88"/>
        <v>4663.6008233333332</v>
      </c>
      <c r="AG385">
        <f t="shared" si="89"/>
        <v>4648.5236166666664</v>
      </c>
    </row>
    <row r="386" spans="1:33" x14ac:dyDescent="0.55000000000000004">
      <c r="A386">
        <f>ALGLIB_SSA_XAUUSD!J386</f>
        <v>1775505600</v>
      </c>
      <c r="B386" t="str">
        <f>_xlfn.XLOOKUP($A386,ALGLIB_SSA_XAUUSD!$A$2:$A$1001,ALGLIB_SSA_XAUUSD!$B$2:$B$1001,"",0)</f>
        <v>XAUUSD</v>
      </c>
      <c r="C386" t="str">
        <f>_xlfn.XLOOKUP($A386,ALGLIB_SSA_XAUUSD!$A$2:$A$1001,ALGLIB_SSA_XAUUSD!$C$2:$C$1001,"",0)</f>
        <v>H1</v>
      </c>
      <c r="D386" s="2">
        <f>_xlfn.XLOOKUP($A386,ALGLIB_SSA_XAUUSD!$A$2:$A$1001,ALGLIB_SSA_XAUUSD!$D$2:$D$1001,"",0)</f>
        <v>4650.67</v>
      </c>
      <c r="E386" s="2">
        <f>_xlfn.XLOOKUP($A386,ALGLIB_SSA_XAUUSD!$A$2:$A$1001,ALGLIB_SSA_XAUUSD!$E$2:$E$1001,"",0)</f>
        <v>4655.4198699999997</v>
      </c>
      <c r="F386" s="2">
        <f>_xlfn.XLOOKUP($A386,ALGLIB_SSA_XAUUSD!$A$2:$A$1001,ALGLIB_SSA_XAUUSD!$F$2:$F$1001,"",0)</f>
        <v>4657.0853900000002</v>
      </c>
      <c r="G386" s="2">
        <f>_xlfn.XLOOKUP($A386,ALGLIB_SSA_XAUUSD!$A$2:$A$1001,ALGLIB_SSA_XAUUSD!$G$2:$G$1001,"",0)</f>
        <v>4663.5195899999999</v>
      </c>
      <c r="H386" s="2">
        <f>_xlfn.XLOOKUP($A386,ALGLIB_SSA_XAUUSD!$A$2:$A$1001,ALGLIB_SSA_XAUUSD!$H$2:$H$1001,"",0)</f>
        <v>4648.44481</v>
      </c>
      <c r="I386" t="str">
        <f>_xlfn.XLOOKUP($A386,ALGLIB_SSA_XAUUSD!$J$2:$J$1001,ALGLIB_SSA_XAUUSD!$K$2:$K$1001,"",0)</f>
        <v>XAUUSD</v>
      </c>
      <c r="J386" t="str">
        <f>_xlfn.XLOOKUP($A386,ALGLIB_SSA_XAUUSD!$J$2:$J$1001,ALGLIB_SSA_XAUUSD!$L$2:$L$1001,"",0)</f>
        <v>M5</v>
      </c>
      <c r="K386">
        <f>_xlfn.XLOOKUP($A386,ALGLIB_SSA_XAUUSD!$J$2:$J$1001,ALGLIB_SSA_XAUUSD!$M$2:$M$1001,"",0)</f>
        <v>4655.42</v>
      </c>
      <c r="L386">
        <f>_xlfn.XLOOKUP($A386,ALGLIB_SSA_XAUUSD!$J$2:$J$1001,ALGLIB_SSA_XAUUSD!$N$2:$N$1001,"",0)</f>
        <v>4656.2939100000003</v>
      </c>
      <c r="M386">
        <f>_xlfn.XLOOKUP($A386,ALGLIB_SSA_XAUUSD!$J$2:$J$1001,ALGLIB_SSA_XAUUSD!$O$2:$O$1001,"",0)</f>
        <v>4655.2331100000001</v>
      </c>
      <c r="N386">
        <f>_xlfn.XLOOKUP($A386,ALGLIB_SSA_XAUUSD!$J$2:$J$1001,ALGLIB_SSA_XAUUSD!$P$2:$P$1001,"",0)</f>
        <v>4657.6973200000002</v>
      </c>
      <c r="O386">
        <f>_xlfn.XLOOKUP($A386,ALGLIB_SSA_XAUUSD!$J$2:$J$1001,ALGLIB_SSA_XAUUSD!$Q$2:$Q$1001,"",0)</f>
        <v>4653.89066</v>
      </c>
      <c r="R386">
        <f t="shared" si="75"/>
        <v>1775505600</v>
      </c>
      <c r="S386" t="str">
        <f t="shared" si="76"/>
        <v>XAUUSD</v>
      </c>
      <c r="T386" t="str">
        <f t="shared" si="77"/>
        <v>M5</v>
      </c>
      <c r="U386">
        <f t="shared" si="78"/>
        <v>4655.42</v>
      </c>
      <c r="V386">
        <f t="shared" si="79"/>
        <v>4655.4198699999997</v>
      </c>
      <c r="W386">
        <f t="shared" si="80"/>
        <v>4657.0853900000002</v>
      </c>
      <c r="X386">
        <f t="shared" si="81"/>
        <v>4656.2939100000003</v>
      </c>
      <c r="Y386">
        <f t="shared" si="82"/>
        <v>4655.2331100000001</v>
      </c>
      <c r="Z386">
        <f t="shared" si="83"/>
        <v>4663.5195899999999</v>
      </c>
      <c r="AA386">
        <f t="shared" si="84"/>
        <v>4657.6973200000002</v>
      </c>
      <c r="AB386">
        <f t="shared" si="85"/>
        <v>4648.44481</v>
      </c>
      <c r="AC386">
        <f t="shared" si="86"/>
        <v>4653.89066</v>
      </c>
      <c r="AE386">
        <f t="shared" si="87"/>
        <v>4656.2939100000003</v>
      </c>
      <c r="AF386">
        <f t="shared" si="88"/>
        <v>4663.5195899999999</v>
      </c>
      <c r="AG386">
        <f t="shared" si="89"/>
        <v>4648.44481</v>
      </c>
    </row>
    <row r="387" spans="1:33" x14ac:dyDescent="0.55000000000000004">
      <c r="A387">
        <f>ALGLIB_SSA_XAUUSD!J387</f>
        <v>1775505900</v>
      </c>
      <c r="B387" t="str">
        <f>_xlfn.XLOOKUP($A387,ALGLIB_SSA_XAUUSD!$A$2:$A$1001,ALGLIB_SSA_XAUUSD!$B$2:$B$1001,"",0)</f>
        <v/>
      </c>
      <c r="C387" t="str">
        <f>_xlfn.XLOOKUP($A387,ALGLIB_SSA_XAUUSD!$A$2:$A$1001,ALGLIB_SSA_XAUUSD!$C$2:$C$1001,"",0)</f>
        <v/>
      </c>
      <c r="D387" s="1">
        <f>D386+(D398-D386)*1/12</f>
        <v>4651.3050000000003</v>
      </c>
      <c r="E387" s="1">
        <f>E386+(E398-E386)*1/12</f>
        <v>4655.2847183333333</v>
      </c>
      <c r="F387" s="1">
        <f>F386+(F398-F386)*1/12</f>
        <v>4656.9484174999998</v>
      </c>
      <c r="G387" s="1">
        <f>G386+(G398-G386)*1/12</f>
        <v>4663.4475883333334</v>
      </c>
      <c r="H387" s="1">
        <f>H386+(H398-H386)*1/12</f>
        <v>4648.2831291666662</v>
      </c>
      <c r="I387" t="str">
        <f>_xlfn.XLOOKUP($A387,ALGLIB_SSA_XAUUSD!$J$2:$J$1001,ALGLIB_SSA_XAUUSD!$K$2:$K$1001,"",0)</f>
        <v>XAUUSD</v>
      </c>
      <c r="J387" t="str">
        <f>_xlfn.XLOOKUP($A387,ALGLIB_SSA_XAUUSD!$J$2:$J$1001,ALGLIB_SSA_XAUUSD!$L$2:$L$1001,"",0)</f>
        <v>M5</v>
      </c>
      <c r="K387">
        <f>_xlfn.XLOOKUP($A387,ALGLIB_SSA_XAUUSD!$J$2:$J$1001,ALGLIB_SSA_XAUUSD!$M$2:$M$1001,"",0)</f>
        <v>4653.21</v>
      </c>
      <c r="L387">
        <f>_xlfn.XLOOKUP($A387,ALGLIB_SSA_XAUUSD!$J$2:$J$1001,ALGLIB_SSA_XAUUSD!$N$2:$N$1001,"",0)</f>
        <v>4656.8952099999997</v>
      </c>
      <c r="M387">
        <f>_xlfn.XLOOKUP($A387,ALGLIB_SSA_XAUUSD!$J$2:$J$1001,ALGLIB_SSA_XAUUSD!$O$2:$O$1001,"",0)</f>
        <v>4656.0641599999999</v>
      </c>
      <c r="N387">
        <f>_xlfn.XLOOKUP($A387,ALGLIB_SSA_XAUUSD!$J$2:$J$1001,ALGLIB_SSA_XAUUSD!$P$2:$P$1001,"",0)</f>
        <v>4658.4143999999997</v>
      </c>
      <c r="O387">
        <f>_xlfn.XLOOKUP($A387,ALGLIB_SSA_XAUUSD!$J$2:$J$1001,ALGLIB_SSA_XAUUSD!$Q$2:$Q$1001,"",0)</f>
        <v>4654.78755</v>
      </c>
      <c r="R387">
        <f t="shared" ref="R387:R450" si="90">A387</f>
        <v>1775505900</v>
      </c>
      <c r="S387" t="str">
        <f t="shared" ref="S387:S450" si="91">I387</f>
        <v>XAUUSD</v>
      </c>
      <c r="T387" t="str">
        <f t="shared" ref="T387:T450" si="92">J387</f>
        <v>M5</v>
      </c>
      <c r="U387">
        <f t="shared" ref="U387:U450" si="93">K387</f>
        <v>4653.21</v>
      </c>
      <c r="V387">
        <f t="shared" ref="V387:V450" si="94">E387</f>
        <v>4655.2847183333333</v>
      </c>
      <c r="W387">
        <f t="shared" ref="W387:W450" si="95">F387</f>
        <v>4656.9484174999998</v>
      </c>
      <c r="X387">
        <f t="shared" ref="X387:X450" si="96">L387</f>
        <v>4656.8952099999997</v>
      </c>
      <c r="Y387">
        <f t="shared" ref="Y387:Y450" si="97">M387</f>
        <v>4656.0641599999999</v>
      </c>
      <c r="Z387">
        <f t="shared" ref="Z387:Z450" si="98">G387</f>
        <v>4663.4475883333334</v>
      </c>
      <c r="AA387">
        <f t="shared" ref="AA387:AA450" si="99">N387</f>
        <v>4658.4143999999997</v>
      </c>
      <c r="AB387">
        <f t="shared" ref="AB387:AB450" si="100">H387</f>
        <v>4648.2831291666662</v>
      </c>
      <c r="AC387">
        <f t="shared" ref="AC387:AC450" si="101">O387</f>
        <v>4654.78755</v>
      </c>
      <c r="AE387">
        <f t="shared" ref="AE387:AE450" si="102">X387</f>
        <v>4656.8952099999997</v>
      </c>
      <c r="AF387">
        <f t="shared" ref="AF387:AF450" si="103">Z387</f>
        <v>4663.4475883333334</v>
      </c>
      <c r="AG387">
        <f t="shared" ref="AG387:AG450" si="104">AB387</f>
        <v>4648.2831291666662</v>
      </c>
    </row>
    <row r="388" spans="1:33" x14ac:dyDescent="0.55000000000000004">
      <c r="A388">
        <f>ALGLIB_SSA_XAUUSD!J388</f>
        <v>1775506200</v>
      </c>
      <c r="B388" t="str">
        <f>_xlfn.XLOOKUP($A388,ALGLIB_SSA_XAUUSD!$A$2:$A$1001,ALGLIB_SSA_XAUUSD!$B$2:$B$1001,"",0)</f>
        <v/>
      </c>
      <c r="C388" t="str">
        <f>_xlfn.XLOOKUP($A388,ALGLIB_SSA_XAUUSD!$A$2:$A$1001,ALGLIB_SSA_XAUUSD!$C$2:$C$1001,"",0)</f>
        <v/>
      </c>
      <c r="D388" s="1">
        <f>D386+(D398-D386)*2/12</f>
        <v>4651.9400000000005</v>
      </c>
      <c r="E388" s="1">
        <f>E386+(E398-E386)*2/12</f>
        <v>4655.1495666666669</v>
      </c>
      <c r="F388" s="1">
        <f>F386+(F398-F386)*2/12</f>
        <v>4656.8114450000003</v>
      </c>
      <c r="G388" s="1">
        <f>G386+(G398-G386)*2/12</f>
        <v>4663.375586666667</v>
      </c>
      <c r="H388" s="1">
        <f>H386+(H398-H386)*2/12</f>
        <v>4648.1214483333333</v>
      </c>
      <c r="I388" t="str">
        <f>_xlfn.XLOOKUP($A388,ALGLIB_SSA_XAUUSD!$J$2:$J$1001,ALGLIB_SSA_XAUUSD!$K$2:$K$1001,"",0)</f>
        <v>XAUUSD</v>
      </c>
      <c r="J388" t="str">
        <f>_xlfn.XLOOKUP($A388,ALGLIB_SSA_XAUUSD!$J$2:$J$1001,ALGLIB_SSA_XAUUSD!$L$2:$L$1001,"",0)</f>
        <v>M5</v>
      </c>
      <c r="K388">
        <f>_xlfn.XLOOKUP($A388,ALGLIB_SSA_XAUUSD!$J$2:$J$1001,ALGLIB_SSA_XAUUSD!$M$2:$M$1001,"",0)</f>
        <v>4657.2299999999996</v>
      </c>
      <c r="L388">
        <f>_xlfn.XLOOKUP($A388,ALGLIB_SSA_XAUUSD!$J$2:$J$1001,ALGLIB_SSA_XAUUSD!$N$2:$N$1001,"",0)</f>
        <v>4657.0463300000001</v>
      </c>
      <c r="M388">
        <f>_xlfn.XLOOKUP($A388,ALGLIB_SSA_XAUUSD!$J$2:$J$1001,ALGLIB_SSA_XAUUSD!$O$2:$O$1001,"",0)</f>
        <v>4656.5552399999997</v>
      </c>
      <c r="N388">
        <f>_xlfn.XLOOKUP($A388,ALGLIB_SSA_XAUUSD!$J$2:$J$1001,ALGLIB_SSA_XAUUSD!$P$2:$P$1001,"",0)</f>
        <v>4658.6725299999998</v>
      </c>
      <c r="O388">
        <f>_xlfn.XLOOKUP($A388,ALGLIB_SSA_XAUUSD!$J$2:$J$1001,ALGLIB_SSA_XAUUSD!$Q$2:$Q$1001,"",0)</f>
        <v>4655.3781799999997</v>
      </c>
      <c r="R388">
        <f t="shared" si="90"/>
        <v>1775506200</v>
      </c>
      <c r="S388" t="str">
        <f t="shared" si="91"/>
        <v>XAUUSD</v>
      </c>
      <c r="T388" t="str">
        <f t="shared" si="92"/>
        <v>M5</v>
      </c>
      <c r="U388">
        <f t="shared" si="93"/>
        <v>4657.2299999999996</v>
      </c>
      <c r="V388">
        <f t="shared" si="94"/>
        <v>4655.1495666666669</v>
      </c>
      <c r="W388">
        <f t="shared" si="95"/>
        <v>4656.8114450000003</v>
      </c>
      <c r="X388">
        <f t="shared" si="96"/>
        <v>4657.0463300000001</v>
      </c>
      <c r="Y388">
        <f t="shared" si="97"/>
        <v>4656.5552399999997</v>
      </c>
      <c r="Z388">
        <f t="shared" si="98"/>
        <v>4663.375586666667</v>
      </c>
      <c r="AA388">
        <f t="shared" si="99"/>
        <v>4658.6725299999998</v>
      </c>
      <c r="AB388">
        <f t="shared" si="100"/>
        <v>4648.1214483333333</v>
      </c>
      <c r="AC388">
        <f t="shared" si="101"/>
        <v>4655.3781799999997</v>
      </c>
      <c r="AE388">
        <f t="shared" si="102"/>
        <v>4657.0463300000001</v>
      </c>
      <c r="AF388">
        <f t="shared" si="103"/>
        <v>4663.375586666667</v>
      </c>
      <c r="AG388">
        <f t="shared" si="104"/>
        <v>4648.1214483333333</v>
      </c>
    </row>
    <row r="389" spans="1:33" x14ac:dyDescent="0.55000000000000004">
      <c r="A389">
        <f>ALGLIB_SSA_XAUUSD!J389</f>
        <v>1775506500</v>
      </c>
      <c r="B389" t="str">
        <f>_xlfn.XLOOKUP($A389,ALGLIB_SSA_XAUUSD!$A$2:$A$1001,ALGLIB_SSA_XAUUSD!$B$2:$B$1001,"",0)</f>
        <v/>
      </c>
      <c r="C389" t="str">
        <f>_xlfn.XLOOKUP($A389,ALGLIB_SSA_XAUUSD!$A$2:$A$1001,ALGLIB_SSA_XAUUSD!$C$2:$C$1001,"",0)</f>
        <v/>
      </c>
      <c r="D389" s="1">
        <f>D386+(D398-D386)*3/12</f>
        <v>4652.5749999999998</v>
      </c>
      <c r="E389" s="1">
        <f>E386+(E398-E386)*3/12</f>
        <v>4655.0144149999996</v>
      </c>
      <c r="F389" s="1">
        <f>F386+(F398-F386)*3/12</f>
        <v>4656.6744724999999</v>
      </c>
      <c r="G389" s="1">
        <f>G386+(G398-G386)*3/12</f>
        <v>4663.3035849999997</v>
      </c>
      <c r="H389" s="1">
        <f>H386+(H398-H386)*3/12</f>
        <v>4647.9597675000005</v>
      </c>
      <c r="I389" t="str">
        <f>_xlfn.XLOOKUP($A389,ALGLIB_SSA_XAUUSD!$J$2:$J$1001,ALGLIB_SSA_XAUUSD!$K$2:$K$1001,"",0)</f>
        <v>XAUUSD</v>
      </c>
      <c r="J389" t="str">
        <f>_xlfn.XLOOKUP($A389,ALGLIB_SSA_XAUUSD!$J$2:$J$1001,ALGLIB_SSA_XAUUSD!$L$2:$L$1001,"",0)</f>
        <v>M5</v>
      </c>
      <c r="K389">
        <f>_xlfn.XLOOKUP($A389,ALGLIB_SSA_XAUUSD!$J$2:$J$1001,ALGLIB_SSA_XAUUSD!$M$2:$M$1001,"",0)</f>
        <v>4656.78</v>
      </c>
      <c r="L389">
        <f>_xlfn.XLOOKUP($A389,ALGLIB_SSA_XAUUSD!$J$2:$J$1001,ALGLIB_SSA_XAUUSD!$N$2:$N$1001,"",0)</f>
        <v>4656.6307399999996</v>
      </c>
      <c r="M389">
        <f>_xlfn.XLOOKUP($A389,ALGLIB_SSA_XAUUSD!$J$2:$J$1001,ALGLIB_SSA_XAUUSD!$O$2:$O$1001,"",0)</f>
        <v>4656.5929900000001</v>
      </c>
      <c r="N389">
        <f>_xlfn.XLOOKUP($A389,ALGLIB_SSA_XAUUSD!$J$2:$J$1001,ALGLIB_SSA_XAUUSD!$P$2:$P$1001,"",0)</f>
        <v>4658.3759899999995</v>
      </c>
      <c r="O389">
        <f>_xlfn.XLOOKUP($A389,ALGLIB_SSA_XAUUSD!$J$2:$J$1001,ALGLIB_SSA_XAUUSD!$Q$2:$Q$1001,"",0)</f>
        <v>4655.5305099999996</v>
      </c>
      <c r="R389">
        <f t="shared" si="90"/>
        <v>1775506500</v>
      </c>
      <c r="S389" t="str">
        <f t="shared" si="91"/>
        <v>XAUUSD</v>
      </c>
      <c r="T389" t="str">
        <f t="shared" si="92"/>
        <v>M5</v>
      </c>
      <c r="U389">
        <f t="shared" si="93"/>
        <v>4656.78</v>
      </c>
      <c r="V389">
        <f t="shared" si="94"/>
        <v>4655.0144149999996</v>
      </c>
      <c r="W389">
        <f t="shared" si="95"/>
        <v>4656.6744724999999</v>
      </c>
      <c r="X389">
        <f t="shared" si="96"/>
        <v>4656.6307399999996</v>
      </c>
      <c r="Y389">
        <f t="shared" si="97"/>
        <v>4656.5929900000001</v>
      </c>
      <c r="Z389">
        <f t="shared" si="98"/>
        <v>4663.3035849999997</v>
      </c>
      <c r="AA389">
        <f t="shared" si="99"/>
        <v>4658.3759899999995</v>
      </c>
      <c r="AB389">
        <f t="shared" si="100"/>
        <v>4647.9597675000005</v>
      </c>
      <c r="AC389">
        <f t="shared" si="101"/>
        <v>4655.5305099999996</v>
      </c>
      <c r="AE389">
        <f t="shared" si="102"/>
        <v>4656.6307399999996</v>
      </c>
      <c r="AF389">
        <f t="shared" si="103"/>
        <v>4663.3035849999997</v>
      </c>
      <c r="AG389">
        <f t="shared" si="104"/>
        <v>4647.9597675000005</v>
      </c>
    </row>
    <row r="390" spans="1:33" x14ac:dyDescent="0.55000000000000004">
      <c r="A390">
        <f>ALGLIB_SSA_XAUUSD!J390</f>
        <v>1775506800</v>
      </c>
      <c r="B390" t="str">
        <f>_xlfn.XLOOKUP($A390,ALGLIB_SSA_XAUUSD!$A$2:$A$1001,ALGLIB_SSA_XAUUSD!$B$2:$B$1001,"",0)</f>
        <v/>
      </c>
      <c r="C390" t="str">
        <f>_xlfn.XLOOKUP($A390,ALGLIB_SSA_XAUUSD!$A$2:$A$1001,ALGLIB_SSA_XAUUSD!$C$2:$C$1001,"",0)</f>
        <v/>
      </c>
      <c r="D390" s="1">
        <f>D386+(D398-D386)*4/12</f>
        <v>4653.21</v>
      </c>
      <c r="E390" s="1">
        <f>E386+(E398-E386)*4/12</f>
        <v>4654.8792633333333</v>
      </c>
      <c r="F390" s="1">
        <f>F386+(F398-F386)*4/12</f>
        <v>4656.5375000000004</v>
      </c>
      <c r="G390" s="1">
        <f>G386+(G398-G386)*4/12</f>
        <v>4663.2315833333332</v>
      </c>
      <c r="H390" s="1">
        <f>H386+(H398-H386)*4/12</f>
        <v>4647.7980866666667</v>
      </c>
      <c r="I390" t="str">
        <f>_xlfn.XLOOKUP($A390,ALGLIB_SSA_XAUUSD!$J$2:$J$1001,ALGLIB_SSA_XAUUSD!$K$2:$K$1001,"",0)</f>
        <v>XAUUSD</v>
      </c>
      <c r="J390" t="str">
        <f>_xlfn.XLOOKUP($A390,ALGLIB_SSA_XAUUSD!$J$2:$J$1001,ALGLIB_SSA_XAUUSD!$L$2:$L$1001,"",0)</f>
        <v>M5</v>
      </c>
      <c r="K390">
        <f>_xlfn.XLOOKUP($A390,ALGLIB_SSA_XAUUSD!$J$2:$J$1001,ALGLIB_SSA_XAUUSD!$M$2:$M$1001,"",0)</f>
        <v>4656.43</v>
      </c>
      <c r="L390">
        <f>_xlfn.XLOOKUP($A390,ALGLIB_SSA_XAUUSD!$J$2:$J$1001,ALGLIB_SSA_XAUUSD!$N$2:$N$1001,"",0)</f>
        <v>4655.7565500000001</v>
      </c>
      <c r="M390">
        <f>_xlfn.XLOOKUP($A390,ALGLIB_SSA_XAUUSD!$J$2:$J$1001,ALGLIB_SSA_XAUUSD!$O$2:$O$1001,"",0)</f>
        <v>4656.1747699999996</v>
      </c>
      <c r="N390">
        <f>_xlfn.XLOOKUP($A390,ALGLIB_SSA_XAUUSD!$J$2:$J$1001,ALGLIB_SSA_XAUUSD!$P$2:$P$1001,"",0)</f>
        <v>4657.5968300000004</v>
      </c>
      <c r="O390">
        <f>_xlfn.XLOOKUP($A390,ALGLIB_SSA_XAUUSD!$J$2:$J$1001,ALGLIB_SSA_XAUUSD!$Q$2:$Q$1001,"",0)</f>
        <v>4655.1378400000003</v>
      </c>
      <c r="R390">
        <f t="shared" si="90"/>
        <v>1775506800</v>
      </c>
      <c r="S390" t="str">
        <f t="shared" si="91"/>
        <v>XAUUSD</v>
      </c>
      <c r="T390" t="str">
        <f t="shared" si="92"/>
        <v>M5</v>
      </c>
      <c r="U390">
        <f t="shared" si="93"/>
        <v>4656.43</v>
      </c>
      <c r="V390">
        <f t="shared" si="94"/>
        <v>4654.8792633333333</v>
      </c>
      <c r="W390">
        <f t="shared" si="95"/>
        <v>4656.5375000000004</v>
      </c>
      <c r="X390">
        <f t="shared" si="96"/>
        <v>4655.7565500000001</v>
      </c>
      <c r="Y390">
        <f t="shared" si="97"/>
        <v>4656.1747699999996</v>
      </c>
      <c r="Z390">
        <f t="shared" si="98"/>
        <v>4663.2315833333332</v>
      </c>
      <c r="AA390">
        <f t="shared" si="99"/>
        <v>4657.5968300000004</v>
      </c>
      <c r="AB390">
        <f t="shared" si="100"/>
        <v>4647.7980866666667</v>
      </c>
      <c r="AC390">
        <f t="shared" si="101"/>
        <v>4655.1378400000003</v>
      </c>
      <c r="AE390">
        <f t="shared" si="102"/>
        <v>4655.7565500000001</v>
      </c>
      <c r="AF390">
        <f t="shared" si="103"/>
        <v>4663.2315833333332</v>
      </c>
      <c r="AG390">
        <f t="shared" si="104"/>
        <v>4647.7980866666667</v>
      </c>
    </row>
    <row r="391" spans="1:33" x14ac:dyDescent="0.55000000000000004">
      <c r="A391">
        <f>ALGLIB_SSA_XAUUSD!J391</f>
        <v>1775507100</v>
      </c>
      <c r="B391" t="str">
        <f>_xlfn.XLOOKUP($A391,ALGLIB_SSA_XAUUSD!$A$2:$A$1001,ALGLIB_SSA_XAUUSD!$B$2:$B$1001,"",0)</f>
        <v/>
      </c>
      <c r="C391" t="str">
        <f>_xlfn.XLOOKUP($A391,ALGLIB_SSA_XAUUSD!$A$2:$A$1001,ALGLIB_SSA_XAUUSD!$C$2:$C$1001,"",0)</f>
        <v/>
      </c>
      <c r="D391" s="1">
        <f>D386+(D398-D386)*5/12</f>
        <v>4653.8450000000003</v>
      </c>
      <c r="E391" s="1">
        <f>E386+(E398-E386)*5/12</f>
        <v>4654.7441116666669</v>
      </c>
      <c r="F391" s="1">
        <f>F386+(F398-F386)*5/12</f>
        <v>4656.4005275</v>
      </c>
      <c r="G391" s="1">
        <f>G386+(G398-G386)*5/12</f>
        <v>4663.1595816666668</v>
      </c>
      <c r="H391" s="1">
        <f>H386+(H398-H386)*5/12</f>
        <v>4647.6364058333329</v>
      </c>
      <c r="I391" t="str">
        <f>_xlfn.XLOOKUP($A391,ALGLIB_SSA_XAUUSD!$J$2:$J$1001,ALGLIB_SSA_XAUUSD!$K$2:$K$1001,"",0)</f>
        <v>XAUUSD</v>
      </c>
      <c r="J391" t="str">
        <f>_xlfn.XLOOKUP($A391,ALGLIB_SSA_XAUUSD!$J$2:$J$1001,ALGLIB_SSA_XAUUSD!$L$2:$L$1001,"",0)</f>
        <v>M5</v>
      </c>
      <c r="K391">
        <f>_xlfn.XLOOKUP($A391,ALGLIB_SSA_XAUUSD!$J$2:$J$1001,ALGLIB_SSA_XAUUSD!$M$2:$M$1001,"",0)</f>
        <v>4655.9799999999996</v>
      </c>
      <c r="L391">
        <f>_xlfn.XLOOKUP($A391,ALGLIB_SSA_XAUUSD!$J$2:$J$1001,ALGLIB_SSA_XAUUSD!$N$2:$N$1001,"",0)</f>
        <v>4654.62889</v>
      </c>
      <c r="M391">
        <f>_xlfn.XLOOKUP($A391,ALGLIB_SSA_XAUUSD!$J$2:$J$1001,ALGLIB_SSA_XAUUSD!$O$2:$O$1001,"",0)</f>
        <v>4655.4018299999998</v>
      </c>
      <c r="N391">
        <f>_xlfn.XLOOKUP($A391,ALGLIB_SSA_XAUUSD!$J$2:$J$1001,ALGLIB_SSA_XAUUSD!$P$2:$P$1001,"",0)</f>
        <v>4656.53478</v>
      </c>
      <c r="O391">
        <f>_xlfn.XLOOKUP($A391,ALGLIB_SSA_XAUUSD!$J$2:$J$1001,ALGLIB_SSA_XAUUSD!$Q$2:$Q$1001,"",0)</f>
        <v>4654.2874700000002</v>
      </c>
      <c r="R391">
        <f t="shared" si="90"/>
        <v>1775507100</v>
      </c>
      <c r="S391" t="str">
        <f t="shared" si="91"/>
        <v>XAUUSD</v>
      </c>
      <c r="T391" t="str">
        <f t="shared" si="92"/>
        <v>M5</v>
      </c>
      <c r="U391">
        <f t="shared" si="93"/>
        <v>4655.9799999999996</v>
      </c>
      <c r="V391">
        <f t="shared" si="94"/>
        <v>4654.7441116666669</v>
      </c>
      <c r="W391">
        <f t="shared" si="95"/>
        <v>4656.4005275</v>
      </c>
      <c r="X391">
        <f t="shared" si="96"/>
        <v>4654.62889</v>
      </c>
      <c r="Y391">
        <f t="shared" si="97"/>
        <v>4655.4018299999998</v>
      </c>
      <c r="Z391">
        <f t="shared" si="98"/>
        <v>4663.1595816666668</v>
      </c>
      <c r="AA391">
        <f t="shared" si="99"/>
        <v>4656.53478</v>
      </c>
      <c r="AB391">
        <f t="shared" si="100"/>
        <v>4647.6364058333329</v>
      </c>
      <c r="AC391">
        <f t="shared" si="101"/>
        <v>4654.2874700000002</v>
      </c>
      <c r="AE391">
        <f t="shared" si="102"/>
        <v>4654.62889</v>
      </c>
      <c r="AF391">
        <f t="shared" si="103"/>
        <v>4663.1595816666668</v>
      </c>
      <c r="AG391">
        <f t="shared" si="104"/>
        <v>4647.6364058333329</v>
      </c>
    </row>
    <row r="392" spans="1:33" x14ac:dyDescent="0.55000000000000004">
      <c r="A392">
        <f>ALGLIB_SSA_XAUUSD!J392</f>
        <v>1775507400</v>
      </c>
      <c r="B392" t="str">
        <f>_xlfn.XLOOKUP($A392,ALGLIB_SSA_XAUUSD!$A$2:$A$1001,ALGLIB_SSA_XAUUSD!$B$2:$B$1001,"",0)</f>
        <v/>
      </c>
      <c r="C392" t="str">
        <f>_xlfn.XLOOKUP($A392,ALGLIB_SSA_XAUUSD!$A$2:$A$1001,ALGLIB_SSA_XAUUSD!$C$2:$C$1001,"",0)</f>
        <v/>
      </c>
      <c r="D392" s="1">
        <f>D386+(D398-D386)*6/12</f>
        <v>4654.4799999999996</v>
      </c>
      <c r="E392" s="1">
        <f>E386+(E398-E386)*6/12</f>
        <v>4654.6089599999996</v>
      </c>
      <c r="F392" s="1">
        <f>F386+(F398-F386)*6/12</f>
        <v>4656.2635549999995</v>
      </c>
      <c r="G392" s="1">
        <f>G386+(G398-G386)*6/12</f>
        <v>4663.0875799999994</v>
      </c>
      <c r="H392" s="1">
        <f>H386+(H398-H386)*6/12</f>
        <v>4647.474725</v>
      </c>
      <c r="I392" t="str">
        <f>_xlfn.XLOOKUP($A392,ALGLIB_SSA_XAUUSD!$J$2:$J$1001,ALGLIB_SSA_XAUUSD!$K$2:$K$1001,"",0)</f>
        <v>XAUUSD</v>
      </c>
      <c r="J392" t="str">
        <f>_xlfn.XLOOKUP($A392,ALGLIB_SSA_XAUUSD!$J$2:$J$1001,ALGLIB_SSA_XAUUSD!$L$2:$L$1001,"",0)</f>
        <v>M5</v>
      </c>
      <c r="K392">
        <f>_xlfn.XLOOKUP($A392,ALGLIB_SSA_XAUUSD!$J$2:$J$1001,ALGLIB_SSA_XAUUSD!$M$2:$M$1001,"",0)</f>
        <v>4656.87</v>
      </c>
      <c r="L392">
        <f>_xlfn.XLOOKUP($A392,ALGLIB_SSA_XAUUSD!$J$2:$J$1001,ALGLIB_SSA_XAUUSD!$N$2:$N$1001,"",0)</f>
        <v>4653.5383400000001</v>
      </c>
      <c r="M392">
        <f>_xlfn.XLOOKUP($A392,ALGLIB_SSA_XAUUSD!$J$2:$J$1001,ALGLIB_SSA_XAUUSD!$O$2:$O$1001,"",0)</f>
        <v>4654.4700899999998</v>
      </c>
      <c r="N392">
        <f>_xlfn.XLOOKUP($A392,ALGLIB_SSA_XAUUSD!$J$2:$J$1001,ALGLIB_SSA_XAUUSD!$P$2:$P$1001,"",0)</f>
        <v>4655.49982</v>
      </c>
      <c r="O392">
        <f>_xlfn.XLOOKUP($A392,ALGLIB_SSA_XAUUSD!$J$2:$J$1001,ALGLIB_SSA_XAUUSD!$Q$2:$Q$1001,"",0)</f>
        <v>4653.1485499999999</v>
      </c>
      <c r="R392">
        <f t="shared" si="90"/>
        <v>1775507400</v>
      </c>
      <c r="S392" t="str">
        <f t="shared" si="91"/>
        <v>XAUUSD</v>
      </c>
      <c r="T392" t="str">
        <f t="shared" si="92"/>
        <v>M5</v>
      </c>
      <c r="U392">
        <f t="shared" si="93"/>
        <v>4656.87</v>
      </c>
      <c r="V392">
        <f t="shared" si="94"/>
        <v>4654.6089599999996</v>
      </c>
      <c r="W392">
        <f t="shared" si="95"/>
        <v>4656.2635549999995</v>
      </c>
      <c r="X392">
        <f t="shared" si="96"/>
        <v>4653.5383400000001</v>
      </c>
      <c r="Y392">
        <f t="shared" si="97"/>
        <v>4654.4700899999998</v>
      </c>
      <c r="Z392">
        <f t="shared" si="98"/>
        <v>4663.0875799999994</v>
      </c>
      <c r="AA392">
        <f t="shared" si="99"/>
        <v>4655.49982</v>
      </c>
      <c r="AB392">
        <f t="shared" si="100"/>
        <v>4647.474725</v>
      </c>
      <c r="AC392">
        <f t="shared" si="101"/>
        <v>4653.1485499999999</v>
      </c>
      <c r="AE392">
        <f t="shared" si="102"/>
        <v>4653.5383400000001</v>
      </c>
      <c r="AF392">
        <f t="shared" si="103"/>
        <v>4663.0875799999994</v>
      </c>
      <c r="AG392">
        <f t="shared" si="104"/>
        <v>4647.474725</v>
      </c>
    </row>
    <row r="393" spans="1:33" x14ac:dyDescent="0.55000000000000004">
      <c r="A393">
        <f>ALGLIB_SSA_XAUUSD!J393</f>
        <v>1775507700</v>
      </c>
      <c r="B393" t="str">
        <f>_xlfn.XLOOKUP($A393,ALGLIB_SSA_XAUUSD!$A$2:$A$1001,ALGLIB_SSA_XAUUSD!$B$2:$B$1001,"",0)</f>
        <v/>
      </c>
      <c r="C393" t="str">
        <f>_xlfn.XLOOKUP($A393,ALGLIB_SSA_XAUUSD!$A$2:$A$1001,ALGLIB_SSA_XAUUSD!$C$2:$C$1001,"",0)</f>
        <v/>
      </c>
      <c r="D393" s="1">
        <f>D386+(D398-D386)*7/12</f>
        <v>4655.1149999999998</v>
      </c>
      <c r="E393" s="1">
        <f>E386+(E398-E386)*7/12</f>
        <v>4654.4738083333332</v>
      </c>
      <c r="F393" s="1">
        <f>F386+(F398-F386)*7/12</f>
        <v>4656.1265825</v>
      </c>
      <c r="G393" s="1">
        <f>G386+(G398-G386)*7/12</f>
        <v>4663.015578333333</v>
      </c>
      <c r="H393" s="1">
        <f>H386+(H398-H386)*7/12</f>
        <v>4647.3130441666672</v>
      </c>
      <c r="I393" t="str">
        <f>_xlfn.XLOOKUP($A393,ALGLIB_SSA_XAUUSD!$J$2:$J$1001,ALGLIB_SSA_XAUUSD!$K$2:$K$1001,"",0)</f>
        <v>XAUUSD</v>
      </c>
      <c r="J393" t="str">
        <f>_xlfn.XLOOKUP($A393,ALGLIB_SSA_XAUUSD!$J$2:$J$1001,ALGLIB_SSA_XAUUSD!$L$2:$L$1001,"",0)</f>
        <v>M5</v>
      </c>
      <c r="K393">
        <f>_xlfn.XLOOKUP($A393,ALGLIB_SSA_XAUUSD!$J$2:$J$1001,ALGLIB_SSA_XAUUSD!$M$2:$M$1001,"",0)</f>
        <v>4652.55</v>
      </c>
      <c r="L393">
        <f>_xlfn.XLOOKUP($A393,ALGLIB_SSA_XAUUSD!$J$2:$J$1001,ALGLIB_SSA_XAUUSD!$N$2:$N$1001,"",0)</f>
        <v>4652.7583400000003</v>
      </c>
      <c r="M393">
        <f>_xlfn.XLOOKUP($A393,ALGLIB_SSA_XAUUSD!$J$2:$J$1001,ALGLIB_SSA_XAUUSD!$O$2:$O$1001,"",0)</f>
        <v>4653.6142200000004</v>
      </c>
      <c r="N393">
        <f>_xlfn.XLOOKUP($A393,ALGLIB_SSA_XAUUSD!$J$2:$J$1001,ALGLIB_SSA_XAUUSD!$P$2:$P$1001,"",0)</f>
        <v>4654.7878199999996</v>
      </c>
      <c r="O393">
        <f>_xlfn.XLOOKUP($A393,ALGLIB_SSA_XAUUSD!$J$2:$J$1001,ALGLIB_SSA_XAUUSD!$Q$2:$Q$1001,"",0)</f>
        <v>4651.9781899999998</v>
      </c>
      <c r="R393">
        <f t="shared" si="90"/>
        <v>1775507700</v>
      </c>
      <c r="S393" t="str">
        <f t="shared" si="91"/>
        <v>XAUUSD</v>
      </c>
      <c r="T393" t="str">
        <f t="shared" si="92"/>
        <v>M5</v>
      </c>
      <c r="U393">
        <f t="shared" si="93"/>
        <v>4652.55</v>
      </c>
      <c r="V393">
        <f t="shared" si="94"/>
        <v>4654.4738083333332</v>
      </c>
      <c r="W393">
        <f t="shared" si="95"/>
        <v>4656.1265825</v>
      </c>
      <c r="X393">
        <f t="shared" si="96"/>
        <v>4652.7583400000003</v>
      </c>
      <c r="Y393">
        <f t="shared" si="97"/>
        <v>4653.6142200000004</v>
      </c>
      <c r="Z393">
        <f t="shared" si="98"/>
        <v>4663.015578333333</v>
      </c>
      <c r="AA393">
        <f t="shared" si="99"/>
        <v>4654.7878199999996</v>
      </c>
      <c r="AB393">
        <f t="shared" si="100"/>
        <v>4647.3130441666672</v>
      </c>
      <c r="AC393">
        <f t="shared" si="101"/>
        <v>4651.9781899999998</v>
      </c>
      <c r="AE393">
        <f t="shared" si="102"/>
        <v>4652.7583400000003</v>
      </c>
      <c r="AF393">
        <f t="shared" si="103"/>
        <v>4663.015578333333</v>
      </c>
      <c r="AG393">
        <f t="shared" si="104"/>
        <v>4647.3130441666672</v>
      </c>
    </row>
    <row r="394" spans="1:33" x14ac:dyDescent="0.55000000000000004">
      <c r="A394">
        <f>ALGLIB_SSA_XAUUSD!J394</f>
        <v>1775508000</v>
      </c>
      <c r="B394" t="str">
        <f>_xlfn.XLOOKUP($A394,ALGLIB_SSA_XAUUSD!$A$2:$A$1001,ALGLIB_SSA_XAUUSD!$B$2:$B$1001,"",0)</f>
        <v/>
      </c>
      <c r="C394" t="str">
        <f>_xlfn.XLOOKUP($A394,ALGLIB_SSA_XAUUSD!$A$2:$A$1001,ALGLIB_SSA_XAUUSD!$C$2:$C$1001,"",0)</f>
        <v/>
      </c>
      <c r="D394" s="1">
        <f>D386+(D398-D386)*8/12</f>
        <v>4655.75</v>
      </c>
      <c r="E394" s="1">
        <f>E386+(E398-E386)*8/12</f>
        <v>4654.3386566666668</v>
      </c>
      <c r="F394" s="1">
        <f>F386+(F398-F386)*8/12</f>
        <v>4655.9896099999996</v>
      </c>
      <c r="G394" s="1">
        <f>G386+(G398-G386)*8/12</f>
        <v>4662.9435766666666</v>
      </c>
      <c r="H394" s="1">
        <f>H386+(H398-H386)*8/12</f>
        <v>4647.1513633333334</v>
      </c>
      <c r="I394" t="str">
        <f>_xlfn.XLOOKUP($A394,ALGLIB_SSA_XAUUSD!$J$2:$J$1001,ALGLIB_SSA_XAUUSD!$K$2:$K$1001,"",0)</f>
        <v>XAUUSD</v>
      </c>
      <c r="J394" t="str">
        <f>_xlfn.XLOOKUP($A394,ALGLIB_SSA_XAUUSD!$J$2:$J$1001,ALGLIB_SSA_XAUUSD!$L$2:$L$1001,"",0)</f>
        <v>M5</v>
      </c>
      <c r="K394">
        <f>_xlfn.XLOOKUP($A394,ALGLIB_SSA_XAUUSD!$J$2:$J$1001,ALGLIB_SSA_XAUUSD!$M$2:$M$1001,"",0)</f>
        <v>4653.28</v>
      </c>
      <c r="L394">
        <f>_xlfn.XLOOKUP($A394,ALGLIB_SSA_XAUUSD!$J$2:$J$1001,ALGLIB_SSA_XAUUSD!$N$2:$N$1001,"",0)</f>
        <v>4652.6294200000002</v>
      </c>
      <c r="M394">
        <f>_xlfn.XLOOKUP($A394,ALGLIB_SSA_XAUUSD!$J$2:$J$1001,ALGLIB_SSA_XAUUSD!$O$2:$O$1001,"",0)</f>
        <v>4653.1218200000003</v>
      </c>
      <c r="N394">
        <f>_xlfn.XLOOKUP($A394,ALGLIB_SSA_XAUUSD!$J$2:$J$1001,ALGLIB_SSA_XAUUSD!$P$2:$P$1001,"",0)</f>
        <v>4654.6930700000003</v>
      </c>
      <c r="O394">
        <f>_xlfn.XLOOKUP($A394,ALGLIB_SSA_XAUUSD!$J$2:$J$1001,ALGLIB_SSA_XAUUSD!$Q$2:$Q$1001,"",0)</f>
        <v>4651.1508100000001</v>
      </c>
      <c r="R394">
        <f t="shared" si="90"/>
        <v>1775508000</v>
      </c>
      <c r="S394" t="str">
        <f t="shared" si="91"/>
        <v>XAUUSD</v>
      </c>
      <c r="T394" t="str">
        <f t="shared" si="92"/>
        <v>M5</v>
      </c>
      <c r="U394">
        <f t="shared" si="93"/>
        <v>4653.28</v>
      </c>
      <c r="V394">
        <f t="shared" si="94"/>
        <v>4654.3386566666668</v>
      </c>
      <c r="W394">
        <f t="shared" si="95"/>
        <v>4655.9896099999996</v>
      </c>
      <c r="X394">
        <f t="shared" si="96"/>
        <v>4652.6294200000002</v>
      </c>
      <c r="Y394">
        <f t="shared" si="97"/>
        <v>4653.1218200000003</v>
      </c>
      <c r="Z394">
        <f t="shared" si="98"/>
        <v>4662.9435766666666</v>
      </c>
      <c r="AA394">
        <f t="shared" si="99"/>
        <v>4654.6930700000003</v>
      </c>
      <c r="AB394">
        <f t="shared" si="100"/>
        <v>4647.1513633333334</v>
      </c>
      <c r="AC394">
        <f t="shared" si="101"/>
        <v>4651.1508100000001</v>
      </c>
      <c r="AE394">
        <f t="shared" si="102"/>
        <v>4652.6294200000002</v>
      </c>
      <c r="AF394">
        <f t="shared" si="103"/>
        <v>4662.9435766666666</v>
      </c>
      <c r="AG394">
        <f t="shared" si="104"/>
        <v>4647.1513633333334</v>
      </c>
    </row>
    <row r="395" spans="1:33" x14ac:dyDescent="0.55000000000000004">
      <c r="A395">
        <f>ALGLIB_SSA_XAUUSD!J395</f>
        <v>1775508300</v>
      </c>
      <c r="B395" t="str">
        <f>_xlfn.XLOOKUP($A395,ALGLIB_SSA_XAUUSD!$A$2:$A$1001,ALGLIB_SSA_XAUUSD!$B$2:$B$1001,"",0)</f>
        <v/>
      </c>
      <c r="C395" t="str">
        <f>_xlfn.XLOOKUP($A395,ALGLIB_SSA_XAUUSD!$A$2:$A$1001,ALGLIB_SSA_XAUUSD!$C$2:$C$1001,"",0)</f>
        <v/>
      </c>
      <c r="D395" s="1">
        <f>D386+(D398-D386)*9/12</f>
        <v>4656.3850000000002</v>
      </c>
      <c r="E395" s="1">
        <f>E386+(E398-E386)*9/12</f>
        <v>4654.2035050000004</v>
      </c>
      <c r="F395" s="1">
        <f>F386+(F398-F386)*9/12</f>
        <v>4655.8526375000001</v>
      </c>
      <c r="G395" s="1">
        <f>G386+(G398-G386)*9/12</f>
        <v>4662.8715750000001</v>
      </c>
      <c r="H395" s="1">
        <f>H386+(H398-H386)*9/12</f>
        <v>4646.9896824999996</v>
      </c>
      <c r="I395" t="str">
        <f>_xlfn.XLOOKUP($A395,ALGLIB_SSA_XAUUSD!$J$2:$J$1001,ALGLIB_SSA_XAUUSD!$K$2:$K$1001,"",0)</f>
        <v>XAUUSD</v>
      </c>
      <c r="J395" t="str">
        <f>_xlfn.XLOOKUP($A395,ALGLIB_SSA_XAUUSD!$J$2:$J$1001,ALGLIB_SSA_XAUUSD!$L$2:$L$1001,"",0)</f>
        <v>M5</v>
      </c>
      <c r="K395">
        <f>_xlfn.XLOOKUP($A395,ALGLIB_SSA_XAUUSD!$J$2:$J$1001,ALGLIB_SSA_XAUUSD!$M$2:$M$1001,"",0)</f>
        <v>4650.3900000000003</v>
      </c>
      <c r="L395">
        <f>_xlfn.XLOOKUP($A395,ALGLIB_SSA_XAUUSD!$J$2:$J$1001,ALGLIB_SSA_XAUUSD!$N$2:$N$1001,"",0)</f>
        <v>4653.2496000000001</v>
      </c>
      <c r="M395">
        <f>_xlfn.XLOOKUP($A395,ALGLIB_SSA_XAUUSD!$J$2:$J$1001,ALGLIB_SSA_XAUUSD!$O$2:$O$1001,"",0)</f>
        <v>4653.1857099999997</v>
      </c>
      <c r="N395">
        <f>_xlfn.XLOOKUP($A395,ALGLIB_SSA_XAUUSD!$J$2:$J$1001,ALGLIB_SSA_XAUUSD!$P$2:$P$1001,"",0)</f>
        <v>4655.4048300000004</v>
      </c>
      <c r="O395">
        <f>_xlfn.XLOOKUP($A395,ALGLIB_SSA_XAUUSD!$J$2:$J$1001,ALGLIB_SSA_XAUUSD!$Q$2:$Q$1001,"",0)</f>
        <v>4650.9196499999998</v>
      </c>
      <c r="R395">
        <f t="shared" si="90"/>
        <v>1775508300</v>
      </c>
      <c r="S395" t="str">
        <f t="shared" si="91"/>
        <v>XAUUSD</v>
      </c>
      <c r="T395" t="str">
        <f t="shared" si="92"/>
        <v>M5</v>
      </c>
      <c r="U395">
        <f t="shared" si="93"/>
        <v>4650.3900000000003</v>
      </c>
      <c r="V395">
        <f t="shared" si="94"/>
        <v>4654.2035050000004</v>
      </c>
      <c r="W395">
        <f t="shared" si="95"/>
        <v>4655.8526375000001</v>
      </c>
      <c r="X395">
        <f t="shared" si="96"/>
        <v>4653.2496000000001</v>
      </c>
      <c r="Y395">
        <f t="shared" si="97"/>
        <v>4653.1857099999997</v>
      </c>
      <c r="Z395">
        <f t="shared" si="98"/>
        <v>4662.8715750000001</v>
      </c>
      <c r="AA395">
        <f t="shared" si="99"/>
        <v>4655.4048300000004</v>
      </c>
      <c r="AB395">
        <f t="shared" si="100"/>
        <v>4646.9896824999996</v>
      </c>
      <c r="AC395">
        <f t="shared" si="101"/>
        <v>4650.9196499999998</v>
      </c>
      <c r="AE395">
        <f t="shared" si="102"/>
        <v>4653.2496000000001</v>
      </c>
      <c r="AF395">
        <f t="shared" si="103"/>
        <v>4662.8715750000001</v>
      </c>
      <c r="AG395">
        <f t="shared" si="104"/>
        <v>4646.9896824999996</v>
      </c>
    </row>
    <row r="396" spans="1:33" x14ac:dyDescent="0.55000000000000004">
      <c r="A396">
        <f>ALGLIB_SSA_XAUUSD!J396</f>
        <v>1775508600</v>
      </c>
      <c r="B396" t="str">
        <f>_xlfn.XLOOKUP($A396,ALGLIB_SSA_XAUUSD!$A$2:$A$1001,ALGLIB_SSA_XAUUSD!$B$2:$B$1001,"",0)</f>
        <v/>
      </c>
      <c r="C396" t="str">
        <f>_xlfn.XLOOKUP($A396,ALGLIB_SSA_XAUUSD!$A$2:$A$1001,ALGLIB_SSA_XAUUSD!$C$2:$C$1001,"",0)</f>
        <v/>
      </c>
      <c r="D396" s="1">
        <f>D386+(D398-D386)*10/12</f>
        <v>4657.0200000000004</v>
      </c>
      <c r="E396" s="1">
        <f>E386+(E398-E386)*10/12</f>
        <v>4654.068353333334</v>
      </c>
      <c r="F396" s="1">
        <f>F386+(F398-F386)*10/12</f>
        <v>4655.7156649999997</v>
      </c>
      <c r="G396" s="1">
        <f>G386+(G398-G386)*10/12</f>
        <v>4662.7995733333337</v>
      </c>
      <c r="H396" s="1">
        <f>H386+(H398-H386)*10/12</f>
        <v>4646.8280016666668</v>
      </c>
      <c r="I396" t="str">
        <f>_xlfn.XLOOKUP($A396,ALGLIB_SSA_XAUUSD!$J$2:$J$1001,ALGLIB_SSA_XAUUSD!$K$2:$K$1001,"",0)</f>
        <v>XAUUSD</v>
      </c>
      <c r="J396" t="str">
        <f>_xlfn.XLOOKUP($A396,ALGLIB_SSA_XAUUSD!$J$2:$J$1001,ALGLIB_SSA_XAUUSD!$L$2:$L$1001,"",0)</f>
        <v>M5</v>
      </c>
      <c r="K396">
        <f>_xlfn.XLOOKUP($A396,ALGLIB_SSA_XAUUSD!$J$2:$J$1001,ALGLIB_SSA_XAUUSD!$M$2:$M$1001,"",0)</f>
        <v>4652.0600000000004</v>
      </c>
      <c r="L396">
        <f>_xlfn.XLOOKUP($A396,ALGLIB_SSA_XAUUSD!$J$2:$J$1001,ALGLIB_SSA_XAUUSD!$N$2:$N$1001,"",0)</f>
        <v>4654.6657100000002</v>
      </c>
      <c r="M396">
        <f>_xlfn.XLOOKUP($A396,ALGLIB_SSA_XAUUSD!$J$2:$J$1001,ALGLIB_SSA_XAUUSD!$O$2:$O$1001,"",0)</f>
        <v>4653.9257100000004</v>
      </c>
      <c r="N396">
        <f>_xlfn.XLOOKUP($A396,ALGLIB_SSA_XAUUSD!$J$2:$J$1001,ALGLIB_SSA_XAUUSD!$P$2:$P$1001,"",0)</f>
        <v>4656.9016799999999</v>
      </c>
      <c r="O396">
        <f>_xlfn.XLOOKUP($A396,ALGLIB_SSA_XAUUSD!$J$2:$J$1001,ALGLIB_SSA_XAUUSD!$Q$2:$Q$1001,"",0)</f>
        <v>4651.4384</v>
      </c>
      <c r="R396">
        <f t="shared" si="90"/>
        <v>1775508600</v>
      </c>
      <c r="S396" t="str">
        <f t="shared" si="91"/>
        <v>XAUUSD</v>
      </c>
      <c r="T396" t="str">
        <f t="shared" si="92"/>
        <v>M5</v>
      </c>
      <c r="U396">
        <f t="shared" si="93"/>
        <v>4652.0600000000004</v>
      </c>
      <c r="V396">
        <f t="shared" si="94"/>
        <v>4654.068353333334</v>
      </c>
      <c r="W396">
        <f t="shared" si="95"/>
        <v>4655.7156649999997</v>
      </c>
      <c r="X396">
        <f t="shared" si="96"/>
        <v>4654.6657100000002</v>
      </c>
      <c r="Y396">
        <f t="shared" si="97"/>
        <v>4653.9257100000004</v>
      </c>
      <c r="Z396">
        <f t="shared" si="98"/>
        <v>4662.7995733333337</v>
      </c>
      <c r="AA396">
        <f t="shared" si="99"/>
        <v>4656.9016799999999</v>
      </c>
      <c r="AB396">
        <f t="shared" si="100"/>
        <v>4646.8280016666668</v>
      </c>
      <c r="AC396">
        <f t="shared" si="101"/>
        <v>4651.4384</v>
      </c>
      <c r="AE396">
        <f t="shared" si="102"/>
        <v>4654.6657100000002</v>
      </c>
      <c r="AF396">
        <f t="shared" si="103"/>
        <v>4662.7995733333337</v>
      </c>
      <c r="AG396">
        <f t="shared" si="104"/>
        <v>4646.8280016666668</v>
      </c>
    </row>
    <row r="397" spans="1:33" x14ac:dyDescent="0.55000000000000004">
      <c r="A397">
        <f>ALGLIB_SSA_XAUUSD!J397</f>
        <v>1775508900</v>
      </c>
      <c r="B397" t="str">
        <f>_xlfn.XLOOKUP($A397,ALGLIB_SSA_XAUUSD!$A$2:$A$1001,ALGLIB_SSA_XAUUSD!$B$2:$B$1001,"",0)</f>
        <v/>
      </c>
      <c r="C397" t="str">
        <f>_xlfn.XLOOKUP($A397,ALGLIB_SSA_XAUUSD!$A$2:$A$1001,ALGLIB_SSA_XAUUSD!$C$2:$C$1001,"",0)</f>
        <v/>
      </c>
      <c r="D397" s="1">
        <f>D386+(D398-D386)*11/12</f>
        <v>4657.6549999999997</v>
      </c>
      <c r="E397" s="1">
        <f>E386+(E398-E386)*11/12</f>
        <v>4653.9332016666667</v>
      </c>
      <c r="F397" s="1">
        <f>F386+(F398-F386)*11/12</f>
        <v>4655.5786925000002</v>
      </c>
      <c r="G397" s="1">
        <f>G386+(G398-G386)*11/12</f>
        <v>4662.7275716666663</v>
      </c>
      <c r="H397" s="1">
        <f>H386+(H398-H386)*11/12</f>
        <v>4646.6663208333339</v>
      </c>
      <c r="I397" t="str">
        <f>_xlfn.XLOOKUP($A397,ALGLIB_SSA_XAUUSD!$J$2:$J$1001,ALGLIB_SSA_XAUUSD!$K$2:$K$1001,"",0)</f>
        <v>XAUUSD</v>
      </c>
      <c r="J397" t="str">
        <f>_xlfn.XLOOKUP($A397,ALGLIB_SSA_XAUUSD!$J$2:$J$1001,ALGLIB_SSA_XAUUSD!$L$2:$L$1001,"",0)</f>
        <v>M5</v>
      </c>
      <c r="K397">
        <f>_xlfn.XLOOKUP($A397,ALGLIB_SSA_XAUUSD!$J$2:$J$1001,ALGLIB_SSA_XAUUSD!$M$2:$M$1001,"",0)</f>
        <v>4650.67</v>
      </c>
      <c r="L397">
        <f>_xlfn.XLOOKUP($A397,ALGLIB_SSA_XAUUSD!$J$2:$J$1001,ALGLIB_SSA_XAUUSD!$N$2:$N$1001,"",0)</f>
        <v>4656.67058</v>
      </c>
      <c r="M397">
        <f>_xlfn.XLOOKUP($A397,ALGLIB_SSA_XAUUSD!$J$2:$J$1001,ALGLIB_SSA_XAUUSD!$O$2:$O$1001,"",0)</f>
        <v>4655.2981499999996</v>
      </c>
      <c r="N397">
        <f>_xlfn.XLOOKUP($A397,ALGLIB_SSA_XAUUSD!$J$2:$J$1001,ALGLIB_SSA_XAUUSD!$P$2:$P$1001,"",0)</f>
        <v>4659.0718299999999</v>
      </c>
      <c r="O397">
        <f>_xlfn.XLOOKUP($A397,ALGLIB_SSA_XAUUSD!$J$2:$J$1001,ALGLIB_SSA_XAUUSD!$Q$2:$Q$1001,"",0)</f>
        <v>4652.7112999999999</v>
      </c>
      <c r="R397">
        <f t="shared" si="90"/>
        <v>1775508900</v>
      </c>
      <c r="S397" t="str">
        <f t="shared" si="91"/>
        <v>XAUUSD</v>
      </c>
      <c r="T397" t="str">
        <f t="shared" si="92"/>
        <v>M5</v>
      </c>
      <c r="U397">
        <f t="shared" si="93"/>
        <v>4650.67</v>
      </c>
      <c r="V397">
        <f t="shared" si="94"/>
        <v>4653.9332016666667</v>
      </c>
      <c r="W397">
        <f t="shared" si="95"/>
        <v>4655.5786925000002</v>
      </c>
      <c r="X397">
        <f t="shared" si="96"/>
        <v>4656.67058</v>
      </c>
      <c r="Y397">
        <f t="shared" si="97"/>
        <v>4655.2981499999996</v>
      </c>
      <c r="Z397">
        <f t="shared" si="98"/>
        <v>4662.7275716666663</v>
      </c>
      <c r="AA397">
        <f t="shared" si="99"/>
        <v>4659.0718299999999</v>
      </c>
      <c r="AB397">
        <f t="shared" si="100"/>
        <v>4646.6663208333339</v>
      </c>
      <c r="AC397">
        <f t="shared" si="101"/>
        <v>4652.7112999999999</v>
      </c>
      <c r="AE397">
        <f t="shared" si="102"/>
        <v>4656.67058</v>
      </c>
      <c r="AF397">
        <f t="shared" si="103"/>
        <v>4662.7275716666663</v>
      </c>
      <c r="AG397">
        <f t="shared" si="104"/>
        <v>4646.6663208333339</v>
      </c>
    </row>
    <row r="398" spans="1:33" x14ac:dyDescent="0.55000000000000004">
      <c r="A398">
        <f>ALGLIB_SSA_XAUUSD!J398</f>
        <v>1775512800</v>
      </c>
      <c r="B398" t="str">
        <f>_xlfn.XLOOKUP($A398,ALGLIB_SSA_XAUUSD!$A$2:$A$1001,ALGLIB_SSA_XAUUSD!$B$2:$B$1001,"",0)</f>
        <v>XAUUSD</v>
      </c>
      <c r="C398" t="str">
        <f>_xlfn.XLOOKUP($A398,ALGLIB_SSA_XAUUSD!$A$2:$A$1001,ALGLIB_SSA_XAUUSD!$C$2:$C$1001,"",0)</f>
        <v>H1</v>
      </c>
      <c r="D398" s="2">
        <f>_xlfn.XLOOKUP($A398,ALGLIB_SSA_XAUUSD!$A$2:$A$1001,ALGLIB_SSA_XAUUSD!$D$2:$D$1001,"",0)</f>
        <v>4658.29</v>
      </c>
      <c r="E398" s="2">
        <f>_xlfn.XLOOKUP($A398,ALGLIB_SSA_XAUUSD!$A$2:$A$1001,ALGLIB_SSA_XAUUSD!$E$2:$E$1001,"",0)</f>
        <v>4653.7980500000003</v>
      </c>
      <c r="F398" s="2">
        <f>_xlfn.XLOOKUP($A398,ALGLIB_SSA_XAUUSD!$A$2:$A$1001,ALGLIB_SSA_XAUUSD!$F$2:$F$1001,"",0)</f>
        <v>4655.4417199999998</v>
      </c>
      <c r="G398" s="2">
        <f>_xlfn.XLOOKUP($A398,ALGLIB_SSA_XAUUSD!$A$2:$A$1001,ALGLIB_SSA_XAUUSD!$G$2:$G$1001,"",0)</f>
        <v>4662.6555699999999</v>
      </c>
      <c r="H398" s="2">
        <f>_xlfn.XLOOKUP($A398,ALGLIB_SSA_XAUUSD!$A$2:$A$1001,ALGLIB_SSA_XAUUSD!$H$2:$H$1001,"",0)</f>
        <v>4646.5046400000001</v>
      </c>
      <c r="I398" t="str">
        <f>_xlfn.XLOOKUP($A398,ALGLIB_SSA_XAUUSD!$J$2:$J$1001,ALGLIB_SSA_XAUUSD!$K$2:$K$1001,"",0)</f>
        <v>XAUUSD</v>
      </c>
      <c r="J398" t="str">
        <f>_xlfn.XLOOKUP($A398,ALGLIB_SSA_XAUUSD!$J$2:$J$1001,ALGLIB_SSA_XAUUSD!$L$2:$L$1001,"",0)</f>
        <v>M5</v>
      </c>
      <c r="K398">
        <f>_xlfn.XLOOKUP($A398,ALGLIB_SSA_XAUUSD!$J$2:$J$1001,ALGLIB_SSA_XAUUSD!$M$2:$M$1001,"",0)</f>
        <v>4661.8</v>
      </c>
      <c r="L398">
        <f>_xlfn.XLOOKUP($A398,ALGLIB_SSA_XAUUSD!$J$2:$J$1001,ALGLIB_SSA_XAUUSD!$N$2:$N$1001,"",0)</f>
        <v>4659.0190899999998</v>
      </c>
      <c r="M398">
        <f>_xlfn.XLOOKUP($A398,ALGLIB_SSA_XAUUSD!$J$2:$J$1001,ALGLIB_SSA_XAUUSD!$O$2:$O$1001,"",0)</f>
        <v>4657.1586200000002</v>
      </c>
      <c r="N398">
        <f>_xlfn.XLOOKUP($A398,ALGLIB_SSA_XAUUSD!$J$2:$J$1001,ALGLIB_SSA_XAUUSD!$P$2:$P$1001,"",0)</f>
        <v>4661.6051299999999</v>
      </c>
      <c r="O398">
        <f>_xlfn.XLOOKUP($A398,ALGLIB_SSA_XAUUSD!$J$2:$J$1001,ALGLIB_SSA_XAUUSD!$Q$2:$Q$1001,"",0)</f>
        <v>4654.5937999999996</v>
      </c>
      <c r="R398">
        <f t="shared" si="90"/>
        <v>1775512800</v>
      </c>
      <c r="S398" t="str">
        <f t="shared" si="91"/>
        <v>XAUUSD</v>
      </c>
      <c r="T398" t="str">
        <f t="shared" si="92"/>
        <v>M5</v>
      </c>
      <c r="U398">
        <f t="shared" si="93"/>
        <v>4661.8</v>
      </c>
      <c r="V398">
        <f t="shared" si="94"/>
        <v>4653.7980500000003</v>
      </c>
      <c r="W398">
        <f t="shared" si="95"/>
        <v>4655.4417199999998</v>
      </c>
      <c r="X398">
        <f t="shared" si="96"/>
        <v>4659.0190899999998</v>
      </c>
      <c r="Y398">
        <f t="shared" si="97"/>
        <v>4657.1586200000002</v>
      </c>
      <c r="Z398">
        <f t="shared" si="98"/>
        <v>4662.6555699999999</v>
      </c>
      <c r="AA398">
        <f t="shared" si="99"/>
        <v>4661.6051299999999</v>
      </c>
      <c r="AB398">
        <f t="shared" si="100"/>
        <v>4646.5046400000001</v>
      </c>
      <c r="AC398">
        <f t="shared" si="101"/>
        <v>4654.5937999999996</v>
      </c>
      <c r="AE398">
        <f t="shared" si="102"/>
        <v>4659.0190899999998</v>
      </c>
      <c r="AF398">
        <f t="shared" si="103"/>
        <v>4662.6555699999999</v>
      </c>
      <c r="AG398">
        <f t="shared" si="104"/>
        <v>4646.5046400000001</v>
      </c>
    </row>
    <row r="399" spans="1:33" x14ac:dyDescent="0.55000000000000004">
      <c r="A399">
        <f>ALGLIB_SSA_XAUUSD!J399</f>
        <v>1775513100</v>
      </c>
      <c r="B399" t="str">
        <f>_xlfn.XLOOKUP($A399,ALGLIB_SSA_XAUUSD!$A$2:$A$1001,ALGLIB_SSA_XAUUSD!$B$2:$B$1001,"",0)</f>
        <v/>
      </c>
      <c r="C399" t="str">
        <f>_xlfn.XLOOKUP($A399,ALGLIB_SSA_XAUUSD!$A$2:$A$1001,ALGLIB_SSA_XAUUSD!$C$2:$C$1001,"",0)</f>
        <v/>
      </c>
      <c r="D399" s="1">
        <f>D398+(D410-D398)*1/12</f>
        <v>4658.3391666666666</v>
      </c>
      <c r="E399" s="1">
        <f>E398+(E410-E398)*1/12</f>
        <v>4653.5955700000004</v>
      </c>
      <c r="F399" s="1">
        <f>F398+(F410-F398)*1/12</f>
        <v>4655.2719941666664</v>
      </c>
      <c r="G399" s="1">
        <f>G398+(G410-G398)*1/12</f>
        <v>4662.529171666667</v>
      </c>
      <c r="H399" s="1">
        <f>H398+(H410-H398)*1/12</f>
        <v>4646.2395191666665</v>
      </c>
      <c r="I399" t="str">
        <f>_xlfn.XLOOKUP($A399,ALGLIB_SSA_XAUUSD!$J$2:$J$1001,ALGLIB_SSA_XAUUSD!$K$2:$K$1001,"",0)</f>
        <v>XAUUSD</v>
      </c>
      <c r="J399" t="str">
        <f>_xlfn.XLOOKUP($A399,ALGLIB_SSA_XAUUSD!$J$2:$J$1001,ALGLIB_SSA_XAUUSD!$L$2:$L$1001,"",0)</f>
        <v>M5</v>
      </c>
      <c r="K399">
        <f>_xlfn.XLOOKUP($A399,ALGLIB_SSA_XAUUSD!$J$2:$J$1001,ALGLIB_SSA_XAUUSD!$M$2:$M$1001,"",0)</f>
        <v>4667.33</v>
      </c>
      <c r="L399">
        <f>_xlfn.XLOOKUP($A399,ALGLIB_SSA_XAUUSD!$J$2:$J$1001,ALGLIB_SSA_XAUUSD!$N$2:$N$1001,"",0)</f>
        <v>4661.1002900000003</v>
      </c>
      <c r="M399">
        <f>_xlfn.XLOOKUP($A399,ALGLIB_SSA_XAUUSD!$J$2:$J$1001,ALGLIB_SSA_XAUUSD!$O$2:$O$1001,"",0)</f>
        <v>4659.1294500000004</v>
      </c>
      <c r="N399">
        <f>_xlfn.XLOOKUP($A399,ALGLIB_SSA_XAUUSD!$J$2:$J$1001,ALGLIB_SSA_XAUUSD!$P$2:$P$1001,"",0)</f>
        <v>4663.7860499999997</v>
      </c>
      <c r="O399">
        <f>_xlfn.XLOOKUP($A399,ALGLIB_SSA_XAUUSD!$J$2:$J$1001,ALGLIB_SSA_XAUUSD!$Q$2:$Q$1001,"",0)</f>
        <v>4656.8014599999997</v>
      </c>
      <c r="R399">
        <f t="shared" si="90"/>
        <v>1775513100</v>
      </c>
      <c r="S399" t="str">
        <f t="shared" si="91"/>
        <v>XAUUSD</v>
      </c>
      <c r="T399" t="str">
        <f t="shared" si="92"/>
        <v>M5</v>
      </c>
      <c r="U399">
        <f t="shared" si="93"/>
        <v>4667.33</v>
      </c>
      <c r="V399">
        <f t="shared" si="94"/>
        <v>4653.5955700000004</v>
      </c>
      <c r="W399">
        <f t="shared" si="95"/>
        <v>4655.2719941666664</v>
      </c>
      <c r="X399">
        <f t="shared" si="96"/>
        <v>4661.1002900000003</v>
      </c>
      <c r="Y399">
        <f t="shared" si="97"/>
        <v>4659.1294500000004</v>
      </c>
      <c r="Z399">
        <f t="shared" si="98"/>
        <v>4662.529171666667</v>
      </c>
      <c r="AA399">
        <f t="shared" si="99"/>
        <v>4663.7860499999997</v>
      </c>
      <c r="AB399">
        <f t="shared" si="100"/>
        <v>4646.2395191666665</v>
      </c>
      <c r="AC399">
        <f t="shared" si="101"/>
        <v>4656.8014599999997</v>
      </c>
      <c r="AE399">
        <f t="shared" si="102"/>
        <v>4661.1002900000003</v>
      </c>
      <c r="AF399">
        <f t="shared" si="103"/>
        <v>4662.529171666667</v>
      </c>
      <c r="AG399">
        <f t="shared" si="104"/>
        <v>4646.2395191666665</v>
      </c>
    </row>
    <row r="400" spans="1:33" x14ac:dyDescent="0.55000000000000004">
      <c r="A400">
        <f>ALGLIB_SSA_XAUUSD!J400</f>
        <v>1775513400</v>
      </c>
      <c r="B400" t="str">
        <f>_xlfn.XLOOKUP($A400,ALGLIB_SSA_XAUUSD!$A$2:$A$1001,ALGLIB_SSA_XAUUSD!$B$2:$B$1001,"",0)</f>
        <v/>
      </c>
      <c r="C400" t="str">
        <f>_xlfn.XLOOKUP($A400,ALGLIB_SSA_XAUUSD!$A$2:$A$1001,ALGLIB_SSA_XAUUSD!$C$2:$C$1001,"",0)</f>
        <v/>
      </c>
      <c r="D400" s="1">
        <f>D398+(D410-D398)*2/12</f>
        <v>4658.3883333333333</v>
      </c>
      <c r="E400" s="1">
        <f>E398+(E410-E398)*2/12</f>
        <v>4653.3930900000005</v>
      </c>
      <c r="F400" s="1">
        <f>F398+(F410-F398)*2/12</f>
        <v>4655.1022683333331</v>
      </c>
      <c r="G400" s="1">
        <f>G398+(G410-G398)*2/12</f>
        <v>4662.4027733333332</v>
      </c>
      <c r="H400" s="1">
        <f>H398+(H410-H398)*2/12</f>
        <v>4645.9743983333337</v>
      </c>
      <c r="I400" t="str">
        <f>_xlfn.XLOOKUP($A400,ALGLIB_SSA_XAUUSD!$J$2:$J$1001,ALGLIB_SSA_XAUUSD!$K$2:$K$1001,"",0)</f>
        <v>XAUUSD</v>
      </c>
      <c r="J400" t="str">
        <f>_xlfn.XLOOKUP($A400,ALGLIB_SSA_XAUUSD!$J$2:$J$1001,ALGLIB_SSA_XAUUSD!$L$2:$L$1001,"",0)</f>
        <v>M5</v>
      </c>
      <c r="K400">
        <f>_xlfn.XLOOKUP($A400,ALGLIB_SSA_XAUUSD!$J$2:$J$1001,ALGLIB_SSA_XAUUSD!$M$2:$M$1001,"",0)</f>
        <v>4663.66</v>
      </c>
      <c r="L400">
        <f>_xlfn.XLOOKUP($A400,ALGLIB_SSA_XAUUSD!$J$2:$J$1001,ALGLIB_SSA_XAUUSD!$N$2:$N$1001,"",0)</f>
        <v>4662.5143399999997</v>
      </c>
      <c r="M400">
        <f>_xlfn.XLOOKUP($A400,ALGLIB_SSA_XAUUSD!$J$2:$J$1001,ALGLIB_SSA_XAUUSD!$O$2:$O$1001,"",0)</f>
        <v>4660.8218900000002</v>
      </c>
      <c r="N400">
        <f>_xlfn.XLOOKUP($A400,ALGLIB_SSA_XAUUSD!$J$2:$J$1001,ALGLIB_SSA_XAUUSD!$P$2:$P$1001,"",0)</f>
        <v>4665.2850600000002</v>
      </c>
      <c r="O400">
        <f>_xlfn.XLOOKUP($A400,ALGLIB_SSA_XAUUSD!$J$2:$J$1001,ALGLIB_SSA_XAUUSD!$Q$2:$Q$1001,"",0)</f>
        <v>4658.7492499999998</v>
      </c>
      <c r="R400">
        <f t="shared" si="90"/>
        <v>1775513400</v>
      </c>
      <c r="S400" t="str">
        <f t="shared" si="91"/>
        <v>XAUUSD</v>
      </c>
      <c r="T400" t="str">
        <f t="shared" si="92"/>
        <v>M5</v>
      </c>
      <c r="U400">
        <f t="shared" si="93"/>
        <v>4663.66</v>
      </c>
      <c r="V400">
        <f t="shared" si="94"/>
        <v>4653.3930900000005</v>
      </c>
      <c r="W400">
        <f t="shared" si="95"/>
        <v>4655.1022683333331</v>
      </c>
      <c r="X400">
        <f t="shared" si="96"/>
        <v>4662.5143399999997</v>
      </c>
      <c r="Y400">
        <f t="shared" si="97"/>
        <v>4660.8218900000002</v>
      </c>
      <c r="Z400">
        <f t="shared" si="98"/>
        <v>4662.4027733333332</v>
      </c>
      <c r="AA400">
        <f t="shared" si="99"/>
        <v>4665.2850600000002</v>
      </c>
      <c r="AB400">
        <f t="shared" si="100"/>
        <v>4645.9743983333337</v>
      </c>
      <c r="AC400">
        <f t="shared" si="101"/>
        <v>4658.7492499999998</v>
      </c>
      <c r="AE400">
        <f t="shared" si="102"/>
        <v>4662.5143399999997</v>
      </c>
      <c r="AF400">
        <f t="shared" si="103"/>
        <v>4662.4027733333332</v>
      </c>
      <c r="AG400">
        <f t="shared" si="104"/>
        <v>4645.9743983333337</v>
      </c>
    </row>
    <row r="401" spans="1:33" x14ac:dyDescent="0.55000000000000004">
      <c r="A401">
        <f>ALGLIB_SSA_XAUUSD!J401</f>
        <v>1775513700</v>
      </c>
      <c r="B401" t="str">
        <f>_xlfn.XLOOKUP($A401,ALGLIB_SSA_XAUUSD!$A$2:$A$1001,ALGLIB_SSA_XAUUSD!$B$2:$B$1001,"",0)</f>
        <v/>
      </c>
      <c r="C401" t="str">
        <f>_xlfn.XLOOKUP($A401,ALGLIB_SSA_XAUUSD!$A$2:$A$1001,ALGLIB_SSA_XAUUSD!$C$2:$C$1001,"",0)</f>
        <v/>
      </c>
      <c r="D401" s="1">
        <f>D398+(D410-D398)*3/12</f>
        <v>4658.4375</v>
      </c>
      <c r="E401" s="1">
        <f>E398+(E410-E398)*3/12</f>
        <v>4653.1906100000006</v>
      </c>
      <c r="F401" s="1">
        <f>F398+(F410-F398)*3/12</f>
        <v>4654.9325424999997</v>
      </c>
      <c r="G401" s="1">
        <f>G398+(G410-G398)*3/12</f>
        <v>4662.2763749999995</v>
      </c>
      <c r="H401" s="1">
        <f>H398+(H410-H398)*3/12</f>
        <v>4645.7092775000001</v>
      </c>
      <c r="I401" t="str">
        <f>_xlfn.XLOOKUP($A401,ALGLIB_SSA_XAUUSD!$J$2:$J$1001,ALGLIB_SSA_XAUUSD!$K$2:$K$1001,"",0)</f>
        <v>XAUUSD</v>
      </c>
      <c r="J401" t="str">
        <f>_xlfn.XLOOKUP($A401,ALGLIB_SSA_XAUUSD!$J$2:$J$1001,ALGLIB_SSA_XAUUSD!$L$2:$L$1001,"",0)</f>
        <v>M5</v>
      </c>
      <c r="K401">
        <f>_xlfn.XLOOKUP($A401,ALGLIB_SSA_XAUUSD!$J$2:$J$1001,ALGLIB_SSA_XAUUSD!$M$2:$M$1001,"",0)</f>
        <v>4664.7</v>
      </c>
      <c r="L401">
        <f>_xlfn.XLOOKUP($A401,ALGLIB_SSA_XAUUSD!$J$2:$J$1001,ALGLIB_SSA_XAUUSD!$N$2:$N$1001,"",0)</f>
        <v>4663.2135399999997</v>
      </c>
      <c r="M401">
        <f>_xlfn.XLOOKUP($A401,ALGLIB_SSA_XAUUSD!$J$2:$J$1001,ALGLIB_SSA_XAUUSD!$O$2:$O$1001,"",0)</f>
        <v>4662.0177199999998</v>
      </c>
      <c r="N401">
        <f>_xlfn.XLOOKUP($A401,ALGLIB_SSA_XAUUSD!$J$2:$J$1001,ALGLIB_SSA_XAUUSD!$P$2:$P$1001,"",0)</f>
        <v>4665.9584299999997</v>
      </c>
      <c r="O401">
        <f>_xlfn.XLOOKUP($A401,ALGLIB_SSA_XAUUSD!$J$2:$J$1001,ALGLIB_SSA_XAUUSD!$Q$2:$Q$1001,"",0)</f>
        <v>4660.1241900000005</v>
      </c>
      <c r="R401">
        <f t="shared" si="90"/>
        <v>1775513700</v>
      </c>
      <c r="S401" t="str">
        <f t="shared" si="91"/>
        <v>XAUUSD</v>
      </c>
      <c r="T401" t="str">
        <f t="shared" si="92"/>
        <v>M5</v>
      </c>
      <c r="U401">
        <f t="shared" si="93"/>
        <v>4664.7</v>
      </c>
      <c r="V401">
        <f t="shared" si="94"/>
        <v>4653.1906100000006</v>
      </c>
      <c r="W401">
        <f t="shared" si="95"/>
        <v>4654.9325424999997</v>
      </c>
      <c r="X401">
        <f t="shared" si="96"/>
        <v>4663.2135399999997</v>
      </c>
      <c r="Y401">
        <f t="shared" si="97"/>
        <v>4662.0177199999998</v>
      </c>
      <c r="Z401">
        <f t="shared" si="98"/>
        <v>4662.2763749999995</v>
      </c>
      <c r="AA401">
        <f t="shared" si="99"/>
        <v>4665.9584299999997</v>
      </c>
      <c r="AB401">
        <f t="shared" si="100"/>
        <v>4645.7092775000001</v>
      </c>
      <c r="AC401">
        <f t="shared" si="101"/>
        <v>4660.1241900000005</v>
      </c>
      <c r="AE401">
        <f t="shared" si="102"/>
        <v>4663.2135399999997</v>
      </c>
      <c r="AF401">
        <f t="shared" si="103"/>
        <v>4662.2763749999995</v>
      </c>
      <c r="AG401">
        <f t="shared" si="104"/>
        <v>4645.7092775000001</v>
      </c>
    </row>
    <row r="402" spans="1:33" x14ac:dyDescent="0.55000000000000004">
      <c r="A402">
        <f>ALGLIB_SSA_XAUUSD!J402</f>
        <v>1775514000</v>
      </c>
      <c r="B402" t="str">
        <f>_xlfn.XLOOKUP($A402,ALGLIB_SSA_XAUUSD!$A$2:$A$1001,ALGLIB_SSA_XAUUSD!$B$2:$B$1001,"",0)</f>
        <v/>
      </c>
      <c r="C402" t="str">
        <f>_xlfn.XLOOKUP($A402,ALGLIB_SSA_XAUUSD!$A$2:$A$1001,ALGLIB_SSA_XAUUSD!$C$2:$C$1001,"",0)</f>
        <v/>
      </c>
      <c r="D402" s="1">
        <f>D398+(D410-D398)*4/12</f>
        <v>4658.4866666666667</v>
      </c>
      <c r="E402" s="1">
        <f>E398+(E410-E398)*4/12</f>
        <v>4652.9881300000006</v>
      </c>
      <c r="F402" s="1">
        <f>F398+(F410-F398)*4/12</f>
        <v>4654.7628166666664</v>
      </c>
      <c r="G402" s="1">
        <f>G398+(G410-G398)*4/12</f>
        <v>4662.1499766666666</v>
      </c>
      <c r="H402" s="1">
        <f>H398+(H410-H398)*4/12</f>
        <v>4645.4441566666665</v>
      </c>
      <c r="I402" t="str">
        <f>_xlfn.XLOOKUP($A402,ALGLIB_SSA_XAUUSD!$J$2:$J$1001,ALGLIB_SSA_XAUUSD!$K$2:$K$1001,"",0)</f>
        <v>XAUUSD</v>
      </c>
      <c r="J402" t="str">
        <f>_xlfn.XLOOKUP($A402,ALGLIB_SSA_XAUUSD!$J$2:$J$1001,ALGLIB_SSA_XAUUSD!$L$2:$L$1001,"",0)</f>
        <v>M5</v>
      </c>
      <c r="K402">
        <f>_xlfn.XLOOKUP($A402,ALGLIB_SSA_XAUUSD!$J$2:$J$1001,ALGLIB_SSA_XAUUSD!$M$2:$M$1001,"",0)</f>
        <v>4660.88</v>
      </c>
      <c r="L402">
        <f>_xlfn.XLOOKUP($A402,ALGLIB_SSA_XAUUSD!$J$2:$J$1001,ALGLIB_SSA_XAUUSD!$N$2:$N$1001,"",0)</f>
        <v>4663.1814299999996</v>
      </c>
      <c r="M402">
        <f>_xlfn.XLOOKUP($A402,ALGLIB_SSA_XAUUSD!$J$2:$J$1001,ALGLIB_SSA_XAUUSD!$O$2:$O$1001,"",0)</f>
        <v>4662.5995800000001</v>
      </c>
      <c r="N402">
        <f>_xlfn.XLOOKUP($A402,ALGLIB_SSA_XAUUSD!$J$2:$J$1001,ALGLIB_SSA_XAUUSD!$P$2:$P$1001,"",0)</f>
        <v>4665.8425900000002</v>
      </c>
      <c r="O402">
        <f>_xlfn.XLOOKUP($A402,ALGLIB_SSA_XAUUSD!$J$2:$J$1001,ALGLIB_SSA_XAUUSD!$Q$2:$Q$1001,"",0)</f>
        <v>4660.8329999999996</v>
      </c>
      <c r="R402">
        <f t="shared" si="90"/>
        <v>1775514000</v>
      </c>
      <c r="S402" t="str">
        <f t="shared" si="91"/>
        <v>XAUUSD</v>
      </c>
      <c r="T402" t="str">
        <f t="shared" si="92"/>
        <v>M5</v>
      </c>
      <c r="U402">
        <f t="shared" si="93"/>
        <v>4660.88</v>
      </c>
      <c r="V402">
        <f t="shared" si="94"/>
        <v>4652.9881300000006</v>
      </c>
      <c r="W402">
        <f t="shared" si="95"/>
        <v>4654.7628166666664</v>
      </c>
      <c r="X402">
        <f t="shared" si="96"/>
        <v>4663.1814299999996</v>
      </c>
      <c r="Y402">
        <f t="shared" si="97"/>
        <v>4662.5995800000001</v>
      </c>
      <c r="Z402">
        <f t="shared" si="98"/>
        <v>4662.1499766666666</v>
      </c>
      <c r="AA402">
        <f t="shared" si="99"/>
        <v>4665.8425900000002</v>
      </c>
      <c r="AB402">
        <f t="shared" si="100"/>
        <v>4645.4441566666665</v>
      </c>
      <c r="AC402">
        <f t="shared" si="101"/>
        <v>4660.8329999999996</v>
      </c>
      <c r="AE402">
        <f t="shared" si="102"/>
        <v>4663.1814299999996</v>
      </c>
      <c r="AF402">
        <f t="shared" si="103"/>
        <v>4662.1499766666666</v>
      </c>
      <c r="AG402">
        <f t="shared" si="104"/>
        <v>4645.4441566666665</v>
      </c>
    </row>
    <row r="403" spans="1:33" x14ac:dyDescent="0.55000000000000004">
      <c r="A403">
        <f>ALGLIB_SSA_XAUUSD!J403</f>
        <v>1775514300</v>
      </c>
      <c r="B403" t="str">
        <f>_xlfn.XLOOKUP($A403,ALGLIB_SSA_XAUUSD!$A$2:$A$1001,ALGLIB_SSA_XAUUSD!$B$2:$B$1001,"",0)</f>
        <v/>
      </c>
      <c r="C403" t="str">
        <f>_xlfn.XLOOKUP($A403,ALGLIB_SSA_XAUUSD!$A$2:$A$1001,ALGLIB_SSA_XAUUSD!$C$2:$C$1001,"",0)</f>
        <v/>
      </c>
      <c r="D403" s="1">
        <f>D398+(D410-D398)*5/12</f>
        <v>4658.5358333333334</v>
      </c>
      <c r="E403" s="1">
        <f>E398+(E410-E398)*5/12</f>
        <v>4652.7856500000007</v>
      </c>
      <c r="F403" s="1">
        <f>F398+(F410-F398)*5/12</f>
        <v>4654.593090833333</v>
      </c>
      <c r="G403" s="1">
        <f>G398+(G410-G398)*5/12</f>
        <v>4662.0235783333337</v>
      </c>
      <c r="H403" s="1">
        <f>H398+(H410-H398)*5/12</f>
        <v>4645.1790358333337</v>
      </c>
      <c r="I403" t="str">
        <f>_xlfn.XLOOKUP($A403,ALGLIB_SSA_XAUUSD!$J$2:$J$1001,ALGLIB_SSA_XAUUSD!$K$2:$K$1001,"",0)</f>
        <v>XAUUSD</v>
      </c>
      <c r="J403" t="str">
        <f>_xlfn.XLOOKUP($A403,ALGLIB_SSA_XAUUSD!$J$2:$J$1001,ALGLIB_SSA_XAUUSD!$L$2:$L$1001,"",0)</f>
        <v>M5</v>
      </c>
      <c r="K403">
        <f>_xlfn.XLOOKUP($A403,ALGLIB_SSA_XAUUSD!$J$2:$J$1001,ALGLIB_SSA_XAUUSD!$M$2:$M$1001,"",0)</f>
        <v>4662.25</v>
      </c>
      <c r="L403">
        <f>_xlfn.XLOOKUP($A403,ALGLIB_SSA_XAUUSD!$J$2:$J$1001,ALGLIB_SSA_XAUUSD!$N$2:$N$1001,"",0)</f>
        <v>4662.6431599999996</v>
      </c>
      <c r="M403">
        <f>_xlfn.XLOOKUP($A403,ALGLIB_SSA_XAUUSD!$J$2:$J$1001,ALGLIB_SSA_XAUUSD!$O$2:$O$1001,"",0)</f>
        <v>4662.6213699999998</v>
      </c>
      <c r="N403">
        <f>_xlfn.XLOOKUP($A403,ALGLIB_SSA_XAUUSD!$J$2:$J$1001,ALGLIB_SSA_XAUUSD!$P$2:$P$1001,"",0)</f>
        <v>4665.0964199999999</v>
      </c>
      <c r="O403">
        <f>_xlfn.XLOOKUP($A403,ALGLIB_SSA_XAUUSD!$J$2:$J$1001,ALGLIB_SSA_XAUUSD!$Q$2:$Q$1001,"",0)</f>
        <v>4660.94085</v>
      </c>
      <c r="R403">
        <f t="shared" si="90"/>
        <v>1775514300</v>
      </c>
      <c r="S403" t="str">
        <f t="shared" si="91"/>
        <v>XAUUSD</v>
      </c>
      <c r="T403" t="str">
        <f t="shared" si="92"/>
        <v>M5</v>
      </c>
      <c r="U403">
        <f t="shared" si="93"/>
        <v>4662.25</v>
      </c>
      <c r="V403">
        <f t="shared" si="94"/>
        <v>4652.7856500000007</v>
      </c>
      <c r="W403">
        <f t="shared" si="95"/>
        <v>4654.593090833333</v>
      </c>
      <c r="X403">
        <f t="shared" si="96"/>
        <v>4662.6431599999996</v>
      </c>
      <c r="Y403">
        <f t="shared" si="97"/>
        <v>4662.6213699999998</v>
      </c>
      <c r="Z403">
        <f t="shared" si="98"/>
        <v>4662.0235783333337</v>
      </c>
      <c r="AA403">
        <f t="shared" si="99"/>
        <v>4665.0964199999999</v>
      </c>
      <c r="AB403">
        <f t="shared" si="100"/>
        <v>4645.1790358333337</v>
      </c>
      <c r="AC403">
        <f t="shared" si="101"/>
        <v>4660.94085</v>
      </c>
      <c r="AE403">
        <f t="shared" si="102"/>
        <v>4662.6431599999996</v>
      </c>
      <c r="AF403">
        <f t="shared" si="103"/>
        <v>4662.0235783333337</v>
      </c>
      <c r="AG403">
        <f t="shared" si="104"/>
        <v>4645.1790358333337</v>
      </c>
    </row>
    <row r="404" spans="1:33" x14ac:dyDescent="0.55000000000000004">
      <c r="A404">
        <f>ALGLIB_SSA_XAUUSD!J404</f>
        <v>1775514600</v>
      </c>
      <c r="B404" t="str">
        <f>_xlfn.XLOOKUP($A404,ALGLIB_SSA_XAUUSD!$A$2:$A$1001,ALGLIB_SSA_XAUUSD!$B$2:$B$1001,"",0)</f>
        <v/>
      </c>
      <c r="C404" t="str">
        <f>_xlfn.XLOOKUP($A404,ALGLIB_SSA_XAUUSD!$A$2:$A$1001,ALGLIB_SSA_XAUUSD!$C$2:$C$1001,"",0)</f>
        <v/>
      </c>
      <c r="D404" s="1">
        <f>D398+(D410-D398)*6/12</f>
        <v>4658.585</v>
      </c>
      <c r="E404" s="1">
        <f>E398+(E410-E398)*6/12</f>
        <v>4652.5831699999999</v>
      </c>
      <c r="F404" s="1">
        <f>F398+(F410-F398)*6/12</f>
        <v>4654.4233650000006</v>
      </c>
      <c r="G404" s="1">
        <f>G398+(G410-G398)*6/12</f>
        <v>4661.8971799999999</v>
      </c>
      <c r="H404" s="1">
        <f>H398+(H410-H398)*6/12</f>
        <v>4644.9139150000001</v>
      </c>
      <c r="I404" t="str">
        <f>_xlfn.XLOOKUP($A404,ALGLIB_SSA_XAUUSD!$J$2:$J$1001,ALGLIB_SSA_XAUUSD!$K$2:$K$1001,"",0)</f>
        <v>XAUUSD</v>
      </c>
      <c r="J404" t="str">
        <f>_xlfn.XLOOKUP($A404,ALGLIB_SSA_XAUUSD!$J$2:$J$1001,ALGLIB_SSA_XAUUSD!$L$2:$L$1001,"",0)</f>
        <v>M5</v>
      </c>
      <c r="K404">
        <f>_xlfn.XLOOKUP($A404,ALGLIB_SSA_XAUUSD!$J$2:$J$1001,ALGLIB_SSA_XAUUSD!$M$2:$M$1001,"",0)</f>
        <v>4660.1099999999997</v>
      </c>
      <c r="L404">
        <f>_xlfn.XLOOKUP($A404,ALGLIB_SSA_XAUUSD!$J$2:$J$1001,ALGLIB_SSA_XAUUSD!$N$2:$N$1001,"",0)</f>
        <v>4661.7600400000001</v>
      </c>
      <c r="M404">
        <f>_xlfn.XLOOKUP($A404,ALGLIB_SSA_XAUUSD!$J$2:$J$1001,ALGLIB_SSA_XAUUSD!$O$2:$O$1001,"",0)</f>
        <v>4662.1907099999999</v>
      </c>
      <c r="N404">
        <f>_xlfn.XLOOKUP($A404,ALGLIB_SSA_XAUUSD!$J$2:$J$1001,ALGLIB_SSA_XAUUSD!$P$2:$P$1001,"",0)</f>
        <v>4663.9898700000003</v>
      </c>
      <c r="O404">
        <f>_xlfn.XLOOKUP($A404,ALGLIB_SSA_XAUUSD!$J$2:$J$1001,ALGLIB_SSA_XAUUSD!$Q$2:$Q$1001,"",0)</f>
        <v>4660.5215200000002</v>
      </c>
      <c r="R404">
        <f t="shared" si="90"/>
        <v>1775514600</v>
      </c>
      <c r="S404" t="str">
        <f t="shared" si="91"/>
        <v>XAUUSD</v>
      </c>
      <c r="T404" t="str">
        <f t="shared" si="92"/>
        <v>M5</v>
      </c>
      <c r="U404">
        <f t="shared" si="93"/>
        <v>4660.1099999999997</v>
      </c>
      <c r="V404">
        <f t="shared" si="94"/>
        <v>4652.5831699999999</v>
      </c>
      <c r="W404">
        <f t="shared" si="95"/>
        <v>4654.4233650000006</v>
      </c>
      <c r="X404">
        <f t="shared" si="96"/>
        <v>4661.7600400000001</v>
      </c>
      <c r="Y404">
        <f t="shared" si="97"/>
        <v>4662.1907099999999</v>
      </c>
      <c r="Z404">
        <f t="shared" si="98"/>
        <v>4661.8971799999999</v>
      </c>
      <c r="AA404">
        <f t="shared" si="99"/>
        <v>4663.9898700000003</v>
      </c>
      <c r="AB404">
        <f t="shared" si="100"/>
        <v>4644.9139150000001</v>
      </c>
      <c r="AC404">
        <f t="shared" si="101"/>
        <v>4660.5215200000002</v>
      </c>
      <c r="AE404">
        <f t="shared" si="102"/>
        <v>4661.7600400000001</v>
      </c>
      <c r="AF404">
        <f t="shared" si="103"/>
        <v>4661.8971799999999</v>
      </c>
      <c r="AG404">
        <f t="shared" si="104"/>
        <v>4644.9139150000001</v>
      </c>
    </row>
    <row r="405" spans="1:33" x14ac:dyDescent="0.55000000000000004">
      <c r="A405">
        <f>ALGLIB_SSA_XAUUSD!J405</f>
        <v>1775514900</v>
      </c>
      <c r="B405" t="str">
        <f>_xlfn.XLOOKUP($A405,ALGLIB_SSA_XAUUSD!$A$2:$A$1001,ALGLIB_SSA_XAUUSD!$B$2:$B$1001,"",0)</f>
        <v/>
      </c>
      <c r="C405" t="str">
        <f>_xlfn.XLOOKUP($A405,ALGLIB_SSA_XAUUSD!$A$2:$A$1001,ALGLIB_SSA_XAUUSD!$C$2:$C$1001,"",0)</f>
        <v/>
      </c>
      <c r="D405" s="1">
        <f>D398+(D410-D398)*7/12</f>
        <v>4658.6341666666667</v>
      </c>
      <c r="E405" s="1">
        <f>E398+(E410-E398)*7/12</f>
        <v>4652.38069</v>
      </c>
      <c r="F405" s="1">
        <f>F398+(F410-F398)*7/12</f>
        <v>4654.2536391666672</v>
      </c>
      <c r="G405" s="1">
        <f>G398+(G410-G398)*7/12</f>
        <v>4661.7707816666662</v>
      </c>
      <c r="H405" s="1">
        <f>H398+(H410-H398)*7/12</f>
        <v>4644.6487941666664</v>
      </c>
      <c r="I405" t="str">
        <f>_xlfn.XLOOKUP($A405,ALGLIB_SSA_XAUUSD!$J$2:$J$1001,ALGLIB_SSA_XAUUSD!$K$2:$K$1001,"",0)</f>
        <v>XAUUSD</v>
      </c>
      <c r="J405" t="str">
        <f>_xlfn.XLOOKUP($A405,ALGLIB_SSA_XAUUSD!$J$2:$J$1001,ALGLIB_SSA_XAUUSD!$L$2:$L$1001,"",0)</f>
        <v>M5</v>
      </c>
      <c r="K405">
        <f>_xlfn.XLOOKUP($A405,ALGLIB_SSA_XAUUSD!$J$2:$J$1001,ALGLIB_SSA_XAUUSD!$M$2:$M$1001,"",0)</f>
        <v>4660.41</v>
      </c>
      <c r="L405">
        <f>_xlfn.XLOOKUP($A405,ALGLIB_SSA_XAUUSD!$J$2:$J$1001,ALGLIB_SSA_XAUUSD!$N$2:$N$1001,"",0)</f>
        <v>4660.7992999999997</v>
      </c>
      <c r="M405">
        <f>_xlfn.XLOOKUP($A405,ALGLIB_SSA_XAUUSD!$J$2:$J$1001,ALGLIB_SSA_XAUUSD!$O$2:$O$1001,"",0)</f>
        <v>4661.4949999999999</v>
      </c>
      <c r="N405">
        <f>_xlfn.XLOOKUP($A405,ALGLIB_SSA_XAUUSD!$J$2:$J$1001,ALGLIB_SSA_XAUUSD!$P$2:$P$1001,"",0)</f>
        <v>4662.7609899999998</v>
      </c>
      <c r="O405">
        <f>_xlfn.XLOOKUP($A405,ALGLIB_SSA_XAUUSD!$J$2:$J$1001,ALGLIB_SSA_XAUUSD!$Q$2:$Q$1001,"",0)</f>
        <v>4659.8108599999996</v>
      </c>
      <c r="R405">
        <f t="shared" si="90"/>
        <v>1775514900</v>
      </c>
      <c r="S405" t="str">
        <f t="shared" si="91"/>
        <v>XAUUSD</v>
      </c>
      <c r="T405" t="str">
        <f t="shared" si="92"/>
        <v>M5</v>
      </c>
      <c r="U405">
        <f t="shared" si="93"/>
        <v>4660.41</v>
      </c>
      <c r="V405">
        <f t="shared" si="94"/>
        <v>4652.38069</v>
      </c>
      <c r="W405">
        <f t="shared" si="95"/>
        <v>4654.2536391666672</v>
      </c>
      <c r="X405">
        <f t="shared" si="96"/>
        <v>4660.7992999999997</v>
      </c>
      <c r="Y405">
        <f t="shared" si="97"/>
        <v>4661.4949999999999</v>
      </c>
      <c r="Z405">
        <f t="shared" si="98"/>
        <v>4661.7707816666662</v>
      </c>
      <c r="AA405">
        <f t="shared" si="99"/>
        <v>4662.7609899999998</v>
      </c>
      <c r="AB405">
        <f t="shared" si="100"/>
        <v>4644.6487941666664</v>
      </c>
      <c r="AC405">
        <f t="shared" si="101"/>
        <v>4659.8108599999996</v>
      </c>
      <c r="AE405">
        <f t="shared" si="102"/>
        <v>4660.7992999999997</v>
      </c>
      <c r="AF405">
        <f t="shared" si="103"/>
        <v>4661.7707816666662</v>
      </c>
      <c r="AG405">
        <f t="shared" si="104"/>
        <v>4644.6487941666664</v>
      </c>
    </row>
    <row r="406" spans="1:33" x14ac:dyDescent="0.55000000000000004">
      <c r="A406">
        <f>ALGLIB_SSA_XAUUSD!J406</f>
        <v>1775515200</v>
      </c>
      <c r="B406" t="str">
        <f>_xlfn.XLOOKUP($A406,ALGLIB_SSA_XAUUSD!$A$2:$A$1001,ALGLIB_SSA_XAUUSD!$B$2:$B$1001,"",0)</f>
        <v/>
      </c>
      <c r="C406" t="str">
        <f>_xlfn.XLOOKUP($A406,ALGLIB_SSA_XAUUSD!$A$2:$A$1001,ALGLIB_SSA_XAUUSD!$C$2:$C$1001,"",0)</f>
        <v/>
      </c>
      <c r="D406" s="1">
        <f>D398+(D410-D398)*8/12</f>
        <v>4658.6833333333334</v>
      </c>
      <c r="E406" s="1">
        <f>E398+(E410-E398)*8/12</f>
        <v>4652.17821</v>
      </c>
      <c r="F406" s="1">
        <f>F398+(F410-F398)*8/12</f>
        <v>4654.0839133333338</v>
      </c>
      <c r="G406" s="1">
        <f>G398+(G410-G398)*8/12</f>
        <v>4661.6443833333333</v>
      </c>
      <c r="H406" s="1">
        <f>H398+(H410-H398)*8/12</f>
        <v>4644.3836733333337</v>
      </c>
      <c r="I406" t="str">
        <f>_xlfn.XLOOKUP($A406,ALGLIB_SSA_XAUUSD!$J$2:$J$1001,ALGLIB_SSA_XAUUSD!$K$2:$K$1001,"",0)</f>
        <v>XAUUSD</v>
      </c>
      <c r="J406" t="str">
        <f>_xlfn.XLOOKUP($A406,ALGLIB_SSA_XAUUSD!$J$2:$J$1001,ALGLIB_SSA_XAUUSD!$L$2:$L$1001,"",0)</f>
        <v>M5</v>
      </c>
      <c r="K406">
        <f>_xlfn.XLOOKUP($A406,ALGLIB_SSA_XAUUSD!$J$2:$J$1001,ALGLIB_SSA_XAUUSD!$M$2:$M$1001,"",0)</f>
        <v>4659.13</v>
      </c>
      <c r="L406">
        <f>_xlfn.XLOOKUP($A406,ALGLIB_SSA_XAUUSD!$J$2:$J$1001,ALGLIB_SSA_XAUUSD!$N$2:$N$1001,"",0)</f>
        <v>4659.96389</v>
      </c>
      <c r="M406">
        <f>_xlfn.XLOOKUP($A406,ALGLIB_SSA_XAUUSD!$J$2:$J$1001,ALGLIB_SSA_XAUUSD!$O$2:$O$1001,"",0)</f>
        <v>4660.7294499999998</v>
      </c>
      <c r="N406">
        <f>_xlfn.XLOOKUP($A406,ALGLIB_SSA_XAUUSD!$J$2:$J$1001,ALGLIB_SSA_XAUUSD!$P$2:$P$1001,"",0)</f>
        <v>4661.6581399999995</v>
      </c>
      <c r="O406">
        <f>_xlfn.XLOOKUP($A406,ALGLIB_SSA_XAUUSD!$J$2:$J$1001,ALGLIB_SSA_XAUUSD!$Q$2:$Q$1001,"",0)</f>
        <v>4659.0070900000001</v>
      </c>
      <c r="R406">
        <f t="shared" si="90"/>
        <v>1775515200</v>
      </c>
      <c r="S406" t="str">
        <f t="shared" si="91"/>
        <v>XAUUSD</v>
      </c>
      <c r="T406" t="str">
        <f t="shared" si="92"/>
        <v>M5</v>
      </c>
      <c r="U406">
        <f t="shared" si="93"/>
        <v>4659.13</v>
      </c>
      <c r="V406">
        <f t="shared" si="94"/>
        <v>4652.17821</v>
      </c>
      <c r="W406">
        <f t="shared" si="95"/>
        <v>4654.0839133333338</v>
      </c>
      <c r="X406">
        <f t="shared" si="96"/>
        <v>4659.96389</v>
      </c>
      <c r="Y406">
        <f t="shared" si="97"/>
        <v>4660.7294499999998</v>
      </c>
      <c r="Z406">
        <f t="shared" si="98"/>
        <v>4661.6443833333333</v>
      </c>
      <c r="AA406">
        <f t="shared" si="99"/>
        <v>4661.6581399999995</v>
      </c>
      <c r="AB406">
        <f t="shared" si="100"/>
        <v>4644.3836733333337</v>
      </c>
      <c r="AC406">
        <f t="shared" si="101"/>
        <v>4659.0070900000001</v>
      </c>
      <c r="AE406">
        <f t="shared" si="102"/>
        <v>4659.96389</v>
      </c>
      <c r="AF406">
        <f t="shared" si="103"/>
        <v>4661.6443833333333</v>
      </c>
      <c r="AG406">
        <f t="shared" si="104"/>
        <v>4644.3836733333337</v>
      </c>
    </row>
    <row r="407" spans="1:33" x14ac:dyDescent="0.55000000000000004">
      <c r="A407">
        <f>ALGLIB_SSA_XAUUSD!J407</f>
        <v>1775515500</v>
      </c>
      <c r="B407" t="str">
        <f>_xlfn.XLOOKUP($A407,ALGLIB_SSA_XAUUSD!$A$2:$A$1001,ALGLIB_SSA_XAUUSD!$B$2:$B$1001,"",0)</f>
        <v/>
      </c>
      <c r="C407" t="str">
        <f>_xlfn.XLOOKUP($A407,ALGLIB_SSA_XAUUSD!$A$2:$A$1001,ALGLIB_SSA_XAUUSD!$C$2:$C$1001,"",0)</f>
        <v/>
      </c>
      <c r="D407" s="1">
        <f>D398+(D410-D398)*9/12</f>
        <v>4658.7325000000001</v>
      </c>
      <c r="E407" s="1">
        <f>E398+(E410-E398)*9/12</f>
        <v>4651.9757300000001</v>
      </c>
      <c r="F407" s="1">
        <f>F398+(F410-F398)*9/12</f>
        <v>4653.9141875000005</v>
      </c>
      <c r="G407" s="1">
        <f>G398+(G410-G398)*9/12</f>
        <v>4661.5179850000004</v>
      </c>
      <c r="H407" s="1">
        <f>H398+(H410-H398)*9/12</f>
        <v>4644.1185525000001</v>
      </c>
      <c r="I407" t="str">
        <f>_xlfn.XLOOKUP($A407,ALGLIB_SSA_XAUUSD!$J$2:$J$1001,ALGLIB_SSA_XAUUSD!$K$2:$K$1001,"",0)</f>
        <v>XAUUSD</v>
      </c>
      <c r="J407" t="str">
        <f>_xlfn.XLOOKUP($A407,ALGLIB_SSA_XAUUSD!$J$2:$J$1001,ALGLIB_SSA_XAUUSD!$L$2:$L$1001,"",0)</f>
        <v>M5</v>
      </c>
      <c r="K407">
        <f>_xlfn.XLOOKUP($A407,ALGLIB_SSA_XAUUSD!$J$2:$J$1001,ALGLIB_SSA_XAUUSD!$M$2:$M$1001,"",0)</f>
        <v>4660.99</v>
      </c>
      <c r="L407">
        <f>_xlfn.XLOOKUP($A407,ALGLIB_SSA_XAUUSD!$J$2:$J$1001,ALGLIB_SSA_XAUUSD!$N$2:$N$1001,"",0)</f>
        <v>4659.38328</v>
      </c>
      <c r="M407">
        <f>_xlfn.XLOOKUP($A407,ALGLIB_SSA_XAUUSD!$J$2:$J$1001,ALGLIB_SSA_XAUUSD!$O$2:$O$1001,"",0)</f>
        <v>4660.0563599999996</v>
      </c>
      <c r="N407">
        <f>_xlfn.XLOOKUP($A407,ALGLIB_SSA_XAUUSD!$J$2:$J$1001,ALGLIB_SSA_XAUUSD!$P$2:$P$1001,"",0)</f>
        <v>4660.8632500000003</v>
      </c>
      <c r="O407">
        <f>_xlfn.XLOOKUP($A407,ALGLIB_SSA_XAUUSD!$J$2:$J$1001,ALGLIB_SSA_XAUUSD!$Q$2:$Q$1001,"",0)</f>
        <v>4658.2694700000002</v>
      </c>
      <c r="R407">
        <f t="shared" si="90"/>
        <v>1775515500</v>
      </c>
      <c r="S407" t="str">
        <f t="shared" si="91"/>
        <v>XAUUSD</v>
      </c>
      <c r="T407" t="str">
        <f t="shared" si="92"/>
        <v>M5</v>
      </c>
      <c r="U407">
        <f t="shared" si="93"/>
        <v>4660.99</v>
      </c>
      <c r="V407">
        <f t="shared" si="94"/>
        <v>4651.9757300000001</v>
      </c>
      <c r="W407">
        <f t="shared" si="95"/>
        <v>4653.9141875000005</v>
      </c>
      <c r="X407">
        <f t="shared" si="96"/>
        <v>4659.38328</v>
      </c>
      <c r="Y407">
        <f t="shared" si="97"/>
        <v>4660.0563599999996</v>
      </c>
      <c r="Z407">
        <f t="shared" si="98"/>
        <v>4661.5179850000004</v>
      </c>
      <c r="AA407">
        <f t="shared" si="99"/>
        <v>4660.8632500000003</v>
      </c>
      <c r="AB407">
        <f t="shared" si="100"/>
        <v>4644.1185525000001</v>
      </c>
      <c r="AC407">
        <f t="shared" si="101"/>
        <v>4658.2694700000002</v>
      </c>
      <c r="AE407">
        <f t="shared" si="102"/>
        <v>4659.38328</v>
      </c>
      <c r="AF407">
        <f t="shared" si="103"/>
        <v>4661.5179850000004</v>
      </c>
      <c r="AG407">
        <f t="shared" si="104"/>
        <v>4644.1185525000001</v>
      </c>
    </row>
    <row r="408" spans="1:33" x14ac:dyDescent="0.55000000000000004">
      <c r="A408">
        <f>ALGLIB_SSA_XAUUSD!J408</f>
        <v>1775515800</v>
      </c>
      <c r="B408" t="str">
        <f>_xlfn.XLOOKUP($A408,ALGLIB_SSA_XAUUSD!$A$2:$A$1001,ALGLIB_SSA_XAUUSD!$B$2:$B$1001,"",0)</f>
        <v/>
      </c>
      <c r="C408" t="str">
        <f>_xlfn.XLOOKUP($A408,ALGLIB_SSA_XAUUSD!$A$2:$A$1001,ALGLIB_SSA_XAUUSD!$C$2:$C$1001,"",0)</f>
        <v/>
      </c>
      <c r="D408" s="1">
        <f>D398+(D410-D398)*10/12</f>
        <v>4658.7816666666668</v>
      </c>
      <c r="E408" s="1">
        <f>E398+(E410-E398)*10/12</f>
        <v>4651.7732500000002</v>
      </c>
      <c r="F408" s="1">
        <f>F398+(F410-F398)*10/12</f>
        <v>4653.7444616666671</v>
      </c>
      <c r="G408" s="1">
        <f>G398+(G410-G398)*10/12</f>
        <v>4661.3915866666666</v>
      </c>
      <c r="H408" s="1">
        <f>H398+(H410-H398)*10/12</f>
        <v>4643.8534316666664</v>
      </c>
      <c r="I408" t="str">
        <f>_xlfn.XLOOKUP($A408,ALGLIB_SSA_XAUUSD!$J$2:$J$1001,ALGLIB_SSA_XAUUSD!$K$2:$K$1001,"",0)</f>
        <v>XAUUSD</v>
      </c>
      <c r="J408" t="str">
        <f>_xlfn.XLOOKUP($A408,ALGLIB_SSA_XAUUSD!$J$2:$J$1001,ALGLIB_SSA_XAUUSD!$L$2:$L$1001,"",0)</f>
        <v>M5</v>
      </c>
      <c r="K408">
        <f>_xlfn.XLOOKUP($A408,ALGLIB_SSA_XAUUSD!$J$2:$J$1001,ALGLIB_SSA_XAUUSD!$M$2:$M$1001,"",0)</f>
        <v>4657.68</v>
      </c>
      <c r="L408">
        <f>_xlfn.XLOOKUP($A408,ALGLIB_SSA_XAUUSD!$J$2:$J$1001,ALGLIB_SSA_XAUUSD!$N$2:$N$1001,"",0)</f>
        <v>4658.9925899999998</v>
      </c>
      <c r="M408">
        <f>_xlfn.XLOOKUP($A408,ALGLIB_SSA_XAUUSD!$J$2:$J$1001,ALGLIB_SSA_XAUUSD!$O$2:$O$1001,"",0)</f>
        <v>4659.52448</v>
      </c>
      <c r="N408">
        <f>_xlfn.XLOOKUP($A408,ALGLIB_SSA_XAUUSD!$J$2:$J$1001,ALGLIB_SSA_XAUUSD!$P$2:$P$1001,"",0)</f>
        <v>4660.3729000000003</v>
      </c>
      <c r="O408">
        <f>_xlfn.XLOOKUP($A408,ALGLIB_SSA_XAUUSD!$J$2:$J$1001,ALGLIB_SSA_XAUUSD!$Q$2:$Q$1001,"",0)</f>
        <v>4657.7040800000004</v>
      </c>
      <c r="R408">
        <f t="shared" si="90"/>
        <v>1775515800</v>
      </c>
      <c r="S408" t="str">
        <f t="shared" si="91"/>
        <v>XAUUSD</v>
      </c>
      <c r="T408" t="str">
        <f t="shared" si="92"/>
        <v>M5</v>
      </c>
      <c r="U408">
        <f t="shared" si="93"/>
        <v>4657.68</v>
      </c>
      <c r="V408">
        <f t="shared" si="94"/>
        <v>4651.7732500000002</v>
      </c>
      <c r="W408">
        <f t="shared" si="95"/>
        <v>4653.7444616666671</v>
      </c>
      <c r="X408">
        <f t="shared" si="96"/>
        <v>4658.9925899999998</v>
      </c>
      <c r="Y408">
        <f t="shared" si="97"/>
        <v>4659.52448</v>
      </c>
      <c r="Z408">
        <f t="shared" si="98"/>
        <v>4661.3915866666666</v>
      </c>
      <c r="AA408">
        <f t="shared" si="99"/>
        <v>4660.3729000000003</v>
      </c>
      <c r="AB408">
        <f t="shared" si="100"/>
        <v>4643.8534316666664</v>
      </c>
      <c r="AC408">
        <f t="shared" si="101"/>
        <v>4657.7040800000004</v>
      </c>
      <c r="AE408">
        <f t="shared" si="102"/>
        <v>4658.9925899999998</v>
      </c>
      <c r="AF408">
        <f t="shared" si="103"/>
        <v>4661.3915866666666</v>
      </c>
      <c r="AG408">
        <f t="shared" si="104"/>
        <v>4643.8534316666664</v>
      </c>
    </row>
    <row r="409" spans="1:33" x14ac:dyDescent="0.55000000000000004">
      <c r="A409">
        <f>ALGLIB_SSA_XAUUSD!J409</f>
        <v>1775516100</v>
      </c>
      <c r="B409" t="str">
        <f>_xlfn.XLOOKUP($A409,ALGLIB_SSA_XAUUSD!$A$2:$A$1001,ALGLIB_SSA_XAUUSD!$B$2:$B$1001,"",0)</f>
        <v/>
      </c>
      <c r="C409" t="str">
        <f>_xlfn.XLOOKUP($A409,ALGLIB_SSA_XAUUSD!$A$2:$A$1001,ALGLIB_SSA_XAUUSD!$C$2:$C$1001,"",0)</f>
        <v/>
      </c>
      <c r="D409" s="1">
        <f>D398+(D410-D398)*11/12</f>
        <v>4658.8308333333334</v>
      </c>
      <c r="E409" s="1">
        <f>E398+(E410-E398)*11/12</f>
        <v>4651.5707700000003</v>
      </c>
      <c r="F409" s="1">
        <f>F398+(F410-F398)*11/12</f>
        <v>4653.5747358333338</v>
      </c>
      <c r="G409" s="1">
        <f>G398+(G410-G398)*11/12</f>
        <v>4661.2651883333328</v>
      </c>
      <c r="H409" s="1">
        <f>H398+(H410-H398)*11/12</f>
        <v>4643.5883108333337</v>
      </c>
      <c r="I409" t="str">
        <f>_xlfn.XLOOKUP($A409,ALGLIB_SSA_XAUUSD!$J$2:$J$1001,ALGLIB_SSA_XAUUSD!$K$2:$K$1001,"",0)</f>
        <v>XAUUSD</v>
      </c>
      <c r="J409" t="str">
        <f>_xlfn.XLOOKUP($A409,ALGLIB_SSA_XAUUSD!$J$2:$J$1001,ALGLIB_SSA_XAUUSD!$L$2:$L$1001,"",0)</f>
        <v>M5</v>
      </c>
      <c r="K409">
        <f>_xlfn.XLOOKUP($A409,ALGLIB_SSA_XAUUSD!$J$2:$J$1001,ALGLIB_SSA_XAUUSD!$M$2:$M$1001,"",0)</f>
        <v>4658.29</v>
      </c>
      <c r="L409">
        <f>_xlfn.XLOOKUP($A409,ALGLIB_SSA_XAUUSD!$J$2:$J$1001,ALGLIB_SSA_XAUUSD!$N$2:$N$1001,"",0)</f>
        <v>4658.7952100000002</v>
      </c>
      <c r="M409">
        <f>_xlfn.XLOOKUP($A409,ALGLIB_SSA_XAUUSD!$J$2:$J$1001,ALGLIB_SSA_XAUUSD!$O$2:$O$1001,"",0)</f>
        <v>4659.1598400000003</v>
      </c>
      <c r="N409">
        <f>_xlfn.XLOOKUP($A409,ALGLIB_SSA_XAUUSD!$J$2:$J$1001,ALGLIB_SSA_XAUUSD!$P$2:$P$1001,"",0)</f>
        <v>4660.1166199999998</v>
      </c>
      <c r="O409">
        <f>_xlfn.XLOOKUP($A409,ALGLIB_SSA_XAUUSD!$J$2:$J$1001,ALGLIB_SSA_XAUUSD!$Q$2:$Q$1001,"",0)</f>
        <v>4657.3250600000001</v>
      </c>
      <c r="R409">
        <f t="shared" si="90"/>
        <v>1775516100</v>
      </c>
      <c r="S409" t="str">
        <f t="shared" si="91"/>
        <v>XAUUSD</v>
      </c>
      <c r="T409" t="str">
        <f t="shared" si="92"/>
        <v>M5</v>
      </c>
      <c r="U409">
        <f t="shared" si="93"/>
        <v>4658.29</v>
      </c>
      <c r="V409">
        <f t="shared" si="94"/>
        <v>4651.5707700000003</v>
      </c>
      <c r="W409">
        <f t="shared" si="95"/>
        <v>4653.5747358333338</v>
      </c>
      <c r="X409">
        <f t="shared" si="96"/>
        <v>4658.7952100000002</v>
      </c>
      <c r="Y409">
        <f t="shared" si="97"/>
        <v>4659.1598400000003</v>
      </c>
      <c r="Z409">
        <f t="shared" si="98"/>
        <v>4661.2651883333328</v>
      </c>
      <c r="AA409">
        <f t="shared" si="99"/>
        <v>4660.1166199999998</v>
      </c>
      <c r="AB409">
        <f t="shared" si="100"/>
        <v>4643.5883108333337</v>
      </c>
      <c r="AC409">
        <f t="shared" si="101"/>
        <v>4657.3250600000001</v>
      </c>
      <c r="AE409">
        <f t="shared" si="102"/>
        <v>4658.7952100000002</v>
      </c>
      <c r="AF409">
        <f t="shared" si="103"/>
        <v>4661.2651883333328</v>
      </c>
      <c r="AG409">
        <f t="shared" si="104"/>
        <v>4643.5883108333337</v>
      </c>
    </row>
    <row r="410" spans="1:33" x14ac:dyDescent="0.55000000000000004">
      <c r="A410">
        <f>ALGLIB_SSA_XAUUSD!J410</f>
        <v>1775516400</v>
      </c>
      <c r="B410" t="str">
        <f>_xlfn.XLOOKUP($A410,ALGLIB_SSA_XAUUSD!$A$2:$A$1001,ALGLIB_SSA_XAUUSD!$B$2:$B$1001,"",0)</f>
        <v>XAUUSD</v>
      </c>
      <c r="C410" t="str">
        <f>_xlfn.XLOOKUP($A410,ALGLIB_SSA_XAUUSD!$A$2:$A$1001,ALGLIB_SSA_XAUUSD!$C$2:$C$1001,"",0)</f>
        <v>H1</v>
      </c>
      <c r="D410" s="2">
        <f>_xlfn.XLOOKUP($A410,ALGLIB_SSA_XAUUSD!$A$2:$A$1001,ALGLIB_SSA_XAUUSD!$D$2:$D$1001,"",0)</f>
        <v>4658.88</v>
      </c>
      <c r="E410" s="2">
        <f>_xlfn.XLOOKUP($A410,ALGLIB_SSA_XAUUSD!$A$2:$A$1001,ALGLIB_SSA_XAUUSD!$E$2:$E$1001,"",0)</f>
        <v>4651.3682900000003</v>
      </c>
      <c r="F410" s="2">
        <f>_xlfn.XLOOKUP($A410,ALGLIB_SSA_XAUUSD!$A$2:$A$1001,ALGLIB_SSA_XAUUSD!$F$2:$F$1001,"",0)</f>
        <v>4653.4050100000004</v>
      </c>
      <c r="G410" s="2">
        <f>_xlfn.XLOOKUP($A410,ALGLIB_SSA_XAUUSD!$A$2:$A$1001,ALGLIB_SSA_XAUUSD!$G$2:$G$1001,"",0)</f>
        <v>4661.13879</v>
      </c>
      <c r="H410" s="2">
        <f>_xlfn.XLOOKUP($A410,ALGLIB_SSA_XAUUSD!$A$2:$A$1001,ALGLIB_SSA_XAUUSD!$H$2:$H$1001,"",0)</f>
        <v>4643.3231900000001</v>
      </c>
      <c r="I410" t="str">
        <f>_xlfn.XLOOKUP($A410,ALGLIB_SSA_XAUUSD!$J$2:$J$1001,ALGLIB_SSA_XAUUSD!$K$2:$K$1001,"",0)</f>
        <v>XAUUSD</v>
      </c>
      <c r="J410" t="str">
        <f>_xlfn.XLOOKUP($A410,ALGLIB_SSA_XAUUSD!$J$2:$J$1001,ALGLIB_SSA_XAUUSD!$L$2:$L$1001,"",0)</f>
        <v>M5</v>
      </c>
      <c r="K410">
        <f>_xlfn.XLOOKUP($A410,ALGLIB_SSA_XAUUSD!$J$2:$J$1001,ALGLIB_SSA_XAUUSD!$M$2:$M$1001,"",0)</f>
        <v>4659.3900000000003</v>
      </c>
      <c r="L410">
        <f>_xlfn.XLOOKUP($A410,ALGLIB_SSA_XAUUSD!$J$2:$J$1001,ALGLIB_SSA_XAUUSD!$N$2:$N$1001,"",0)</f>
        <v>4658.6447900000003</v>
      </c>
      <c r="M410">
        <f>_xlfn.XLOOKUP($A410,ALGLIB_SSA_XAUUSD!$J$2:$J$1001,ALGLIB_SSA_XAUUSD!$O$2:$O$1001,"",0)</f>
        <v>4658.9023200000001</v>
      </c>
      <c r="N410">
        <f>_xlfn.XLOOKUP($A410,ALGLIB_SSA_XAUUSD!$J$2:$J$1001,ALGLIB_SSA_XAUUSD!$P$2:$P$1001,"",0)</f>
        <v>4660.03485</v>
      </c>
      <c r="O410">
        <f>_xlfn.XLOOKUP($A410,ALGLIB_SSA_XAUUSD!$J$2:$J$1001,ALGLIB_SSA_XAUUSD!$Q$2:$Q$1001,"",0)</f>
        <v>4657.0942599999998</v>
      </c>
      <c r="R410">
        <f t="shared" si="90"/>
        <v>1775516400</v>
      </c>
      <c r="S410" t="str">
        <f t="shared" si="91"/>
        <v>XAUUSD</v>
      </c>
      <c r="T410" t="str">
        <f t="shared" si="92"/>
        <v>M5</v>
      </c>
      <c r="U410">
        <f t="shared" si="93"/>
        <v>4659.3900000000003</v>
      </c>
      <c r="V410">
        <f t="shared" si="94"/>
        <v>4651.3682900000003</v>
      </c>
      <c r="W410">
        <f t="shared" si="95"/>
        <v>4653.4050100000004</v>
      </c>
      <c r="X410">
        <f t="shared" si="96"/>
        <v>4658.6447900000003</v>
      </c>
      <c r="Y410">
        <f t="shared" si="97"/>
        <v>4658.9023200000001</v>
      </c>
      <c r="Z410">
        <f t="shared" si="98"/>
        <v>4661.13879</v>
      </c>
      <c r="AA410">
        <f t="shared" si="99"/>
        <v>4660.03485</v>
      </c>
      <c r="AB410">
        <f t="shared" si="100"/>
        <v>4643.3231900000001</v>
      </c>
      <c r="AC410">
        <f t="shared" si="101"/>
        <v>4657.0942599999998</v>
      </c>
      <c r="AE410">
        <f t="shared" si="102"/>
        <v>4658.6447900000003</v>
      </c>
      <c r="AF410">
        <f t="shared" si="103"/>
        <v>4661.13879</v>
      </c>
      <c r="AG410">
        <f t="shared" si="104"/>
        <v>4643.3231900000001</v>
      </c>
    </row>
    <row r="411" spans="1:33" x14ac:dyDescent="0.55000000000000004">
      <c r="A411">
        <f>ALGLIB_SSA_XAUUSD!J411</f>
        <v>1775516700</v>
      </c>
      <c r="B411" t="str">
        <f>_xlfn.XLOOKUP($A411,ALGLIB_SSA_XAUUSD!$A$2:$A$1001,ALGLIB_SSA_XAUUSD!$B$2:$B$1001,"",0)</f>
        <v/>
      </c>
      <c r="C411" t="str">
        <f>_xlfn.XLOOKUP($A411,ALGLIB_SSA_XAUUSD!$A$2:$A$1001,ALGLIB_SSA_XAUUSD!$C$2:$C$1001,"",0)</f>
        <v/>
      </c>
      <c r="D411" s="1">
        <f>D410+(D422-D410)*1/12</f>
        <v>4658.5733333333337</v>
      </c>
      <c r="E411" s="1">
        <f>E410+(E422-E410)*1/12</f>
        <v>4651.1255033333337</v>
      </c>
      <c r="F411" s="1">
        <f>F410+(F422-F410)*1/12</f>
        <v>4653.198753333334</v>
      </c>
      <c r="G411" s="1">
        <f>G410+(G422-G410)*1/12</f>
        <v>4660.974033333333</v>
      </c>
      <c r="H411" s="1">
        <f>H410+(H422-H410)*1/12</f>
        <v>4642.9720525000002</v>
      </c>
      <c r="I411" t="str">
        <f>_xlfn.XLOOKUP($A411,ALGLIB_SSA_XAUUSD!$J$2:$J$1001,ALGLIB_SSA_XAUUSD!$K$2:$K$1001,"",0)</f>
        <v>XAUUSD</v>
      </c>
      <c r="J411" t="str">
        <f>_xlfn.XLOOKUP($A411,ALGLIB_SSA_XAUUSD!$J$2:$J$1001,ALGLIB_SSA_XAUUSD!$L$2:$L$1001,"",0)</f>
        <v>M5</v>
      </c>
      <c r="K411">
        <f>_xlfn.XLOOKUP($A411,ALGLIB_SSA_XAUUSD!$J$2:$J$1001,ALGLIB_SSA_XAUUSD!$M$2:$M$1001,"",0)</f>
        <v>4660.3</v>
      </c>
      <c r="L411">
        <f>_xlfn.XLOOKUP($A411,ALGLIB_SSA_XAUUSD!$J$2:$J$1001,ALGLIB_SSA_XAUUSD!$N$2:$N$1001,"",0)</f>
        <v>4658.3919100000003</v>
      </c>
      <c r="M411">
        <f>_xlfn.XLOOKUP($A411,ALGLIB_SSA_XAUUSD!$J$2:$J$1001,ALGLIB_SSA_XAUUSD!$O$2:$O$1001,"",0)</f>
        <v>4658.6471199999996</v>
      </c>
      <c r="N411">
        <f>_xlfn.XLOOKUP($A411,ALGLIB_SSA_XAUUSD!$J$2:$J$1001,ALGLIB_SSA_XAUUSD!$P$2:$P$1001,"",0)</f>
        <v>4659.9218300000002</v>
      </c>
      <c r="O411">
        <f>_xlfn.XLOOKUP($A411,ALGLIB_SSA_XAUUSD!$J$2:$J$1001,ALGLIB_SSA_XAUUSD!$Q$2:$Q$1001,"",0)</f>
        <v>4656.91021</v>
      </c>
      <c r="R411">
        <f t="shared" si="90"/>
        <v>1775516700</v>
      </c>
      <c r="S411" t="str">
        <f t="shared" si="91"/>
        <v>XAUUSD</v>
      </c>
      <c r="T411" t="str">
        <f t="shared" si="92"/>
        <v>M5</v>
      </c>
      <c r="U411">
        <f t="shared" si="93"/>
        <v>4660.3</v>
      </c>
      <c r="V411">
        <f t="shared" si="94"/>
        <v>4651.1255033333337</v>
      </c>
      <c r="W411">
        <f t="shared" si="95"/>
        <v>4653.198753333334</v>
      </c>
      <c r="X411">
        <f t="shared" si="96"/>
        <v>4658.3919100000003</v>
      </c>
      <c r="Y411">
        <f t="shared" si="97"/>
        <v>4658.6471199999996</v>
      </c>
      <c r="Z411">
        <f t="shared" si="98"/>
        <v>4660.974033333333</v>
      </c>
      <c r="AA411">
        <f t="shared" si="99"/>
        <v>4659.9218300000002</v>
      </c>
      <c r="AB411">
        <f t="shared" si="100"/>
        <v>4642.9720525000002</v>
      </c>
      <c r="AC411">
        <f t="shared" si="101"/>
        <v>4656.91021</v>
      </c>
      <c r="AE411">
        <f t="shared" si="102"/>
        <v>4658.3919100000003</v>
      </c>
      <c r="AF411">
        <f t="shared" si="103"/>
        <v>4660.974033333333</v>
      </c>
      <c r="AG411">
        <f t="shared" si="104"/>
        <v>4642.9720525000002</v>
      </c>
    </row>
    <row r="412" spans="1:33" x14ac:dyDescent="0.55000000000000004">
      <c r="A412">
        <f>ALGLIB_SSA_XAUUSD!J412</f>
        <v>1775517000</v>
      </c>
      <c r="B412" t="str">
        <f>_xlfn.XLOOKUP($A412,ALGLIB_SSA_XAUUSD!$A$2:$A$1001,ALGLIB_SSA_XAUUSD!$B$2:$B$1001,"",0)</f>
        <v/>
      </c>
      <c r="C412" t="str">
        <f>_xlfn.XLOOKUP($A412,ALGLIB_SSA_XAUUSD!$A$2:$A$1001,ALGLIB_SSA_XAUUSD!$C$2:$C$1001,"",0)</f>
        <v/>
      </c>
      <c r="D412" s="1">
        <f>D410+(D422-D410)*2/12</f>
        <v>4658.2666666666664</v>
      </c>
      <c r="E412" s="1">
        <f>E410+(E422-E410)*2/12</f>
        <v>4650.882716666667</v>
      </c>
      <c r="F412" s="1">
        <f>F410+(F422-F410)*2/12</f>
        <v>4652.9924966666667</v>
      </c>
      <c r="G412" s="1">
        <f>G410+(G422-G410)*2/12</f>
        <v>4660.8092766666668</v>
      </c>
      <c r="H412" s="1">
        <f>H410+(H422-H410)*2/12</f>
        <v>4642.6209150000004</v>
      </c>
      <c r="I412" t="str">
        <f>_xlfn.XLOOKUP($A412,ALGLIB_SSA_XAUUSD!$J$2:$J$1001,ALGLIB_SSA_XAUUSD!$K$2:$K$1001,"",0)</f>
        <v>XAUUSD</v>
      </c>
      <c r="J412" t="str">
        <f>_xlfn.XLOOKUP($A412,ALGLIB_SSA_XAUUSD!$J$2:$J$1001,ALGLIB_SSA_XAUUSD!$L$2:$L$1001,"",0)</f>
        <v>M5</v>
      </c>
      <c r="K412">
        <f>_xlfn.XLOOKUP($A412,ALGLIB_SSA_XAUUSD!$J$2:$J$1001,ALGLIB_SSA_XAUUSD!$M$2:$M$1001,"",0)</f>
        <v>4660.17</v>
      </c>
      <c r="L412">
        <f>_xlfn.XLOOKUP($A412,ALGLIB_SSA_XAUUSD!$J$2:$J$1001,ALGLIB_SSA_XAUUSD!$N$2:$N$1001,"",0)</f>
        <v>4657.9663700000001</v>
      </c>
      <c r="M412">
        <f>_xlfn.XLOOKUP($A412,ALGLIB_SSA_XAUUSD!$J$2:$J$1001,ALGLIB_SSA_XAUUSD!$O$2:$O$1001,"",0)</f>
        <v>4658.30674</v>
      </c>
      <c r="N412">
        <f>_xlfn.XLOOKUP($A412,ALGLIB_SSA_XAUUSD!$J$2:$J$1001,ALGLIB_SSA_XAUUSD!$P$2:$P$1001,"",0)</f>
        <v>4659.6194800000003</v>
      </c>
      <c r="O412">
        <f>_xlfn.XLOOKUP($A412,ALGLIB_SSA_XAUUSD!$J$2:$J$1001,ALGLIB_SSA_XAUUSD!$Q$2:$Q$1001,"",0)</f>
        <v>4656.6643800000002</v>
      </c>
      <c r="R412">
        <f t="shared" si="90"/>
        <v>1775517000</v>
      </c>
      <c r="S412" t="str">
        <f t="shared" si="91"/>
        <v>XAUUSD</v>
      </c>
      <c r="T412" t="str">
        <f t="shared" si="92"/>
        <v>M5</v>
      </c>
      <c r="U412">
        <f t="shared" si="93"/>
        <v>4660.17</v>
      </c>
      <c r="V412">
        <f t="shared" si="94"/>
        <v>4650.882716666667</v>
      </c>
      <c r="W412">
        <f t="shared" si="95"/>
        <v>4652.9924966666667</v>
      </c>
      <c r="X412">
        <f t="shared" si="96"/>
        <v>4657.9663700000001</v>
      </c>
      <c r="Y412">
        <f t="shared" si="97"/>
        <v>4658.30674</v>
      </c>
      <c r="Z412">
        <f t="shared" si="98"/>
        <v>4660.8092766666668</v>
      </c>
      <c r="AA412">
        <f t="shared" si="99"/>
        <v>4659.6194800000003</v>
      </c>
      <c r="AB412">
        <f t="shared" si="100"/>
        <v>4642.6209150000004</v>
      </c>
      <c r="AC412">
        <f t="shared" si="101"/>
        <v>4656.6643800000002</v>
      </c>
      <c r="AE412">
        <f t="shared" si="102"/>
        <v>4657.9663700000001</v>
      </c>
      <c r="AF412">
        <f t="shared" si="103"/>
        <v>4660.8092766666668</v>
      </c>
      <c r="AG412">
        <f t="shared" si="104"/>
        <v>4642.6209150000004</v>
      </c>
    </row>
    <row r="413" spans="1:33" x14ac:dyDescent="0.55000000000000004">
      <c r="A413">
        <f>ALGLIB_SSA_XAUUSD!J413</f>
        <v>1775517300</v>
      </c>
      <c r="B413" t="str">
        <f>_xlfn.XLOOKUP($A413,ALGLIB_SSA_XAUUSD!$A$2:$A$1001,ALGLIB_SSA_XAUUSD!$B$2:$B$1001,"",0)</f>
        <v/>
      </c>
      <c r="C413" t="str">
        <f>_xlfn.XLOOKUP($A413,ALGLIB_SSA_XAUUSD!$A$2:$A$1001,ALGLIB_SSA_XAUUSD!$C$2:$C$1001,"",0)</f>
        <v/>
      </c>
      <c r="D413" s="1">
        <f>D410+(D422-D410)*3/12</f>
        <v>4657.96</v>
      </c>
      <c r="E413" s="1">
        <f>E410+(E422-E410)*3/12</f>
        <v>4650.6399300000003</v>
      </c>
      <c r="F413" s="1">
        <f>F410+(F422-F410)*3/12</f>
        <v>4652.7862400000004</v>
      </c>
      <c r="G413" s="1">
        <f>G410+(G422-G410)*3/12</f>
        <v>4660.6445199999998</v>
      </c>
      <c r="H413" s="1">
        <f>H410+(H422-H410)*3/12</f>
        <v>4642.2697774999997</v>
      </c>
      <c r="I413" t="str">
        <f>_xlfn.XLOOKUP($A413,ALGLIB_SSA_XAUUSD!$J$2:$J$1001,ALGLIB_SSA_XAUUSD!$K$2:$K$1001,"",0)</f>
        <v>XAUUSD</v>
      </c>
      <c r="J413" t="str">
        <f>_xlfn.XLOOKUP($A413,ALGLIB_SSA_XAUUSD!$J$2:$J$1001,ALGLIB_SSA_XAUUSD!$L$2:$L$1001,"",0)</f>
        <v>M5</v>
      </c>
      <c r="K413">
        <f>_xlfn.XLOOKUP($A413,ALGLIB_SSA_XAUUSD!$J$2:$J$1001,ALGLIB_SSA_XAUUSD!$M$2:$M$1001,"",0)</f>
        <v>4658.43</v>
      </c>
      <c r="L413">
        <f>_xlfn.XLOOKUP($A413,ALGLIB_SSA_XAUUSD!$J$2:$J$1001,ALGLIB_SSA_XAUUSD!$N$2:$N$1001,"",0)</f>
        <v>4657.36301</v>
      </c>
      <c r="M413">
        <f>_xlfn.XLOOKUP($A413,ALGLIB_SSA_XAUUSD!$J$2:$J$1001,ALGLIB_SSA_XAUUSD!$O$2:$O$1001,"",0)</f>
        <v>4657.8348699999997</v>
      </c>
      <c r="N413">
        <f>_xlfn.XLOOKUP($A413,ALGLIB_SSA_XAUUSD!$J$2:$J$1001,ALGLIB_SSA_XAUUSD!$P$2:$P$1001,"",0)</f>
        <v>4659.1038200000003</v>
      </c>
      <c r="O413">
        <f>_xlfn.XLOOKUP($A413,ALGLIB_SSA_XAUUSD!$J$2:$J$1001,ALGLIB_SSA_XAUUSD!$Q$2:$Q$1001,"",0)</f>
        <v>4656.2752700000001</v>
      </c>
      <c r="R413">
        <f t="shared" si="90"/>
        <v>1775517300</v>
      </c>
      <c r="S413" t="str">
        <f t="shared" si="91"/>
        <v>XAUUSD</v>
      </c>
      <c r="T413" t="str">
        <f t="shared" si="92"/>
        <v>M5</v>
      </c>
      <c r="U413">
        <f t="shared" si="93"/>
        <v>4658.43</v>
      </c>
      <c r="V413">
        <f t="shared" si="94"/>
        <v>4650.6399300000003</v>
      </c>
      <c r="W413">
        <f t="shared" si="95"/>
        <v>4652.7862400000004</v>
      </c>
      <c r="X413">
        <f t="shared" si="96"/>
        <v>4657.36301</v>
      </c>
      <c r="Y413">
        <f t="shared" si="97"/>
        <v>4657.8348699999997</v>
      </c>
      <c r="Z413">
        <f t="shared" si="98"/>
        <v>4660.6445199999998</v>
      </c>
      <c r="AA413">
        <f t="shared" si="99"/>
        <v>4659.1038200000003</v>
      </c>
      <c r="AB413">
        <f t="shared" si="100"/>
        <v>4642.2697774999997</v>
      </c>
      <c r="AC413">
        <f t="shared" si="101"/>
        <v>4656.2752700000001</v>
      </c>
      <c r="AE413">
        <f t="shared" si="102"/>
        <v>4657.36301</v>
      </c>
      <c r="AF413">
        <f t="shared" si="103"/>
        <v>4660.6445199999998</v>
      </c>
      <c r="AG413">
        <f t="shared" si="104"/>
        <v>4642.2697774999997</v>
      </c>
    </row>
    <row r="414" spans="1:33" x14ac:dyDescent="0.55000000000000004">
      <c r="A414">
        <f>ALGLIB_SSA_XAUUSD!J414</f>
        <v>1775517600</v>
      </c>
      <c r="B414" t="str">
        <f>_xlfn.XLOOKUP($A414,ALGLIB_SSA_XAUUSD!$A$2:$A$1001,ALGLIB_SSA_XAUUSD!$B$2:$B$1001,"",0)</f>
        <v/>
      </c>
      <c r="C414" t="str">
        <f>_xlfn.XLOOKUP($A414,ALGLIB_SSA_XAUUSD!$A$2:$A$1001,ALGLIB_SSA_XAUUSD!$C$2:$C$1001,"",0)</f>
        <v/>
      </c>
      <c r="D414" s="1">
        <f>D410+(D422-D410)*4/12</f>
        <v>4657.6533333333336</v>
      </c>
      <c r="E414" s="1">
        <f>E410+(E422-E410)*4/12</f>
        <v>4650.3971433333336</v>
      </c>
      <c r="F414" s="1">
        <f>F410+(F422-F410)*4/12</f>
        <v>4652.579983333334</v>
      </c>
      <c r="G414" s="1">
        <f>G410+(G422-G410)*4/12</f>
        <v>4660.4797633333337</v>
      </c>
      <c r="H414" s="1">
        <f>H410+(H422-H410)*4/12</f>
        <v>4641.9186399999999</v>
      </c>
      <c r="I414" t="str">
        <f>_xlfn.XLOOKUP($A414,ALGLIB_SSA_XAUUSD!$J$2:$J$1001,ALGLIB_SSA_XAUUSD!$K$2:$K$1001,"",0)</f>
        <v>XAUUSD</v>
      </c>
      <c r="J414" t="str">
        <f>_xlfn.XLOOKUP($A414,ALGLIB_SSA_XAUUSD!$J$2:$J$1001,ALGLIB_SSA_XAUUSD!$L$2:$L$1001,"",0)</f>
        <v>M5</v>
      </c>
      <c r="K414">
        <f>_xlfn.XLOOKUP($A414,ALGLIB_SSA_XAUUSD!$J$2:$J$1001,ALGLIB_SSA_XAUUSD!$M$2:$M$1001,"",0)</f>
        <v>4653.78</v>
      </c>
      <c r="L414">
        <f>_xlfn.XLOOKUP($A414,ALGLIB_SSA_XAUUSD!$J$2:$J$1001,ALGLIB_SSA_XAUUSD!$N$2:$N$1001,"",0)</f>
        <v>4656.6836199999998</v>
      </c>
      <c r="M414">
        <f>_xlfn.XLOOKUP($A414,ALGLIB_SSA_XAUUSD!$J$2:$J$1001,ALGLIB_SSA_XAUUSD!$O$2:$O$1001,"",0)</f>
        <v>4657.2592500000001</v>
      </c>
      <c r="N414">
        <f>_xlfn.XLOOKUP($A414,ALGLIB_SSA_XAUUSD!$J$2:$J$1001,ALGLIB_SSA_XAUUSD!$P$2:$P$1001,"",0)</f>
        <v>4658.4009100000003</v>
      </c>
      <c r="O414">
        <f>_xlfn.XLOOKUP($A414,ALGLIB_SSA_XAUUSD!$J$2:$J$1001,ALGLIB_SSA_XAUUSD!$Q$2:$Q$1001,"",0)</f>
        <v>4655.74125</v>
      </c>
      <c r="R414">
        <f t="shared" si="90"/>
        <v>1775517600</v>
      </c>
      <c r="S414" t="str">
        <f t="shared" si="91"/>
        <v>XAUUSD</v>
      </c>
      <c r="T414" t="str">
        <f t="shared" si="92"/>
        <v>M5</v>
      </c>
      <c r="U414">
        <f t="shared" si="93"/>
        <v>4653.78</v>
      </c>
      <c r="V414">
        <f t="shared" si="94"/>
        <v>4650.3971433333336</v>
      </c>
      <c r="W414">
        <f t="shared" si="95"/>
        <v>4652.579983333334</v>
      </c>
      <c r="X414">
        <f t="shared" si="96"/>
        <v>4656.6836199999998</v>
      </c>
      <c r="Y414">
        <f t="shared" si="97"/>
        <v>4657.2592500000001</v>
      </c>
      <c r="Z414">
        <f t="shared" si="98"/>
        <v>4660.4797633333337</v>
      </c>
      <c r="AA414">
        <f t="shared" si="99"/>
        <v>4658.4009100000003</v>
      </c>
      <c r="AB414">
        <f t="shared" si="100"/>
        <v>4641.9186399999999</v>
      </c>
      <c r="AC414">
        <f t="shared" si="101"/>
        <v>4655.74125</v>
      </c>
      <c r="AE414">
        <f t="shared" si="102"/>
        <v>4656.6836199999998</v>
      </c>
      <c r="AF414">
        <f t="shared" si="103"/>
        <v>4660.4797633333337</v>
      </c>
      <c r="AG414">
        <f t="shared" si="104"/>
        <v>4641.9186399999999</v>
      </c>
    </row>
    <row r="415" spans="1:33" x14ac:dyDescent="0.55000000000000004">
      <c r="A415">
        <f>ALGLIB_SSA_XAUUSD!J415</f>
        <v>1775517900</v>
      </c>
      <c r="B415" t="str">
        <f>_xlfn.XLOOKUP($A415,ALGLIB_SSA_XAUUSD!$A$2:$A$1001,ALGLIB_SSA_XAUUSD!$B$2:$B$1001,"",0)</f>
        <v/>
      </c>
      <c r="C415" t="str">
        <f>_xlfn.XLOOKUP($A415,ALGLIB_SSA_XAUUSD!$A$2:$A$1001,ALGLIB_SSA_XAUUSD!$C$2:$C$1001,"",0)</f>
        <v/>
      </c>
      <c r="D415" s="1">
        <f>D410+(D422-D410)*5/12</f>
        <v>4657.3466666666664</v>
      </c>
      <c r="E415" s="1">
        <f>E410+(E422-E410)*5/12</f>
        <v>4650.1543566666669</v>
      </c>
      <c r="F415" s="1">
        <f>F410+(F422-F410)*5/12</f>
        <v>4652.3737266666667</v>
      </c>
      <c r="G415" s="1">
        <f>G410+(G422-G410)*5/12</f>
        <v>4660.3150066666667</v>
      </c>
      <c r="H415" s="1">
        <f>H410+(H422-H410)*5/12</f>
        <v>4641.5675025</v>
      </c>
      <c r="I415" t="str">
        <f>_xlfn.XLOOKUP($A415,ALGLIB_SSA_XAUUSD!$J$2:$J$1001,ALGLIB_SSA_XAUUSD!$K$2:$K$1001,"",0)</f>
        <v>XAUUSD</v>
      </c>
      <c r="J415" t="str">
        <f>_xlfn.XLOOKUP($A415,ALGLIB_SSA_XAUUSD!$J$2:$J$1001,ALGLIB_SSA_XAUUSD!$L$2:$L$1001,"",0)</f>
        <v>M5</v>
      </c>
      <c r="K415">
        <f>_xlfn.XLOOKUP($A415,ALGLIB_SSA_XAUUSD!$J$2:$J$1001,ALGLIB_SSA_XAUUSD!$M$2:$M$1001,"",0)</f>
        <v>4654.49</v>
      </c>
      <c r="L415">
        <f>_xlfn.XLOOKUP($A415,ALGLIB_SSA_XAUUSD!$J$2:$J$1001,ALGLIB_SSA_XAUUSD!$N$2:$N$1001,"",0)</f>
        <v>4656.1345799999999</v>
      </c>
      <c r="M415">
        <f>_xlfn.XLOOKUP($A415,ALGLIB_SSA_XAUUSD!$J$2:$J$1001,ALGLIB_SSA_XAUUSD!$O$2:$O$1001,"",0)</f>
        <v>4656.6969099999997</v>
      </c>
      <c r="N415">
        <f>_xlfn.XLOOKUP($A415,ALGLIB_SSA_XAUUSD!$J$2:$J$1001,ALGLIB_SSA_XAUUSD!$P$2:$P$1001,"",0)</f>
        <v>4657.6696300000003</v>
      </c>
      <c r="O415">
        <f>_xlfn.XLOOKUP($A415,ALGLIB_SSA_XAUUSD!$J$2:$J$1001,ALGLIB_SSA_XAUUSD!$Q$2:$Q$1001,"",0)</f>
        <v>4655.1777599999996</v>
      </c>
      <c r="R415">
        <f t="shared" si="90"/>
        <v>1775517900</v>
      </c>
      <c r="S415" t="str">
        <f t="shared" si="91"/>
        <v>XAUUSD</v>
      </c>
      <c r="T415" t="str">
        <f t="shared" si="92"/>
        <v>M5</v>
      </c>
      <c r="U415">
        <f t="shared" si="93"/>
        <v>4654.49</v>
      </c>
      <c r="V415">
        <f t="shared" si="94"/>
        <v>4650.1543566666669</v>
      </c>
      <c r="W415">
        <f t="shared" si="95"/>
        <v>4652.3737266666667</v>
      </c>
      <c r="X415">
        <f t="shared" si="96"/>
        <v>4656.1345799999999</v>
      </c>
      <c r="Y415">
        <f t="shared" si="97"/>
        <v>4656.6969099999997</v>
      </c>
      <c r="Z415">
        <f t="shared" si="98"/>
        <v>4660.3150066666667</v>
      </c>
      <c r="AA415">
        <f t="shared" si="99"/>
        <v>4657.6696300000003</v>
      </c>
      <c r="AB415">
        <f t="shared" si="100"/>
        <v>4641.5675025</v>
      </c>
      <c r="AC415">
        <f t="shared" si="101"/>
        <v>4655.1777599999996</v>
      </c>
      <c r="AE415">
        <f t="shared" si="102"/>
        <v>4656.1345799999999</v>
      </c>
      <c r="AF415">
        <f t="shared" si="103"/>
        <v>4660.3150066666667</v>
      </c>
      <c r="AG415">
        <f t="shared" si="104"/>
        <v>4641.5675025</v>
      </c>
    </row>
    <row r="416" spans="1:33" x14ac:dyDescent="0.55000000000000004">
      <c r="A416">
        <f>ALGLIB_SSA_XAUUSD!J416</f>
        <v>1775518200</v>
      </c>
      <c r="B416" t="str">
        <f>_xlfn.XLOOKUP($A416,ALGLIB_SSA_XAUUSD!$A$2:$A$1001,ALGLIB_SSA_XAUUSD!$B$2:$B$1001,"",0)</f>
        <v/>
      </c>
      <c r="C416" t="str">
        <f>_xlfn.XLOOKUP($A416,ALGLIB_SSA_XAUUSD!$A$2:$A$1001,ALGLIB_SSA_XAUUSD!$C$2:$C$1001,"",0)</f>
        <v/>
      </c>
      <c r="D416" s="1">
        <f>D410+(D422-D410)*6/12</f>
        <v>4657.04</v>
      </c>
      <c r="E416" s="1">
        <f>E410+(E422-E410)*6/12</f>
        <v>4649.9115700000002</v>
      </c>
      <c r="F416" s="1">
        <f>F410+(F422-F410)*6/12</f>
        <v>4652.1674700000003</v>
      </c>
      <c r="G416" s="1">
        <f>G410+(G422-G410)*6/12</f>
        <v>4660.1502500000006</v>
      </c>
      <c r="H416" s="1">
        <f>H410+(H422-H410)*6/12</f>
        <v>4641.2163650000002</v>
      </c>
      <c r="I416" t="str">
        <f>_xlfn.XLOOKUP($A416,ALGLIB_SSA_XAUUSD!$J$2:$J$1001,ALGLIB_SSA_XAUUSD!$K$2:$K$1001,"",0)</f>
        <v>XAUUSD</v>
      </c>
      <c r="J416" t="str">
        <f>_xlfn.XLOOKUP($A416,ALGLIB_SSA_XAUUSD!$J$2:$J$1001,ALGLIB_SSA_XAUUSD!$L$2:$L$1001,"",0)</f>
        <v>M5</v>
      </c>
      <c r="K416">
        <f>_xlfn.XLOOKUP($A416,ALGLIB_SSA_XAUUSD!$J$2:$J$1001,ALGLIB_SSA_XAUUSD!$M$2:$M$1001,"",0)</f>
        <v>4653.93</v>
      </c>
      <c r="L416">
        <f>_xlfn.XLOOKUP($A416,ALGLIB_SSA_XAUUSD!$J$2:$J$1001,ALGLIB_SSA_XAUUSD!$N$2:$N$1001,"",0)</f>
        <v>4655.7560400000002</v>
      </c>
      <c r="M416">
        <f>_xlfn.XLOOKUP($A416,ALGLIB_SSA_XAUUSD!$J$2:$J$1001,ALGLIB_SSA_XAUUSD!$O$2:$O$1001,"",0)</f>
        <v>4656.2264800000003</v>
      </c>
      <c r="N416">
        <f>_xlfn.XLOOKUP($A416,ALGLIB_SSA_XAUUSD!$J$2:$J$1001,ALGLIB_SSA_XAUUSD!$P$2:$P$1001,"",0)</f>
        <v>4657.1056699999999</v>
      </c>
      <c r="O416">
        <f>_xlfn.XLOOKUP($A416,ALGLIB_SSA_XAUUSD!$J$2:$J$1001,ALGLIB_SSA_XAUUSD!$Q$2:$Q$1001,"",0)</f>
        <v>4654.5855000000001</v>
      </c>
      <c r="R416">
        <f t="shared" si="90"/>
        <v>1775518200</v>
      </c>
      <c r="S416" t="str">
        <f t="shared" si="91"/>
        <v>XAUUSD</v>
      </c>
      <c r="T416" t="str">
        <f t="shared" si="92"/>
        <v>M5</v>
      </c>
      <c r="U416">
        <f t="shared" si="93"/>
        <v>4653.93</v>
      </c>
      <c r="V416">
        <f t="shared" si="94"/>
        <v>4649.9115700000002</v>
      </c>
      <c r="W416">
        <f t="shared" si="95"/>
        <v>4652.1674700000003</v>
      </c>
      <c r="X416">
        <f t="shared" si="96"/>
        <v>4655.7560400000002</v>
      </c>
      <c r="Y416">
        <f t="shared" si="97"/>
        <v>4656.2264800000003</v>
      </c>
      <c r="Z416">
        <f t="shared" si="98"/>
        <v>4660.1502500000006</v>
      </c>
      <c r="AA416">
        <f t="shared" si="99"/>
        <v>4657.1056699999999</v>
      </c>
      <c r="AB416">
        <f t="shared" si="100"/>
        <v>4641.2163650000002</v>
      </c>
      <c r="AC416">
        <f t="shared" si="101"/>
        <v>4654.5855000000001</v>
      </c>
      <c r="AE416">
        <f t="shared" si="102"/>
        <v>4655.7560400000002</v>
      </c>
      <c r="AF416">
        <f t="shared" si="103"/>
        <v>4660.1502500000006</v>
      </c>
      <c r="AG416">
        <f t="shared" si="104"/>
        <v>4641.2163650000002</v>
      </c>
    </row>
    <row r="417" spans="1:33" x14ac:dyDescent="0.55000000000000004">
      <c r="A417">
        <f>ALGLIB_SSA_XAUUSD!J417</f>
        <v>1775518500</v>
      </c>
      <c r="B417" t="str">
        <f>_xlfn.XLOOKUP($A417,ALGLIB_SSA_XAUUSD!$A$2:$A$1001,ALGLIB_SSA_XAUUSD!$B$2:$B$1001,"",0)</f>
        <v/>
      </c>
      <c r="C417" t="str">
        <f>_xlfn.XLOOKUP($A417,ALGLIB_SSA_XAUUSD!$A$2:$A$1001,ALGLIB_SSA_XAUUSD!$C$2:$C$1001,"",0)</f>
        <v/>
      </c>
      <c r="D417" s="1">
        <f>D410+(D422-D410)*7/12</f>
        <v>4656.7333333333336</v>
      </c>
      <c r="E417" s="1">
        <f>E410+(E422-E410)*7/12</f>
        <v>4649.6687833333335</v>
      </c>
      <c r="F417" s="1">
        <f>F410+(F422-F410)*7/12</f>
        <v>4651.9612133333339</v>
      </c>
      <c r="G417" s="1">
        <f>G410+(G422-G410)*7/12</f>
        <v>4659.9854933333336</v>
      </c>
      <c r="H417" s="1">
        <f>H410+(H422-H410)*7/12</f>
        <v>4640.8652275000004</v>
      </c>
      <c r="I417" t="str">
        <f>_xlfn.XLOOKUP($A417,ALGLIB_SSA_XAUUSD!$J$2:$J$1001,ALGLIB_SSA_XAUUSD!$K$2:$K$1001,"",0)</f>
        <v>XAUUSD</v>
      </c>
      <c r="J417" t="str">
        <f>_xlfn.XLOOKUP($A417,ALGLIB_SSA_XAUUSD!$J$2:$J$1001,ALGLIB_SSA_XAUUSD!$L$2:$L$1001,"",0)</f>
        <v>M5</v>
      </c>
      <c r="K417">
        <f>_xlfn.XLOOKUP($A417,ALGLIB_SSA_XAUUSD!$J$2:$J$1001,ALGLIB_SSA_XAUUSD!$M$2:$M$1001,"",0)</f>
        <v>4655.13</v>
      </c>
      <c r="L417">
        <f>_xlfn.XLOOKUP($A417,ALGLIB_SSA_XAUUSD!$J$2:$J$1001,ALGLIB_SSA_XAUUSD!$N$2:$N$1001,"",0)</f>
        <v>4655.5821599999999</v>
      </c>
      <c r="M417">
        <f>_xlfn.XLOOKUP($A417,ALGLIB_SSA_XAUUSD!$J$2:$J$1001,ALGLIB_SSA_XAUUSD!$O$2:$O$1001,"",0)</f>
        <v>4655.9043199999996</v>
      </c>
      <c r="N417">
        <f>_xlfn.XLOOKUP($A417,ALGLIB_SSA_XAUUSD!$J$2:$J$1001,ALGLIB_SSA_XAUUSD!$P$2:$P$1001,"",0)</f>
        <v>4656.7937099999999</v>
      </c>
      <c r="O417">
        <f>_xlfn.XLOOKUP($A417,ALGLIB_SSA_XAUUSD!$J$2:$J$1001,ALGLIB_SSA_XAUUSD!$Q$2:$Q$1001,"",0)</f>
        <v>4653.9447899999996</v>
      </c>
      <c r="R417">
        <f t="shared" si="90"/>
        <v>1775518500</v>
      </c>
      <c r="S417" t="str">
        <f t="shared" si="91"/>
        <v>XAUUSD</v>
      </c>
      <c r="T417" t="str">
        <f t="shared" si="92"/>
        <v>M5</v>
      </c>
      <c r="U417">
        <f t="shared" si="93"/>
        <v>4655.13</v>
      </c>
      <c r="V417">
        <f t="shared" si="94"/>
        <v>4649.6687833333335</v>
      </c>
      <c r="W417">
        <f t="shared" si="95"/>
        <v>4651.9612133333339</v>
      </c>
      <c r="X417">
        <f t="shared" si="96"/>
        <v>4655.5821599999999</v>
      </c>
      <c r="Y417">
        <f t="shared" si="97"/>
        <v>4655.9043199999996</v>
      </c>
      <c r="Z417">
        <f t="shared" si="98"/>
        <v>4659.9854933333336</v>
      </c>
      <c r="AA417">
        <f t="shared" si="99"/>
        <v>4656.7937099999999</v>
      </c>
      <c r="AB417">
        <f t="shared" si="100"/>
        <v>4640.8652275000004</v>
      </c>
      <c r="AC417">
        <f t="shared" si="101"/>
        <v>4653.9447899999996</v>
      </c>
      <c r="AE417">
        <f t="shared" si="102"/>
        <v>4655.5821599999999</v>
      </c>
      <c r="AF417">
        <f t="shared" si="103"/>
        <v>4659.9854933333336</v>
      </c>
      <c r="AG417">
        <f t="shared" si="104"/>
        <v>4640.8652275000004</v>
      </c>
    </row>
    <row r="418" spans="1:33" x14ac:dyDescent="0.55000000000000004">
      <c r="A418">
        <f>ALGLIB_SSA_XAUUSD!J418</f>
        <v>1775518800</v>
      </c>
      <c r="B418" t="str">
        <f>_xlfn.XLOOKUP($A418,ALGLIB_SSA_XAUUSD!$A$2:$A$1001,ALGLIB_SSA_XAUUSD!$B$2:$B$1001,"",0)</f>
        <v/>
      </c>
      <c r="C418" t="str">
        <f>_xlfn.XLOOKUP($A418,ALGLIB_SSA_XAUUSD!$A$2:$A$1001,ALGLIB_SSA_XAUUSD!$C$2:$C$1001,"",0)</f>
        <v/>
      </c>
      <c r="D418" s="1">
        <f>D410+(D422-D410)*8/12</f>
        <v>4656.4266666666663</v>
      </c>
      <c r="E418" s="1">
        <f>E410+(E422-E410)*8/12</f>
        <v>4649.4259966666668</v>
      </c>
      <c r="F418" s="1">
        <f>F410+(F422-F410)*8/12</f>
        <v>4651.7549566666667</v>
      </c>
      <c r="G418" s="1">
        <f>G410+(G422-G410)*8/12</f>
        <v>4659.8207366666666</v>
      </c>
      <c r="H418" s="1">
        <f>H410+(H422-H410)*8/12</f>
        <v>4640.5140900000006</v>
      </c>
      <c r="I418" t="str">
        <f>_xlfn.XLOOKUP($A418,ALGLIB_SSA_XAUUSD!$J$2:$J$1001,ALGLIB_SSA_XAUUSD!$K$2:$K$1001,"",0)</f>
        <v>XAUUSD</v>
      </c>
      <c r="J418" t="str">
        <f>_xlfn.XLOOKUP($A418,ALGLIB_SSA_XAUUSD!$J$2:$J$1001,ALGLIB_SSA_XAUUSD!$L$2:$L$1001,"",0)</f>
        <v>M5</v>
      </c>
      <c r="K418">
        <f>_xlfn.XLOOKUP($A418,ALGLIB_SSA_XAUUSD!$J$2:$J$1001,ALGLIB_SSA_XAUUSD!$M$2:$M$1001,"",0)</f>
        <v>4655.38</v>
      </c>
      <c r="L418">
        <f>_xlfn.XLOOKUP($A418,ALGLIB_SSA_XAUUSD!$J$2:$J$1001,ALGLIB_SSA_XAUUSD!$N$2:$N$1001,"",0)</f>
        <v>4655.57521</v>
      </c>
      <c r="M418">
        <f>_xlfn.XLOOKUP($A418,ALGLIB_SSA_XAUUSD!$J$2:$J$1001,ALGLIB_SSA_XAUUSD!$O$2:$O$1001,"",0)</f>
        <v>4655.7397600000004</v>
      </c>
      <c r="N418">
        <f>_xlfn.XLOOKUP($A418,ALGLIB_SSA_XAUUSD!$J$2:$J$1001,ALGLIB_SSA_XAUUSD!$P$2:$P$1001,"",0)</f>
        <v>4656.7661699999999</v>
      </c>
      <c r="O418">
        <f>_xlfn.XLOOKUP($A418,ALGLIB_SSA_XAUUSD!$J$2:$J$1001,ALGLIB_SSA_XAUUSD!$Q$2:$Q$1001,"",0)</f>
        <v>4653.3311700000004</v>
      </c>
      <c r="R418">
        <f t="shared" si="90"/>
        <v>1775518800</v>
      </c>
      <c r="S418" t="str">
        <f t="shared" si="91"/>
        <v>XAUUSD</v>
      </c>
      <c r="T418" t="str">
        <f t="shared" si="92"/>
        <v>M5</v>
      </c>
      <c r="U418">
        <f t="shared" si="93"/>
        <v>4655.38</v>
      </c>
      <c r="V418">
        <f t="shared" si="94"/>
        <v>4649.4259966666668</v>
      </c>
      <c r="W418">
        <f t="shared" si="95"/>
        <v>4651.7549566666667</v>
      </c>
      <c r="X418">
        <f t="shared" si="96"/>
        <v>4655.57521</v>
      </c>
      <c r="Y418">
        <f t="shared" si="97"/>
        <v>4655.7397600000004</v>
      </c>
      <c r="Z418">
        <f t="shared" si="98"/>
        <v>4659.8207366666666</v>
      </c>
      <c r="AA418">
        <f t="shared" si="99"/>
        <v>4656.7661699999999</v>
      </c>
      <c r="AB418">
        <f t="shared" si="100"/>
        <v>4640.5140900000006</v>
      </c>
      <c r="AC418">
        <f t="shared" si="101"/>
        <v>4653.3311700000004</v>
      </c>
      <c r="AE418">
        <f t="shared" si="102"/>
        <v>4655.57521</v>
      </c>
      <c r="AF418">
        <f t="shared" si="103"/>
        <v>4659.8207366666666</v>
      </c>
      <c r="AG418">
        <f t="shared" si="104"/>
        <v>4640.5140900000006</v>
      </c>
    </row>
    <row r="419" spans="1:33" x14ac:dyDescent="0.55000000000000004">
      <c r="A419">
        <f>ALGLIB_SSA_XAUUSD!J419</f>
        <v>1775519100</v>
      </c>
      <c r="B419" t="str">
        <f>_xlfn.XLOOKUP($A419,ALGLIB_SSA_XAUUSD!$A$2:$A$1001,ALGLIB_SSA_XAUUSD!$B$2:$B$1001,"",0)</f>
        <v/>
      </c>
      <c r="C419" t="str">
        <f>_xlfn.XLOOKUP($A419,ALGLIB_SSA_XAUUSD!$A$2:$A$1001,ALGLIB_SSA_XAUUSD!$C$2:$C$1001,"",0)</f>
        <v/>
      </c>
      <c r="D419" s="1">
        <f>D410+(D422-D410)*9/12</f>
        <v>4656.12</v>
      </c>
      <c r="E419" s="1">
        <f>E410+(E422-E410)*9/12</f>
        <v>4649.1832100000001</v>
      </c>
      <c r="F419" s="1">
        <f>F410+(F422-F410)*9/12</f>
        <v>4651.5487000000003</v>
      </c>
      <c r="G419" s="1">
        <f>G410+(G422-G410)*9/12</f>
        <v>4659.6559800000005</v>
      </c>
      <c r="H419" s="1">
        <f>H410+(H422-H410)*9/12</f>
        <v>4640.1629525000008</v>
      </c>
      <c r="I419" t="str">
        <f>_xlfn.XLOOKUP($A419,ALGLIB_SSA_XAUUSD!$J$2:$J$1001,ALGLIB_SSA_XAUUSD!$K$2:$K$1001,"",0)</f>
        <v>XAUUSD</v>
      </c>
      <c r="J419" t="str">
        <f>_xlfn.XLOOKUP($A419,ALGLIB_SSA_XAUUSD!$J$2:$J$1001,ALGLIB_SSA_XAUUSD!$L$2:$L$1001,"",0)</f>
        <v>M5</v>
      </c>
      <c r="K419">
        <f>_xlfn.XLOOKUP($A419,ALGLIB_SSA_XAUUSD!$J$2:$J$1001,ALGLIB_SSA_XAUUSD!$M$2:$M$1001,"",0)</f>
        <v>4656.54</v>
      </c>
      <c r="L419">
        <f>_xlfn.XLOOKUP($A419,ALGLIB_SSA_XAUUSD!$J$2:$J$1001,ALGLIB_SSA_XAUUSD!$N$2:$N$1001,"",0)</f>
        <v>4655.7082499999997</v>
      </c>
      <c r="M419">
        <f>_xlfn.XLOOKUP($A419,ALGLIB_SSA_XAUUSD!$J$2:$J$1001,ALGLIB_SSA_XAUUSD!$O$2:$O$1001,"",0)</f>
        <v>4655.7240099999999</v>
      </c>
      <c r="N419">
        <f>_xlfn.XLOOKUP($A419,ALGLIB_SSA_XAUUSD!$J$2:$J$1001,ALGLIB_SSA_XAUUSD!$P$2:$P$1001,"",0)</f>
        <v>4656.9847200000004</v>
      </c>
      <c r="O419">
        <f>_xlfn.XLOOKUP($A419,ALGLIB_SSA_XAUUSD!$J$2:$J$1001,ALGLIB_SSA_XAUUSD!$Q$2:$Q$1001,"",0)</f>
        <v>4652.7690000000002</v>
      </c>
      <c r="R419">
        <f t="shared" si="90"/>
        <v>1775519100</v>
      </c>
      <c r="S419" t="str">
        <f t="shared" si="91"/>
        <v>XAUUSD</v>
      </c>
      <c r="T419" t="str">
        <f t="shared" si="92"/>
        <v>M5</v>
      </c>
      <c r="U419">
        <f t="shared" si="93"/>
        <v>4656.54</v>
      </c>
      <c r="V419">
        <f t="shared" si="94"/>
        <v>4649.1832100000001</v>
      </c>
      <c r="W419">
        <f t="shared" si="95"/>
        <v>4651.5487000000003</v>
      </c>
      <c r="X419">
        <f t="shared" si="96"/>
        <v>4655.7082499999997</v>
      </c>
      <c r="Y419">
        <f t="shared" si="97"/>
        <v>4655.7240099999999</v>
      </c>
      <c r="Z419">
        <f t="shared" si="98"/>
        <v>4659.6559800000005</v>
      </c>
      <c r="AA419">
        <f t="shared" si="99"/>
        <v>4656.9847200000004</v>
      </c>
      <c r="AB419">
        <f t="shared" si="100"/>
        <v>4640.1629525000008</v>
      </c>
      <c r="AC419">
        <f t="shared" si="101"/>
        <v>4652.7690000000002</v>
      </c>
      <c r="AE419">
        <f t="shared" si="102"/>
        <v>4655.7082499999997</v>
      </c>
      <c r="AF419">
        <f t="shared" si="103"/>
        <v>4659.6559800000005</v>
      </c>
      <c r="AG419">
        <f t="shared" si="104"/>
        <v>4640.1629525000008</v>
      </c>
    </row>
    <row r="420" spans="1:33" x14ac:dyDescent="0.55000000000000004">
      <c r="A420">
        <f>ALGLIB_SSA_XAUUSD!J420</f>
        <v>1775519400</v>
      </c>
      <c r="B420" t="str">
        <f>_xlfn.XLOOKUP($A420,ALGLIB_SSA_XAUUSD!$A$2:$A$1001,ALGLIB_SSA_XAUUSD!$B$2:$B$1001,"",0)</f>
        <v/>
      </c>
      <c r="C420" t="str">
        <f>_xlfn.XLOOKUP($A420,ALGLIB_SSA_XAUUSD!$A$2:$A$1001,ALGLIB_SSA_XAUUSD!$C$2:$C$1001,"",0)</f>
        <v/>
      </c>
      <c r="D420" s="1">
        <f>D410+(D422-D410)*10/12</f>
        <v>4655.8133333333335</v>
      </c>
      <c r="E420" s="1">
        <f>E410+(E422-E410)*10/12</f>
        <v>4648.9404233333335</v>
      </c>
      <c r="F420" s="1">
        <f>F410+(F422-F410)*10/12</f>
        <v>4651.3424433333339</v>
      </c>
      <c r="G420" s="1">
        <f>G410+(G422-G410)*10/12</f>
        <v>4659.4912233333334</v>
      </c>
      <c r="H420" s="1">
        <f>H410+(H422-H410)*10/12</f>
        <v>4639.811815</v>
      </c>
      <c r="I420" t="str">
        <f>_xlfn.XLOOKUP($A420,ALGLIB_SSA_XAUUSD!$J$2:$J$1001,ALGLIB_SSA_XAUUSD!$K$2:$K$1001,"",0)</f>
        <v>XAUUSD</v>
      </c>
      <c r="J420" t="str">
        <f>_xlfn.XLOOKUP($A420,ALGLIB_SSA_XAUUSD!$J$2:$J$1001,ALGLIB_SSA_XAUUSD!$L$2:$L$1001,"",0)</f>
        <v>M5</v>
      </c>
      <c r="K420">
        <f>_xlfn.XLOOKUP($A420,ALGLIB_SSA_XAUUSD!$J$2:$J$1001,ALGLIB_SSA_XAUUSD!$M$2:$M$1001,"",0)</f>
        <v>4659.8</v>
      </c>
      <c r="L420">
        <f>_xlfn.XLOOKUP($A420,ALGLIB_SSA_XAUUSD!$J$2:$J$1001,ALGLIB_SSA_XAUUSD!$N$2:$N$1001,"",0)</f>
        <v>4655.9291800000001</v>
      </c>
      <c r="M420">
        <f>_xlfn.XLOOKUP($A420,ALGLIB_SSA_XAUUSD!$J$2:$J$1001,ALGLIB_SSA_XAUUSD!$O$2:$O$1001,"",0)</f>
        <v>4655.8265899999997</v>
      </c>
      <c r="N420">
        <f>_xlfn.XLOOKUP($A420,ALGLIB_SSA_XAUUSD!$J$2:$J$1001,ALGLIB_SSA_XAUUSD!$P$2:$P$1001,"",0)</f>
        <v>4657.3849499999997</v>
      </c>
      <c r="O420">
        <f>_xlfn.XLOOKUP($A420,ALGLIB_SSA_XAUUSD!$J$2:$J$1001,ALGLIB_SSA_XAUUSD!$Q$2:$Q$1001,"",0)</f>
        <v>4652.31113</v>
      </c>
      <c r="R420">
        <f t="shared" si="90"/>
        <v>1775519400</v>
      </c>
      <c r="S420" t="str">
        <f t="shared" si="91"/>
        <v>XAUUSD</v>
      </c>
      <c r="T420" t="str">
        <f t="shared" si="92"/>
        <v>M5</v>
      </c>
      <c r="U420">
        <f t="shared" si="93"/>
        <v>4659.8</v>
      </c>
      <c r="V420">
        <f t="shared" si="94"/>
        <v>4648.9404233333335</v>
      </c>
      <c r="W420">
        <f t="shared" si="95"/>
        <v>4651.3424433333339</v>
      </c>
      <c r="X420">
        <f t="shared" si="96"/>
        <v>4655.9291800000001</v>
      </c>
      <c r="Y420">
        <f t="shared" si="97"/>
        <v>4655.8265899999997</v>
      </c>
      <c r="Z420">
        <f t="shared" si="98"/>
        <v>4659.4912233333334</v>
      </c>
      <c r="AA420">
        <f t="shared" si="99"/>
        <v>4657.3849499999997</v>
      </c>
      <c r="AB420">
        <f t="shared" si="100"/>
        <v>4639.811815</v>
      </c>
      <c r="AC420">
        <f t="shared" si="101"/>
        <v>4652.31113</v>
      </c>
      <c r="AE420">
        <f t="shared" si="102"/>
        <v>4655.9291800000001</v>
      </c>
      <c r="AF420">
        <f t="shared" si="103"/>
        <v>4659.4912233333334</v>
      </c>
      <c r="AG420">
        <f t="shared" si="104"/>
        <v>4639.811815</v>
      </c>
    </row>
    <row r="421" spans="1:33" x14ac:dyDescent="0.55000000000000004">
      <c r="A421">
        <f>ALGLIB_SSA_XAUUSD!J421</f>
        <v>1775519700</v>
      </c>
      <c r="B421" t="str">
        <f>_xlfn.XLOOKUP($A421,ALGLIB_SSA_XAUUSD!$A$2:$A$1001,ALGLIB_SSA_XAUUSD!$B$2:$B$1001,"",0)</f>
        <v/>
      </c>
      <c r="C421" t="str">
        <f>_xlfn.XLOOKUP($A421,ALGLIB_SSA_XAUUSD!$A$2:$A$1001,ALGLIB_SSA_XAUUSD!$C$2:$C$1001,"",0)</f>
        <v/>
      </c>
      <c r="D421" s="1">
        <f>D410+(D422-D410)*11/12</f>
        <v>4655.5066666666662</v>
      </c>
      <c r="E421" s="1">
        <f>E410+(E422-E410)*11/12</f>
        <v>4648.6976366666668</v>
      </c>
      <c r="F421" s="1">
        <f>F410+(F422-F410)*11/12</f>
        <v>4651.1361866666666</v>
      </c>
      <c r="G421" s="1">
        <f>G410+(G422-G410)*11/12</f>
        <v>4659.3264666666673</v>
      </c>
      <c r="H421" s="1">
        <f>H410+(H422-H410)*11/12</f>
        <v>4639.4606775000002</v>
      </c>
      <c r="I421" t="str">
        <f>_xlfn.XLOOKUP($A421,ALGLIB_SSA_XAUUSD!$J$2:$J$1001,ALGLIB_SSA_XAUUSD!$K$2:$K$1001,"",0)</f>
        <v>XAUUSD</v>
      </c>
      <c r="J421" t="str">
        <f>_xlfn.XLOOKUP($A421,ALGLIB_SSA_XAUUSD!$J$2:$J$1001,ALGLIB_SSA_XAUUSD!$L$2:$L$1001,"",0)</f>
        <v>M5</v>
      </c>
      <c r="K421">
        <f>_xlfn.XLOOKUP($A421,ALGLIB_SSA_XAUUSD!$J$2:$J$1001,ALGLIB_SSA_XAUUSD!$M$2:$M$1001,"",0)</f>
        <v>4658.88</v>
      </c>
      <c r="L421">
        <f>_xlfn.XLOOKUP($A421,ALGLIB_SSA_XAUUSD!$J$2:$J$1001,ALGLIB_SSA_XAUUSD!$N$2:$N$1001,"",0)</f>
        <v>4656.1626999999999</v>
      </c>
      <c r="M421">
        <f>_xlfn.XLOOKUP($A421,ALGLIB_SSA_XAUUSD!$J$2:$J$1001,ALGLIB_SSA_XAUUSD!$O$2:$O$1001,"",0)</f>
        <v>4655.9946499999996</v>
      </c>
      <c r="N421">
        <f>_xlfn.XLOOKUP($A421,ALGLIB_SSA_XAUUSD!$J$2:$J$1001,ALGLIB_SSA_XAUUSD!$P$2:$P$1001,"",0)</f>
        <v>4657.8641600000001</v>
      </c>
      <c r="O421">
        <f>_xlfn.XLOOKUP($A421,ALGLIB_SSA_XAUUSD!$J$2:$J$1001,ALGLIB_SSA_XAUUSD!$Q$2:$Q$1001,"",0)</f>
        <v>4652.0821599999999</v>
      </c>
      <c r="R421">
        <f t="shared" si="90"/>
        <v>1775519700</v>
      </c>
      <c r="S421" t="str">
        <f t="shared" si="91"/>
        <v>XAUUSD</v>
      </c>
      <c r="T421" t="str">
        <f t="shared" si="92"/>
        <v>M5</v>
      </c>
      <c r="U421">
        <f t="shared" si="93"/>
        <v>4658.88</v>
      </c>
      <c r="V421">
        <f t="shared" si="94"/>
        <v>4648.6976366666668</v>
      </c>
      <c r="W421">
        <f t="shared" si="95"/>
        <v>4651.1361866666666</v>
      </c>
      <c r="X421">
        <f t="shared" si="96"/>
        <v>4656.1626999999999</v>
      </c>
      <c r="Y421">
        <f t="shared" si="97"/>
        <v>4655.9946499999996</v>
      </c>
      <c r="Z421">
        <f t="shared" si="98"/>
        <v>4659.3264666666673</v>
      </c>
      <c r="AA421">
        <f t="shared" si="99"/>
        <v>4657.8641600000001</v>
      </c>
      <c r="AB421">
        <f t="shared" si="100"/>
        <v>4639.4606775000002</v>
      </c>
      <c r="AC421">
        <f t="shared" si="101"/>
        <v>4652.0821599999999</v>
      </c>
      <c r="AE421">
        <f t="shared" si="102"/>
        <v>4656.1626999999999</v>
      </c>
      <c r="AF421">
        <f t="shared" si="103"/>
        <v>4659.3264666666673</v>
      </c>
      <c r="AG421">
        <f t="shared" si="104"/>
        <v>4639.4606775000002</v>
      </c>
    </row>
    <row r="422" spans="1:33" x14ac:dyDescent="0.55000000000000004">
      <c r="A422">
        <f>ALGLIB_SSA_XAUUSD!J422</f>
        <v>1775520000</v>
      </c>
      <c r="B422" t="str">
        <f>_xlfn.XLOOKUP($A422,ALGLIB_SSA_XAUUSD!$A$2:$A$1001,ALGLIB_SSA_XAUUSD!$B$2:$B$1001,"",0)</f>
        <v>XAUUSD</v>
      </c>
      <c r="C422" t="str">
        <f>_xlfn.XLOOKUP($A422,ALGLIB_SSA_XAUUSD!$A$2:$A$1001,ALGLIB_SSA_XAUUSD!$C$2:$C$1001,"",0)</f>
        <v>H1</v>
      </c>
      <c r="D422" s="2">
        <f>_xlfn.XLOOKUP($A422,ALGLIB_SSA_XAUUSD!$A$2:$A$1001,ALGLIB_SSA_XAUUSD!$D$2:$D$1001,"",0)</f>
        <v>4655.2</v>
      </c>
      <c r="E422" s="2">
        <f>_xlfn.XLOOKUP($A422,ALGLIB_SSA_XAUUSD!$A$2:$A$1001,ALGLIB_SSA_XAUUSD!$E$2:$E$1001,"",0)</f>
        <v>4648.4548500000001</v>
      </c>
      <c r="F422" s="2">
        <f>_xlfn.XLOOKUP($A422,ALGLIB_SSA_XAUUSD!$A$2:$A$1001,ALGLIB_SSA_XAUUSD!$F$2:$F$1001,"",0)</f>
        <v>4650.9299300000002</v>
      </c>
      <c r="G422" s="2">
        <f>_xlfn.XLOOKUP($A422,ALGLIB_SSA_XAUUSD!$A$2:$A$1001,ALGLIB_SSA_XAUUSD!$G$2:$G$1001,"",0)</f>
        <v>4659.1617100000003</v>
      </c>
      <c r="H422" s="2">
        <f>_xlfn.XLOOKUP($A422,ALGLIB_SSA_XAUUSD!$A$2:$A$1001,ALGLIB_SSA_XAUUSD!$H$2:$H$1001,"",0)</f>
        <v>4639.1095400000004</v>
      </c>
      <c r="I422" t="str">
        <f>_xlfn.XLOOKUP($A422,ALGLIB_SSA_XAUUSD!$J$2:$J$1001,ALGLIB_SSA_XAUUSD!$K$2:$K$1001,"",0)</f>
        <v>XAUUSD</v>
      </c>
      <c r="J422" t="str">
        <f>_xlfn.XLOOKUP($A422,ALGLIB_SSA_XAUUSD!$J$2:$J$1001,ALGLIB_SSA_XAUUSD!$L$2:$L$1001,"",0)</f>
        <v>M5</v>
      </c>
      <c r="K422">
        <f>_xlfn.XLOOKUP($A422,ALGLIB_SSA_XAUUSD!$J$2:$J$1001,ALGLIB_SSA_XAUUSD!$M$2:$M$1001,"",0)</f>
        <v>4654.95</v>
      </c>
      <c r="L422">
        <f>_xlfn.XLOOKUP($A422,ALGLIB_SSA_XAUUSD!$J$2:$J$1001,ALGLIB_SSA_XAUUSD!$N$2:$N$1001,"",0)</f>
        <v>4656.4670699999997</v>
      </c>
      <c r="M422">
        <f>_xlfn.XLOOKUP($A422,ALGLIB_SSA_XAUUSD!$J$2:$J$1001,ALGLIB_SSA_XAUUSD!$O$2:$O$1001,"",0)</f>
        <v>4656.2308599999997</v>
      </c>
      <c r="N422">
        <f>_xlfn.XLOOKUP($A422,ALGLIB_SSA_XAUUSD!$J$2:$J$1001,ALGLIB_SSA_XAUUSD!$P$2:$P$1001,"",0)</f>
        <v>4658.3867200000004</v>
      </c>
      <c r="O422">
        <f>_xlfn.XLOOKUP($A422,ALGLIB_SSA_XAUUSD!$J$2:$J$1001,ALGLIB_SSA_XAUUSD!$Q$2:$Q$1001,"",0)</f>
        <v>4652.1872000000003</v>
      </c>
      <c r="R422">
        <f t="shared" si="90"/>
        <v>1775520000</v>
      </c>
      <c r="S422" t="str">
        <f t="shared" si="91"/>
        <v>XAUUSD</v>
      </c>
      <c r="T422" t="str">
        <f t="shared" si="92"/>
        <v>M5</v>
      </c>
      <c r="U422">
        <f t="shared" si="93"/>
        <v>4654.95</v>
      </c>
      <c r="V422">
        <f t="shared" si="94"/>
        <v>4648.4548500000001</v>
      </c>
      <c r="W422">
        <f t="shared" si="95"/>
        <v>4650.9299300000002</v>
      </c>
      <c r="X422">
        <f t="shared" si="96"/>
        <v>4656.4670699999997</v>
      </c>
      <c r="Y422">
        <f t="shared" si="97"/>
        <v>4656.2308599999997</v>
      </c>
      <c r="Z422">
        <f t="shared" si="98"/>
        <v>4659.1617100000003</v>
      </c>
      <c r="AA422">
        <f t="shared" si="99"/>
        <v>4658.3867200000004</v>
      </c>
      <c r="AB422">
        <f t="shared" si="100"/>
        <v>4639.1095400000004</v>
      </c>
      <c r="AC422">
        <f t="shared" si="101"/>
        <v>4652.1872000000003</v>
      </c>
      <c r="AE422">
        <f t="shared" si="102"/>
        <v>4656.4670699999997</v>
      </c>
      <c r="AF422">
        <f t="shared" si="103"/>
        <v>4659.1617100000003</v>
      </c>
      <c r="AG422">
        <f t="shared" si="104"/>
        <v>4639.1095400000004</v>
      </c>
    </row>
    <row r="423" spans="1:33" x14ac:dyDescent="0.55000000000000004">
      <c r="A423">
        <f>ALGLIB_SSA_XAUUSD!J423</f>
        <v>1775520300</v>
      </c>
      <c r="B423" t="str">
        <f>_xlfn.XLOOKUP($A423,ALGLIB_SSA_XAUUSD!$A$2:$A$1001,ALGLIB_SSA_XAUUSD!$B$2:$B$1001,"",0)</f>
        <v/>
      </c>
      <c r="C423" t="str">
        <f>_xlfn.XLOOKUP($A423,ALGLIB_SSA_XAUUSD!$A$2:$A$1001,ALGLIB_SSA_XAUUSD!$C$2:$C$1001,"",0)</f>
        <v/>
      </c>
      <c r="D423" s="1">
        <f>D422+(D434-D422)*1/12</f>
        <v>4652.8616666666667</v>
      </c>
      <c r="E423" s="1">
        <f>E422+(E434-E422)*1/12</f>
        <v>4648.2392391666672</v>
      </c>
      <c r="F423" s="1">
        <f>F422+(F434-F422)*1/12</f>
        <v>4650.7189958333338</v>
      </c>
      <c r="G423" s="1">
        <f>G422+(G434-G422)*1/12</f>
        <v>4658.9959333333336</v>
      </c>
      <c r="H423" s="1">
        <f>H422+(H434-H422)*1/12</f>
        <v>4638.7394333333341</v>
      </c>
      <c r="I423" t="str">
        <f>_xlfn.XLOOKUP($A423,ALGLIB_SSA_XAUUSD!$J$2:$J$1001,ALGLIB_SSA_XAUUSD!$K$2:$K$1001,"",0)</f>
        <v>XAUUSD</v>
      </c>
      <c r="J423" t="str">
        <f>_xlfn.XLOOKUP($A423,ALGLIB_SSA_XAUUSD!$J$2:$J$1001,ALGLIB_SSA_XAUUSD!$L$2:$L$1001,"",0)</f>
        <v>M5</v>
      </c>
      <c r="K423">
        <f>_xlfn.XLOOKUP($A423,ALGLIB_SSA_XAUUSD!$J$2:$J$1001,ALGLIB_SSA_XAUUSD!$M$2:$M$1001,"",0)</f>
        <v>4653.8</v>
      </c>
      <c r="L423">
        <f>_xlfn.XLOOKUP($A423,ALGLIB_SSA_XAUUSD!$J$2:$J$1001,ALGLIB_SSA_XAUUSD!$N$2:$N$1001,"",0)</f>
        <v>4656.9921100000001</v>
      </c>
      <c r="M423">
        <f>_xlfn.XLOOKUP($A423,ALGLIB_SSA_XAUUSD!$J$2:$J$1001,ALGLIB_SSA_XAUUSD!$O$2:$O$1001,"",0)</f>
        <v>4656.6114799999996</v>
      </c>
      <c r="N423">
        <f>_xlfn.XLOOKUP($A423,ALGLIB_SSA_XAUUSD!$J$2:$J$1001,ALGLIB_SSA_XAUUSD!$P$2:$P$1001,"",0)</f>
        <v>4658.96443</v>
      </c>
      <c r="O423">
        <f>_xlfn.XLOOKUP($A423,ALGLIB_SSA_XAUUSD!$J$2:$J$1001,ALGLIB_SSA_XAUUSD!$Q$2:$Q$1001,"",0)</f>
        <v>4652.9569300000003</v>
      </c>
      <c r="R423">
        <f t="shared" si="90"/>
        <v>1775520300</v>
      </c>
      <c r="S423" t="str">
        <f t="shared" si="91"/>
        <v>XAUUSD</v>
      </c>
      <c r="T423" t="str">
        <f t="shared" si="92"/>
        <v>M5</v>
      </c>
      <c r="U423">
        <f t="shared" si="93"/>
        <v>4653.8</v>
      </c>
      <c r="V423">
        <f t="shared" si="94"/>
        <v>4648.2392391666672</v>
      </c>
      <c r="W423">
        <f t="shared" si="95"/>
        <v>4650.7189958333338</v>
      </c>
      <c r="X423">
        <f t="shared" si="96"/>
        <v>4656.9921100000001</v>
      </c>
      <c r="Y423">
        <f t="shared" si="97"/>
        <v>4656.6114799999996</v>
      </c>
      <c r="Z423">
        <f t="shared" si="98"/>
        <v>4658.9959333333336</v>
      </c>
      <c r="AA423">
        <f t="shared" si="99"/>
        <v>4658.96443</v>
      </c>
      <c r="AB423">
        <f t="shared" si="100"/>
        <v>4638.7394333333341</v>
      </c>
      <c r="AC423">
        <f t="shared" si="101"/>
        <v>4652.9569300000003</v>
      </c>
      <c r="AE423">
        <f t="shared" si="102"/>
        <v>4656.9921100000001</v>
      </c>
      <c r="AF423">
        <f t="shared" si="103"/>
        <v>4658.9959333333336</v>
      </c>
      <c r="AG423">
        <f t="shared" si="104"/>
        <v>4638.7394333333341</v>
      </c>
    </row>
    <row r="424" spans="1:33" x14ac:dyDescent="0.55000000000000004">
      <c r="A424">
        <f>ALGLIB_SSA_XAUUSD!J424</f>
        <v>1775520600</v>
      </c>
      <c r="B424" t="str">
        <f>_xlfn.XLOOKUP($A424,ALGLIB_SSA_XAUUSD!$A$2:$A$1001,ALGLIB_SSA_XAUUSD!$B$2:$B$1001,"",0)</f>
        <v/>
      </c>
      <c r="C424" t="str">
        <f>_xlfn.XLOOKUP($A424,ALGLIB_SSA_XAUUSD!$A$2:$A$1001,ALGLIB_SSA_XAUUSD!$C$2:$C$1001,"",0)</f>
        <v/>
      </c>
      <c r="D424" s="1">
        <f>D422+(D434-D422)*2/12</f>
        <v>4650.5233333333335</v>
      </c>
      <c r="E424" s="1">
        <f>E422+(E434-E422)*2/12</f>
        <v>4648.0236283333334</v>
      </c>
      <c r="F424" s="1">
        <f>F422+(F434-F422)*2/12</f>
        <v>4650.5080616666673</v>
      </c>
      <c r="G424" s="1">
        <f>G422+(G434-G422)*2/12</f>
        <v>4658.8301566666669</v>
      </c>
      <c r="H424" s="1">
        <f>H422+(H434-H422)*2/12</f>
        <v>4638.3693266666669</v>
      </c>
      <c r="I424" t="str">
        <f>_xlfn.XLOOKUP($A424,ALGLIB_SSA_XAUUSD!$J$2:$J$1001,ALGLIB_SSA_XAUUSD!$K$2:$K$1001,"",0)</f>
        <v>XAUUSD</v>
      </c>
      <c r="J424" t="str">
        <f>_xlfn.XLOOKUP($A424,ALGLIB_SSA_XAUUSD!$J$2:$J$1001,ALGLIB_SSA_XAUUSD!$L$2:$L$1001,"",0)</f>
        <v>M5</v>
      </c>
      <c r="K424">
        <f>_xlfn.XLOOKUP($A424,ALGLIB_SSA_XAUUSD!$J$2:$J$1001,ALGLIB_SSA_XAUUSD!$M$2:$M$1001,"",0)</f>
        <v>4657.66</v>
      </c>
      <c r="L424">
        <f>_xlfn.XLOOKUP($A424,ALGLIB_SSA_XAUUSD!$J$2:$J$1001,ALGLIB_SSA_XAUUSD!$N$2:$N$1001,"",0)</f>
        <v>4657.78586</v>
      </c>
      <c r="M424">
        <f>_xlfn.XLOOKUP($A424,ALGLIB_SSA_XAUUSD!$J$2:$J$1001,ALGLIB_SSA_XAUUSD!$O$2:$O$1001,"",0)</f>
        <v>4657.1986699999998</v>
      </c>
      <c r="N424">
        <f>_xlfn.XLOOKUP($A424,ALGLIB_SSA_XAUUSD!$J$2:$J$1001,ALGLIB_SSA_XAUUSD!$P$2:$P$1001,"",0)</f>
        <v>4659.6688100000001</v>
      </c>
      <c r="O424">
        <f>_xlfn.XLOOKUP($A424,ALGLIB_SSA_XAUUSD!$J$2:$J$1001,ALGLIB_SSA_XAUUSD!$Q$2:$Q$1001,"",0)</f>
        <v>4654.3656199999996</v>
      </c>
      <c r="R424">
        <f t="shared" si="90"/>
        <v>1775520600</v>
      </c>
      <c r="S424" t="str">
        <f t="shared" si="91"/>
        <v>XAUUSD</v>
      </c>
      <c r="T424" t="str">
        <f t="shared" si="92"/>
        <v>M5</v>
      </c>
      <c r="U424">
        <f t="shared" si="93"/>
        <v>4657.66</v>
      </c>
      <c r="V424">
        <f t="shared" si="94"/>
        <v>4648.0236283333334</v>
      </c>
      <c r="W424">
        <f t="shared" si="95"/>
        <v>4650.5080616666673</v>
      </c>
      <c r="X424">
        <f t="shared" si="96"/>
        <v>4657.78586</v>
      </c>
      <c r="Y424">
        <f t="shared" si="97"/>
        <v>4657.1986699999998</v>
      </c>
      <c r="Z424">
        <f t="shared" si="98"/>
        <v>4658.8301566666669</v>
      </c>
      <c r="AA424">
        <f t="shared" si="99"/>
        <v>4659.6688100000001</v>
      </c>
      <c r="AB424">
        <f t="shared" si="100"/>
        <v>4638.3693266666669</v>
      </c>
      <c r="AC424">
        <f t="shared" si="101"/>
        <v>4654.3656199999996</v>
      </c>
      <c r="AE424">
        <f t="shared" si="102"/>
        <v>4657.78586</v>
      </c>
      <c r="AF424">
        <f t="shared" si="103"/>
        <v>4658.8301566666669</v>
      </c>
      <c r="AG424">
        <f t="shared" si="104"/>
        <v>4638.3693266666669</v>
      </c>
    </row>
    <row r="425" spans="1:33" x14ac:dyDescent="0.55000000000000004">
      <c r="A425">
        <f>ALGLIB_SSA_XAUUSD!J425</f>
        <v>1775520900</v>
      </c>
      <c r="B425" t="str">
        <f>_xlfn.XLOOKUP($A425,ALGLIB_SSA_XAUUSD!$A$2:$A$1001,ALGLIB_SSA_XAUUSD!$B$2:$B$1001,"",0)</f>
        <v/>
      </c>
      <c r="C425" t="str">
        <f>_xlfn.XLOOKUP($A425,ALGLIB_SSA_XAUUSD!$A$2:$A$1001,ALGLIB_SSA_XAUUSD!$C$2:$C$1001,"",0)</f>
        <v/>
      </c>
      <c r="D425" s="1">
        <f>D422+(D434-D422)*3/12</f>
        <v>4648.1849999999995</v>
      </c>
      <c r="E425" s="1">
        <f>E422+(E434-E422)*3/12</f>
        <v>4647.8080174999996</v>
      </c>
      <c r="F425" s="1">
        <f>F422+(F434-F422)*3/12</f>
        <v>4650.2971275</v>
      </c>
      <c r="G425" s="1">
        <f>G422+(G434-G422)*3/12</f>
        <v>4658.6643800000002</v>
      </c>
      <c r="H425" s="1">
        <f>H422+(H434-H422)*3/12</f>
        <v>4637.9992200000006</v>
      </c>
      <c r="I425" t="str">
        <f>_xlfn.XLOOKUP($A425,ALGLIB_SSA_XAUUSD!$J$2:$J$1001,ALGLIB_SSA_XAUUSD!$K$2:$K$1001,"",0)</f>
        <v>XAUUSD</v>
      </c>
      <c r="J425" t="str">
        <f>_xlfn.XLOOKUP($A425,ALGLIB_SSA_XAUUSD!$J$2:$J$1001,ALGLIB_SSA_XAUUSD!$L$2:$L$1001,"",0)</f>
        <v>M5</v>
      </c>
      <c r="K425">
        <f>_xlfn.XLOOKUP($A425,ALGLIB_SSA_XAUUSD!$J$2:$J$1001,ALGLIB_SSA_XAUUSD!$M$2:$M$1001,"",0)</f>
        <v>4658.59</v>
      </c>
      <c r="L425">
        <f>_xlfn.XLOOKUP($A425,ALGLIB_SSA_XAUUSD!$J$2:$J$1001,ALGLIB_SSA_XAUUSD!$N$2:$N$1001,"",0)</f>
        <v>4658.6952600000004</v>
      </c>
      <c r="M425">
        <f>_xlfn.XLOOKUP($A425,ALGLIB_SSA_XAUUSD!$J$2:$J$1001,ALGLIB_SSA_XAUUSD!$O$2:$O$1001,"",0)</f>
        <v>4657.9469600000002</v>
      </c>
      <c r="N425">
        <f>_xlfn.XLOOKUP($A425,ALGLIB_SSA_XAUUSD!$J$2:$J$1001,ALGLIB_SSA_XAUUSD!$P$2:$P$1001,"",0)</f>
        <v>4660.3547500000004</v>
      </c>
      <c r="O425">
        <f>_xlfn.XLOOKUP($A425,ALGLIB_SSA_XAUUSD!$J$2:$J$1001,ALGLIB_SSA_XAUUSD!$Q$2:$Q$1001,"",0)</f>
        <v>4656.1934700000002</v>
      </c>
      <c r="R425">
        <f t="shared" si="90"/>
        <v>1775520900</v>
      </c>
      <c r="S425" t="str">
        <f t="shared" si="91"/>
        <v>XAUUSD</v>
      </c>
      <c r="T425" t="str">
        <f t="shared" si="92"/>
        <v>M5</v>
      </c>
      <c r="U425">
        <f t="shared" si="93"/>
        <v>4658.59</v>
      </c>
      <c r="V425">
        <f t="shared" si="94"/>
        <v>4647.8080174999996</v>
      </c>
      <c r="W425">
        <f t="shared" si="95"/>
        <v>4650.2971275</v>
      </c>
      <c r="X425">
        <f t="shared" si="96"/>
        <v>4658.6952600000004</v>
      </c>
      <c r="Y425">
        <f t="shared" si="97"/>
        <v>4657.9469600000002</v>
      </c>
      <c r="Z425">
        <f t="shared" si="98"/>
        <v>4658.6643800000002</v>
      </c>
      <c r="AA425">
        <f t="shared" si="99"/>
        <v>4660.3547500000004</v>
      </c>
      <c r="AB425">
        <f t="shared" si="100"/>
        <v>4637.9992200000006</v>
      </c>
      <c r="AC425">
        <f t="shared" si="101"/>
        <v>4656.1934700000002</v>
      </c>
      <c r="AE425">
        <f t="shared" si="102"/>
        <v>4658.6952600000004</v>
      </c>
      <c r="AF425">
        <f t="shared" si="103"/>
        <v>4658.6643800000002</v>
      </c>
      <c r="AG425">
        <f t="shared" si="104"/>
        <v>4637.9992200000006</v>
      </c>
    </row>
    <row r="426" spans="1:33" x14ac:dyDescent="0.55000000000000004">
      <c r="A426">
        <f>ALGLIB_SSA_XAUUSD!J426</f>
        <v>1775521200</v>
      </c>
      <c r="B426" t="str">
        <f>_xlfn.XLOOKUP($A426,ALGLIB_SSA_XAUUSD!$A$2:$A$1001,ALGLIB_SSA_XAUUSD!$B$2:$B$1001,"",0)</f>
        <v/>
      </c>
      <c r="C426" t="str">
        <f>_xlfn.XLOOKUP($A426,ALGLIB_SSA_XAUUSD!$A$2:$A$1001,ALGLIB_SSA_XAUUSD!$C$2:$C$1001,"",0)</f>
        <v/>
      </c>
      <c r="D426" s="1">
        <f>D422+(D434-D422)*4/12</f>
        <v>4645.8466666666664</v>
      </c>
      <c r="E426" s="1">
        <f>E422+(E434-E422)*4/12</f>
        <v>4647.5924066666666</v>
      </c>
      <c r="F426" s="1">
        <f>F422+(F434-F422)*4/12</f>
        <v>4650.0861933333335</v>
      </c>
      <c r="G426" s="1">
        <f>G422+(G434-G422)*4/12</f>
        <v>4658.4986033333334</v>
      </c>
      <c r="H426" s="1">
        <f>H422+(H434-H422)*4/12</f>
        <v>4637.6291133333334</v>
      </c>
      <c r="I426" t="str">
        <f>_xlfn.XLOOKUP($A426,ALGLIB_SSA_XAUUSD!$J$2:$J$1001,ALGLIB_SSA_XAUUSD!$K$2:$K$1001,"",0)</f>
        <v>XAUUSD</v>
      </c>
      <c r="J426" t="str">
        <f>_xlfn.XLOOKUP($A426,ALGLIB_SSA_XAUUSD!$J$2:$J$1001,ALGLIB_SSA_XAUUSD!$L$2:$L$1001,"",0)</f>
        <v>M5</v>
      </c>
      <c r="K426">
        <f>_xlfn.XLOOKUP($A426,ALGLIB_SSA_XAUUSD!$J$2:$J$1001,ALGLIB_SSA_XAUUSD!$M$2:$M$1001,"",0)</f>
        <v>4659.26</v>
      </c>
      <c r="L426">
        <f>_xlfn.XLOOKUP($A426,ALGLIB_SSA_XAUUSD!$J$2:$J$1001,ALGLIB_SSA_XAUUSD!$N$2:$N$1001,"",0)</f>
        <v>4659.5822799999996</v>
      </c>
      <c r="M426">
        <f>_xlfn.XLOOKUP($A426,ALGLIB_SSA_XAUUSD!$J$2:$J$1001,ALGLIB_SSA_XAUUSD!$O$2:$O$1001,"",0)</f>
        <v>4658.7646199999999</v>
      </c>
      <c r="N426">
        <f>_xlfn.XLOOKUP($A426,ALGLIB_SSA_XAUUSD!$J$2:$J$1001,ALGLIB_SSA_XAUUSD!$P$2:$P$1001,"",0)</f>
        <v>4660.9479099999999</v>
      </c>
      <c r="O426">
        <f>_xlfn.XLOOKUP($A426,ALGLIB_SSA_XAUUSD!$J$2:$J$1001,ALGLIB_SSA_XAUUSD!$Q$2:$Q$1001,"",0)</f>
        <v>4657.9968399999998</v>
      </c>
      <c r="R426">
        <f t="shared" si="90"/>
        <v>1775521200</v>
      </c>
      <c r="S426" t="str">
        <f t="shared" si="91"/>
        <v>XAUUSD</v>
      </c>
      <c r="T426" t="str">
        <f t="shared" si="92"/>
        <v>M5</v>
      </c>
      <c r="U426">
        <f t="shared" si="93"/>
        <v>4659.26</v>
      </c>
      <c r="V426">
        <f t="shared" si="94"/>
        <v>4647.5924066666666</v>
      </c>
      <c r="W426">
        <f t="shared" si="95"/>
        <v>4650.0861933333335</v>
      </c>
      <c r="X426">
        <f t="shared" si="96"/>
        <v>4659.5822799999996</v>
      </c>
      <c r="Y426">
        <f t="shared" si="97"/>
        <v>4658.7646199999999</v>
      </c>
      <c r="Z426">
        <f t="shared" si="98"/>
        <v>4658.4986033333334</v>
      </c>
      <c r="AA426">
        <f t="shared" si="99"/>
        <v>4660.9479099999999</v>
      </c>
      <c r="AB426">
        <f t="shared" si="100"/>
        <v>4637.6291133333334</v>
      </c>
      <c r="AC426">
        <f t="shared" si="101"/>
        <v>4657.9968399999998</v>
      </c>
      <c r="AE426">
        <f t="shared" si="102"/>
        <v>4659.5822799999996</v>
      </c>
      <c r="AF426">
        <f t="shared" si="103"/>
        <v>4658.4986033333334</v>
      </c>
      <c r="AG426">
        <f t="shared" si="104"/>
        <v>4637.6291133333334</v>
      </c>
    </row>
    <row r="427" spans="1:33" x14ac:dyDescent="0.55000000000000004">
      <c r="A427">
        <f>ALGLIB_SSA_XAUUSD!J427</f>
        <v>1775521500</v>
      </c>
      <c r="B427" t="str">
        <f>_xlfn.XLOOKUP($A427,ALGLIB_SSA_XAUUSD!$A$2:$A$1001,ALGLIB_SSA_XAUUSD!$B$2:$B$1001,"",0)</f>
        <v/>
      </c>
      <c r="C427" t="str">
        <f>_xlfn.XLOOKUP($A427,ALGLIB_SSA_XAUUSD!$A$2:$A$1001,ALGLIB_SSA_XAUUSD!$C$2:$C$1001,"",0)</f>
        <v/>
      </c>
      <c r="D427" s="1">
        <f>D422+(D434-D422)*5/12</f>
        <v>4643.5083333333332</v>
      </c>
      <c r="E427" s="1">
        <f>E422+(E434-E422)*5/12</f>
        <v>4647.3767958333337</v>
      </c>
      <c r="F427" s="1">
        <f>F422+(F434-F422)*5/12</f>
        <v>4649.8752591666671</v>
      </c>
      <c r="G427" s="1">
        <f>G422+(G434-G422)*5/12</f>
        <v>4658.3328266666667</v>
      </c>
      <c r="H427" s="1">
        <f>H422+(H434-H422)*5/12</f>
        <v>4637.2590066666671</v>
      </c>
      <c r="I427" t="str">
        <f>_xlfn.XLOOKUP($A427,ALGLIB_SSA_XAUUSD!$J$2:$J$1001,ALGLIB_SSA_XAUUSD!$K$2:$K$1001,"",0)</f>
        <v>XAUUSD</v>
      </c>
      <c r="J427" t="str">
        <f>_xlfn.XLOOKUP($A427,ALGLIB_SSA_XAUUSD!$J$2:$J$1001,ALGLIB_SSA_XAUUSD!$L$2:$L$1001,"",0)</f>
        <v>M5</v>
      </c>
      <c r="K427">
        <f>_xlfn.XLOOKUP($A427,ALGLIB_SSA_XAUUSD!$J$2:$J$1001,ALGLIB_SSA_XAUUSD!$M$2:$M$1001,"",0)</f>
        <v>4659.25</v>
      </c>
      <c r="L427">
        <f>_xlfn.XLOOKUP($A427,ALGLIB_SSA_XAUUSD!$J$2:$J$1001,ALGLIB_SSA_XAUUSD!$N$2:$N$1001,"",0)</f>
        <v>4660.2746299999999</v>
      </c>
      <c r="M427">
        <f>_xlfn.XLOOKUP($A427,ALGLIB_SSA_XAUUSD!$J$2:$J$1001,ALGLIB_SSA_XAUUSD!$O$2:$O$1001,"",0)</f>
        <v>4659.51962</v>
      </c>
      <c r="N427">
        <f>_xlfn.XLOOKUP($A427,ALGLIB_SSA_XAUUSD!$J$2:$J$1001,ALGLIB_SSA_XAUUSD!$P$2:$P$1001,"",0)</f>
        <v>4661.4212699999998</v>
      </c>
      <c r="O427">
        <f>_xlfn.XLOOKUP($A427,ALGLIB_SSA_XAUUSD!$J$2:$J$1001,ALGLIB_SSA_XAUUSD!$Q$2:$Q$1001,"",0)</f>
        <v>4659.38382</v>
      </c>
      <c r="R427">
        <f t="shared" si="90"/>
        <v>1775521500</v>
      </c>
      <c r="S427" t="str">
        <f t="shared" si="91"/>
        <v>XAUUSD</v>
      </c>
      <c r="T427" t="str">
        <f t="shared" si="92"/>
        <v>M5</v>
      </c>
      <c r="U427">
        <f t="shared" si="93"/>
        <v>4659.25</v>
      </c>
      <c r="V427">
        <f t="shared" si="94"/>
        <v>4647.3767958333337</v>
      </c>
      <c r="W427">
        <f t="shared" si="95"/>
        <v>4649.8752591666671</v>
      </c>
      <c r="X427">
        <f t="shared" si="96"/>
        <v>4660.2746299999999</v>
      </c>
      <c r="Y427">
        <f t="shared" si="97"/>
        <v>4659.51962</v>
      </c>
      <c r="Z427">
        <f t="shared" si="98"/>
        <v>4658.3328266666667</v>
      </c>
      <c r="AA427">
        <f t="shared" si="99"/>
        <v>4661.4212699999998</v>
      </c>
      <c r="AB427">
        <f t="shared" si="100"/>
        <v>4637.2590066666671</v>
      </c>
      <c r="AC427">
        <f t="shared" si="101"/>
        <v>4659.38382</v>
      </c>
      <c r="AE427">
        <f t="shared" si="102"/>
        <v>4660.2746299999999</v>
      </c>
      <c r="AF427">
        <f t="shared" si="103"/>
        <v>4658.3328266666667</v>
      </c>
      <c r="AG427">
        <f t="shared" si="104"/>
        <v>4637.2590066666671</v>
      </c>
    </row>
    <row r="428" spans="1:33" x14ac:dyDescent="0.55000000000000004">
      <c r="A428">
        <f>ALGLIB_SSA_XAUUSD!J428</f>
        <v>1775521800</v>
      </c>
      <c r="B428" t="str">
        <f>_xlfn.XLOOKUP($A428,ALGLIB_SSA_XAUUSD!$A$2:$A$1001,ALGLIB_SSA_XAUUSD!$B$2:$B$1001,"",0)</f>
        <v/>
      </c>
      <c r="C428" t="str">
        <f>_xlfn.XLOOKUP($A428,ALGLIB_SSA_XAUUSD!$A$2:$A$1001,ALGLIB_SSA_XAUUSD!$C$2:$C$1001,"",0)</f>
        <v/>
      </c>
      <c r="D428" s="1">
        <f>D422+(D434-D422)*6/12</f>
        <v>4641.17</v>
      </c>
      <c r="E428" s="1">
        <f>E422+(E434-E422)*6/12</f>
        <v>4647.1611849999999</v>
      </c>
      <c r="F428" s="1">
        <f>F422+(F434-F422)*6/12</f>
        <v>4649.6643249999997</v>
      </c>
      <c r="G428" s="1">
        <f>G422+(G434-G422)*6/12</f>
        <v>4658.16705</v>
      </c>
      <c r="H428" s="1">
        <f>H422+(H434-H422)*6/12</f>
        <v>4636.8888999999999</v>
      </c>
      <c r="I428" t="str">
        <f>_xlfn.XLOOKUP($A428,ALGLIB_SSA_XAUUSD!$J$2:$J$1001,ALGLIB_SSA_XAUUSD!$K$2:$K$1001,"",0)</f>
        <v>XAUUSD</v>
      </c>
      <c r="J428" t="str">
        <f>_xlfn.XLOOKUP($A428,ALGLIB_SSA_XAUUSD!$J$2:$J$1001,ALGLIB_SSA_XAUUSD!$L$2:$L$1001,"",0)</f>
        <v>M5</v>
      </c>
      <c r="K428">
        <f>_xlfn.XLOOKUP($A428,ALGLIB_SSA_XAUUSD!$J$2:$J$1001,ALGLIB_SSA_XAUUSD!$M$2:$M$1001,"",0)</f>
        <v>4660.8900000000003</v>
      </c>
      <c r="L428">
        <f>_xlfn.XLOOKUP($A428,ALGLIB_SSA_XAUUSD!$J$2:$J$1001,ALGLIB_SSA_XAUUSD!$N$2:$N$1001,"",0)</f>
        <v>4660.6069500000003</v>
      </c>
      <c r="M428">
        <f>_xlfn.XLOOKUP($A428,ALGLIB_SSA_XAUUSD!$J$2:$J$1001,ALGLIB_SSA_XAUUSD!$O$2:$O$1001,"",0)</f>
        <v>4660.0632900000001</v>
      </c>
      <c r="N428">
        <f>_xlfn.XLOOKUP($A428,ALGLIB_SSA_XAUUSD!$J$2:$J$1001,ALGLIB_SSA_XAUUSD!$P$2:$P$1001,"",0)</f>
        <v>4661.6824200000001</v>
      </c>
      <c r="O428">
        <f>_xlfn.XLOOKUP($A428,ALGLIB_SSA_XAUUSD!$J$2:$J$1001,ALGLIB_SSA_XAUUSD!$Q$2:$Q$1001,"",0)</f>
        <v>4659.90535</v>
      </c>
      <c r="R428">
        <f t="shared" si="90"/>
        <v>1775521800</v>
      </c>
      <c r="S428" t="str">
        <f t="shared" si="91"/>
        <v>XAUUSD</v>
      </c>
      <c r="T428" t="str">
        <f t="shared" si="92"/>
        <v>M5</v>
      </c>
      <c r="U428">
        <f t="shared" si="93"/>
        <v>4660.8900000000003</v>
      </c>
      <c r="V428">
        <f t="shared" si="94"/>
        <v>4647.1611849999999</v>
      </c>
      <c r="W428">
        <f t="shared" si="95"/>
        <v>4649.6643249999997</v>
      </c>
      <c r="X428">
        <f t="shared" si="96"/>
        <v>4660.6069500000003</v>
      </c>
      <c r="Y428">
        <f t="shared" si="97"/>
        <v>4660.0632900000001</v>
      </c>
      <c r="Z428">
        <f t="shared" si="98"/>
        <v>4658.16705</v>
      </c>
      <c r="AA428">
        <f t="shared" si="99"/>
        <v>4661.6824200000001</v>
      </c>
      <c r="AB428">
        <f t="shared" si="100"/>
        <v>4636.8888999999999</v>
      </c>
      <c r="AC428">
        <f t="shared" si="101"/>
        <v>4659.90535</v>
      </c>
      <c r="AE428">
        <f t="shared" si="102"/>
        <v>4660.6069500000003</v>
      </c>
      <c r="AF428">
        <f t="shared" si="103"/>
        <v>4658.16705</v>
      </c>
      <c r="AG428">
        <f t="shared" si="104"/>
        <v>4636.8888999999999</v>
      </c>
    </row>
    <row r="429" spans="1:33" x14ac:dyDescent="0.55000000000000004">
      <c r="A429">
        <f>ALGLIB_SSA_XAUUSD!J429</f>
        <v>1775522100</v>
      </c>
      <c r="B429" t="str">
        <f>_xlfn.XLOOKUP($A429,ALGLIB_SSA_XAUUSD!$A$2:$A$1001,ALGLIB_SSA_XAUUSD!$B$2:$B$1001,"",0)</f>
        <v/>
      </c>
      <c r="C429" t="str">
        <f>_xlfn.XLOOKUP($A429,ALGLIB_SSA_XAUUSD!$A$2:$A$1001,ALGLIB_SSA_XAUUSD!$C$2:$C$1001,"",0)</f>
        <v/>
      </c>
      <c r="D429" s="1">
        <f>D422+(D434-D422)*7/12</f>
        <v>4638.8316666666669</v>
      </c>
      <c r="E429" s="1">
        <f>E422+(E434-E422)*7/12</f>
        <v>4646.9455741666661</v>
      </c>
      <c r="F429" s="1">
        <f>F422+(F434-F422)*7/12</f>
        <v>4649.4533908333333</v>
      </c>
      <c r="G429" s="1">
        <f>G422+(G434-G422)*7/12</f>
        <v>4658.0012733333333</v>
      </c>
      <c r="H429" s="1">
        <f>H422+(H434-H422)*7/12</f>
        <v>4636.5187933333336</v>
      </c>
      <c r="I429" t="str">
        <f>_xlfn.XLOOKUP($A429,ALGLIB_SSA_XAUUSD!$J$2:$J$1001,ALGLIB_SSA_XAUUSD!$K$2:$K$1001,"",0)</f>
        <v>XAUUSD</v>
      </c>
      <c r="J429" t="str">
        <f>_xlfn.XLOOKUP($A429,ALGLIB_SSA_XAUUSD!$J$2:$J$1001,ALGLIB_SSA_XAUUSD!$L$2:$L$1001,"",0)</f>
        <v>M5</v>
      </c>
      <c r="K429">
        <f>_xlfn.XLOOKUP($A429,ALGLIB_SSA_XAUUSD!$J$2:$J$1001,ALGLIB_SSA_XAUUSD!$M$2:$M$1001,"",0)</f>
        <v>4660.3999999999996</v>
      </c>
      <c r="L429">
        <f>_xlfn.XLOOKUP($A429,ALGLIB_SSA_XAUUSD!$J$2:$J$1001,ALGLIB_SSA_XAUUSD!$N$2:$N$1001,"",0)</f>
        <v>4660.3906399999996</v>
      </c>
      <c r="M429">
        <f>_xlfn.XLOOKUP($A429,ALGLIB_SSA_XAUUSD!$J$2:$J$1001,ALGLIB_SSA_XAUUSD!$O$2:$O$1001,"",0)</f>
        <v>4660.22696</v>
      </c>
      <c r="N429">
        <f>_xlfn.XLOOKUP($A429,ALGLIB_SSA_XAUUSD!$J$2:$J$1001,ALGLIB_SSA_XAUUSD!$P$2:$P$1001,"",0)</f>
        <v>4661.6199200000001</v>
      </c>
      <c r="O429">
        <f>_xlfn.XLOOKUP($A429,ALGLIB_SSA_XAUUSD!$J$2:$J$1001,ALGLIB_SSA_XAUUSD!$Q$2:$Q$1001,"",0)</f>
        <v>4659.2553600000001</v>
      </c>
      <c r="R429">
        <f t="shared" si="90"/>
        <v>1775522100</v>
      </c>
      <c r="S429" t="str">
        <f t="shared" si="91"/>
        <v>XAUUSD</v>
      </c>
      <c r="T429" t="str">
        <f t="shared" si="92"/>
        <v>M5</v>
      </c>
      <c r="U429">
        <f t="shared" si="93"/>
        <v>4660.3999999999996</v>
      </c>
      <c r="V429">
        <f t="shared" si="94"/>
        <v>4646.9455741666661</v>
      </c>
      <c r="W429">
        <f t="shared" si="95"/>
        <v>4649.4533908333333</v>
      </c>
      <c r="X429">
        <f t="shared" si="96"/>
        <v>4660.3906399999996</v>
      </c>
      <c r="Y429">
        <f t="shared" si="97"/>
        <v>4660.22696</v>
      </c>
      <c r="Z429">
        <f t="shared" si="98"/>
        <v>4658.0012733333333</v>
      </c>
      <c r="AA429">
        <f t="shared" si="99"/>
        <v>4661.6199200000001</v>
      </c>
      <c r="AB429">
        <f t="shared" si="100"/>
        <v>4636.5187933333336</v>
      </c>
      <c r="AC429">
        <f t="shared" si="101"/>
        <v>4659.2553600000001</v>
      </c>
      <c r="AE429">
        <f t="shared" si="102"/>
        <v>4660.3906399999996</v>
      </c>
      <c r="AF429">
        <f t="shared" si="103"/>
        <v>4658.0012733333333</v>
      </c>
      <c r="AG429">
        <f t="shared" si="104"/>
        <v>4636.5187933333336</v>
      </c>
    </row>
    <row r="430" spans="1:33" x14ac:dyDescent="0.55000000000000004">
      <c r="A430">
        <f>ALGLIB_SSA_XAUUSD!J430</f>
        <v>1775522400</v>
      </c>
      <c r="B430" t="str">
        <f>_xlfn.XLOOKUP($A430,ALGLIB_SSA_XAUUSD!$A$2:$A$1001,ALGLIB_SSA_XAUUSD!$B$2:$B$1001,"",0)</f>
        <v/>
      </c>
      <c r="C430" t="str">
        <f>_xlfn.XLOOKUP($A430,ALGLIB_SSA_XAUUSD!$A$2:$A$1001,ALGLIB_SSA_XAUUSD!$C$2:$C$1001,"",0)</f>
        <v/>
      </c>
      <c r="D430" s="1">
        <f>D422+(D434-D422)*8/12</f>
        <v>4636.4933333333338</v>
      </c>
      <c r="E430" s="1">
        <f>E422+(E434-E422)*8/12</f>
        <v>4646.7299633333332</v>
      </c>
      <c r="F430" s="1">
        <f>F422+(F434-F422)*8/12</f>
        <v>4649.2424566666668</v>
      </c>
      <c r="G430" s="1">
        <f>G422+(G434-G422)*8/12</f>
        <v>4657.8354966666666</v>
      </c>
      <c r="H430" s="1">
        <f>H422+(H434-H422)*8/12</f>
        <v>4636.1486866666673</v>
      </c>
      <c r="I430" t="str">
        <f>_xlfn.XLOOKUP($A430,ALGLIB_SSA_XAUUSD!$J$2:$J$1001,ALGLIB_SSA_XAUUSD!$K$2:$K$1001,"",0)</f>
        <v>XAUUSD</v>
      </c>
      <c r="J430" t="str">
        <f>_xlfn.XLOOKUP($A430,ALGLIB_SSA_XAUUSD!$J$2:$J$1001,ALGLIB_SSA_XAUUSD!$L$2:$L$1001,"",0)</f>
        <v>M5</v>
      </c>
      <c r="K430">
        <f>_xlfn.XLOOKUP($A430,ALGLIB_SSA_XAUUSD!$J$2:$J$1001,ALGLIB_SSA_XAUUSD!$M$2:$M$1001,"",0)</f>
        <v>4660.87</v>
      </c>
      <c r="L430">
        <f>_xlfn.XLOOKUP($A430,ALGLIB_SSA_XAUUSD!$J$2:$J$1001,ALGLIB_SSA_XAUUSD!$N$2:$N$1001,"",0)</f>
        <v>4659.5775700000004</v>
      </c>
      <c r="M430">
        <f>_xlfn.XLOOKUP($A430,ALGLIB_SSA_XAUUSD!$J$2:$J$1001,ALGLIB_SSA_XAUUSD!$O$2:$O$1001,"",0)</f>
        <v>4659.9022699999996</v>
      </c>
      <c r="N430">
        <f>_xlfn.XLOOKUP($A430,ALGLIB_SSA_XAUUSD!$J$2:$J$1001,ALGLIB_SSA_XAUUSD!$P$2:$P$1001,"",0)</f>
        <v>4661.2052199999998</v>
      </c>
      <c r="O430">
        <f>_xlfn.XLOOKUP($A430,ALGLIB_SSA_XAUUSD!$J$2:$J$1001,ALGLIB_SSA_XAUUSD!$Q$2:$Q$1001,"",0)</f>
        <v>4657.2602200000001</v>
      </c>
      <c r="R430">
        <f t="shared" si="90"/>
        <v>1775522400</v>
      </c>
      <c r="S430" t="str">
        <f t="shared" si="91"/>
        <v>XAUUSD</v>
      </c>
      <c r="T430" t="str">
        <f t="shared" si="92"/>
        <v>M5</v>
      </c>
      <c r="U430">
        <f t="shared" si="93"/>
        <v>4660.87</v>
      </c>
      <c r="V430">
        <f t="shared" si="94"/>
        <v>4646.7299633333332</v>
      </c>
      <c r="W430">
        <f t="shared" si="95"/>
        <v>4649.2424566666668</v>
      </c>
      <c r="X430">
        <f t="shared" si="96"/>
        <v>4659.5775700000004</v>
      </c>
      <c r="Y430">
        <f t="shared" si="97"/>
        <v>4659.9022699999996</v>
      </c>
      <c r="Z430">
        <f t="shared" si="98"/>
        <v>4657.8354966666666</v>
      </c>
      <c r="AA430">
        <f t="shared" si="99"/>
        <v>4661.2052199999998</v>
      </c>
      <c r="AB430">
        <f t="shared" si="100"/>
        <v>4636.1486866666673</v>
      </c>
      <c r="AC430">
        <f t="shared" si="101"/>
        <v>4657.2602200000001</v>
      </c>
      <c r="AE430">
        <f t="shared" si="102"/>
        <v>4659.5775700000004</v>
      </c>
      <c r="AF430">
        <f t="shared" si="103"/>
        <v>4657.8354966666666</v>
      </c>
      <c r="AG430">
        <f t="shared" si="104"/>
        <v>4636.1486866666673</v>
      </c>
    </row>
    <row r="431" spans="1:33" x14ac:dyDescent="0.55000000000000004">
      <c r="A431">
        <f>ALGLIB_SSA_XAUUSD!J431</f>
        <v>1775522700</v>
      </c>
      <c r="B431" t="str">
        <f>_xlfn.XLOOKUP($A431,ALGLIB_SSA_XAUUSD!$A$2:$A$1001,ALGLIB_SSA_XAUUSD!$B$2:$B$1001,"",0)</f>
        <v/>
      </c>
      <c r="C431" t="str">
        <f>_xlfn.XLOOKUP($A431,ALGLIB_SSA_XAUUSD!$A$2:$A$1001,ALGLIB_SSA_XAUUSD!$C$2:$C$1001,"",0)</f>
        <v/>
      </c>
      <c r="D431" s="1">
        <f>D422+(D434-D422)*9/12</f>
        <v>4634.1550000000007</v>
      </c>
      <c r="E431" s="1">
        <f>E422+(E434-E422)*9/12</f>
        <v>4646.5143525000003</v>
      </c>
      <c r="F431" s="1">
        <f>F422+(F434-F422)*9/12</f>
        <v>4649.0315225000004</v>
      </c>
      <c r="G431" s="1">
        <f>G422+(G434-G422)*9/12</f>
        <v>4657.6697199999999</v>
      </c>
      <c r="H431" s="1">
        <f>H422+(H434-H422)*9/12</f>
        <v>4635.7785800000001</v>
      </c>
      <c r="I431" t="str">
        <f>_xlfn.XLOOKUP($A431,ALGLIB_SSA_XAUUSD!$J$2:$J$1001,ALGLIB_SSA_XAUUSD!$K$2:$K$1001,"",0)</f>
        <v>XAUUSD</v>
      </c>
      <c r="J431" t="str">
        <f>_xlfn.XLOOKUP($A431,ALGLIB_SSA_XAUUSD!$J$2:$J$1001,ALGLIB_SSA_XAUUSD!$L$2:$L$1001,"",0)</f>
        <v>M5</v>
      </c>
      <c r="K431">
        <f>_xlfn.XLOOKUP($A431,ALGLIB_SSA_XAUUSD!$J$2:$J$1001,ALGLIB_SSA_XAUUSD!$M$2:$M$1001,"",0)</f>
        <v>4658.75</v>
      </c>
      <c r="L431">
        <f>_xlfn.XLOOKUP($A431,ALGLIB_SSA_XAUUSD!$J$2:$J$1001,ALGLIB_SSA_XAUUSD!$N$2:$N$1001,"",0)</f>
        <v>4658.2193299999999</v>
      </c>
      <c r="M431">
        <f>_xlfn.XLOOKUP($A431,ALGLIB_SSA_XAUUSD!$J$2:$J$1001,ALGLIB_SSA_XAUUSD!$O$2:$O$1001,"",0)</f>
        <v>4659.0608000000002</v>
      </c>
      <c r="N431">
        <f>_xlfn.XLOOKUP($A431,ALGLIB_SSA_XAUUSD!$J$2:$J$1001,ALGLIB_SSA_XAUUSD!$P$2:$P$1001,"",0)</f>
        <v>4660.4739799999998</v>
      </c>
      <c r="O431">
        <f>_xlfn.XLOOKUP($A431,ALGLIB_SSA_XAUUSD!$J$2:$J$1001,ALGLIB_SSA_XAUUSD!$Q$2:$Q$1001,"",0)</f>
        <v>4654.0951299999997</v>
      </c>
      <c r="R431">
        <f t="shared" si="90"/>
        <v>1775522700</v>
      </c>
      <c r="S431" t="str">
        <f t="shared" si="91"/>
        <v>XAUUSD</v>
      </c>
      <c r="T431" t="str">
        <f t="shared" si="92"/>
        <v>M5</v>
      </c>
      <c r="U431">
        <f t="shared" si="93"/>
        <v>4658.75</v>
      </c>
      <c r="V431">
        <f t="shared" si="94"/>
        <v>4646.5143525000003</v>
      </c>
      <c r="W431">
        <f t="shared" si="95"/>
        <v>4649.0315225000004</v>
      </c>
      <c r="X431">
        <f t="shared" si="96"/>
        <v>4658.2193299999999</v>
      </c>
      <c r="Y431">
        <f t="shared" si="97"/>
        <v>4659.0608000000002</v>
      </c>
      <c r="Z431">
        <f t="shared" si="98"/>
        <v>4657.6697199999999</v>
      </c>
      <c r="AA431">
        <f t="shared" si="99"/>
        <v>4660.4739799999998</v>
      </c>
      <c r="AB431">
        <f t="shared" si="100"/>
        <v>4635.7785800000001</v>
      </c>
      <c r="AC431">
        <f t="shared" si="101"/>
        <v>4654.0951299999997</v>
      </c>
      <c r="AE431">
        <f t="shared" si="102"/>
        <v>4658.2193299999999</v>
      </c>
      <c r="AF431">
        <f t="shared" si="103"/>
        <v>4657.6697199999999</v>
      </c>
      <c r="AG431">
        <f t="shared" si="104"/>
        <v>4635.7785800000001</v>
      </c>
    </row>
    <row r="432" spans="1:33" x14ac:dyDescent="0.55000000000000004">
      <c r="A432">
        <f>ALGLIB_SSA_XAUUSD!J432</f>
        <v>1775523000</v>
      </c>
      <c r="B432" t="str">
        <f>_xlfn.XLOOKUP($A432,ALGLIB_SSA_XAUUSD!$A$2:$A$1001,ALGLIB_SSA_XAUUSD!$B$2:$B$1001,"",0)</f>
        <v/>
      </c>
      <c r="C432" t="str">
        <f>_xlfn.XLOOKUP($A432,ALGLIB_SSA_XAUUSD!$A$2:$A$1001,ALGLIB_SSA_XAUUSD!$C$2:$C$1001,"",0)</f>
        <v/>
      </c>
      <c r="D432" s="1">
        <f>D422+(D434-D422)*10/12</f>
        <v>4631.8166666666666</v>
      </c>
      <c r="E432" s="1">
        <f>E422+(E434-E422)*10/12</f>
        <v>4646.2987416666665</v>
      </c>
      <c r="F432" s="1">
        <f>F422+(F434-F422)*10/12</f>
        <v>4648.8205883333339</v>
      </c>
      <c r="G432" s="1">
        <f>G422+(G434-G422)*10/12</f>
        <v>4657.5039433333332</v>
      </c>
      <c r="H432" s="1">
        <f>H422+(H434-H422)*10/12</f>
        <v>4635.4084733333339</v>
      </c>
      <c r="I432" t="str">
        <f>_xlfn.XLOOKUP($A432,ALGLIB_SSA_XAUUSD!$J$2:$J$1001,ALGLIB_SSA_XAUUSD!$K$2:$K$1001,"",0)</f>
        <v>XAUUSD</v>
      </c>
      <c r="J432" t="str">
        <f>_xlfn.XLOOKUP($A432,ALGLIB_SSA_XAUUSD!$J$2:$J$1001,ALGLIB_SSA_XAUUSD!$L$2:$L$1001,"",0)</f>
        <v>M5</v>
      </c>
      <c r="K432">
        <f>_xlfn.XLOOKUP($A432,ALGLIB_SSA_XAUUSD!$J$2:$J$1001,ALGLIB_SSA_XAUUSD!$M$2:$M$1001,"",0)</f>
        <v>4657.4799999999996</v>
      </c>
      <c r="L432">
        <f>_xlfn.XLOOKUP($A432,ALGLIB_SSA_XAUUSD!$J$2:$J$1001,ALGLIB_SSA_XAUUSD!$N$2:$N$1001,"",0)</f>
        <v>4656.5333700000001</v>
      </c>
      <c r="M432">
        <f>_xlfn.XLOOKUP($A432,ALGLIB_SSA_XAUUSD!$J$2:$J$1001,ALGLIB_SSA_XAUUSD!$O$2:$O$1001,"",0)</f>
        <v>4657.7970800000003</v>
      </c>
      <c r="N432">
        <f>_xlfn.XLOOKUP($A432,ALGLIB_SSA_XAUUSD!$J$2:$J$1001,ALGLIB_SSA_XAUUSD!$P$2:$P$1001,"",0)</f>
        <v>4659.5262700000003</v>
      </c>
      <c r="O432">
        <f>_xlfn.XLOOKUP($A432,ALGLIB_SSA_XAUUSD!$J$2:$J$1001,ALGLIB_SSA_XAUUSD!$Q$2:$Q$1001,"",0)</f>
        <v>4650.1778000000004</v>
      </c>
      <c r="R432">
        <f t="shared" si="90"/>
        <v>1775523000</v>
      </c>
      <c r="S432" t="str">
        <f t="shared" si="91"/>
        <v>XAUUSD</v>
      </c>
      <c r="T432" t="str">
        <f t="shared" si="92"/>
        <v>M5</v>
      </c>
      <c r="U432">
        <f t="shared" si="93"/>
        <v>4657.4799999999996</v>
      </c>
      <c r="V432">
        <f t="shared" si="94"/>
        <v>4646.2987416666665</v>
      </c>
      <c r="W432">
        <f t="shared" si="95"/>
        <v>4648.8205883333339</v>
      </c>
      <c r="X432">
        <f t="shared" si="96"/>
        <v>4656.5333700000001</v>
      </c>
      <c r="Y432">
        <f t="shared" si="97"/>
        <v>4657.7970800000003</v>
      </c>
      <c r="Z432">
        <f t="shared" si="98"/>
        <v>4657.5039433333332</v>
      </c>
      <c r="AA432">
        <f t="shared" si="99"/>
        <v>4659.5262700000003</v>
      </c>
      <c r="AB432">
        <f t="shared" si="100"/>
        <v>4635.4084733333339</v>
      </c>
      <c r="AC432">
        <f t="shared" si="101"/>
        <v>4650.1778000000004</v>
      </c>
      <c r="AE432">
        <f t="shared" si="102"/>
        <v>4656.5333700000001</v>
      </c>
      <c r="AF432">
        <f t="shared" si="103"/>
        <v>4657.5039433333332</v>
      </c>
      <c r="AG432">
        <f t="shared" si="104"/>
        <v>4635.4084733333339</v>
      </c>
    </row>
    <row r="433" spans="1:33" x14ac:dyDescent="0.55000000000000004">
      <c r="A433">
        <f>ALGLIB_SSA_XAUUSD!J433</f>
        <v>1775523300</v>
      </c>
      <c r="B433" t="str">
        <f>_xlfn.XLOOKUP($A433,ALGLIB_SSA_XAUUSD!$A$2:$A$1001,ALGLIB_SSA_XAUUSD!$B$2:$B$1001,"",0)</f>
        <v/>
      </c>
      <c r="C433" t="str">
        <f>_xlfn.XLOOKUP($A433,ALGLIB_SSA_XAUUSD!$A$2:$A$1001,ALGLIB_SSA_XAUUSD!$C$2:$C$1001,"",0)</f>
        <v/>
      </c>
      <c r="D433" s="1">
        <f>D422+(D434-D422)*11/12</f>
        <v>4629.4783333333335</v>
      </c>
      <c r="E433" s="1">
        <f>E422+(E434-E422)*11/12</f>
        <v>4646.0831308333327</v>
      </c>
      <c r="F433" s="1">
        <f>F422+(F434-F422)*11/12</f>
        <v>4648.6096541666666</v>
      </c>
      <c r="G433" s="1">
        <f>G422+(G434-G422)*11/12</f>
        <v>4657.3381666666664</v>
      </c>
      <c r="H433" s="1">
        <f>H422+(H434-H422)*11/12</f>
        <v>4635.0383666666667</v>
      </c>
      <c r="I433" t="str">
        <f>_xlfn.XLOOKUP($A433,ALGLIB_SSA_XAUUSD!$J$2:$J$1001,ALGLIB_SSA_XAUUSD!$K$2:$K$1001,"",0)</f>
        <v>XAUUSD</v>
      </c>
      <c r="J433" t="str">
        <f>_xlfn.XLOOKUP($A433,ALGLIB_SSA_XAUUSD!$J$2:$J$1001,ALGLIB_SSA_XAUUSD!$L$2:$L$1001,"",0)</f>
        <v>M5</v>
      </c>
      <c r="K433">
        <f>_xlfn.XLOOKUP($A433,ALGLIB_SSA_XAUUSD!$J$2:$J$1001,ALGLIB_SSA_XAUUSD!$M$2:$M$1001,"",0)</f>
        <v>4655.2</v>
      </c>
      <c r="L433">
        <f>_xlfn.XLOOKUP($A433,ALGLIB_SSA_XAUUSD!$J$2:$J$1001,ALGLIB_SSA_XAUUSD!$N$2:$N$1001,"",0)</f>
        <v>4654.7712300000003</v>
      </c>
      <c r="M433">
        <f>_xlfn.XLOOKUP($A433,ALGLIB_SSA_XAUUSD!$J$2:$J$1001,ALGLIB_SSA_XAUUSD!$O$2:$O$1001,"",0)</f>
        <v>4656.2841500000004</v>
      </c>
      <c r="N433">
        <f>_xlfn.XLOOKUP($A433,ALGLIB_SSA_XAUUSD!$J$2:$J$1001,ALGLIB_SSA_XAUUSD!$P$2:$P$1001,"",0)</f>
        <v>4658.5642200000002</v>
      </c>
      <c r="O433">
        <f>_xlfn.XLOOKUP($A433,ALGLIB_SSA_XAUUSD!$J$2:$J$1001,ALGLIB_SSA_XAUUSD!$Q$2:$Q$1001,"",0)</f>
        <v>4646.1220000000003</v>
      </c>
      <c r="R433">
        <f t="shared" si="90"/>
        <v>1775523300</v>
      </c>
      <c r="S433" t="str">
        <f t="shared" si="91"/>
        <v>XAUUSD</v>
      </c>
      <c r="T433" t="str">
        <f t="shared" si="92"/>
        <v>M5</v>
      </c>
      <c r="U433">
        <f t="shared" si="93"/>
        <v>4655.2</v>
      </c>
      <c r="V433">
        <f t="shared" si="94"/>
        <v>4646.0831308333327</v>
      </c>
      <c r="W433">
        <f t="shared" si="95"/>
        <v>4648.6096541666666</v>
      </c>
      <c r="X433">
        <f t="shared" si="96"/>
        <v>4654.7712300000003</v>
      </c>
      <c r="Y433">
        <f t="shared" si="97"/>
        <v>4656.2841500000004</v>
      </c>
      <c r="Z433">
        <f t="shared" si="98"/>
        <v>4657.3381666666664</v>
      </c>
      <c r="AA433">
        <f t="shared" si="99"/>
        <v>4658.5642200000002</v>
      </c>
      <c r="AB433">
        <f t="shared" si="100"/>
        <v>4635.0383666666667</v>
      </c>
      <c r="AC433">
        <f t="shared" si="101"/>
        <v>4646.1220000000003</v>
      </c>
      <c r="AE433">
        <f t="shared" si="102"/>
        <v>4654.7712300000003</v>
      </c>
      <c r="AF433">
        <f t="shared" si="103"/>
        <v>4657.3381666666664</v>
      </c>
      <c r="AG433">
        <f t="shared" si="104"/>
        <v>4635.0383666666667</v>
      </c>
    </row>
    <row r="434" spans="1:33" x14ac:dyDescent="0.55000000000000004">
      <c r="A434">
        <f>ALGLIB_SSA_XAUUSD!J434</f>
        <v>1775523600</v>
      </c>
      <c r="B434" t="str">
        <f>_xlfn.XLOOKUP($A434,ALGLIB_SSA_XAUUSD!$A$2:$A$1001,ALGLIB_SSA_XAUUSD!$B$2:$B$1001,"",0)</f>
        <v>XAUUSD</v>
      </c>
      <c r="C434" t="str">
        <f>_xlfn.XLOOKUP($A434,ALGLIB_SSA_XAUUSD!$A$2:$A$1001,ALGLIB_SSA_XAUUSD!$C$2:$C$1001,"",0)</f>
        <v>H1</v>
      </c>
      <c r="D434" s="2">
        <f>_xlfn.XLOOKUP($A434,ALGLIB_SSA_XAUUSD!$A$2:$A$1001,ALGLIB_SSA_XAUUSD!$D$2:$D$1001,"",0)</f>
        <v>4627.1400000000003</v>
      </c>
      <c r="E434" s="2">
        <f>_xlfn.XLOOKUP($A434,ALGLIB_SSA_XAUUSD!$A$2:$A$1001,ALGLIB_SSA_XAUUSD!$E$2:$E$1001,"",0)</f>
        <v>4645.8675199999998</v>
      </c>
      <c r="F434" s="2">
        <f>_xlfn.XLOOKUP($A434,ALGLIB_SSA_XAUUSD!$A$2:$A$1001,ALGLIB_SSA_XAUUSD!$F$2:$F$1001,"",0)</f>
        <v>4648.3987200000001</v>
      </c>
      <c r="G434" s="2">
        <f>_xlfn.XLOOKUP($A434,ALGLIB_SSA_XAUUSD!$A$2:$A$1001,ALGLIB_SSA_XAUUSD!$G$2:$G$1001,"",0)</f>
        <v>4657.1723899999997</v>
      </c>
      <c r="H434" s="2">
        <f>_xlfn.XLOOKUP($A434,ALGLIB_SSA_XAUUSD!$A$2:$A$1001,ALGLIB_SSA_XAUUSD!$H$2:$H$1001,"",0)</f>
        <v>4634.6682600000004</v>
      </c>
      <c r="I434" t="str">
        <f>_xlfn.XLOOKUP($A434,ALGLIB_SSA_XAUUSD!$J$2:$J$1001,ALGLIB_SSA_XAUUSD!$K$2:$K$1001,"",0)</f>
        <v>XAUUSD</v>
      </c>
      <c r="J434" t="str">
        <f>_xlfn.XLOOKUP($A434,ALGLIB_SSA_XAUUSD!$J$2:$J$1001,ALGLIB_SSA_XAUUSD!$L$2:$L$1001,"",0)</f>
        <v>M5</v>
      </c>
      <c r="K434">
        <f>_xlfn.XLOOKUP($A434,ALGLIB_SSA_XAUUSD!$J$2:$J$1001,ALGLIB_SSA_XAUUSD!$M$2:$M$1001,"",0)</f>
        <v>4661.29</v>
      </c>
      <c r="L434">
        <f>_xlfn.XLOOKUP($A434,ALGLIB_SSA_XAUUSD!$J$2:$J$1001,ALGLIB_SSA_XAUUSD!$N$2:$N$1001,"",0)</f>
        <v>4653.1870900000004</v>
      </c>
      <c r="M434">
        <f>_xlfn.XLOOKUP($A434,ALGLIB_SSA_XAUUSD!$J$2:$J$1001,ALGLIB_SSA_XAUUSD!$O$2:$O$1001,"",0)</f>
        <v>4654.7356200000004</v>
      </c>
      <c r="N434">
        <f>_xlfn.XLOOKUP($A434,ALGLIB_SSA_XAUUSD!$J$2:$J$1001,ALGLIB_SSA_XAUUSD!$P$2:$P$1001,"",0)</f>
        <v>4657.78006</v>
      </c>
      <c r="O434">
        <f>_xlfn.XLOOKUP($A434,ALGLIB_SSA_XAUUSD!$J$2:$J$1001,ALGLIB_SSA_XAUUSD!$Q$2:$Q$1001,"",0)</f>
        <v>4642.5091899999998</v>
      </c>
      <c r="R434">
        <f t="shared" si="90"/>
        <v>1775523600</v>
      </c>
      <c r="S434" t="str">
        <f t="shared" si="91"/>
        <v>XAUUSD</v>
      </c>
      <c r="T434" t="str">
        <f t="shared" si="92"/>
        <v>M5</v>
      </c>
      <c r="U434">
        <f t="shared" si="93"/>
        <v>4661.29</v>
      </c>
      <c r="V434">
        <f t="shared" si="94"/>
        <v>4645.8675199999998</v>
      </c>
      <c r="W434">
        <f t="shared" si="95"/>
        <v>4648.3987200000001</v>
      </c>
      <c r="X434">
        <f t="shared" si="96"/>
        <v>4653.1870900000004</v>
      </c>
      <c r="Y434">
        <f t="shared" si="97"/>
        <v>4654.7356200000004</v>
      </c>
      <c r="Z434">
        <f t="shared" si="98"/>
        <v>4657.1723899999997</v>
      </c>
      <c r="AA434">
        <f t="shared" si="99"/>
        <v>4657.78006</v>
      </c>
      <c r="AB434">
        <f t="shared" si="100"/>
        <v>4634.6682600000004</v>
      </c>
      <c r="AC434">
        <f t="shared" si="101"/>
        <v>4642.5091899999998</v>
      </c>
      <c r="AE434">
        <f t="shared" si="102"/>
        <v>4653.1870900000004</v>
      </c>
      <c r="AF434">
        <f t="shared" si="103"/>
        <v>4657.1723899999997</v>
      </c>
      <c r="AG434">
        <f t="shared" si="104"/>
        <v>4634.6682600000004</v>
      </c>
    </row>
    <row r="435" spans="1:33" x14ac:dyDescent="0.55000000000000004">
      <c r="A435">
        <f>ALGLIB_SSA_XAUUSD!J435</f>
        <v>1775523900</v>
      </c>
      <c r="B435" t="str">
        <f>_xlfn.XLOOKUP($A435,ALGLIB_SSA_XAUUSD!$A$2:$A$1001,ALGLIB_SSA_XAUUSD!$B$2:$B$1001,"",0)</f>
        <v/>
      </c>
      <c r="C435" t="str">
        <f>_xlfn.XLOOKUP($A435,ALGLIB_SSA_XAUUSD!$A$2:$A$1001,ALGLIB_SSA_XAUUSD!$C$2:$C$1001,"",0)</f>
        <v/>
      </c>
      <c r="D435" s="1">
        <f>D434+(D446-D434)*1/12</f>
        <v>4629.0891666666666</v>
      </c>
      <c r="E435" s="1">
        <f>E434+(E446-E434)*1/12</f>
        <v>4645.81203</v>
      </c>
      <c r="F435" s="1">
        <f>F434+(F446-F434)*1/12</f>
        <v>4648.2655083333339</v>
      </c>
      <c r="G435" s="1">
        <f>G434+(G446-G434)*1/12</f>
        <v>4657.0555624999997</v>
      </c>
      <c r="H435" s="1">
        <f>H434+(H446-H434)*1/12</f>
        <v>4634.4260041666666</v>
      </c>
      <c r="I435" t="str">
        <f>_xlfn.XLOOKUP($A435,ALGLIB_SSA_XAUUSD!$J$2:$J$1001,ALGLIB_SSA_XAUUSD!$K$2:$K$1001,"",0)</f>
        <v>XAUUSD</v>
      </c>
      <c r="J435" t="str">
        <f>_xlfn.XLOOKUP($A435,ALGLIB_SSA_XAUUSD!$J$2:$J$1001,ALGLIB_SSA_XAUUSD!$L$2:$L$1001,"",0)</f>
        <v>M5</v>
      </c>
      <c r="K435">
        <f>_xlfn.XLOOKUP($A435,ALGLIB_SSA_XAUUSD!$J$2:$J$1001,ALGLIB_SSA_XAUUSD!$M$2:$M$1001,"",0)</f>
        <v>4644.51</v>
      </c>
      <c r="L435">
        <f>_xlfn.XLOOKUP($A435,ALGLIB_SSA_XAUUSD!$J$2:$J$1001,ALGLIB_SSA_XAUUSD!$N$2:$N$1001,"",0)</f>
        <v>4651.7572300000002</v>
      </c>
      <c r="M435">
        <f>_xlfn.XLOOKUP($A435,ALGLIB_SSA_XAUUSD!$J$2:$J$1001,ALGLIB_SSA_XAUUSD!$O$2:$O$1001,"",0)</f>
        <v>4653.2464300000001</v>
      </c>
      <c r="N435">
        <f>_xlfn.XLOOKUP($A435,ALGLIB_SSA_XAUUSD!$J$2:$J$1001,ALGLIB_SSA_XAUUSD!$P$2:$P$1001,"",0)</f>
        <v>4657.1738599999999</v>
      </c>
      <c r="O435">
        <f>_xlfn.XLOOKUP($A435,ALGLIB_SSA_XAUUSD!$J$2:$J$1001,ALGLIB_SSA_XAUUSD!$Q$2:$Q$1001,"",0)</f>
        <v>4640.3879200000001</v>
      </c>
      <c r="R435">
        <f t="shared" si="90"/>
        <v>1775523900</v>
      </c>
      <c r="S435" t="str">
        <f t="shared" si="91"/>
        <v>XAUUSD</v>
      </c>
      <c r="T435" t="str">
        <f t="shared" si="92"/>
        <v>M5</v>
      </c>
      <c r="U435">
        <f t="shared" si="93"/>
        <v>4644.51</v>
      </c>
      <c r="V435">
        <f t="shared" si="94"/>
        <v>4645.81203</v>
      </c>
      <c r="W435">
        <f t="shared" si="95"/>
        <v>4648.2655083333339</v>
      </c>
      <c r="X435">
        <f t="shared" si="96"/>
        <v>4651.7572300000002</v>
      </c>
      <c r="Y435">
        <f t="shared" si="97"/>
        <v>4653.2464300000001</v>
      </c>
      <c r="Z435">
        <f t="shared" si="98"/>
        <v>4657.0555624999997</v>
      </c>
      <c r="AA435">
        <f t="shared" si="99"/>
        <v>4657.1738599999999</v>
      </c>
      <c r="AB435">
        <f t="shared" si="100"/>
        <v>4634.4260041666666</v>
      </c>
      <c r="AC435">
        <f t="shared" si="101"/>
        <v>4640.3879200000001</v>
      </c>
      <c r="AE435">
        <f t="shared" si="102"/>
        <v>4651.7572300000002</v>
      </c>
      <c r="AF435">
        <f t="shared" si="103"/>
        <v>4657.0555624999997</v>
      </c>
      <c r="AG435">
        <f t="shared" si="104"/>
        <v>4634.4260041666666</v>
      </c>
    </row>
    <row r="436" spans="1:33" x14ac:dyDescent="0.55000000000000004">
      <c r="A436">
        <f>ALGLIB_SSA_XAUUSD!J436</f>
        <v>1775524200</v>
      </c>
      <c r="B436" t="str">
        <f>_xlfn.XLOOKUP($A436,ALGLIB_SSA_XAUUSD!$A$2:$A$1001,ALGLIB_SSA_XAUUSD!$B$2:$B$1001,"",0)</f>
        <v/>
      </c>
      <c r="C436" t="str">
        <f>_xlfn.XLOOKUP($A436,ALGLIB_SSA_XAUUSD!$A$2:$A$1001,ALGLIB_SSA_XAUUSD!$C$2:$C$1001,"",0)</f>
        <v/>
      </c>
      <c r="D436" s="1">
        <f>D434+(D446-D434)*2/12</f>
        <v>4631.0383333333339</v>
      </c>
      <c r="E436" s="1">
        <f>E434+(E446-E434)*2/12</f>
        <v>4645.7565400000003</v>
      </c>
      <c r="F436" s="1">
        <f>F434+(F446-F434)*2/12</f>
        <v>4648.1322966666667</v>
      </c>
      <c r="G436" s="1">
        <f>G434+(G446-G434)*2/12</f>
        <v>4656.9387349999997</v>
      </c>
      <c r="H436" s="1">
        <f>H434+(H446-H434)*2/12</f>
        <v>4634.1837483333338</v>
      </c>
      <c r="I436" t="str">
        <f>_xlfn.XLOOKUP($A436,ALGLIB_SSA_XAUUSD!$J$2:$J$1001,ALGLIB_SSA_XAUUSD!$K$2:$K$1001,"",0)</f>
        <v>XAUUSD</v>
      </c>
      <c r="J436" t="str">
        <f>_xlfn.XLOOKUP($A436,ALGLIB_SSA_XAUUSD!$J$2:$J$1001,ALGLIB_SSA_XAUUSD!$L$2:$L$1001,"",0)</f>
        <v>M5</v>
      </c>
      <c r="K436">
        <f>_xlfn.XLOOKUP($A436,ALGLIB_SSA_XAUUSD!$J$2:$J$1001,ALGLIB_SSA_XAUUSD!$M$2:$M$1001,"",0)</f>
        <v>4641.13</v>
      </c>
      <c r="L436">
        <f>_xlfn.XLOOKUP($A436,ALGLIB_SSA_XAUUSD!$J$2:$J$1001,ALGLIB_SSA_XAUUSD!$N$2:$N$1001,"",0)</f>
        <v>4650.9205899999997</v>
      </c>
      <c r="M436">
        <f>_xlfn.XLOOKUP($A436,ALGLIB_SSA_XAUUSD!$J$2:$J$1001,ALGLIB_SSA_XAUUSD!$O$2:$O$1001,"",0)</f>
        <v>4652.0835100000004</v>
      </c>
      <c r="N436">
        <f>_xlfn.XLOOKUP($A436,ALGLIB_SSA_XAUUSD!$J$2:$J$1001,ALGLIB_SSA_XAUUSD!$P$2:$P$1001,"",0)</f>
        <v>4656.7174100000002</v>
      </c>
      <c r="O436">
        <f>_xlfn.XLOOKUP($A436,ALGLIB_SSA_XAUUSD!$J$2:$J$1001,ALGLIB_SSA_XAUUSD!$Q$2:$Q$1001,"",0)</f>
        <v>4639.5827399999998</v>
      </c>
      <c r="R436">
        <f t="shared" si="90"/>
        <v>1775524200</v>
      </c>
      <c r="S436" t="str">
        <f t="shared" si="91"/>
        <v>XAUUSD</v>
      </c>
      <c r="T436" t="str">
        <f t="shared" si="92"/>
        <v>M5</v>
      </c>
      <c r="U436">
        <f t="shared" si="93"/>
        <v>4641.13</v>
      </c>
      <c r="V436">
        <f t="shared" si="94"/>
        <v>4645.7565400000003</v>
      </c>
      <c r="W436">
        <f t="shared" si="95"/>
        <v>4648.1322966666667</v>
      </c>
      <c r="X436">
        <f t="shared" si="96"/>
        <v>4650.9205899999997</v>
      </c>
      <c r="Y436">
        <f t="shared" si="97"/>
        <v>4652.0835100000004</v>
      </c>
      <c r="Z436">
        <f t="shared" si="98"/>
        <v>4656.9387349999997</v>
      </c>
      <c r="AA436">
        <f t="shared" si="99"/>
        <v>4656.7174100000002</v>
      </c>
      <c r="AB436">
        <f t="shared" si="100"/>
        <v>4634.1837483333338</v>
      </c>
      <c r="AC436">
        <f t="shared" si="101"/>
        <v>4639.5827399999998</v>
      </c>
      <c r="AE436">
        <f t="shared" si="102"/>
        <v>4650.9205899999997</v>
      </c>
      <c r="AF436">
        <f t="shared" si="103"/>
        <v>4656.9387349999997</v>
      </c>
      <c r="AG436">
        <f t="shared" si="104"/>
        <v>4634.1837483333338</v>
      </c>
    </row>
    <row r="437" spans="1:33" x14ac:dyDescent="0.55000000000000004">
      <c r="A437">
        <f>ALGLIB_SSA_XAUUSD!J437</f>
        <v>1775524500</v>
      </c>
      <c r="B437" t="str">
        <f>_xlfn.XLOOKUP($A437,ALGLIB_SSA_XAUUSD!$A$2:$A$1001,ALGLIB_SSA_XAUUSD!$B$2:$B$1001,"",0)</f>
        <v/>
      </c>
      <c r="C437" t="str">
        <f>_xlfn.XLOOKUP($A437,ALGLIB_SSA_XAUUSD!$A$2:$A$1001,ALGLIB_SSA_XAUUSD!$C$2:$C$1001,"",0)</f>
        <v/>
      </c>
      <c r="D437" s="1">
        <f>D434+(D446-D434)*3/12</f>
        <v>4632.9875000000002</v>
      </c>
      <c r="E437" s="1">
        <f>E434+(E446-E434)*3/12</f>
        <v>4645.7010499999997</v>
      </c>
      <c r="F437" s="1">
        <f>F434+(F446-F434)*3/12</f>
        <v>4647.9990850000004</v>
      </c>
      <c r="G437" s="1">
        <f>G434+(G446-G434)*3/12</f>
        <v>4656.8219074999997</v>
      </c>
      <c r="H437" s="1">
        <f>H434+(H446-H434)*3/12</f>
        <v>4633.9414925000001</v>
      </c>
      <c r="I437" t="str">
        <f>_xlfn.XLOOKUP($A437,ALGLIB_SSA_XAUUSD!$J$2:$J$1001,ALGLIB_SSA_XAUUSD!$K$2:$K$1001,"",0)</f>
        <v>XAUUSD</v>
      </c>
      <c r="J437" t="str">
        <f>_xlfn.XLOOKUP($A437,ALGLIB_SSA_XAUUSD!$J$2:$J$1001,ALGLIB_SSA_XAUUSD!$L$2:$L$1001,"",0)</f>
        <v>M5</v>
      </c>
      <c r="K437">
        <f>_xlfn.XLOOKUP($A437,ALGLIB_SSA_XAUUSD!$J$2:$J$1001,ALGLIB_SSA_XAUUSD!$M$2:$M$1001,"",0)</f>
        <v>4651.33</v>
      </c>
      <c r="L437">
        <f>_xlfn.XLOOKUP($A437,ALGLIB_SSA_XAUUSD!$J$2:$J$1001,ALGLIB_SSA_XAUUSD!$N$2:$N$1001,"",0)</f>
        <v>4650.5928400000003</v>
      </c>
      <c r="M437">
        <f>_xlfn.XLOOKUP($A437,ALGLIB_SSA_XAUUSD!$J$2:$J$1001,ALGLIB_SSA_XAUUSD!$O$2:$O$1001,"",0)</f>
        <v>4651.33817</v>
      </c>
      <c r="N437">
        <f>_xlfn.XLOOKUP($A437,ALGLIB_SSA_XAUUSD!$J$2:$J$1001,ALGLIB_SSA_XAUUSD!$P$2:$P$1001,"",0)</f>
        <v>4656.7620800000004</v>
      </c>
      <c r="O437">
        <f>_xlfn.XLOOKUP($A437,ALGLIB_SSA_XAUUSD!$J$2:$J$1001,ALGLIB_SSA_XAUUSD!$Q$2:$Q$1001,"",0)</f>
        <v>4640.0118700000003</v>
      </c>
      <c r="R437">
        <f t="shared" si="90"/>
        <v>1775524500</v>
      </c>
      <c r="S437" t="str">
        <f t="shared" si="91"/>
        <v>XAUUSD</v>
      </c>
      <c r="T437" t="str">
        <f t="shared" si="92"/>
        <v>M5</v>
      </c>
      <c r="U437">
        <f t="shared" si="93"/>
        <v>4651.33</v>
      </c>
      <c r="V437">
        <f t="shared" si="94"/>
        <v>4645.7010499999997</v>
      </c>
      <c r="W437">
        <f t="shared" si="95"/>
        <v>4647.9990850000004</v>
      </c>
      <c r="X437">
        <f t="shared" si="96"/>
        <v>4650.5928400000003</v>
      </c>
      <c r="Y437">
        <f t="shared" si="97"/>
        <v>4651.33817</v>
      </c>
      <c r="Z437">
        <f t="shared" si="98"/>
        <v>4656.8219074999997</v>
      </c>
      <c r="AA437">
        <f t="shared" si="99"/>
        <v>4656.7620800000004</v>
      </c>
      <c r="AB437">
        <f t="shared" si="100"/>
        <v>4633.9414925000001</v>
      </c>
      <c r="AC437">
        <f t="shared" si="101"/>
        <v>4640.0118700000003</v>
      </c>
      <c r="AE437">
        <f t="shared" si="102"/>
        <v>4650.5928400000003</v>
      </c>
      <c r="AF437">
        <f t="shared" si="103"/>
        <v>4656.8219074999997</v>
      </c>
      <c r="AG437">
        <f t="shared" si="104"/>
        <v>4633.9414925000001</v>
      </c>
    </row>
    <row r="438" spans="1:33" x14ac:dyDescent="0.55000000000000004">
      <c r="A438">
        <f>ALGLIB_SSA_XAUUSD!J438</f>
        <v>1775524800</v>
      </c>
      <c r="B438" t="str">
        <f>_xlfn.XLOOKUP($A438,ALGLIB_SSA_XAUUSD!$A$2:$A$1001,ALGLIB_SSA_XAUUSD!$B$2:$B$1001,"",0)</f>
        <v/>
      </c>
      <c r="C438" t="str">
        <f>_xlfn.XLOOKUP($A438,ALGLIB_SSA_XAUUSD!$A$2:$A$1001,ALGLIB_SSA_XAUUSD!$C$2:$C$1001,"",0)</f>
        <v/>
      </c>
      <c r="D438" s="1">
        <f>D434+(D446-D434)*4/12</f>
        <v>4634.9366666666665</v>
      </c>
      <c r="E438" s="1">
        <f>E434+(E446-E434)*4/12</f>
        <v>4645.6455599999999</v>
      </c>
      <c r="F438" s="1">
        <f>F434+(F446-F434)*4/12</f>
        <v>4647.8658733333332</v>
      </c>
      <c r="G438" s="1">
        <f>G434+(G446-G434)*4/12</f>
        <v>4656.7050799999997</v>
      </c>
      <c r="H438" s="1">
        <f>H434+(H446-H434)*4/12</f>
        <v>4633.6992366666673</v>
      </c>
      <c r="I438" t="str">
        <f>_xlfn.XLOOKUP($A438,ALGLIB_SSA_XAUUSD!$J$2:$J$1001,ALGLIB_SSA_XAUUSD!$K$2:$K$1001,"",0)</f>
        <v>XAUUSD</v>
      </c>
      <c r="J438" t="str">
        <f>_xlfn.XLOOKUP($A438,ALGLIB_SSA_XAUUSD!$J$2:$J$1001,ALGLIB_SSA_XAUUSD!$L$2:$L$1001,"",0)</f>
        <v>M5</v>
      </c>
      <c r="K438">
        <f>_xlfn.XLOOKUP($A438,ALGLIB_SSA_XAUUSD!$J$2:$J$1001,ALGLIB_SSA_XAUUSD!$M$2:$M$1001,"",0)</f>
        <v>4649.8999999999996</v>
      </c>
      <c r="L438">
        <f>_xlfn.XLOOKUP($A438,ALGLIB_SSA_XAUUSD!$J$2:$J$1001,ALGLIB_SSA_XAUUSD!$N$2:$N$1001,"",0)</f>
        <v>4650.17796</v>
      </c>
      <c r="M438">
        <f>_xlfn.XLOOKUP($A438,ALGLIB_SSA_XAUUSD!$J$2:$J$1001,ALGLIB_SSA_XAUUSD!$O$2:$O$1001,"",0)</f>
        <v>4650.7580699999999</v>
      </c>
      <c r="N438">
        <f>_xlfn.XLOOKUP($A438,ALGLIB_SSA_XAUUSD!$J$2:$J$1001,ALGLIB_SSA_XAUUSD!$P$2:$P$1001,"",0)</f>
        <v>4656.8975499999997</v>
      </c>
      <c r="O438">
        <f>_xlfn.XLOOKUP($A438,ALGLIB_SSA_XAUUSD!$J$2:$J$1001,ALGLIB_SSA_XAUUSD!$Q$2:$Q$1001,"",0)</f>
        <v>4640.8892900000001</v>
      </c>
      <c r="R438">
        <f t="shared" si="90"/>
        <v>1775524800</v>
      </c>
      <c r="S438" t="str">
        <f t="shared" si="91"/>
        <v>XAUUSD</v>
      </c>
      <c r="T438" t="str">
        <f t="shared" si="92"/>
        <v>M5</v>
      </c>
      <c r="U438">
        <f t="shared" si="93"/>
        <v>4649.8999999999996</v>
      </c>
      <c r="V438">
        <f t="shared" si="94"/>
        <v>4645.6455599999999</v>
      </c>
      <c r="W438">
        <f t="shared" si="95"/>
        <v>4647.8658733333332</v>
      </c>
      <c r="X438">
        <f t="shared" si="96"/>
        <v>4650.17796</v>
      </c>
      <c r="Y438">
        <f t="shared" si="97"/>
        <v>4650.7580699999999</v>
      </c>
      <c r="Z438">
        <f t="shared" si="98"/>
        <v>4656.7050799999997</v>
      </c>
      <c r="AA438">
        <f t="shared" si="99"/>
        <v>4656.8975499999997</v>
      </c>
      <c r="AB438">
        <f t="shared" si="100"/>
        <v>4633.6992366666673</v>
      </c>
      <c r="AC438">
        <f t="shared" si="101"/>
        <v>4640.8892900000001</v>
      </c>
      <c r="AE438">
        <f t="shared" si="102"/>
        <v>4650.17796</v>
      </c>
      <c r="AF438">
        <f t="shared" si="103"/>
        <v>4656.7050799999997</v>
      </c>
      <c r="AG438">
        <f t="shared" si="104"/>
        <v>4633.6992366666673</v>
      </c>
    </row>
    <row r="439" spans="1:33" x14ac:dyDescent="0.55000000000000004">
      <c r="A439">
        <f>ALGLIB_SSA_XAUUSD!J439</f>
        <v>1775525100</v>
      </c>
      <c r="B439" t="str">
        <f>_xlfn.XLOOKUP($A439,ALGLIB_SSA_XAUUSD!$A$2:$A$1001,ALGLIB_SSA_XAUUSD!$B$2:$B$1001,"",0)</f>
        <v/>
      </c>
      <c r="C439" t="str">
        <f>_xlfn.XLOOKUP($A439,ALGLIB_SSA_XAUUSD!$A$2:$A$1001,ALGLIB_SSA_XAUUSD!$C$2:$C$1001,"",0)</f>
        <v/>
      </c>
      <c r="D439" s="1">
        <f>D434+(D446-D434)*5/12</f>
        <v>4636.8858333333337</v>
      </c>
      <c r="E439" s="1">
        <f>E434+(E446-E434)*5/12</f>
        <v>4645.5900700000002</v>
      </c>
      <c r="F439" s="1">
        <f>F434+(F446-F434)*5/12</f>
        <v>4647.7326616666669</v>
      </c>
      <c r="G439" s="1">
        <f>G434+(G446-G434)*5/12</f>
        <v>4656.5882524999997</v>
      </c>
      <c r="H439" s="1">
        <f>H434+(H446-H434)*5/12</f>
        <v>4633.4569808333335</v>
      </c>
      <c r="I439" t="str">
        <f>_xlfn.XLOOKUP($A439,ALGLIB_SSA_XAUUSD!$J$2:$J$1001,ALGLIB_SSA_XAUUSD!$K$2:$K$1001,"",0)</f>
        <v>XAUUSD</v>
      </c>
      <c r="J439" t="str">
        <f>_xlfn.XLOOKUP($A439,ALGLIB_SSA_XAUUSD!$J$2:$J$1001,ALGLIB_SSA_XAUUSD!$L$2:$L$1001,"",0)</f>
        <v>M5</v>
      </c>
      <c r="K439">
        <f>_xlfn.XLOOKUP($A439,ALGLIB_SSA_XAUUSD!$J$2:$J$1001,ALGLIB_SSA_XAUUSD!$M$2:$M$1001,"",0)</f>
        <v>4654.8599999999997</v>
      </c>
      <c r="L439">
        <f>_xlfn.XLOOKUP($A439,ALGLIB_SSA_XAUUSD!$J$2:$J$1001,ALGLIB_SSA_XAUUSD!$N$2:$N$1001,"",0)</f>
        <v>4649.3176100000001</v>
      </c>
      <c r="M439">
        <f>_xlfn.XLOOKUP($A439,ALGLIB_SSA_XAUUSD!$J$2:$J$1001,ALGLIB_SSA_XAUUSD!$O$2:$O$1001,"",0)</f>
        <v>4650.03784</v>
      </c>
      <c r="N439">
        <f>_xlfn.XLOOKUP($A439,ALGLIB_SSA_XAUUSD!$J$2:$J$1001,ALGLIB_SSA_XAUUSD!$P$2:$P$1001,"",0)</f>
        <v>4656.58968</v>
      </c>
      <c r="O439">
        <f>_xlfn.XLOOKUP($A439,ALGLIB_SSA_XAUUSD!$J$2:$J$1001,ALGLIB_SSA_XAUUSD!$Q$2:$Q$1001,"",0)</f>
        <v>4641.2531099999997</v>
      </c>
      <c r="R439">
        <f t="shared" si="90"/>
        <v>1775525100</v>
      </c>
      <c r="S439" t="str">
        <f t="shared" si="91"/>
        <v>XAUUSD</v>
      </c>
      <c r="T439" t="str">
        <f t="shared" si="92"/>
        <v>M5</v>
      </c>
      <c r="U439">
        <f t="shared" si="93"/>
        <v>4654.8599999999997</v>
      </c>
      <c r="V439">
        <f t="shared" si="94"/>
        <v>4645.5900700000002</v>
      </c>
      <c r="W439">
        <f t="shared" si="95"/>
        <v>4647.7326616666669</v>
      </c>
      <c r="X439">
        <f t="shared" si="96"/>
        <v>4649.3176100000001</v>
      </c>
      <c r="Y439">
        <f t="shared" si="97"/>
        <v>4650.03784</v>
      </c>
      <c r="Z439">
        <f t="shared" si="98"/>
        <v>4656.5882524999997</v>
      </c>
      <c r="AA439">
        <f t="shared" si="99"/>
        <v>4656.58968</v>
      </c>
      <c r="AB439">
        <f t="shared" si="100"/>
        <v>4633.4569808333335</v>
      </c>
      <c r="AC439">
        <f t="shared" si="101"/>
        <v>4641.2531099999997</v>
      </c>
      <c r="AE439">
        <f t="shared" si="102"/>
        <v>4649.3176100000001</v>
      </c>
      <c r="AF439">
        <f t="shared" si="103"/>
        <v>4656.5882524999997</v>
      </c>
      <c r="AG439">
        <f t="shared" si="104"/>
        <v>4633.4569808333335</v>
      </c>
    </row>
    <row r="440" spans="1:33" x14ac:dyDescent="0.55000000000000004">
      <c r="A440">
        <f>ALGLIB_SSA_XAUUSD!J440</f>
        <v>1775525400</v>
      </c>
      <c r="B440" t="str">
        <f>_xlfn.XLOOKUP($A440,ALGLIB_SSA_XAUUSD!$A$2:$A$1001,ALGLIB_SSA_XAUUSD!$B$2:$B$1001,"",0)</f>
        <v/>
      </c>
      <c r="C440" t="str">
        <f>_xlfn.XLOOKUP($A440,ALGLIB_SSA_XAUUSD!$A$2:$A$1001,ALGLIB_SSA_XAUUSD!$C$2:$C$1001,"",0)</f>
        <v/>
      </c>
      <c r="D440" s="1">
        <f>D434+(D446-D434)*6/12</f>
        <v>4638.835</v>
      </c>
      <c r="E440" s="1">
        <f>E434+(E446-E434)*6/12</f>
        <v>4645.5345799999996</v>
      </c>
      <c r="F440" s="1">
        <f>F434+(F446-F434)*6/12</f>
        <v>4647.5994499999997</v>
      </c>
      <c r="G440" s="1">
        <f>G434+(G446-G434)*6/12</f>
        <v>4656.4714249999997</v>
      </c>
      <c r="H440" s="1">
        <f>H434+(H446-H434)*6/12</f>
        <v>4633.2147249999998</v>
      </c>
      <c r="I440" t="str">
        <f>_xlfn.XLOOKUP($A440,ALGLIB_SSA_XAUUSD!$J$2:$J$1001,ALGLIB_SSA_XAUUSD!$K$2:$K$1001,"",0)</f>
        <v>XAUUSD</v>
      </c>
      <c r="J440" t="str">
        <f>_xlfn.XLOOKUP($A440,ALGLIB_SSA_XAUUSD!$J$2:$J$1001,ALGLIB_SSA_XAUUSD!$L$2:$L$1001,"",0)</f>
        <v>M5</v>
      </c>
      <c r="K440">
        <f>_xlfn.XLOOKUP($A440,ALGLIB_SSA_XAUUSD!$J$2:$J$1001,ALGLIB_SSA_XAUUSD!$M$2:$M$1001,"",0)</f>
        <v>4657.66</v>
      </c>
      <c r="L440">
        <f>_xlfn.XLOOKUP($A440,ALGLIB_SSA_XAUUSD!$J$2:$J$1001,ALGLIB_SSA_XAUUSD!$N$2:$N$1001,"",0)</f>
        <v>4647.53989</v>
      </c>
      <c r="M440">
        <f>_xlfn.XLOOKUP($A440,ALGLIB_SSA_XAUUSD!$J$2:$J$1001,ALGLIB_SSA_XAUUSD!$O$2:$O$1001,"",0)</f>
        <v>4648.7888700000003</v>
      </c>
      <c r="N440">
        <f>_xlfn.XLOOKUP($A440,ALGLIB_SSA_XAUUSD!$J$2:$J$1001,ALGLIB_SSA_XAUUSD!$P$2:$P$1001,"",0)</f>
        <v>4655.5137699999996</v>
      </c>
      <c r="O440">
        <f>_xlfn.XLOOKUP($A440,ALGLIB_SSA_XAUUSD!$J$2:$J$1001,ALGLIB_SSA_XAUUSD!$Q$2:$Q$1001,"",0)</f>
        <v>4640.5688200000004</v>
      </c>
      <c r="R440">
        <f t="shared" si="90"/>
        <v>1775525400</v>
      </c>
      <c r="S440" t="str">
        <f t="shared" si="91"/>
        <v>XAUUSD</v>
      </c>
      <c r="T440" t="str">
        <f t="shared" si="92"/>
        <v>M5</v>
      </c>
      <c r="U440">
        <f t="shared" si="93"/>
        <v>4657.66</v>
      </c>
      <c r="V440">
        <f t="shared" si="94"/>
        <v>4645.5345799999996</v>
      </c>
      <c r="W440">
        <f t="shared" si="95"/>
        <v>4647.5994499999997</v>
      </c>
      <c r="X440">
        <f t="shared" si="96"/>
        <v>4647.53989</v>
      </c>
      <c r="Y440">
        <f t="shared" si="97"/>
        <v>4648.7888700000003</v>
      </c>
      <c r="Z440">
        <f t="shared" si="98"/>
        <v>4656.4714249999997</v>
      </c>
      <c r="AA440">
        <f t="shared" si="99"/>
        <v>4655.5137699999996</v>
      </c>
      <c r="AB440">
        <f t="shared" si="100"/>
        <v>4633.2147249999998</v>
      </c>
      <c r="AC440">
        <f t="shared" si="101"/>
        <v>4640.5688200000004</v>
      </c>
      <c r="AE440">
        <f t="shared" si="102"/>
        <v>4647.53989</v>
      </c>
      <c r="AF440">
        <f t="shared" si="103"/>
        <v>4656.4714249999997</v>
      </c>
      <c r="AG440">
        <f t="shared" si="104"/>
        <v>4633.2147249999998</v>
      </c>
    </row>
    <row r="441" spans="1:33" x14ac:dyDescent="0.55000000000000004">
      <c r="A441">
        <f>ALGLIB_SSA_XAUUSD!J441</f>
        <v>1775525700</v>
      </c>
      <c r="B441" t="str">
        <f>_xlfn.XLOOKUP($A441,ALGLIB_SSA_XAUUSD!$A$2:$A$1001,ALGLIB_SSA_XAUUSD!$B$2:$B$1001,"",0)</f>
        <v/>
      </c>
      <c r="C441" t="str">
        <f>_xlfn.XLOOKUP($A441,ALGLIB_SSA_XAUUSD!$A$2:$A$1001,ALGLIB_SSA_XAUUSD!$C$2:$C$1001,"",0)</f>
        <v/>
      </c>
      <c r="D441" s="1">
        <f>D434+(D446-D434)*7/12</f>
        <v>4640.7841666666664</v>
      </c>
      <c r="E441" s="1">
        <f>E434+(E446-E434)*7/12</f>
        <v>4645.4790899999998</v>
      </c>
      <c r="F441" s="1">
        <f>F434+(F446-F434)*7/12</f>
        <v>4647.4662383333334</v>
      </c>
      <c r="G441" s="1">
        <f>G434+(G446-G434)*7/12</f>
        <v>4656.3545974999997</v>
      </c>
      <c r="H441" s="1">
        <f>H434+(H446-H434)*7/12</f>
        <v>4632.972469166667</v>
      </c>
      <c r="I441" t="str">
        <f>_xlfn.XLOOKUP($A441,ALGLIB_SSA_XAUUSD!$J$2:$J$1001,ALGLIB_SSA_XAUUSD!$K$2:$K$1001,"",0)</f>
        <v>XAUUSD</v>
      </c>
      <c r="J441" t="str">
        <f>_xlfn.XLOOKUP($A441,ALGLIB_SSA_XAUUSD!$J$2:$J$1001,ALGLIB_SSA_XAUUSD!$L$2:$L$1001,"",0)</f>
        <v>M5</v>
      </c>
      <c r="K441">
        <f>_xlfn.XLOOKUP($A441,ALGLIB_SSA_XAUUSD!$J$2:$J$1001,ALGLIB_SSA_XAUUSD!$M$2:$M$1001,"",0)</f>
        <v>4639.53</v>
      </c>
      <c r="L441">
        <f>_xlfn.XLOOKUP($A441,ALGLIB_SSA_XAUUSD!$J$2:$J$1001,ALGLIB_SSA_XAUUSD!$N$2:$N$1001,"",0)</f>
        <v>4644.5977000000003</v>
      </c>
      <c r="M441">
        <f>_xlfn.XLOOKUP($A441,ALGLIB_SSA_XAUUSD!$J$2:$J$1001,ALGLIB_SSA_XAUUSD!$O$2:$O$1001,"",0)</f>
        <v>4646.6932800000004</v>
      </c>
      <c r="N441">
        <f>_xlfn.XLOOKUP($A441,ALGLIB_SSA_XAUUSD!$J$2:$J$1001,ALGLIB_SSA_XAUUSD!$P$2:$P$1001,"",0)</f>
        <v>4653.1985599999998</v>
      </c>
      <c r="O441">
        <f>_xlfn.XLOOKUP($A441,ALGLIB_SSA_XAUUSD!$J$2:$J$1001,ALGLIB_SSA_XAUUSD!$Q$2:$Q$1001,"",0)</f>
        <v>4638.3731600000001</v>
      </c>
      <c r="R441">
        <f t="shared" si="90"/>
        <v>1775525700</v>
      </c>
      <c r="S441" t="str">
        <f t="shared" si="91"/>
        <v>XAUUSD</v>
      </c>
      <c r="T441" t="str">
        <f t="shared" si="92"/>
        <v>M5</v>
      </c>
      <c r="U441">
        <f t="shared" si="93"/>
        <v>4639.53</v>
      </c>
      <c r="V441">
        <f t="shared" si="94"/>
        <v>4645.4790899999998</v>
      </c>
      <c r="W441">
        <f t="shared" si="95"/>
        <v>4647.4662383333334</v>
      </c>
      <c r="X441">
        <f t="shared" si="96"/>
        <v>4644.5977000000003</v>
      </c>
      <c r="Y441">
        <f t="shared" si="97"/>
        <v>4646.6932800000004</v>
      </c>
      <c r="Z441">
        <f t="shared" si="98"/>
        <v>4656.3545974999997</v>
      </c>
      <c r="AA441">
        <f t="shared" si="99"/>
        <v>4653.1985599999998</v>
      </c>
      <c r="AB441">
        <f t="shared" si="100"/>
        <v>4632.972469166667</v>
      </c>
      <c r="AC441">
        <f t="shared" si="101"/>
        <v>4638.3731600000001</v>
      </c>
      <c r="AE441">
        <f t="shared" si="102"/>
        <v>4644.5977000000003</v>
      </c>
      <c r="AF441">
        <f t="shared" si="103"/>
        <v>4656.3545974999997</v>
      </c>
      <c r="AG441">
        <f t="shared" si="104"/>
        <v>4632.972469166667</v>
      </c>
    </row>
    <row r="442" spans="1:33" x14ac:dyDescent="0.55000000000000004">
      <c r="A442">
        <f>ALGLIB_SSA_XAUUSD!J442</f>
        <v>1775526000</v>
      </c>
      <c r="B442" t="str">
        <f>_xlfn.XLOOKUP($A442,ALGLIB_SSA_XAUUSD!$A$2:$A$1001,ALGLIB_SSA_XAUUSD!$B$2:$B$1001,"",0)</f>
        <v/>
      </c>
      <c r="C442" t="str">
        <f>_xlfn.XLOOKUP($A442,ALGLIB_SSA_XAUUSD!$A$2:$A$1001,ALGLIB_SSA_XAUUSD!$C$2:$C$1001,"",0)</f>
        <v/>
      </c>
      <c r="D442" s="1">
        <f>D434+(D446-D434)*8/12</f>
        <v>4642.7333333333336</v>
      </c>
      <c r="E442" s="1">
        <f>E434+(E446-E434)*8/12</f>
        <v>4645.4236000000001</v>
      </c>
      <c r="F442" s="1">
        <f>F434+(F446-F434)*8/12</f>
        <v>4647.3330266666671</v>
      </c>
      <c r="G442" s="1">
        <f>G434+(G446-G434)*8/12</f>
        <v>4656.2377699999997</v>
      </c>
      <c r="H442" s="1">
        <f>H434+(H446-H434)*8/12</f>
        <v>4632.7302133333333</v>
      </c>
      <c r="I442" t="str">
        <f>_xlfn.XLOOKUP($A442,ALGLIB_SSA_XAUUSD!$J$2:$J$1001,ALGLIB_SSA_XAUUSD!$K$2:$K$1001,"",0)</f>
        <v>XAUUSD</v>
      </c>
      <c r="J442" t="str">
        <f>_xlfn.XLOOKUP($A442,ALGLIB_SSA_XAUUSD!$J$2:$J$1001,ALGLIB_SSA_XAUUSD!$L$2:$L$1001,"",0)</f>
        <v>M5</v>
      </c>
      <c r="K442">
        <f>_xlfn.XLOOKUP($A442,ALGLIB_SSA_XAUUSD!$J$2:$J$1001,ALGLIB_SSA_XAUUSD!$M$2:$M$1001,"",0)</f>
        <v>4642.03</v>
      </c>
      <c r="L442">
        <f>_xlfn.XLOOKUP($A442,ALGLIB_SSA_XAUUSD!$J$2:$J$1001,ALGLIB_SSA_XAUUSD!$N$2:$N$1001,"",0)</f>
        <v>4640.9912400000003</v>
      </c>
      <c r="M442">
        <f>_xlfn.XLOOKUP($A442,ALGLIB_SSA_XAUUSD!$J$2:$J$1001,ALGLIB_SSA_XAUUSD!$O$2:$O$1001,"",0)</f>
        <v>4643.8422600000004</v>
      </c>
      <c r="N442">
        <f>_xlfn.XLOOKUP($A442,ALGLIB_SSA_XAUUSD!$J$2:$J$1001,ALGLIB_SSA_XAUUSD!$P$2:$P$1001,"",0)</f>
        <v>4649.6217699999997</v>
      </c>
      <c r="O442">
        <f>_xlfn.XLOOKUP($A442,ALGLIB_SSA_XAUUSD!$J$2:$J$1001,ALGLIB_SSA_XAUUSD!$Q$2:$Q$1001,"",0)</f>
        <v>4635.1774999999998</v>
      </c>
      <c r="R442">
        <f t="shared" si="90"/>
        <v>1775526000</v>
      </c>
      <c r="S442" t="str">
        <f t="shared" si="91"/>
        <v>XAUUSD</v>
      </c>
      <c r="T442" t="str">
        <f t="shared" si="92"/>
        <v>M5</v>
      </c>
      <c r="U442">
        <f t="shared" si="93"/>
        <v>4642.03</v>
      </c>
      <c r="V442">
        <f t="shared" si="94"/>
        <v>4645.4236000000001</v>
      </c>
      <c r="W442">
        <f t="shared" si="95"/>
        <v>4647.3330266666671</v>
      </c>
      <c r="X442">
        <f t="shared" si="96"/>
        <v>4640.9912400000003</v>
      </c>
      <c r="Y442">
        <f t="shared" si="97"/>
        <v>4643.8422600000004</v>
      </c>
      <c r="Z442">
        <f t="shared" si="98"/>
        <v>4656.2377699999997</v>
      </c>
      <c r="AA442">
        <f t="shared" si="99"/>
        <v>4649.6217699999997</v>
      </c>
      <c r="AB442">
        <f t="shared" si="100"/>
        <v>4632.7302133333333</v>
      </c>
      <c r="AC442">
        <f t="shared" si="101"/>
        <v>4635.1774999999998</v>
      </c>
      <c r="AE442">
        <f t="shared" si="102"/>
        <v>4640.9912400000003</v>
      </c>
      <c r="AF442">
        <f t="shared" si="103"/>
        <v>4656.2377699999997</v>
      </c>
      <c r="AG442">
        <f t="shared" si="104"/>
        <v>4632.7302133333333</v>
      </c>
    </row>
    <row r="443" spans="1:33" x14ac:dyDescent="0.55000000000000004">
      <c r="A443">
        <f>ALGLIB_SSA_XAUUSD!J443</f>
        <v>1775526300</v>
      </c>
      <c r="B443" t="str">
        <f>_xlfn.XLOOKUP($A443,ALGLIB_SSA_XAUUSD!$A$2:$A$1001,ALGLIB_SSA_XAUUSD!$B$2:$B$1001,"",0)</f>
        <v/>
      </c>
      <c r="C443" t="str">
        <f>_xlfn.XLOOKUP($A443,ALGLIB_SSA_XAUUSD!$A$2:$A$1001,ALGLIB_SSA_XAUUSD!$C$2:$C$1001,"",0)</f>
        <v/>
      </c>
      <c r="D443" s="1">
        <f>D434+(D446-D434)*9/12</f>
        <v>4644.6824999999999</v>
      </c>
      <c r="E443" s="1">
        <f>E434+(E446-E434)*9/12</f>
        <v>4645.3681100000003</v>
      </c>
      <c r="F443" s="1">
        <f>F434+(F446-F434)*9/12</f>
        <v>4647.1998149999999</v>
      </c>
      <c r="G443" s="1">
        <f>G434+(G446-G434)*9/12</f>
        <v>4656.1209424999997</v>
      </c>
      <c r="H443" s="1">
        <f>H434+(H446-H434)*9/12</f>
        <v>4632.4879575000004</v>
      </c>
      <c r="I443" t="str">
        <f>_xlfn.XLOOKUP($A443,ALGLIB_SSA_XAUUSD!$J$2:$J$1001,ALGLIB_SSA_XAUUSD!$K$2:$K$1001,"",0)</f>
        <v>XAUUSD</v>
      </c>
      <c r="J443" t="str">
        <f>_xlfn.XLOOKUP($A443,ALGLIB_SSA_XAUUSD!$J$2:$J$1001,ALGLIB_SSA_XAUUSD!$L$2:$L$1001,"",0)</f>
        <v>M5</v>
      </c>
      <c r="K443">
        <f>_xlfn.XLOOKUP($A443,ALGLIB_SSA_XAUUSD!$J$2:$J$1001,ALGLIB_SSA_XAUUSD!$M$2:$M$1001,"",0)</f>
        <v>4634.29</v>
      </c>
      <c r="L443">
        <f>_xlfn.XLOOKUP($A443,ALGLIB_SSA_XAUUSD!$J$2:$J$1001,ALGLIB_SSA_XAUUSD!$N$2:$N$1001,"",0)</f>
        <v>4636.89426</v>
      </c>
      <c r="M443">
        <f>_xlfn.XLOOKUP($A443,ALGLIB_SSA_XAUUSD!$J$2:$J$1001,ALGLIB_SSA_XAUUSD!$O$2:$O$1001,"",0)</f>
        <v>4640.3682600000002</v>
      </c>
      <c r="N443">
        <f>_xlfn.XLOOKUP($A443,ALGLIB_SSA_XAUUSD!$J$2:$J$1001,ALGLIB_SSA_XAUUSD!$P$2:$P$1001,"",0)</f>
        <v>4645.2283600000001</v>
      </c>
      <c r="O443">
        <f>_xlfn.XLOOKUP($A443,ALGLIB_SSA_XAUUSD!$J$2:$J$1001,ALGLIB_SSA_XAUUSD!$Q$2:$Q$1001,"",0)</f>
        <v>4631.1117000000004</v>
      </c>
      <c r="R443">
        <f t="shared" si="90"/>
        <v>1775526300</v>
      </c>
      <c r="S443" t="str">
        <f t="shared" si="91"/>
        <v>XAUUSD</v>
      </c>
      <c r="T443" t="str">
        <f t="shared" si="92"/>
        <v>M5</v>
      </c>
      <c r="U443">
        <f t="shared" si="93"/>
        <v>4634.29</v>
      </c>
      <c r="V443">
        <f t="shared" si="94"/>
        <v>4645.3681100000003</v>
      </c>
      <c r="W443">
        <f t="shared" si="95"/>
        <v>4647.1998149999999</v>
      </c>
      <c r="X443">
        <f t="shared" si="96"/>
        <v>4636.89426</v>
      </c>
      <c r="Y443">
        <f t="shared" si="97"/>
        <v>4640.3682600000002</v>
      </c>
      <c r="Z443">
        <f t="shared" si="98"/>
        <v>4656.1209424999997</v>
      </c>
      <c r="AA443">
        <f t="shared" si="99"/>
        <v>4645.2283600000001</v>
      </c>
      <c r="AB443">
        <f t="shared" si="100"/>
        <v>4632.4879575000004</v>
      </c>
      <c r="AC443">
        <f t="shared" si="101"/>
        <v>4631.1117000000004</v>
      </c>
      <c r="AE443">
        <f t="shared" si="102"/>
        <v>4636.89426</v>
      </c>
      <c r="AF443">
        <f t="shared" si="103"/>
        <v>4656.1209424999997</v>
      </c>
      <c r="AG443">
        <f t="shared" si="104"/>
        <v>4632.4879575000004</v>
      </c>
    </row>
    <row r="444" spans="1:33" x14ac:dyDescent="0.55000000000000004">
      <c r="A444">
        <f>ALGLIB_SSA_XAUUSD!J444</f>
        <v>1775526600</v>
      </c>
      <c r="B444" t="str">
        <f>_xlfn.XLOOKUP($A444,ALGLIB_SSA_XAUUSD!$A$2:$A$1001,ALGLIB_SSA_XAUUSD!$B$2:$B$1001,"",0)</f>
        <v/>
      </c>
      <c r="C444" t="str">
        <f>_xlfn.XLOOKUP($A444,ALGLIB_SSA_XAUUSD!$A$2:$A$1001,ALGLIB_SSA_XAUUSD!$C$2:$C$1001,"",0)</f>
        <v/>
      </c>
      <c r="D444" s="1">
        <f>D434+(D446-D434)*10/12</f>
        <v>4646.6316666666662</v>
      </c>
      <c r="E444" s="1">
        <f>E434+(E446-E434)*10/12</f>
        <v>4645.3126200000006</v>
      </c>
      <c r="F444" s="1">
        <f>F434+(F446-F434)*10/12</f>
        <v>4647.0666033333337</v>
      </c>
      <c r="G444" s="1">
        <f>G434+(G446-G434)*10/12</f>
        <v>4656.0041149999997</v>
      </c>
      <c r="H444" s="1">
        <f>H434+(H446-H434)*10/12</f>
        <v>4632.2457016666667</v>
      </c>
      <c r="I444" t="str">
        <f>_xlfn.XLOOKUP($A444,ALGLIB_SSA_XAUUSD!$J$2:$J$1001,ALGLIB_SSA_XAUUSD!$K$2:$K$1001,"",0)</f>
        <v>XAUUSD</v>
      </c>
      <c r="J444" t="str">
        <f>_xlfn.XLOOKUP($A444,ALGLIB_SSA_XAUUSD!$J$2:$J$1001,ALGLIB_SSA_XAUUSD!$L$2:$L$1001,"",0)</f>
        <v>M5</v>
      </c>
      <c r="K444">
        <f>_xlfn.XLOOKUP($A444,ALGLIB_SSA_XAUUSD!$J$2:$J$1001,ALGLIB_SSA_XAUUSD!$M$2:$M$1001,"",0)</f>
        <v>4627.92</v>
      </c>
      <c r="L444">
        <f>_xlfn.XLOOKUP($A444,ALGLIB_SSA_XAUUSD!$J$2:$J$1001,ALGLIB_SSA_XAUUSD!$N$2:$N$1001,"",0)</f>
        <v>4632.8778499999999</v>
      </c>
      <c r="M444">
        <f>_xlfn.XLOOKUP($A444,ALGLIB_SSA_XAUUSD!$J$2:$J$1001,ALGLIB_SSA_XAUUSD!$O$2:$O$1001,"",0)</f>
        <v>4636.6230599999999</v>
      </c>
      <c r="N444">
        <f>_xlfn.XLOOKUP($A444,ALGLIB_SSA_XAUUSD!$J$2:$J$1001,ALGLIB_SSA_XAUUSD!$P$2:$P$1001,"",0)</f>
        <v>4640.3917700000002</v>
      </c>
      <c r="O444">
        <f>_xlfn.XLOOKUP($A444,ALGLIB_SSA_XAUUSD!$J$2:$J$1001,ALGLIB_SSA_XAUUSD!$Q$2:$Q$1001,"",0)</f>
        <v>4626.7209700000003</v>
      </c>
      <c r="R444">
        <f t="shared" si="90"/>
        <v>1775526600</v>
      </c>
      <c r="S444" t="str">
        <f t="shared" si="91"/>
        <v>XAUUSD</v>
      </c>
      <c r="T444" t="str">
        <f t="shared" si="92"/>
        <v>M5</v>
      </c>
      <c r="U444">
        <f t="shared" si="93"/>
        <v>4627.92</v>
      </c>
      <c r="V444">
        <f t="shared" si="94"/>
        <v>4645.3126200000006</v>
      </c>
      <c r="W444">
        <f t="shared" si="95"/>
        <v>4647.0666033333337</v>
      </c>
      <c r="X444">
        <f t="shared" si="96"/>
        <v>4632.8778499999999</v>
      </c>
      <c r="Y444">
        <f t="shared" si="97"/>
        <v>4636.6230599999999</v>
      </c>
      <c r="Z444">
        <f t="shared" si="98"/>
        <v>4656.0041149999997</v>
      </c>
      <c r="AA444">
        <f t="shared" si="99"/>
        <v>4640.3917700000002</v>
      </c>
      <c r="AB444">
        <f t="shared" si="100"/>
        <v>4632.2457016666667</v>
      </c>
      <c r="AC444">
        <f t="shared" si="101"/>
        <v>4626.7209700000003</v>
      </c>
      <c r="AE444">
        <f t="shared" si="102"/>
        <v>4632.8778499999999</v>
      </c>
      <c r="AF444">
        <f t="shared" si="103"/>
        <v>4656.0041149999997</v>
      </c>
      <c r="AG444">
        <f t="shared" si="104"/>
        <v>4632.2457016666667</v>
      </c>
    </row>
    <row r="445" spans="1:33" x14ac:dyDescent="0.55000000000000004">
      <c r="A445">
        <f>ALGLIB_SSA_XAUUSD!J445</f>
        <v>1775526900</v>
      </c>
      <c r="B445" t="str">
        <f>_xlfn.XLOOKUP($A445,ALGLIB_SSA_XAUUSD!$A$2:$A$1001,ALGLIB_SSA_XAUUSD!$B$2:$B$1001,"",0)</f>
        <v/>
      </c>
      <c r="C445" t="str">
        <f>_xlfn.XLOOKUP($A445,ALGLIB_SSA_XAUUSD!$A$2:$A$1001,ALGLIB_SSA_XAUUSD!$C$2:$C$1001,"",0)</f>
        <v/>
      </c>
      <c r="D445" s="1">
        <f>D434+(D446-D434)*11/12</f>
        <v>4648.5808333333334</v>
      </c>
      <c r="E445" s="1">
        <f>E434+(E446-E434)*11/12</f>
        <v>4645.25713</v>
      </c>
      <c r="F445" s="1">
        <f>F434+(F446-F434)*11/12</f>
        <v>4646.9333916666665</v>
      </c>
      <c r="G445" s="1">
        <f>G434+(G446-G434)*11/12</f>
        <v>4655.8872874999997</v>
      </c>
      <c r="H445" s="1">
        <f>H434+(H446-H434)*11/12</f>
        <v>4632.0034458333339</v>
      </c>
      <c r="I445" t="str">
        <f>_xlfn.XLOOKUP($A445,ALGLIB_SSA_XAUUSD!$J$2:$J$1001,ALGLIB_SSA_XAUUSD!$K$2:$K$1001,"",0)</f>
        <v>XAUUSD</v>
      </c>
      <c r="J445" t="str">
        <f>_xlfn.XLOOKUP($A445,ALGLIB_SSA_XAUUSD!$J$2:$J$1001,ALGLIB_SSA_XAUUSD!$L$2:$L$1001,"",0)</f>
        <v>M5</v>
      </c>
      <c r="K445">
        <f>_xlfn.XLOOKUP($A445,ALGLIB_SSA_XAUUSD!$J$2:$J$1001,ALGLIB_SSA_XAUUSD!$M$2:$M$1001,"",0)</f>
        <v>4627.1400000000003</v>
      </c>
      <c r="L445">
        <f>_xlfn.XLOOKUP($A445,ALGLIB_SSA_XAUUSD!$J$2:$J$1001,ALGLIB_SSA_XAUUSD!$N$2:$N$1001,"",0)</f>
        <v>4629.5489500000003</v>
      </c>
      <c r="M445">
        <f>_xlfn.XLOOKUP($A445,ALGLIB_SSA_XAUUSD!$J$2:$J$1001,ALGLIB_SSA_XAUUSD!$O$2:$O$1001,"",0)</f>
        <v>4633.0860000000002</v>
      </c>
      <c r="N445">
        <f>_xlfn.XLOOKUP($A445,ALGLIB_SSA_XAUUSD!$J$2:$J$1001,ALGLIB_SSA_XAUUSD!$P$2:$P$1001,"",0)</f>
        <v>4635.8693000000003</v>
      </c>
      <c r="O445">
        <f>_xlfn.XLOOKUP($A445,ALGLIB_SSA_XAUUSD!$J$2:$J$1001,ALGLIB_SSA_XAUUSD!$Q$2:$Q$1001,"",0)</f>
        <v>4622.95111</v>
      </c>
      <c r="R445">
        <f t="shared" si="90"/>
        <v>1775526900</v>
      </c>
      <c r="S445" t="str">
        <f t="shared" si="91"/>
        <v>XAUUSD</v>
      </c>
      <c r="T445" t="str">
        <f t="shared" si="92"/>
        <v>M5</v>
      </c>
      <c r="U445">
        <f t="shared" si="93"/>
        <v>4627.1400000000003</v>
      </c>
      <c r="V445">
        <f t="shared" si="94"/>
        <v>4645.25713</v>
      </c>
      <c r="W445">
        <f t="shared" si="95"/>
        <v>4646.9333916666665</v>
      </c>
      <c r="X445">
        <f t="shared" si="96"/>
        <v>4629.5489500000003</v>
      </c>
      <c r="Y445">
        <f t="shared" si="97"/>
        <v>4633.0860000000002</v>
      </c>
      <c r="Z445">
        <f t="shared" si="98"/>
        <v>4655.8872874999997</v>
      </c>
      <c r="AA445">
        <f t="shared" si="99"/>
        <v>4635.8693000000003</v>
      </c>
      <c r="AB445">
        <f t="shared" si="100"/>
        <v>4632.0034458333339</v>
      </c>
      <c r="AC445">
        <f t="shared" si="101"/>
        <v>4622.95111</v>
      </c>
      <c r="AE445">
        <f t="shared" si="102"/>
        <v>4629.5489500000003</v>
      </c>
      <c r="AF445">
        <f t="shared" si="103"/>
        <v>4655.8872874999997</v>
      </c>
      <c r="AG445">
        <f t="shared" si="104"/>
        <v>4632.0034458333339</v>
      </c>
    </row>
    <row r="446" spans="1:33" x14ac:dyDescent="0.55000000000000004">
      <c r="A446">
        <f>ALGLIB_SSA_XAUUSD!J446</f>
        <v>1775527200</v>
      </c>
      <c r="B446" t="str">
        <f>_xlfn.XLOOKUP($A446,ALGLIB_SSA_XAUUSD!$A$2:$A$1001,ALGLIB_SSA_XAUUSD!$B$2:$B$1001,"",0)</f>
        <v>XAUUSD</v>
      </c>
      <c r="C446" t="str">
        <f>_xlfn.XLOOKUP($A446,ALGLIB_SSA_XAUUSD!$A$2:$A$1001,ALGLIB_SSA_XAUUSD!$C$2:$C$1001,"",0)</f>
        <v>H1</v>
      </c>
      <c r="D446" s="2">
        <f>_xlfn.XLOOKUP($A446,ALGLIB_SSA_XAUUSD!$A$2:$A$1001,ALGLIB_SSA_XAUUSD!$D$2:$D$1001,"",0)</f>
        <v>4650.53</v>
      </c>
      <c r="E446" s="2">
        <f>_xlfn.XLOOKUP($A446,ALGLIB_SSA_XAUUSD!$A$2:$A$1001,ALGLIB_SSA_XAUUSD!$E$2:$E$1001,"",0)</f>
        <v>4645.2016400000002</v>
      </c>
      <c r="F446" s="2">
        <f>_xlfn.XLOOKUP($A446,ALGLIB_SSA_XAUUSD!$A$2:$A$1001,ALGLIB_SSA_XAUUSD!$F$2:$F$1001,"",0)</f>
        <v>4646.8001800000002</v>
      </c>
      <c r="G446" s="2">
        <f>_xlfn.XLOOKUP($A446,ALGLIB_SSA_XAUUSD!$A$2:$A$1001,ALGLIB_SSA_XAUUSD!$G$2:$G$1001,"",0)</f>
        <v>4655.7704599999997</v>
      </c>
      <c r="H446" s="2">
        <f>_xlfn.XLOOKUP($A446,ALGLIB_SSA_XAUUSD!$A$2:$A$1001,ALGLIB_SSA_XAUUSD!$H$2:$H$1001,"",0)</f>
        <v>4631.7611900000002</v>
      </c>
      <c r="I446" t="str">
        <f>_xlfn.XLOOKUP($A446,ALGLIB_SSA_XAUUSD!$J$2:$J$1001,ALGLIB_SSA_XAUUSD!$K$2:$K$1001,"",0)</f>
        <v>XAUUSD</v>
      </c>
      <c r="J446" t="str">
        <f>_xlfn.XLOOKUP($A446,ALGLIB_SSA_XAUUSD!$J$2:$J$1001,ALGLIB_SSA_XAUUSD!$L$2:$L$1001,"",0)</f>
        <v>M5</v>
      </c>
      <c r="K446">
        <f>_xlfn.XLOOKUP($A446,ALGLIB_SSA_XAUUSD!$J$2:$J$1001,ALGLIB_SSA_XAUUSD!$M$2:$M$1001,"",0)</f>
        <v>4628.32</v>
      </c>
      <c r="L446">
        <f>_xlfn.XLOOKUP($A446,ALGLIB_SSA_XAUUSD!$J$2:$J$1001,ALGLIB_SSA_XAUUSD!$N$2:$N$1001,"",0)</f>
        <v>4627.3237099999997</v>
      </c>
      <c r="M446">
        <f>_xlfn.XLOOKUP($A446,ALGLIB_SSA_XAUUSD!$J$2:$J$1001,ALGLIB_SSA_XAUUSD!$O$2:$O$1001,"",0)</f>
        <v>4630.2048599999998</v>
      </c>
      <c r="N446">
        <f>_xlfn.XLOOKUP($A446,ALGLIB_SSA_XAUUSD!$J$2:$J$1001,ALGLIB_SSA_XAUUSD!$P$2:$P$1001,"",0)</f>
        <v>4632.3976700000003</v>
      </c>
      <c r="O446">
        <f>_xlfn.XLOOKUP($A446,ALGLIB_SSA_XAUUSD!$J$2:$J$1001,ALGLIB_SSA_XAUUSD!$Q$2:$Q$1001,"",0)</f>
        <v>4620.4564600000003</v>
      </c>
      <c r="R446">
        <f t="shared" si="90"/>
        <v>1775527200</v>
      </c>
      <c r="S446" t="str">
        <f t="shared" si="91"/>
        <v>XAUUSD</v>
      </c>
      <c r="T446" t="str">
        <f t="shared" si="92"/>
        <v>M5</v>
      </c>
      <c r="U446">
        <f t="shared" si="93"/>
        <v>4628.32</v>
      </c>
      <c r="V446">
        <f t="shared" si="94"/>
        <v>4645.2016400000002</v>
      </c>
      <c r="W446">
        <f t="shared" si="95"/>
        <v>4646.8001800000002</v>
      </c>
      <c r="X446">
        <f t="shared" si="96"/>
        <v>4627.3237099999997</v>
      </c>
      <c r="Y446">
        <f t="shared" si="97"/>
        <v>4630.2048599999998</v>
      </c>
      <c r="Z446">
        <f t="shared" si="98"/>
        <v>4655.7704599999997</v>
      </c>
      <c r="AA446">
        <f t="shared" si="99"/>
        <v>4632.3976700000003</v>
      </c>
      <c r="AB446">
        <f t="shared" si="100"/>
        <v>4631.7611900000002</v>
      </c>
      <c r="AC446">
        <f t="shared" si="101"/>
        <v>4620.4564600000003</v>
      </c>
      <c r="AE446">
        <f t="shared" si="102"/>
        <v>4627.3237099999997</v>
      </c>
      <c r="AF446">
        <f t="shared" si="103"/>
        <v>4655.7704599999997</v>
      </c>
      <c r="AG446">
        <f t="shared" si="104"/>
        <v>4631.7611900000002</v>
      </c>
    </row>
    <row r="447" spans="1:33" x14ac:dyDescent="0.55000000000000004">
      <c r="A447">
        <f>ALGLIB_SSA_XAUUSD!J447</f>
        <v>1775527500</v>
      </c>
      <c r="B447" t="str">
        <f>_xlfn.XLOOKUP($A447,ALGLIB_SSA_XAUUSD!$A$2:$A$1001,ALGLIB_SSA_XAUUSD!$B$2:$B$1001,"",0)</f>
        <v/>
      </c>
      <c r="C447" t="str">
        <f>_xlfn.XLOOKUP($A447,ALGLIB_SSA_XAUUSD!$A$2:$A$1001,ALGLIB_SSA_XAUUSD!$C$2:$C$1001,"",0)</f>
        <v/>
      </c>
      <c r="D447" s="1">
        <f>D446+(D458-D446)*1/12</f>
        <v>4650.4391666666661</v>
      </c>
      <c r="E447" s="1">
        <f>E446+(E458-E446)*1/12</f>
        <v>4645.2901233333332</v>
      </c>
      <c r="F447" s="1">
        <f>F446+(F458-F446)*1/12</f>
        <v>4646.7778158333331</v>
      </c>
      <c r="G447" s="1">
        <f>G446+(G458-G446)*1/12</f>
        <v>4655.7842291666666</v>
      </c>
      <c r="H447" s="1">
        <f>H446+(H458-H446)*1/12</f>
        <v>4631.6923316666671</v>
      </c>
      <c r="I447" t="str">
        <f>_xlfn.XLOOKUP($A447,ALGLIB_SSA_XAUUSD!$J$2:$J$1001,ALGLIB_SSA_XAUUSD!$K$2:$K$1001,"",0)</f>
        <v>XAUUSD</v>
      </c>
      <c r="J447" t="str">
        <f>_xlfn.XLOOKUP($A447,ALGLIB_SSA_XAUUSD!$J$2:$J$1001,ALGLIB_SSA_XAUUSD!$L$2:$L$1001,"",0)</f>
        <v>M5</v>
      </c>
      <c r="K447">
        <f>_xlfn.XLOOKUP($A447,ALGLIB_SSA_XAUUSD!$J$2:$J$1001,ALGLIB_SSA_XAUUSD!$M$2:$M$1001,"",0)</f>
        <v>4631.6099999999997</v>
      </c>
      <c r="L447">
        <f>_xlfn.XLOOKUP($A447,ALGLIB_SSA_XAUUSD!$J$2:$J$1001,ALGLIB_SSA_XAUUSD!$N$2:$N$1001,"",0)</f>
        <v>4626.4400599999999</v>
      </c>
      <c r="M447">
        <f>_xlfn.XLOOKUP($A447,ALGLIB_SSA_XAUUSD!$J$2:$J$1001,ALGLIB_SSA_XAUUSD!$O$2:$O$1001,"",0)</f>
        <v>4628.3224600000003</v>
      </c>
      <c r="N447">
        <f>_xlfn.XLOOKUP($A447,ALGLIB_SSA_XAUUSD!$J$2:$J$1001,ALGLIB_SSA_XAUUSD!$P$2:$P$1001,"",0)</f>
        <v>4630.2571900000003</v>
      </c>
      <c r="O447">
        <f>_xlfn.XLOOKUP($A447,ALGLIB_SSA_XAUUSD!$J$2:$J$1001,ALGLIB_SSA_XAUUSD!$Q$2:$Q$1001,"",0)</f>
        <v>4619.4282899999998</v>
      </c>
      <c r="R447">
        <f t="shared" si="90"/>
        <v>1775527500</v>
      </c>
      <c r="S447" t="str">
        <f t="shared" si="91"/>
        <v>XAUUSD</v>
      </c>
      <c r="T447" t="str">
        <f t="shared" si="92"/>
        <v>M5</v>
      </c>
      <c r="U447">
        <f t="shared" si="93"/>
        <v>4631.6099999999997</v>
      </c>
      <c r="V447">
        <f t="shared" si="94"/>
        <v>4645.2901233333332</v>
      </c>
      <c r="W447">
        <f t="shared" si="95"/>
        <v>4646.7778158333331</v>
      </c>
      <c r="X447">
        <f t="shared" si="96"/>
        <v>4626.4400599999999</v>
      </c>
      <c r="Y447">
        <f t="shared" si="97"/>
        <v>4628.3224600000003</v>
      </c>
      <c r="Z447">
        <f t="shared" si="98"/>
        <v>4655.7842291666666</v>
      </c>
      <c r="AA447">
        <f t="shared" si="99"/>
        <v>4630.2571900000003</v>
      </c>
      <c r="AB447">
        <f t="shared" si="100"/>
        <v>4631.6923316666671</v>
      </c>
      <c r="AC447">
        <f t="shared" si="101"/>
        <v>4619.4282899999998</v>
      </c>
      <c r="AE447">
        <f t="shared" si="102"/>
        <v>4626.4400599999999</v>
      </c>
      <c r="AF447">
        <f t="shared" si="103"/>
        <v>4655.7842291666666</v>
      </c>
      <c r="AG447">
        <f t="shared" si="104"/>
        <v>4631.6923316666671</v>
      </c>
    </row>
    <row r="448" spans="1:33" x14ac:dyDescent="0.55000000000000004">
      <c r="A448">
        <f>ALGLIB_SSA_XAUUSD!J448</f>
        <v>1775527800</v>
      </c>
      <c r="B448" t="str">
        <f>_xlfn.XLOOKUP($A448,ALGLIB_SSA_XAUUSD!$A$2:$A$1001,ALGLIB_SSA_XAUUSD!$B$2:$B$1001,"",0)</f>
        <v/>
      </c>
      <c r="C448" t="str">
        <f>_xlfn.XLOOKUP($A448,ALGLIB_SSA_XAUUSD!$A$2:$A$1001,ALGLIB_SSA_XAUUSD!$C$2:$C$1001,"",0)</f>
        <v/>
      </c>
      <c r="D448" s="1">
        <f>D446+(D458-D446)*2/12</f>
        <v>4650.3483333333334</v>
      </c>
      <c r="E448" s="1">
        <f>E446+(E458-E446)*2/12</f>
        <v>4645.3786066666671</v>
      </c>
      <c r="F448" s="1">
        <f>F446+(F458-F446)*2/12</f>
        <v>4646.7554516666669</v>
      </c>
      <c r="G448" s="1">
        <f>G446+(G458-G446)*2/12</f>
        <v>4655.7979983333335</v>
      </c>
      <c r="H448" s="1">
        <f>H446+(H458-H446)*2/12</f>
        <v>4631.6234733333331</v>
      </c>
      <c r="I448" t="str">
        <f>_xlfn.XLOOKUP($A448,ALGLIB_SSA_XAUUSD!$J$2:$J$1001,ALGLIB_SSA_XAUUSD!$K$2:$K$1001,"",0)</f>
        <v>XAUUSD</v>
      </c>
      <c r="J448" t="str">
        <f>_xlfn.XLOOKUP($A448,ALGLIB_SSA_XAUUSD!$J$2:$J$1001,ALGLIB_SSA_XAUUSD!$L$2:$L$1001,"",0)</f>
        <v>M5</v>
      </c>
      <c r="K448">
        <f>_xlfn.XLOOKUP($A448,ALGLIB_SSA_XAUUSD!$J$2:$J$1001,ALGLIB_SSA_XAUUSD!$M$2:$M$1001,"",0)</f>
        <v>4626.9399999999996</v>
      </c>
      <c r="L448">
        <f>_xlfn.XLOOKUP($A448,ALGLIB_SSA_XAUUSD!$J$2:$J$1001,ALGLIB_SSA_XAUUSD!$N$2:$N$1001,"",0)</f>
        <v>4626.9356100000005</v>
      </c>
      <c r="M448">
        <f>_xlfn.XLOOKUP($A448,ALGLIB_SSA_XAUUSD!$J$2:$J$1001,ALGLIB_SSA_XAUUSD!$O$2:$O$1001,"",0)</f>
        <v>4627.6290300000001</v>
      </c>
      <c r="N448">
        <f>_xlfn.XLOOKUP($A448,ALGLIB_SSA_XAUUSD!$J$2:$J$1001,ALGLIB_SSA_XAUUSD!$P$2:$P$1001,"",0)</f>
        <v>4629.6924799999997</v>
      </c>
      <c r="O448">
        <f>_xlfn.XLOOKUP($A448,ALGLIB_SSA_XAUUSD!$J$2:$J$1001,ALGLIB_SSA_XAUUSD!$Q$2:$Q$1001,"",0)</f>
        <v>4620.1099299999996</v>
      </c>
      <c r="R448">
        <f t="shared" si="90"/>
        <v>1775527800</v>
      </c>
      <c r="S448" t="str">
        <f t="shared" si="91"/>
        <v>XAUUSD</v>
      </c>
      <c r="T448" t="str">
        <f t="shared" si="92"/>
        <v>M5</v>
      </c>
      <c r="U448">
        <f t="shared" si="93"/>
        <v>4626.9399999999996</v>
      </c>
      <c r="V448">
        <f t="shared" si="94"/>
        <v>4645.3786066666671</v>
      </c>
      <c r="W448">
        <f t="shared" si="95"/>
        <v>4646.7554516666669</v>
      </c>
      <c r="X448">
        <f t="shared" si="96"/>
        <v>4626.9356100000005</v>
      </c>
      <c r="Y448">
        <f t="shared" si="97"/>
        <v>4627.6290300000001</v>
      </c>
      <c r="Z448">
        <f t="shared" si="98"/>
        <v>4655.7979983333335</v>
      </c>
      <c r="AA448">
        <f t="shared" si="99"/>
        <v>4629.6924799999997</v>
      </c>
      <c r="AB448">
        <f t="shared" si="100"/>
        <v>4631.6234733333331</v>
      </c>
      <c r="AC448">
        <f t="shared" si="101"/>
        <v>4620.1099299999996</v>
      </c>
      <c r="AE448">
        <f t="shared" si="102"/>
        <v>4626.9356100000005</v>
      </c>
      <c r="AF448">
        <f t="shared" si="103"/>
        <v>4655.7979983333335</v>
      </c>
      <c r="AG448">
        <f t="shared" si="104"/>
        <v>4631.6234733333331</v>
      </c>
    </row>
    <row r="449" spans="1:33" x14ac:dyDescent="0.55000000000000004">
      <c r="A449">
        <f>ALGLIB_SSA_XAUUSD!J449</f>
        <v>1775528100</v>
      </c>
      <c r="B449" t="str">
        <f>_xlfn.XLOOKUP($A449,ALGLIB_SSA_XAUUSD!$A$2:$A$1001,ALGLIB_SSA_XAUUSD!$B$2:$B$1001,"",0)</f>
        <v/>
      </c>
      <c r="C449" t="str">
        <f>_xlfn.XLOOKUP($A449,ALGLIB_SSA_XAUUSD!$A$2:$A$1001,ALGLIB_SSA_XAUUSD!$C$2:$C$1001,"",0)</f>
        <v/>
      </c>
      <c r="D449" s="1">
        <f>D446+(D458-D446)*3/12</f>
        <v>4650.2574999999997</v>
      </c>
      <c r="E449" s="1">
        <f>E446+(E458-E446)*3/12</f>
        <v>4645.4670900000001</v>
      </c>
      <c r="F449" s="1">
        <f>F446+(F458-F446)*3/12</f>
        <v>4646.7330875000007</v>
      </c>
      <c r="G449" s="1">
        <f>G446+(G458-G446)*3/12</f>
        <v>4655.8117674999994</v>
      </c>
      <c r="H449" s="1">
        <f>H446+(H458-H446)*3/12</f>
        <v>4631.554615</v>
      </c>
      <c r="I449" t="str">
        <f>_xlfn.XLOOKUP($A449,ALGLIB_SSA_XAUUSD!$J$2:$J$1001,ALGLIB_SSA_XAUUSD!$K$2:$K$1001,"",0)</f>
        <v>XAUUSD</v>
      </c>
      <c r="J449" t="str">
        <f>_xlfn.XLOOKUP($A449,ALGLIB_SSA_XAUUSD!$J$2:$J$1001,ALGLIB_SSA_XAUUSD!$L$2:$L$1001,"",0)</f>
        <v>M5</v>
      </c>
      <c r="K449">
        <f>_xlfn.XLOOKUP($A449,ALGLIB_SSA_XAUUSD!$J$2:$J$1001,ALGLIB_SSA_XAUUSD!$M$2:$M$1001,"",0)</f>
        <v>4631.01</v>
      </c>
      <c r="L449">
        <f>_xlfn.XLOOKUP($A449,ALGLIB_SSA_XAUUSD!$J$2:$J$1001,ALGLIB_SSA_XAUUSD!$N$2:$N$1001,"",0)</f>
        <v>4628.8801899999999</v>
      </c>
      <c r="M449">
        <f>_xlfn.XLOOKUP($A449,ALGLIB_SSA_XAUUSD!$J$2:$J$1001,ALGLIB_SSA_XAUUSD!$O$2:$O$1001,"",0)</f>
        <v>4628.25461</v>
      </c>
      <c r="N449">
        <f>_xlfn.XLOOKUP($A449,ALGLIB_SSA_XAUUSD!$J$2:$J$1001,ALGLIB_SSA_XAUUSD!$P$2:$P$1001,"",0)</f>
        <v>4630.68786</v>
      </c>
      <c r="O449">
        <f>_xlfn.XLOOKUP($A449,ALGLIB_SSA_XAUUSD!$J$2:$J$1001,ALGLIB_SSA_XAUUSD!$Q$2:$Q$1001,"",0)</f>
        <v>4622.3222699999997</v>
      </c>
      <c r="R449">
        <f t="shared" si="90"/>
        <v>1775528100</v>
      </c>
      <c r="S449" t="str">
        <f t="shared" si="91"/>
        <v>XAUUSD</v>
      </c>
      <c r="T449" t="str">
        <f t="shared" si="92"/>
        <v>M5</v>
      </c>
      <c r="U449">
        <f t="shared" si="93"/>
        <v>4631.01</v>
      </c>
      <c r="V449">
        <f t="shared" si="94"/>
        <v>4645.4670900000001</v>
      </c>
      <c r="W449">
        <f t="shared" si="95"/>
        <v>4646.7330875000007</v>
      </c>
      <c r="X449">
        <f t="shared" si="96"/>
        <v>4628.8801899999999</v>
      </c>
      <c r="Y449">
        <f t="shared" si="97"/>
        <v>4628.25461</v>
      </c>
      <c r="Z449">
        <f t="shared" si="98"/>
        <v>4655.8117674999994</v>
      </c>
      <c r="AA449">
        <f t="shared" si="99"/>
        <v>4630.68786</v>
      </c>
      <c r="AB449">
        <f t="shared" si="100"/>
        <v>4631.554615</v>
      </c>
      <c r="AC449">
        <f t="shared" si="101"/>
        <v>4622.3222699999997</v>
      </c>
      <c r="AE449">
        <f t="shared" si="102"/>
        <v>4628.8801899999999</v>
      </c>
      <c r="AF449">
        <f t="shared" si="103"/>
        <v>4655.8117674999994</v>
      </c>
      <c r="AG449">
        <f t="shared" si="104"/>
        <v>4631.554615</v>
      </c>
    </row>
    <row r="450" spans="1:33" x14ac:dyDescent="0.55000000000000004">
      <c r="A450">
        <f>ALGLIB_SSA_XAUUSD!J450</f>
        <v>1775528400</v>
      </c>
      <c r="B450" t="str">
        <f>_xlfn.XLOOKUP($A450,ALGLIB_SSA_XAUUSD!$A$2:$A$1001,ALGLIB_SSA_XAUUSD!$B$2:$B$1001,"",0)</f>
        <v/>
      </c>
      <c r="C450" t="str">
        <f>_xlfn.XLOOKUP($A450,ALGLIB_SSA_XAUUSD!$A$2:$A$1001,ALGLIB_SSA_XAUUSD!$C$2:$C$1001,"",0)</f>
        <v/>
      </c>
      <c r="D450" s="1">
        <f>D446+(D458-D446)*4/12</f>
        <v>4650.1666666666661</v>
      </c>
      <c r="E450" s="1">
        <f>E446+(E458-E446)*4/12</f>
        <v>4645.5555733333331</v>
      </c>
      <c r="F450" s="1">
        <f>F446+(F458-F446)*4/12</f>
        <v>4646.7107233333336</v>
      </c>
      <c r="G450" s="1">
        <f>G446+(G458-G446)*4/12</f>
        <v>4655.8255366666663</v>
      </c>
      <c r="H450" s="1">
        <f>H446+(H458-H446)*4/12</f>
        <v>4631.4857566666669</v>
      </c>
      <c r="I450" t="str">
        <f>_xlfn.XLOOKUP($A450,ALGLIB_SSA_XAUUSD!$J$2:$J$1001,ALGLIB_SSA_XAUUSD!$K$2:$K$1001,"",0)</f>
        <v>XAUUSD</v>
      </c>
      <c r="J450" t="str">
        <f>_xlfn.XLOOKUP($A450,ALGLIB_SSA_XAUUSD!$J$2:$J$1001,ALGLIB_SSA_XAUUSD!$L$2:$L$1001,"",0)</f>
        <v>M5</v>
      </c>
      <c r="K450">
        <f>_xlfn.XLOOKUP($A450,ALGLIB_SSA_XAUUSD!$J$2:$J$1001,ALGLIB_SSA_XAUUSD!$M$2:$M$1001,"",0)</f>
        <v>4630.3900000000003</v>
      </c>
      <c r="L450">
        <f>_xlfn.XLOOKUP($A450,ALGLIB_SSA_XAUUSD!$J$2:$J$1001,ALGLIB_SSA_XAUUSD!$N$2:$N$1001,"",0)</f>
        <v>4631.9551099999999</v>
      </c>
      <c r="M450">
        <f>_xlfn.XLOOKUP($A450,ALGLIB_SSA_XAUUSD!$J$2:$J$1001,ALGLIB_SSA_XAUUSD!$O$2:$O$1001,"",0)</f>
        <v>4630.1048600000004</v>
      </c>
      <c r="N450">
        <f>_xlfn.XLOOKUP($A450,ALGLIB_SSA_XAUUSD!$J$2:$J$1001,ALGLIB_SSA_XAUUSD!$P$2:$P$1001,"",0)</f>
        <v>4633.1532500000003</v>
      </c>
      <c r="O450">
        <f>_xlfn.XLOOKUP($A450,ALGLIB_SSA_XAUUSD!$J$2:$J$1001,ALGLIB_SSA_XAUUSD!$Q$2:$Q$1001,"",0)</f>
        <v>4625.8137299999999</v>
      </c>
      <c r="R450">
        <f t="shared" si="90"/>
        <v>1775528400</v>
      </c>
      <c r="S450" t="str">
        <f t="shared" si="91"/>
        <v>XAUUSD</v>
      </c>
      <c r="T450" t="str">
        <f t="shared" si="92"/>
        <v>M5</v>
      </c>
      <c r="U450">
        <f t="shared" si="93"/>
        <v>4630.3900000000003</v>
      </c>
      <c r="V450">
        <f t="shared" si="94"/>
        <v>4645.5555733333331</v>
      </c>
      <c r="W450">
        <f t="shared" si="95"/>
        <v>4646.7107233333336</v>
      </c>
      <c r="X450">
        <f t="shared" si="96"/>
        <v>4631.9551099999999</v>
      </c>
      <c r="Y450">
        <f t="shared" si="97"/>
        <v>4630.1048600000004</v>
      </c>
      <c r="Z450">
        <f t="shared" si="98"/>
        <v>4655.8255366666663</v>
      </c>
      <c r="AA450">
        <f t="shared" si="99"/>
        <v>4633.1532500000003</v>
      </c>
      <c r="AB450">
        <f t="shared" si="100"/>
        <v>4631.4857566666669</v>
      </c>
      <c r="AC450">
        <f t="shared" si="101"/>
        <v>4625.8137299999999</v>
      </c>
      <c r="AE450">
        <f t="shared" si="102"/>
        <v>4631.9551099999999</v>
      </c>
      <c r="AF450">
        <f t="shared" si="103"/>
        <v>4655.8255366666663</v>
      </c>
      <c r="AG450">
        <f t="shared" si="104"/>
        <v>4631.4857566666669</v>
      </c>
    </row>
    <row r="451" spans="1:33" x14ac:dyDescent="0.55000000000000004">
      <c r="A451">
        <f>ALGLIB_SSA_XAUUSD!J451</f>
        <v>1775528700</v>
      </c>
      <c r="B451" t="str">
        <f>_xlfn.XLOOKUP($A451,ALGLIB_SSA_XAUUSD!$A$2:$A$1001,ALGLIB_SSA_XAUUSD!$B$2:$B$1001,"",0)</f>
        <v/>
      </c>
      <c r="C451" t="str">
        <f>_xlfn.XLOOKUP($A451,ALGLIB_SSA_XAUUSD!$A$2:$A$1001,ALGLIB_SSA_XAUUSD!$C$2:$C$1001,"",0)</f>
        <v/>
      </c>
      <c r="D451" s="1">
        <f>D446+(D458-D446)*5/12</f>
        <v>4650.0758333333333</v>
      </c>
      <c r="E451" s="1">
        <f>E446+(E458-E446)*5/12</f>
        <v>4645.644056666667</v>
      </c>
      <c r="F451" s="1">
        <f>F446+(F458-F446)*5/12</f>
        <v>4646.6883591666665</v>
      </c>
      <c r="G451" s="1">
        <f>G446+(G458-G446)*5/12</f>
        <v>4655.8393058333331</v>
      </c>
      <c r="H451" s="1">
        <f>H446+(H458-H446)*5/12</f>
        <v>4631.4168983333338</v>
      </c>
      <c r="I451" t="str">
        <f>_xlfn.XLOOKUP($A451,ALGLIB_SSA_XAUUSD!$J$2:$J$1001,ALGLIB_SSA_XAUUSD!$K$2:$K$1001,"",0)</f>
        <v>XAUUSD</v>
      </c>
      <c r="J451" t="str">
        <f>_xlfn.XLOOKUP($A451,ALGLIB_SSA_XAUUSD!$J$2:$J$1001,ALGLIB_SSA_XAUUSD!$L$2:$L$1001,"",0)</f>
        <v>M5</v>
      </c>
      <c r="K451">
        <f>_xlfn.XLOOKUP($A451,ALGLIB_SSA_XAUUSD!$J$2:$J$1001,ALGLIB_SSA_XAUUSD!$M$2:$M$1001,"",0)</f>
        <v>4634.87</v>
      </c>
      <c r="L451">
        <f>_xlfn.XLOOKUP($A451,ALGLIB_SSA_XAUUSD!$J$2:$J$1001,ALGLIB_SSA_XAUUSD!$N$2:$N$1001,"",0)</f>
        <v>4635.81639</v>
      </c>
      <c r="M451">
        <f>_xlfn.XLOOKUP($A451,ALGLIB_SSA_XAUUSD!$J$2:$J$1001,ALGLIB_SSA_XAUUSD!$O$2:$O$1001,"",0)</f>
        <v>4632.9606299999996</v>
      </c>
      <c r="N451">
        <f>_xlfn.XLOOKUP($A451,ALGLIB_SSA_XAUUSD!$J$2:$J$1001,ALGLIB_SSA_XAUUSD!$P$2:$P$1001,"",0)</f>
        <v>4636.7464600000003</v>
      </c>
      <c r="O451">
        <f>_xlfn.XLOOKUP($A451,ALGLIB_SSA_XAUUSD!$J$2:$J$1001,ALGLIB_SSA_XAUUSD!$Q$2:$Q$1001,"",0)</f>
        <v>4630.0922099999998</v>
      </c>
      <c r="R451">
        <f t="shared" ref="R451:R514" si="105">A451</f>
        <v>1775528700</v>
      </c>
      <c r="S451" t="str">
        <f t="shared" ref="S451:S514" si="106">I451</f>
        <v>XAUUSD</v>
      </c>
      <c r="T451" t="str">
        <f t="shared" ref="T451:T514" si="107">J451</f>
        <v>M5</v>
      </c>
      <c r="U451">
        <f t="shared" ref="U451:U514" si="108">K451</f>
        <v>4634.87</v>
      </c>
      <c r="V451">
        <f t="shared" ref="V451:V514" si="109">E451</f>
        <v>4645.644056666667</v>
      </c>
      <c r="W451">
        <f t="shared" ref="W451:W514" si="110">F451</f>
        <v>4646.6883591666665</v>
      </c>
      <c r="X451">
        <f t="shared" ref="X451:X514" si="111">L451</f>
        <v>4635.81639</v>
      </c>
      <c r="Y451">
        <f t="shared" ref="Y451:Y514" si="112">M451</f>
        <v>4632.9606299999996</v>
      </c>
      <c r="Z451">
        <f t="shared" ref="Z451:Z514" si="113">G451</f>
        <v>4655.8393058333331</v>
      </c>
      <c r="AA451">
        <f t="shared" ref="AA451:AA514" si="114">N451</f>
        <v>4636.7464600000003</v>
      </c>
      <c r="AB451">
        <f t="shared" ref="AB451:AB514" si="115">H451</f>
        <v>4631.4168983333338</v>
      </c>
      <c r="AC451">
        <f t="shared" ref="AC451:AC514" si="116">O451</f>
        <v>4630.0922099999998</v>
      </c>
      <c r="AE451">
        <f t="shared" ref="AE451:AE514" si="117">X451</f>
        <v>4635.81639</v>
      </c>
      <c r="AF451">
        <f t="shared" ref="AF451:AF514" si="118">Z451</f>
        <v>4655.8393058333331</v>
      </c>
      <c r="AG451">
        <f t="shared" ref="AG451:AG514" si="119">AB451</f>
        <v>4631.4168983333338</v>
      </c>
    </row>
    <row r="452" spans="1:33" x14ac:dyDescent="0.55000000000000004">
      <c r="A452">
        <f>ALGLIB_SSA_XAUUSD!J452</f>
        <v>1775529000</v>
      </c>
      <c r="B452" t="str">
        <f>_xlfn.XLOOKUP($A452,ALGLIB_SSA_XAUUSD!$A$2:$A$1001,ALGLIB_SSA_XAUUSD!$B$2:$B$1001,"",0)</f>
        <v/>
      </c>
      <c r="C452" t="str">
        <f>_xlfn.XLOOKUP($A452,ALGLIB_SSA_XAUUSD!$A$2:$A$1001,ALGLIB_SSA_XAUUSD!$C$2:$C$1001,"",0)</f>
        <v/>
      </c>
      <c r="D452" s="1">
        <f>D446+(D458-D446)*6/12</f>
        <v>4649.9849999999997</v>
      </c>
      <c r="E452" s="1">
        <f>E446+(E458-E446)*6/12</f>
        <v>4645.73254</v>
      </c>
      <c r="F452" s="1">
        <f>F446+(F458-F446)*6/12</f>
        <v>4646.6659950000003</v>
      </c>
      <c r="G452" s="1">
        <f>G446+(G458-G446)*6/12</f>
        <v>4655.853075</v>
      </c>
      <c r="H452" s="1">
        <f>H446+(H458-H446)*6/12</f>
        <v>4631.3480400000008</v>
      </c>
      <c r="I452" t="str">
        <f>_xlfn.XLOOKUP($A452,ALGLIB_SSA_XAUUSD!$J$2:$J$1001,ALGLIB_SSA_XAUUSD!$K$2:$K$1001,"",0)</f>
        <v>XAUUSD</v>
      </c>
      <c r="J452" t="str">
        <f>_xlfn.XLOOKUP($A452,ALGLIB_SSA_XAUUSD!$J$2:$J$1001,ALGLIB_SSA_XAUUSD!$L$2:$L$1001,"",0)</f>
        <v>M5</v>
      </c>
      <c r="K452">
        <f>_xlfn.XLOOKUP($A452,ALGLIB_SSA_XAUUSD!$J$2:$J$1001,ALGLIB_SSA_XAUUSD!$M$2:$M$1001,"",0)</f>
        <v>4638.1000000000004</v>
      </c>
      <c r="L452">
        <f>_xlfn.XLOOKUP($A452,ALGLIB_SSA_XAUUSD!$J$2:$J$1001,ALGLIB_SSA_XAUUSD!$N$2:$N$1001,"",0)</f>
        <v>4639.9252399999996</v>
      </c>
      <c r="M452">
        <f>_xlfn.XLOOKUP($A452,ALGLIB_SSA_XAUUSD!$J$2:$J$1001,ALGLIB_SSA_XAUUSD!$O$2:$O$1001,"",0)</f>
        <v>4636.4429300000002</v>
      </c>
      <c r="N452">
        <f>_xlfn.XLOOKUP($A452,ALGLIB_SSA_XAUUSD!$J$2:$J$1001,ALGLIB_SSA_XAUUSD!$P$2:$P$1001,"",0)</f>
        <v>4640.9250099999999</v>
      </c>
      <c r="O452">
        <f>_xlfn.XLOOKUP($A452,ALGLIB_SSA_XAUUSD!$J$2:$J$1001,ALGLIB_SSA_XAUUSD!$Q$2:$Q$1001,"",0)</f>
        <v>4634.64167</v>
      </c>
      <c r="R452">
        <f t="shared" si="105"/>
        <v>1775529000</v>
      </c>
      <c r="S452" t="str">
        <f t="shared" si="106"/>
        <v>XAUUSD</v>
      </c>
      <c r="T452" t="str">
        <f t="shared" si="107"/>
        <v>M5</v>
      </c>
      <c r="U452">
        <f t="shared" si="108"/>
        <v>4638.1000000000004</v>
      </c>
      <c r="V452">
        <f t="shared" si="109"/>
        <v>4645.73254</v>
      </c>
      <c r="W452">
        <f t="shared" si="110"/>
        <v>4646.6659950000003</v>
      </c>
      <c r="X452">
        <f t="shared" si="111"/>
        <v>4639.9252399999996</v>
      </c>
      <c r="Y452">
        <f t="shared" si="112"/>
        <v>4636.4429300000002</v>
      </c>
      <c r="Z452">
        <f t="shared" si="113"/>
        <v>4655.853075</v>
      </c>
      <c r="AA452">
        <f t="shared" si="114"/>
        <v>4640.9250099999999</v>
      </c>
      <c r="AB452">
        <f t="shared" si="115"/>
        <v>4631.3480400000008</v>
      </c>
      <c r="AC452">
        <f t="shared" si="116"/>
        <v>4634.64167</v>
      </c>
      <c r="AE452">
        <f t="shared" si="117"/>
        <v>4639.9252399999996</v>
      </c>
      <c r="AF452">
        <f t="shared" si="118"/>
        <v>4655.853075</v>
      </c>
      <c r="AG452">
        <f t="shared" si="119"/>
        <v>4631.3480400000008</v>
      </c>
    </row>
    <row r="453" spans="1:33" x14ac:dyDescent="0.55000000000000004">
      <c r="A453">
        <f>ALGLIB_SSA_XAUUSD!J453</f>
        <v>1775529300</v>
      </c>
      <c r="B453" t="str">
        <f>_xlfn.XLOOKUP($A453,ALGLIB_SSA_XAUUSD!$A$2:$A$1001,ALGLIB_SSA_XAUUSD!$B$2:$B$1001,"",0)</f>
        <v/>
      </c>
      <c r="C453" t="str">
        <f>_xlfn.XLOOKUP($A453,ALGLIB_SSA_XAUUSD!$A$2:$A$1001,ALGLIB_SSA_XAUUSD!$C$2:$C$1001,"",0)</f>
        <v/>
      </c>
      <c r="D453" s="1">
        <f>D446+(D458-D446)*7/12</f>
        <v>4649.894166666666</v>
      </c>
      <c r="E453" s="1">
        <f>E446+(E458-E446)*7/12</f>
        <v>4645.821023333333</v>
      </c>
      <c r="F453" s="1">
        <f>F446+(F458-F446)*7/12</f>
        <v>4646.6436308333341</v>
      </c>
      <c r="G453" s="1">
        <f>G446+(G458-G446)*7/12</f>
        <v>4655.8668441666669</v>
      </c>
      <c r="H453" s="1">
        <f>H446+(H458-H446)*7/12</f>
        <v>4631.2791816666668</v>
      </c>
      <c r="I453" t="str">
        <f>_xlfn.XLOOKUP($A453,ALGLIB_SSA_XAUUSD!$J$2:$J$1001,ALGLIB_SSA_XAUUSD!$K$2:$K$1001,"",0)</f>
        <v>XAUUSD</v>
      </c>
      <c r="J453" t="str">
        <f>_xlfn.XLOOKUP($A453,ALGLIB_SSA_XAUUSD!$J$2:$J$1001,ALGLIB_SSA_XAUUSD!$L$2:$L$1001,"",0)</f>
        <v>M5</v>
      </c>
      <c r="K453">
        <f>_xlfn.XLOOKUP($A453,ALGLIB_SSA_XAUUSD!$J$2:$J$1001,ALGLIB_SSA_XAUUSD!$M$2:$M$1001,"",0)</f>
        <v>4642.49</v>
      </c>
      <c r="L453">
        <f>_xlfn.XLOOKUP($A453,ALGLIB_SSA_XAUUSD!$J$2:$J$1001,ALGLIB_SSA_XAUUSD!$N$2:$N$1001,"",0)</f>
        <v>4643.7705100000003</v>
      </c>
      <c r="M453">
        <f>_xlfn.XLOOKUP($A453,ALGLIB_SSA_XAUUSD!$J$2:$J$1001,ALGLIB_SSA_XAUUSD!$O$2:$O$1001,"",0)</f>
        <v>4640.1067199999998</v>
      </c>
      <c r="N453">
        <f>_xlfn.XLOOKUP($A453,ALGLIB_SSA_XAUUSD!$J$2:$J$1001,ALGLIB_SSA_XAUUSD!$P$2:$P$1001,"",0)</f>
        <v>4645.0485600000002</v>
      </c>
      <c r="O453">
        <f>_xlfn.XLOOKUP($A453,ALGLIB_SSA_XAUUSD!$J$2:$J$1001,ALGLIB_SSA_XAUUSD!$Q$2:$Q$1001,"",0)</f>
        <v>4638.9175800000003</v>
      </c>
      <c r="R453">
        <f t="shared" si="105"/>
        <v>1775529300</v>
      </c>
      <c r="S453" t="str">
        <f t="shared" si="106"/>
        <v>XAUUSD</v>
      </c>
      <c r="T453" t="str">
        <f t="shared" si="107"/>
        <v>M5</v>
      </c>
      <c r="U453">
        <f t="shared" si="108"/>
        <v>4642.49</v>
      </c>
      <c r="V453">
        <f t="shared" si="109"/>
        <v>4645.821023333333</v>
      </c>
      <c r="W453">
        <f t="shared" si="110"/>
        <v>4646.6436308333341</v>
      </c>
      <c r="X453">
        <f t="shared" si="111"/>
        <v>4643.7705100000003</v>
      </c>
      <c r="Y453">
        <f t="shared" si="112"/>
        <v>4640.1067199999998</v>
      </c>
      <c r="Z453">
        <f t="shared" si="113"/>
        <v>4655.8668441666669</v>
      </c>
      <c r="AA453">
        <f t="shared" si="114"/>
        <v>4645.0485600000002</v>
      </c>
      <c r="AB453">
        <f t="shared" si="115"/>
        <v>4631.2791816666668</v>
      </c>
      <c r="AC453">
        <f t="shared" si="116"/>
        <v>4638.9175800000003</v>
      </c>
      <c r="AE453">
        <f t="shared" si="117"/>
        <v>4643.7705100000003</v>
      </c>
      <c r="AF453">
        <f t="shared" si="118"/>
        <v>4655.8668441666669</v>
      </c>
      <c r="AG453">
        <f t="shared" si="119"/>
        <v>4631.2791816666668</v>
      </c>
    </row>
    <row r="454" spans="1:33" x14ac:dyDescent="0.55000000000000004">
      <c r="A454">
        <f>ALGLIB_SSA_XAUUSD!J454</f>
        <v>1775529600</v>
      </c>
      <c r="B454" t="str">
        <f>_xlfn.XLOOKUP($A454,ALGLIB_SSA_XAUUSD!$A$2:$A$1001,ALGLIB_SSA_XAUUSD!$B$2:$B$1001,"",0)</f>
        <v/>
      </c>
      <c r="C454" t="str">
        <f>_xlfn.XLOOKUP($A454,ALGLIB_SSA_XAUUSD!$A$2:$A$1001,ALGLIB_SSA_XAUUSD!$C$2:$C$1001,"",0)</f>
        <v/>
      </c>
      <c r="D454" s="1">
        <f>D446+(D458-D446)*8/12</f>
        <v>4649.8033333333333</v>
      </c>
      <c r="E454" s="1">
        <f>E446+(E458-E446)*8/12</f>
        <v>4645.9095066666669</v>
      </c>
      <c r="F454" s="1">
        <f>F446+(F458-F446)*8/12</f>
        <v>4646.621266666667</v>
      </c>
      <c r="G454" s="1">
        <f>G446+(G458-G446)*8/12</f>
        <v>4655.8806133333337</v>
      </c>
      <c r="H454" s="1">
        <f>H446+(H458-H446)*8/12</f>
        <v>4631.2103233333337</v>
      </c>
      <c r="I454" t="str">
        <f>_xlfn.XLOOKUP($A454,ALGLIB_SSA_XAUUSD!$J$2:$J$1001,ALGLIB_SSA_XAUUSD!$K$2:$K$1001,"",0)</f>
        <v>XAUUSD</v>
      </c>
      <c r="J454" t="str">
        <f>_xlfn.XLOOKUP($A454,ALGLIB_SSA_XAUUSD!$J$2:$J$1001,ALGLIB_SSA_XAUUSD!$L$2:$L$1001,"",0)</f>
        <v>M5</v>
      </c>
      <c r="K454">
        <f>_xlfn.XLOOKUP($A454,ALGLIB_SSA_XAUUSD!$J$2:$J$1001,ALGLIB_SSA_XAUUSD!$M$2:$M$1001,"",0)</f>
        <v>4646.32</v>
      </c>
      <c r="L454">
        <f>_xlfn.XLOOKUP($A454,ALGLIB_SSA_XAUUSD!$J$2:$J$1001,ALGLIB_SSA_XAUUSD!$N$2:$N$1001,"",0)</f>
        <v>4646.8734299999996</v>
      </c>
      <c r="M454">
        <f>_xlfn.XLOOKUP($A454,ALGLIB_SSA_XAUUSD!$J$2:$J$1001,ALGLIB_SSA_XAUUSD!$O$2:$O$1001,"",0)</f>
        <v>4643.4900799999996</v>
      </c>
      <c r="N454">
        <f>_xlfn.XLOOKUP($A454,ALGLIB_SSA_XAUUSD!$J$2:$J$1001,ALGLIB_SSA_XAUUSD!$P$2:$P$1001,"",0)</f>
        <v>4648.5947699999997</v>
      </c>
      <c r="O454">
        <f>_xlfn.XLOOKUP($A454,ALGLIB_SSA_XAUUSD!$J$2:$J$1001,ALGLIB_SSA_XAUUSD!$Q$2:$Q$1001,"",0)</f>
        <v>4642.5212199999996</v>
      </c>
      <c r="R454">
        <f t="shared" si="105"/>
        <v>1775529600</v>
      </c>
      <c r="S454" t="str">
        <f t="shared" si="106"/>
        <v>XAUUSD</v>
      </c>
      <c r="T454" t="str">
        <f t="shared" si="107"/>
        <v>M5</v>
      </c>
      <c r="U454">
        <f t="shared" si="108"/>
        <v>4646.32</v>
      </c>
      <c r="V454">
        <f t="shared" si="109"/>
        <v>4645.9095066666669</v>
      </c>
      <c r="W454">
        <f t="shared" si="110"/>
        <v>4646.621266666667</v>
      </c>
      <c r="X454">
        <f t="shared" si="111"/>
        <v>4646.8734299999996</v>
      </c>
      <c r="Y454">
        <f t="shared" si="112"/>
        <v>4643.4900799999996</v>
      </c>
      <c r="Z454">
        <f t="shared" si="113"/>
        <v>4655.8806133333337</v>
      </c>
      <c r="AA454">
        <f t="shared" si="114"/>
        <v>4648.5947699999997</v>
      </c>
      <c r="AB454">
        <f t="shared" si="115"/>
        <v>4631.2103233333337</v>
      </c>
      <c r="AC454">
        <f t="shared" si="116"/>
        <v>4642.5212199999996</v>
      </c>
      <c r="AE454">
        <f t="shared" si="117"/>
        <v>4646.8734299999996</v>
      </c>
      <c r="AF454">
        <f t="shared" si="118"/>
        <v>4655.8806133333337</v>
      </c>
      <c r="AG454">
        <f t="shared" si="119"/>
        <v>4631.2103233333337</v>
      </c>
    </row>
    <row r="455" spans="1:33" x14ac:dyDescent="0.55000000000000004">
      <c r="A455">
        <f>ALGLIB_SSA_XAUUSD!J455</f>
        <v>1775529900</v>
      </c>
      <c r="B455" t="str">
        <f>_xlfn.XLOOKUP($A455,ALGLIB_SSA_XAUUSD!$A$2:$A$1001,ALGLIB_SSA_XAUUSD!$B$2:$B$1001,"",0)</f>
        <v/>
      </c>
      <c r="C455" t="str">
        <f>_xlfn.XLOOKUP($A455,ALGLIB_SSA_XAUUSD!$A$2:$A$1001,ALGLIB_SSA_XAUUSD!$C$2:$C$1001,"",0)</f>
        <v/>
      </c>
      <c r="D455" s="1">
        <f>D446+(D458-D446)*9/12</f>
        <v>4649.7124999999996</v>
      </c>
      <c r="E455" s="1">
        <f>E446+(E458-E446)*9/12</f>
        <v>4645.9979899999998</v>
      </c>
      <c r="F455" s="1">
        <f>F446+(F458-F446)*9/12</f>
        <v>4646.5989024999999</v>
      </c>
      <c r="G455" s="1">
        <f>G446+(G458-G446)*9/12</f>
        <v>4655.8943825000006</v>
      </c>
      <c r="H455" s="1">
        <f>H446+(H458-H446)*9/12</f>
        <v>4631.1414650000006</v>
      </c>
      <c r="I455" t="str">
        <f>_xlfn.XLOOKUP($A455,ALGLIB_SSA_XAUUSD!$J$2:$J$1001,ALGLIB_SSA_XAUUSD!$K$2:$K$1001,"",0)</f>
        <v>XAUUSD</v>
      </c>
      <c r="J455" t="str">
        <f>_xlfn.XLOOKUP($A455,ALGLIB_SSA_XAUUSD!$J$2:$J$1001,ALGLIB_SSA_XAUUSD!$L$2:$L$1001,"",0)</f>
        <v>M5</v>
      </c>
      <c r="K455">
        <f>_xlfn.XLOOKUP($A455,ALGLIB_SSA_XAUUSD!$J$2:$J$1001,ALGLIB_SSA_XAUUSD!$M$2:$M$1001,"",0)</f>
        <v>4651.12</v>
      </c>
      <c r="L455">
        <f>_xlfn.XLOOKUP($A455,ALGLIB_SSA_XAUUSD!$J$2:$J$1001,ALGLIB_SSA_XAUUSD!$N$2:$N$1001,"",0)</f>
        <v>4648.8921899999996</v>
      </c>
      <c r="M455">
        <f>_xlfn.XLOOKUP($A455,ALGLIB_SSA_XAUUSD!$J$2:$J$1001,ALGLIB_SSA_XAUUSD!$O$2:$O$1001,"",0)</f>
        <v>4646.1911300000002</v>
      </c>
      <c r="N455">
        <f>_xlfn.XLOOKUP($A455,ALGLIB_SSA_XAUUSD!$J$2:$J$1001,ALGLIB_SSA_XAUUSD!$P$2:$P$1001,"",0)</f>
        <v>4651.1296499999999</v>
      </c>
      <c r="O455">
        <f>_xlfn.XLOOKUP($A455,ALGLIB_SSA_XAUUSD!$J$2:$J$1001,ALGLIB_SSA_XAUUSD!$Q$2:$Q$1001,"",0)</f>
        <v>4645.0746799999997</v>
      </c>
      <c r="R455">
        <f t="shared" si="105"/>
        <v>1775529900</v>
      </c>
      <c r="S455" t="str">
        <f t="shared" si="106"/>
        <v>XAUUSD</v>
      </c>
      <c r="T455" t="str">
        <f t="shared" si="107"/>
        <v>M5</v>
      </c>
      <c r="U455">
        <f t="shared" si="108"/>
        <v>4651.12</v>
      </c>
      <c r="V455">
        <f t="shared" si="109"/>
        <v>4645.9979899999998</v>
      </c>
      <c r="W455">
        <f t="shared" si="110"/>
        <v>4646.5989024999999</v>
      </c>
      <c r="X455">
        <f t="shared" si="111"/>
        <v>4648.8921899999996</v>
      </c>
      <c r="Y455">
        <f t="shared" si="112"/>
        <v>4646.1911300000002</v>
      </c>
      <c r="Z455">
        <f t="shared" si="113"/>
        <v>4655.8943825000006</v>
      </c>
      <c r="AA455">
        <f t="shared" si="114"/>
        <v>4651.1296499999999</v>
      </c>
      <c r="AB455">
        <f t="shared" si="115"/>
        <v>4631.1414650000006</v>
      </c>
      <c r="AC455">
        <f t="shared" si="116"/>
        <v>4645.0746799999997</v>
      </c>
      <c r="AE455">
        <f t="shared" si="117"/>
        <v>4648.8921899999996</v>
      </c>
      <c r="AF455">
        <f t="shared" si="118"/>
        <v>4655.8943825000006</v>
      </c>
      <c r="AG455">
        <f t="shared" si="119"/>
        <v>4631.1414650000006</v>
      </c>
    </row>
    <row r="456" spans="1:33" x14ac:dyDescent="0.55000000000000004">
      <c r="A456">
        <f>ALGLIB_SSA_XAUUSD!J456</f>
        <v>1775530200</v>
      </c>
      <c r="B456" t="str">
        <f>_xlfn.XLOOKUP($A456,ALGLIB_SSA_XAUUSD!$A$2:$A$1001,ALGLIB_SSA_XAUUSD!$B$2:$B$1001,"",0)</f>
        <v/>
      </c>
      <c r="C456" t="str">
        <f>_xlfn.XLOOKUP($A456,ALGLIB_SSA_XAUUSD!$A$2:$A$1001,ALGLIB_SSA_XAUUSD!$C$2:$C$1001,"",0)</f>
        <v/>
      </c>
      <c r="D456" s="1">
        <f>D446+(D458-D446)*10/12</f>
        <v>4649.621666666666</v>
      </c>
      <c r="E456" s="1">
        <f>E446+(E458-E446)*10/12</f>
        <v>4646.0864733333328</v>
      </c>
      <c r="F456" s="1">
        <f>F446+(F458-F446)*10/12</f>
        <v>4646.5765383333337</v>
      </c>
      <c r="G456" s="1">
        <f>G446+(G458-G446)*10/12</f>
        <v>4655.9081516666665</v>
      </c>
      <c r="H456" s="1">
        <f>H446+(H458-H446)*10/12</f>
        <v>4631.0726066666666</v>
      </c>
      <c r="I456" t="str">
        <f>_xlfn.XLOOKUP($A456,ALGLIB_SSA_XAUUSD!$J$2:$J$1001,ALGLIB_SSA_XAUUSD!$K$2:$K$1001,"",0)</f>
        <v>XAUUSD</v>
      </c>
      <c r="J456" t="str">
        <f>_xlfn.XLOOKUP($A456,ALGLIB_SSA_XAUUSD!$J$2:$J$1001,ALGLIB_SSA_XAUUSD!$L$2:$L$1001,"",0)</f>
        <v>M5</v>
      </c>
      <c r="K456">
        <f>_xlfn.XLOOKUP($A456,ALGLIB_SSA_XAUUSD!$J$2:$J$1001,ALGLIB_SSA_XAUUSD!$M$2:$M$1001,"",0)</f>
        <v>4650.62</v>
      </c>
      <c r="L456">
        <f>_xlfn.XLOOKUP($A456,ALGLIB_SSA_XAUUSD!$J$2:$J$1001,ALGLIB_SSA_XAUUSD!$N$2:$N$1001,"",0)</f>
        <v>4649.6400899999999</v>
      </c>
      <c r="M456">
        <f>_xlfn.XLOOKUP($A456,ALGLIB_SSA_XAUUSD!$J$2:$J$1001,ALGLIB_SSA_XAUUSD!$O$2:$O$1001,"",0)</f>
        <v>4647.91561</v>
      </c>
      <c r="N456">
        <f>_xlfn.XLOOKUP($A456,ALGLIB_SSA_XAUUSD!$J$2:$J$1001,ALGLIB_SSA_XAUUSD!$P$2:$P$1001,"",0)</f>
        <v>4652.3278099999998</v>
      </c>
      <c r="O456">
        <f>_xlfn.XLOOKUP($A456,ALGLIB_SSA_XAUUSD!$J$2:$J$1001,ALGLIB_SSA_XAUUSD!$Q$2:$Q$1001,"",0)</f>
        <v>4646.3930099999998</v>
      </c>
      <c r="R456">
        <f t="shared" si="105"/>
        <v>1775530200</v>
      </c>
      <c r="S456" t="str">
        <f t="shared" si="106"/>
        <v>XAUUSD</v>
      </c>
      <c r="T456" t="str">
        <f t="shared" si="107"/>
        <v>M5</v>
      </c>
      <c r="U456">
        <f t="shared" si="108"/>
        <v>4650.62</v>
      </c>
      <c r="V456">
        <f t="shared" si="109"/>
        <v>4646.0864733333328</v>
      </c>
      <c r="W456">
        <f t="shared" si="110"/>
        <v>4646.5765383333337</v>
      </c>
      <c r="X456">
        <f t="shared" si="111"/>
        <v>4649.6400899999999</v>
      </c>
      <c r="Y456">
        <f t="shared" si="112"/>
        <v>4647.91561</v>
      </c>
      <c r="Z456">
        <f t="shared" si="113"/>
        <v>4655.9081516666665</v>
      </c>
      <c r="AA456">
        <f t="shared" si="114"/>
        <v>4652.3278099999998</v>
      </c>
      <c r="AB456">
        <f t="shared" si="115"/>
        <v>4631.0726066666666</v>
      </c>
      <c r="AC456">
        <f t="shared" si="116"/>
        <v>4646.3930099999998</v>
      </c>
      <c r="AE456">
        <f t="shared" si="117"/>
        <v>4649.6400899999999</v>
      </c>
      <c r="AF456">
        <f t="shared" si="118"/>
        <v>4655.9081516666665</v>
      </c>
      <c r="AG456">
        <f t="shared" si="119"/>
        <v>4631.0726066666666</v>
      </c>
    </row>
    <row r="457" spans="1:33" x14ac:dyDescent="0.55000000000000004">
      <c r="A457">
        <f>ALGLIB_SSA_XAUUSD!J457</f>
        <v>1775530500</v>
      </c>
      <c r="B457" t="str">
        <f>_xlfn.XLOOKUP($A457,ALGLIB_SSA_XAUUSD!$A$2:$A$1001,ALGLIB_SSA_XAUUSD!$B$2:$B$1001,"",0)</f>
        <v/>
      </c>
      <c r="C457" t="str">
        <f>_xlfn.XLOOKUP($A457,ALGLIB_SSA_XAUUSD!$A$2:$A$1001,ALGLIB_SSA_XAUUSD!$C$2:$C$1001,"",0)</f>
        <v/>
      </c>
      <c r="D457" s="1">
        <f>D446+(D458-D446)*11/12</f>
        <v>4649.5308333333332</v>
      </c>
      <c r="E457" s="1">
        <f>E446+(E458-E446)*11/12</f>
        <v>4646.1749566666667</v>
      </c>
      <c r="F457" s="1">
        <f>F446+(F458-F446)*11/12</f>
        <v>4646.5541741666675</v>
      </c>
      <c r="G457" s="1">
        <f>G446+(G458-G446)*11/12</f>
        <v>4655.9219208333334</v>
      </c>
      <c r="H457" s="1">
        <f>H446+(H458-H446)*11/12</f>
        <v>4631.0037483333335</v>
      </c>
      <c r="I457" t="str">
        <f>_xlfn.XLOOKUP($A457,ALGLIB_SSA_XAUUSD!$J$2:$J$1001,ALGLIB_SSA_XAUUSD!$K$2:$K$1001,"",0)</f>
        <v>XAUUSD</v>
      </c>
      <c r="J457" t="str">
        <f>_xlfn.XLOOKUP($A457,ALGLIB_SSA_XAUUSD!$J$2:$J$1001,ALGLIB_SSA_XAUUSD!$L$2:$L$1001,"",0)</f>
        <v>M5</v>
      </c>
      <c r="K457">
        <f>_xlfn.XLOOKUP($A457,ALGLIB_SSA_XAUUSD!$J$2:$J$1001,ALGLIB_SSA_XAUUSD!$M$2:$M$1001,"",0)</f>
        <v>4650.53</v>
      </c>
      <c r="L457">
        <f>_xlfn.XLOOKUP($A457,ALGLIB_SSA_XAUUSD!$J$2:$J$1001,ALGLIB_SSA_XAUUSD!$N$2:$N$1001,"",0)</f>
        <v>4649.2686400000002</v>
      </c>
      <c r="M457">
        <f>_xlfn.XLOOKUP($A457,ALGLIB_SSA_XAUUSD!$J$2:$J$1001,ALGLIB_SSA_XAUUSD!$O$2:$O$1001,"",0)</f>
        <v>4648.59213</v>
      </c>
      <c r="N457">
        <f>_xlfn.XLOOKUP($A457,ALGLIB_SSA_XAUUSD!$J$2:$J$1001,ALGLIB_SSA_XAUUSD!$P$2:$P$1001,"",0)</f>
        <v>4652.2803599999997</v>
      </c>
      <c r="O457">
        <f>_xlfn.XLOOKUP($A457,ALGLIB_SSA_XAUUSD!$J$2:$J$1001,ALGLIB_SSA_XAUUSD!$Q$2:$Q$1001,"",0)</f>
        <v>4646.4634299999998</v>
      </c>
      <c r="R457">
        <f t="shared" si="105"/>
        <v>1775530500</v>
      </c>
      <c r="S457" t="str">
        <f t="shared" si="106"/>
        <v>XAUUSD</v>
      </c>
      <c r="T457" t="str">
        <f t="shared" si="107"/>
        <v>M5</v>
      </c>
      <c r="U457">
        <f t="shared" si="108"/>
        <v>4650.53</v>
      </c>
      <c r="V457">
        <f t="shared" si="109"/>
        <v>4646.1749566666667</v>
      </c>
      <c r="W457">
        <f t="shared" si="110"/>
        <v>4646.5541741666675</v>
      </c>
      <c r="X457">
        <f t="shared" si="111"/>
        <v>4649.2686400000002</v>
      </c>
      <c r="Y457">
        <f t="shared" si="112"/>
        <v>4648.59213</v>
      </c>
      <c r="Z457">
        <f t="shared" si="113"/>
        <v>4655.9219208333334</v>
      </c>
      <c r="AA457">
        <f t="shared" si="114"/>
        <v>4652.2803599999997</v>
      </c>
      <c r="AB457">
        <f t="shared" si="115"/>
        <v>4631.0037483333335</v>
      </c>
      <c r="AC457">
        <f t="shared" si="116"/>
        <v>4646.4634299999998</v>
      </c>
      <c r="AE457">
        <f t="shared" si="117"/>
        <v>4649.2686400000002</v>
      </c>
      <c r="AF457">
        <f t="shared" si="118"/>
        <v>4655.9219208333334</v>
      </c>
      <c r="AG457">
        <f t="shared" si="119"/>
        <v>4631.0037483333335</v>
      </c>
    </row>
    <row r="458" spans="1:33" x14ac:dyDescent="0.55000000000000004">
      <c r="A458">
        <f>ALGLIB_SSA_XAUUSD!J458</f>
        <v>1775530800</v>
      </c>
      <c r="B458" t="str">
        <f>_xlfn.XLOOKUP($A458,ALGLIB_SSA_XAUUSD!$A$2:$A$1001,ALGLIB_SSA_XAUUSD!$B$2:$B$1001,"",0)</f>
        <v>XAUUSD</v>
      </c>
      <c r="C458" t="str">
        <f>_xlfn.XLOOKUP($A458,ALGLIB_SSA_XAUUSD!$A$2:$A$1001,ALGLIB_SSA_XAUUSD!$C$2:$C$1001,"",0)</f>
        <v>H1</v>
      </c>
      <c r="D458" s="2">
        <f>_xlfn.XLOOKUP($A458,ALGLIB_SSA_XAUUSD!$A$2:$A$1001,ALGLIB_SSA_XAUUSD!$D$2:$D$1001,"",0)</f>
        <v>4649.4399999999996</v>
      </c>
      <c r="E458" s="2">
        <f>_xlfn.XLOOKUP($A458,ALGLIB_SSA_XAUUSD!$A$2:$A$1001,ALGLIB_SSA_XAUUSD!$E$2:$E$1001,"",0)</f>
        <v>4646.2634399999997</v>
      </c>
      <c r="F458" s="2">
        <f>_xlfn.XLOOKUP($A458,ALGLIB_SSA_XAUUSD!$A$2:$A$1001,ALGLIB_SSA_XAUUSD!$F$2:$F$1001,"",0)</f>
        <v>4646.5318100000004</v>
      </c>
      <c r="G458" s="2">
        <f>_xlfn.XLOOKUP($A458,ALGLIB_SSA_XAUUSD!$A$2:$A$1001,ALGLIB_SSA_XAUUSD!$G$2:$G$1001,"",0)</f>
        <v>4655.9356900000002</v>
      </c>
      <c r="H458" s="2">
        <f>_xlfn.XLOOKUP($A458,ALGLIB_SSA_XAUUSD!$A$2:$A$1001,ALGLIB_SSA_XAUUSD!$H$2:$H$1001,"",0)</f>
        <v>4630.9348900000005</v>
      </c>
      <c r="I458" t="str">
        <f>_xlfn.XLOOKUP($A458,ALGLIB_SSA_XAUUSD!$J$2:$J$1001,ALGLIB_SSA_XAUUSD!$K$2:$K$1001,"",0)</f>
        <v>XAUUSD</v>
      </c>
      <c r="J458" t="str">
        <f>_xlfn.XLOOKUP($A458,ALGLIB_SSA_XAUUSD!$J$2:$J$1001,ALGLIB_SSA_XAUUSD!$L$2:$L$1001,"",0)</f>
        <v>M5</v>
      </c>
      <c r="K458">
        <f>_xlfn.XLOOKUP($A458,ALGLIB_SSA_XAUUSD!$J$2:$J$1001,ALGLIB_SSA_XAUUSD!$M$2:$M$1001,"",0)</f>
        <v>4648.2299999999996</v>
      </c>
      <c r="L458">
        <f>_xlfn.XLOOKUP($A458,ALGLIB_SSA_XAUUSD!$J$2:$J$1001,ALGLIB_SSA_XAUUSD!$N$2:$N$1001,"",0)</f>
        <v>4648.0839299999998</v>
      </c>
      <c r="M458">
        <f>_xlfn.XLOOKUP($A458,ALGLIB_SSA_XAUUSD!$J$2:$J$1001,ALGLIB_SSA_XAUUSD!$O$2:$O$1001,"",0)</f>
        <v>4648.3380299999999</v>
      </c>
      <c r="N458">
        <f>_xlfn.XLOOKUP($A458,ALGLIB_SSA_XAUUSD!$J$2:$J$1001,ALGLIB_SSA_XAUUSD!$P$2:$P$1001,"",0)</f>
        <v>4651.32557</v>
      </c>
      <c r="O458">
        <f>_xlfn.XLOOKUP($A458,ALGLIB_SSA_XAUUSD!$J$2:$J$1001,ALGLIB_SSA_XAUUSD!$Q$2:$Q$1001,"",0)</f>
        <v>4645.5983900000001</v>
      </c>
      <c r="R458">
        <f t="shared" si="105"/>
        <v>1775530800</v>
      </c>
      <c r="S458" t="str">
        <f t="shared" si="106"/>
        <v>XAUUSD</v>
      </c>
      <c r="T458" t="str">
        <f t="shared" si="107"/>
        <v>M5</v>
      </c>
      <c r="U458">
        <f t="shared" si="108"/>
        <v>4648.2299999999996</v>
      </c>
      <c r="V458">
        <f t="shared" si="109"/>
        <v>4646.2634399999997</v>
      </c>
      <c r="W458">
        <f t="shared" si="110"/>
        <v>4646.5318100000004</v>
      </c>
      <c r="X458">
        <f t="shared" si="111"/>
        <v>4648.0839299999998</v>
      </c>
      <c r="Y458">
        <f t="shared" si="112"/>
        <v>4648.3380299999999</v>
      </c>
      <c r="Z458">
        <f t="shared" si="113"/>
        <v>4655.9356900000002</v>
      </c>
      <c r="AA458">
        <f t="shared" si="114"/>
        <v>4651.32557</v>
      </c>
      <c r="AB458">
        <f t="shared" si="115"/>
        <v>4630.9348900000005</v>
      </c>
      <c r="AC458">
        <f t="shared" si="116"/>
        <v>4645.5983900000001</v>
      </c>
      <c r="AE458">
        <f t="shared" si="117"/>
        <v>4648.0839299999998</v>
      </c>
      <c r="AF458">
        <f t="shared" si="118"/>
        <v>4655.9356900000002</v>
      </c>
      <c r="AG458">
        <f t="shared" si="119"/>
        <v>4630.9348900000005</v>
      </c>
    </row>
    <row r="459" spans="1:33" x14ac:dyDescent="0.55000000000000004">
      <c r="A459">
        <f>ALGLIB_SSA_XAUUSD!J459</f>
        <v>1775531100</v>
      </c>
      <c r="B459" t="str">
        <f>_xlfn.XLOOKUP($A459,ALGLIB_SSA_XAUUSD!$A$2:$A$1001,ALGLIB_SSA_XAUUSD!$B$2:$B$1001,"",0)</f>
        <v/>
      </c>
      <c r="C459" t="str">
        <f>_xlfn.XLOOKUP($A459,ALGLIB_SSA_XAUUSD!$A$2:$A$1001,ALGLIB_SSA_XAUUSD!$C$2:$C$1001,"",0)</f>
        <v/>
      </c>
      <c r="D459" s="1">
        <f>D458+(D470-D458)*1/12</f>
        <v>4650.2658333333329</v>
      </c>
      <c r="E459" s="1">
        <f>E458+(E470-E458)*1/12</f>
        <v>4646.4994383333333</v>
      </c>
      <c r="F459" s="1">
        <f>F458+(F470-F458)*1/12</f>
        <v>4646.6386266666668</v>
      </c>
      <c r="G459" s="1">
        <f>G458+(G470-G458)*1/12</f>
        <v>4656.1187850000006</v>
      </c>
      <c r="H459" s="1">
        <f>H458+(H470-H458)*1/12</f>
        <v>4631.0130400000007</v>
      </c>
      <c r="I459" t="str">
        <f>_xlfn.XLOOKUP($A459,ALGLIB_SSA_XAUUSD!$J$2:$J$1001,ALGLIB_SSA_XAUUSD!$K$2:$K$1001,"",0)</f>
        <v>XAUUSD</v>
      </c>
      <c r="J459" t="str">
        <f>_xlfn.XLOOKUP($A459,ALGLIB_SSA_XAUUSD!$J$2:$J$1001,ALGLIB_SSA_XAUUSD!$L$2:$L$1001,"",0)</f>
        <v>M5</v>
      </c>
      <c r="K459">
        <f>_xlfn.XLOOKUP($A459,ALGLIB_SSA_XAUUSD!$J$2:$J$1001,ALGLIB_SSA_XAUUSD!$M$2:$M$1001,"",0)</f>
        <v>4646.3599999999997</v>
      </c>
      <c r="L459">
        <f>_xlfn.XLOOKUP($A459,ALGLIB_SSA_XAUUSD!$J$2:$J$1001,ALGLIB_SSA_XAUUSD!$N$2:$N$1001,"",0)</f>
        <v>4646.51566</v>
      </c>
      <c r="M459">
        <f>_xlfn.XLOOKUP($A459,ALGLIB_SSA_XAUUSD!$J$2:$J$1001,ALGLIB_SSA_XAUUSD!$O$2:$O$1001,"",0)</f>
        <v>4647.4268400000001</v>
      </c>
      <c r="N459">
        <f>_xlfn.XLOOKUP($A459,ALGLIB_SSA_XAUUSD!$J$2:$J$1001,ALGLIB_SSA_XAUUSD!$P$2:$P$1001,"",0)</f>
        <v>4649.7790100000002</v>
      </c>
      <c r="O459">
        <f>_xlfn.XLOOKUP($A459,ALGLIB_SSA_XAUUSD!$J$2:$J$1001,ALGLIB_SSA_XAUUSD!$Q$2:$Q$1001,"",0)</f>
        <v>4644.1517199999998</v>
      </c>
      <c r="R459">
        <f t="shared" si="105"/>
        <v>1775531100</v>
      </c>
      <c r="S459" t="str">
        <f t="shared" si="106"/>
        <v>XAUUSD</v>
      </c>
      <c r="T459" t="str">
        <f t="shared" si="107"/>
        <v>M5</v>
      </c>
      <c r="U459">
        <f t="shared" si="108"/>
        <v>4646.3599999999997</v>
      </c>
      <c r="V459">
        <f t="shared" si="109"/>
        <v>4646.4994383333333</v>
      </c>
      <c r="W459">
        <f t="shared" si="110"/>
        <v>4646.6386266666668</v>
      </c>
      <c r="X459">
        <f t="shared" si="111"/>
        <v>4646.51566</v>
      </c>
      <c r="Y459">
        <f t="shared" si="112"/>
        <v>4647.4268400000001</v>
      </c>
      <c r="Z459">
        <f t="shared" si="113"/>
        <v>4656.1187850000006</v>
      </c>
      <c r="AA459">
        <f t="shared" si="114"/>
        <v>4649.7790100000002</v>
      </c>
      <c r="AB459">
        <f t="shared" si="115"/>
        <v>4631.0130400000007</v>
      </c>
      <c r="AC459">
        <f t="shared" si="116"/>
        <v>4644.1517199999998</v>
      </c>
      <c r="AE459">
        <f t="shared" si="117"/>
        <v>4646.51566</v>
      </c>
      <c r="AF459">
        <f t="shared" si="118"/>
        <v>4656.1187850000006</v>
      </c>
      <c r="AG459">
        <f t="shared" si="119"/>
        <v>4631.0130400000007</v>
      </c>
    </row>
    <row r="460" spans="1:33" x14ac:dyDescent="0.55000000000000004">
      <c r="A460">
        <f>ALGLIB_SSA_XAUUSD!J460</f>
        <v>1775531400</v>
      </c>
      <c r="B460" t="str">
        <f>_xlfn.XLOOKUP($A460,ALGLIB_SSA_XAUUSD!$A$2:$A$1001,ALGLIB_SSA_XAUUSD!$B$2:$B$1001,"",0)</f>
        <v/>
      </c>
      <c r="C460" t="str">
        <f>_xlfn.XLOOKUP($A460,ALGLIB_SSA_XAUUSD!$A$2:$A$1001,ALGLIB_SSA_XAUUSD!$C$2:$C$1001,"",0)</f>
        <v/>
      </c>
      <c r="D460" s="1">
        <f>D458+(D470-D458)*2/12</f>
        <v>4651.0916666666662</v>
      </c>
      <c r="E460" s="1">
        <f>E458+(E470-E458)*2/12</f>
        <v>4646.7354366666659</v>
      </c>
      <c r="F460" s="1">
        <f>F458+(F470-F458)*2/12</f>
        <v>4646.7454433333332</v>
      </c>
      <c r="G460" s="1">
        <f>G458+(G470-G458)*2/12</f>
        <v>4656.30188</v>
      </c>
      <c r="H460" s="1">
        <f>H458+(H470-H458)*2/12</f>
        <v>4631.0911900000001</v>
      </c>
      <c r="I460" t="str">
        <f>_xlfn.XLOOKUP($A460,ALGLIB_SSA_XAUUSD!$J$2:$J$1001,ALGLIB_SSA_XAUUSD!$K$2:$K$1001,"",0)</f>
        <v>XAUUSD</v>
      </c>
      <c r="J460" t="str">
        <f>_xlfn.XLOOKUP($A460,ALGLIB_SSA_XAUUSD!$J$2:$J$1001,ALGLIB_SSA_XAUUSD!$L$2:$L$1001,"",0)</f>
        <v>M5</v>
      </c>
      <c r="K460">
        <f>_xlfn.XLOOKUP($A460,ALGLIB_SSA_XAUUSD!$J$2:$J$1001,ALGLIB_SSA_XAUUSD!$M$2:$M$1001,"",0)</f>
        <v>4645.2299999999996</v>
      </c>
      <c r="L460">
        <f>_xlfn.XLOOKUP($A460,ALGLIB_SSA_XAUUSD!$J$2:$J$1001,ALGLIB_SSA_XAUUSD!$N$2:$N$1001,"",0)</f>
        <v>4644.9843499999997</v>
      </c>
      <c r="M460">
        <f>_xlfn.XLOOKUP($A460,ALGLIB_SSA_XAUUSD!$J$2:$J$1001,ALGLIB_SSA_XAUUSD!$O$2:$O$1001,"",0)</f>
        <v>4646.2056000000002</v>
      </c>
      <c r="N460">
        <f>_xlfn.XLOOKUP($A460,ALGLIB_SSA_XAUUSD!$J$2:$J$1001,ALGLIB_SSA_XAUUSD!$P$2:$P$1001,"",0)</f>
        <v>4648.1789600000002</v>
      </c>
      <c r="O460">
        <f>_xlfn.XLOOKUP($A460,ALGLIB_SSA_XAUUSD!$J$2:$J$1001,ALGLIB_SSA_XAUUSD!$Q$2:$Q$1001,"",0)</f>
        <v>4642.65852</v>
      </c>
      <c r="R460">
        <f t="shared" si="105"/>
        <v>1775531400</v>
      </c>
      <c r="S460" t="str">
        <f t="shared" si="106"/>
        <v>XAUUSD</v>
      </c>
      <c r="T460" t="str">
        <f t="shared" si="107"/>
        <v>M5</v>
      </c>
      <c r="U460">
        <f t="shared" si="108"/>
        <v>4645.2299999999996</v>
      </c>
      <c r="V460">
        <f t="shared" si="109"/>
        <v>4646.7354366666659</v>
      </c>
      <c r="W460">
        <f t="shared" si="110"/>
        <v>4646.7454433333332</v>
      </c>
      <c r="X460">
        <f t="shared" si="111"/>
        <v>4644.9843499999997</v>
      </c>
      <c r="Y460">
        <f t="shared" si="112"/>
        <v>4646.2056000000002</v>
      </c>
      <c r="Z460">
        <f t="shared" si="113"/>
        <v>4656.30188</v>
      </c>
      <c r="AA460">
        <f t="shared" si="114"/>
        <v>4648.1789600000002</v>
      </c>
      <c r="AB460">
        <f t="shared" si="115"/>
        <v>4631.0911900000001</v>
      </c>
      <c r="AC460">
        <f t="shared" si="116"/>
        <v>4642.65852</v>
      </c>
      <c r="AE460">
        <f t="shared" si="117"/>
        <v>4644.9843499999997</v>
      </c>
      <c r="AF460">
        <f t="shared" si="118"/>
        <v>4656.30188</v>
      </c>
      <c r="AG460">
        <f t="shared" si="119"/>
        <v>4631.0911900000001</v>
      </c>
    </row>
    <row r="461" spans="1:33" x14ac:dyDescent="0.55000000000000004">
      <c r="A461">
        <f>ALGLIB_SSA_XAUUSD!J461</f>
        <v>1775531700</v>
      </c>
      <c r="B461" t="str">
        <f>_xlfn.XLOOKUP($A461,ALGLIB_SSA_XAUUSD!$A$2:$A$1001,ALGLIB_SSA_XAUUSD!$B$2:$B$1001,"",0)</f>
        <v/>
      </c>
      <c r="C461" t="str">
        <f>_xlfn.XLOOKUP($A461,ALGLIB_SSA_XAUUSD!$A$2:$A$1001,ALGLIB_SSA_XAUUSD!$C$2:$C$1001,"",0)</f>
        <v/>
      </c>
      <c r="D461" s="1">
        <f>D458+(D470-D458)*3/12</f>
        <v>4651.9174999999996</v>
      </c>
      <c r="E461" s="1">
        <f>E458+(E470-E458)*3/12</f>
        <v>4646.9714349999995</v>
      </c>
      <c r="F461" s="1">
        <f>F458+(F470-F458)*3/12</f>
        <v>4646.8522600000006</v>
      </c>
      <c r="G461" s="1">
        <f>G458+(G470-G458)*3/12</f>
        <v>4656.4849750000003</v>
      </c>
      <c r="H461" s="1">
        <f>H458+(H470-H458)*3/12</f>
        <v>4631.1693400000004</v>
      </c>
      <c r="I461" t="str">
        <f>_xlfn.XLOOKUP($A461,ALGLIB_SSA_XAUUSD!$J$2:$J$1001,ALGLIB_SSA_XAUUSD!$K$2:$K$1001,"",0)</f>
        <v>XAUUSD</v>
      </c>
      <c r="J461" t="str">
        <f>_xlfn.XLOOKUP($A461,ALGLIB_SSA_XAUUSD!$J$2:$J$1001,ALGLIB_SSA_XAUUSD!$L$2:$L$1001,"",0)</f>
        <v>M5</v>
      </c>
      <c r="K461">
        <f>_xlfn.XLOOKUP($A461,ALGLIB_SSA_XAUUSD!$J$2:$J$1001,ALGLIB_SSA_XAUUSD!$M$2:$M$1001,"",0)</f>
        <v>4641.99</v>
      </c>
      <c r="L461">
        <f>_xlfn.XLOOKUP($A461,ALGLIB_SSA_XAUUSD!$J$2:$J$1001,ALGLIB_SSA_XAUUSD!$N$2:$N$1001,"",0)</f>
        <v>4643.8481899999997</v>
      </c>
      <c r="M461">
        <f>_xlfn.XLOOKUP($A461,ALGLIB_SSA_XAUUSD!$J$2:$J$1001,ALGLIB_SSA_XAUUSD!$O$2:$O$1001,"",0)</f>
        <v>4645.0268900000001</v>
      </c>
      <c r="N461">
        <f>_xlfn.XLOOKUP($A461,ALGLIB_SSA_XAUUSD!$J$2:$J$1001,ALGLIB_SSA_XAUUSD!$P$2:$P$1001,"",0)</f>
        <v>4646.8767200000002</v>
      </c>
      <c r="O461">
        <f>_xlfn.XLOOKUP($A461,ALGLIB_SSA_XAUUSD!$J$2:$J$1001,ALGLIB_SSA_XAUUSD!$Q$2:$Q$1001,"",0)</f>
        <v>4641.4352500000005</v>
      </c>
      <c r="R461">
        <f t="shared" si="105"/>
        <v>1775531700</v>
      </c>
      <c r="S461" t="str">
        <f t="shared" si="106"/>
        <v>XAUUSD</v>
      </c>
      <c r="T461" t="str">
        <f t="shared" si="107"/>
        <v>M5</v>
      </c>
      <c r="U461">
        <f t="shared" si="108"/>
        <v>4641.99</v>
      </c>
      <c r="V461">
        <f t="shared" si="109"/>
        <v>4646.9714349999995</v>
      </c>
      <c r="W461">
        <f t="shared" si="110"/>
        <v>4646.8522600000006</v>
      </c>
      <c r="X461">
        <f t="shared" si="111"/>
        <v>4643.8481899999997</v>
      </c>
      <c r="Y461">
        <f t="shared" si="112"/>
        <v>4645.0268900000001</v>
      </c>
      <c r="Z461">
        <f t="shared" si="113"/>
        <v>4656.4849750000003</v>
      </c>
      <c r="AA461">
        <f t="shared" si="114"/>
        <v>4646.8767200000002</v>
      </c>
      <c r="AB461">
        <f t="shared" si="115"/>
        <v>4631.1693400000004</v>
      </c>
      <c r="AC461">
        <f t="shared" si="116"/>
        <v>4641.4352500000005</v>
      </c>
      <c r="AE461">
        <f t="shared" si="117"/>
        <v>4643.8481899999997</v>
      </c>
      <c r="AF461">
        <f t="shared" si="118"/>
        <v>4656.4849750000003</v>
      </c>
      <c r="AG461">
        <f t="shared" si="119"/>
        <v>4631.1693400000004</v>
      </c>
    </row>
    <row r="462" spans="1:33" x14ac:dyDescent="0.55000000000000004">
      <c r="A462">
        <f>ALGLIB_SSA_XAUUSD!J462</f>
        <v>1775532000</v>
      </c>
      <c r="B462" t="str">
        <f>_xlfn.XLOOKUP($A462,ALGLIB_SSA_XAUUSD!$A$2:$A$1001,ALGLIB_SSA_XAUUSD!$B$2:$B$1001,"",0)</f>
        <v/>
      </c>
      <c r="C462" t="str">
        <f>_xlfn.XLOOKUP($A462,ALGLIB_SSA_XAUUSD!$A$2:$A$1001,ALGLIB_SSA_XAUUSD!$C$2:$C$1001,"",0)</f>
        <v/>
      </c>
      <c r="D462" s="1">
        <f>D458+(D470-D458)*4/12</f>
        <v>4652.7433333333329</v>
      </c>
      <c r="E462" s="1">
        <f>E458+(E470-E458)*4/12</f>
        <v>4647.207433333333</v>
      </c>
      <c r="F462" s="1">
        <f>F458+(F470-F458)*4/12</f>
        <v>4646.959076666667</v>
      </c>
      <c r="G462" s="1">
        <f>G458+(G470-G458)*4/12</f>
        <v>4656.6680699999997</v>
      </c>
      <c r="H462" s="1">
        <f>H458+(H470-H458)*4/12</f>
        <v>4631.2474900000007</v>
      </c>
      <c r="I462" t="str">
        <f>_xlfn.XLOOKUP($A462,ALGLIB_SSA_XAUUSD!$J$2:$J$1001,ALGLIB_SSA_XAUUSD!$K$2:$K$1001,"",0)</f>
        <v>XAUUSD</v>
      </c>
      <c r="J462" t="str">
        <f>_xlfn.XLOOKUP($A462,ALGLIB_SSA_XAUUSD!$J$2:$J$1001,ALGLIB_SSA_XAUUSD!$L$2:$L$1001,"",0)</f>
        <v>M5</v>
      </c>
      <c r="K462">
        <f>_xlfn.XLOOKUP($A462,ALGLIB_SSA_XAUUSD!$J$2:$J$1001,ALGLIB_SSA_XAUUSD!$M$2:$M$1001,"",0)</f>
        <v>4642.3100000000004</v>
      </c>
      <c r="L462">
        <f>_xlfn.XLOOKUP($A462,ALGLIB_SSA_XAUUSD!$J$2:$J$1001,ALGLIB_SSA_XAUUSD!$N$2:$N$1001,"",0)</f>
        <v>4643.3868599999996</v>
      </c>
      <c r="M462">
        <f>_xlfn.XLOOKUP($A462,ALGLIB_SSA_XAUUSD!$J$2:$J$1001,ALGLIB_SSA_XAUUSD!$O$2:$O$1001,"",0)</f>
        <v>4644.2068799999997</v>
      </c>
      <c r="N462">
        <f>_xlfn.XLOOKUP($A462,ALGLIB_SSA_XAUUSD!$J$2:$J$1001,ALGLIB_SSA_XAUUSD!$P$2:$P$1001,"",0)</f>
        <v>4646.0978100000002</v>
      </c>
      <c r="O462">
        <f>_xlfn.XLOOKUP($A462,ALGLIB_SSA_XAUUSD!$J$2:$J$1001,ALGLIB_SSA_XAUUSD!$Q$2:$Q$1001,"",0)</f>
        <v>4640.7829000000002</v>
      </c>
      <c r="R462">
        <f t="shared" si="105"/>
        <v>1775532000</v>
      </c>
      <c r="S462" t="str">
        <f t="shared" si="106"/>
        <v>XAUUSD</v>
      </c>
      <c r="T462" t="str">
        <f t="shared" si="107"/>
        <v>M5</v>
      </c>
      <c r="U462">
        <f t="shared" si="108"/>
        <v>4642.3100000000004</v>
      </c>
      <c r="V462">
        <f t="shared" si="109"/>
        <v>4647.207433333333</v>
      </c>
      <c r="W462">
        <f t="shared" si="110"/>
        <v>4646.959076666667</v>
      </c>
      <c r="X462">
        <f t="shared" si="111"/>
        <v>4643.3868599999996</v>
      </c>
      <c r="Y462">
        <f t="shared" si="112"/>
        <v>4644.2068799999997</v>
      </c>
      <c r="Z462">
        <f t="shared" si="113"/>
        <v>4656.6680699999997</v>
      </c>
      <c r="AA462">
        <f t="shared" si="114"/>
        <v>4646.0978100000002</v>
      </c>
      <c r="AB462">
        <f t="shared" si="115"/>
        <v>4631.2474900000007</v>
      </c>
      <c r="AC462">
        <f t="shared" si="116"/>
        <v>4640.7829000000002</v>
      </c>
      <c r="AE462">
        <f t="shared" si="117"/>
        <v>4643.3868599999996</v>
      </c>
      <c r="AF462">
        <f t="shared" si="118"/>
        <v>4656.6680699999997</v>
      </c>
      <c r="AG462">
        <f t="shared" si="119"/>
        <v>4631.2474900000007</v>
      </c>
    </row>
    <row r="463" spans="1:33" x14ac:dyDescent="0.55000000000000004">
      <c r="A463">
        <f>ALGLIB_SSA_XAUUSD!J463</f>
        <v>1775532300</v>
      </c>
      <c r="B463" t="str">
        <f>_xlfn.XLOOKUP($A463,ALGLIB_SSA_XAUUSD!$A$2:$A$1001,ALGLIB_SSA_XAUUSD!$B$2:$B$1001,"",0)</f>
        <v/>
      </c>
      <c r="C463" t="str">
        <f>_xlfn.XLOOKUP($A463,ALGLIB_SSA_XAUUSD!$A$2:$A$1001,ALGLIB_SSA_XAUUSD!$C$2:$C$1001,"",0)</f>
        <v/>
      </c>
      <c r="D463" s="1">
        <f>D458+(D470-D458)*5/12</f>
        <v>4653.5691666666662</v>
      </c>
      <c r="E463" s="1">
        <f>E458+(E470-E458)*5/12</f>
        <v>4647.4434316666666</v>
      </c>
      <c r="F463" s="1">
        <f>F458+(F470-F458)*5/12</f>
        <v>4647.0658933333334</v>
      </c>
      <c r="G463" s="1">
        <f>G458+(G470-G458)*5/12</f>
        <v>4656.851165</v>
      </c>
      <c r="H463" s="1">
        <f>H458+(H470-H458)*5/12</f>
        <v>4631.32564</v>
      </c>
      <c r="I463" t="str">
        <f>_xlfn.XLOOKUP($A463,ALGLIB_SSA_XAUUSD!$J$2:$J$1001,ALGLIB_SSA_XAUUSD!$K$2:$K$1001,"",0)</f>
        <v>XAUUSD</v>
      </c>
      <c r="J463" t="str">
        <f>_xlfn.XLOOKUP($A463,ALGLIB_SSA_XAUUSD!$J$2:$J$1001,ALGLIB_SSA_XAUUSD!$L$2:$L$1001,"",0)</f>
        <v>M5</v>
      </c>
      <c r="K463">
        <f>_xlfn.XLOOKUP($A463,ALGLIB_SSA_XAUUSD!$J$2:$J$1001,ALGLIB_SSA_XAUUSD!$M$2:$M$1001,"",0)</f>
        <v>4642.84</v>
      </c>
      <c r="L463">
        <f>_xlfn.XLOOKUP($A463,ALGLIB_SSA_XAUUSD!$J$2:$J$1001,ALGLIB_SSA_XAUUSD!$N$2:$N$1001,"",0)</f>
        <v>4643.6322200000004</v>
      </c>
      <c r="M463">
        <f>_xlfn.XLOOKUP($A463,ALGLIB_SSA_XAUUSD!$J$2:$J$1001,ALGLIB_SSA_XAUUSD!$O$2:$O$1001,"",0)</f>
        <v>4643.9195499999996</v>
      </c>
      <c r="N463">
        <f>_xlfn.XLOOKUP($A463,ALGLIB_SSA_XAUUSD!$J$2:$J$1001,ALGLIB_SSA_XAUUSD!$P$2:$P$1001,"",0)</f>
        <v>4645.9893099999999</v>
      </c>
      <c r="O463">
        <f>_xlfn.XLOOKUP($A463,ALGLIB_SSA_XAUUSD!$J$2:$J$1001,ALGLIB_SSA_XAUUSD!$Q$2:$Q$1001,"",0)</f>
        <v>4640.8633499999996</v>
      </c>
      <c r="R463">
        <f t="shared" si="105"/>
        <v>1775532300</v>
      </c>
      <c r="S463" t="str">
        <f t="shared" si="106"/>
        <v>XAUUSD</v>
      </c>
      <c r="T463" t="str">
        <f t="shared" si="107"/>
        <v>M5</v>
      </c>
      <c r="U463">
        <f t="shared" si="108"/>
        <v>4642.84</v>
      </c>
      <c r="V463">
        <f t="shared" si="109"/>
        <v>4647.4434316666666</v>
      </c>
      <c r="W463">
        <f t="shared" si="110"/>
        <v>4647.0658933333334</v>
      </c>
      <c r="X463">
        <f t="shared" si="111"/>
        <v>4643.6322200000004</v>
      </c>
      <c r="Y463">
        <f t="shared" si="112"/>
        <v>4643.9195499999996</v>
      </c>
      <c r="Z463">
        <f t="shared" si="113"/>
        <v>4656.851165</v>
      </c>
      <c r="AA463">
        <f t="shared" si="114"/>
        <v>4645.9893099999999</v>
      </c>
      <c r="AB463">
        <f t="shared" si="115"/>
        <v>4631.32564</v>
      </c>
      <c r="AC463">
        <f t="shared" si="116"/>
        <v>4640.8633499999996</v>
      </c>
      <c r="AE463">
        <f t="shared" si="117"/>
        <v>4643.6322200000004</v>
      </c>
      <c r="AF463">
        <f t="shared" si="118"/>
        <v>4656.851165</v>
      </c>
      <c r="AG463">
        <f t="shared" si="119"/>
        <v>4631.32564</v>
      </c>
    </row>
    <row r="464" spans="1:33" x14ac:dyDescent="0.55000000000000004">
      <c r="A464">
        <f>ALGLIB_SSA_XAUUSD!J464</f>
        <v>1775532600</v>
      </c>
      <c r="B464" t="str">
        <f>_xlfn.XLOOKUP($A464,ALGLIB_SSA_XAUUSD!$A$2:$A$1001,ALGLIB_SSA_XAUUSD!$B$2:$B$1001,"",0)</f>
        <v/>
      </c>
      <c r="C464" t="str">
        <f>_xlfn.XLOOKUP($A464,ALGLIB_SSA_XAUUSD!$A$2:$A$1001,ALGLIB_SSA_XAUUSD!$C$2:$C$1001,"",0)</f>
        <v/>
      </c>
      <c r="D464" s="1">
        <f>D458+(D470-D458)*6/12</f>
        <v>4654.3950000000004</v>
      </c>
      <c r="E464" s="1">
        <f>E458+(E470-E458)*6/12</f>
        <v>4647.6794300000001</v>
      </c>
      <c r="F464" s="1">
        <f>F458+(F470-F458)*6/12</f>
        <v>4647.1727100000007</v>
      </c>
      <c r="G464" s="1">
        <f>G458+(G470-G458)*6/12</f>
        <v>4657.0342600000004</v>
      </c>
      <c r="H464" s="1">
        <f>H458+(H470-H458)*6/12</f>
        <v>4631.4037900000003</v>
      </c>
      <c r="I464" t="str">
        <f>_xlfn.XLOOKUP($A464,ALGLIB_SSA_XAUUSD!$J$2:$J$1001,ALGLIB_SSA_XAUUSD!$K$2:$K$1001,"",0)</f>
        <v>XAUUSD</v>
      </c>
      <c r="J464" t="str">
        <f>_xlfn.XLOOKUP($A464,ALGLIB_SSA_XAUUSD!$J$2:$J$1001,ALGLIB_SSA_XAUUSD!$L$2:$L$1001,"",0)</f>
        <v>M5</v>
      </c>
      <c r="K464">
        <f>_xlfn.XLOOKUP($A464,ALGLIB_SSA_XAUUSD!$J$2:$J$1001,ALGLIB_SSA_XAUUSD!$M$2:$M$1001,"",0)</f>
        <v>4645.9399999999996</v>
      </c>
      <c r="L464">
        <f>_xlfn.XLOOKUP($A464,ALGLIB_SSA_XAUUSD!$J$2:$J$1001,ALGLIB_SSA_XAUUSD!$N$2:$N$1001,"",0)</f>
        <v>4644.4570299999996</v>
      </c>
      <c r="M464">
        <f>_xlfn.XLOOKUP($A464,ALGLIB_SSA_XAUUSD!$J$2:$J$1001,ALGLIB_SSA_XAUUSD!$O$2:$O$1001,"",0)</f>
        <v>4644.1882900000001</v>
      </c>
      <c r="N464">
        <f>_xlfn.XLOOKUP($A464,ALGLIB_SSA_XAUUSD!$J$2:$J$1001,ALGLIB_SSA_XAUUSD!$P$2:$P$1001,"",0)</f>
        <v>4646.4790599999997</v>
      </c>
      <c r="O464">
        <f>_xlfn.XLOOKUP($A464,ALGLIB_SSA_XAUUSD!$J$2:$J$1001,ALGLIB_SSA_XAUUSD!$Q$2:$Q$1001,"",0)</f>
        <v>4641.6499199999998</v>
      </c>
      <c r="R464">
        <f t="shared" si="105"/>
        <v>1775532600</v>
      </c>
      <c r="S464" t="str">
        <f t="shared" si="106"/>
        <v>XAUUSD</v>
      </c>
      <c r="T464" t="str">
        <f t="shared" si="107"/>
        <v>M5</v>
      </c>
      <c r="U464">
        <f t="shared" si="108"/>
        <v>4645.9399999999996</v>
      </c>
      <c r="V464">
        <f t="shared" si="109"/>
        <v>4647.6794300000001</v>
      </c>
      <c r="W464">
        <f t="shared" si="110"/>
        <v>4647.1727100000007</v>
      </c>
      <c r="X464">
        <f t="shared" si="111"/>
        <v>4644.4570299999996</v>
      </c>
      <c r="Y464">
        <f t="shared" si="112"/>
        <v>4644.1882900000001</v>
      </c>
      <c r="Z464">
        <f t="shared" si="113"/>
        <v>4657.0342600000004</v>
      </c>
      <c r="AA464">
        <f t="shared" si="114"/>
        <v>4646.4790599999997</v>
      </c>
      <c r="AB464">
        <f t="shared" si="115"/>
        <v>4631.4037900000003</v>
      </c>
      <c r="AC464">
        <f t="shared" si="116"/>
        <v>4641.6499199999998</v>
      </c>
      <c r="AE464">
        <f t="shared" si="117"/>
        <v>4644.4570299999996</v>
      </c>
      <c r="AF464">
        <f t="shared" si="118"/>
        <v>4657.0342600000004</v>
      </c>
      <c r="AG464">
        <f t="shared" si="119"/>
        <v>4631.4037900000003</v>
      </c>
    </row>
    <row r="465" spans="1:33" x14ac:dyDescent="0.55000000000000004">
      <c r="A465">
        <f>ALGLIB_SSA_XAUUSD!J465</f>
        <v>1775532900</v>
      </c>
      <c r="B465" t="str">
        <f>_xlfn.XLOOKUP($A465,ALGLIB_SSA_XAUUSD!$A$2:$A$1001,ALGLIB_SSA_XAUUSD!$B$2:$B$1001,"",0)</f>
        <v/>
      </c>
      <c r="C465" t="str">
        <f>_xlfn.XLOOKUP($A465,ALGLIB_SSA_XAUUSD!$A$2:$A$1001,ALGLIB_SSA_XAUUSD!$C$2:$C$1001,"",0)</f>
        <v/>
      </c>
      <c r="D465" s="1">
        <f>D458+(D470-D458)*7/12</f>
        <v>4655.2208333333338</v>
      </c>
      <c r="E465" s="1">
        <f>E458+(E470-E458)*7/12</f>
        <v>4647.9154283333328</v>
      </c>
      <c r="F465" s="1">
        <f>F458+(F470-F458)*7/12</f>
        <v>4647.2795266666672</v>
      </c>
      <c r="G465" s="1">
        <f>G458+(G470-G458)*7/12</f>
        <v>4657.2173549999998</v>
      </c>
      <c r="H465" s="1">
        <f>H458+(H470-H458)*7/12</f>
        <v>4631.4819400000006</v>
      </c>
      <c r="I465" t="str">
        <f>_xlfn.XLOOKUP($A465,ALGLIB_SSA_XAUUSD!$J$2:$J$1001,ALGLIB_SSA_XAUUSD!$K$2:$K$1001,"",0)</f>
        <v>XAUUSD</v>
      </c>
      <c r="J465" t="str">
        <f>_xlfn.XLOOKUP($A465,ALGLIB_SSA_XAUUSD!$J$2:$J$1001,ALGLIB_SSA_XAUUSD!$L$2:$L$1001,"",0)</f>
        <v>M5</v>
      </c>
      <c r="K465">
        <f>_xlfn.XLOOKUP($A465,ALGLIB_SSA_XAUUSD!$J$2:$J$1001,ALGLIB_SSA_XAUUSD!$M$2:$M$1001,"",0)</f>
        <v>4645.42</v>
      </c>
      <c r="L465">
        <f>_xlfn.XLOOKUP($A465,ALGLIB_SSA_XAUUSD!$J$2:$J$1001,ALGLIB_SSA_XAUUSD!$N$2:$N$1001,"",0)</f>
        <v>4645.5632400000004</v>
      </c>
      <c r="M465">
        <f>_xlfn.XLOOKUP($A465,ALGLIB_SSA_XAUUSD!$J$2:$J$1001,ALGLIB_SSA_XAUUSD!$O$2:$O$1001,"",0)</f>
        <v>4644.8757699999996</v>
      </c>
      <c r="N465">
        <f>_xlfn.XLOOKUP($A465,ALGLIB_SSA_XAUUSD!$J$2:$J$1001,ALGLIB_SSA_XAUUSD!$P$2:$P$1001,"",0)</f>
        <v>4647.2830299999996</v>
      </c>
      <c r="O465">
        <f>_xlfn.XLOOKUP($A465,ALGLIB_SSA_XAUUSD!$J$2:$J$1001,ALGLIB_SSA_XAUUSD!$Q$2:$Q$1001,"",0)</f>
        <v>4642.94254</v>
      </c>
      <c r="R465">
        <f t="shared" si="105"/>
        <v>1775532900</v>
      </c>
      <c r="S465" t="str">
        <f t="shared" si="106"/>
        <v>XAUUSD</v>
      </c>
      <c r="T465" t="str">
        <f t="shared" si="107"/>
        <v>M5</v>
      </c>
      <c r="U465">
        <f t="shared" si="108"/>
        <v>4645.42</v>
      </c>
      <c r="V465">
        <f t="shared" si="109"/>
        <v>4647.9154283333328</v>
      </c>
      <c r="W465">
        <f t="shared" si="110"/>
        <v>4647.2795266666672</v>
      </c>
      <c r="X465">
        <f t="shared" si="111"/>
        <v>4645.5632400000004</v>
      </c>
      <c r="Y465">
        <f t="shared" si="112"/>
        <v>4644.8757699999996</v>
      </c>
      <c r="Z465">
        <f t="shared" si="113"/>
        <v>4657.2173549999998</v>
      </c>
      <c r="AA465">
        <f t="shared" si="114"/>
        <v>4647.2830299999996</v>
      </c>
      <c r="AB465">
        <f t="shared" si="115"/>
        <v>4631.4819400000006</v>
      </c>
      <c r="AC465">
        <f t="shared" si="116"/>
        <v>4642.94254</v>
      </c>
      <c r="AE465">
        <f t="shared" si="117"/>
        <v>4645.5632400000004</v>
      </c>
      <c r="AF465">
        <f t="shared" si="118"/>
        <v>4657.2173549999998</v>
      </c>
      <c r="AG465">
        <f t="shared" si="119"/>
        <v>4631.4819400000006</v>
      </c>
    </row>
    <row r="466" spans="1:33" x14ac:dyDescent="0.55000000000000004">
      <c r="A466">
        <f>ALGLIB_SSA_XAUUSD!J466</f>
        <v>1775533200</v>
      </c>
      <c r="B466" t="str">
        <f>_xlfn.XLOOKUP($A466,ALGLIB_SSA_XAUUSD!$A$2:$A$1001,ALGLIB_SSA_XAUUSD!$B$2:$B$1001,"",0)</f>
        <v/>
      </c>
      <c r="C466" t="str">
        <f>_xlfn.XLOOKUP($A466,ALGLIB_SSA_XAUUSD!$A$2:$A$1001,ALGLIB_SSA_XAUUSD!$C$2:$C$1001,"",0)</f>
        <v/>
      </c>
      <c r="D466" s="1">
        <f>D458+(D470-D458)*8/12</f>
        <v>4656.0466666666671</v>
      </c>
      <c r="E466" s="1">
        <f>E458+(E470-E458)*8/12</f>
        <v>4648.1514266666663</v>
      </c>
      <c r="F466" s="1">
        <f>F458+(F470-F458)*8/12</f>
        <v>4647.3863433333336</v>
      </c>
      <c r="G466" s="1">
        <f>G458+(G470-G458)*8/12</f>
        <v>4657.4004500000001</v>
      </c>
      <c r="H466" s="1">
        <f>H458+(H470-H458)*8/12</f>
        <v>4631.5600899999999</v>
      </c>
      <c r="I466" t="str">
        <f>_xlfn.XLOOKUP($A466,ALGLIB_SSA_XAUUSD!$J$2:$J$1001,ALGLIB_SSA_XAUUSD!$K$2:$K$1001,"",0)</f>
        <v>XAUUSD</v>
      </c>
      <c r="J466" t="str">
        <f>_xlfn.XLOOKUP($A466,ALGLIB_SSA_XAUUSD!$J$2:$J$1001,ALGLIB_SSA_XAUUSD!$L$2:$L$1001,"",0)</f>
        <v>M5</v>
      </c>
      <c r="K466">
        <f>_xlfn.XLOOKUP($A466,ALGLIB_SSA_XAUUSD!$J$2:$J$1001,ALGLIB_SSA_XAUUSD!$M$2:$M$1001,"",0)</f>
        <v>4648.1000000000004</v>
      </c>
      <c r="L466">
        <f>_xlfn.XLOOKUP($A466,ALGLIB_SSA_XAUUSD!$J$2:$J$1001,ALGLIB_SSA_XAUUSD!$N$2:$N$1001,"",0)</f>
        <v>4646.7434400000002</v>
      </c>
      <c r="M466">
        <f>_xlfn.XLOOKUP($A466,ALGLIB_SSA_XAUUSD!$J$2:$J$1001,ALGLIB_SSA_XAUUSD!$O$2:$O$1001,"",0)</f>
        <v>4645.8095999999996</v>
      </c>
      <c r="N466">
        <f>_xlfn.XLOOKUP($A466,ALGLIB_SSA_XAUUSD!$J$2:$J$1001,ALGLIB_SSA_XAUUSD!$P$2:$P$1001,"",0)</f>
        <v>4648.2227700000003</v>
      </c>
      <c r="O466">
        <f>_xlfn.XLOOKUP($A466,ALGLIB_SSA_XAUUSD!$J$2:$J$1001,ALGLIB_SSA_XAUUSD!$Q$2:$Q$1001,"",0)</f>
        <v>4644.4582899999996</v>
      </c>
      <c r="R466">
        <f t="shared" si="105"/>
        <v>1775533200</v>
      </c>
      <c r="S466" t="str">
        <f t="shared" si="106"/>
        <v>XAUUSD</v>
      </c>
      <c r="T466" t="str">
        <f t="shared" si="107"/>
        <v>M5</v>
      </c>
      <c r="U466">
        <f t="shared" si="108"/>
        <v>4648.1000000000004</v>
      </c>
      <c r="V466">
        <f t="shared" si="109"/>
        <v>4648.1514266666663</v>
      </c>
      <c r="W466">
        <f t="shared" si="110"/>
        <v>4647.3863433333336</v>
      </c>
      <c r="X466">
        <f t="shared" si="111"/>
        <v>4646.7434400000002</v>
      </c>
      <c r="Y466">
        <f t="shared" si="112"/>
        <v>4645.8095999999996</v>
      </c>
      <c r="Z466">
        <f t="shared" si="113"/>
        <v>4657.4004500000001</v>
      </c>
      <c r="AA466">
        <f t="shared" si="114"/>
        <v>4648.2227700000003</v>
      </c>
      <c r="AB466">
        <f t="shared" si="115"/>
        <v>4631.5600899999999</v>
      </c>
      <c r="AC466">
        <f t="shared" si="116"/>
        <v>4644.4582899999996</v>
      </c>
      <c r="AE466">
        <f t="shared" si="117"/>
        <v>4646.7434400000002</v>
      </c>
      <c r="AF466">
        <f t="shared" si="118"/>
        <v>4657.4004500000001</v>
      </c>
      <c r="AG466">
        <f t="shared" si="119"/>
        <v>4631.5600899999999</v>
      </c>
    </row>
    <row r="467" spans="1:33" x14ac:dyDescent="0.55000000000000004">
      <c r="A467">
        <f>ALGLIB_SSA_XAUUSD!J467</f>
        <v>1775533500</v>
      </c>
      <c r="B467" t="str">
        <f>_xlfn.XLOOKUP($A467,ALGLIB_SSA_XAUUSD!$A$2:$A$1001,ALGLIB_SSA_XAUUSD!$B$2:$B$1001,"",0)</f>
        <v/>
      </c>
      <c r="C467" t="str">
        <f>_xlfn.XLOOKUP($A467,ALGLIB_SSA_XAUUSD!$A$2:$A$1001,ALGLIB_SSA_XAUUSD!$C$2:$C$1001,"",0)</f>
        <v/>
      </c>
      <c r="D467" s="1">
        <f>D458+(D470-D458)*9/12</f>
        <v>4656.8725000000004</v>
      </c>
      <c r="E467" s="1">
        <f>E458+(E470-E458)*9/12</f>
        <v>4648.3874249999999</v>
      </c>
      <c r="F467" s="1">
        <f>F458+(F470-F458)*9/12</f>
        <v>4647.49316</v>
      </c>
      <c r="G467" s="1">
        <f>G458+(G470-G458)*9/12</f>
        <v>4657.5835449999995</v>
      </c>
      <c r="H467" s="1">
        <f>H458+(H470-H458)*9/12</f>
        <v>4631.6382400000002</v>
      </c>
      <c r="I467" t="str">
        <f>_xlfn.XLOOKUP($A467,ALGLIB_SSA_XAUUSD!$J$2:$J$1001,ALGLIB_SSA_XAUUSD!$K$2:$K$1001,"",0)</f>
        <v>XAUUSD</v>
      </c>
      <c r="J467" t="str">
        <f>_xlfn.XLOOKUP($A467,ALGLIB_SSA_XAUUSD!$J$2:$J$1001,ALGLIB_SSA_XAUUSD!$L$2:$L$1001,"",0)</f>
        <v>M5</v>
      </c>
      <c r="K467">
        <f>_xlfn.XLOOKUP($A467,ALGLIB_SSA_XAUUSD!$J$2:$J$1001,ALGLIB_SSA_XAUUSD!$M$2:$M$1001,"",0)</f>
        <v>4647.5200000000004</v>
      </c>
      <c r="L467">
        <f>_xlfn.XLOOKUP($A467,ALGLIB_SSA_XAUUSD!$J$2:$J$1001,ALGLIB_SSA_XAUUSD!$N$2:$N$1001,"",0)</f>
        <v>4647.7143999999998</v>
      </c>
      <c r="M467">
        <f>_xlfn.XLOOKUP($A467,ALGLIB_SSA_XAUUSD!$J$2:$J$1001,ALGLIB_SSA_XAUUSD!$O$2:$O$1001,"",0)</f>
        <v>4646.7619999999997</v>
      </c>
      <c r="N467">
        <f>_xlfn.XLOOKUP($A467,ALGLIB_SSA_XAUUSD!$J$2:$J$1001,ALGLIB_SSA_XAUUSD!$P$2:$P$1001,"",0)</f>
        <v>4649.0798000000004</v>
      </c>
      <c r="O467">
        <f>_xlfn.XLOOKUP($A467,ALGLIB_SSA_XAUUSD!$J$2:$J$1001,ALGLIB_SSA_XAUUSD!$Q$2:$Q$1001,"",0)</f>
        <v>4645.90272</v>
      </c>
      <c r="R467">
        <f t="shared" si="105"/>
        <v>1775533500</v>
      </c>
      <c r="S467" t="str">
        <f t="shared" si="106"/>
        <v>XAUUSD</v>
      </c>
      <c r="T467" t="str">
        <f t="shared" si="107"/>
        <v>M5</v>
      </c>
      <c r="U467">
        <f t="shared" si="108"/>
        <v>4647.5200000000004</v>
      </c>
      <c r="V467">
        <f t="shared" si="109"/>
        <v>4648.3874249999999</v>
      </c>
      <c r="W467">
        <f t="shared" si="110"/>
        <v>4647.49316</v>
      </c>
      <c r="X467">
        <f t="shared" si="111"/>
        <v>4647.7143999999998</v>
      </c>
      <c r="Y467">
        <f t="shared" si="112"/>
        <v>4646.7619999999997</v>
      </c>
      <c r="Z467">
        <f t="shared" si="113"/>
        <v>4657.5835449999995</v>
      </c>
      <c r="AA467">
        <f t="shared" si="114"/>
        <v>4649.0798000000004</v>
      </c>
      <c r="AB467">
        <f t="shared" si="115"/>
        <v>4631.6382400000002</v>
      </c>
      <c r="AC467">
        <f t="shared" si="116"/>
        <v>4645.90272</v>
      </c>
      <c r="AE467">
        <f t="shared" si="117"/>
        <v>4647.7143999999998</v>
      </c>
      <c r="AF467">
        <f t="shared" si="118"/>
        <v>4657.5835449999995</v>
      </c>
      <c r="AG467">
        <f t="shared" si="119"/>
        <v>4631.6382400000002</v>
      </c>
    </row>
    <row r="468" spans="1:33" x14ac:dyDescent="0.55000000000000004">
      <c r="A468">
        <f>ALGLIB_SSA_XAUUSD!J468</f>
        <v>1775533800</v>
      </c>
      <c r="B468" t="str">
        <f>_xlfn.XLOOKUP($A468,ALGLIB_SSA_XAUUSD!$A$2:$A$1001,ALGLIB_SSA_XAUUSD!$B$2:$B$1001,"",0)</f>
        <v/>
      </c>
      <c r="C468" t="str">
        <f>_xlfn.XLOOKUP($A468,ALGLIB_SSA_XAUUSD!$A$2:$A$1001,ALGLIB_SSA_XAUUSD!$C$2:$C$1001,"",0)</f>
        <v/>
      </c>
      <c r="D468" s="1">
        <f>D458+(D470-D458)*10/12</f>
        <v>4657.6983333333337</v>
      </c>
      <c r="E468" s="1">
        <f>E458+(E470-E458)*10/12</f>
        <v>4648.6234233333325</v>
      </c>
      <c r="F468" s="1">
        <f>F458+(F470-F458)*10/12</f>
        <v>4647.5999766666664</v>
      </c>
      <c r="G468" s="1">
        <f>G458+(G470-G458)*10/12</f>
        <v>4657.7666399999998</v>
      </c>
      <c r="H468" s="1">
        <f>H458+(H470-H458)*10/12</f>
        <v>4631.7163900000005</v>
      </c>
      <c r="I468" t="str">
        <f>_xlfn.XLOOKUP($A468,ALGLIB_SSA_XAUUSD!$J$2:$J$1001,ALGLIB_SSA_XAUUSD!$K$2:$K$1001,"",0)</f>
        <v>XAUUSD</v>
      </c>
      <c r="J468" t="str">
        <f>_xlfn.XLOOKUP($A468,ALGLIB_SSA_XAUUSD!$J$2:$J$1001,ALGLIB_SSA_XAUUSD!$L$2:$L$1001,"",0)</f>
        <v>M5</v>
      </c>
      <c r="K468">
        <f>_xlfn.XLOOKUP($A468,ALGLIB_SSA_XAUUSD!$J$2:$J$1001,ALGLIB_SSA_XAUUSD!$M$2:$M$1001,"",0)</f>
        <v>4647.74</v>
      </c>
      <c r="L468">
        <f>_xlfn.XLOOKUP($A468,ALGLIB_SSA_XAUUSD!$J$2:$J$1001,ALGLIB_SSA_XAUUSD!$N$2:$N$1001,"",0)</f>
        <v>4648.3485499999997</v>
      </c>
      <c r="M468">
        <f>_xlfn.XLOOKUP($A468,ALGLIB_SSA_XAUUSD!$J$2:$J$1001,ALGLIB_SSA_XAUUSD!$O$2:$O$1001,"",0)</f>
        <v>4647.5552799999996</v>
      </c>
      <c r="N468">
        <f>_xlfn.XLOOKUP($A468,ALGLIB_SSA_XAUUSD!$J$2:$J$1001,ALGLIB_SSA_XAUUSD!$P$2:$P$1001,"",0)</f>
        <v>4649.6764300000004</v>
      </c>
      <c r="O468">
        <f>_xlfn.XLOOKUP($A468,ALGLIB_SSA_XAUUSD!$J$2:$J$1001,ALGLIB_SSA_XAUUSD!$Q$2:$Q$1001,"",0)</f>
        <v>4646.9503100000002</v>
      </c>
      <c r="R468">
        <f t="shared" si="105"/>
        <v>1775533800</v>
      </c>
      <c r="S468" t="str">
        <f t="shared" si="106"/>
        <v>XAUUSD</v>
      </c>
      <c r="T468" t="str">
        <f t="shared" si="107"/>
        <v>M5</v>
      </c>
      <c r="U468">
        <f t="shared" si="108"/>
        <v>4647.74</v>
      </c>
      <c r="V468">
        <f t="shared" si="109"/>
        <v>4648.6234233333325</v>
      </c>
      <c r="W468">
        <f t="shared" si="110"/>
        <v>4647.5999766666664</v>
      </c>
      <c r="X468">
        <f t="shared" si="111"/>
        <v>4648.3485499999997</v>
      </c>
      <c r="Y468">
        <f t="shared" si="112"/>
        <v>4647.5552799999996</v>
      </c>
      <c r="Z468">
        <f t="shared" si="113"/>
        <v>4657.7666399999998</v>
      </c>
      <c r="AA468">
        <f t="shared" si="114"/>
        <v>4649.6764300000004</v>
      </c>
      <c r="AB468">
        <f t="shared" si="115"/>
        <v>4631.7163900000005</v>
      </c>
      <c r="AC468">
        <f t="shared" si="116"/>
        <v>4646.9503100000002</v>
      </c>
      <c r="AE468">
        <f t="shared" si="117"/>
        <v>4648.3485499999997</v>
      </c>
      <c r="AF468">
        <f t="shared" si="118"/>
        <v>4657.7666399999998</v>
      </c>
      <c r="AG468">
        <f t="shared" si="119"/>
        <v>4631.7163900000005</v>
      </c>
    </row>
    <row r="469" spans="1:33" x14ac:dyDescent="0.55000000000000004">
      <c r="A469">
        <f>ALGLIB_SSA_XAUUSD!J469</f>
        <v>1775534100</v>
      </c>
      <c r="B469" t="str">
        <f>_xlfn.XLOOKUP($A469,ALGLIB_SSA_XAUUSD!$A$2:$A$1001,ALGLIB_SSA_XAUUSD!$B$2:$B$1001,"",0)</f>
        <v/>
      </c>
      <c r="C469" t="str">
        <f>_xlfn.XLOOKUP($A469,ALGLIB_SSA_XAUUSD!$A$2:$A$1001,ALGLIB_SSA_XAUUSD!$C$2:$C$1001,"",0)</f>
        <v/>
      </c>
      <c r="D469" s="1">
        <f>D458+(D470-D458)*11/12</f>
        <v>4658.524166666667</v>
      </c>
      <c r="E469" s="1">
        <f>E458+(E470-E458)*11/12</f>
        <v>4648.8594216666661</v>
      </c>
      <c r="F469" s="1">
        <f>F458+(F470-F458)*11/12</f>
        <v>4647.7067933333337</v>
      </c>
      <c r="G469" s="1">
        <f>G458+(G470-G458)*11/12</f>
        <v>4657.9497349999992</v>
      </c>
      <c r="H469" s="1">
        <f>H458+(H470-H458)*11/12</f>
        <v>4631.7945399999999</v>
      </c>
      <c r="I469" t="str">
        <f>_xlfn.XLOOKUP($A469,ALGLIB_SSA_XAUUSD!$J$2:$J$1001,ALGLIB_SSA_XAUUSD!$K$2:$K$1001,"",0)</f>
        <v>XAUUSD</v>
      </c>
      <c r="J469" t="str">
        <f>_xlfn.XLOOKUP($A469,ALGLIB_SSA_XAUUSD!$J$2:$J$1001,ALGLIB_SSA_XAUUSD!$L$2:$L$1001,"",0)</f>
        <v>M5</v>
      </c>
      <c r="K469">
        <f>_xlfn.XLOOKUP($A469,ALGLIB_SSA_XAUUSD!$J$2:$J$1001,ALGLIB_SSA_XAUUSD!$M$2:$M$1001,"",0)</f>
        <v>4649.4399999999996</v>
      </c>
      <c r="L469">
        <f>_xlfn.XLOOKUP($A469,ALGLIB_SSA_XAUUSD!$J$2:$J$1001,ALGLIB_SSA_XAUUSD!$N$2:$N$1001,"",0)</f>
        <v>4648.6243199999999</v>
      </c>
      <c r="M469">
        <f>_xlfn.XLOOKUP($A469,ALGLIB_SSA_XAUUSD!$J$2:$J$1001,ALGLIB_SSA_XAUUSD!$O$2:$O$1001,"",0)</f>
        <v>4648.0897999999997</v>
      </c>
      <c r="N469">
        <f>_xlfn.XLOOKUP($A469,ALGLIB_SSA_XAUUSD!$J$2:$J$1001,ALGLIB_SSA_XAUUSD!$P$2:$P$1001,"",0)</f>
        <v>4649.9743500000004</v>
      </c>
      <c r="O469">
        <f>_xlfn.XLOOKUP($A469,ALGLIB_SSA_XAUUSD!$J$2:$J$1001,ALGLIB_SSA_XAUUSD!$Q$2:$Q$1001,"",0)</f>
        <v>4647.4778200000001</v>
      </c>
      <c r="R469">
        <f t="shared" si="105"/>
        <v>1775534100</v>
      </c>
      <c r="S469" t="str">
        <f t="shared" si="106"/>
        <v>XAUUSD</v>
      </c>
      <c r="T469" t="str">
        <f t="shared" si="107"/>
        <v>M5</v>
      </c>
      <c r="U469">
        <f t="shared" si="108"/>
        <v>4649.4399999999996</v>
      </c>
      <c r="V469">
        <f t="shared" si="109"/>
        <v>4648.8594216666661</v>
      </c>
      <c r="W469">
        <f t="shared" si="110"/>
        <v>4647.7067933333337</v>
      </c>
      <c r="X469">
        <f t="shared" si="111"/>
        <v>4648.6243199999999</v>
      </c>
      <c r="Y469">
        <f t="shared" si="112"/>
        <v>4648.0897999999997</v>
      </c>
      <c r="Z469">
        <f t="shared" si="113"/>
        <v>4657.9497349999992</v>
      </c>
      <c r="AA469">
        <f t="shared" si="114"/>
        <v>4649.9743500000004</v>
      </c>
      <c r="AB469">
        <f t="shared" si="115"/>
        <v>4631.7945399999999</v>
      </c>
      <c r="AC469">
        <f t="shared" si="116"/>
        <v>4647.4778200000001</v>
      </c>
      <c r="AE469">
        <f t="shared" si="117"/>
        <v>4648.6243199999999</v>
      </c>
      <c r="AF469">
        <f t="shared" si="118"/>
        <v>4657.9497349999992</v>
      </c>
      <c r="AG469">
        <f t="shared" si="119"/>
        <v>4631.7945399999999</v>
      </c>
    </row>
    <row r="470" spans="1:33" x14ac:dyDescent="0.55000000000000004">
      <c r="A470">
        <f>ALGLIB_SSA_XAUUSD!J470</f>
        <v>1775534400</v>
      </c>
      <c r="B470" t="str">
        <f>_xlfn.XLOOKUP($A470,ALGLIB_SSA_XAUUSD!$A$2:$A$1001,ALGLIB_SSA_XAUUSD!$B$2:$B$1001,"",0)</f>
        <v>XAUUSD</v>
      </c>
      <c r="C470" t="str">
        <f>_xlfn.XLOOKUP($A470,ALGLIB_SSA_XAUUSD!$A$2:$A$1001,ALGLIB_SSA_XAUUSD!$C$2:$C$1001,"",0)</f>
        <v>H1</v>
      </c>
      <c r="D470" s="2">
        <f>_xlfn.XLOOKUP($A470,ALGLIB_SSA_XAUUSD!$A$2:$A$1001,ALGLIB_SSA_XAUUSD!$D$2:$D$1001,"",0)</f>
        <v>4659.3500000000004</v>
      </c>
      <c r="E470" s="2">
        <f>_xlfn.XLOOKUP($A470,ALGLIB_SSA_XAUUSD!$A$2:$A$1001,ALGLIB_SSA_XAUUSD!$E$2:$E$1001,"",0)</f>
        <v>4649.0954199999996</v>
      </c>
      <c r="F470" s="2">
        <f>_xlfn.XLOOKUP($A470,ALGLIB_SSA_XAUUSD!$A$2:$A$1001,ALGLIB_SSA_XAUUSD!$F$2:$F$1001,"",0)</f>
        <v>4647.8136100000002</v>
      </c>
      <c r="G470" s="2">
        <f>_xlfn.XLOOKUP($A470,ALGLIB_SSA_XAUUSD!$A$2:$A$1001,ALGLIB_SSA_XAUUSD!$G$2:$G$1001,"",0)</f>
        <v>4658.1328299999996</v>
      </c>
      <c r="H470" s="2">
        <f>_xlfn.XLOOKUP($A470,ALGLIB_SSA_XAUUSD!$A$2:$A$1001,ALGLIB_SSA_XAUUSD!$H$2:$H$1001,"",0)</f>
        <v>4631.8726900000001</v>
      </c>
      <c r="I470" t="str">
        <f>_xlfn.XLOOKUP($A470,ALGLIB_SSA_XAUUSD!$J$2:$J$1001,ALGLIB_SSA_XAUUSD!$K$2:$K$1001,"",0)</f>
        <v>XAUUSD</v>
      </c>
      <c r="J470" t="str">
        <f>_xlfn.XLOOKUP($A470,ALGLIB_SSA_XAUUSD!$J$2:$J$1001,ALGLIB_SSA_XAUUSD!$L$2:$L$1001,"",0)</f>
        <v>M5</v>
      </c>
      <c r="K470">
        <f>_xlfn.XLOOKUP($A470,ALGLIB_SSA_XAUUSD!$J$2:$J$1001,ALGLIB_SSA_XAUUSD!$M$2:$M$1001,"",0)</f>
        <v>4649.18</v>
      </c>
      <c r="L470">
        <f>_xlfn.XLOOKUP($A470,ALGLIB_SSA_XAUUSD!$J$2:$J$1001,ALGLIB_SSA_XAUUSD!$N$2:$N$1001,"",0)</f>
        <v>4648.5993799999997</v>
      </c>
      <c r="M470">
        <f>_xlfn.XLOOKUP($A470,ALGLIB_SSA_XAUUSD!$J$2:$J$1001,ALGLIB_SSA_XAUUSD!$O$2:$O$1001,"",0)</f>
        <v>4648.3445899999997</v>
      </c>
      <c r="N470">
        <f>_xlfn.XLOOKUP($A470,ALGLIB_SSA_XAUUSD!$J$2:$J$1001,ALGLIB_SSA_XAUUSD!$P$2:$P$1001,"",0)</f>
        <v>4650.0064899999998</v>
      </c>
      <c r="O470">
        <f>_xlfn.XLOOKUP($A470,ALGLIB_SSA_XAUUSD!$J$2:$J$1001,ALGLIB_SSA_XAUUSD!$Q$2:$Q$1001,"",0)</f>
        <v>4647.5075900000002</v>
      </c>
      <c r="R470">
        <f t="shared" si="105"/>
        <v>1775534400</v>
      </c>
      <c r="S470" t="str">
        <f t="shared" si="106"/>
        <v>XAUUSD</v>
      </c>
      <c r="T470" t="str">
        <f t="shared" si="107"/>
        <v>M5</v>
      </c>
      <c r="U470">
        <f t="shared" si="108"/>
        <v>4649.18</v>
      </c>
      <c r="V470">
        <f t="shared" si="109"/>
        <v>4649.0954199999996</v>
      </c>
      <c r="W470">
        <f t="shared" si="110"/>
        <v>4647.8136100000002</v>
      </c>
      <c r="X470">
        <f t="shared" si="111"/>
        <v>4648.5993799999997</v>
      </c>
      <c r="Y470">
        <f t="shared" si="112"/>
        <v>4648.3445899999997</v>
      </c>
      <c r="Z470">
        <f t="shared" si="113"/>
        <v>4658.1328299999996</v>
      </c>
      <c r="AA470">
        <f t="shared" si="114"/>
        <v>4650.0064899999998</v>
      </c>
      <c r="AB470">
        <f t="shared" si="115"/>
        <v>4631.8726900000001</v>
      </c>
      <c r="AC470">
        <f t="shared" si="116"/>
        <v>4647.5075900000002</v>
      </c>
      <c r="AE470">
        <f t="shared" si="117"/>
        <v>4648.5993799999997</v>
      </c>
      <c r="AF470">
        <f t="shared" si="118"/>
        <v>4658.1328299999996</v>
      </c>
      <c r="AG470">
        <f t="shared" si="119"/>
        <v>4631.8726900000001</v>
      </c>
    </row>
    <row r="471" spans="1:33" x14ac:dyDescent="0.55000000000000004">
      <c r="A471">
        <f>ALGLIB_SSA_XAUUSD!J471</f>
        <v>1775534700</v>
      </c>
      <c r="B471" t="str">
        <f>_xlfn.XLOOKUP($A471,ALGLIB_SSA_XAUUSD!$A$2:$A$1001,ALGLIB_SSA_XAUUSD!$B$2:$B$1001,"",0)</f>
        <v/>
      </c>
      <c r="C471" t="str">
        <f>_xlfn.XLOOKUP($A471,ALGLIB_SSA_XAUUSD!$A$2:$A$1001,ALGLIB_SSA_XAUUSD!$C$2:$C$1001,"",0)</f>
        <v/>
      </c>
      <c r="D471" s="1">
        <f>D470+(D482-D470)*1/12</f>
        <v>4657.9866666666667</v>
      </c>
      <c r="E471" s="1">
        <f>E470+(E482-E470)*1/12</f>
        <v>4649.4182033333327</v>
      </c>
      <c r="F471" s="1">
        <f>F470+(F482-F470)*1/12</f>
        <v>4648.0284108333335</v>
      </c>
      <c r="G471" s="1">
        <f>G470+(G482-G470)*1/12</f>
        <v>4658.4650149999998</v>
      </c>
      <c r="H471" s="1">
        <f>H470+(H482-H470)*1/12</f>
        <v>4632.0714875000003</v>
      </c>
      <c r="I471" t="str">
        <f>_xlfn.XLOOKUP($A471,ALGLIB_SSA_XAUUSD!$J$2:$J$1001,ALGLIB_SSA_XAUUSD!$K$2:$K$1001,"",0)</f>
        <v>XAUUSD</v>
      </c>
      <c r="J471" t="str">
        <f>_xlfn.XLOOKUP($A471,ALGLIB_SSA_XAUUSD!$J$2:$J$1001,ALGLIB_SSA_XAUUSD!$L$2:$L$1001,"",0)</f>
        <v>M5</v>
      </c>
      <c r="K471">
        <f>_xlfn.XLOOKUP($A471,ALGLIB_SSA_XAUUSD!$J$2:$J$1001,ALGLIB_SSA_XAUUSD!$M$2:$M$1001,"",0)</f>
        <v>4648.6899999999996</v>
      </c>
      <c r="L471">
        <f>_xlfn.XLOOKUP($A471,ALGLIB_SSA_XAUUSD!$J$2:$J$1001,ALGLIB_SSA_XAUUSD!$N$2:$N$1001,"",0)</f>
        <v>4648.4868699999997</v>
      </c>
      <c r="M471">
        <f>_xlfn.XLOOKUP($A471,ALGLIB_SSA_XAUUSD!$J$2:$J$1001,ALGLIB_SSA_XAUUSD!$O$2:$O$1001,"",0)</f>
        <v>4648.4157299999997</v>
      </c>
      <c r="N471">
        <f>_xlfn.XLOOKUP($A471,ALGLIB_SSA_XAUUSD!$J$2:$J$1001,ALGLIB_SSA_XAUUSD!$P$2:$P$1001,"",0)</f>
        <v>4649.9293600000001</v>
      </c>
      <c r="O471">
        <f>_xlfn.XLOOKUP($A471,ALGLIB_SSA_XAUUSD!$J$2:$J$1001,ALGLIB_SSA_XAUUSD!$Q$2:$Q$1001,"",0)</f>
        <v>4647.2023300000001</v>
      </c>
      <c r="R471">
        <f t="shared" si="105"/>
        <v>1775534700</v>
      </c>
      <c r="S471" t="str">
        <f t="shared" si="106"/>
        <v>XAUUSD</v>
      </c>
      <c r="T471" t="str">
        <f t="shared" si="107"/>
        <v>M5</v>
      </c>
      <c r="U471">
        <f t="shared" si="108"/>
        <v>4648.6899999999996</v>
      </c>
      <c r="V471">
        <f t="shared" si="109"/>
        <v>4649.4182033333327</v>
      </c>
      <c r="W471">
        <f t="shared" si="110"/>
        <v>4648.0284108333335</v>
      </c>
      <c r="X471">
        <f t="shared" si="111"/>
        <v>4648.4868699999997</v>
      </c>
      <c r="Y471">
        <f t="shared" si="112"/>
        <v>4648.4157299999997</v>
      </c>
      <c r="Z471">
        <f t="shared" si="113"/>
        <v>4658.4650149999998</v>
      </c>
      <c r="AA471">
        <f t="shared" si="114"/>
        <v>4649.9293600000001</v>
      </c>
      <c r="AB471">
        <f t="shared" si="115"/>
        <v>4632.0714875000003</v>
      </c>
      <c r="AC471">
        <f t="shared" si="116"/>
        <v>4647.2023300000001</v>
      </c>
      <c r="AE471">
        <f t="shared" si="117"/>
        <v>4648.4868699999997</v>
      </c>
      <c r="AF471">
        <f t="shared" si="118"/>
        <v>4658.4650149999998</v>
      </c>
      <c r="AG471">
        <f t="shared" si="119"/>
        <v>4632.0714875000003</v>
      </c>
    </row>
    <row r="472" spans="1:33" x14ac:dyDescent="0.55000000000000004">
      <c r="A472">
        <f>ALGLIB_SSA_XAUUSD!J472</f>
        <v>1775535000</v>
      </c>
      <c r="B472" t="str">
        <f>_xlfn.XLOOKUP($A472,ALGLIB_SSA_XAUUSD!$A$2:$A$1001,ALGLIB_SSA_XAUUSD!$B$2:$B$1001,"",0)</f>
        <v/>
      </c>
      <c r="C472" t="str">
        <f>_xlfn.XLOOKUP($A472,ALGLIB_SSA_XAUUSD!$A$2:$A$1001,ALGLIB_SSA_XAUUSD!$C$2:$C$1001,"",0)</f>
        <v/>
      </c>
      <c r="D472" s="1">
        <f>D470+(D482-D470)*2/12</f>
        <v>4656.6233333333339</v>
      </c>
      <c r="E472" s="1">
        <f>E470+(E482-E470)*2/12</f>
        <v>4649.7409866666667</v>
      </c>
      <c r="F472" s="1">
        <f>F470+(F482-F470)*2/12</f>
        <v>4648.2432116666669</v>
      </c>
      <c r="G472" s="1">
        <f>G470+(G482-G470)*2/12</f>
        <v>4658.7972</v>
      </c>
      <c r="H472" s="1">
        <f>H470+(H482-H470)*2/12</f>
        <v>4632.2702850000005</v>
      </c>
      <c r="I472" t="str">
        <f>_xlfn.XLOOKUP($A472,ALGLIB_SSA_XAUUSD!$J$2:$J$1001,ALGLIB_SSA_XAUUSD!$K$2:$K$1001,"",0)</f>
        <v>XAUUSD</v>
      </c>
      <c r="J472" t="str">
        <f>_xlfn.XLOOKUP($A472,ALGLIB_SSA_XAUUSD!$J$2:$J$1001,ALGLIB_SSA_XAUUSD!$L$2:$L$1001,"",0)</f>
        <v>M5</v>
      </c>
      <c r="K472">
        <f>_xlfn.XLOOKUP($A472,ALGLIB_SSA_XAUUSD!$J$2:$J$1001,ALGLIB_SSA_XAUUSD!$M$2:$M$1001,"",0)</f>
        <v>4646.25</v>
      </c>
      <c r="L472">
        <f>_xlfn.XLOOKUP($A472,ALGLIB_SSA_XAUUSD!$J$2:$J$1001,ALGLIB_SSA_XAUUSD!$N$2:$N$1001,"",0)</f>
        <v>4648.5910299999996</v>
      </c>
      <c r="M472">
        <f>_xlfn.XLOOKUP($A472,ALGLIB_SSA_XAUUSD!$J$2:$J$1001,ALGLIB_SSA_XAUUSD!$O$2:$O$1001,"",0)</f>
        <v>4648.5033800000001</v>
      </c>
      <c r="N472">
        <f>_xlfn.XLOOKUP($A472,ALGLIB_SSA_XAUUSD!$J$2:$J$1001,ALGLIB_SSA_XAUUSD!$P$2:$P$1001,"",0)</f>
        <v>4650.0206200000002</v>
      </c>
      <c r="O472">
        <f>_xlfn.XLOOKUP($A472,ALGLIB_SSA_XAUUSD!$J$2:$J$1001,ALGLIB_SSA_XAUUSD!$Q$2:$Q$1001,"",0)</f>
        <v>4646.8915299999999</v>
      </c>
      <c r="R472">
        <f t="shared" si="105"/>
        <v>1775535000</v>
      </c>
      <c r="S472" t="str">
        <f t="shared" si="106"/>
        <v>XAUUSD</v>
      </c>
      <c r="T472" t="str">
        <f t="shared" si="107"/>
        <v>M5</v>
      </c>
      <c r="U472">
        <f t="shared" si="108"/>
        <v>4646.25</v>
      </c>
      <c r="V472">
        <f t="shared" si="109"/>
        <v>4649.7409866666667</v>
      </c>
      <c r="W472">
        <f t="shared" si="110"/>
        <v>4648.2432116666669</v>
      </c>
      <c r="X472">
        <f t="shared" si="111"/>
        <v>4648.5910299999996</v>
      </c>
      <c r="Y472">
        <f t="shared" si="112"/>
        <v>4648.5033800000001</v>
      </c>
      <c r="Z472">
        <f t="shared" si="113"/>
        <v>4658.7972</v>
      </c>
      <c r="AA472">
        <f t="shared" si="114"/>
        <v>4650.0206200000002</v>
      </c>
      <c r="AB472">
        <f t="shared" si="115"/>
        <v>4632.2702850000005</v>
      </c>
      <c r="AC472">
        <f t="shared" si="116"/>
        <v>4646.8915299999999</v>
      </c>
      <c r="AE472">
        <f t="shared" si="117"/>
        <v>4648.5910299999996</v>
      </c>
      <c r="AF472">
        <f t="shared" si="118"/>
        <v>4658.7972</v>
      </c>
      <c r="AG472">
        <f t="shared" si="119"/>
        <v>4632.2702850000005</v>
      </c>
    </row>
    <row r="473" spans="1:33" x14ac:dyDescent="0.55000000000000004">
      <c r="A473">
        <f>ALGLIB_SSA_XAUUSD!J473</f>
        <v>1775535300</v>
      </c>
      <c r="B473" t="str">
        <f>_xlfn.XLOOKUP($A473,ALGLIB_SSA_XAUUSD!$A$2:$A$1001,ALGLIB_SSA_XAUUSD!$B$2:$B$1001,"",0)</f>
        <v/>
      </c>
      <c r="C473" t="str">
        <f>_xlfn.XLOOKUP($A473,ALGLIB_SSA_XAUUSD!$A$2:$A$1001,ALGLIB_SSA_XAUUSD!$C$2:$C$1001,"",0)</f>
        <v/>
      </c>
      <c r="D473" s="1">
        <f>D470+(D482-D470)*3/12</f>
        <v>4655.26</v>
      </c>
      <c r="E473" s="1">
        <f>E470+(E482-E470)*3/12</f>
        <v>4650.0637699999997</v>
      </c>
      <c r="F473" s="1">
        <f>F470+(F482-F470)*3/12</f>
        <v>4648.4580125000002</v>
      </c>
      <c r="G473" s="1">
        <f>G470+(G482-G470)*3/12</f>
        <v>4659.1293850000002</v>
      </c>
      <c r="H473" s="1">
        <f>H470+(H482-H470)*3/12</f>
        <v>4632.4690824999998</v>
      </c>
      <c r="I473" t="str">
        <f>_xlfn.XLOOKUP($A473,ALGLIB_SSA_XAUUSD!$J$2:$J$1001,ALGLIB_SSA_XAUUSD!$K$2:$K$1001,"",0)</f>
        <v>XAUUSD</v>
      </c>
      <c r="J473" t="str">
        <f>_xlfn.XLOOKUP($A473,ALGLIB_SSA_XAUUSD!$J$2:$J$1001,ALGLIB_SSA_XAUUSD!$L$2:$L$1001,"",0)</f>
        <v>M5</v>
      </c>
      <c r="K473">
        <f>_xlfn.XLOOKUP($A473,ALGLIB_SSA_XAUUSD!$J$2:$J$1001,ALGLIB_SSA_XAUUSD!$M$2:$M$1001,"",0)</f>
        <v>4649.3999999999996</v>
      </c>
      <c r="L473">
        <f>_xlfn.XLOOKUP($A473,ALGLIB_SSA_XAUUSD!$J$2:$J$1001,ALGLIB_SSA_XAUUSD!$N$2:$N$1001,"",0)</f>
        <v>4649.2227400000002</v>
      </c>
      <c r="M473">
        <f>_xlfn.XLOOKUP($A473,ALGLIB_SSA_XAUUSD!$J$2:$J$1001,ALGLIB_SSA_XAUUSD!$O$2:$O$1001,"",0)</f>
        <v>4648.8630599999997</v>
      </c>
      <c r="N473">
        <f>_xlfn.XLOOKUP($A473,ALGLIB_SSA_XAUUSD!$J$2:$J$1001,ALGLIB_SSA_XAUUSD!$P$2:$P$1001,"",0)</f>
        <v>4650.5370199999998</v>
      </c>
      <c r="O473">
        <f>_xlfn.XLOOKUP($A473,ALGLIB_SSA_XAUUSD!$J$2:$J$1001,ALGLIB_SSA_XAUUSD!$Q$2:$Q$1001,"",0)</f>
        <v>4646.9499100000003</v>
      </c>
      <c r="R473">
        <f t="shared" si="105"/>
        <v>1775535300</v>
      </c>
      <c r="S473" t="str">
        <f t="shared" si="106"/>
        <v>XAUUSD</v>
      </c>
      <c r="T473" t="str">
        <f t="shared" si="107"/>
        <v>M5</v>
      </c>
      <c r="U473">
        <f t="shared" si="108"/>
        <v>4649.3999999999996</v>
      </c>
      <c r="V473">
        <f t="shared" si="109"/>
        <v>4650.0637699999997</v>
      </c>
      <c r="W473">
        <f t="shared" si="110"/>
        <v>4648.4580125000002</v>
      </c>
      <c r="X473">
        <f t="shared" si="111"/>
        <v>4649.2227400000002</v>
      </c>
      <c r="Y473">
        <f t="shared" si="112"/>
        <v>4648.8630599999997</v>
      </c>
      <c r="Z473">
        <f t="shared" si="113"/>
        <v>4659.1293850000002</v>
      </c>
      <c r="AA473">
        <f t="shared" si="114"/>
        <v>4650.5370199999998</v>
      </c>
      <c r="AB473">
        <f t="shared" si="115"/>
        <v>4632.4690824999998</v>
      </c>
      <c r="AC473">
        <f t="shared" si="116"/>
        <v>4646.9499100000003</v>
      </c>
      <c r="AE473">
        <f t="shared" si="117"/>
        <v>4649.2227400000002</v>
      </c>
      <c r="AF473">
        <f t="shared" si="118"/>
        <v>4659.1293850000002</v>
      </c>
      <c r="AG473">
        <f t="shared" si="119"/>
        <v>4632.4690824999998</v>
      </c>
    </row>
    <row r="474" spans="1:33" x14ac:dyDescent="0.55000000000000004">
      <c r="A474">
        <f>ALGLIB_SSA_XAUUSD!J474</f>
        <v>1775535600</v>
      </c>
      <c r="B474" t="str">
        <f>_xlfn.XLOOKUP($A474,ALGLIB_SSA_XAUUSD!$A$2:$A$1001,ALGLIB_SSA_XAUUSD!$B$2:$B$1001,"",0)</f>
        <v/>
      </c>
      <c r="C474" t="str">
        <f>_xlfn.XLOOKUP($A474,ALGLIB_SSA_XAUUSD!$A$2:$A$1001,ALGLIB_SSA_XAUUSD!$C$2:$C$1001,"",0)</f>
        <v/>
      </c>
      <c r="D474" s="1">
        <f>D470+(D482-D470)*4/12</f>
        <v>4653.8966666666665</v>
      </c>
      <c r="E474" s="1">
        <f>E470+(E482-E470)*4/12</f>
        <v>4650.3865533333328</v>
      </c>
      <c r="F474" s="1">
        <f>F470+(F482-F470)*4/12</f>
        <v>4648.6728133333336</v>
      </c>
      <c r="G474" s="1">
        <f>G470+(G482-G470)*4/12</f>
        <v>4659.4615699999995</v>
      </c>
      <c r="H474" s="1">
        <f>H470+(H482-H470)*4/12</f>
        <v>4632.66788</v>
      </c>
      <c r="I474" t="str">
        <f>_xlfn.XLOOKUP($A474,ALGLIB_SSA_XAUUSD!$J$2:$J$1001,ALGLIB_SSA_XAUUSD!$K$2:$K$1001,"",0)</f>
        <v>XAUUSD</v>
      </c>
      <c r="J474" t="str">
        <f>_xlfn.XLOOKUP($A474,ALGLIB_SSA_XAUUSD!$J$2:$J$1001,ALGLIB_SSA_XAUUSD!$L$2:$L$1001,"",0)</f>
        <v>M5</v>
      </c>
      <c r="K474">
        <f>_xlfn.XLOOKUP($A474,ALGLIB_SSA_XAUUSD!$J$2:$J$1001,ALGLIB_SSA_XAUUSD!$M$2:$M$1001,"",0)</f>
        <v>4649.76</v>
      </c>
      <c r="L474">
        <f>_xlfn.XLOOKUP($A474,ALGLIB_SSA_XAUUSD!$J$2:$J$1001,ALGLIB_SSA_XAUUSD!$N$2:$N$1001,"",0)</f>
        <v>4650.4913500000002</v>
      </c>
      <c r="M474">
        <f>_xlfn.XLOOKUP($A474,ALGLIB_SSA_XAUUSD!$J$2:$J$1001,ALGLIB_SSA_XAUUSD!$O$2:$O$1001,"",0)</f>
        <v>4649.6772000000001</v>
      </c>
      <c r="N474">
        <f>_xlfn.XLOOKUP($A474,ALGLIB_SSA_XAUUSD!$J$2:$J$1001,ALGLIB_SSA_XAUUSD!$P$2:$P$1001,"",0)</f>
        <v>4651.6712299999999</v>
      </c>
      <c r="O474">
        <f>_xlfn.XLOOKUP($A474,ALGLIB_SSA_XAUUSD!$J$2:$J$1001,ALGLIB_SSA_XAUUSD!$Q$2:$Q$1001,"",0)</f>
        <v>4647.6670100000001</v>
      </c>
      <c r="R474">
        <f t="shared" si="105"/>
        <v>1775535600</v>
      </c>
      <c r="S474" t="str">
        <f t="shared" si="106"/>
        <v>XAUUSD</v>
      </c>
      <c r="T474" t="str">
        <f t="shared" si="107"/>
        <v>M5</v>
      </c>
      <c r="U474">
        <f t="shared" si="108"/>
        <v>4649.76</v>
      </c>
      <c r="V474">
        <f t="shared" si="109"/>
        <v>4650.3865533333328</v>
      </c>
      <c r="W474">
        <f t="shared" si="110"/>
        <v>4648.6728133333336</v>
      </c>
      <c r="X474">
        <f t="shared" si="111"/>
        <v>4650.4913500000002</v>
      </c>
      <c r="Y474">
        <f t="shared" si="112"/>
        <v>4649.6772000000001</v>
      </c>
      <c r="Z474">
        <f t="shared" si="113"/>
        <v>4659.4615699999995</v>
      </c>
      <c r="AA474">
        <f t="shared" si="114"/>
        <v>4651.6712299999999</v>
      </c>
      <c r="AB474">
        <f t="shared" si="115"/>
        <v>4632.66788</v>
      </c>
      <c r="AC474">
        <f t="shared" si="116"/>
        <v>4647.6670100000001</v>
      </c>
      <c r="AE474">
        <f t="shared" si="117"/>
        <v>4650.4913500000002</v>
      </c>
      <c r="AF474">
        <f t="shared" si="118"/>
        <v>4659.4615699999995</v>
      </c>
      <c r="AG474">
        <f t="shared" si="119"/>
        <v>4632.66788</v>
      </c>
    </row>
    <row r="475" spans="1:33" x14ac:dyDescent="0.55000000000000004">
      <c r="A475">
        <f>ALGLIB_SSA_XAUUSD!J475</f>
        <v>1775535900</v>
      </c>
      <c r="B475" t="str">
        <f>_xlfn.XLOOKUP($A475,ALGLIB_SSA_XAUUSD!$A$2:$A$1001,ALGLIB_SSA_XAUUSD!$B$2:$B$1001,"",0)</f>
        <v/>
      </c>
      <c r="C475" t="str">
        <f>_xlfn.XLOOKUP($A475,ALGLIB_SSA_XAUUSD!$A$2:$A$1001,ALGLIB_SSA_XAUUSD!$C$2:$C$1001,"",0)</f>
        <v/>
      </c>
      <c r="D475" s="1">
        <f>D470+(D482-D470)*5/12</f>
        <v>4652.5333333333338</v>
      </c>
      <c r="E475" s="1">
        <f>E470+(E482-E470)*5/12</f>
        <v>4650.7093366666668</v>
      </c>
      <c r="F475" s="1">
        <f>F470+(F482-F470)*5/12</f>
        <v>4648.8876141666669</v>
      </c>
      <c r="G475" s="1">
        <f>G470+(G482-G470)*5/12</f>
        <v>4659.7937549999997</v>
      </c>
      <c r="H475" s="1">
        <f>H470+(H482-H470)*5/12</f>
        <v>4632.8666775000002</v>
      </c>
      <c r="I475" t="str">
        <f>_xlfn.XLOOKUP($A475,ALGLIB_SSA_XAUUSD!$J$2:$J$1001,ALGLIB_SSA_XAUUSD!$K$2:$K$1001,"",0)</f>
        <v>XAUUSD</v>
      </c>
      <c r="J475" t="str">
        <f>_xlfn.XLOOKUP($A475,ALGLIB_SSA_XAUUSD!$J$2:$J$1001,ALGLIB_SSA_XAUUSD!$L$2:$L$1001,"",0)</f>
        <v>M5</v>
      </c>
      <c r="K475">
        <f>_xlfn.XLOOKUP($A475,ALGLIB_SSA_XAUUSD!$J$2:$J$1001,ALGLIB_SSA_XAUUSD!$M$2:$M$1001,"",0)</f>
        <v>4650.08</v>
      </c>
      <c r="L475">
        <f>_xlfn.XLOOKUP($A475,ALGLIB_SSA_XAUUSD!$J$2:$J$1001,ALGLIB_SSA_XAUUSD!$N$2:$N$1001,"",0)</f>
        <v>4652.4430300000004</v>
      </c>
      <c r="M475">
        <f>_xlfn.XLOOKUP($A475,ALGLIB_SSA_XAUUSD!$J$2:$J$1001,ALGLIB_SSA_XAUUSD!$O$2:$O$1001,"",0)</f>
        <v>4651.0601200000001</v>
      </c>
      <c r="N475">
        <f>_xlfn.XLOOKUP($A475,ALGLIB_SSA_XAUUSD!$J$2:$J$1001,ALGLIB_SSA_XAUUSD!$P$2:$P$1001,"",0)</f>
        <v>4653.5068000000001</v>
      </c>
      <c r="O475">
        <f>_xlfn.XLOOKUP($A475,ALGLIB_SSA_XAUUSD!$J$2:$J$1001,ALGLIB_SSA_XAUUSD!$Q$2:$Q$1001,"",0)</f>
        <v>4649.1671500000002</v>
      </c>
      <c r="R475">
        <f t="shared" si="105"/>
        <v>1775535900</v>
      </c>
      <c r="S475" t="str">
        <f t="shared" si="106"/>
        <v>XAUUSD</v>
      </c>
      <c r="T475" t="str">
        <f t="shared" si="107"/>
        <v>M5</v>
      </c>
      <c r="U475">
        <f t="shared" si="108"/>
        <v>4650.08</v>
      </c>
      <c r="V475">
        <f t="shared" si="109"/>
        <v>4650.7093366666668</v>
      </c>
      <c r="W475">
        <f t="shared" si="110"/>
        <v>4648.8876141666669</v>
      </c>
      <c r="X475">
        <f t="shared" si="111"/>
        <v>4652.4430300000004</v>
      </c>
      <c r="Y475">
        <f t="shared" si="112"/>
        <v>4651.0601200000001</v>
      </c>
      <c r="Z475">
        <f t="shared" si="113"/>
        <v>4659.7937549999997</v>
      </c>
      <c r="AA475">
        <f t="shared" si="114"/>
        <v>4653.5068000000001</v>
      </c>
      <c r="AB475">
        <f t="shared" si="115"/>
        <v>4632.8666775000002</v>
      </c>
      <c r="AC475">
        <f t="shared" si="116"/>
        <v>4649.1671500000002</v>
      </c>
      <c r="AE475">
        <f t="shared" si="117"/>
        <v>4652.4430300000004</v>
      </c>
      <c r="AF475">
        <f t="shared" si="118"/>
        <v>4659.7937549999997</v>
      </c>
      <c r="AG475">
        <f t="shared" si="119"/>
        <v>4632.8666775000002</v>
      </c>
    </row>
    <row r="476" spans="1:33" x14ac:dyDescent="0.55000000000000004">
      <c r="A476">
        <f>ALGLIB_SSA_XAUUSD!J476</f>
        <v>1775536200</v>
      </c>
      <c r="B476" t="str">
        <f>_xlfn.XLOOKUP($A476,ALGLIB_SSA_XAUUSD!$A$2:$A$1001,ALGLIB_SSA_XAUUSD!$B$2:$B$1001,"",0)</f>
        <v/>
      </c>
      <c r="C476" t="str">
        <f>_xlfn.XLOOKUP($A476,ALGLIB_SSA_XAUUSD!$A$2:$A$1001,ALGLIB_SSA_XAUUSD!$C$2:$C$1001,"",0)</f>
        <v/>
      </c>
      <c r="D476" s="1">
        <f>D470+(D482-D470)*6/12</f>
        <v>4651.17</v>
      </c>
      <c r="E476" s="1">
        <f>E470+(E482-E470)*6/12</f>
        <v>4651.0321199999998</v>
      </c>
      <c r="F476" s="1">
        <f>F470+(F482-F470)*6/12</f>
        <v>4649.1024150000003</v>
      </c>
      <c r="G476" s="1">
        <f>G470+(G482-G470)*6/12</f>
        <v>4660.1259399999999</v>
      </c>
      <c r="H476" s="1">
        <f>H470+(H482-H470)*6/12</f>
        <v>4633.0654749999994</v>
      </c>
      <c r="I476" t="str">
        <f>_xlfn.XLOOKUP($A476,ALGLIB_SSA_XAUUSD!$J$2:$J$1001,ALGLIB_SSA_XAUUSD!$K$2:$K$1001,"",0)</f>
        <v>XAUUSD</v>
      </c>
      <c r="J476" t="str">
        <f>_xlfn.XLOOKUP($A476,ALGLIB_SSA_XAUUSD!$J$2:$J$1001,ALGLIB_SSA_XAUUSD!$L$2:$L$1001,"",0)</f>
        <v>M5</v>
      </c>
      <c r="K476">
        <f>_xlfn.XLOOKUP($A476,ALGLIB_SSA_XAUUSD!$J$2:$J$1001,ALGLIB_SSA_XAUUSD!$M$2:$M$1001,"",0)</f>
        <v>4658.8100000000004</v>
      </c>
      <c r="L476">
        <f>_xlfn.XLOOKUP($A476,ALGLIB_SSA_XAUUSD!$J$2:$J$1001,ALGLIB_SSA_XAUUSD!$N$2:$N$1001,"",0)</f>
        <v>4654.9628700000003</v>
      </c>
      <c r="M476">
        <f>_xlfn.XLOOKUP($A476,ALGLIB_SSA_XAUUSD!$J$2:$J$1001,ALGLIB_SSA_XAUUSD!$O$2:$O$1001,"",0)</f>
        <v>4653.0114899999999</v>
      </c>
      <c r="N476">
        <f>_xlfn.XLOOKUP($A476,ALGLIB_SSA_XAUUSD!$J$2:$J$1001,ALGLIB_SSA_XAUUSD!$P$2:$P$1001,"",0)</f>
        <v>4655.9501799999998</v>
      </c>
      <c r="O476">
        <f>_xlfn.XLOOKUP($A476,ALGLIB_SSA_XAUUSD!$J$2:$J$1001,ALGLIB_SSA_XAUUSD!$Q$2:$Q$1001,"",0)</f>
        <v>4651.4213600000003</v>
      </c>
      <c r="R476">
        <f t="shared" si="105"/>
        <v>1775536200</v>
      </c>
      <c r="S476" t="str">
        <f t="shared" si="106"/>
        <v>XAUUSD</v>
      </c>
      <c r="T476" t="str">
        <f t="shared" si="107"/>
        <v>M5</v>
      </c>
      <c r="U476">
        <f t="shared" si="108"/>
        <v>4658.8100000000004</v>
      </c>
      <c r="V476">
        <f t="shared" si="109"/>
        <v>4651.0321199999998</v>
      </c>
      <c r="W476">
        <f t="shared" si="110"/>
        <v>4649.1024150000003</v>
      </c>
      <c r="X476">
        <f t="shared" si="111"/>
        <v>4654.9628700000003</v>
      </c>
      <c r="Y476">
        <f t="shared" si="112"/>
        <v>4653.0114899999999</v>
      </c>
      <c r="Z476">
        <f t="shared" si="113"/>
        <v>4660.1259399999999</v>
      </c>
      <c r="AA476">
        <f t="shared" si="114"/>
        <v>4655.9501799999998</v>
      </c>
      <c r="AB476">
        <f t="shared" si="115"/>
        <v>4633.0654749999994</v>
      </c>
      <c r="AC476">
        <f t="shared" si="116"/>
        <v>4651.4213600000003</v>
      </c>
      <c r="AE476">
        <f t="shared" si="117"/>
        <v>4654.9628700000003</v>
      </c>
      <c r="AF476">
        <f t="shared" si="118"/>
        <v>4660.1259399999999</v>
      </c>
      <c r="AG476">
        <f t="shared" si="119"/>
        <v>4633.0654749999994</v>
      </c>
    </row>
    <row r="477" spans="1:33" x14ac:dyDescent="0.55000000000000004">
      <c r="A477">
        <f>ALGLIB_SSA_XAUUSD!J477</f>
        <v>1775536500</v>
      </c>
      <c r="B477" t="str">
        <f>_xlfn.XLOOKUP($A477,ALGLIB_SSA_XAUUSD!$A$2:$A$1001,ALGLIB_SSA_XAUUSD!$B$2:$B$1001,"",0)</f>
        <v/>
      </c>
      <c r="C477" t="str">
        <f>_xlfn.XLOOKUP($A477,ALGLIB_SSA_XAUUSD!$A$2:$A$1001,ALGLIB_SSA_XAUUSD!$C$2:$C$1001,"",0)</f>
        <v/>
      </c>
      <c r="D477" s="1">
        <f>D470+(D482-D470)*7/12</f>
        <v>4649.8066666666664</v>
      </c>
      <c r="E477" s="1">
        <f>E470+(E482-E470)*7/12</f>
        <v>4651.3549033333329</v>
      </c>
      <c r="F477" s="1">
        <f>F470+(F482-F470)*7/12</f>
        <v>4649.3172158333336</v>
      </c>
      <c r="G477" s="1">
        <f>G470+(G482-G470)*7/12</f>
        <v>4660.4581250000001</v>
      </c>
      <c r="H477" s="1">
        <f>H470+(H482-H470)*7/12</f>
        <v>4633.2642724999996</v>
      </c>
      <c r="I477" t="str">
        <f>_xlfn.XLOOKUP($A477,ALGLIB_SSA_XAUUSD!$J$2:$J$1001,ALGLIB_SSA_XAUUSD!$K$2:$K$1001,"",0)</f>
        <v>XAUUSD</v>
      </c>
      <c r="J477" t="str">
        <f>_xlfn.XLOOKUP($A477,ALGLIB_SSA_XAUUSD!$J$2:$J$1001,ALGLIB_SSA_XAUUSD!$L$2:$L$1001,"",0)</f>
        <v>M5</v>
      </c>
      <c r="K477">
        <f>_xlfn.XLOOKUP($A477,ALGLIB_SSA_XAUUSD!$J$2:$J$1001,ALGLIB_SSA_XAUUSD!$M$2:$M$1001,"",0)</f>
        <v>4658.4799999999996</v>
      </c>
      <c r="L477">
        <f>_xlfn.XLOOKUP($A477,ALGLIB_SSA_XAUUSD!$J$2:$J$1001,ALGLIB_SSA_XAUUSD!$N$2:$N$1001,"",0)</f>
        <v>4657.5779499999999</v>
      </c>
      <c r="M477">
        <f>_xlfn.XLOOKUP($A477,ALGLIB_SSA_XAUUSD!$J$2:$J$1001,ALGLIB_SSA_XAUUSD!$O$2:$O$1001,"",0)</f>
        <v>4655.2947199999999</v>
      </c>
      <c r="N477">
        <f>_xlfn.XLOOKUP($A477,ALGLIB_SSA_XAUUSD!$J$2:$J$1001,ALGLIB_SSA_XAUUSD!$P$2:$P$1001,"",0)</f>
        <v>4658.5821100000003</v>
      </c>
      <c r="O477">
        <f>_xlfn.XLOOKUP($A477,ALGLIB_SSA_XAUUSD!$J$2:$J$1001,ALGLIB_SSA_XAUUSD!$Q$2:$Q$1001,"",0)</f>
        <v>4654.2368299999998</v>
      </c>
      <c r="R477">
        <f t="shared" si="105"/>
        <v>1775536500</v>
      </c>
      <c r="S477" t="str">
        <f t="shared" si="106"/>
        <v>XAUUSD</v>
      </c>
      <c r="T477" t="str">
        <f t="shared" si="107"/>
        <v>M5</v>
      </c>
      <c r="U477">
        <f t="shared" si="108"/>
        <v>4658.4799999999996</v>
      </c>
      <c r="V477">
        <f t="shared" si="109"/>
        <v>4651.3549033333329</v>
      </c>
      <c r="W477">
        <f t="shared" si="110"/>
        <v>4649.3172158333336</v>
      </c>
      <c r="X477">
        <f t="shared" si="111"/>
        <v>4657.5779499999999</v>
      </c>
      <c r="Y477">
        <f t="shared" si="112"/>
        <v>4655.2947199999999</v>
      </c>
      <c r="Z477">
        <f t="shared" si="113"/>
        <v>4660.4581250000001</v>
      </c>
      <c r="AA477">
        <f t="shared" si="114"/>
        <v>4658.5821100000003</v>
      </c>
      <c r="AB477">
        <f t="shared" si="115"/>
        <v>4633.2642724999996</v>
      </c>
      <c r="AC477">
        <f t="shared" si="116"/>
        <v>4654.2368299999998</v>
      </c>
      <c r="AE477">
        <f t="shared" si="117"/>
        <v>4657.5779499999999</v>
      </c>
      <c r="AF477">
        <f t="shared" si="118"/>
        <v>4660.4581250000001</v>
      </c>
      <c r="AG477">
        <f t="shared" si="119"/>
        <v>4633.2642724999996</v>
      </c>
    </row>
    <row r="478" spans="1:33" x14ac:dyDescent="0.55000000000000004">
      <c r="A478">
        <f>ALGLIB_SSA_XAUUSD!J478</f>
        <v>1775536800</v>
      </c>
      <c r="B478" t="str">
        <f>_xlfn.XLOOKUP($A478,ALGLIB_SSA_XAUUSD!$A$2:$A$1001,ALGLIB_SSA_XAUUSD!$B$2:$B$1001,"",0)</f>
        <v/>
      </c>
      <c r="C478" t="str">
        <f>_xlfn.XLOOKUP($A478,ALGLIB_SSA_XAUUSD!$A$2:$A$1001,ALGLIB_SSA_XAUUSD!$C$2:$C$1001,"",0)</f>
        <v/>
      </c>
      <c r="D478" s="1">
        <f>D470+(D482-D470)*8/12</f>
        <v>4648.4433333333336</v>
      </c>
      <c r="E478" s="1">
        <f>E470+(E482-E470)*8/12</f>
        <v>4651.6776866666669</v>
      </c>
      <c r="F478" s="1">
        <f>F470+(F482-F470)*8/12</f>
        <v>4649.532016666667</v>
      </c>
      <c r="G478" s="1">
        <f>G470+(G482-G470)*8/12</f>
        <v>4660.7903100000003</v>
      </c>
      <c r="H478" s="1">
        <f>H470+(H482-H470)*8/12</f>
        <v>4633.4630699999998</v>
      </c>
      <c r="I478" t="str">
        <f>_xlfn.XLOOKUP($A478,ALGLIB_SSA_XAUUSD!$J$2:$J$1001,ALGLIB_SSA_XAUUSD!$K$2:$K$1001,"",0)</f>
        <v>XAUUSD</v>
      </c>
      <c r="J478" t="str">
        <f>_xlfn.XLOOKUP($A478,ALGLIB_SSA_XAUUSD!$J$2:$J$1001,ALGLIB_SSA_XAUUSD!$L$2:$L$1001,"",0)</f>
        <v>M5</v>
      </c>
      <c r="K478">
        <f>_xlfn.XLOOKUP($A478,ALGLIB_SSA_XAUUSD!$J$2:$J$1001,ALGLIB_SSA_XAUUSD!$M$2:$M$1001,"",0)</f>
        <v>4661.8100000000004</v>
      </c>
      <c r="L478">
        <f>_xlfn.XLOOKUP($A478,ALGLIB_SSA_XAUUSD!$J$2:$J$1001,ALGLIB_SSA_XAUUSD!$N$2:$N$1001,"",0)</f>
        <v>4659.9480299999996</v>
      </c>
      <c r="M478">
        <f>_xlfn.XLOOKUP($A478,ALGLIB_SSA_XAUUSD!$J$2:$J$1001,ALGLIB_SSA_XAUUSD!$O$2:$O$1001,"",0)</f>
        <v>4657.6213799999996</v>
      </c>
      <c r="N478">
        <f>_xlfn.XLOOKUP($A478,ALGLIB_SSA_XAUUSD!$J$2:$J$1001,ALGLIB_SSA_XAUUSD!$P$2:$P$1001,"",0)</f>
        <v>4661.0434299999997</v>
      </c>
      <c r="O478">
        <f>_xlfn.XLOOKUP($A478,ALGLIB_SSA_XAUUSD!$J$2:$J$1001,ALGLIB_SSA_XAUUSD!$Q$2:$Q$1001,"",0)</f>
        <v>4657.0763100000004</v>
      </c>
      <c r="R478">
        <f t="shared" si="105"/>
        <v>1775536800</v>
      </c>
      <c r="S478" t="str">
        <f t="shared" si="106"/>
        <v>XAUUSD</v>
      </c>
      <c r="T478" t="str">
        <f t="shared" si="107"/>
        <v>M5</v>
      </c>
      <c r="U478">
        <f t="shared" si="108"/>
        <v>4661.8100000000004</v>
      </c>
      <c r="V478">
        <f t="shared" si="109"/>
        <v>4651.6776866666669</v>
      </c>
      <c r="W478">
        <f t="shared" si="110"/>
        <v>4649.532016666667</v>
      </c>
      <c r="X478">
        <f t="shared" si="111"/>
        <v>4659.9480299999996</v>
      </c>
      <c r="Y478">
        <f t="shared" si="112"/>
        <v>4657.6213799999996</v>
      </c>
      <c r="Z478">
        <f t="shared" si="113"/>
        <v>4660.7903100000003</v>
      </c>
      <c r="AA478">
        <f t="shared" si="114"/>
        <v>4661.0434299999997</v>
      </c>
      <c r="AB478">
        <f t="shared" si="115"/>
        <v>4633.4630699999998</v>
      </c>
      <c r="AC478">
        <f t="shared" si="116"/>
        <v>4657.0763100000004</v>
      </c>
      <c r="AE478">
        <f t="shared" si="117"/>
        <v>4659.9480299999996</v>
      </c>
      <c r="AF478">
        <f t="shared" si="118"/>
        <v>4660.7903100000003</v>
      </c>
      <c r="AG478">
        <f t="shared" si="119"/>
        <v>4633.4630699999998</v>
      </c>
    </row>
    <row r="479" spans="1:33" x14ac:dyDescent="0.55000000000000004">
      <c r="A479">
        <f>ALGLIB_SSA_XAUUSD!J479</f>
        <v>1775537100</v>
      </c>
      <c r="B479" t="str">
        <f>_xlfn.XLOOKUP($A479,ALGLIB_SSA_XAUUSD!$A$2:$A$1001,ALGLIB_SSA_XAUUSD!$B$2:$B$1001,"",0)</f>
        <v/>
      </c>
      <c r="C479" t="str">
        <f>_xlfn.XLOOKUP($A479,ALGLIB_SSA_XAUUSD!$A$2:$A$1001,ALGLIB_SSA_XAUUSD!$C$2:$C$1001,"",0)</f>
        <v/>
      </c>
      <c r="D479" s="1">
        <f>D470+(D482-D470)*9/12</f>
        <v>4647.08</v>
      </c>
      <c r="E479" s="1">
        <f>E470+(E482-E470)*9/12</f>
        <v>4652.00047</v>
      </c>
      <c r="F479" s="1">
        <f>F470+(F482-F470)*9/12</f>
        <v>4649.7468175000004</v>
      </c>
      <c r="G479" s="1">
        <f>G470+(G482-G470)*9/12</f>
        <v>4661.1224949999996</v>
      </c>
      <c r="H479" s="1">
        <f>H470+(H482-H470)*9/12</f>
        <v>4633.6618675</v>
      </c>
      <c r="I479" t="str">
        <f>_xlfn.XLOOKUP($A479,ALGLIB_SSA_XAUUSD!$J$2:$J$1001,ALGLIB_SSA_XAUUSD!$K$2:$K$1001,"",0)</f>
        <v>XAUUSD</v>
      </c>
      <c r="J479" t="str">
        <f>_xlfn.XLOOKUP($A479,ALGLIB_SSA_XAUUSD!$J$2:$J$1001,ALGLIB_SSA_XAUUSD!$L$2:$L$1001,"",0)</f>
        <v>M5</v>
      </c>
      <c r="K479">
        <f>_xlfn.XLOOKUP($A479,ALGLIB_SSA_XAUUSD!$J$2:$J$1001,ALGLIB_SSA_XAUUSD!$M$2:$M$1001,"",0)</f>
        <v>4660.8900000000003</v>
      </c>
      <c r="L479">
        <f>_xlfn.XLOOKUP($A479,ALGLIB_SSA_XAUUSD!$J$2:$J$1001,ALGLIB_SSA_XAUUSD!$N$2:$N$1001,"",0)</f>
        <v>4661.6254600000002</v>
      </c>
      <c r="M479">
        <f>_xlfn.XLOOKUP($A479,ALGLIB_SSA_XAUUSD!$J$2:$J$1001,ALGLIB_SSA_XAUUSD!$O$2:$O$1001,"",0)</f>
        <v>4659.6234199999999</v>
      </c>
      <c r="N479">
        <f>_xlfn.XLOOKUP($A479,ALGLIB_SSA_XAUUSD!$J$2:$J$1001,ALGLIB_SSA_XAUUSD!$P$2:$P$1001,"",0)</f>
        <v>4662.9305299999996</v>
      </c>
      <c r="O479">
        <f>_xlfn.XLOOKUP($A479,ALGLIB_SSA_XAUUSD!$J$2:$J$1001,ALGLIB_SSA_XAUUSD!$Q$2:$Q$1001,"",0)</f>
        <v>4659.4564200000004</v>
      </c>
      <c r="R479">
        <f t="shared" si="105"/>
        <v>1775537100</v>
      </c>
      <c r="S479" t="str">
        <f t="shared" si="106"/>
        <v>XAUUSD</v>
      </c>
      <c r="T479" t="str">
        <f t="shared" si="107"/>
        <v>M5</v>
      </c>
      <c r="U479">
        <f t="shared" si="108"/>
        <v>4660.8900000000003</v>
      </c>
      <c r="V479">
        <f t="shared" si="109"/>
        <v>4652.00047</v>
      </c>
      <c r="W479">
        <f t="shared" si="110"/>
        <v>4649.7468175000004</v>
      </c>
      <c r="X479">
        <f t="shared" si="111"/>
        <v>4661.6254600000002</v>
      </c>
      <c r="Y479">
        <f t="shared" si="112"/>
        <v>4659.6234199999999</v>
      </c>
      <c r="Z479">
        <f t="shared" si="113"/>
        <v>4661.1224949999996</v>
      </c>
      <c r="AA479">
        <f t="shared" si="114"/>
        <v>4662.9305299999996</v>
      </c>
      <c r="AB479">
        <f t="shared" si="115"/>
        <v>4633.6618675</v>
      </c>
      <c r="AC479">
        <f t="shared" si="116"/>
        <v>4659.4564200000004</v>
      </c>
      <c r="AE479">
        <f t="shared" si="117"/>
        <v>4661.6254600000002</v>
      </c>
      <c r="AF479">
        <f t="shared" si="118"/>
        <v>4661.1224949999996</v>
      </c>
      <c r="AG479">
        <f t="shared" si="119"/>
        <v>4633.6618675</v>
      </c>
    </row>
    <row r="480" spans="1:33" x14ac:dyDescent="0.55000000000000004">
      <c r="A480">
        <f>ALGLIB_SSA_XAUUSD!J480</f>
        <v>1775537400</v>
      </c>
      <c r="B480" t="str">
        <f>_xlfn.XLOOKUP($A480,ALGLIB_SSA_XAUUSD!$A$2:$A$1001,ALGLIB_SSA_XAUUSD!$B$2:$B$1001,"",0)</f>
        <v/>
      </c>
      <c r="C480" t="str">
        <f>_xlfn.XLOOKUP($A480,ALGLIB_SSA_XAUUSD!$A$2:$A$1001,ALGLIB_SSA_XAUUSD!$C$2:$C$1001,"",0)</f>
        <v/>
      </c>
      <c r="D480" s="1">
        <f>D470+(D482-D470)*10/12</f>
        <v>4645.7166666666662</v>
      </c>
      <c r="E480" s="1">
        <f>E470+(E482-E470)*10/12</f>
        <v>4652.323253333333</v>
      </c>
      <c r="F480" s="1">
        <f>F470+(F482-F470)*10/12</f>
        <v>4649.9616183333337</v>
      </c>
      <c r="G480" s="1">
        <f>G470+(G482-G470)*10/12</f>
        <v>4661.4546799999998</v>
      </c>
      <c r="H480" s="1">
        <f>H470+(H482-H470)*10/12</f>
        <v>4633.8606650000002</v>
      </c>
      <c r="I480" t="str">
        <f>_xlfn.XLOOKUP($A480,ALGLIB_SSA_XAUUSD!$J$2:$J$1001,ALGLIB_SSA_XAUUSD!$K$2:$K$1001,"",0)</f>
        <v>XAUUSD</v>
      </c>
      <c r="J480" t="str">
        <f>_xlfn.XLOOKUP($A480,ALGLIB_SSA_XAUUSD!$J$2:$J$1001,ALGLIB_SSA_XAUUSD!$L$2:$L$1001,"",0)</f>
        <v>M5</v>
      </c>
      <c r="K480">
        <f>_xlfn.XLOOKUP($A480,ALGLIB_SSA_XAUUSD!$J$2:$J$1001,ALGLIB_SSA_XAUUSD!$M$2:$M$1001,"",0)</f>
        <v>4661.75</v>
      </c>
      <c r="L480">
        <f>_xlfn.XLOOKUP($A480,ALGLIB_SSA_XAUUSD!$J$2:$J$1001,ALGLIB_SSA_XAUUSD!$N$2:$N$1001,"",0)</f>
        <v>4662.29007</v>
      </c>
      <c r="M480">
        <f>_xlfn.XLOOKUP($A480,ALGLIB_SSA_XAUUSD!$J$2:$J$1001,ALGLIB_SSA_XAUUSD!$O$2:$O$1001,"",0)</f>
        <v>4660.9567399999996</v>
      </c>
      <c r="N480">
        <f>_xlfn.XLOOKUP($A480,ALGLIB_SSA_XAUUSD!$J$2:$J$1001,ALGLIB_SSA_XAUUSD!$P$2:$P$1001,"",0)</f>
        <v>4663.9657100000004</v>
      </c>
      <c r="O480">
        <f>_xlfn.XLOOKUP($A480,ALGLIB_SSA_XAUUSD!$J$2:$J$1001,ALGLIB_SSA_XAUUSD!$Q$2:$Q$1001,"",0)</f>
        <v>4660.8723300000001</v>
      </c>
      <c r="R480">
        <f t="shared" si="105"/>
        <v>1775537400</v>
      </c>
      <c r="S480" t="str">
        <f t="shared" si="106"/>
        <v>XAUUSD</v>
      </c>
      <c r="T480" t="str">
        <f t="shared" si="107"/>
        <v>M5</v>
      </c>
      <c r="U480">
        <f t="shared" si="108"/>
        <v>4661.75</v>
      </c>
      <c r="V480">
        <f t="shared" si="109"/>
        <v>4652.323253333333</v>
      </c>
      <c r="W480">
        <f t="shared" si="110"/>
        <v>4649.9616183333337</v>
      </c>
      <c r="X480">
        <f t="shared" si="111"/>
        <v>4662.29007</v>
      </c>
      <c r="Y480">
        <f t="shared" si="112"/>
        <v>4660.9567399999996</v>
      </c>
      <c r="Z480">
        <f t="shared" si="113"/>
        <v>4661.4546799999998</v>
      </c>
      <c r="AA480">
        <f t="shared" si="114"/>
        <v>4663.9657100000004</v>
      </c>
      <c r="AB480">
        <f t="shared" si="115"/>
        <v>4633.8606650000002</v>
      </c>
      <c r="AC480">
        <f t="shared" si="116"/>
        <v>4660.8723300000001</v>
      </c>
      <c r="AE480">
        <f t="shared" si="117"/>
        <v>4662.29007</v>
      </c>
      <c r="AF480">
        <f t="shared" si="118"/>
        <v>4661.4546799999998</v>
      </c>
      <c r="AG480">
        <f t="shared" si="119"/>
        <v>4633.8606650000002</v>
      </c>
    </row>
    <row r="481" spans="1:33" x14ac:dyDescent="0.55000000000000004">
      <c r="A481">
        <f>ALGLIB_SSA_XAUUSD!J481</f>
        <v>1775537700</v>
      </c>
      <c r="B481" t="str">
        <f>_xlfn.XLOOKUP($A481,ALGLIB_SSA_XAUUSD!$A$2:$A$1001,ALGLIB_SSA_XAUUSD!$B$2:$B$1001,"",0)</f>
        <v/>
      </c>
      <c r="C481" t="str">
        <f>_xlfn.XLOOKUP($A481,ALGLIB_SSA_XAUUSD!$A$2:$A$1001,ALGLIB_SSA_XAUUSD!$C$2:$C$1001,"",0)</f>
        <v/>
      </c>
      <c r="D481" s="1">
        <f>D470+(D482-D470)*11/12</f>
        <v>4644.3533333333335</v>
      </c>
      <c r="E481" s="1">
        <f>E470+(E482-E470)*11/12</f>
        <v>4652.646036666667</v>
      </c>
      <c r="F481" s="1">
        <f>F470+(F482-F470)*11/12</f>
        <v>4650.1764191666671</v>
      </c>
      <c r="G481" s="1">
        <f>G470+(G482-G470)*11/12</f>
        <v>4661.786865</v>
      </c>
      <c r="H481" s="1">
        <f>H470+(H482-H470)*11/12</f>
        <v>4634.0594624999994</v>
      </c>
      <c r="I481" t="str">
        <f>_xlfn.XLOOKUP($A481,ALGLIB_SSA_XAUUSD!$J$2:$J$1001,ALGLIB_SSA_XAUUSD!$K$2:$K$1001,"",0)</f>
        <v>XAUUSD</v>
      </c>
      <c r="J481" t="str">
        <f>_xlfn.XLOOKUP($A481,ALGLIB_SSA_XAUUSD!$J$2:$J$1001,ALGLIB_SSA_XAUUSD!$L$2:$L$1001,"",0)</f>
        <v>M5</v>
      </c>
      <c r="K481">
        <f>_xlfn.XLOOKUP($A481,ALGLIB_SSA_XAUUSD!$J$2:$J$1001,ALGLIB_SSA_XAUUSD!$M$2:$M$1001,"",0)</f>
        <v>4659.3500000000004</v>
      </c>
      <c r="L481">
        <f>_xlfn.XLOOKUP($A481,ALGLIB_SSA_XAUUSD!$J$2:$J$1001,ALGLIB_SSA_XAUUSD!$N$2:$N$1001,"",0)</f>
        <v>4661.68433</v>
      </c>
      <c r="M481">
        <f>_xlfn.XLOOKUP($A481,ALGLIB_SSA_XAUUSD!$J$2:$J$1001,ALGLIB_SSA_XAUUSD!$O$2:$O$1001,"",0)</f>
        <v>4661.3205399999997</v>
      </c>
      <c r="N481">
        <f>_xlfn.XLOOKUP($A481,ALGLIB_SSA_XAUUSD!$J$2:$J$1001,ALGLIB_SSA_XAUUSD!$P$2:$P$1001,"",0)</f>
        <v>4663.9423100000004</v>
      </c>
      <c r="O481">
        <f>_xlfn.XLOOKUP($A481,ALGLIB_SSA_XAUUSD!$J$2:$J$1001,ALGLIB_SSA_XAUUSD!$Q$2:$Q$1001,"",0)</f>
        <v>4660.9095699999998</v>
      </c>
      <c r="R481">
        <f t="shared" si="105"/>
        <v>1775537700</v>
      </c>
      <c r="S481" t="str">
        <f t="shared" si="106"/>
        <v>XAUUSD</v>
      </c>
      <c r="T481" t="str">
        <f t="shared" si="107"/>
        <v>M5</v>
      </c>
      <c r="U481">
        <f t="shared" si="108"/>
        <v>4659.3500000000004</v>
      </c>
      <c r="V481">
        <f t="shared" si="109"/>
        <v>4652.646036666667</v>
      </c>
      <c r="W481">
        <f t="shared" si="110"/>
        <v>4650.1764191666671</v>
      </c>
      <c r="X481">
        <f t="shared" si="111"/>
        <v>4661.68433</v>
      </c>
      <c r="Y481">
        <f t="shared" si="112"/>
        <v>4661.3205399999997</v>
      </c>
      <c r="Z481">
        <f t="shared" si="113"/>
        <v>4661.786865</v>
      </c>
      <c r="AA481">
        <f t="shared" si="114"/>
        <v>4663.9423100000004</v>
      </c>
      <c r="AB481">
        <f t="shared" si="115"/>
        <v>4634.0594624999994</v>
      </c>
      <c r="AC481">
        <f t="shared" si="116"/>
        <v>4660.9095699999998</v>
      </c>
      <c r="AE481">
        <f t="shared" si="117"/>
        <v>4661.68433</v>
      </c>
      <c r="AF481">
        <f t="shared" si="118"/>
        <v>4661.786865</v>
      </c>
      <c r="AG481">
        <f t="shared" si="119"/>
        <v>4634.0594624999994</v>
      </c>
    </row>
    <row r="482" spans="1:33" x14ac:dyDescent="0.55000000000000004">
      <c r="A482">
        <f>ALGLIB_SSA_XAUUSD!J482</f>
        <v>1775538000</v>
      </c>
      <c r="B482" t="str">
        <f>_xlfn.XLOOKUP($A482,ALGLIB_SSA_XAUUSD!$A$2:$A$1001,ALGLIB_SSA_XAUUSD!$B$2:$B$1001,"",0)</f>
        <v>XAUUSD</v>
      </c>
      <c r="C482" t="str">
        <f>_xlfn.XLOOKUP($A482,ALGLIB_SSA_XAUUSD!$A$2:$A$1001,ALGLIB_SSA_XAUUSD!$C$2:$C$1001,"",0)</f>
        <v>H1</v>
      </c>
      <c r="D482" s="2">
        <f>_xlfn.XLOOKUP($A482,ALGLIB_SSA_XAUUSD!$A$2:$A$1001,ALGLIB_SSA_XAUUSD!$D$2:$D$1001,"",0)</f>
        <v>4642.99</v>
      </c>
      <c r="E482" s="2">
        <f>_xlfn.XLOOKUP($A482,ALGLIB_SSA_XAUUSD!$A$2:$A$1001,ALGLIB_SSA_XAUUSD!$E$2:$E$1001,"",0)</f>
        <v>4652.9688200000001</v>
      </c>
      <c r="F482" s="2">
        <f>_xlfn.XLOOKUP($A482,ALGLIB_SSA_XAUUSD!$A$2:$A$1001,ALGLIB_SSA_XAUUSD!$F$2:$F$1001,"",0)</f>
        <v>4650.3912200000004</v>
      </c>
      <c r="G482" s="2">
        <f>_xlfn.XLOOKUP($A482,ALGLIB_SSA_XAUUSD!$A$2:$A$1001,ALGLIB_SSA_XAUUSD!$G$2:$G$1001,"",0)</f>
        <v>4662.1190500000002</v>
      </c>
      <c r="H482" s="2">
        <f>_xlfn.XLOOKUP($A482,ALGLIB_SSA_XAUUSD!$A$2:$A$1001,ALGLIB_SSA_XAUUSD!$H$2:$H$1001,"",0)</f>
        <v>4634.2582599999996</v>
      </c>
      <c r="I482" t="str">
        <f>_xlfn.XLOOKUP($A482,ALGLIB_SSA_XAUUSD!$J$2:$J$1001,ALGLIB_SSA_XAUUSD!$K$2:$K$1001,"",0)</f>
        <v>XAUUSD</v>
      </c>
      <c r="J482" t="str">
        <f>_xlfn.XLOOKUP($A482,ALGLIB_SSA_XAUUSD!$J$2:$J$1001,ALGLIB_SSA_XAUUSD!$L$2:$L$1001,"",0)</f>
        <v>M5</v>
      </c>
      <c r="K482">
        <f>_xlfn.XLOOKUP($A482,ALGLIB_SSA_XAUUSD!$J$2:$J$1001,ALGLIB_SSA_XAUUSD!$M$2:$M$1001,"",0)</f>
        <v>4656.76</v>
      </c>
      <c r="L482">
        <f>_xlfn.XLOOKUP($A482,ALGLIB_SSA_XAUUSD!$J$2:$J$1001,ALGLIB_SSA_XAUUSD!$N$2:$N$1001,"",0)</f>
        <v>4659.77477</v>
      </c>
      <c r="M482">
        <f>_xlfn.XLOOKUP($A482,ALGLIB_SSA_XAUUSD!$J$2:$J$1001,ALGLIB_SSA_XAUUSD!$O$2:$O$1001,"",0)</f>
        <v>4660.5476500000004</v>
      </c>
      <c r="N482">
        <f>_xlfn.XLOOKUP($A482,ALGLIB_SSA_XAUUSD!$J$2:$J$1001,ALGLIB_SSA_XAUUSD!$P$2:$P$1001,"",0)</f>
        <v>4662.7821599999997</v>
      </c>
      <c r="O482">
        <f>_xlfn.XLOOKUP($A482,ALGLIB_SSA_XAUUSD!$J$2:$J$1001,ALGLIB_SSA_XAUUSD!$Q$2:$Q$1001,"",0)</f>
        <v>4659.3690699999997</v>
      </c>
      <c r="R482">
        <f t="shared" si="105"/>
        <v>1775538000</v>
      </c>
      <c r="S482" t="str">
        <f t="shared" si="106"/>
        <v>XAUUSD</v>
      </c>
      <c r="T482" t="str">
        <f t="shared" si="107"/>
        <v>M5</v>
      </c>
      <c r="U482">
        <f t="shared" si="108"/>
        <v>4656.76</v>
      </c>
      <c r="V482">
        <f t="shared" si="109"/>
        <v>4652.9688200000001</v>
      </c>
      <c r="W482">
        <f t="shared" si="110"/>
        <v>4650.3912200000004</v>
      </c>
      <c r="X482">
        <f t="shared" si="111"/>
        <v>4659.77477</v>
      </c>
      <c r="Y482">
        <f t="shared" si="112"/>
        <v>4660.5476500000004</v>
      </c>
      <c r="Z482">
        <f t="shared" si="113"/>
        <v>4662.1190500000002</v>
      </c>
      <c r="AA482">
        <f t="shared" si="114"/>
        <v>4662.7821599999997</v>
      </c>
      <c r="AB482">
        <f t="shared" si="115"/>
        <v>4634.2582599999996</v>
      </c>
      <c r="AC482">
        <f t="shared" si="116"/>
        <v>4659.3690699999997</v>
      </c>
      <c r="AE482">
        <f t="shared" si="117"/>
        <v>4659.77477</v>
      </c>
      <c r="AF482">
        <f t="shared" si="118"/>
        <v>4662.1190500000002</v>
      </c>
      <c r="AG482">
        <f t="shared" si="119"/>
        <v>4634.2582599999996</v>
      </c>
    </row>
    <row r="483" spans="1:33" x14ac:dyDescent="0.55000000000000004">
      <c r="A483">
        <f>ALGLIB_SSA_XAUUSD!J483</f>
        <v>1775538300</v>
      </c>
      <c r="B483" t="str">
        <f>_xlfn.XLOOKUP($A483,ALGLIB_SSA_XAUUSD!$A$2:$A$1001,ALGLIB_SSA_XAUUSD!$B$2:$B$1001,"",0)</f>
        <v/>
      </c>
      <c r="C483" t="str">
        <f>_xlfn.XLOOKUP($A483,ALGLIB_SSA_XAUUSD!$A$2:$A$1001,ALGLIB_SSA_XAUUSD!$C$2:$C$1001,"",0)</f>
        <v/>
      </c>
      <c r="D483" s="1">
        <f>D482+(D494-D482)*1/12</f>
        <v>4643.87</v>
      </c>
      <c r="E483" s="1">
        <f>E482+(E494-E482)*1/12</f>
        <v>4653.35808</v>
      </c>
      <c r="F483" s="1">
        <f>F482+(F494-F482)*1/12</f>
        <v>4650.6932500000003</v>
      </c>
      <c r="G483" s="1">
        <f>G482+(G494-G482)*1/12</f>
        <v>4662.5608033333338</v>
      </c>
      <c r="H483" s="1">
        <f>H482+(H494-H482)*1/12</f>
        <v>4634.5898524999993</v>
      </c>
      <c r="I483" t="str">
        <f>_xlfn.XLOOKUP($A483,ALGLIB_SSA_XAUUSD!$J$2:$J$1001,ALGLIB_SSA_XAUUSD!$K$2:$K$1001,"",0)</f>
        <v>XAUUSD</v>
      </c>
      <c r="J483" t="str">
        <f>_xlfn.XLOOKUP($A483,ALGLIB_SSA_XAUUSD!$J$2:$J$1001,ALGLIB_SSA_XAUUSD!$L$2:$L$1001,"",0)</f>
        <v>M5</v>
      </c>
      <c r="K483">
        <f>_xlfn.XLOOKUP($A483,ALGLIB_SSA_XAUUSD!$J$2:$J$1001,ALGLIB_SSA_XAUUSD!$M$2:$M$1001,"",0)</f>
        <v>4655.67</v>
      </c>
      <c r="L483">
        <f>_xlfn.XLOOKUP($A483,ALGLIB_SSA_XAUUSD!$J$2:$J$1001,ALGLIB_SSA_XAUUSD!$N$2:$N$1001,"",0)</f>
        <v>4656.6874100000005</v>
      </c>
      <c r="M483">
        <f>_xlfn.XLOOKUP($A483,ALGLIB_SSA_XAUUSD!$J$2:$J$1001,ALGLIB_SSA_XAUUSD!$O$2:$O$1001,"",0)</f>
        <v>4658.6175300000004</v>
      </c>
      <c r="N483">
        <f>_xlfn.XLOOKUP($A483,ALGLIB_SSA_XAUUSD!$J$2:$J$1001,ALGLIB_SSA_XAUUSD!$P$2:$P$1001,"",0)</f>
        <v>4660.5622599999997</v>
      </c>
      <c r="O483">
        <f>_xlfn.XLOOKUP($A483,ALGLIB_SSA_XAUUSD!$J$2:$J$1001,ALGLIB_SSA_XAUUSD!$Q$2:$Q$1001,"",0)</f>
        <v>4656.2900600000003</v>
      </c>
      <c r="R483">
        <f t="shared" si="105"/>
        <v>1775538300</v>
      </c>
      <c r="S483" t="str">
        <f t="shared" si="106"/>
        <v>XAUUSD</v>
      </c>
      <c r="T483" t="str">
        <f t="shared" si="107"/>
        <v>M5</v>
      </c>
      <c r="U483">
        <f t="shared" si="108"/>
        <v>4655.67</v>
      </c>
      <c r="V483">
        <f t="shared" si="109"/>
        <v>4653.35808</v>
      </c>
      <c r="W483">
        <f t="shared" si="110"/>
        <v>4650.6932500000003</v>
      </c>
      <c r="X483">
        <f t="shared" si="111"/>
        <v>4656.6874100000005</v>
      </c>
      <c r="Y483">
        <f t="shared" si="112"/>
        <v>4658.6175300000004</v>
      </c>
      <c r="Z483">
        <f t="shared" si="113"/>
        <v>4662.5608033333338</v>
      </c>
      <c r="AA483">
        <f t="shared" si="114"/>
        <v>4660.5622599999997</v>
      </c>
      <c r="AB483">
        <f t="shared" si="115"/>
        <v>4634.5898524999993</v>
      </c>
      <c r="AC483">
        <f t="shared" si="116"/>
        <v>4656.2900600000003</v>
      </c>
      <c r="AE483">
        <f t="shared" si="117"/>
        <v>4656.6874100000005</v>
      </c>
      <c r="AF483">
        <f t="shared" si="118"/>
        <v>4662.5608033333338</v>
      </c>
      <c r="AG483">
        <f t="shared" si="119"/>
        <v>4634.5898524999993</v>
      </c>
    </row>
    <row r="484" spans="1:33" x14ac:dyDescent="0.55000000000000004">
      <c r="A484">
        <f>ALGLIB_SSA_XAUUSD!J484</f>
        <v>1775538600</v>
      </c>
      <c r="B484" t="str">
        <f>_xlfn.XLOOKUP($A484,ALGLIB_SSA_XAUUSD!$A$2:$A$1001,ALGLIB_SSA_XAUUSD!$B$2:$B$1001,"",0)</f>
        <v/>
      </c>
      <c r="C484" t="str">
        <f>_xlfn.XLOOKUP($A484,ALGLIB_SSA_XAUUSD!$A$2:$A$1001,ALGLIB_SSA_XAUUSD!$C$2:$C$1001,"",0)</f>
        <v/>
      </c>
      <c r="D484" s="1">
        <f>D482+(D494-D482)*2/12</f>
        <v>4644.75</v>
      </c>
      <c r="E484" s="1">
        <f>E482+(E494-E482)*2/12</f>
        <v>4653.7473399999999</v>
      </c>
      <c r="F484" s="1">
        <f>F482+(F494-F482)*2/12</f>
        <v>4650.9952800000001</v>
      </c>
      <c r="G484" s="1">
        <f>G482+(G494-G482)*2/12</f>
        <v>4663.0025566666664</v>
      </c>
      <c r="H484" s="1">
        <f>H482+(H494-H482)*2/12</f>
        <v>4634.9214449999999</v>
      </c>
      <c r="I484" t="str">
        <f>_xlfn.XLOOKUP($A484,ALGLIB_SSA_XAUUSD!$J$2:$J$1001,ALGLIB_SSA_XAUUSD!$K$2:$K$1001,"",0)</f>
        <v>XAUUSD</v>
      </c>
      <c r="J484" t="str">
        <f>_xlfn.XLOOKUP($A484,ALGLIB_SSA_XAUUSD!$J$2:$J$1001,ALGLIB_SSA_XAUUSD!$L$2:$L$1001,"",0)</f>
        <v>M5</v>
      </c>
      <c r="K484">
        <f>_xlfn.XLOOKUP($A484,ALGLIB_SSA_XAUUSD!$J$2:$J$1001,ALGLIB_SSA_XAUUSD!$M$2:$M$1001,"",0)</f>
        <v>4655.6400000000003</v>
      </c>
      <c r="L484">
        <f>_xlfn.XLOOKUP($A484,ALGLIB_SSA_XAUUSD!$J$2:$J$1001,ALGLIB_SSA_XAUUSD!$N$2:$N$1001,"",0)</f>
        <v>4652.6714700000002</v>
      </c>
      <c r="M484">
        <f>_xlfn.XLOOKUP($A484,ALGLIB_SSA_XAUUSD!$J$2:$J$1001,ALGLIB_SSA_XAUUSD!$O$2:$O$1001,"",0)</f>
        <v>4655.6445000000003</v>
      </c>
      <c r="N484">
        <f>_xlfn.XLOOKUP($A484,ALGLIB_SSA_XAUUSD!$J$2:$J$1001,ALGLIB_SSA_XAUUSD!$P$2:$P$1001,"",0)</f>
        <v>4657.5164299999997</v>
      </c>
      <c r="O484">
        <f>_xlfn.XLOOKUP($A484,ALGLIB_SSA_XAUUSD!$J$2:$J$1001,ALGLIB_SSA_XAUUSD!$Q$2:$Q$1001,"",0)</f>
        <v>4651.8870999999999</v>
      </c>
      <c r="R484">
        <f t="shared" si="105"/>
        <v>1775538600</v>
      </c>
      <c r="S484" t="str">
        <f t="shared" si="106"/>
        <v>XAUUSD</v>
      </c>
      <c r="T484" t="str">
        <f t="shared" si="107"/>
        <v>M5</v>
      </c>
      <c r="U484">
        <f t="shared" si="108"/>
        <v>4655.6400000000003</v>
      </c>
      <c r="V484">
        <f t="shared" si="109"/>
        <v>4653.7473399999999</v>
      </c>
      <c r="W484">
        <f t="shared" si="110"/>
        <v>4650.9952800000001</v>
      </c>
      <c r="X484">
        <f t="shared" si="111"/>
        <v>4652.6714700000002</v>
      </c>
      <c r="Y484">
        <f t="shared" si="112"/>
        <v>4655.6445000000003</v>
      </c>
      <c r="Z484">
        <f t="shared" si="113"/>
        <v>4663.0025566666664</v>
      </c>
      <c r="AA484">
        <f t="shared" si="114"/>
        <v>4657.5164299999997</v>
      </c>
      <c r="AB484">
        <f t="shared" si="115"/>
        <v>4634.9214449999999</v>
      </c>
      <c r="AC484">
        <f t="shared" si="116"/>
        <v>4651.8870999999999</v>
      </c>
      <c r="AE484">
        <f t="shared" si="117"/>
        <v>4652.6714700000002</v>
      </c>
      <c r="AF484">
        <f t="shared" si="118"/>
        <v>4663.0025566666664</v>
      </c>
      <c r="AG484">
        <f t="shared" si="119"/>
        <v>4634.9214449999999</v>
      </c>
    </row>
    <row r="485" spans="1:33" x14ac:dyDescent="0.55000000000000004">
      <c r="A485">
        <f>ALGLIB_SSA_XAUUSD!J485</f>
        <v>1775538900</v>
      </c>
      <c r="B485" t="str">
        <f>_xlfn.XLOOKUP($A485,ALGLIB_SSA_XAUUSD!$A$2:$A$1001,ALGLIB_SSA_XAUUSD!$B$2:$B$1001,"",0)</f>
        <v/>
      </c>
      <c r="C485" t="str">
        <f>_xlfn.XLOOKUP($A485,ALGLIB_SSA_XAUUSD!$A$2:$A$1001,ALGLIB_SSA_XAUUSD!$C$2:$C$1001,"",0)</f>
        <v/>
      </c>
      <c r="D485" s="1">
        <f>D482+(D494-D482)*3/12</f>
        <v>4645.63</v>
      </c>
      <c r="E485" s="1">
        <f>E482+(E494-E482)*3/12</f>
        <v>4654.1365999999998</v>
      </c>
      <c r="F485" s="1">
        <f>F482+(F494-F482)*3/12</f>
        <v>4651.2973099999999</v>
      </c>
      <c r="G485" s="1">
        <f>G482+(G494-G482)*3/12</f>
        <v>4663.4443099999999</v>
      </c>
      <c r="H485" s="1">
        <f>H482+(H494-H482)*3/12</f>
        <v>4635.2530374999997</v>
      </c>
      <c r="I485" t="str">
        <f>_xlfn.XLOOKUP($A485,ALGLIB_SSA_XAUUSD!$J$2:$J$1001,ALGLIB_SSA_XAUUSD!$K$2:$K$1001,"",0)</f>
        <v>XAUUSD</v>
      </c>
      <c r="J485" t="str">
        <f>_xlfn.XLOOKUP($A485,ALGLIB_SSA_XAUUSD!$J$2:$J$1001,ALGLIB_SSA_XAUUSD!$L$2:$L$1001,"",0)</f>
        <v>M5</v>
      </c>
      <c r="K485">
        <f>_xlfn.XLOOKUP($A485,ALGLIB_SSA_XAUUSD!$J$2:$J$1001,ALGLIB_SSA_XAUUSD!$M$2:$M$1001,"",0)</f>
        <v>4654.5600000000004</v>
      </c>
      <c r="L485">
        <f>_xlfn.XLOOKUP($A485,ALGLIB_SSA_XAUUSD!$J$2:$J$1001,ALGLIB_SSA_XAUUSD!$N$2:$N$1001,"",0)</f>
        <v>4648.0995999999996</v>
      </c>
      <c r="M485">
        <f>_xlfn.XLOOKUP($A485,ALGLIB_SSA_XAUUSD!$J$2:$J$1001,ALGLIB_SSA_XAUUSD!$O$2:$O$1001,"",0)</f>
        <v>4651.8720499999999</v>
      </c>
      <c r="N485">
        <f>_xlfn.XLOOKUP($A485,ALGLIB_SSA_XAUUSD!$J$2:$J$1001,ALGLIB_SSA_XAUUSD!$P$2:$P$1001,"",0)</f>
        <v>4653.9523600000002</v>
      </c>
      <c r="O485">
        <f>_xlfn.XLOOKUP($A485,ALGLIB_SSA_XAUUSD!$J$2:$J$1001,ALGLIB_SSA_XAUUSD!$Q$2:$Q$1001,"",0)</f>
        <v>4646.57042</v>
      </c>
      <c r="R485">
        <f t="shared" si="105"/>
        <v>1775538900</v>
      </c>
      <c r="S485" t="str">
        <f t="shared" si="106"/>
        <v>XAUUSD</v>
      </c>
      <c r="T485" t="str">
        <f t="shared" si="107"/>
        <v>M5</v>
      </c>
      <c r="U485">
        <f t="shared" si="108"/>
        <v>4654.5600000000004</v>
      </c>
      <c r="V485">
        <f t="shared" si="109"/>
        <v>4654.1365999999998</v>
      </c>
      <c r="W485">
        <f t="shared" si="110"/>
        <v>4651.2973099999999</v>
      </c>
      <c r="X485">
        <f t="shared" si="111"/>
        <v>4648.0995999999996</v>
      </c>
      <c r="Y485">
        <f t="shared" si="112"/>
        <v>4651.8720499999999</v>
      </c>
      <c r="Z485">
        <f t="shared" si="113"/>
        <v>4663.4443099999999</v>
      </c>
      <c r="AA485">
        <f t="shared" si="114"/>
        <v>4653.9523600000002</v>
      </c>
      <c r="AB485">
        <f t="shared" si="115"/>
        <v>4635.2530374999997</v>
      </c>
      <c r="AC485">
        <f t="shared" si="116"/>
        <v>4646.57042</v>
      </c>
      <c r="AE485">
        <f t="shared" si="117"/>
        <v>4648.0995999999996</v>
      </c>
      <c r="AF485">
        <f t="shared" si="118"/>
        <v>4663.4443099999999</v>
      </c>
      <c r="AG485">
        <f t="shared" si="119"/>
        <v>4635.2530374999997</v>
      </c>
    </row>
    <row r="486" spans="1:33" x14ac:dyDescent="0.55000000000000004">
      <c r="A486">
        <f>ALGLIB_SSA_XAUUSD!J486</f>
        <v>1775539200</v>
      </c>
      <c r="B486" t="str">
        <f>_xlfn.XLOOKUP($A486,ALGLIB_SSA_XAUUSD!$A$2:$A$1001,ALGLIB_SSA_XAUUSD!$B$2:$B$1001,"",0)</f>
        <v/>
      </c>
      <c r="C486" t="str">
        <f>_xlfn.XLOOKUP($A486,ALGLIB_SSA_XAUUSD!$A$2:$A$1001,ALGLIB_SSA_XAUUSD!$C$2:$C$1001,"",0)</f>
        <v/>
      </c>
      <c r="D486" s="1">
        <f>D482+(D494-D482)*4/12</f>
        <v>4646.51</v>
      </c>
      <c r="E486" s="1">
        <f>E482+(E494-E482)*4/12</f>
        <v>4654.5258599999997</v>
      </c>
      <c r="F486" s="1">
        <f>F482+(F494-F482)*4/12</f>
        <v>4651.5993400000007</v>
      </c>
      <c r="G486" s="1">
        <f>G482+(G494-G482)*4/12</f>
        <v>4663.8860633333334</v>
      </c>
      <c r="H486" s="1">
        <f>H482+(H494-H482)*4/12</f>
        <v>4635.5846299999994</v>
      </c>
      <c r="I486" t="str">
        <f>_xlfn.XLOOKUP($A486,ALGLIB_SSA_XAUUSD!$J$2:$J$1001,ALGLIB_SSA_XAUUSD!$K$2:$K$1001,"",0)</f>
        <v>XAUUSD</v>
      </c>
      <c r="J486" t="str">
        <f>_xlfn.XLOOKUP($A486,ALGLIB_SSA_XAUUSD!$J$2:$J$1001,ALGLIB_SSA_XAUUSD!$L$2:$L$1001,"",0)</f>
        <v>M5</v>
      </c>
      <c r="K486">
        <f>_xlfn.XLOOKUP($A486,ALGLIB_SSA_XAUUSD!$J$2:$J$1001,ALGLIB_SSA_XAUUSD!$M$2:$M$1001,"",0)</f>
        <v>4647.17</v>
      </c>
      <c r="L486">
        <f>_xlfn.XLOOKUP($A486,ALGLIB_SSA_XAUUSD!$J$2:$J$1001,ALGLIB_SSA_XAUUSD!$N$2:$N$1001,"",0)</f>
        <v>4643.4617099999996</v>
      </c>
      <c r="M486">
        <f>_xlfn.XLOOKUP($A486,ALGLIB_SSA_XAUUSD!$J$2:$J$1001,ALGLIB_SSA_XAUUSD!$O$2:$O$1001,"",0)</f>
        <v>4647.6668799999998</v>
      </c>
      <c r="N486">
        <f>_xlfn.XLOOKUP($A486,ALGLIB_SSA_XAUUSD!$J$2:$J$1001,ALGLIB_SSA_XAUUSD!$P$2:$P$1001,"",0)</f>
        <v>4650.1521300000004</v>
      </c>
      <c r="O486">
        <f>_xlfn.XLOOKUP($A486,ALGLIB_SSA_XAUUSD!$J$2:$J$1001,ALGLIB_SSA_XAUUSD!$Q$2:$Q$1001,"",0)</f>
        <v>4640.9180800000004</v>
      </c>
      <c r="R486">
        <f t="shared" si="105"/>
        <v>1775539200</v>
      </c>
      <c r="S486" t="str">
        <f t="shared" si="106"/>
        <v>XAUUSD</v>
      </c>
      <c r="T486" t="str">
        <f t="shared" si="107"/>
        <v>M5</v>
      </c>
      <c r="U486">
        <f t="shared" si="108"/>
        <v>4647.17</v>
      </c>
      <c r="V486">
        <f t="shared" si="109"/>
        <v>4654.5258599999997</v>
      </c>
      <c r="W486">
        <f t="shared" si="110"/>
        <v>4651.5993400000007</v>
      </c>
      <c r="X486">
        <f t="shared" si="111"/>
        <v>4643.4617099999996</v>
      </c>
      <c r="Y486">
        <f t="shared" si="112"/>
        <v>4647.6668799999998</v>
      </c>
      <c r="Z486">
        <f t="shared" si="113"/>
        <v>4663.8860633333334</v>
      </c>
      <c r="AA486">
        <f t="shared" si="114"/>
        <v>4650.1521300000004</v>
      </c>
      <c r="AB486">
        <f t="shared" si="115"/>
        <v>4635.5846299999994</v>
      </c>
      <c r="AC486">
        <f t="shared" si="116"/>
        <v>4640.9180800000004</v>
      </c>
      <c r="AE486">
        <f t="shared" si="117"/>
        <v>4643.4617099999996</v>
      </c>
      <c r="AF486">
        <f t="shared" si="118"/>
        <v>4663.8860633333334</v>
      </c>
      <c r="AG486">
        <f t="shared" si="119"/>
        <v>4635.5846299999994</v>
      </c>
    </row>
    <row r="487" spans="1:33" x14ac:dyDescent="0.55000000000000004">
      <c r="A487">
        <f>ALGLIB_SSA_XAUUSD!J487</f>
        <v>1775539500</v>
      </c>
      <c r="B487" t="str">
        <f>_xlfn.XLOOKUP($A487,ALGLIB_SSA_XAUUSD!$A$2:$A$1001,ALGLIB_SSA_XAUUSD!$B$2:$B$1001,"",0)</f>
        <v/>
      </c>
      <c r="C487" t="str">
        <f>_xlfn.XLOOKUP($A487,ALGLIB_SSA_XAUUSD!$A$2:$A$1001,ALGLIB_SSA_XAUUSD!$C$2:$C$1001,"",0)</f>
        <v/>
      </c>
      <c r="D487" s="1">
        <f>D482+(D494-D482)*5/12</f>
        <v>4647.3900000000003</v>
      </c>
      <c r="E487" s="1">
        <f>E482+(E494-E482)*5/12</f>
        <v>4654.9151199999997</v>
      </c>
      <c r="F487" s="1">
        <f>F482+(F494-F482)*5/12</f>
        <v>4651.9013700000005</v>
      </c>
      <c r="G487" s="1">
        <f>G482+(G494-G482)*5/12</f>
        <v>4664.3278166666669</v>
      </c>
      <c r="H487" s="1">
        <f>H482+(H494-H482)*5/12</f>
        <v>4635.9162225</v>
      </c>
      <c r="I487" t="str">
        <f>_xlfn.XLOOKUP($A487,ALGLIB_SSA_XAUUSD!$J$2:$J$1001,ALGLIB_SSA_XAUUSD!$K$2:$K$1001,"",0)</f>
        <v>XAUUSD</v>
      </c>
      <c r="J487" t="str">
        <f>_xlfn.XLOOKUP($A487,ALGLIB_SSA_XAUUSD!$J$2:$J$1001,ALGLIB_SSA_XAUUSD!$L$2:$L$1001,"",0)</f>
        <v>M5</v>
      </c>
      <c r="K487">
        <f>_xlfn.XLOOKUP($A487,ALGLIB_SSA_XAUUSD!$J$2:$J$1001,ALGLIB_SSA_XAUUSD!$M$2:$M$1001,"",0)</f>
        <v>4633.25</v>
      </c>
      <c r="L487">
        <f>_xlfn.XLOOKUP($A487,ALGLIB_SSA_XAUUSD!$J$2:$J$1001,ALGLIB_SSA_XAUUSD!$N$2:$N$1001,"",0)</f>
        <v>4639.43181</v>
      </c>
      <c r="M487">
        <f>_xlfn.XLOOKUP($A487,ALGLIB_SSA_XAUUSD!$J$2:$J$1001,ALGLIB_SSA_XAUUSD!$O$2:$O$1001,"",0)</f>
        <v>4643.5493500000002</v>
      </c>
      <c r="N487">
        <f>_xlfn.XLOOKUP($A487,ALGLIB_SSA_XAUUSD!$J$2:$J$1001,ALGLIB_SSA_XAUUSD!$P$2:$P$1001,"",0)</f>
        <v>4646.5595499999999</v>
      </c>
      <c r="O487">
        <f>_xlfn.XLOOKUP($A487,ALGLIB_SSA_XAUUSD!$J$2:$J$1001,ALGLIB_SSA_XAUUSD!$Q$2:$Q$1001,"",0)</f>
        <v>4635.7244899999996</v>
      </c>
      <c r="R487">
        <f t="shared" si="105"/>
        <v>1775539500</v>
      </c>
      <c r="S487" t="str">
        <f t="shared" si="106"/>
        <v>XAUUSD</v>
      </c>
      <c r="T487" t="str">
        <f t="shared" si="107"/>
        <v>M5</v>
      </c>
      <c r="U487">
        <f t="shared" si="108"/>
        <v>4633.25</v>
      </c>
      <c r="V487">
        <f t="shared" si="109"/>
        <v>4654.9151199999997</v>
      </c>
      <c r="W487">
        <f t="shared" si="110"/>
        <v>4651.9013700000005</v>
      </c>
      <c r="X487">
        <f t="shared" si="111"/>
        <v>4639.43181</v>
      </c>
      <c r="Y487">
        <f t="shared" si="112"/>
        <v>4643.5493500000002</v>
      </c>
      <c r="Z487">
        <f t="shared" si="113"/>
        <v>4664.3278166666669</v>
      </c>
      <c r="AA487">
        <f t="shared" si="114"/>
        <v>4646.5595499999999</v>
      </c>
      <c r="AB487">
        <f t="shared" si="115"/>
        <v>4635.9162225</v>
      </c>
      <c r="AC487">
        <f t="shared" si="116"/>
        <v>4635.7244899999996</v>
      </c>
      <c r="AE487">
        <f t="shared" si="117"/>
        <v>4639.43181</v>
      </c>
      <c r="AF487">
        <f t="shared" si="118"/>
        <v>4664.3278166666669</v>
      </c>
      <c r="AG487">
        <f t="shared" si="119"/>
        <v>4635.9162225</v>
      </c>
    </row>
    <row r="488" spans="1:33" x14ac:dyDescent="0.55000000000000004">
      <c r="A488">
        <f>ALGLIB_SSA_XAUUSD!J488</f>
        <v>1775539800</v>
      </c>
      <c r="B488" t="str">
        <f>_xlfn.XLOOKUP($A488,ALGLIB_SSA_XAUUSD!$A$2:$A$1001,ALGLIB_SSA_XAUUSD!$B$2:$B$1001,"",0)</f>
        <v/>
      </c>
      <c r="C488" t="str">
        <f>_xlfn.XLOOKUP($A488,ALGLIB_SSA_XAUUSD!$A$2:$A$1001,ALGLIB_SSA_XAUUSD!$C$2:$C$1001,"",0)</f>
        <v/>
      </c>
      <c r="D488" s="1">
        <f>D482+(D494-D482)*6/12</f>
        <v>4648.2700000000004</v>
      </c>
      <c r="E488" s="1">
        <f>E482+(E494-E482)*6/12</f>
        <v>4655.3043799999996</v>
      </c>
      <c r="F488" s="1">
        <f>F482+(F494-F482)*6/12</f>
        <v>4652.2034000000003</v>
      </c>
      <c r="G488" s="1">
        <f>G482+(G494-G482)*6/12</f>
        <v>4664.7695700000004</v>
      </c>
      <c r="H488" s="1">
        <f>H482+(H494-H482)*6/12</f>
        <v>4636.2478149999997</v>
      </c>
      <c r="I488" t="str">
        <f>_xlfn.XLOOKUP($A488,ALGLIB_SSA_XAUUSD!$J$2:$J$1001,ALGLIB_SSA_XAUUSD!$K$2:$K$1001,"",0)</f>
        <v>XAUUSD</v>
      </c>
      <c r="J488" t="str">
        <f>_xlfn.XLOOKUP($A488,ALGLIB_SSA_XAUUSD!$J$2:$J$1001,ALGLIB_SSA_XAUUSD!$L$2:$L$1001,"",0)</f>
        <v>M5</v>
      </c>
      <c r="K488">
        <f>_xlfn.XLOOKUP($A488,ALGLIB_SSA_XAUUSD!$J$2:$J$1001,ALGLIB_SSA_XAUUSD!$M$2:$M$1001,"",0)</f>
        <v>4631.95</v>
      </c>
      <c r="L488">
        <f>_xlfn.XLOOKUP($A488,ALGLIB_SSA_XAUUSD!$J$2:$J$1001,ALGLIB_SSA_XAUUSD!$N$2:$N$1001,"",0)</f>
        <v>4636.7388600000004</v>
      </c>
      <c r="M488">
        <f>_xlfn.XLOOKUP($A488,ALGLIB_SSA_XAUUSD!$J$2:$J$1001,ALGLIB_SSA_XAUUSD!$O$2:$O$1001,"",0)</f>
        <v>4640.1441000000004</v>
      </c>
      <c r="N488">
        <f>_xlfn.XLOOKUP($A488,ALGLIB_SSA_XAUUSD!$J$2:$J$1001,ALGLIB_SSA_XAUUSD!$P$2:$P$1001,"",0)</f>
        <v>4643.6649600000001</v>
      </c>
      <c r="O488">
        <f>_xlfn.XLOOKUP($A488,ALGLIB_SSA_XAUUSD!$J$2:$J$1001,ALGLIB_SSA_XAUUSD!$Q$2:$Q$1001,"",0)</f>
        <v>4631.9469300000001</v>
      </c>
      <c r="R488">
        <f t="shared" si="105"/>
        <v>1775539800</v>
      </c>
      <c r="S488" t="str">
        <f t="shared" si="106"/>
        <v>XAUUSD</v>
      </c>
      <c r="T488" t="str">
        <f t="shared" si="107"/>
        <v>M5</v>
      </c>
      <c r="U488">
        <f t="shared" si="108"/>
        <v>4631.95</v>
      </c>
      <c r="V488">
        <f t="shared" si="109"/>
        <v>4655.3043799999996</v>
      </c>
      <c r="W488">
        <f t="shared" si="110"/>
        <v>4652.2034000000003</v>
      </c>
      <c r="X488">
        <f t="shared" si="111"/>
        <v>4636.7388600000004</v>
      </c>
      <c r="Y488">
        <f t="shared" si="112"/>
        <v>4640.1441000000004</v>
      </c>
      <c r="Z488">
        <f t="shared" si="113"/>
        <v>4664.7695700000004</v>
      </c>
      <c r="AA488">
        <f t="shared" si="114"/>
        <v>4643.6649600000001</v>
      </c>
      <c r="AB488">
        <f t="shared" si="115"/>
        <v>4636.2478149999997</v>
      </c>
      <c r="AC488">
        <f t="shared" si="116"/>
        <v>4631.9469300000001</v>
      </c>
      <c r="AE488">
        <f t="shared" si="117"/>
        <v>4636.7388600000004</v>
      </c>
      <c r="AF488">
        <f t="shared" si="118"/>
        <v>4664.7695700000004</v>
      </c>
      <c r="AG488">
        <f t="shared" si="119"/>
        <v>4636.2478149999997</v>
      </c>
    </row>
    <row r="489" spans="1:33" x14ac:dyDescent="0.55000000000000004">
      <c r="A489">
        <f>ALGLIB_SSA_XAUUSD!J489</f>
        <v>1775540100</v>
      </c>
      <c r="B489" t="str">
        <f>_xlfn.XLOOKUP($A489,ALGLIB_SSA_XAUUSD!$A$2:$A$1001,ALGLIB_SSA_XAUUSD!$B$2:$B$1001,"",0)</f>
        <v/>
      </c>
      <c r="C489" t="str">
        <f>_xlfn.XLOOKUP($A489,ALGLIB_SSA_XAUUSD!$A$2:$A$1001,ALGLIB_SSA_XAUUSD!$C$2:$C$1001,"",0)</f>
        <v/>
      </c>
      <c r="D489" s="1">
        <f>D482+(D494-D482)*7/12</f>
        <v>4649.1499999999996</v>
      </c>
      <c r="E489" s="1">
        <f>E482+(E494-E482)*7/12</f>
        <v>4655.6936400000004</v>
      </c>
      <c r="F489" s="1">
        <f>F482+(F494-F482)*7/12</f>
        <v>4652.5054300000002</v>
      </c>
      <c r="G489" s="1">
        <f>G482+(G494-G482)*7/12</f>
        <v>4665.211323333333</v>
      </c>
      <c r="H489" s="1">
        <f>H482+(H494-H482)*7/12</f>
        <v>4636.5794074999994</v>
      </c>
      <c r="I489" t="str">
        <f>_xlfn.XLOOKUP($A489,ALGLIB_SSA_XAUUSD!$J$2:$J$1001,ALGLIB_SSA_XAUUSD!$K$2:$K$1001,"",0)</f>
        <v>XAUUSD</v>
      </c>
      <c r="J489" t="str">
        <f>_xlfn.XLOOKUP($A489,ALGLIB_SSA_XAUUSD!$J$2:$J$1001,ALGLIB_SSA_XAUUSD!$L$2:$L$1001,"",0)</f>
        <v>M5</v>
      </c>
      <c r="K489">
        <f>_xlfn.XLOOKUP($A489,ALGLIB_SSA_XAUUSD!$J$2:$J$1001,ALGLIB_SSA_XAUUSD!$M$2:$M$1001,"",0)</f>
        <v>4639.8900000000003</v>
      </c>
      <c r="L489">
        <f>_xlfn.XLOOKUP($A489,ALGLIB_SSA_XAUUSD!$J$2:$J$1001,ALGLIB_SSA_XAUUSD!$N$2:$N$1001,"",0)</f>
        <v>4635.5851000000002</v>
      </c>
      <c r="M489">
        <f>_xlfn.XLOOKUP($A489,ALGLIB_SSA_XAUUSD!$J$2:$J$1001,ALGLIB_SSA_XAUUSD!$O$2:$O$1001,"",0)</f>
        <v>4637.8645999999999</v>
      </c>
      <c r="N489">
        <f>_xlfn.XLOOKUP($A489,ALGLIB_SSA_XAUUSD!$J$2:$J$1001,ALGLIB_SSA_XAUUSD!$P$2:$P$1001,"",0)</f>
        <v>4641.8576700000003</v>
      </c>
      <c r="O489">
        <f>_xlfn.XLOOKUP($A489,ALGLIB_SSA_XAUUSD!$J$2:$J$1001,ALGLIB_SSA_XAUUSD!$Q$2:$Q$1001,"",0)</f>
        <v>4630.0859600000003</v>
      </c>
      <c r="R489">
        <f t="shared" si="105"/>
        <v>1775540100</v>
      </c>
      <c r="S489" t="str">
        <f t="shared" si="106"/>
        <v>XAUUSD</v>
      </c>
      <c r="T489" t="str">
        <f t="shared" si="107"/>
        <v>M5</v>
      </c>
      <c r="U489">
        <f t="shared" si="108"/>
        <v>4639.8900000000003</v>
      </c>
      <c r="V489">
        <f t="shared" si="109"/>
        <v>4655.6936400000004</v>
      </c>
      <c r="W489">
        <f t="shared" si="110"/>
        <v>4652.5054300000002</v>
      </c>
      <c r="X489">
        <f t="shared" si="111"/>
        <v>4635.5851000000002</v>
      </c>
      <c r="Y489">
        <f t="shared" si="112"/>
        <v>4637.8645999999999</v>
      </c>
      <c r="Z489">
        <f t="shared" si="113"/>
        <v>4665.211323333333</v>
      </c>
      <c r="AA489">
        <f t="shared" si="114"/>
        <v>4641.8576700000003</v>
      </c>
      <c r="AB489">
        <f t="shared" si="115"/>
        <v>4636.5794074999994</v>
      </c>
      <c r="AC489">
        <f t="shared" si="116"/>
        <v>4630.0859600000003</v>
      </c>
      <c r="AE489">
        <f t="shared" si="117"/>
        <v>4635.5851000000002</v>
      </c>
      <c r="AF489">
        <f t="shared" si="118"/>
        <v>4665.211323333333</v>
      </c>
      <c r="AG489">
        <f t="shared" si="119"/>
        <v>4636.5794074999994</v>
      </c>
    </row>
    <row r="490" spans="1:33" x14ac:dyDescent="0.55000000000000004">
      <c r="A490">
        <f>ALGLIB_SSA_XAUUSD!J490</f>
        <v>1775540400</v>
      </c>
      <c r="B490" t="str">
        <f>_xlfn.XLOOKUP($A490,ALGLIB_SSA_XAUUSD!$A$2:$A$1001,ALGLIB_SSA_XAUUSD!$B$2:$B$1001,"",0)</f>
        <v/>
      </c>
      <c r="C490" t="str">
        <f>_xlfn.XLOOKUP($A490,ALGLIB_SSA_XAUUSD!$A$2:$A$1001,ALGLIB_SSA_XAUUSD!$C$2:$C$1001,"",0)</f>
        <v/>
      </c>
      <c r="D490" s="1">
        <f>D482+(D494-D482)*8/12</f>
        <v>4650.03</v>
      </c>
      <c r="E490" s="1">
        <f>E482+(E494-E482)*8/12</f>
        <v>4656.0829000000003</v>
      </c>
      <c r="F490" s="1">
        <f>F482+(F494-F482)*8/12</f>
        <v>4652.80746</v>
      </c>
      <c r="G490" s="1">
        <f>G482+(G494-G482)*8/12</f>
        <v>4665.6530766666665</v>
      </c>
      <c r="H490" s="1">
        <f>H482+(H494-H482)*8/12</f>
        <v>4636.9110000000001</v>
      </c>
      <c r="I490" t="str">
        <f>_xlfn.XLOOKUP($A490,ALGLIB_SSA_XAUUSD!$J$2:$J$1001,ALGLIB_SSA_XAUUSD!$K$2:$K$1001,"",0)</f>
        <v>XAUUSD</v>
      </c>
      <c r="J490" t="str">
        <f>_xlfn.XLOOKUP($A490,ALGLIB_SSA_XAUUSD!$J$2:$J$1001,ALGLIB_SSA_XAUUSD!$L$2:$L$1001,"",0)</f>
        <v>M5</v>
      </c>
      <c r="K490">
        <f>_xlfn.XLOOKUP($A490,ALGLIB_SSA_XAUUSD!$J$2:$J$1001,ALGLIB_SSA_XAUUSD!$M$2:$M$1001,"",0)</f>
        <v>4631.75</v>
      </c>
      <c r="L490">
        <f>_xlfn.XLOOKUP($A490,ALGLIB_SSA_XAUUSD!$J$2:$J$1001,ALGLIB_SSA_XAUUSD!$N$2:$N$1001,"",0)</f>
        <v>4635.7014799999997</v>
      </c>
      <c r="M490">
        <f>_xlfn.XLOOKUP($A490,ALGLIB_SSA_XAUUSD!$J$2:$J$1001,ALGLIB_SSA_XAUUSD!$O$2:$O$1001,"",0)</f>
        <v>4636.7830400000003</v>
      </c>
      <c r="N490">
        <f>_xlfn.XLOOKUP($A490,ALGLIB_SSA_XAUUSD!$J$2:$J$1001,ALGLIB_SSA_XAUUSD!$P$2:$P$1001,"",0)</f>
        <v>4641.1380600000002</v>
      </c>
      <c r="O490">
        <f>_xlfn.XLOOKUP($A490,ALGLIB_SSA_XAUUSD!$J$2:$J$1001,ALGLIB_SSA_XAUUSD!$Q$2:$Q$1001,"",0)</f>
        <v>4629.9880300000004</v>
      </c>
      <c r="R490">
        <f t="shared" si="105"/>
        <v>1775540400</v>
      </c>
      <c r="S490" t="str">
        <f t="shared" si="106"/>
        <v>XAUUSD</v>
      </c>
      <c r="T490" t="str">
        <f t="shared" si="107"/>
        <v>M5</v>
      </c>
      <c r="U490">
        <f t="shared" si="108"/>
        <v>4631.75</v>
      </c>
      <c r="V490">
        <f t="shared" si="109"/>
        <v>4656.0829000000003</v>
      </c>
      <c r="W490">
        <f t="shared" si="110"/>
        <v>4652.80746</v>
      </c>
      <c r="X490">
        <f t="shared" si="111"/>
        <v>4635.7014799999997</v>
      </c>
      <c r="Y490">
        <f t="shared" si="112"/>
        <v>4636.7830400000003</v>
      </c>
      <c r="Z490">
        <f t="shared" si="113"/>
        <v>4665.6530766666665</v>
      </c>
      <c r="AA490">
        <f t="shared" si="114"/>
        <v>4641.1380600000002</v>
      </c>
      <c r="AB490">
        <f t="shared" si="115"/>
        <v>4636.9110000000001</v>
      </c>
      <c r="AC490">
        <f t="shared" si="116"/>
        <v>4629.9880300000004</v>
      </c>
      <c r="AE490">
        <f t="shared" si="117"/>
        <v>4635.7014799999997</v>
      </c>
      <c r="AF490">
        <f t="shared" si="118"/>
        <v>4665.6530766666665</v>
      </c>
      <c r="AG490">
        <f t="shared" si="119"/>
        <v>4636.9110000000001</v>
      </c>
    </row>
    <row r="491" spans="1:33" x14ac:dyDescent="0.55000000000000004">
      <c r="A491">
        <f>ALGLIB_SSA_XAUUSD!J491</f>
        <v>1775540700</v>
      </c>
      <c r="B491" t="str">
        <f>_xlfn.XLOOKUP($A491,ALGLIB_SSA_XAUUSD!$A$2:$A$1001,ALGLIB_SSA_XAUUSD!$B$2:$B$1001,"",0)</f>
        <v/>
      </c>
      <c r="C491" t="str">
        <f>_xlfn.XLOOKUP($A491,ALGLIB_SSA_XAUUSD!$A$2:$A$1001,ALGLIB_SSA_XAUUSD!$C$2:$C$1001,"",0)</f>
        <v/>
      </c>
      <c r="D491" s="1">
        <f>D482+(D494-D482)*9/12</f>
        <v>4650.91</v>
      </c>
      <c r="E491" s="1">
        <f>E482+(E494-E482)*9/12</f>
        <v>4656.4721600000003</v>
      </c>
      <c r="F491" s="1">
        <f>F482+(F494-F482)*9/12</f>
        <v>4653.1094900000007</v>
      </c>
      <c r="G491" s="1">
        <f>G482+(G494-G482)*9/12</f>
        <v>4666.09483</v>
      </c>
      <c r="H491" s="1">
        <f>H482+(H494-H482)*9/12</f>
        <v>4637.2425924999998</v>
      </c>
      <c r="I491" t="str">
        <f>_xlfn.XLOOKUP($A491,ALGLIB_SSA_XAUUSD!$J$2:$J$1001,ALGLIB_SSA_XAUUSD!$K$2:$K$1001,"",0)</f>
        <v>XAUUSD</v>
      </c>
      <c r="J491" t="str">
        <f>_xlfn.XLOOKUP($A491,ALGLIB_SSA_XAUUSD!$J$2:$J$1001,ALGLIB_SSA_XAUUSD!$L$2:$L$1001,"",0)</f>
        <v>M5</v>
      </c>
      <c r="K491">
        <f>_xlfn.XLOOKUP($A491,ALGLIB_SSA_XAUUSD!$J$2:$J$1001,ALGLIB_SSA_XAUUSD!$M$2:$M$1001,"",0)</f>
        <v>4635.7700000000004</v>
      </c>
      <c r="L491">
        <f>_xlfn.XLOOKUP($A491,ALGLIB_SSA_XAUUSD!$J$2:$J$1001,ALGLIB_SSA_XAUUSD!$N$2:$N$1001,"",0)</f>
        <v>4637.0112200000003</v>
      </c>
      <c r="M491">
        <f>_xlfn.XLOOKUP($A491,ALGLIB_SSA_XAUUSD!$J$2:$J$1001,ALGLIB_SSA_XAUUSD!$O$2:$O$1001,"",0)</f>
        <v>4636.8971300000003</v>
      </c>
      <c r="N491">
        <f>_xlfn.XLOOKUP($A491,ALGLIB_SSA_XAUUSD!$J$2:$J$1001,ALGLIB_SSA_XAUUSD!$P$2:$P$1001,"",0)</f>
        <v>4641.38076</v>
      </c>
      <c r="O491">
        <f>_xlfn.XLOOKUP($A491,ALGLIB_SSA_XAUUSD!$J$2:$J$1001,ALGLIB_SSA_XAUUSD!$Q$2:$Q$1001,"",0)</f>
        <v>4631.3592600000002</v>
      </c>
      <c r="R491">
        <f t="shared" si="105"/>
        <v>1775540700</v>
      </c>
      <c r="S491" t="str">
        <f t="shared" si="106"/>
        <v>XAUUSD</v>
      </c>
      <c r="T491" t="str">
        <f t="shared" si="107"/>
        <v>M5</v>
      </c>
      <c r="U491">
        <f t="shared" si="108"/>
        <v>4635.7700000000004</v>
      </c>
      <c r="V491">
        <f t="shared" si="109"/>
        <v>4656.4721600000003</v>
      </c>
      <c r="W491">
        <f t="shared" si="110"/>
        <v>4653.1094900000007</v>
      </c>
      <c r="X491">
        <f t="shared" si="111"/>
        <v>4637.0112200000003</v>
      </c>
      <c r="Y491">
        <f t="shared" si="112"/>
        <v>4636.8971300000003</v>
      </c>
      <c r="Z491">
        <f t="shared" si="113"/>
        <v>4666.09483</v>
      </c>
      <c r="AA491">
        <f t="shared" si="114"/>
        <v>4641.38076</v>
      </c>
      <c r="AB491">
        <f t="shared" si="115"/>
        <v>4637.2425924999998</v>
      </c>
      <c r="AC491">
        <f t="shared" si="116"/>
        <v>4631.3592600000002</v>
      </c>
      <c r="AE491">
        <f t="shared" si="117"/>
        <v>4637.0112200000003</v>
      </c>
      <c r="AF491">
        <f t="shared" si="118"/>
        <v>4666.09483</v>
      </c>
      <c r="AG491">
        <f t="shared" si="119"/>
        <v>4637.2425924999998</v>
      </c>
    </row>
    <row r="492" spans="1:33" x14ac:dyDescent="0.55000000000000004">
      <c r="A492">
        <f>ALGLIB_SSA_XAUUSD!J492</f>
        <v>1775541000</v>
      </c>
      <c r="B492" t="str">
        <f>_xlfn.XLOOKUP($A492,ALGLIB_SSA_XAUUSD!$A$2:$A$1001,ALGLIB_SSA_XAUUSD!$B$2:$B$1001,"",0)</f>
        <v/>
      </c>
      <c r="C492" t="str">
        <f>_xlfn.XLOOKUP($A492,ALGLIB_SSA_XAUUSD!$A$2:$A$1001,ALGLIB_SSA_XAUUSD!$C$2:$C$1001,"",0)</f>
        <v/>
      </c>
      <c r="D492" s="1">
        <f>D482+(D494-D482)*10/12</f>
        <v>4651.79</v>
      </c>
      <c r="E492" s="1">
        <f>E482+(E494-E482)*10/12</f>
        <v>4656.8614200000002</v>
      </c>
      <c r="F492" s="1">
        <f>F482+(F494-F482)*10/12</f>
        <v>4653.4115200000006</v>
      </c>
      <c r="G492" s="1">
        <f>G482+(G494-G482)*10/12</f>
        <v>4666.5365833333326</v>
      </c>
      <c r="H492" s="1">
        <f>H482+(H494-H482)*10/12</f>
        <v>4637.5741849999995</v>
      </c>
      <c r="I492" t="str">
        <f>_xlfn.XLOOKUP($A492,ALGLIB_SSA_XAUUSD!$J$2:$J$1001,ALGLIB_SSA_XAUUSD!$K$2:$K$1001,"",0)</f>
        <v>XAUUSD</v>
      </c>
      <c r="J492" t="str">
        <f>_xlfn.XLOOKUP($A492,ALGLIB_SSA_XAUUSD!$J$2:$J$1001,ALGLIB_SSA_XAUUSD!$L$2:$L$1001,"",0)</f>
        <v>M5</v>
      </c>
      <c r="K492">
        <f>_xlfn.XLOOKUP($A492,ALGLIB_SSA_XAUUSD!$J$2:$J$1001,ALGLIB_SSA_XAUUSD!$M$2:$M$1001,"",0)</f>
        <v>4639.16</v>
      </c>
      <c r="L492">
        <f>_xlfn.XLOOKUP($A492,ALGLIB_SSA_XAUUSD!$J$2:$J$1001,ALGLIB_SSA_XAUUSD!$N$2:$N$1001,"",0)</f>
        <v>4639.0051899999999</v>
      </c>
      <c r="M492">
        <f>_xlfn.XLOOKUP($A492,ALGLIB_SSA_XAUUSD!$J$2:$J$1001,ALGLIB_SSA_XAUUSD!$O$2:$O$1001,"",0)</f>
        <v>4637.9511599999996</v>
      </c>
      <c r="N492">
        <f>_xlfn.XLOOKUP($A492,ALGLIB_SSA_XAUUSD!$J$2:$J$1001,ALGLIB_SSA_XAUUSD!$P$2:$P$1001,"",0)</f>
        <v>4642.3899700000002</v>
      </c>
      <c r="O492">
        <f>_xlfn.XLOOKUP($A492,ALGLIB_SSA_XAUUSD!$J$2:$J$1001,ALGLIB_SSA_XAUUSD!$Q$2:$Q$1001,"",0)</f>
        <v>4633.7172799999998</v>
      </c>
      <c r="R492">
        <f t="shared" si="105"/>
        <v>1775541000</v>
      </c>
      <c r="S492" t="str">
        <f t="shared" si="106"/>
        <v>XAUUSD</v>
      </c>
      <c r="T492" t="str">
        <f t="shared" si="107"/>
        <v>M5</v>
      </c>
      <c r="U492">
        <f t="shared" si="108"/>
        <v>4639.16</v>
      </c>
      <c r="V492">
        <f t="shared" si="109"/>
        <v>4656.8614200000002</v>
      </c>
      <c r="W492">
        <f t="shared" si="110"/>
        <v>4653.4115200000006</v>
      </c>
      <c r="X492">
        <f t="shared" si="111"/>
        <v>4639.0051899999999</v>
      </c>
      <c r="Y492">
        <f t="shared" si="112"/>
        <v>4637.9511599999996</v>
      </c>
      <c r="Z492">
        <f t="shared" si="113"/>
        <v>4666.5365833333326</v>
      </c>
      <c r="AA492">
        <f t="shared" si="114"/>
        <v>4642.3899700000002</v>
      </c>
      <c r="AB492">
        <f t="shared" si="115"/>
        <v>4637.5741849999995</v>
      </c>
      <c r="AC492">
        <f t="shared" si="116"/>
        <v>4633.7172799999998</v>
      </c>
      <c r="AE492">
        <f t="shared" si="117"/>
        <v>4639.0051899999999</v>
      </c>
      <c r="AF492">
        <f t="shared" si="118"/>
        <v>4666.5365833333326</v>
      </c>
      <c r="AG492">
        <f t="shared" si="119"/>
        <v>4637.5741849999995</v>
      </c>
    </row>
    <row r="493" spans="1:33" x14ac:dyDescent="0.55000000000000004">
      <c r="A493">
        <f>ALGLIB_SSA_XAUUSD!J493</f>
        <v>1775541300</v>
      </c>
      <c r="B493" t="str">
        <f>_xlfn.XLOOKUP($A493,ALGLIB_SSA_XAUUSD!$A$2:$A$1001,ALGLIB_SSA_XAUUSD!$B$2:$B$1001,"",0)</f>
        <v/>
      </c>
      <c r="C493" t="str">
        <f>_xlfn.XLOOKUP($A493,ALGLIB_SSA_XAUUSD!$A$2:$A$1001,ALGLIB_SSA_XAUUSD!$C$2:$C$1001,"",0)</f>
        <v/>
      </c>
      <c r="D493" s="1">
        <f>D482+(D494-D482)*11/12</f>
        <v>4652.67</v>
      </c>
      <c r="E493" s="1">
        <f>E482+(E494-E482)*11/12</f>
        <v>4657.2506800000001</v>
      </c>
      <c r="F493" s="1">
        <f>F482+(F494-F482)*11/12</f>
        <v>4653.7135500000004</v>
      </c>
      <c r="G493" s="1">
        <f>G482+(G494-G482)*11/12</f>
        <v>4666.9783366666661</v>
      </c>
      <c r="H493" s="1">
        <f>H482+(H494-H482)*11/12</f>
        <v>4637.9057775000001</v>
      </c>
      <c r="I493" t="str">
        <f>_xlfn.XLOOKUP($A493,ALGLIB_SSA_XAUUSD!$J$2:$J$1001,ALGLIB_SSA_XAUUSD!$K$2:$K$1001,"",0)</f>
        <v>XAUUSD</v>
      </c>
      <c r="J493" t="str">
        <f>_xlfn.XLOOKUP($A493,ALGLIB_SSA_XAUUSD!$J$2:$J$1001,ALGLIB_SSA_XAUUSD!$L$2:$L$1001,"",0)</f>
        <v>M5</v>
      </c>
      <c r="K493">
        <f>_xlfn.XLOOKUP($A493,ALGLIB_SSA_XAUUSD!$J$2:$J$1001,ALGLIB_SSA_XAUUSD!$M$2:$M$1001,"",0)</f>
        <v>4642.99</v>
      </c>
      <c r="L493">
        <f>_xlfn.XLOOKUP($A493,ALGLIB_SSA_XAUUSD!$J$2:$J$1001,ALGLIB_SSA_XAUUSD!$N$2:$N$1001,"",0)</f>
        <v>4641.1146900000003</v>
      </c>
      <c r="M493">
        <f>_xlfn.XLOOKUP($A493,ALGLIB_SSA_XAUUSD!$J$2:$J$1001,ALGLIB_SSA_XAUUSD!$O$2:$O$1001,"",0)</f>
        <v>4639.5329300000003</v>
      </c>
      <c r="N493">
        <f>_xlfn.XLOOKUP($A493,ALGLIB_SSA_XAUUSD!$J$2:$J$1001,ALGLIB_SSA_XAUUSD!$P$2:$P$1001,"",0)</f>
        <v>4643.7481900000002</v>
      </c>
      <c r="O493">
        <f>_xlfn.XLOOKUP($A493,ALGLIB_SSA_XAUUSD!$J$2:$J$1001,ALGLIB_SSA_XAUUSD!$Q$2:$Q$1001,"",0)</f>
        <v>4636.3355600000004</v>
      </c>
      <c r="R493">
        <f t="shared" si="105"/>
        <v>1775541300</v>
      </c>
      <c r="S493" t="str">
        <f t="shared" si="106"/>
        <v>XAUUSD</v>
      </c>
      <c r="T493" t="str">
        <f t="shared" si="107"/>
        <v>M5</v>
      </c>
      <c r="U493">
        <f t="shared" si="108"/>
        <v>4642.99</v>
      </c>
      <c r="V493">
        <f t="shared" si="109"/>
        <v>4657.2506800000001</v>
      </c>
      <c r="W493">
        <f t="shared" si="110"/>
        <v>4653.7135500000004</v>
      </c>
      <c r="X493">
        <f t="shared" si="111"/>
        <v>4641.1146900000003</v>
      </c>
      <c r="Y493">
        <f t="shared" si="112"/>
        <v>4639.5329300000003</v>
      </c>
      <c r="Z493">
        <f t="shared" si="113"/>
        <v>4666.9783366666661</v>
      </c>
      <c r="AA493">
        <f t="shared" si="114"/>
        <v>4643.7481900000002</v>
      </c>
      <c r="AB493">
        <f t="shared" si="115"/>
        <v>4637.9057775000001</v>
      </c>
      <c r="AC493">
        <f t="shared" si="116"/>
        <v>4636.3355600000004</v>
      </c>
      <c r="AE493">
        <f t="shared" si="117"/>
        <v>4641.1146900000003</v>
      </c>
      <c r="AF493">
        <f t="shared" si="118"/>
        <v>4666.9783366666661</v>
      </c>
      <c r="AG493">
        <f t="shared" si="119"/>
        <v>4637.9057775000001</v>
      </c>
    </row>
    <row r="494" spans="1:33" x14ac:dyDescent="0.55000000000000004">
      <c r="A494">
        <f>ALGLIB_SSA_XAUUSD!J494</f>
        <v>1775541600</v>
      </c>
      <c r="B494" t="str">
        <f>_xlfn.XLOOKUP($A494,ALGLIB_SSA_XAUUSD!$A$2:$A$1001,ALGLIB_SSA_XAUUSD!$B$2:$B$1001,"",0)</f>
        <v>XAUUSD</v>
      </c>
      <c r="C494" t="str">
        <f>_xlfn.XLOOKUP($A494,ALGLIB_SSA_XAUUSD!$A$2:$A$1001,ALGLIB_SSA_XAUUSD!$C$2:$C$1001,"",0)</f>
        <v>H1</v>
      </c>
      <c r="D494" s="2">
        <f>_xlfn.XLOOKUP($A494,ALGLIB_SSA_XAUUSD!$A$2:$A$1001,ALGLIB_SSA_XAUUSD!$D$2:$D$1001,"",0)</f>
        <v>4653.55</v>
      </c>
      <c r="E494" s="2">
        <f>_xlfn.XLOOKUP($A494,ALGLIB_SSA_XAUUSD!$A$2:$A$1001,ALGLIB_SSA_XAUUSD!$E$2:$E$1001,"",0)</f>
        <v>4657.63994</v>
      </c>
      <c r="F494" s="2">
        <f>_xlfn.XLOOKUP($A494,ALGLIB_SSA_XAUUSD!$A$2:$A$1001,ALGLIB_SSA_XAUUSD!$F$2:$F$1001,"",0)</f>
        <v>4654.0155800000002</v>
      </c>
      <c r="G494" s="2">
        <f>_xlfn.XLOOKUP($A494,ALGLIB_SSA_XAUUSD!$A$2:$A$1001,ALGLIB_SSA_XAUUSD!$G$2:$G$1001,"",0)</f>
        <v>4667.4200899999996</v>
      </c>
      <c r="H494" s="2">
        <f>_xlfn.XLOOKUP($A494,ALGLIB_SSA_XAUUSD!$A$2:$A$1001,ALGLIB_SSA_XAUUSD!$H$2:$H$1001,"",0)</f>
        <v>4638.2373699999998</v>
      </c>
      <c r="I494" t="str">
        <f>_xlfn.XLOOKUP($A494,ALGLIB_SSA_XAUUSD!$J$2:$J$1001,ALGLIB_SSA_XAUUSD!$K$2:$K$1001,"",0)</f>
        <v>XAUUSD</v>
      </c>
      <c r="J494" t="str">
        <f>_xlfn.XLOOKUP($A494,ALGLIB_SSA_XAUUSD!$J$2:$J$1001,ALGLIB_SSA_XAUUSD!$L$2:$L$1001,"",0)</f>
        <v>M5</v>
      </c>
      <c r="K494">
        <f>_xlfn.XLOOKUP($A494,ALGLIB_SSA_XAUUSD!$J$2:$J$1001,ALGLIB_SSA_XAUUSD!$M$2:$M$1001,"",0)</f>
        <v>4645.7</v>
      </c>
      <c r="L494">
        <f>_xlfn.XLOOKUP($A494,ALGLIB_SSA_XAUUSD!$J$2:$J$1001,ALGLIB_SSA_XAUUSD!$N$2:$N$1001,"",0)</f>
        <v>4642.8723099999997</v>
      </c>
      <c r="M494">
        <f>_xlfn.XLOOKUP($A494,ALGLIB_SSA_XAUUSD!$J$2:$J$1001,ALGLIB_SSA_XAUUSD!$O$2:$O$1001,"",0)</f>
        <v>4641.20262</v>
      </c>
      <c r="N494">
        <f>_xlfn.XLOOKUP($A494,ALGLIB_SSA_XAUUSD!$J$2:$J$1001,ALGLIB_SSA_XAUUSD!$P$2:$P$1001,"",0)</f>
        <v>4645.0262599999996</v>
      </c>
      <c r="O494">
        <f>_xlfn.XLOOKUP($A494,ALGLIB_SSA_XAUUSD!$J$2:$J$1001,ALGLIB_SSA_XAUUSD!$Q$2:$Q$1001,"",0)</f>
        <v>4638.62435</v>
      </c>
      <c r="R494">
        <f t="shared" si="105"/>
        <v>1775541600</v>
      </c>
      <c r="S494" t="str">
        <f t="shared" si="106"/>
        <v>XAUUSD</v>
      </c>
      <c r="T494" t="str">
        <f t="shared" si="107"/>
        <v>M5</v>
      </c>
      <c r="U494">
        <f t="shared" si="108"/>
        <v>4645.7</v>
      </c>
      <c r="V494">
        <f t="shared" si="109"/>
        <v>4657.63994</v>
      </c>
      <c r="W494">
        <f t="shared" si="110"/>
        <v>4654.0155800000002</v>
      </c>
      <c r="X494">
        <f t="shared" si="111"/>
        <v>4642.8723099999997</v>
      </c>
      <c r="Y494">
        <f t="shared" si="112"/>
        <v>4641.20262</v>
      </c>
      <c r="Z494">
        <f t="shared" si="113"/>
        <v>4667.4200899999996</v>
      </c>
      <c r="AA494">
        <f t="shared" si="114"/>
        <v>4645.0262599999996</v>
      </c>
      <c r="AB494">
        <f t="shared" si="115"/>
        <v>4638.2373699999998</v>
      </c>
      <c r="AC494">
        <f t="shared" si="116"/>
        <v>4638.62435</v>
      </c>
      <c r="AE494">
        <f t="shared" si="117"/>
        <v>4642.8723099999997</v>
      </c>
      <c r="AF494">
        <f t="shared" si="118"/>
        <v>4667.4200899999996</v>
      </c>
      <c r="AG494">
        <f t="shared" si="119"/>
        <v>4638.2373699999998</v>
      </c>
    </row>
    <row r="495" spans="1:33" x14ac:dyDescent="0.55000000000000004">
      <c r="A495">
        <f>ALGLIB_SSA_XAUUSD!J495</f>
        <v>1775541900</v>
      </c>
      <c r="B495" t="str">
        <f>_xlfn.XLOOKUP($A495,ALGLIB_SSA_XAUUSD!$A$2:$A$1001,ALGLIB_SSA_XAUUSD!$B$2:$B$1001,"",0)</f>
        <v/>
      </c>
      <c r="C495" t="str">
        <f>_xlfn.XLOOKUP($A495,ALGLIB_SSA_XAUUSD!$A$2:$A$1001,ALGLIB_SSA_XAUUSD!$C$2:$C$1001,"",0)</f>
        <v/>
      </c>
      <c r="D495" s="1">
        <f>D494+(D506-D494)*1/12</f>
        <v>4652.9291666666668</v>
      </c>
      <c r="E495" s="1">
        <f>E494+(E506-E494)*1/12</f>
        <v>4657.996725</v>
      </c>
      <c r="F495" s="1">
        <f>F494+(F506-F494)*1/12</f>
        <v>4654.3449875000006</v>
      </c>
      <c r="G495" s="1">
        <f>G494+(G506-G494)*1/12</f>
        <v>4667.9013283333334</v>
      </c>
      <c r="H495" s="1">
        <f>H494+(H506-H494)*1/12</f>
        <v>4638.5909816666663</v>
      </c>
      <c r="I495" t="str">
        <f>_xlfn.XLOOKUP($A495,ALGLIB_SSA_XAUUSD!$J$2:$J$1001,ALGLIB_SSA_XAUUSD!$K$2:$K$1001,"",0)</f>
        <v>XAUUSD</v>
      </c>
      <c r="J495" t="str">
        <f>_xlfn.XLOOKUP($A495,ALGLIB_SSA_XAUUSD!$J$2:$J$1001,ALGLIB_SSA_XAUUSD!$L$2:$L$1001,"",0)</f>
        <v>M5</v>
      </c>
      <c r="K495">
        <f>_xlfn.XLOOKUP($A495,ALGLIB_SSA_XAUUSD!$J$2:$J$1001,ALGLIB_SSA_XAUUSD!$M$2:$M$1001,"",0)</f>
        <v>4644.26</v>
      </c>
      <c r="L495">
        <f>_xlfn.XLOOKUP($A495,ALGLIB_SSA_XAUUSD!$J$2:$J$1001,ALGLIB_SSA_XAUUSD!$N$2:$N$1001,"",0)</f>
        <v>4643.9902599999996</v>
      </c>
      <c r="M495">
        <f>_xlfn.XLOOKUP($A495,ALGLIB_SSA_XAUUSD!$J$2:$J$1001,ALGLIB_SSA_XAUUSD!$O$2:$O$1001,"",0)</f>
        <v>4642.5964400000003</v>
      </c>
      <c r="N495">
        <f>_xlfn.XLOOKUP($A495,ALGLIB_SSA_XAUUSD!$J$2:$J$1001,ALGLIB_SSA_XAUUSD!$P$2:$P$1001,"",0)</f>
        <v>4646.0207600000003</v>
      </c>
      <c r="O495">
        <f>_xlfn.XLOOKUP($A495,ALGLIB_SSA_XAUUSD!$J$2:$J$1001,ALGLIB_SSA_XAUUSD!$Q$2:$Q$1001,"",0)</f>
        <v>4640.2620500000003</v>
      </c>
      <c r="R495">
        <f t="shared" si="105"/>
        <v>1775541900</v>
      </c>
      <c r="S495" t="str">
        <f t="shared" si="106"/>
        <v>XAUUSD</v>
      </c>
      <c r="T495" t="str">
        <f t="shared" si="107"/>
        <v>M5</v>
      </c>
      <c r="U495">
        <f t="shared" si="108"/>
        <v>4644.26</v>
      </c>
      <c r="V495">
        <f t="shared" si="109"/>
        <v>4657.996725</v>
      </c>
      <c r="W495">
        <f t="shared" si="110"/>
        <v>4654.3449875000006</v>
      </c>
      <c r="X495">
        <f t="shared" si="111"/>
        <v>4643.9902599999996</v>
      </c>
      <c r="Y495">
        <f t="shared" si="112"/>
        <v>4642.5964400000003</v>
      </c>
      <c r="Z495">
        <f t="shared" si="113"/>
        <v>4667.9013283333334</v>
      </c>
      <c r="AA495">
        <f t="shared" si="114"/>
        <v>4646.0207600000003</v>
      </c>
      <c r="AB495">
        <f t="shared" si="115"/>
        <v>4638.5909816666663</v>
      </c>
      <c r="AC495">
        <f t="shared" si="116"/>
        <v>4640.2620500000003</v>
      </c>
      <c r="AE495">
        <f t="shared" si="117"/>
        <v>4643.9902599999996</v>
      </c>
      <c r="AF495">
        <f t="shared" si="118"/>
        <v>4667.9013283333334</v>
      </c>
      <c r="AG495">
        <f t="shared" si="119"/>
        <v>4638.5909816666663</v>
      </c>
    </row>
    <row r="496" spans="1:33" x14ac:dyDescent="0.55000000000000004">
      <c r="A496">
        <f>ALGLIB_SSA_XAUUSD!J496</f>
        <v>1775542200</v>
      </c>
      <c r="B496" t="str">
        <f>_xlfn.XLOOKUP($A496,ALGLIB_SSA_XAUUSD!$A$2:$A$1001,ALGLIB_SSA_XAUUSD!$B$2:$B$1001,"",0)</f>
        <v/>
      </c>
      <c r="C496" t="str">
        <f>_xlfn.XLOOKUP($A496,ALGLIB_SSA_XAUUSD!$A$2:$A$1001,ALGLIB_SSA_XAUUSD!$C$2:$C$1001,"",0)</f>
        <v/>
      </c>
      <c r="D496" s="1">
        <f>D494+(D506-D494)*2/12</f>
        <v>4652.3083333333334</v>
      </c>
      <c r="E496" s="1">
        <f>E494+(E506-E494)*2/12</f>
        <v>4658.3535099999999</v>
      </c>
      <c r="F496" s="1">
        <f>F494+(F506-F494)*2/12</f>
        <v>4654.674395</v>
      </c>
      <c r="G496" s="1">
        <f>G494+(G506-G494)*2/12</f>
        <v>4668.3825666666662</v>
      </c>
      <c r="H496" s="1">
        <f>H494+(H506-H494)*2/12</f>
        <v>4638.9445933333336</v>
      </c>
      <c r="I496" t="str">
        <f>_xlfn.XLOOKUP($A496,ALGLIB_SSA_XAUUSD!$J$2:$J$1001,ALGLIB_SSA_XAUUSD!$K$2:$K$1001,"",0)</f>
        <v>XAUUSD</v>
      </c>
      <c r="J496" t="str">
        <f>_xlfn.XLOOKUP($A496,ALGLIB_SSA_XAUUSD!$J$2:$J$1001,ALGLIB_SSA_XAUUSD!$L$2:$L$1001,"",0)</f>
        <v>M5</v>
      </c>
      <c r="K496">
        <f>_xlfn.XLOOKUP($A496,ALGLIB_SSA_XAUUSD!$J$2:$J$1001,ALGLIB_SSA_XAUUSD!$M$2:$M$1001,"",0)</f>
        <v>4647.34</v>
      </c>
      <c r="L496">
        <f>_xlfn.XLOOKUP($A496,ALGLIB_SSA_XAUUSD!$J$2:$J$1001,ALGLIB_SSA_XAUUSD!$N$2:$N$1001,"",0)</f>
        <v>4644.5057900000002</v>
      </c>
      <c r="M496">
        <f>_xlfn.XLOOKUP($A496,ALGLIB_SSA_XAUUSD!$J$2:$J$1001,ALGLIB_SSA_XAUUSD!$O$2:$O$1001,"",0)</f>
        <v>4643.5511100000003</v>
      </c>
      <c r="N496">
        <f>_xlfn.XLOOKUP($A496,ALGLIB_SSA_XAUUSD!$J$2:$J$1001,ALGLIB_SSA_XAUUSD!$P$2:$P$1001,"",0)</f>
        <v>4646.6522000000004</v>
      </c>
      <c r="O496">
        <f>_xlfn.XLOOKUP($A496,ALGLIB_SSA_XAUUSD!$J$2:$J$1001,ALGLIB_SSA_XAUUSD!$Q$2:$Q$1001,"",0)</f>
        <v>4641.0758500000002</v>
      </c>
      <c r="R496">
        <f t="shared" si="105"/>
        <v>1775542200</v>
      </c>
      <c r="S496" t="str">
        <f t="shared" si="106"/>
        <v>XAUUSD</v>
      </c>
      <c r="T496" t="str">
        <f t="shared" si="107"/>
        <v>M5</v>
      </c>
      <c r="U496">
        <f t="shared" si="108"/>
        <v>4647.34</v>
      </c>
      <c r="V496">
        <f t="shared" si="109"/>
        <v>4658.3535099999999</v>
      </c>
      <c r="W496">
        <f t="shared" si="110"/>
        <v>4654.674395</v>
      </c>
      <c r="X496">
        <f t="shared" si="111"/>
        <v>4644.5057900000002</v>
      </c>
      <c r="Y496">
        <f t="shared" si="112"/>
        <v>4643.5511100000003</v>
      </c>
      <c r="Z496">
        <f t="shared" si="113"/>
        <v>4668.3825666666662</v>
      </c>
      <c r="AA496">
        <f t="shared" si="114"/>
        <v>4646.6522000000004</v>
      </c>
      <c r="AB496">
        <f t="shared" si="115"/>
        <v>4638.9445933333336</v>
      </c>
      <c r="AC496">
        <f t="shared" si="116"/>
        <v>4641.0758500000002</v>
      </c>
      <c r="AE496">
        <f t="shared" si="117"/>
        <v>4644.5057900000002</v>
      </c>
      <c r="AF496">
        <f t="shared" si="118"/>
        <v>4668.3825666666662</v>
      </c>
      <c r="AG496">
        <f t="shared" si="119"/>
        <v>4638.9445933333336</v>
      </c>
    </row>
    <row r="497" spans="1:33" x14ac:dyDescent="0.55000000000000004">
      <c r="A497">
        <f>ALGLIB_SSA_XAUUSD!J497</f>
        <v>1775542500</v>
      </c>
      <c r="B497" t="str">
        <f>_xlfn.XLOOKUP($A497,ALGLIB_SSA_XAUUSD!$A$2:$A$1001,ALGLIB_SSA_XAUUSD!$B$2:$B$1001,"",0)</f>
        <v/>
      </c>
      <c r="C497" t="str">
        <f>_xlfn.XLOOKUP($A497,ALGLIB_SSA_XAUUSD!$A$2:$A$1001,ALGLIB_SSA_XAUUSD!$C$2:$C$1001,"",0)</f>
        <v/>
      </c>
      <c r="D497" s="1">
        <f>D494+(D506-D494)*3/12</f>
        <v>4651.6875</v>
      </c>
      <c r="E497" s="1">
        <f>E494+(E506-E494)*3/12</f>
        <v>4658.7102949999999</v>
      </c>
      <c r="F497" s="1">
        <f>F494+(F506-F494)*3/12</f>
        <v>4655.0038025000003</v>
      </c>
      <c r="G497" s="1">
        <f>G494+(G506-G494)*3/12</f>
        <v>4668.863805</v>
      </c>
      <c r="H497" s="1">
        <f>H494+(H506-H494)*3/12</f>
        <v>4639.2982050000001</v>
      </c>
      <c r="I497" t="str">
        <f>_xlfn.XLOOKUP($A497,ALGLIB_SSA_XAUUSD!$J$2:$J$1001,ALGLIB_SSA_XAUUSD!$K$2:$K$1001,"",0)</f>
        <v>XAUUSD</v>
      </c>
      <c r="J497" t="str">
        <f>_xlfn.XLOOKUP($A497,ALGLIB_SSA_XAUUSD!$J$2:$J$1001,ALGLIB_SSA_XAUUSD!$L$2:$L$1001,"",0)</f>
        <v>M5</v>
      </c>
      <c r="K497">
        <f>_xlfn.XLOOKUP($A497,ALGLIB_SSA_XAUUSD!$J$2:$J$1001,ALGLIB_SSA_XAUUSD!$M$2:$M$1001,"",0)</f>
        <v>4643.3500000000004</v>
      </c>
      <c r="L497">
        <f>_xlfn.XLOOKUP($A497,ALGLIB_SSA_XAUUSD!$J$2:$J$1001,ALGLIB_SSA_XAUUSD!$N$2:$N$1001,"",0)</f>
        <v>4644.5200000000004</v>
      </c>
      <c r="M497">
        <f>_xlfn.XLOOKUP($A497,ALGLIB_SSA_XAUUSD!$J$2:$J$1001,ALGLIB_SSA_XAUUSD!$O$2:$O$1001,"",0)</f>
        <v>4644.0355600000003</v>
      </c>
      <c r="N497">
        <f>_xlfn.XLOOKUP($A497,ALGLIB_SSA_XAUUSD!$J$2:$J$1001,ALGLIB_SSA_XAUUSD!$P$2:$P$1001,"",0)</f>
        <v>4646.9374100000005</v>
      </c>
      <c r="O497">
        <f>_xlfn.XLOOKUP($A497,ALGLIB_SSA_XAUUSD!$J$2:$J$1001,ALGLIB_SSA_XAUUSD!$Q$2:$Q$1001,"",0)</f>
        <v>4641.2401399999999</v>
      </c>
      <c r="R497">
        <f t="shared" si="105"/>
        <v>1775542500</v>
      </c>
      <c r="S497" t="str">
        <f t="shared" si="106"/>
        <v>XAUUSD</v>
      </c>
      <c r="T497" t="str">
        <f t="shared" si="107"/>
        <v>M5</v>
      </c>
      <c r="U497">
        <f t="shared" si="108"/>
        <v>4643.3500000000004</v>
      </c>
      <c r="V497">
        <f t="shared" si="109"/>
        <v>4658.7102949999999</v>
      </c>
      <c r="W497">
        <f t="shared" si="110"/>
        <v>4655.0038025000003</v>
      </c>
      <c r="X497">
        <f t="shared" si="111"/>
        <v>4644.5200000000004</v>
      </c>
      <c r="Y497">
        <f t="shared" si="112"/>
        <v>4644.0355600000003</v>
      </c>
      <c r="Z497">
        <f t="shared" si="113"/>
        <v>4668.863805</v>
      </c>
      <c r="AA497">
        <f t="shared" si="114"/>
        <v>4646.9374100000005</v>
      </c>
      <c r="AB497">
        <f t="shared" si="115"/>
        <v>4639.2982050000001</v>
      </c>
      <c r="AC497">
        <f t="shared" si="116"/>
        <v>4641.2401399999999</v>
      </c>
      <c r="AE497">
        <f t="shared" si="117"/>
        <v>4644.5200000000004</v>
      </c>
      <c r="AF497">
        <f t="shared" si="118"/>
        <v>4668.863805</v>
      </c>
      <c r="AG497">
        <f t="shared" si="119"/>
        <v>4639.2982050000001</v>
      </c>
    </row>
    <row r="498" spans="1:33" x14ac:dyDescent="0.55000000000000004">
      <c r="A498">
        <f>ALGLIB_SSA_XAUUSD!J498</f>
        <v>1775542800</v>
      </c>
      <c r="B498" t="str">
        <f>_xlfn.XLOOKUP($A498,ALGLIB_SSA_XAUUSD!$A$2:$A$1001,ALGLIB_SSA_XAUUSD!$B$2:$B$1001,"",0)</f>
        <v/>
      </c>
      <c r="C498" t="str">
        <f>_xlfn.XLOOKUP($A498,ALGLIB_SSA_XAUUSD!$A$2:$A$1001,ALGLIB_SSA_XAUUSD!$C$2:$C$1001,"",0)</f>
        <v/>
      </c>
      <c r="D498" s="1">
        <f>D494+(D506-D494)*4/12</f>
        <v>4651.0666666666666</v>
      </c>
      <c r="E498" s="1">
        <f>E494+(E506-E494)*4/12</f>
        <v>4659.0670799999998</v>
      </c>
      <c r="F498" s="1">
        <f>F494+(F506-F494)*4/12</f>
        <v>4655.3332099999998</v>
      </c>
      <c r="G498" s="1">
        <f>G494+(G506-G494)*4/12</f>
        <v>4669.3450433333328</v>
      </c>
      <c r="H498" s="1">
        <f>H494+(H506-H494)*4/12</f>
        <v>4639.6518166666665</v>
      </c>
      <c r="I498" t="str">
        <f>_xlfn.XLOOKUP($A498,ALGLIB_SSA_XAUUSD!$J$2:$J$1001,ALGLIB_SSA_XAUUSD!$K$2:$K$1001,"",0)</f>
        <v>XAUUSD</v>
      </c>
      <c r="J498" t="str">
        <f>_xlfn.XLOOKUP($A498,ALGLIB_SSA_XAUUSD!$J$2:$J$1001,ALGLIB_SSA_XAUUSD!$L$2:$L$1001,"",0)</f>
        <v>M5</v>
      </c>
      <c r="K498">
        <f>_xlfn.XLOOKUP($A498,ALGLIB_SSA_XAUUSD!$J$2:$J$1001,ALGLIB_SSA_XAUUSD!$M$2:$M$1001,"",0)</f>
        <v>4642.46</v>
      </c>
      <c r="L498">
        <f>_xlfn.XLOOKUP($A498,ALGLIB_SSA_XAUUSD!$J$2:$J$1001,ALGLIB_SSA_XAUUSD!$N$2:$N$1001,"",0)</f>
        <v>4644.44211</v>
      </c>
      <c r="M498">
        <f>_xlfn.XLOOKUP($A498,ALGLIB_SSA_XAUUSD!$J$2:$J$1001,ALGLIB_SSA_XAUUSD!$O$2:$O$1001,"",0)</f>
        <v>4644.2388300000002</v>
      </c>
      <c r="N498">
        <f>_xlfn.XLOOKUP($A498,ALGLIB_SSA_XAUUSD!$J$2:$J$1001,ALGLIB_SSA_XAUUSD!$P$2:$P$1001,"",0)</f>
        <v>4647.0237299999999</v>
      </c>
      <c r="O498">
        <f>_xlfn.XLOOKUP($A498,ALGLIB_SSA_XAUUSD!$J$2:$J$1001,ALGLIB_SSA_XAUUSD!$Q$2:$Q$1001,"",0)</f>
        <v>4641.11805</v>
      </c>
      <c r="R498">
        <f t="shared" si="105"/>
        <v>1775542800</v>
      </c>
      <c r="S498" t="str">
        <f t="shared" si="106"/>
        <v>XAUUSD</v>
      </c>
      <c r="T498" t="str">
        <f t="shared" si="107"/>
        <v>M5</v>
      </c>
      <c r="U498">
        <f t="shared" si="108"/>
        <v>4642.46</v>
      </c>
      <c r="V498">
        <f t="shared" si="109"/>
        <v>4659.0670799999998</v>
      </c>
      <c r="W498">
        <f t="shared" si="110"/>
        <v>4655.3332099999998</v>
      </c>
      <c r="X498">
        <f t="shared" si="111"/>
        <v>4644.44211</v>
      </c>
      <c r="Y498">
        <f t="shared" si="112"/>
        <v>4644.2388300000002</v>
      </c>
      <c r="Z498">
        <f t="shared" si="113"/>
        <v>4669.3450433333328</v>
      </c>
      <c r="AA498">
        <f t="shared" si="114"/>
        <v>4647.0237299999999</v>
      </c>
      <c r="AB498">
        <f t="shared" si="115"/>
        <v>4639.6518166666665</v>
      </c>
      <c r="AC498">
        <f t="shared" si="116"/>
        <v>4641.11805</v>
      </c>
      <c r="AE498">
        <f t="shared" si="117"/>
        <v>4644.44211</v>
      </c>
      <c r="AF498">
        <f t="shared" si="118"/>
        <v>4669.3450433333328</v>
      </c>
      <c r="AG498">
        <f t="shared" si="119"/>
        <v>4639.6518166666665</v>
      </c>
    </row>
    <row r="499" spans="1:33" x14ac:dyDescent="0.55000000000000004">
      <c r="A499">
        <f>ALGLIB_SSA_XAUUSD!J499</f>
        <v>1775543100</v>
      </c>
      <c r="B499" t="str">
        <f>_xlfn.XLOOKUP($A499,ALGLIB_SSA_XAUUSD!$A$2:$A$1001,ALGLIB_SSA_XAUUSD!$B$2:$B$1001,"",0)</f>
        <v/>
      </c>
      <c r="C499" t="str">
        <f>_xlfn.XLOOKUP($A499,ALGLIB_SSA_XAUUSD!$A$2:$A$1001,ALGLIB_SSA_XAUUSD!$C$2:$C$1001,"",0)</f>
        <v/>
      </c>
      <c r="D499" s="1">
        <f>D494+(D506-D494)*5/12</f>
        <v>4650.4458333333332</v>
      </c>
      <c r="E499" s="1">
        <f>E494+(E506-E494)*5/12</f>
        <v>4659.4238649999998</v>
      </c>
      <c r="F499" s="1">
        <f>F494+(F506-F494)*5/12</f>
        <v>4655.6626175000001</v>
      </c>
      <c r="G499" s="1">
        <f>G494+(G506-G494)*5/12</f>
        <v>4669.8262816666665</v>
      </c>
      <c r="H499" s="1">
        <f>H494+(H506-H494)*5/12</f>
        <v>4640.0054283333329</v>
      </c>
      <c r="I499" t="str">
        <f>_xlfn.XLOOKUP($A499,ALGLIB_SSA_XAUUSD!$J$2:$J$1001,ALGLIB_SSA_XAUUSD!$K$2:$K$1001,"",0)</f>
        <v>XAUUSD</v>
      </c>
      <c r="J499" t="str">
        <f>_xlfn.XLOOKUP($A499,ALGLIB_SSA_XAUUSD!$J$2:$J$1001,ALGLIB_SSA_XAUUSD!$L$2:$L$1001,"",0)</f>
        <v>M5</v>
      </c>
      <c r="K499">
        <f>_xlfn.XLOOKUP($A499,ALGLIB_SSA_XAUUSD!$J$2:$J$1001,ALGLIB_SSA_XAUUSD!$M$2:$M$1001,"",0)</f>
        <v>4641.3</v>
      </c>
      <c r="L499">
        <f>_xlfn.XLOOKUP($A499,ALGLIB_SSA_XAUUSD!$J$2:$J$1001,ALGLIB_SSA_XAUUSD!$N$2:$N$1001,"",0)</f>
        <v>4644.6211999999996</v>
      </c>
      <c r="M499">
        <f>_xlfn.XLOOKUP($A499,ALGLIB_SSA_XAUUSD!$J$2:$J$1001,ALGLIB_SSA_XAUUSD!$O$2:$O$1001,"",0)</f>
        <v>4644.4300199999998</v>
      </c>
      <c r="N499">
        <f>_xlfn.XLOOKUP($A499,ALGLIB_SSA_XAUUSD!$J$2:$J$1001,ALGLIB_SSA_XAUUSD!$P$2:$P$1001,"",0)</f>
        <v>4647.2703899999997</v>
      </c>
      <c r="O499">
        <f>_xlfn.XLOOKUP($A499,ALGLIB_SSA_XAUUSD!$J$2:$J$1001,ALGLIB_SSA_XAUUSD!$Q$2:$Q$1001,"",0)</f>
        <v>4641.2037300000002</v>
      </c>
      <c r="R499">
        <f t="shared" si="105"/>
        <v>1775543100</v>
      </c>
      <c r="S499" t="str">
        <f t="shared" si="106"/>
        <v>XAUUSD</v>
      </c>
      <c r="T499" t="str">
        <f t="shared" si="107"/>
        <v>M5</v>
      </c>
      <c r="U499">
        <f t="shared" si="108"/>
        <v>4641.3</v>
      </c>
      <c r="V499">
        <f t="shared" si="109"/>
        <v>4659.4238649999998</v>
      </c>
      <c r="W499">
        <f t="shared" si="110"/>
        <v>4655.6626175000001</v>
      </c>
      <c r="X499">
        <f t="shared" si="111"/>
        <v>4644.6211999999996</v>
      </c>
      <c r="Y499">
        <f t="shared" si="112"/>
        <v>4644.4300199999998</v>
      </c>
      <c r="Z499">
        <f t="shared" si="113"/>
        <v>4669.8262816666665</v>
      </c>
      <c r="AA499">
        <f t="shared" si="114"/>
        <v>4647.2703899999997</v>
      </c>
      <c r="AB499">
        <f t="shared" si="115"/>
        <v>4640.0054283333329</v>
      </c>
      <c r="AC499">
        <f t="shared" si="116"/>
        <v>4641.2037300000002</v>
      </c>
      <c r="AE499">
        <f t="shared" si="117"/>
        <v>4644.6211999999996</v>
      </c>
      <c r="AF499">
        <f t="shared" si="118"/>
        <v>4669.8262816666665</v>
      </c>
      <c r="AG499">
        <f t="shared" si="119"/>
        <v>4640.0054283333329</v>
      </c>
    </row>
    <row r="500" spans="1:33" x14ac:dyDescent="0.55000000000000004">
      <c r="A500">
        <f>ALGLIB_SSA_XAUUSD!J500</f>
        <v>1775543400</v>
      </c>
      <c r="B500" t="str">
        <f>_xlfn.XLOOKUP($A500,ALGLIB_SSA_XAUUSD!$A$2:$A$1001,ALGLIB_SSA_XAUUSD!$B$2:$B$1001,"",0)</f>
        <v/>
      </c>
      <c r="C500" t="str">
        <f>_xlfn.XLOOKUP($A500,ALGLIB_SSA_XAUUSD!$A$2:$A$1001,ALGLIB_SSA_XAUUSD!$C$2:$C$1001,"",0)</f>
        <v/>
      </c>
      <c r="D500" s="1">
        <f>D494+(D506-D494)*6/12</f>
        <v>4649.8250000000007</v>
      </c>
      <c r="E500" s="1">
        <f>E494+(E506-E494)*6/12</f>
        <v>4659.7806500000006</v>
      </c>
      <c r="F500" s="1">
        <f>F494+(F506-F494)*6/12</f>
        <v>4655.9920249999996</v>
      </c>
      <c r="G500" s="1">
        <f>G494+(G506-G494)*6/12</f>
        <v>4670.3075200000003</v>
      </c>
      <c r="H500" s="1">
        <f>H494+(H506-H494)*6/12</f>
        <v>4640.3590399999994</v>
      </c>
      <c r="I500" t="str">
        <f>_xlfn.XLOOKUP($A500,ALGLIB_SSA_XAUUSD!$J$2:$J$1001,ALGLIB_SSA_XAUUSD!$K$2:$K$1001,"",0)</f>
        <v>XAUUSD</v>
      </c>
      <c r="J500" t="str">
        <f>_xlfn.XLOOKUP($A500,ALGLIB_SSA_XAUUSD!$J$2:$J$1001,ALGLIB_SSA_XAUUSD!$L$2:$L$1001,"",0)</f>
        <v>M5</v>
      </c>
      <c r="K500">
        <f>_xlfn.XLOOKUP($A500,ALGLIB_SSA_XAUUSD!$J$2:$J$1001,ALGLIB_SSA_XAUUSD!$M$2:$M$1001,"",0)</f>
        <v>4643.43</v>
      </c>
      <c r="L500">
        <f>_xlfn.XLOOKUP($A500,ALGLIB_SSA_XAUUSD!$J$2:$J$1001,ALGLIB_SSA_XAUUSD!$N$2:$N$1001,"",0)</f>
        <v>4645.3357900000001</v>
      </c>
      <c r="M500">
        <f>_xlfn.XLOOKUP($A500,ALGLIB_SSA_XAUUSD!$J$2:$J$1001,ALGLIB_SSA_XAUUSD!$O$2:$O$1001,"",0)</f>
        <v>4644.8828999999996</v>
      </c>
      <c r="N500">
        <f>_xlfn.XLOOKUP($A500,ALGLIB_SSA_XAUUSD!$J$2:$J$1001,ALGLIB_SSA_XAUUSD!$P$2:$P$1001,"",0)</f>
        <v>4647.8689199999999</v>
      </c>
      <c r="O500">
        <f>_xlfn.XLOOKUP($A500,ALGLIB_SSA_XAUUSD!$J$2:$J$1001,ALGLIB_SSA_XAUUSD!$Q$2:$Q$1001,"",0)</f>
        <v>4641.79486</v>
      </c>
      <c r="R500">
        <f t="shared" si="105"/>
        <v>1775543400</v>
      </c>
      <c r="S500" t="str">
        <f t="shared" si="106"/>
        <v>XAUUSD</v>
      </c>
      <c r="T500" t="str">
        <f t="shared" si="107"/>
        <v>M5</v>
      </c>
      <c r="U500">
        <f t="shared" si="108"/>
        <v>4643.43</v>
      </c>
      <c r="V500">
        <f t="shared" si="109"/>
        <v>4659.7806500000006</v>
      </c>
      <c r="W500">
        <f t="shared" si="110"/>
        <v>4655.9920249999996</v>
      </c>
      <c r="X500">
        <f t="shared" si="111"/>
        <v>4645.3357900000001</v>
      </c>
      <c r="Y500">
        <f t="shared" si="112"/>
        <v>4644.8828999999996</v>
      </c>
      <c r="Z500">
        <f t="shared" si="113"/>
        <v>4670.3075200000003</v>
      </c>
      <c r="AA500">
        <f t="shared" si="114"/>
        <v>4647.8689199999999</v>
      </c>
      <c r="AB500">
        <f t="shared" si="115"/>
        <v>4640.3590399999994</v>
      </c>
      <c r="AC500">
        <f t="shared" si="116"/>
        <v>4641.79486</v>
      </c>
      <c r="AE500">
        <f t="shared" si="117"/>
        <v>4645.3357900000001</v>
      </c>
      <c r="AF500">
        <f t="shared" si="118"/>
        <v>4670.3075200000003</v>
      </c>
      <c r="AG500">
        <f t="shared" si="119"/>
        <v>4640.3590399999994</v>
      </c>
    </row>
    <row r="501" spans="1:33" x14ac:dyDescent="0.55000000000000004">
      <c r="A501">
        <f>ALGLIB_SSA_XAUUSD!J501</f>
        <v>1775543700</v>
      </c>
      <c r="B501" t="str">
        <f>_xlfn.XLOOKUP($A501,ALGLIB_SSA_XAUUSD!$A$2:$A$1001,ALGLIB_SSA_XAUUSD!$B$2:$B$1001,"",0)</f>
        <v/>
      </c>
      <c r="C501" t="str">
        <f>_xlfn.XLOOKUP($A501,ALGLIB_SSA_XAUUSD!$A$2:$A$1001,ALGLIB_SSA_XAUUSD!$C$2:$C$1001,"",0)</f>
        <v/>
      </c>
      <c r="D501" s="1">
        <f>D494+(D506-D494)*7/12</f>
        <v>4649.2041666666673</v>
      </c>
      <c r="E501" s="1">
        <f>E494+(E506-E494)*7/12</f>
        <v>4660.1374350000006</v>
      </c>
      <c r="F501" s="1">
        <f>F494+(F506-F494)*7/12</f>
        <v>4656.3214324999999</v>
      </c>
      <c r="G501" s="1">
        <f>G494+(G506-G494)*7/12</f>
        <v>4670.7887583333331</v>
      </c>
      <c r="H501" s="1">
        <f>H494+(H506-H494)*7/12</f>
        <v>4640.7126516666667</v>
      </c>
      <c r="I501" t="str">
        <f>_xlfn.XLOOKUP($A501,ALGLIB_SSA_XAUUSD!$J$2:$J$1001,ALGLIB_SSA_XAUUSD!$K$2:$K$1001,"",0)</f>
        <v>XAUUSD</v>
      </c>
      <c r="J501" t="str">
        <f>_xlfn.XLOOKUP($A501,ALGLIB_SSA_XAUUSD!$J$2:$J$1001,ALGLIB_SSA_XAUUSD!$L$2:$L$1001,"",0)</f>
        <v>M5</v>
      </c>
      <c r="K501">
        <f>_xlfn.XLOOKUP($A501,ALGLIB_SSA_XAUUSD!$J$2:$J$1001,ALGLIB_SSA_XAUUSD!$M$2:$M$1001,"",0)</f>
        <v>4646</v>
      </c>
      <c r="L501">
        <f>_xlfn.XLOOKUP($A501,ALGLIB_SSA_XAUUSD!$J$2:$J$1001,ALGLIB_SSA_XAUUSD!$N$2:$N$1001,"",0)</f>
        <v>4646.6381099999999</v>
      </c>
      <c r="M501">
        <f>_xlfn.XLOOKUP($A501,ALGLIB_SSA_XAUUSD!$J$2:$J$1001,ALGLIB_SSA_XAUUSD!$O$2:$O$1001,"",0)</f>
        <v>4645.7605100000001</v>
      </c>
      <c r="N501">
        <f>_xlfn.XLOOKUP($A501,ALGLIB_SSA_XAUUSD!$J$2:$J$1001,ALGLIB_SSA_XAUUSD!$P$2:$P$1001,"",0)</f>
        <v>4648.9227199999996</v>
      </c>
      <c r="O501">
        <f>_xlfn.XLOOKUP($A501,ALGLIB_SSA_XAUUSD!$J$2:$J$1001,ALGLIB_SSA_XAUUSD!$Q$2:$Q$1001,"",0)</f>
        <v>4643.0070900000001</v>
      </c>
      <c r="R501">
        <f t="shared" si="105"/>
        <v>1775543700</v>
      </c>
      <c r="S501" t="str">
        <f t="shared" si="106"/>
        <v>XAUUSD</v>
      </c>
      <c r="T501" t="str">
        <f t="shared" si="107"/>
        <v>M5</v>
      </c>
      <c r="U501">
        <f t="shared" si="108"/>
        <v>4646</v>
      </c>
      <c r="V501">
        <f t="shared" si="109"/>
        <v>4660.1374350000006</v>
      </c>
      <c r="W501">
        <f t="shared" si="110"/>
        <v>4656.3214324999999</v>
      </c>
      <c r="X501">
        <f t="shared" si="111"/>
        <v>4646.6381099999999</v>
      </c>
      <c r="Y501">
        <f t="shared" si="112"/>
        <v>4645.7605100000001</v>
      </c>
      <c r="Z501">
        <f t="shared" si="113"/>
        <v>4670.7887583333331</v>
      </c>
      <c r="AA501">
        <f t="shared" si="114"/>
        <v>4648.9227199999996</v>
      </c>
      <c r="AB501">
        <f t="shared" si="115"/>
        <v>4640.7126516666667</v>
      </c>
      <c r="AC501">
        <f t="shared" si="116"/>
        <v>4643.0070900000001</v>
      </c>
      <c r="AE501">
        <f t="shared" si="117"/>
        <v>4646.6381099999999</v>
      </c>
      <c r="AF501">
        <f t="shared" si="118"/>
        <v>4670.7887583333331</v>
      </c>
      <c r="AG501">
        <f t="shared" si="119"/>
        <v>4640.7126516666667</v>
      </c>
    </row>
    <row r="502" spans="1:33" x14ac:dyDescent="0.55000000000000004">
      <c r="A502">
        <f>ALGLIB_SSA_XAUUSD!J502</f>
        <v>1775544000</v>
      </c>
      <c r="B502" t="str">
        <f>_xlfn.XLOOKUP($A502,ALGLIB_SSA_XAUUSD!$A$2:$A$1001,ALGLIB_SSA_XAUUSD!$B$2:$B$1001,"",0)</f>
        <v/>
      </c>
      <c r="C502" t="str">
        <f>_xlfn.XLOOKUP($A502,ALGLIB_SSA_XAUUSD!$A$2:$A$1001,ALGLIB_SSA_XAUUSD!$C$2:$C$1001,"",0)</f>
        <v/>
      </c>
      <c r="D502" s="1">
        <f>D494+(D506-D494)*8/12</f>
        <v>4648.5833333333339</v>
      </c>
      <c r="E502" s="1">
        <f>E494+(E506-E494)*8/12</f>
        <v>4660.4942200000005</v>
      </c>
      <c r="F502" s="1">
        <f>F494+(F506-F494)*8/12</f>
        <v>4656.6508400000002</v>
      </c>
      <c r="G502" s="1">
        <f>G494+(G506-G494)*8/12</f>
        <v>4671.2699966666669</v>
      </c>
      <c r="H502" s="1">
        <f>H494+(H506-H494)*8/12</f>
        <v>4641.0662633333332</v>
      </c>
      <c r="I502" t="str">
        <f>_xlfn.XLOOKUP($A502,ALGLIB_SSA_XAUUSD!$J$2:$J$1001,ALGLIB_SSA_XAUUSD!$K$2:$K$1001,"",0)</f>
        <v>XAUUSD</v>
      </c>
      <c r="J502" t="str">
        <f>_xlfn.XLOOKUP($A502,ALGLIB_SSA_XAUUSD!$J$2:$J$1001,ALGLIB_SSA_XAUUSD!$L$2:$L$1001,"",0)</f>
        <v>M5</v>
      </c>
      <c r="K502">
        <f>_xlfn.XLOOKUP($A502,ALGLIB_SSA_XAUUSD!$J$2:$J$1001,ALGLIB_SSA_XAUUSD!$M$2:$M$1001,"",0)</f>
        <v>4652.47</v>
      </c>
      <c r="L502">
        <f>_xlfn.XLOOKUP($A502,ALGLIB_SSA_XAUUSD!$J$2:$J$1001,ALGLIB_SSA_XAUUSD!$N$2:$N$1001,"",0)</f>
        <v>4648.3979399999998</v>
      </c>
      <c r="M502">
        <f>_xlfn.XLOOKUP($A502,ALGLIB_SSA_XAUUSD!$J$2:$J$1001,ALGLIB_SSA_XAUUSD!$O$2:$O$1001,"",0)</f>
        <v>4647.0792199999996</v>
      </c>
      <c r="N502">
        <f>_xlfn.XLOOKUP($A502,ALGLIB_SSA_XAUUSD!$J$2:$J$1001,ALGLIB_SSA_XAUUSD!$P$2:$P$1001,"",0)</f>
        <v>4650.44668</v>
      </c>
      <c r="O502">
        <f>_xlfn.XLOOKUP($A502,ALGLIB_SSA_XAUUSD!$J$2:$J$1001,ALGLIB_SSA_XAUUSD!$Q$2:$Q$1001,"",0)</f>
        <v>4644.77639</v>
      </c>
      <c r="R502">
        <f t="shared" si="105"/>
        <v>1775544000</v>
      </c>
      <c r="S502" t="str">
        <f t="shared" si="106"/>
        <v>XAUUSD</v>
      </c>
      <c r="T502" t="str">
        <f t="shared" si="107"/>
        <v>M5</v>
      </c>
      <c r="U502">
        <f t="shared" si="108"/>
        <v>4652.47</v>
      </c>
      <c r="V502">
        <f t="shared" si="109"/>
        <v>4660.4942200000005</v>
      </c>
      <c r="W502">
        <f t="shared" si="110"/>
        <v>4656.6508400000002</v>
      </c>
      <c r="X502">
        <f t="shared" si="111"/>
        <v>4648.3979399999998</v>
      </c>
      <c r="Y502">
        <f t="shared" si="112"/>
        <v>4647.0792199999996</v>
      </c>
      <c r="Z502">
        <f t="shared" si="113"/>
        <v>4671.2699966666669</v>
      </c>
      <c r="AA502">
        <f t="shared" si="114"/>
        <v>4650.44668</v>
      </c>
      <c r="AB502">
        <f t="shared" si="115"/>
        <v>4641.0662633333332</v>
      </c>
      <c r="AC502">
        <f t="shared" si="116"/>
        <v>4644.77639</v>
      </c>
      <c r="AE502">
        <f t="shared" si="117"/>
        <v>4648.3979399999998</v>
      </c>
      <c r="AF502">
        <f t="shared" si="118"/>
        <v>4671.2699966666669</v>
      </c>
      <c r="AG502">
        <f t="shared" si="119"/>
        <v>4641.0662633333332</v>
      </c>
    </row>
    <row r="503" spans="1:33" x14ac:dyDescent="0.55000000000000004">
      <c r="A503">
        <f>ALGLIB_SSA_XAUUSD!J503</f>
        <v>1775544300</v>
      </c>
      <c r="B503" t="str">
        <f>_xlfn.XLOOKUP($A503,ALGLIB_SSA_XAUUSD!$A$2:$A$1001,ALGLIB_SSA_XAUUSD!$B$2:$B$1001,"",0)</f>
        <v/>
      </c>
      <c r="C503" t="str">
        <f>_xlfn.XLOOKUP($A503,ALGLIB_SSA_XAUUSD!$A$2:$A$1001,ALGLIB_SSA_XAUUSD!$C$2:$C$1001,"",0)</f>
        <v/>
      </c>
      <c r="D503" s="1">
        <f>D494+(D506-D494)*9/12</f>
        <v>4647.9625000000005</v>
      </c>
      <c r="E503" s="1">
        <f>E494+(E506-E494)*9/12</f>
        <v>4660.8510050000004</v>
      </c>
      <c r="F503" s="1">
        <f>F494+(F506-F494)*9/12</f>
        <v>4656.9802474999997</v>
      </c>
      <c r="G503" s="1">
        <f>G494+(G506-G494)*9/12</f>
        <v>4671.7512349999997</v>
      </c>
      <c r="H503" s="1">
        <f>H494+(H506-H494)*9/12</f>
        <v>4641.4198749999996</v>
      </c>
      <c r="I503" t="str">
        <f>_xlfn.XLOOKUP($A503,ALGLIB_SSA_XAUUSD!$J$2:$J$1001,ALGLIB_SSA_XAUUSD!$K$2:$K$1001,"",0)</f>
        <v>XAUUSD</v>
      </c>
      <c r="J503" t="str">
        <f>_xlfn.XLOOKUP($A503,ALGLIB_SSA_XAUUSD!$J$2:$J$1001,ALGLIB_SSA_XAUUSD!$L$2:$L$1001,"",0)</f>
        <v>M5</v>
      </c>
      <c r="K503">
        <f>_xlfn.XLOOKUP($A503,ALGLIB_SSA_XAUUSD!$J$2:$J$1001,ALGLIB_SSA_XAUUSD!$M$2:$M$1001,"",0)</f>
        <v>4651.05</v>
      </c>
      <c r="L503">
        <f>_xlfn.XLOOKUP($A503,ALGLIB_SSA_XAUUSD!$J$2:$J$1001,ALGLIB_SSA_XAUUSD!$N$2:$N$1001,"",0)</f>
        <v>4650.2602999999999</v>
      </c>
      <c r="M503">
        <f>_xlfn.XLOOKUP($A503,ALGLIB_SSA_XAUUSD!$J$2:$J$1001,ALGLIB_SSA_XAUUSD!$O$2:$O$1001,"",0)</f>
        <v>4648.6697599999998</v>
      </c>
      <c r="N503">
        <f>_xlfn.XLOOKUP($A503,ALGLIB_SSA_XAUUSD!$J$2:$J$1001,ALGLIB_SSA_XAUUSD!$P$2:$P$1001,"",0)</f>
        <v>4652.1937099999996</v>
      </c>
      <c r="O503">
        <f>_xlfn.XLOOKUP($A503,ALGLIB_SSA_XAUUSD!$J$2:$J$1001,ALGLIB_SSA_XAUUSD!$Q$2:$Q$1001,"",0)</f>
        <v>4646.8589700000002</v>
      </c>
      <c r="R503">
        <f t="shared" si="105"/>
        <v>1775544300</v>
      </c>
      <c r="S503" t="str">
        <f t="shared" si="106"/>
        <v>XAUUSD</v>
      </c>
      <c r="T503" t="str">
        <f t="shared" si="107"/>
        <v>M5</v>
      </c>
      <c r="U503">
        <f t="shared" si="108"/>
        <v>4651.05</v>
      </c>
      <c r="V503">
        <f t="shared" si="109"/>
        <v>4660.8510050000004</v>
      </c>
      <c r="W503">
        <f t="shared" si="110"/>
        <v>4656.9802474999997</v>
      </c>
      <c r="X503">
        <f t="shared" si="111"/>
        <v>4650.2602999999999</v>
      </c>
      <c r="Y503">
        <f t="shared" si="112"/>
        <v>4648.6697599999998</v>
      </c>
      <c r="Z503">
        <f t="shared" si="113"/>
        <v>4671.7512349999997</v>
      </c>
      <c r="AA503">
        <f t="shared" si="114"/>
        <v>4652.1937099999996</v>
      </c>
      <c r="AB503">
        <f t="shared" si="115"/>
        <v>4641.4198749999996</v>
      </c>
      <c r="AC503">
        <f t="shared" si="116"/>
        <v>4646.8589700000002</v>
      </c>
      <c r="AE503">
        <f t="shared" si="117"/>
        <v>4650.2602999999999</v>
      </c>
      <c r="AF503">
        <f t="shared" si="118"/>
        <v>4671.7512349999997</v>
      </c>
      <c r="AG503">
        <f t="shared" si="119"/>
        <v>4641.4198749999996</v>
      </c>
    </row>
    <row r="504" spans="1:33" x14ac:dyDescent="0.55000000000000004">
      <c r="A504">
        <f>ALGLIB_SSA_XAUUSD!J504</f>
        <v>1775544600</v>
      </c>
      <c r="B504" t="str">
        <f>_xlfn.XLOOKUP($A504,ALGLIB_SSA_XAUUSD!$A$2:$A$1001,ALGLIB_SSA_XAUUSD!$B$2:$B$1001,"",0)</f>
        <v/>
      </c>
      <c r="C504" t="str">
        <f>_xlfn.XLOOKUP($A504,ALGLIB_SSA_XAUUSD!$A$2:$A$1001,ALGLIB_SSA_XAUUSD!$C$2:$C$1001,"",0)</f>
        <v/>
      </c>
      <c r="D504" s="1">
        <f>D494+(D506-D494)*10/12</f>
        <v>4647.3416666666672</v>
      </c>
      <c r="E504" s="1">
        <f>E494+(E506-E494)*10/12</f>
        <v>4661.2077900000004</v>
      </c>
      <c r="F504" s="1">
        <f>F494+(F506-F494)*10/12</f>
        <v>4657.309655</v>
      </c>
      <c r="G504" s="1">
        <f>G494+(G506-G494)*10/12</f>
        <v>4672.2324733333335</v>
      </c>
      <c r="H504" s="1">
        <f>H494+(H506-H494)*10/12</f>
        <v>4641.7734866666669</v>
      </c>
      <c r="I504" t="str">
        <f>_xlfn.XLOOKUP($A504,ALGLIB_SSA_XAUUSD!$J$2:$J$1001,ALGLIB_SSA_XAUUSD!$K$2:$K$1001,"",0)</f>
        <v>XAUUSD</v>
      </c>
      <c r="J504" t="str">
        <f>_xlfn.XLOOKUP($A504,ALGLIB_SSA_XAUUSD!$J$2:$J$1001,ALGLIB_SSA_XAUUSD!$L$2:$L$1001,"",0)</f>
        <v>M5</v>
      </c>
      <c r="K504">
        <f>_xlfn.XLOOKUP($A504,ALGLIB_SSA_XAUUSD!$J$2:$J$1001,ALGLIB_SSA_XAUUSD!$M$2:$M$1001,"",0)</f>
        <v>4653.72</v>
      </c>
      <c r="L504">
        <f>_xlfn.XLOOKUP($A504,ALGLIB_SSA_XAUUSD!$J$2:$J$1001,ALGLIB_SSA_XAUUSD!$N$2:$N$1001,"",0)</f>
        <v>4651.9858199999999</v>
      </c>
      <c r="M504">
        <f>_xlfn.XLOOKUP($A504,ALGLIB_SSA_XAUUSD!$J$2:$J$1001,ALGLIB_SSA_XAUUSD!$O$2:$O$1001,"",0)</f>
        <v>4650.3277900000003</v>
      </c>
      <c r="N504">
        <f>_xlfn.XLOOKUP($A504,ALGLIB_SSA_XAUUSD!$J$2:$J$1001,ALGLIB_SSA_XAUUSD!$P$2:$P$1001,"",0)</f>
        <v>4654.0127700000003</v>
      </c>
      <c r="O504">
        <f>_xlfn.XLOOKUP($A504,ALGLIB_SSA_XAUUSD!$J$2:$J$1001,ALGLIB_SSA_XAUUSD!$Q$2:$Q$1001,"",0)</f>
        <v>4648.8061699999998</v>
      </c>
      <c r="R504">
        <f t="shared" si="105"/>
        <v>1775544600</v>
      </c>
      <c r="S504" t="str">
        <f t="shared" si="106"/>
        <v>XAUUSD</v>
      </c>
      <c r="T504" t="str">
        <f t="shared" si="107"/>
        <v>M5</v>
      </c>
      <c r="U504">
        <f t="shared" si="108"/>
        <v>4653.72</v>
      </c>
      <c r="V504">
        <f t="shared" si="109"/>
        <v>4661.2077900000004</v>
      </c>
      <c r="W504">
        <f t="shared" si="110"/>
        <v>4657.309655</v>
      </c>
      <c r="X504">
        <f t="shared" si="111"/>
        <v>4651.9858199999999</v>
      </c>
      <c r="Y504">
        <f t="shared" si="112"/>
        <v>4650.3277900000003</v>
      </c>
      <c r="Z504">
        <f t="shared" si="113"/>
        <v>4672.2324733333335</v>
      </c>
      <c r="AA504">
        <f t="shared" si="114"/>
        <v>4654.0127700000003</v>
      </c>
      <c r="AB504">
        <f t="shared" si="115"/>
        <v>4641.7734866666669</v>
      </c>
      <c r="AC504">
        <f t="shared" si="116"/>
        <v>4648.8061699999998</v>
      </c>
      <c r="AE504">
        <f t="shared" si="117"/>
        <v>4651.9858199999999</v>
      </c>
      <c r="AF504">
        <f t="shared" si="118"/>
        <v>4672.2324733333335</v>
      </c>
      <c r="AG504">
        <f t="shared" si="119"/>
        <v>4641.7734866666669</v>
      </c>
    </row>
    <row r="505" spans="1:33" x14ac:dyDescent="0.55000000000000004">
      <c r="A505">
        <f>ALGLIB_SSA_XAUUSD!J505</f>
        <v>1775544900</v>
      </c>
      <c r="B505" t="str">
        <f>_xlfn.XLOOKUP($A505,ALGLIB_SSA_XAUUSD!$A$2:$A$1001,ALGLIB_SSA_XAUUSD!$B$2:$B$1001,"",0)</f>
        <v/>
      </c>
      <c r="C505" t="str">
        <f>_xlfn.XLOOKUP($A505,ALGLIB_SSA_XAUUSD!$A$2:$A$1001,ALGLIB_SSA_XAUUSD!$C$2:$C$1001,"",0)</f>
        <v/>
      </c>
      <c r="D505" s="1">
        <f>D494+(D506-D494)*11/12</f>
        <v>4646.7208333333338</v>
      </c>
      <c r="E505" s="1">
        <f>E494+(E506-E494)*11/12</f>
        <v>4661.5645750000003</v>
      </c>
      <c r="F505" s="1">
        <f>F494+(F506-F494)*11/12</f>
        <v>4657.6390624999995</v>
      </c>
      <c r="G505" s="1">
        <f>G494+(G506-G494)*11/12</f>
        <v>4672.7137116666663</v>
      </c>
      <c r="H505" s="1">
        <f>H494+(H506-H494)*11/12</f>
        <v>4642.1270983333334</v>
      </c>
      <c r="I505" t="str">
        <f>_xlfn.XLOOKUP($A505,ALGLIB_SSA_XAUUSD!$J$2:$J$1001,ALGLIB_SSA_XAUUSD!$K$2:$K$1001,"",0)</f>
        <v>XAUUSD</v>
      </c>
      <c r="J505" t="str">
        <f>_xlfn.XLOOKUP($A505,ALGLIB_SSA_XAUUSD!$J$2:$J$1001,ALGLIB_SSA_XAUUSD!$L$2:$L$1001,"",0)</f>
        <v>M5</v>
      </c>
      <c r="K505">
        <f>_xlfn.XLOOKUP($A505,ALGLIB_SSA_XAUUSD!$J$2:$J$1001,ALGLIB_SSA_XAUUSD!$M$2:$M$1001,"",0)</f>
        <v>4653.55</v>
      </c>
      <c r="L505">
        <f>_xlfn.XLOOKUP($A505,ALGLIB_SSA_XAUUSD!$J$2:$J$1001,ALGLIB_SSA_XAUUSD!$N$2:$N$1001,"",0)</f>
        <v>4653.2307300000002</v>
      </c>
      <c r="M505">
        <f>_xlfn.XLOOKUP($A505,ALGLIB_SSA_XAUUSD!$J$2:$J$1001,ALGLIB_SSA_XAUUSD!$O$2:$O$1001,"",0)</f>
        <v>4651.7792600000002</v>
      </c>
      <c r="N505">
        <f>_xlfn.XLOOKUP($A505,ALGLIB_SSA_XAUUSD!$J$2:$J$1001,ALGLIB_SSA_XAUUSD!$P$2:$P$1001,"",0)</f>
        <v>4655.5997299999999</v>
      </c>
      <c r="O505">
        <f>_xlfn.XLOOKUP($A505,ALGLIB_SSA_XAUUSD!$J$2:$J$1001,ALGLIB_SSA_XAUUSD!$Q$2:$Q$1001,"",0)</f>
        <v>4650.2298300000002</v>
      </c>
      <c r="R505">
        <f t="shared" si="105"/>
        <v>1775544900</v>
      </c>
      <c r="S505" t="str">
        <f t="shared" si="106"/>
        <v>XAUUSD</v>
      </c>
      <c r="T505" t="str">
        <f t="shared" si="107"/>
        <v>M5</v>
      </c>
      <c r="U505">
        <f t="shared" si="108"/>
        <v>4653.55</v>
      </c>
      <c r="V505">
        <f t="shared" si="109"/>
        <v>4661.5645750000003</v>
      </c>
      <c r="W505">
        <f t="shared" si="110"/>
        <v>4657.6390624999995</v>
      </c>
      <c r="X505">
        <f t="shared" si="111"/>
        <v>4653.2307300000002</v>
      </c>
      <c r="Y505">
        <f t="shared" si="112"/>
        <v>4651.7792600000002</v>
      </c>
      <c r="Z505">
        <f t="shared" si="113"/>
        <v>4672.7137116666663</v>
      </c>
      <c r="AA505">
        <f t="shared" si="114"/>
        <v>4655.5997299999999</v>
      </c>
      <c r="AB505">
        <f t="shared" si="115"/>
        <v>4642.1270983333334</v>
      </c>
      <c r="AC505">
        <f t="shared" si="116"/>
        <v>4650.2298300000002</v>
      </c>
      <c r="AE505">
        <f t="shared" si="117"/>
        <v>4653.2307300000002</v>
      </c>
      <c r="AF505">
        <f t="shared" si="118"/>
        <v>4672.7137116666663</v>
      </c>
      <c r="AG505">
        <f t="shared" si="119"/>
        <v>4642.1270983333334</v>
      </c>
    </row>
    <row r="506" spans="1:33" x14ac:dyDescent="0.55000000000000004">
      <c r="A506">
        <f>ALGLIB_SSA_XAUUSD!J506</f>
        <v>1775545200</v>
      </c>
      <c r="B506" t="str">
        <f>_xlfn.XLOOKUP($A506,ALGLIB_SSA_XAUUSD!$A$2:$A$1001,ALGLIB_SSA_XAUUSD!$B$2:$B$1001,"",0)</f>
        <v>XAUUSD</v>
      </c>
      <c r="C506" t="str">
        <f>_xlfn.XLOOKUP($A506,ALGLIB_SSA_XAUUSD!$A$2:$A$1001,ALGLIB_SSA_XAUUSD!$C$2:$C$1001,"",0)</f>
        <v>H1</v>
      </c>
      <c r="D506" s="2">
        <f>_xlfn.XLOOKUP($A506,ALGLIB_SSA_XAUUSD!$A$2:$A$1001,ALGLIB_SSA_XAUUSD!$D$2:$D$1001,"",0)</f>
        <v>4646.1000000000004</v>
      </c>
      <c r="E506" s="2">
        <f>_xlfn.XLOOKUP($A506,ALGLIB_SSA_XAUUSD!$A$2:$A$1001,ALGLIB_SSA_XAUUSD!$E$2:$E$1001,"",0)</f>
        <v>4661.9213600000003</v>
      </c>
      <c r="F506" s="2">
        <f>_xlfn.XLOOKUP($A506,ALGLIB_SSA_XAUUSD!$A$2:$A$1001,ALGLIB_SSA_XAUUSD!$F$2:$F$1001,"",0)</f>
        <v>4657.9684699999998</v>
      </c>
      <c r="G506" s="2">
        <f>_xlfn.XLOOKUP($A506,ALGLIB_SSA_XAUUSD!$A$2:$A$1001,ALGLIB_SSA_XAUUSD!$G$2:$G$1001,"",0)</f>
        <v>4673.1949500000001</v>
      </c>
      <c r="H506" s="2">
        <f>_xlfn.XLOOKUP($A506,ALGLIB_SSA_XAUUSD!$A$2:$A$1001,ALGLIB_SSA_XAUUSD!$H$2:$H$1001,"",0)</f>
        <v>4642.4807099999998</v>
      </c>
      <c r="I506" t="str">
        <f>_xlfn.XLOOKUP($A506,ALGLIB_SSA_XAUUSD!$J$2:$J$1001,ALGLIB_SSA_XAUUSD!$K$2:$K$1001,"",0)</f>
        <v>XAUUSD</v>
      </c>
      <c r="J506" t="str">
        <f>_xlfn.XLOOKUP($A506,ALGLIB_SSA_XAUUSD!$J$2:$J$1001,ALGLIB_SSA_XAUUSD!$L$2:$L$1001,"",0)</f>
        <v>M5</v>
      </c>
      <c r="K506">
        <f>_xlfn.XLOOKUP($A506,ALGLIB_SSA_XAUUSD!$J$2:$J$1001,ALGLIB_SSA_XAUUSD!$M$2:$M$1001,"",0)</f>
        <v>4652.0600000000004</v>
      </c>
      <c r="L506">
        <f>_xlfn.XLOOKUP($A506,ALGLIB_SSA_XAUUSD!$J$2:$J$1001,ALGLIB_SSA_XAUUSD!$N$2:$N$1001,"",0)</f>
        <v>4653.7868500000004</v>
      </c>
      <c r="M506">
        <f>_xlfn.XLOOKUP($A506,ALGLIB_SSA_XAUUSD!$J$2:$J$1001,ALGLIB_SSA_XAUUSD!$O$2:$O$1001,"",0)</f>
        <v>4652.78305</v>
      </c>
      <c r="N506">
        <f>_xlfn.XLOOKUP($A506,ALGLIB_SSA_XAUUSD!$J$2:$J$1001,ALGLIB_SSA_XAUUSD!$P$2:$P$1001,"",0)</f>
        <v>4656.6736899999996</v>
      </c>
      <c r="O506">
        <f>_xlfn.XLOOKUP($A506,ALGLIB_SSA_XAUUSD!$J$2:$J$1001,ALGLIB_SSA_XAUUSD!$Q$2:$Q$1001,"",0)</f>
        <v>4650.8216700000003</v>
      </c>
      <c r="R506">
        <f t="shared" si="105"/>
        <v>1775545200</v>
      </c>
      <c r="S506" t="str">
        <f t="shared" si="106"/>
        <v>XAUUSD</v>
      </c>
      <c r="T506" t="str">
        <f t="shared" si="107"/>
        <v>M5</v>
      </c>
      <c r="U506">
        <f t="shared" si="108"/>
        <v>4652.0600000000004</v>
      </c>
      <c r="V506">
        <f t="shared" si="109"/>
        <v>4661.9213600000003</v>
      </c>
      <c r="W506">
        <f t="shared" si="110"/>
        <v>4657.9684699999998</v>
      </c>
      <c r="X506">
        <f t="shared" si="111"/>
        <v>4653.7868500000004</v>
      </c>
      <c r="Y506">
        <f t="shared" si="112"/>
        <v>4652.78305</v>
      </c>
      <c r="Z506">
        <f t="shared" si="113"/>
        <v>4673.1949500000001</v>
      </c>
      <c r="AA506">
        <f t="shared" si="114"/>
        <v>4656.6736899999996</v>
      </c>
      <c r="AB506">
        <f t="shared" si="115"/>
        <v>4642.4807099999998</v>
      </c>
      <c r="AC506">
        <f t="shared" si="116"/>
        <v>4650.8216700000003</v>
      </c>
      <c r="AE506">
        <f t="shared" si="117"/>
        <v>4653.7868500000004</v>
      </c>
      <c r="AF506">
        <f t="shared" si="118"/>
        <v>4673.1949500000001</v>
      </c>
      <c r="AG506">
        <f t="shared" si="119"/>
        <v>4642.4807099999998</v>
      </c>
    </row>
    <row r="507" spans="1:33" x14ac:dyDescent="0.55000000000000004">
      <c r="A507">
        <f>ALGLIB_SSA_XAUUSD!J507</f>
        <v>1775545500</v>
      </c>
      <c r="B507" t="str">
        <f>_xlfn.XLOOKUP($A507,ALGLIB_SSA_XAUUSD!$A$2:$A$1001,ALGLIB_SSA_XAUUSD!$B$2:$B$1001,"",0)</f>
        <v/>
      </c>
      <c r="C507" t="str">
        <f>_xlfn.XLOOKUP($A507,ALGLIB_SSA_XAUUSD!$A$2:$A$1001,ALGLIB_SSA_XAUUSD!$C$2:$C$1001,"",0)</f>
        <v/>
      </c>
      <c r="D507" s="1">
        <f>D506+(D518-D506)*1/12</f>
        <v>4649.1808333333338</v>
      </c>
      <c r="E507" s="1">
        <f>E506+(E518-E506)*1/12</f>
        <v>4662.1744875000004</v>
      </c>
      <c r="F507" s="1">
        <f>F506+(F518-F506)*1/12</f>
        <v>4658.2597374999996</v>
      </c>
      <c r="G507" s="1">
        <f>G506+(G518-G506)*1/12</f>
        <v>4673.6126350000004</v>
      </c>
      <c r="H507" s="1">
        <f>H506+(H518-H506)*1/12</f>
        <v>4642.7706083333333</v>
      </c>
      <c r="I507" t="str">
        <f>_xlfn.XLOOKUP($A507,ALGLIB_SSA_XAUUSD!$J$2:$J$1001,ALGLIB_SSA_XAUUSD!$K$2:$K$1001,"",0)</f>
        <v>XAUUSD</v>
      </c>
      <c r="J507" t="str">
        <f>_xlfn.XLOOKUP($A507,ALGLIB_SSA_XAUUSD!$J$2:$J$1001,ALGLIB_SSA_XAUUSD!$L$2:$L$1001,"",0)</f>
        <v>M5</v>
      </c>
      <c r="K507">
        <f>_xlfn.XLOOKUP($A507,ALGLIB_SSA_XAUUSD!$J$2:$J$1001,ALGLIB_SSA_XAUUSD!$M$2:$M$1001,"",0)</f>
        <v>4654.2</v>
      </c>
      <c r="L507">
        <f>_xlfn.XLOOKUP($A507,ALGLIB_SSA_XAUUSD!$J$2:$J$1001,ALGLIB_SSA_XAUUSD!$N$2:$N$1001,"",0)</f>
        <v>4653.5519000000004</v>
      </c>
      <c r="M507">
        <f>_xlfn.XLOOKUP($A507,ALGLIB_SSA_XAUUSD!$J$2:$J$1001,ALGLIB_SSA_XAUUSD!$O$2:$O$1001,"",0)</f>
        <v>4653.1674800000001</v>
      </c>
      <c r="N507">
        <f>_xlfn.XLOOKUP($A507,ALGLIB_SSA_XAUUSD!$J$2:$J$1001,ALGLIB_SSA_XAUUSD!$P$2:$P$1001,"",0)</f>
        <v>4657.0304299999998</v>
      </c>
      <c r="O507">
        <f>_xlfn.XLOOKUP($A507,ALGLIB_SSA_XAUUSD!$J$2:$J$1001,ALGLIB_SSA_XAUUSD!$Q$2:$Q$1001,"",0)</f>
        <v>4650.5318399999996</v>
      </c>
      <c r="R507">
        <f t="shared" si="105"/>
        <v>1775545500</v>
      </c>
      <c r="S507" t="str">
        <f t="shared" si="106"/>
        <v>XAUUSD</v>
      </c>
      <c r="T507" t="str">
        <f t="shared" si="107"/>
        <v>M5</v>
      </c>
      <c r="U507">
        <f t="shared" si="108"/>
        <v>4654.2</v>
      </c>
      <c r="V507">
        <f t="shared" si="109"/>
        <v>4662.1744875000004</v>
      </c>
      <c r="W507">
        <f t="shared" si="110"/>
        <v>4658.2597374999996</v>
      </c>
      <c r="X507">
        <f t="shared" si="111"/>
        <v>4653.5519000000004</v>
      </c>
      <c r="Y507">
        <f t="shared" si="112"/>
        <v>4653.1674800000001</v>
      </c>
      <c r="Z507">
        <f t="shared" si="113"/>
        <v>4673.6126350000004</v>
      </c>
      <c r="AA507">
        <f t="shared" si="114"/>
        <v>4657.0304299999998</v>
      </c>
      <c r="AB507">
        <f t="shared" si="115"/>
        <v>4642.7706083333333</v>
      </c>
      <c r="AC507">
        <f t="shared" si="116"/>
        <v>4650.5318399999996</v>
      </c>
      <c r="AE507">
        <f t="shared" si="117"/>
        <v>4653.5519000000004</v>
      </c>
      <c r="AF507">
        <f t="shared" si="118"/>
        <v>4673.6126350000004</v>
      </c>
      <c r="AG507">
        <f t="shared" si="119"/>
        <v>4642.7706083333333</v>
      </c>
    </row>
    <row r="508" spans="1:33" x14ac:dyDescent="0.55000000000000004">
      <c r="A508">
        <f>ALGLIB_SSA_XAUUSD!J508</f>
        <v>1775545800</v>
      </c>
      <c r="B508" t="str">
        <f>_xlfn.XLOOKUP($A508,ALGLIB_SSA_XAUUSD!$A$2:$A$1001,ALGLIB_SSA_XAUUSD!$B$2:$B$1001,"",0)</f>
        <v/>
      </c>
      <c r="C508" t="str">
        <f>_xlfn.XLOOKUP($A508,ALGLIB_SSA_XAUUSD!$A$2:$A$1001,ALGLIB_SSA_XAUUSD!$C$2:$C$1001,"",0)</f>
        <v/>
      </c>
      <c r="D508" s="1">
        <f>D506+(D518-D506)*2/12</f>
        <v>4652.2616666666672</v>
      </c>
      <c r="E508" s="1">
        <f>E506+(E518-E506)*2/12</f>
        <v>4662.4276150000005</v>
      </c>
      <c r="F508" s="1">
        <f>F506+(F518-F506)*2/12</f>
        <v>4658.5510049999993</v>
      </c>
      <c r="G508" s="1">
        <f>G506+(G518-G506)*2/12</f>
        <v>4674.0303199999998</v>
      </c>
      <c r="H508" s="1">
        <f>H506+(H518-H506)*2/12</f>
        <v>4643.0605066666667</v>
      </c>
      <c r="I508" t="str">
        <f>_xlfn.XLOOKUP($A508,ALGLIB_SSA_XAUUSD!$J$2:$J$1001,ALGLIB_SSA_XAUUSD!$K$2:$K$1001,"",0)</f>
        <v>XAUUSD</v>
      </c>
      <c r="J508" t="str">
        <f>_xlfn.XLOOKUP($A508,ALGLIB_SSA_XAUUSD!$J$2:$J$1001,ALGLIB_SSA_XAUUSD!$L$2:$L$1001,"",0)</f>
        <v>M5</v>
      </c>
      <c r="K508">
        <f>_xlfn.XLOOKUP($A508,ALGLIB_SSA_XAUUSD!$J$2:$J$1001,ALGLIB_SSA_XAUUSD!$M$2:$M$1001,"",0)</f>
        <v>4651.5600000000004</v>
      </c>
      <c r="L508">
        <f>_xlfn.XLOOKUP($A508,ALGLIB_SSA_XAUUSD!$J$2:$J$1001,ALGLIB_SSA_XAUUSD!$N$2:$N$1001,"",0)</f>
        <v>4652.4474700000001</v>
      </c>
      <c r="M508">
        <f>_xlfn.XLOOKUP($A508,ALGLIB_SSA_XAUUSD!$J$2:$J$1001,ALGLIB_SSA_XAUUSD!$O$2:$O$1001,"",0)</f>
        <v>4652.8074699999997</v>
      </c>
      <c r="N508">
        <f>_xlfn.XLOOKUP($A508,ALGLIB_SSA_XAUUSD!$J$2:$J$1001,ALGLIB_SSA_XAUUSD!$P$2:$P$1001,"",0)</f>
        <v>4656.4923900000003</v>
      </c>
      <c r="O508">
        <f>_xlfn.XLOOKUP($A508,ALGLIB_SSA_XAUUSD!$J$2:$J$1001,ALGLIB_SSA_XAUUSD!$Q$2:$Q$1001,"",0)</f>
        <v>4649.4132799999998</v>
      </c>
      <c r="R508">
        <f t="shared" si="105"/>
        <v>1775545800</v>
      </c>
      <c r="S508" t="str">
        <f t="shared" si="106"/>
        <v>XAUUSD</v>
      </c>
      <c r="T508" t="str">
        <f t="shared" si="107"/>
        <v>M5</v>
      </c>
      <c r="U508">
        <f t="shared" si="108"/>
        <v>4651.5600000000004</v>
      </c>
      <c r="V508">
        <f t="shared" si="109"/>
        <v>4662.4276150000005</v>
      </c>
      <c r="W508">
        <f t="shared" si="110"/>
        <v>4658.5510049999993</v>
      </c>
      <c r="X508">
        <f t="shared" si="111"/>
        <v>4652.4474700000001</v>
      </c>
      <c r="Y508">
        <f t="shared" si="112"/>
        <v>4652.8074699999997</v>
      </c>
      <c r="Z508">
        <f t="shared" si="113"/>
        <v>4674.0303199999998</v>
      </c>
      <c r="AA508">
        <f t="shared" si="114"/>
        <v>4656.4923900000003</v>
      </c>
      <c r="AB508">
        <f t="shared" si="115"/>
        <v>4643.0605066666667</v>
      </c>
      <c r="AC508">
        <f t="shared" si="116"/>
        <v>4649.4132799999998</v>
      </c>
      <c r="AE508">
        <f t="shared" si="117"/>
        <v>4652.4474700000001</v>
      </c>
      <c r="AF508">
        <f t="shared" si="118"/>
        <v>4674.0303199999998</v>
      </c>
      <c r="AG508">
        <f t="shared" si="119"/>
        <v>4643.0605066666667</v>
      </c>
    </row>
    <row r="509" spans="1:33" x14ac:dyDescent="0.55000000000000004">
      <c r="A509">
        <f>ALGLIB_SSA_XAUUSD!J509</f>
        <v>1775546100</v>
      </c>
      <c r="B509" t="str">
        <f>_xlfn.XLOOKUP($A509,ALGLIB_SSA_XAUUSD!$A$2:$A$1001,ALGLIB_SSA_XAUUSD!$B$2:$B$1001,"",0)</f>
        <v/>
      </c>
      <c r="C509" t="str">
        <f>_xlfn.XLOOKUP($A509,ALGLIB_SSA_XAUUSD!$A$2:$A$1001,ALGLIB_SSA_XAUUSD!$C$2:$C$1001,"",0)</f>
        <v/>
      </c>
      <c r="D509" s="1">
        <f>D506+(D518-D506)*3/12</f>
        <v>4655.3425000000007</v>
      </c>
      <c r="E509" s="1">
        <f>E506+(E518-E506)*3/12</f>
        <v>4662.6807425000006</v>
      </c>
      <c r="F509" s="1">
        <f>F506+(F518-F506)*3/12</f>
        <v>4658.8422725</v>
      </c>
      <c r="G509" s="1">
        <f>G506+(G518-G506)*3/12</f>
        <v>4674.4480050000002</v>
      </c>
      <c r="H509" s="1">
        <f>H506+(H518-H506)*3/12</f>
        <v>4643.3504050000001</v>
      </c>
      <c r="I509" t="str">
        <f>_xlfn.XLOOKUP($A509,ALGLIB_SSA_XAUUSD!$J$2:$J$1001,ALGLIB_SSA_XAUUSD!$K$2:$K$1001,"",0)</f>
        <v>XAUUSD</v>
      </c>
      <c r="J509" t="str">
        <f>_xlfn.XLOOKUP($A509,ALGLIB_SSA_XAUUSD!$J$2:$J$1001,ALGLIB_SSA_XAUUSD!$L$2:$L$1001,"",0)</f>
        <v>M5</v>
      </c>
      <c r="K509">
        <f>_xlfn.XLOOKUP($A509,ALGLIB_SSA_XAUUSD!$J$2:$J$1001,ALGLIB_SSA_XAUUSD!$M$2:$M$1001,"",0)</f>
        <v>4651.8100000000004</v>
      </c>
      <c r="L509">
        <f>_xlfn.XLOOKUP($A509,ALGLIB_SSA_XAUUSD!$J$2:$J$1001,ALGLIB_SSA_XAUUSD!$N$2:$N$1001,"",0)</f>
        <v>4650.6280800000004</v>
      </c>
      <c r="M509">
        <f>_xlfn.XLOOKUP($A509,ALGLIB_SSA_XAUUSD!$J$2:$J$1001,ALGLIB_SSA_XAUUSD!$O$2:$O$1001,"",0)</f>
        <v>4651.7177799999999</v>
      </c>
      <c r="N509">
        <f>_xlfn.XLOOKUP($A509,ALGLIB_SSA_XAUUSD!$J$2:$J$1001,ALGLIB_SSA_XAUUSD!$P$2:$P$1001,"",0)</f>
        <v>4654.9931699999997</v>
      </c>
      <c r="O509">
        <f>_xlfn.XLOOKUP($A509,ALGLIB_SSA_XAUUSD!$J$2:$J$1001,ALGLIB_SSA_XAUUSD!$Q$2:$Q$1001,"",0)</f>
        <v>4647.6204500000003</v>
      </c>
      <c r="R509">
        <f t="shared" si="105"/>
        <v>1775546100</v>
      </c>
      <c r="S509" t="str">
        <f t="shared" si="106"/>
        <v>XAUUSD</v>
      </c>
      <c r="T509" t="str">
        <f t="shared" si="107"/>
        <v>M5</v>
      </c>
      <c r="U509">
        <f t="shared" si="108"/>
        <v>4651.8100000000004</v>
      </c>
      <c r="V509">
        <f t="shared" si="109"/>
        <v>4662.6807425000006</v>
      </c>
      <c r="W509">
        <f t="shared" si="110"/>
        <v>4658.8422725</v>
      </c>
      <c r="X509">
        <f t="shared" si="111"/>
        <v>4650.6280800000004</v>
      </c>
      <c r="Y509">
        <f t="shared" si="112"/>
        <v>4651.7177799999999</v>
      </c>
      <c r="Z509">
        <f t="shared" si="113"/>
        <v>4674.4480050000002</v>
      </c>
      <c r="AA509">
        <f t="shared" si="114"/>
        <v>4654.9931699999997</v>
      </c>
      <c r="AB509">
        <f t="shared" si="115"/>
        <v>4643.3504050000001</v>
      </c>
      <c r="AC509">
        <f t="shared" si="116"/>
        <v>4647.6204500000003</v>
      </c>
      <c r="AE509">
        <f t="shared" si="117"/>
        <v>4650.6280800000004</v>
      </c>
      <c r="AF509">
        <f t="shared" si="118"/>
        <v>4674.4480050000002</v>
      </c>
      <c r="AG509">
        <f t="shared" si="119"/>
        <v>4643.3504050000001</v>
      </c>
    </row>
    <row r="510" spans="1:33" x14ac:dyDescent="0.55000000000000004">
      <c r="A510">
        <f>ALGLIB_SSA_XAUUSD!J510</f>
        <v>1775546400</v>
      </c>
      <c r="B510" t="str">
        <f>_xlfn.XLOOKUP($A510,ALGLIB_SSA_XAUUSD!$A$2:$A$1001,ALGLIB_SSA_XAUUSD!$B$2:$B$1001,"",0)</f>
        <v/>
      </c>
      <c r="C510" t="str">
        <f>_xlfn.XLOOKUP($A510,ALGLIB_SSA_XAUUSD!$A$2:$A$1001,ALGLIB_SSA_XAUUSD!$C$2:$C$1001,"",0)</f>
        <v/>
      </c>
      <c r="D510" s="1">
        <f>D506+(D518-D506)*4/12</f>
        <v>4658.4233333333332</v>
      </c>
      <c r="E510" s="1">
        <f>E506+(E518-E506)*4/12</f>
        <v>4662.9338699999998</v>
      </c>
      <c r="F510" s="1">
        <f>F506+(F518-F506)*4/12</f>
        <v>4659.1335399999998</v>
      </c>
      <c r="G510" s="1">
        <f>G506+(G518-G506)*4/12</f>
        <v>4674.8656899999996</v>
      </c>
      <c r="H510" s="1">
        <f>H506+(H518-H506)*4/12</f>
        <v>4643.6403033333336</v>
      </c>
      <c r="I510" t="str">
        <f>_xlfn.XLOOKUP($A510,ALGLIB_SSA_XAUUSD!$J$2:$J$1001,ALGLIB_SSA_XAUUSD!$K$2:$K$1001,"",0)</f>
        <v>XAUUSD</v>
      </c>
      <c r="J510" t="str">
        <f>_xlfn.XLOOKUP($A510,ALGLIB_SSA_XAUUSD!$J$2:$J$1001,ALGLIB_SSA_XAUUSD!$L$2:$L$1001,"",0)</f>
        <v>M5</v>
      </c>
      <c r="K510">
        <f>_xlfn.XLOOKUP($A510,ALGLIB_SSA_XAUUSD!$J$2:$J$1001,ALGLIB_SSA_XAUUSD!$M$2:$M$1001,"",0)</f>
        <v>4647.92</v>
      </c>
      <c r="L510">
        <f>_xlfn.XLOOKUP($A510,ALGLIB_SSA_XAUUSD!$J$2:$J$1001,ALGLIB_SSA_XAUUSD!$N$2:$N$1001,"",0)</f>
        <v>4648.2619100000002</v>
      </c>
      <c r="M510">
        <f>_xlfn.XLOOKUP($A510,ALGLIB_SSA_XAUUSD!$J$2:$J$1001,ALGLIB_SSA_XAUUSD!$O$2:$O$1001,"",0)</f>
        <v>4649.9898400000002</v>
      </c>
      <c r="N510">
        <f>_xlfn.XLOOKUP($A510,ALGLIB_SSA_XAUUSD!$J$2:$J$1001,ALGLIB_SSA_XAUUSD!$P$2:$P$1001,"",0)</f>
        <v>4652.7263300000004</v>
      </c>
      <c r="O510">
        <f>_xlfn.XLOOKUP($A510,ALGLIB_SSA_XAUUSD!$J$2:$J$1001,ALGLIB_SSA_XAUUSD!$Q$2:$Q$1001,"",0)</f>
        <v>4645.3857900000003</v>
      </c>
      <c r="R510">
        <f t="shared" si="105"/>
        <v>1775546400</v>
      </c>
      <c r="S510" t="str">
        <f t="shared" si="106"/>
        <v>XAUUSD</v>
      </c>
      <c r="T510" t="str">
        <f t="shared" si="107"/>
        <v>M5</v>
      </c>
      <c r="U510">
        <f t="shared" si="108"/>
        <v>4647.92</v>
      </c>
      <c r="V510">
        <f t="shared" si="109"/>
        <v>4662.9338699999998</v>
      </c>
      <c r="W510">
        <f t="shared" si="110"/>
        <v>4659.1335399999998</v>
      </c>
      <c r="X510">
        <f t="shared" si="111"/>
        <v>4648.2619100000002</v>
      </c>
      <c r="Y510">
        <f t="shared" si="112"/>
        <v>4649.9898400000002</v>
      </c>
      <c r="Z510">
        <f t="shared" si="113"/>
        <v>4674.8656899999996</v>
      </c>
      <c r="AA510">
        <f t="shared" si="114"/>
        <v>4652.7263300000004</v>
      </c>
      <c r="AB510">
        <f t="shared" si="115"/>
        <v>4643.6403033333336</v>
      </c>
      <c r="AC510">
        <f t="shared" si="116"/>
        <v>4645.3857900000003</v>
      </c>
      <c r="AE510">
        <f t="shared" si="117"/>
        <v>4648.2619100000002</v>
      </c>
      <c r="AF510">
        <f t="shared" si="118"/>
        <v>4674.8656899999996</v>
      </c>
      <c r="AG510">
        <f t="shared" si="119"/>
        <v>4643.6403033333336</v>
      </c>
    </row>
    <row r="511" spans="1:33" x14ac:dyDescent="0.55000000000000004">
      <c r="A511">
        <f>ALGLIB_SSA_XAUUSD!J511</f>
        <v>1775546700</v>
      </c>
      <c r="B511" t="str">
        <f>_xlfn.XLOOKUP($A511,ALGLIB_SSA_XAUUSD!$A$2:$A$1001,ALGLIB_SSA_XAUUSD!$B$2:$B$1001,"",0)</f>
        <v/>
      </c>
      <c r="C511" t="str">
        <f>_xlfn.XLOOKUP($A511,ALGLIB_SSA_XAUUSD!$A$2:$A$1001,ALGLIB_SSA_XAUUSD!$C$2:$C$1001,"",0)</f>
        <v/>
      </c>
      <c r="D511" s="1">
        <f>D506+(D518-D506)*5/12</f>
        <v>4661.5041666666666</v>
      </c>
      <c r="E511" s="1">
        <f>E506+(E518-E506)*5/12</f>
        <v>4663.1869975</v>
      </c>
      <c r="F511" s="1">
        <f>F506+(F518-F506)*5/12</f>
        <v>4659.4248074999996</v>
      </c>
      <c r="G511" s="1">
        <f>G506+(G518-G506)*5/12</f>
        <v>4675.283375</v>
      </c>
      <c r="H511" s="1">
        <f>H506+(H518-H506)*5/12</f>
        <v>4643.930201666667</v>
      </c>
      <c r="I511" t="str">
        <f>_xlfn.XLOOKUP($A511,ALGLIB_SSA_XAUUSD!$J$2:$J$1001,ALGLIB_SSA_XAUUSD!$K$2:$K$1001,"",0)</f>
        <v>XAUUSD</v>
      </c>
      <c r="J511" t="str">
        <f>_xlfn.XLOOKUP($A511,ALGLIB_SSA_XAUUSD!$J$2:$J$1001,ALGLIB_SSA_XAUUSD!$L$2:$L$1001,"",0)</f>
        <v>M5</v>
      </c>
      <c r="K511">
        <f>_xlfn.XLOOKUP($A511,ALGLIB_SSA_XAUUSD!$J$2:$J$1001,ALGLIB_SSA_XAUUSD!$M$2:$M$1001,"",0)</f>
        <v>4639.75</v>
      </c>
      <c r="L511">
        <f>_xlfn.XLOOKUP($A511,ALGLIB_SSA_XAUUSD!$J$2:$J$1001,ALGLIB_SSA_XAUUSD!$N$2:$N$1001,"",0)</f>
        <v>4645.69614</v>
      </c>
      <c r="M511">
        <f>_xlfn.XLOOKUP($A511,ALGLIB_SSA_XAUUSD!$J$2:$J$1001,ALGLIB_SSA_XAUUSD!$O$2:$O$1001,"",0)</f>
        <v>4647.8429900000001</v>
      </c>
      <c r="N511">
        <f>_xlfn.XLOOKUP($A511,ALGLIB_SSA_XAUUSD!$J$2:$J$1001,ALGLIB_SSA_XAUUSD!$P$2:$P$1001,"",0)</f>
        <v>4649.9297699999997</v>
      </c>
      <c r="O511">
        <f>_xlfn.XLOOKUP($A511,ALGLIB_SSA_XAUUSD!$J$2:$J$1001,ALGLIB_SSA_XAUUSD!$Q$2:$Q$1001,"",0)</f>
        <v>4643.0246500000003</v>
      </c>
      <c r="R511">
        <f t="shared" si="105"/>
        <v>1775546700</v>
      </c>
      <c r="S511" t="str">
        <f t="shared" si="106"/>
        <v>XAUUSD</v>
      </c>
      <c r="T511" t="str">
        <f t="shared" si="107"/>
        <v>M5</v>
      </c>
      <c r="U511">
        <f t="shared" si="108"/>
        <v>4639.75</v>
      </c>
      <c r="V511">
        <f t="shared" si="109"/>
        <v>4663.1869975</v>
      </c>
      <c r="W511">
        <f t="shared" si="110"/>
        <v>4659.4248074999996</v>
      </c>
      <c r="X511">
        <f t="shared" si="111"/>
        <v>4645.69614</v>
      </c>
      <c r="Y511">
        <f t="shared" si="112"/>
        <v>4647.8429900000001</v>
      </c>
      <c r="Z511">
        <f t="shared" si="113"/>
        <v>4675.283375</v>
      </c>
      <c r="AA511">
        <f t="shared" si="114"/>
        <v>4649.9297699999997</v>
      </c>
      <c r="AB511">
        <f t="shared" si="115"/>
        <v>4643.930201666667</v>
      </c>
      <c r="AC511">
        <f t="shared" si="116"/>
        <v>4643.0246500000003</v>
      </c>
      <c r="AE511">
        <f t="shared" si="117"/>
        <v>4645.69614</v>
      </c>
      <c r="AF511">
        <f t="shared" si="118"/>
        <v>4675.283375</v>
      </c>
      <c r="AG511">
        <f t="shared" si="119"/>
        <v>4643.930201666667</v>
      </c>
    </row>
    <row r="512" spans="1:33" x14ac:dyDescent="0.55000000000000004">
      <c r="A512">
        <f>ALGLIB_SSA_XAUUSD!J512</f>
        <v>1775547000</v>
      </c>
      <c r="B512" t="str">
        <f>_xlfn.XLOOKUP($A512,ALGLIB_SSA_XAUUSD!$A$2:$A$1001,ALGLIB_SSA_XAUUSD!$B$2:$B$1001,"",0)</f>
        <v/>
      </c>
      <c r="C512" t="str">
        <f>_xlfn.XLOOKUP($A512,ALGLIB_SSA_XAUUSD!$A$2:$A$1001,ALGLIB_SSA_XAUUSD!$C$2:$C$1001,"",0)</f>
        <v/>
      </c>
      <c r="D512" s="1">
        <f>D506+(D518-D506)*6/12</f>
        <v>4664.585</v>
      </c>
      <c r="E512" s="1">
        <f>E506+(E518-E506)*6/12</f>
        <v>4663.4401250000001</v>
      </c>
      <c r="F512" s="1">
        <f>F506+(F518-F506)*6/12</f>
        <v>4659.7160750000003</v>
      </c>
      <c r="G512" s="1">
        <f>G506+(G518-G506)*6/12</f>
        <v>4675.7010599999994</v>
      </c>
      <c r="H512" s="1">
        <f>H506+(H518-H506)*6/12</f>
        <v>4644.2201000000005</v>
      </c>
      <c r="I512" t="str">
        <f>_xlfn.XLOOKUP($A512,ALGLIB_SSA_XAUUSD!$J$2:$J$1001,ALGLIB_SSA_XAUUSD!$K$2:$K$1001,"",0)</f>
        <v>XAUUSD</v>
      </c>
      <c r="J512" t="str">
        <f>_xlfn.XLOOKUP($A512,ALGLIB_SSA_XAUUSD!$J$2:$J$1001,ALGLIB_SSA_XAUUSD!$L$2:$L$1001,"",0)</f>
        <v>M5</v>
      </c>
      <c r="K512">
        <f>_xlfn.XLOOKUP($A512,ALGLIB_SSA_XAUUSD!$J$2:$J$1001,ALGLIB_SSA_XAUUSD!$M$2:$M$1001,"",0)</f>
        <v>4643.1899999999996</v>
      </c>
      <c r="L512">
        <f>_xlfn.XLOOKUP($A512,ALGLIB_SSA_XAUUSD!$J$2:$J$1001,ALGLIB_SSA_XAUUSD!$N$2:$N$1001,"",0)</f>
        <v>4643.4455900000003</v>
      </c>
      <c r="M512">
        <f>_xlfn.XLOOKUP($A512,ALGLIB_SSA_XAUUSD!$J$2:$J$1001,ALGLIB_SSA_XAUUSD!$O$2:$O$1001,"",0)</f>
        <v>4645.6442900000002</v>
      </c>
      <c r="N512">
        <f>_xlfn.XLOOKUP($A512,ALGLIB_SSA_XAUUSD!$J$2:$J$1001,ALGLIB_SSA_XAUUSD!$P$2:$P$1001,"",0)</f>
        <v>4647.0916699999998</v>
      </c>
      <c r="O512">
        <f>_xlfn.XLOOKUP($A512,ALGLIB_SSA_XAUUSD!$J$2:$J$1001,ALGLIB_SSA_XAUUSD!$Q$2:$Q$1001,"",0)</f>
        <v>4640.9342699999997</v>
      </c>
      <c r="R512">
        <f t="shared" si="105"/>
        <v>1775547000</v>
      </c>
      <c r="S512" t="str">
        <f t="shared" si="106"/>
        <v>XAUUSD</v>
      </c>
      <c r="T512" t="str">
        <f t="shared" si="107"/>
        <v>M5</v>
      </c>
      <c r="U512">
        <f t="shared" si="108"/>
        <v>4643.1899999999996</v>
      </c>
      <c r="V512">
        <f t="shared" si="109"/>
        <v>4663.4401250000001</v>
      </c>
      <c r="W512">
        <f t="shared" si="110"/>
        <v>4659.7160750000003</v>
      </c>
      <c r="X512">
        <f t="shared" si="111"/>
        <v>4643.4455900000003</v>
      </c>
      <c r="Y512">
        <f t="shared" si="112"/>
        <v>4645.6442900000002</v>
      </c>
      <c r="Z512">
        <f t="shared" si="113"/>
        <v>4675.7010599999994</v>
      </c>
      <c r="AA512">
        <f t="shared" si="114"/>
        <v>4647.0916699999998</v>
      </c>
      <c r="AB512">
        <f t="shared" si="115"/>
        <v>4644.2201000000005</v>
      </c>
      <c r="AC512">
        <f t="shared" si="116"/>
        <v>4640.9342699999997</v>
      </c>
      <c r="AE512">
        <f t="shared" si="117"/>
        <v>4643.4455900000003</v>
      </c>
      <c r="AF512">
        <f t="shared" si="118"/>
        <v>4675.7010599999994</v>
      </c>
      <c r="AG512">
        <f t="shared" si="119"/>
        <v>4644.2201000000005</v>
      </c>
    </row>
    <row r="513" spans="1:33" x14ac:dyDescent="0.55000000000000004">
      <c r="A513">
        <f>ALGLIB_SSA_XAUUSD!J513</f>
        <v>1775547300</v>
      </c>
      <c r="B513" t="str">
        <f>_xlfn.XLOOKUP($A513,ALGLIB_SSA_XAUUSD!$A$2:$A$1001,ALGLIB_SSA_XAUUSD!$B$2:$B$1001,"",0)</f>
        <v/>
      </c>
      <c r="C513" t="str">
        <f>_xlfn.XLOOKUP($A513,ALGLIB_SSA_XAUUSD!$A$2:$A$1001,ALGLIB_SSA_XAUUSD!$C$2:$C$1001,"",0)</f>
        <v/>
      </c>
      <c r="D513" s="1">
        <f>D506+(D518-D506)*7/12</f>
        <v>4667.6658333333335</v>
      </c>
      <c r="E513" s="1">
        <f>E506+(E518-E506)*7/12</f>
        <v>4663.6932525000002</v>
      </c>
      <c r="F513" s="1">
        <f>F506+(F518-F506)*7/12</f>
        <v>4660.0073425</v>
      </c>
      <c r="G513" s="1">
        <f>G506+(G518-G506)*7/12</f>
        <v>4676.1187449999998</v>
      </c>
      <c r="H513" s="1">
        <f>H506+(H518-H506)*7/12</f>
        <v>4644.509998333333</v>
      </c>
      <c r="I513" t="str">
        <f>_xlfn.XLOOKUP($A513,ALGLIB_SSA_XAUUSD!$J$2:$J$1001,ALGLIB_SSA_XAUUSD!$K$2:$K$1001,"",0)</f>
        <v>XAUUSD</v>
      </c>
      <c r="J513" t="str">
        <f>_xlfn.XLOOKUP($A513,ALGLIB_SSA_XAUUSD!$J$2:$J$1001,ALGLIB_SSA_XAUUSD!$L$2:$L$1001,"",0)</f>
        <v>M5</v>
      </c>
      <c r="K513">
        <f>_xlfn.XLOOKUP($A513,ALGLIB_SSA_XAUUSD!$J$2:$J$1001,ALGLIB_SSA_XAUUSD!$M$2:$M$1001,"",0)</f>
        <v>4646.3</v>
      </c>
      <c r="L513">
        <f>_xlfn.XLOOKUP($A513,ALGLIB_SSA_XAUUSD!$J$2:$J$1001,ALGLIB_SSA_XAUUSD!$N$2:$N$1001,"",0)</f>
        <v>4641.7407700000003</v>
      </c>
      <c r="M513">
        <f>_xlfn.XLOOKUP($A513,ALGLIB_SSA_XAUUSD!$J$2:$J$1001,ALGLIB_SSA_XAUUSD!$O$2:$O$1001,"",0)</f>
        <v>4643.6925300000003</v>
      </c>
      <c r="N513">
        <f>_xlfn.XLOOKUP($A513,ALGLIB_SSA_XAUUSD!$J$2:$J$1001,ALGLIB_SSA_XAUUSD!$P$2:$P$1001,"",0)</f>
        <v>4644.7985500000004</v>
      </c>
      <c r="O513">
        <f>_xlfn.XLOOKUP($A513,ALGLIB_SSA_XAUUSD!$J$2:$J$1001,ALGLIB_SSA_XAUUSD!$Q$2:$Q$1001,"",0)</f>
        <v>4639.3752599999998</v>
      </c>
      <c r="R513">
        <f t="shared" si="105"/>
        <v>1775547300</v>
      </c>
      <c r="S513" t="str">
        <f t="shared" si="106"/>
        <v>XAUUSD</v>
      </c>
      <c r="T513" t="str">
        <f t="shared" si="107"/>
        <v>M5</v>
      </c>
      <c r="U513">
        <f t="shared" si="108"/>
        <v>4646.3</v>
      </c>
      <c r="V513">
        <f t="shared" si="109"/>
        <v>4663.6932525000002</v>
      </c>
      <c r="W513">
        <f t="shared" si="110"/>
        <v>4660.0073425</v>
      </c>
      <c r="X513">
        <f t="shared" si="111"/>
        <v>4641.7407700000003</v>
      </c>
      <c r="Y513">
        <f t="shared" si="112"/>
        <v>4643.6925300000003</v>
      </c>
      <c r="Z513">
        <f t="shared" si="113"/>
        <v>4676.1187449999998</v>
      </c>
      <c r="AA513">
        <f t="shared" si="114"/>
        <v>4644.7985500000004</v>
      </c>
      <c r="AB513">
        <f t="shared" si="115"/>
        <v>4644.509998333333</v>
      </c>
      <c r="AC513">
        <f t="shared" si="116"/>
        <v>4639.3752599999998</v>
      </c>
      <c r="AE513">
        <f t="shared" si="117"/>
        <v>4641.7407700000003</v>
      </c>
      <c r="AF513">
        <f t="shared" si="118"/>
        <v>4676.1187449999998</v>
      </c>
      <c r="AG513">
        <f t="shared" si="119"/>
        <v>4644.509998333333</v>
      </c>
    </row>
    <row r="514" spans="1:33" x14ac:dyDescent="0.55000000000000004">
      <c r="A514">
        <f>ALGLIB_SSA_XAUUSD!J514</f>
        <v>1775547600</v>
      </c>
      <c r="B514" t="str">
        <f>_xlfn.XLOOKUP($A514,ALGLIB_SSA_XAUUSD!$A$2:$A$1001,ALGLIB_SSA_XAUUSD!$B$2:$B$1001,"",0)</f>
        <v/>
      </c>
      <c r="C514" t="str">
        <f>_xlfn.XLOOKUP($A514,ALGLIB_SSA_XAUUSD!$A$2:$A$1001,ALGLIB_SSA_XAUUSD!$C$2:$C$1001,"",0)</f>
        <v/>
      </c>
      <c r="D514" s="1">
        <f>D506+(D518-D506)*8/12</f>
        <v>4670.7466666666669</v>
      </c>
      <c r="E514" s="1">
        <f>E506+(E518-E506)*8/12</f>
        <v>4663.9463800000003</v>
      </c>
      <c r="F514" s="1">
        <f>F506+(F518-F506)*8/12</f>
        <v>4660.2986099999998</v>
      </c>
      <c r="G514" s="1">
        <f>G506+(G518-G506)*8/12</f>
        <v>4676.5364300000001</v>
      </c>
      <c r="H514" s="1">
        <f>H506+(H518-H506)*8/12</f>
        <v>4644.7998966666664</v>
      </c>
      <c r="I514" t="str">
        <f>_xlfn.XLOOKUP($A514,ALGLIB_SSA_XAUUSD!$J$2:$J$1001,ALGLIB_SSA_XAUUSD!$K$2:$K$1001,"",0)</f>
        <v>XAUUSD</v>
      </c>
      <c r="J514" t="str">
        <f>_xlfn.XLOOKUP($A514,ALGLIB_SSA_XAUUSD!$J$2:$J$1001,ALGLIB_SSA_XAUUSD!$L$2:$L$1001,"",0)</f>
        <v>M5</v>
      </c>
      <c r="K514">
        <f>_xlfn.XLOOKUP($A514,ALGLIB_SSA_XAUUSD!$J$2:$J$1001,ALGLIB_SSA_XAUUSD!$M$2:$M$1001,"",0)</f>
        <v>4643.76</v>
      </c>
      <c r="L514">
        <f>_xlfn.XLOOKUP($A514,ALGLIB_SSA_XAUUSD!$J$2:$J$1001,ALGLIB_SSA_XAUUSD!$N$2:$N$1001,"",0)</f>
        <v>4640.8253599999998</v>
      </c>
      <c r="M514">
        <f>_xlfn.XLOOKUP($A514,ALGLIB_SSA_XAUUSD!$J$2:$J$1001,ALGLIB_SSA_XAUUSD!$O$2:$O$1001,"",0)</f>
        <v>4642.2589500000004</v>
      </c>
      <c r="N514">
        <f>_xlfn.XLOOKUP($A514,ALGLIB_SSA_XAUUSD!$J$2:$J$1001,ALGLIB_SSA_XAUUSD!$P$2:$P$1001,"",0)</f>
        <v>4643.4688699999997</v>
      </c>
      <c r="O514">
        <f>_xlfn.XLOOKUP($A514,ALGLIB_SSA_XAUUSD!$J$2:$J$1001,ALGLIB_SSA_XAUUSD!$Q$2:$Q$1001,"",0)</f>
        <v>4638.38231</v>
      </c>
      <c r="R514">
        <f t="shared" si="105"/>
        <v>1775547600</v>
      </c>
      <c r="S514" t="str">
        <f t="shared" si="106"/>
        <v>XAUUSD</v>
      </c>
      <c r="T514" t="str">
        <f t="shared" si="107"/>
        <v>M5</v>
      </c>
      <c r="U514">
        <f t="shared" si="108"/>
        <v>4643.76</v>
      </c>
      <c r="V514">
        <f t="shared" si="109"/>
        <v>4663.9463800000003</v>
      </c>
      <c r="W514">
        <f t="shared" si="110"/>
        <v>4660.2986099999998</v>
      </c>
      <c r="X514">
        <f t="shared" si="111"/>
        <v>4640.8253599999998</v>
      </c>
      <c r="Y514">
        <f t="shared" si="112"/>
        <v>4642.2589500000004</v>
      </c>
      <c r="Z514">
        <f t="shared" si="113"/>
        <v>4676.5364300000001</v>
      </c>
      <c r="AA514">
        <f t="shared" si="114"/>
        <v>4643.4688699999997</v>
      </c>
      <c r="AB514">
        <f t="shared" si="115"/>
        <v>4644.7998966666664</v>
      </c>
      <c r="AC514">
        <f t="shared" si="116"/>
        <v>4638.38231</v>
      </c>
      <c r="AE514">
        <f t="shared" si="117"/>
        <v>4640.8253599999998</v>
      </c>
      <c r="AF514">
        <f t="shared" si="118"/>
        <v>4676.5364300000001</v>
      </c>
      <c r="AG514">
        <f t="shared" si="119"/>
        <v>4644.7998966666664</v>
      </c>
    </row>
    <row r="515" spans="1:33" x14ac:dyDescent="0.55000000000000004">
      <c r="A515">
        <f>ALGLIB_SSA_XAUUSD!J515</f>
        <v>1775547900</v>
      </c>
      <c r="B515" t="str">
        <f>_xlfn.XLOOKUP($A515,ALGLIB_SSA_XAUUSD!$A$2:$A$1001,ALGLIB_SSA_XAUUSD!$B$2:$B$1001,"",0)</f>
        <v/>
      </c>
      <c r="C515" t="str">
        <f>_xlfn.XLOOKUP($A515,ALGLIB_SSA_XAUUSD!$A$2:$A$1001,ALGLIB_SSA_XAUUSD!$C$2:$C$1001,"",0)</f>
        <v/>
      </c>
      <c r="D515" s="1">
        <f>D506+(D518-D506)*9/12</f>
        <v>4673.8274999999994</v>
      </c>
      <c r="E515" s="1">
        <f>E506+(E518-E506)*9/12</f>
        <v>4664.1995074999995</v>
      </c>
      <c r="F515" s="1">
        <f>F506+(F518-F506)*9/12</f>
        <v>4660.5898774999996</v>
      </c>
      <c r="G515" s="1">
        <f>G506+(G518-G506)*9/12</f>
        <v>4676.9541149999995</v>
      </c>
      <c r="H515" s="1">
        <f>H506+(H518-H506)*9/12</f>
        <v>4645.0897949999999</v>
      </c>
      <c r="I515" t="str">
        <f>_xlfn.XLOOKUP($A515,ALGLIB_SSA_XAUUSD!$J$2:$J$1001,ALGLIB_SSA_XAUUSD!$K$2:$K$1001,"",0)</f>
        <v>XAUUSD</v>
      </c>
      <c r="J515" t="str">
        <f>_xlfn.XLOOKUP($A515,ALGLIB_SSA_XAUUSD!$J$2:$J$1001,ALGLIB_SSA_XAUUSD!$L$2:$L$1001,"",0)</f>
        <v>M5</v>
      </c>
      <c r="K515">
        <f>_xlfn.XLOOKUP($A515,ALGLIB_SSA_XAUUSD!$J$2:$J$1001,ALGLIB_SSA_XAUUSD!$M$2:$M$1001,"",0)</f>
        <v>4643.1899999999996</v>
      </c>
      <c r="L515">
        <f>_xlfn.XLOOKUP($A515,ALGLIB_SSA_XAUUSD!$J$2:$J$1001,ALGLIB_SSA_XAUUSD!$N$2:$N$1001,"",0)</f>
        <v>4641.0659699999997</v>
      </c>
      <c r="M515">
        <f>_xlfn.XLOOKUP($A515,ALGLIB_SSA_XAUUSD!$J$2:$J$1001,ALGLIB_SSA_XAUUSD!$O$2:$O$1001,"",0)</f>
        <v>4641.6624599999996</v>
      </c>
      <c r="N515">
        <f>_xlfn.XLOOKUP($A515,ALGLIB_SSA_XAUUSD!$J$2:$J$1001,ALGLIB_SSA_XAUUSD!$P$2:$P$1001,"",0)</f>
        <v>4643.54151</v>
      </c>
      <c r="O515">
        <f>_xlfn.XLOOKUP($A515,ALGLIB_SSA_XAUUSD!$J$2:$J$1001,ALGLIB_SSA_XAUUSD!$Q$2:$Q$1001,"",0)</f>
        <v>4638.1927100000003</v>
      </c>
      <c r="R515">
        <f t="shared" ref="R515:R578" si="120">A515</f>
        <v>1775547900</v>
      </c>
      <c r="S515" t="str">
        <f t="shared" ref="S515:S578" si="121">I515</f>
        <v>XAUUSD</v>
      </c>
      <c r="T515" t="str">
        <f t="shared" ref="T515:T578" si="122">J515</f>
        <v>M5</v>
      </c>
      <c r="U515">
        <f t="shared" ref="U515:U578" si="123">K515</f>
        <v>4643.1899999999996</v>
      </c>
      <c r="V515">
        <f t="shared" ref="V515:V578" si="124">E515</f>
        <v>4664.1995074999995</v>
      </c>
      <c r="W515">
        <f t="shared" ref="W515:W578" si="125">F515</f>
        <v>4660.5898774999996</v>
      </c>
      <c r="X515">
        <f t="shared" ref="X515:X578" si="126">L515</f>
        <v>4641.0659699999997</v>
      </c>
      <c r="Y515">
        <f t="shared" ref="Y515:Y578" si="127">M515</f>
        <v>4641.6624599999996</v>
      </c>
      <c r="Z515">
        <f t="shared" ref="Z515:Z578" si="128">G515</f>
        <v>4676.9541149999995</v>
      </c>
      <c r="AA515">
        <f t="shared" ref="AA515:AA578" si="129">N515</f>
        <v>4643.54151</v>
      </c>
      <c r="AB515">
        <f t="shared" ref="AB515:AB578" si="130">H515</f>
        <v>4645.0897949999999</v>
      </c>
      <c r="AC515">
        <f t="shared" ref="AC515:AC578" si="131">O515</f>
        <v>4638.1927100000003</v>
      </c>
      <c r="AE515">
        <f t="shared" ref="AE515:AE578" si="132">X515</f>
        <v>4641.0659699999997</v>
      </c>
      <c r="AF515">
        <f t="shared" ref="AF515:AF578" si="133">Z515</f>
        <v>4676.9541149999995</v>
      </c>
      <c r="AG515">
        <f t="shared" ref="AG515:AG578" si="134">AB515</f>
        <v>4645.0897949999999</v>
      </c>
    </row>
    <row r="516" spans="1:33" x14ac:dyDescent="0.55000000000000004">
      <c r="A516">
        <f>ALGLIB_SSA_XAUUSD!J516</f>
        <v>1775548200</v>
      </c>
      <c r="B516" t="str">
        <f>_xlfn.XLOOKUP($A516,ALGLIB_SSA_XAUUSD!$A$2:$A$1001,ALGLIB_SSA_XAUUSD!$B$2:$B$1001,"",0)</f>
        <v/>
      </c>
      <c r="C516" t="str">
        <f>_xlfn.XLOOKUP($A516,ALGLIB_SSA_XAUUSD!$A$2:$A$1001,ALGLIB_SSA_XAUUSD!$C$2:$C$1001,"",0)</f>
        <v/>
      </c>
      <c r="D516" s="1">
        <f>D506+(D518-D506)*10/12</f>
        <v>4676.9083333333328</v>
      </c>
      <c r="E516" s="1">
        <f>E506+(E518-E506)*10/12</f>
        <v>4664.4526349999996</v>
      </c>
      <c r="F516" s="1">
        <f>F506+(F518-F506)*10/12</f>
        <v>4660.8811449999994</v>
      </c>
      <c r="G516" s="1">
        <f>G506+(G518-G506)*10/12</f>
        <v>4677.3717999999999</v>
      </c>
      <c r="H516" s="1">
        <f>H506+(H518-H506)*10/12</f>
        <v>4645.3796933333333</v>
      </c>
      <c r="I516" t="str">
        <f>_xlfn.XLOOKUP($A516,ALGLIB_SSA_XAUUSD!$J$2:$J$1001,ALGLIB_SSA_XAUUSD!$K$2:$K$1001,"",0)</f>
        <v>XAUUSD</v>
      </c>
      <c r="J516" t="str">
        <f>_xlfn.XLOOKUP($A516,ALGLIB_SSA_XAUUSD!$J$2:$J$1001,ALGLIB_SSA_XAUUSD!$L$2:$L$1001,"",0)</f>
        <v>M5</v>
      </c>
      <c r="K516">
        <f>_xlfn.XLOOKUP($A516,ALGLIB_SSA_XAUUSD!$J$2:$J$1001,ALGLIB_SSA_XAUUSD!$M$2:$M$1001,"",0)</f>
        <v>4639.78</v>
      </c>
      <c r="L516">
        <f>_xlfn.XLOOKUP($A516,ALGLIB_SSA_XAUUSD!$J$2:$J$1001,ALGLIB_SSA_XAUUSD!$N$2:$N$1001,"",0)</f>
        <v>4642.7150099999999</v>
      </c>
      <c r="M516">
        <f>_xlfn.XLOOKUP($A516,ALGLIB_SSA_XAUUSD!$J$2:$J$1001,ALGLIB_SSA_XAUUSD!$O$2:$O$1001,"",0)</f>
        <v>4642.1887399999996</v>
      </c>
      <c r="N516">
        <f>_xlfn.XLOOKUP($A516,ALGLIB_SSA_XAUUSD!$J$2:$J$1001,ALGLIB_SSA_XAUUSD!$P$2:$P$1001,"",0)</f>
        <v>4645.3575799999999</v>
      </c>
      <c r="O516">
        <f>_xlfn.XLOOKUP($A516,ALGLIB_SSA_XAUUSD!$J$2:$J$1001,ALGLIB_SSA_XAUUSD!$Q$2:$Q$1001,"",0)</f>
        <v>4638.9630800000004</v>
      </c>
      <c r="R516">
        <f t="shared" si="120"/>
        <v>1775548200</v>
      </c>
      <c r="S516" t="str">
        <f t="shared" si="121"/>
        <v>XAUUSD</v>
      </c>
      <c r="T516" t="str">
        <f t="shared" si="122"/>
        <v>M5</v>
      </c>
      <c r="U516">
        <f t="shared" si="123"/>
        <v>4639.78</v>
      </c>
      <c r="V516">
        <f t="shared" si="124"/>
        <v>4664.4526349999996</v>
      </c>
      <c r="W516">
        <f t="shared" si="125"/>
        <v>4660.8811449999994</v>
      </c>
      <c r="X516">
        <f t="shared" si="126"/>
        <v>4642.7150099999999</v>
      </c>
      <c r="Y516">
        <f t="shared" si="127"/>
        <v>4642.1887399999996</v>
      </c>
      <c r="Z516">
        <f t="shared" si="128"/>
        <v>4677.3717999999999</v>
      </c>
      <c r="AA516">
        <f t="shared" si="129"/>
        <v>4645.3575799999999</v>
      </c>
      <c r="AB516">
        <f t="shared" si="130"/>
        <v>4645.3796933333333</v>
      </c>
      <c r="AC516">
        <f t="shared" si="131"/>
        <v>4638.9630800000004</v>
      </c>
      <c r="AE516">
        <f t="shared" si="132"/>
        <v>4642.7150099999999</v>
      </c>
      <c r="AF516">
        <f t="shared" si="133"/>
        <v>4677.3717999999999</v>
      </c>
      <c r="AG516">
        <f t="shared" si="134"/>
        <v>4645.3796933333333</v>
      </c>
    </row>
    <row r="517" spans="1:33" x14ac:dyDescent="0.55000000000000004">
      <c r="A517">
        <f>ALGLIB_SSA_XAUUSD!J517</f>
        <v>1775548500</v>
      </c>
      <c r="B517" t="str">
        <f>_xlfn.XLOOKUP($A517,ALGLIB_SSA_XAUUSD!$A$2:$A$1001,ALGLIB_SSA_XAUUSD!$B$2:$B$1001,"",0)</f>
        <v/>
      </c>
      <c r="C517" t="str">
        <f>_xlfn.XLOOKUP($A517,ALGLIB_SSA_XAUUSD!$A$2:$A$1001,ALGLIB_SSA_XAUUSD!$C$2:$C$1001,"",0)</f>
        <v/>
      </c>
      <c r="D517" s="1">
        <f>D506+(D518-D506)*11/12</f>
        <v>4679.9891666666663</v>
      </c>
      <c r="E517" s="1">
        <f>E506+(E518-E506)*11/12</f>
        <v>4664.7057624999998</v>
      </c>
      <c r="F517" s="1">
        <f>F506+(F518-F506)*11/12</f>
        <v>4661.1724125000001</v>
      </c>
      <c r="G517" s="1">
        <f>G506+(G518-G506)*11/12</f>
        <v>4677.7894849999993</v>
      </c>
      <c r="H517" s="1">
        <f>H506+(H518-H506)*11/12</f>
        <v>4645.6695916666667</v>
      </c>
      <c r="I517" t="str">
        <f>_xlfn.XLOOKUP($A517,ALGLIB_SSA_XAUUSD!$J$2:$J$1001,ALGLIB_SSA_XAUUSD!$K$2:$K$1001,"",0)</f>
        <v>XAUUSD</v>
      </c>
      <c r="J517" t="str">
        <f>_xlfn.XLOOKUP($A517,ALGLIB_SSA_XAUUSD!$J$2:$J$1001,ALGLIB_SSA_XAUUSD!$L$2:$L$1001,"",0)</f>
        <v>M5</v>
      </c>
      <c r="K517">
        <f>_xlfn.XLOOKUP($A517,ALGLIB_SSA_XAUUSD!$J$2:$J$1001,ALGLIB_SSA_XAUUSD!$M$2:$M$1001,"",0)</f>
        <v>4646.1000000000004</v>
      </c>
      <c r="L517">
        <f>_xlfn.XLOOKUP($A517,ALGLIB_SSA_XAUUSD!$J$2:$J$1001,ALGLIB_SSA_XAUUSD!$N$2:$N$1001,"",0)</f>
        <v>4645.9839700000002</v>
      </c>
      <c r="M517">
        <f>_xlfn.XLOOKUP($A517,ALGLIB_SSA_XAUUSD!$J$2:$J$1001,ALGLIB_SSA_XAUUSD!$O$2:$O$1001,"",0)</f>
        <v>4644.0863499999996</v>
      </c>
      <c r="N517">
        <f>_xlfn.XLOOKUP($A517,ALGLIB_SSA_XAUUSD!$J$2:$J$1001,ALGLIB_SSA_XAUUSD!$P$2:$P$1001,"",0)</f>
        <v>4648.9930800000002</v>
      </c>
      <c r="O517">
        <f>_xlfn.XLOOKUP($A517,ALGLIB_SSA_XAUUSD!$J$2:$J$1001,ALGLIB_SSA_XAUUSD!$Q$2:$Q$1001,"",0)</f>
        <v>4640.9263099999998</v>
      </c>
      <c r="R517">
        <f t="shared" si="120"/>
        <v>1775548500</v>
      </c>
      <c r="S517" t="str">
        <f t="shared" si="121"/>
        <v>XAUUSD</v>
      </c>
      <c r="T517" t="str">
        <f t="shared" si="122"/>
        <v>M5</v>
      </c>
      <c r="U517">
        <f t="shared" si="123"/>
        <v>4646.1000000000004</v>
      </c>
      <c r="V517">
        <f t="shared" si="124"/>
        <v>4664.7057624999998</v>
      </c>
      <c r="W517">
        <f t="shared" si="125"/>
        <v>4661.1724125000001</v>
      </c>
      <c r="X517">
        <f t="shared" si="126"/>
        <v>4645.9839700000002</v>
      </c>
      <c r="Y517">
        <f t="shared" si="127"/>
        <v>4644.0863499999996</v>
      </c>
      <c r="Z517">
        <f t="shared" si="128"/>
        <v>4677.7894849999993</v>
      </c>
      <c r="AA517">
        <f t="shared" si="129"/>
        <v>4648.9930800000002</v>
      </c>
      <c r="AB517">
        <f t="shared" si="130"/>
        <v>4645.6695916666667</v>
      </c>
      <c r="AC517">
        <f t="shared" si="131"/>
        <v>4640.9263099999998</v>
      </c>
      <c r="AE517">
        <f t="shared" si="132"/>
        <v>4645.9839700000002</v>
      </c>
      <c r="AF517">
        <f t="shared" si="133"/>
        <v>4677.7894849999993</v>
      </c>
      <c r="AG517">
        <f t="shared" si="134"/>
        <v>4645.6695916666667</v>
      </c>
    </row>
    <row r="518" spans="1:33" x14ac:dyDescent="0.55000000000000004">
      <c r="A518">
        <f>ALGLIB_SSA_XAUUSD!J518</f>
        <v>1775548800</v>
      </c>
      <c r="B518" t="str">
        <f>_xlfn.XLOOKUP($A518,ALGLIB_SSA_XAUUSD!$A$2:$A$1001,ALGLIB_SSA_XAUUSD!$B$2:$B$1001,"",0)</f>
        <v>XAUUSD</v>
      </c>
      <c r="C518" t="str">
        <f>_xlfn.XLOOKUP($A518,ALGLIB_SSA_XAUUSD!$A$2:$A$1001,ALGLIB_SSA_XAUUSD!$C$2:$C$1001,"",0)</f>
        <v>H1</v>
      </c>
      <c r="D518" s="2">
        <f>_xlfn.XLOOKUP($A518,ALGLIB_SSA_XAUUSD!$A$2:$A$1001,ALGLIB_SSA_XAUUSD!$D$2:$D$1001,"",0)</f>
        <v>4683.07</v>
      </c>
      <c r="E518" s="2">
        <f>_xlfn.XLOOKUP($A518,ALGLIB_SSA_XAUUSD!$A$2:$A$1001,ALGLIB_SSA_XAUUSD!$E$2:$E$1001,"",0)</f>
        <v>4664.9588899999999</v>
      </c>
      <c r="F518" s="2">
        <f>_xlfn.XLOOKUP($A518,ALGLIB_SSA_XAUUSD!$A$2:$A$1001,ALGLIB_SSA_XAUUSD!$F$2:$F$1001,"",0)</f>
        <v>4661.4636799999998</v>
      </c>
      <c r="G518" s="2">
        <f>_xlfn.XLOOKUP($A518,ALGLIB_SSA_XAUUSD!$A$2:$A$1001,ALGLIB_SSA_XAUUSD!$G$2:$G$1001,"",0)</f>
        <v>4678.2071699999997</v>
      </c>
      <c r="H518" s="2">
        <f>_xlfn.XLOOKUP($A518,ALGLIB_SSA_XAUUSD!$A$2:$A$1001,ALGLIB_SSA_XAUUSD!$H$2:$H$1001,"",0)</f>
        <v>4645.9594900000002</v>
      </c>
      <c r="I518" t="str">
        <f>_xlfn.XLOOKUP($A518,ALGLIB_SSA_XAUUSD!$J$2:$J$1001,ALGLIB_SSA_XAUUSD!$K$2:$K$1001,"",0)</f>
        <v>XAUUSD</v>
      </c>
      <c r="J518" t="str">
        <f>_xlfn.XLOOKUP($A518,ALGLIB_SSA_XAUUSD!$J$2:$J$1001,ALGLIB_SSA_XAUUSD!$L$2:$L$1001,"",0)</f>
        <v>M5</v>
      </c>
      <c r="K518">
        <f>_xlfn.XLOOKUP($A518,ALGLIB_SSA_XAUUSD!$J$2:$J$1001,ALGLIB_SSA_XAUUSD!$M$2:$M$1001,"",0)</f>
        <v>4650.37</v>
      </c>
      <c r="L518">
        <f>_xlfn.XLOOKUP($A518,ALGLIB_SSA_XAUUSD!$J$2:$J$1001,ALGLIB_SSA_XAUUSD!$N$2:$N$1001,"",0)</f>
        <v>4650.6610199999996</v>
      </c>
      <c r="M518">
        <f>_xlfn.XLOOKUP($A518,ALGLIB_SSA_XAUUSD!$J$2:$J$1001,ALGLIB_SSA_XAUUSD!$O$2:$O$1001,"",0)</f>
        <v>4647.3736900000004</v>
      </c>
      <c r="N518">
        <f>_xlfn.XLOOKUP($A518,ALGLIB_SSA_XAUUSD!$J$2:$J$1001,ALGLIB_SSA_XAUUSD!$P$2:$P$1001,"",0)</f>
        <v>4654.2536399999999</v>
      </c>
      <c r="O518">
        <f>_xlfn.XLOOKUP($A518,ALGLIB_SSA_XAUUSD!$J$2:$J$1001,ALGLIB_SSA_XAUUSD!$Q$2:$Q$1001,"",0)</f>
        <v>4644.1935899999999</v>
      </c>
      <c r="R518">
        <f t="shared" si="120"/>
        <v>1775548800</v>
      </c>
      <c r="S518" t="str">
        <f t="shared" si="121"/>
        <v>XAUUSD</v>
      </c>
      <c r="T518" t="str">
        <f t="shared" si="122"/>
        <v>M5</v>
      </c>
      <c r="U518">
        <f t="shared" si="123"/>
        <v>4650.37</v>
      </c>
      <c r="V518">
        <f t="shared" si="124"/>
        <v>4664.9588899999999</v>
      </c>
      <c r="W518">
        <f t="shared" si="125"/>
        <v>4661.4636799999998</v>
      </c>
      <c r="X518">
        <f t="shared" si="126"/>
        <v>4650.6610199999996</v>
      </c>
      <c r="Y518">
        <f t="shared" si="127"/>
        <v>4647.3736900000004</v>
      </c>
      <c r="Z518">
        <f t="shared" si="128"/>
        <v>4678.2071699999997</v>
      </c>
      <c r="AA518">
        <f t="shared" si="129"/>
        <v>4654.2536399999999</v>
      </c>
      <c r="AB518">
        <f t="shared" si="130"/>
        <v>4645.9594900000002</v>
      </c>
      <c r="AC518">
        <f t="shared" si="131"/>
        <v>4644.1935899999999</v>
      </c>
      <c r="AE518">
        <f t="shared" si="132"/>
        <v>4650.6610199999996</v>
      </c>
      <c r="AF518">
        <f t="shared" si="133"/>
        <v>4678.2071699999997</v>
      </c>
      <c r="AG518">
        <f t="shared" si="134"/>
        <v>4645.9594900000002</v>
      </c>
    </row>
    <row r="519" spans="1:33" x14ac:dyDescent="0.55000000000000004">
      <c r="A519">
        <f>ALGLIB_SSA_XAUUSD!J519</f>
        <v>1775549100</v>
      </c>
      <c r="B519" t="str">
        <f>_xlfn.XLOOKUP($A519,ALGLIB_SSA_XAUUSD!$A$2:$A$1001,ALGLIB_SSA_XAUUSD!$B$2:$B$1001,"",0)</f>
        <v/>
      </c>
      <c r="C519" t="str">
        <f>_xlfn.XLOOKUP($A519,ALGLIB_SSA_XAUUSD!$A$2:$A$1001,ALGLIB_SSA_XAUUSD!$C$2:$C$1001,"",0)</f>
        <v/>
      </c>
      <c r="D519" s="1">
        <f>D518+(D530-D518)*1/12</f>
        <v>4682.0541666666668</v>
      </c>
      <c r="E519" s="1">
        <f>E518+(E530-E518)*1/12</f>
        <v>4664.9439241666669</v>
      </c>
      <c r="F519" s="1">
        <f>F518+(F530-F518)*1/12</f>
        <v>4661.6018308333332</v>
      </c>
      <c r="G519" s="1">
        <f>G518+(G530-G518)*1/12</f>
        <v>4678.389965833333</v>
      </c>
      <c r="H519" s="1">
        <f>H518+(H530-H518)*1/12</f>
        <v>4646.0823058333335</v>
      </c>
      <c r="I519" t="str">
        <f>_xlfn.XLOOKUP($A519,ALGLIB_SSA_XAUUSD!$J$2:$J$1001,ALGLIB_SSA_XAUUSD!$K$2:$K$1001,"",0)</f>
        <v>XAUUSD</v>
      </c>
      <c r="J519" t="str">
        <f>_xlfn.XLOOKUP($A519,ALGLIB_SSA_XAUUSD!$J$2:$J$1001,ALGLIB_SSA_XAUUSD!$L$2:$L$1001,"",0)</f>
        <v>M5</v>
      </c>
      <c r="K519">
        <f>_xlfn.XLOOKUP($A519,ALGLIB_SSA_XAUUSD!$J$2:$J$1001,ALGLIB_SSA_XAUUSD!$M$2:$M$1001,"",0)</f>
        <v>4651.55</v>
      </c>
      <c r="L519">
        <f>_xlfn.XLOOKUP($A519,ALGLIB_SSA_XAUUSD!$J$2:$J$1001,ALGLIB_SSA_XAUUSD!$N$2:$N$1001,"",0)</f>
        <v>4656.3765899999999</v>
      </c>
      <c r="M519">
        <f>_xlfn.XLOOKUP($A519,ALGLIB_SSA_XAUUSD!$J$2:$J$1001,ALGLIB_SSA_XAUUSD!$O$2:$O$1001,"",0)</f>
        <v>4651.8751400000001</v>
      </c>
      <c r="N519">
        <f>_xlfn.XLOOKUP($A519,ALGLIB_SSA_XAUUSD!$J$2:$J$1001,ALGLIB_SSA_XAUUSD!$P$2:$P$1001,"",0)</f>
        <v>4660.4736499999999</v>
      </c>
      <c r="O519">
        <f>_xlfn.XLOOKUP($A519,ALGLIB_SSA_XAUUSD!$J$2:$J$1001,ALGLIB_SSA_XAUUSD!$Q$2:$Q$1001,"",0)</f>
        <v>4648.5843100000002</v>
      </c>
      <c r="R519">
        <f t="shared" si="120"/>
        <v>1775549100</v>
      </c>
      <c r="S519" t="str">
        <f t="shared" si="121"/>
        <v>XAUUSD</v>
      </c>
      <c r="T519" t="str">
        <f t="shared" si="122"/>
        <v>M5</v>
      </c>
      <c r="U519">
        <f t="shared" si="123"/>
        <v>4651.55</v>
      </c>
      <c r="V519">
        <f t="shared" si="124"/>
        <v>4664.9439241666669</v>
      </c>
      <c r="W519">
        <f t="shared" si="125"/>
        <v>4661.6018308333332</v>
      </c>
      <c r="X519">
        <f t="shared" si="126"/>
        <v>4656.3765899999999</v>
      </c>
      <c r="Y519">
        <f t="shared" si="127"/>
        <v>4651.8751400000001</v>
      </c>
      <c r="Z519">
        <f t="shared" si="128"/>
        <v>4678.389965833333</v>
      </c>
      <c r="AA519">
        <f t="shared" si="129"/>
        <v>4660.4736499999999</v>
      </c>
      <c r="AB519">
        <f t="shared" si="130"/>
        <v>4646.0823058333335</v>
      </c>
      <c r="AC519">
        <f t="shared" si="131"/>
        <v>4648.5843100000002</v>
      </c>
      <c r="AE519">
        <f t="shared" si="132"/>
        <v>4656.3765899999999</v>
      </c>
      <c r="AF519">
        <f t="shared" si="133"/>
        <v>4678.389965833333</v>
      </c>
      <c r="AG519">
        <f t="shared" si="134"/>
        <v>4646.0823058333335</v>
      </c>
    </row>
    <row r="520" spans="1:33" x14ac:dyDescent="0.55000000000000004">
      <c r="A520">
        <f>ALGLIB_SSA_XAUUSD!J520</f>
        <v>1775549400</v>
      </c>
      <c r="B520" t="str">
        <f>_xlfn.XLOOKUP($A520,ALGLIB_SSA_XAUUSD!$A$2:$A$1001,ALGLIB_SSA_XAUUSD!$B$2:$B$1001,"",0)</f>
        <v/>
      </c>
      <c r="C520" t="str">
        <f>_xlfn.XLOOKUP($A520,ALGLIB_SSA_XAUUSD!$A$2:$A$1001,ALGLIB_SSA_XAUUSD!$C$2:$C$1001,"",0)</f>
        <v/>
      </c>
      <c r="D520" s="1">
        <f>D518+(D530-D518)*2/12</f>
        <v>4681.038333333333</v>
      </c>
      <c r="E520" s="1">
        <f>E518+(E530-E518)*2/12</f>
        <v>4664.928958333333</v>
      </c>
      <c r="F520" s="1">
        <f>F518+(F530-F518)*2/12</f>
        <v>4661.7399816666666</v>
      </c>
      <c r="G520" s="1">
        <f>G518+(G530-G518)*2/12</f>
        <v>4678.5727616666663</v>
      </c>
      <c r="H520" s="1">
        <f>H518+(H530-H518)*2/12</f>
        <v>4646.2051216666669</v>
      </c>
      <c r="I520" t="str">
        <f>_xlfn.XLOOKUP($A520,ALGLIB_SSA_XAUUSD!$J$2:$J$1001,ALGLIB_SSA_XAUUSD!$K$2:$K$1001,"",0)</f>
        <v>XAUUSD</v>
      </c>
      <c r="J520" t="str">
        <f>_xlfn.XLOOKUP($A520,ALGLIB_SSA_XAUUSD!$J$2:$J$1001,ALGLIB_SSA_XAUUSD!$L$2:$L$1001,"",0)</f>
        <v>M5</v>
      </c>
      <c r="K520">
        <f>_xlfn.XLOOKUP($A520,ALGLIB_SSA_XAUUSD!$J$2:$J$1001,ALGLIB_SSA_XAUUSD!$M$2:$M$1001,"",0)</f>
        <v>4663.43</v>
      </c>
      <c r="L520">
        <f>_xlfn.XLOOKUP($A520,ALGLIB_SSA_XAUUSD!$J$2:$J$1001,ALGLIB_SSA_XAUUSD!$N$2:$N$1001,"",0)</f>
        <v>4662.6843200000003</v>
      </c>
      <c r="M520">
        <f>_xlfn.XLOOKUP($A520,ALGLIB_SSA_XAUUSD!$J$2:$J$1001,ALGLIB_SSA_XAUUSD!$O$2:$O$1001,"",0)</f>
        <v>4657.2797300000002</v>
      </c>
      <c r="N520">
        <f>_xlfn.XLOOKUP($A520,ALGLIB_SSA_XAUUSD!$J$2:$J$1001,ALGLIB_SSA_XAUUSD!$P$2:$P$1001,"",0)</f>
        <v>4667.2751500000004</v>
      </c>
      <c r="O520">
        <f>_xlfn.XLOOKUP($A520,ALGLIB_SSA_XAUUSD!$J$2:$J$1001,ALGLIB_SSA_XAUUSD!$Q$2:$Q$1001,"",0)</f>
        <v>4653.8036499999998</v>
      </c>
      <c r="R520">
        <f t="shared" si="120"/>
        <v>1775549400</v>
      </c>
      <c r="S520" t="str">
        <f t="shared" si="121"/>
        <v>XAUUSD</v>
      </c>
      <c r="T520" t="str">
        <f t="shared" si="122"/>
        <v>M5</v>
      </c>
      <c r="U520">
        <f t="shared" si="123"/>
        <v>4663.43</v>
      </c>
      <c r="V520">
        <f t="shared" si="124"/>
        <v>4664.928958333333</v>
      </c>
      <c r="W520">
        <f t="shared" si="125"/>
        <v>4661.7399816666666</v>
      </c>
      <c r="X520">
        <f t="shared" si="126"/>
        <v>4662.6843200000003</v>
      </c>
      <c r="Y520">
        <f t="shared" si="127"/>
        <v>4657.2797300000002</v>
      </c>
      <c r="Z520">
        <f t="shared" si="128"/>
        <v>4678.5727616666663</v>
      </c>
      <c r="AA520">
        <f t="shared" si="129"/>
        <v>4667.2751500000004</v>
      </c>
      <c r="AB520">
        <f t="shared" si="130"/>
        <v>4646.2051216666669</v>
      </c>
      <c r="AC520">
        <f t="shared" si="131"/>
        <v>4653.8036499999998</v>
      </c>
      <c r="AE520">
        <f t="shared" si="132"/>
        <v>4662.6843200000003</v>
      </c>
      <c r="AF520">
        <f t="shared" si="133"/>
        <v>4678.5727616666663</v>
      </c>
      <c r="AG520">
        <f t="shared" si="134"/>
        <v>4646.2051216666669</v>
      </c>
    </row>
    <row r="521" spans="1:33" x14ac:dyDescent="0.55000000000000004">
      <c r="A521">
        <f>ALGLIB_SSA_XAUUSD!J521</f>
        <v>1775549700</v>
      </c>
      <c r="B521" t="str">
        <f>_xlfn.XLOOKUP($A521,ALGLIB_SSA_XAUUSD!$A$2:$A$1001,ALGLIB_SSA_XAUUSD!$B$2:$B$1001,"",0)</f>
        <v/>
      </c>
      <c r="C521" t="str">
        <f>_xlfn.XLOOKUP($A521,ALGLIB_SSA_XAUUSD!$A$2:$A$1001,ALGLIB_SSA_XAUUSD!$C$2:$C$1001,"",0)</f>
        <v/>
      </c>
      <c r="D521" s="1">
        <f>D518+(D530-D518)*3/12</f>
        <v>4680.0225</v>
      </c>
      <c r="E521" s="1">
        <f>E518+(E530-E518)*3/12</f>
        <v>4664.9139924999999</v>
      </c>
      <c r="F521" s="1">
        <f>F518+(F530-F518)*3/12</f>
        <v>4661.8781325</v>
      </c>
      <c r="G521" s="1">
        <f>G518+(G530-G518)*3/12</f>
        <v>4678.7555574999997</v>
      </c>
      <c r="H521" s="1">
        <f>H518+(H530-H518)*3/12</f>
        <v>4646.3279375000002</v>
      </c>
      <c r="I521" t="str">
        <f>_xlfn.XLOOKUP($A521,ALGLIB_SSA_XAUUSD!$J$2:$J$1001,ALGLIB_SSA_XAUUSD!$K$2:$K$1001,"",0)</f>
        <v>XAUUSD</v>
      </c>
      <c r="J521" t="str">
        <f>_xlfn.XLOOKUP($A521,ALGLIB_SSA_XAUUSD!$J$2:$J$1001,ALGLIB_SSA_XAUUSD!$L$2:$L$1001,"",0)</f>
        <v>M5</v>
      </c>
      <c r="K521">
        <f>_xlfn.XLOOKUP($A521,ALGLIB_SSA_XAUUSD!$J$2:$J$1001,ALGLIB_SSA_XAUUSD!$M$2:$M$1001,"",0)</f>
        <v>4661.58</v>
      </c>
      <c r="L521">
        <f>_xlfn.XLOOKUP($A521,ALGLIB_SSA_XAUUSD!$J$2:$J$1001,ALGLIB_SSA_XAUUSD!$N$2:$N$1001,"",0)</f>
        <v>4668.8171400000001</v>
      </c>
      <c r="M521">
        <f>_xlfn.XLOOKUP($A521,ALGLIB_SSA_XAUUSD!$J$2:$J$1001,ALGLIB_SSA_XAUUSD!$O$2:$O$1001,"",0)</f>
        <v>4663.0484299999998</v>
      </c>
      <c r="N521">
        <f>_xlfn.XLOOKUP($A521,ALGLIB_SSA_XAUUSD!$J$2:$J$1001,ALGLIB_SSA_XAUUSD!$P$2:$P$1001,"",0)</f>
        <v>4673.7921100000003</v>
      </c>
      <c r="O521">
        <f>_xlfn.XLOOKUP($A521,ALGLIB_SSA_XAUUSD!$J$2:$J$1001,ALGLIB_SSA_XAUUSD!$Q$2:$Q$1001,"",0)</f>
        <v>4659.5071099999996</v>
      </c>
      <c r="R521">
        <f t="shared" si="120"/>
        <v>1775549700</v>
      </c>
      <c r="S521" t="str">
        <f t="shared" si="121"/>
        <v>XAUUSD</v>
      </c>
      <c r="T521" t="str">
        <f t="shared" si="122"/>
        <v>M5</v>
      </c>
      <c r="U521">
        <f t="shared" si="123"/>
        <v>4661.58</v>
      </c>
      <c r="V521">
        <f t="shared" si="124"/>
        <v>4664.9139924999999</v>
      </c>
      <c r="W521">
        <f t="shared" si="125"/>
        <v>4661.8781325</v>
      </c>
      <c r="X521">
        <f t="shared" si="126"/>
        <v>4668.8171400000001</v>
      </c>
      <c r="Y521">
        <f t="shared" si="127"/>
        <v>4663.0484299999998</v>
      </c>
      <c r="Z521">
        <f t="shared" si="128"/>
        <v>4678.7555574999997</v>
      </c>
      <c r="AA521">
        <f t="shared" si="129"/>
        <v>4673.7921100000003</v>
      </c>
      <c r="AB521">
        <f t="shared" si="130"/>
        <v>4646.3279375000002</v>
      </c>
      <c r="AC521">
        <f t="shared" si="131"/>
        <v>4659.5071099999996</v>
      </c>
      <c r="AE521">
        <f t="shared" si="132"/>
        <v>4668.8171400000001</v>
      </c>
      <c r="AF521">
        <f t="shared" si="133"/>
        <v>4678.7555574999997</v>
      </c>
      <c r="AG521">
        <f t="shared" si="134"/>
        <v>4646.3279375000002</v>
      </c>
    </row>
    <row r="522" spans="1:33" x14ac:dyDescent="0.55000000000000004">
      <c r="A522">
        <f>ALGLIB_SSA_XAUUSD!J522</f>
        <v>1775550000</v>
      </c>
      <c r="B522" t="str">
        <f>_xlfn.XLOOKUP($A522,ALGLIB_SSA_XAUUSD!$A$2:$A$1001,ALGLIB_SSA_XAUUSD!$B$2:$B$1001,"",0)</f>
        <v/>
      </c>
      <c r="C522" t="str">
        <f>_xlfn.XLOOKUP($A522,ALGLIB_SSA_XAUUSD!$A$2:$A$1001,ALGLIB_SSA_XAUUSD!$C$2:$C$1001,"",0)</f>
        <v/>
      </c>
      <c r="D522" s="1">
        <f>D518+(D530-D518)*4/12</f>
        <v>4679.0066666666662</v>
      </c>
      <c r="E522" s="1">
        <f>E518+(E530-E518)*4/12</f>
        <v>4664.8990266666669</v>
      </c>
      <c r="F522" s="1">
        <f>F518+(F530-F518)*4/12</f>
        <v>4662.0162833333334</v>
      </c>
      <c r="G522" s="1">
        <f>G518+(G530-G518)*4/12</f>
        <v>4678.938353333333</v>
      </c>
      <c r="H522" s="1">
        <f>H518+(H530-H518)*4/12</f>
        <v>4646.4507533333335</v>
      </c>
      <c r="I522" t="str">
        <f>_xlfn.XLOOKUP($A522,ALGLIB_SSA_XAUUSD!$J$2:$J$1001,ALGLIB_SSA_XAUUSD!$K$2:$K$1001,"",0)</f>
        <v>XAUUSD</v>
      </c>
      <c r="J522" t="str">
        <f>_xlfn.XLOOKUP($A522,ALGLIB_SSA_XAUUSD!$J$2:$J$1001,ALGLIB_SSA_XAUUSD!$L$2:$L$1001,"",0)</f>
        <v>M5</v>
      </c>
      <c r="K522">
        <f>_xlfn.XLOOKUP($A522,ALGLIB_SSA_XAUUSD!$J$2:$J$1001,ALGLIB_SSA_XAUUSD!$M$2:$M$1001,"",0)</f>
        <v>4684.4799999999996</v>
      </c>
      <c r="L522">
        <f>_xlfn.XLOOKUP($A522,ALGLIB_SSA_XAUUSD!$J$2:$J$1001,ALGLIB_SSA_XAUUSD!$N$2:$N$1001,"",0)</f>
        <v>4674.3835399999998</v>
      </c>
      <c r="M522">
        <f>_xlfn.XLOOKUP($A522,ALGLIB_SSA_XAUUSD!$J$2:$J$1001,ALGLIB_SSA_XAUUSD!$O$2:$O$1001,"",0)</f>
        <v>4668.7159899999997</v>
      </c>
      <c r="N522">
        <f>_xlfn.XLOOKUP($A522,ALGLIB_SSA_XAUUSD!$J$2:$J$1001,ALGLIB_SSA_XAUUSD!$P$2:$P$1001,"",0)</f>
        <v>4679.5384599999998</v>
      </c>
      <c r="O522">
        <f>_xlfn.XLOOKUP($A522,ALGLIB_SSA_XAUUSD!$J$2:$J$1001,ALGLIB_SSA_XAUUSD!$Q$2:$Q$1001,"",0)</f>
        <v>4665.1736199999996</v>
      </c>
      <c r="R522">
        <f t="shared" si="120"/>
        <v>1775550000</v>
      </c>
      <c r="S522" t="str">
        <f t="shared" si="121"/>
        <v>XAUUSD</v>
      </c>
      <c r="T522" t="str">
        <f t="shared" si="122"/>
        <v>M5</v>
      </c>
      <c r="U522">
        <f t="shared" si="123"/>
        <v>4684.4799999999996</v>
      </c>
      <c r="V522">
        <f t="shared" si="124"/>
        <v>4664.8990266666669</v>
      </c>
      <c r="W522">
        <f t="shared" si="125"/>
        <v>4662.0162833333334</v>
      </c>
      <c r="X522">
        <f t="shared" si="126"/>
        <v>4674.3835399999998</v>
      </c>
      <c r="Y522">
        <f t="shared" si="127"/>
        <v>4668.7159899999997</v>
      </c>
      <c r="Z522">
        <f t="shared" si="128"/>
        <v>4678.938353333333</v>
      </c>
      <c r="AA522">
        <f t="shared" si="129"/>
        <v>4679.5384599999998</v>
      </c>
      <c r="AB522">
        <f t="shared" si="130"/>
        <v>4646.4507533333335</v>
      </c>
      <c r="AC522">
        <f t="shared" si="131"/>
        <v>4665.1736199999996</v>
      </c>
      <c r="AE522">
        <f t="shared" si="132"/>
        <v>4674.3835399999998</v>
      </c>
      <c r="AF522">
        <f t="shared" si="133"/>
        <v>4678.938353333333</v>
      </c>
      <c r="AG522">
        <f t="shared" si="134"/>
        <v>4646.4507533333335</v>
      </c>
    </row>
    <row r="523" spans="1:33" x14ac:dyDescent="0.55000000000000004">
      <c r="A523">
        <f>ALGLIB_SSA_XAUUSD!J523</f>
        <v>1775550300</v>
      </c>
      <c r="B523" t="str">
        <f>_xlfn.XLOOKUP($A523,ALGLIB_SSA_XAUUSD!$A$2:$A$1001,ALGLIB_SSA_XAUUSD!$B$2:$B$1001,"",0)</f>
        <v/>
      </c>
      <c r="C523" t="str">
        <f>_xlfn.XLOOKUP($A523,ALGLIB_SSA_XAUUSD!$A$2:$A$1001,ALGLIB_SSA_XAUUSD!$C$2:$C$1001,"",0)</f>
        <v/>
      </c>
      <c r="D523" s="1">
        <f>D518+(D530-D518)*5/12</f>
        <v>4677.9908333333333</v>
      </c>
      <c r="E523" s="1">
        <f>E518+(E530-E518)*5/12</f>
        <v>4664.884060833333</v>
      </c>
      <c r="F523" s="1">
        <f>F518+(F530-F518)*5/12</f>
        <v>4662.1544341666668</v>
      </c>
      <c r="G523" s="1">
        <f>G518+(G530-G518)*5/12</f>
        <v>4679.1211491666663</v>
      </c>
      <c r="H523" s="1">
        <f>H518+(H530-H518)*5/12</f>
        <v>4646.5735691666669</v>
      </c>
      <c r="I523" t="str">
        <f>_xlfn.XLOOKUP($A523,ALGLIB_SSA_XAUUSD!$J$2:$J$1001,ALGLIB_SSA_XAUUSD!$K$2:$K$1001,"",0)</f>
        <v>XAUUSD</v>
      </c>
      <c r="J523" t="str">
        <f>_xlfn.XLOOKUP($A523,ALGLIB_SSA_XAUUSD!$J$2:$J$1001,ALGLIB_SSA_XAUUSD!$L$2:$L$1001,"",0)</f>
        <v>M5</v>
      </c>
      <c r="K523">
        <f>_xlfn.XLOOKUP($A523,ALGLIB_SSA_XAUUSD!$J$2:$J$1001,ALGLIB_SSA_XAUUSD!$M$2:$M$1001,"",0)</f>
        <v>4678.26</v>
      </c>
      <c r="L523">
        <f>_xlfn.XLOOKUP($A523,ALGLIB_SSA_XAUUSD!$J$2:$J$1001,ALGLIB_SSA_XAUUSD!$N$2:$N$1001,"",0)</f>
        <v>4678.49539</v>
      </c>
      <c r="M523">
        <f>_xlfn.XLOOKUP($A523,ALGLIB_SSA_XAUUSD!$J$2:$J$1001,ALGLIB_SSA_XAUUSD!$O$2:$O$1001,"",0)</f>
        <v>4673.6056900000003</v>
      </c>
      <c r="N523">
        <f>_xlfn.XLOOKUP($A523,ALGLIB_SSA_XAUUSD!$J$2:$J$1001,ALGLIB_SSA_XAUUSD!$P$2:$P$1001,"",0)</f>
        <v>4683.5375000000004</v>
      </c>
      <c r="O523">
        <f>_xlfn.XLOOKUP($A523,ALGLIB_SSA_XAUUSD!$J$2:$J$1001,ALGLIB_SSA_XAUUSD!$Q$2:$Q$1001,"",0)</f>
        <v>4670.38292</v>
      </c>
      <c r="R523">
        <f t="shared" si="120"/>
        <v>1775550300</v>
      </c>
      <c r="S523" t="str">
        <f t="shared" si="121"/>
        <v>XAUUSD</v>
      </c>
      <c r="T523" t="str">
        <f t="shared" si="122"/>
        <v>M5</v>
      </c>
      <c r="U523">
        <f t="shared" si="123"/>
        <v>4678.26</v>
      </c>
      <c r="V523">
        <f t="shared" si="124"/>
        <v>4664.884060833333</v>
      </c>
      <c r="W523">
        <f t="shared" si="125"/>
        <v>4662.1544341666668</v>
      </c>
      <c r="X523">
        <f t="shared" si="126"/>
        <v>4678.49539</v>
      </c>
      <c r="Y523">
        <f t="shared" si="127"/>
        <v>4673.6056900000003</v>
      </c>
      <c r="Z523">
        <f t="shared" si="128"/>
        <v>4679.1211491666663</v>
      </c>
      <c r="AA523">
        <f t="shared" si="129"/>
        <v>4683.5375000000004</v>
      </c>
      <c r="AB523">
        <f t="shared" si="130"/>
        <v>4646.5735691666669</v>
      </c>
      <c r="AC523">
        <f t="shared" si="131"/>
        <v>4670.38292</v>
      </c>
      <c r="AE523">
        <f t="shared" si="132"/>
        <v>4678.49539</v>
      </c>
      <c r="AF523">
        <f t="shared" si="133"/>
        <v>4679.1211491666663</v>
      </c>
      <c r="AG523">
        <f t="shared" si="134"/>
        <v>4646.5735691666669</v>
      </c>
    </row>
    <row r="524" spans="1:33" x14ac:dyDescent="0.55000000000000004">
      <c r="A524">
        <f>ALGLIB_SSA_XAUUSD!J524</f>
        <v>1775550600</v>
      </c>
      <c r="B524" t="str">
        <f>_xlfn.XLOOKUP($A524,ALGLIB_SSA_XAUUSD!$A$2:$A$1001,ALGLIB_SSA_XAUUSD!$B$2:$B$1001,"",0)</f>
        <v/>
      </c>
      <c r="C524" t="str">
        <f>_xlfn.XLOOKUP($A524,ALGLIB_SSA_XAUUSD!$A$2:$A$1001,ALGLIB_SSA_XAUUSD!$C$2:$C$1001,"",0)</f>
        <v/>
      </c>
      <c r="D524" s="1">
        <f>D518+(D530-D518)*6/12</f>
        <v>4676.9750000000004</v>
      </c>
      <c r="E524" s="1">
        <f>E518+(E530-E518)*6/12</f>
        <v>4664.869095</v>
      </c>
      <c r="F524" s="1">
        <f>F518+(F530-F518)*6/12</f>
        <v>4662.2925850000001</v>
      </c>
      <c r="G524" s="1">
        <f>G518+(G530-G518)*6/12</f>
        <v>4679.3039449999997</v>
      </c>
      <c r="H524" s="1">
        <f>H518+(H530-H518)*6/12</f>
        <v>4646.6963850000002</v>
      </c>
      <c r="I524" t="str">
        <f>_xlfn.XLOOKUP($A524,ALGLIB_SSA_XAUUSD!$J$2:$J$1001,ALGLIB_SSA_XAUUSD!$K$2:$K$1001,"",0)</f>
        <v>XAUUSD</v>
      </c>
      <c r="J524" t="str">
        <f>_xlfn.XLOOKUP($A524,ALGLIB_SSA_XAUUSD!$J$2:$J$1001,ALGLIB_SSA_XAUUSD!$L$2:$L$1001,"",0)</f>
        <v>M5</v>
      </c>
      <c r="K524">
        <f>_xlfn.XLOOKUP($A524,ALGLIB_SSA_XAUUSD!$J$2:$J$1001,ALGLIB_SSA_XAUUSD!$M$2:$M$1001,"",0)</f>
        <v>4684.92</v>
      </c>
      <c r="L524">
        <f>_xlfn.XLOOKUP($A524,ALGLIB_SSA_XAUUSD!$J$2:$J$1001,ALGLIB_SSA_XAUUSD!$N$2:$N$1001,"",0)</f>
        <v>4681.25882</v>
      </c>
      <c r="M524">
        <f>_xlfn.XLOOKUP($A524,ALGLIB_SSA_XAUUSD!$J$2:$J$1001,ALGLIB_SSA_XAUUSD!$O$2:$O$1001,"",0)</f>
        <v>4677.4322499999998</v>
      </c>
      <c r="N524">
        <f>_xlfn.XLOOKUP($A524,ALGLIB_SSA_XAUUSD!$J$2:$J$1001,ALGLIB_SSA_XAUUSD!$P$2:$P$1001,"",0)</f>
        <v>4685.8406699999996</v>
      </c>
      <c r="O524">
        <f>_xlfn.XLOOKUP($A524,ALGLIB_SSA_XAUUSD!$J$2:$J$1001,ALGLIB_SSA_XAUUSD!$Q$2:$Q$1001,"",0)</f>
        <v>4674.47469</v>
      </c>
      <c r="R524">
        <f t="shared" si="120"/>
        <v>1775550600</v>
      </c>
      <c r="S524" t="str">
        <f t="shared" si="121"/>
        <v>XAUUSD</v>
      </c>
      <c r="T524" t="str">
        <f t="shared" si="122"/>
        <v>M5</v>
      </c>
      <c r="U524">
        <f t="shared" si="123"/>
        <v>4684.92</v>
      </c>
      <c r="V524">
        <f t="shared" si="124"/>
        <v>4664.869095</v>
      </c>
      <c r="W524">
        <f t="shared" si="125"/>
        <v>4662.2925850000001</v>
      </c>
      <c r="X524">
        <f t="shared" si="126"/>
        <v>4681.25882</v>
      </c>
      <c r="Y524">
        <f t="shared" si="127"/>
        <v>4677.4322499999998</v>
      </c>
      <c r="Z524">
        <f t="shared" si="128"/>
        <v>4679.3039449999997</v>
      </c>
      <c r="AA524">
        <f t="shared" si="129"/>
        <v>4685.8406699999996</v>
      </c>
      <c r="AB524">
        <f t="shared" si="130"/>
        <v>4646.6963850000002</v>
      </c>
      <c r="AC524">
        <f t="shared" si="131"/>
        <v>4674.47469</v>
      </c>
      <c r="AE524">
        <f t="shared" si="132"/>
        <v>4681.25882</v>
      </c>
      <c r="AF524">
        <f t="shared" si="133"/>
        <v>4679.3039449999997</v>
      </c>
      <c r="AG524">
        <f t="shared" si="134"/>
        <v>4646.6963850000002</v>
      </c>
    </row>
    <row r="525" spans="1:33" x14ac:dyDescent="0.55000000000000004">
      <c r="A525">
        <f>ALGLIB_SSA_XAUUSD!J525</f>
        <v>1775550900</v>
      </c>
      <c r="B525" t="str">
        <f>_xlfn.XLOOKUP($A525,ALGLIB_SSA_XAUUSD!$A$2:$A$1001,ALGLIB_SSA_XAUUSD!$B$2:$B$1001,"",0)</f>
        <v/>
      </c>
      <c r="C525" t="str">
        <f>_xlfn.XLOOKUP($A525,ALGLIB_SSA_XAUUSD!$A$2:$A$1001,ALGLIB_SSA_XAUUSD!$C$2:$C$1001,"",0)</f>
        <v/>
      </c>
      <c r="D525" s="1">
        <f>D518+(D530-D518)*7/12</f>
        <v>4675.9591666666665</v>
      </c>
      <c r="E525" s="1">
        <f>E518+(E530-E518)*7/12</f>
        <v>4664.854129166667</v>
      </c>
      <c r="F525" s="1">
        <f>F518+(F530-F518)*7/12</f>
        <v>4662.4307358333335</v>
      </c>
      <c r="G525" s="1">
        <f>G518+(G530-G518)*7/12</f>
        <v>4679.486740833333</v>
      </c>
      <c r="H525" s="1">
        <f>H518+(H530-H518)*7/12</f>
        <v>4646.8192008333335</v>
      </c>
      <c r="I525" t="str">
        <f>_xlfn.XLOOKUP($A525,ALGLIB_SSA_XAUUSD!$J$2:$J$1001,ALGLIB_SSA_XAUUSD!$K$2:$K$1001,"",0)</f>
        <v>XAUUSD</v>
      </c>
      <c r="J525" t="str">
        <f>_xlfn.XLOOKUP($A525,ALGLIB_SSA_XAUUSD!$J$2:$J$1001,ALGLIB_SSA_XAUUSD!$L$2:$L$1001,"",0)</f>
        <v>M5</v>
      </c>
      <c r="K525">
        <f>_xlfn.XLOOKUP($A525,ALGLIB_SSA_XAUUSD!$J$2:$J$1001,ALGLIB_SSA_XAUUSD!$M$2:$M$1001,"",0)</f>
        <v>4681.8999999999996</v>
      </c>
      <c r="L525">
        <f>_xlfn.XLOOKUP($A525,ALGLIB_SSA_XAUUSD!$J$2:$J$1001,ALGLIB_SSA_XAUUSD!$N$2:$N$1001,"",0)</f>
        <v>4682.7228400000004</v>
      </c>
      <c r="M525">
        <f>_xlfn.XLOOKUP($A525,ALGLIB_SSA_XAUUSD!$J$2:$J$1001,ALGLIB_SSA_XAUUSD!$O$2:$O$1001,"",0)</f>
        <v>4680.07755</v>
      </c>
      <c r="N525">
        <f>_xlfn.XLOOKUP($A525,ALGLIB_SSA_XAUUSD!$J$2:$J$1001,ALGLIB_SSA_XAUUSD!$P$2:$P$1001,"",0)</f>
        <v>4686.7672499999999</v>
      </c>
      <c r="O525">
        <f>_xlfn.XLOOKUP($A525,ALGLIB_SSA_XAUUSD!$J$2:$J$1001,ALGLIB_SSA_XAUUSD!$Q$2:$Q$1001,"",0)</f>
        <v>4677.4465099999998</v>
      </c>
      <c r="R525">
        <f t="shared" si="120"/>
        <v>1775550900</v>
      </c>
      <c r="S525" t="str">
        <f t="shared" si="121"/>
        <v>XAUUSD</v>
      </c>
      <c r="T525" t="str">
        <f t="shared" si="122"/>
        <v>M5</v>
      </c>
      <c r="U525">
        <f t="shared" si="123"/>
        <v>4681.8999999999996</v>
      </c>
      <c r="V525">
        <f t="shared" si="124"/>
        <v>4664.854129166667</v>
      </c>
      <c r="W525">
        <f t="shared" si="125"/>
        <v>4662.4307358333335</v>
      </c>
      <c r="X525">
        <f t="shared" si="126"/>
        <v>4682.7228400000004</v>
      </c>
      <c r="Y525">
        <f t="shared" si="127"/>
        <v>4680.07755</v>
      </c>
      <c r="Z525">
        <f t="shared" si="128"/>
        <v>4679.486740833333</v>
      </c>
      <c r="AA525">
        <f t="shared" si="129"/>
        <v>4686.7672499999999</v>
      </c>
      <c r="AB525">
        <f t="shared" si="130"/>
        <v>4646.8192008333335</v>
      </c>
      <c r="AC525">
        <f t="shared" si="131"/>
        <v>4677.4465099999998</v>
      </c>
      <c r="AE525">
        <f t="shared" si="132"/>
        <v>4682.7228400000004</v>
      </c>
      <c r="AF525">
        <f t="shared" si="133"/>
        <v>4679.486740833333</v>
      </c>
      <c r="AG525">
        <f t="shared" si="134"/>
        <v>4646.8192008333335</v>
      </c>
    </row>
    <row r="526" spans="1:33" x14ac:dyDescent="0.55000000000000004">
      <c r="A526">
        <f>ALGLIB_SSA_XAUUSD!J526</f>
        <v>1775551200</v>
      </c>
      <c r="B526" t="str">
        <f>_xlfn.XLOOKUP($A526,ALGLIB_SSA_XAUUSD!$A$2:$A$1001,ALGLIB_SSA_XAUUSD!$B$2:$B$1001,"",0)</f>
        <v/>
      </c>
      <c r="C526" t="str">
        <f>_xlfn.XLOOKUP($A526,ALGLIB_SSA_XAUUSD!$A$2:$A$1001,ALGLIB_SSA_XAUUSD!$C$2:$C$1001,"",0)</f>
        <v/>
      </c>
      <c r="D526" s="1">
        <f>D518+(D530-D518)*8/12</f>
        <v>4674.9433333333336</v>
      </c>
      <c r="E526" s="1">
        <f>E518+(E530-E518)*8/12</f>
        <v>4664.8391633333331</v>
      </c>
      <c r="F526" s="1">
        <f>F518+(F530-F518)*8/12</f>
        <v>4662.5688866666669</v>
      </c>
      <c r="G526" s="1">
        <f>G518+(G530-G518)*8/12</f>
        <v>4679.6695366666663</v>
      </c>
      <c r="H526" s="1">
        <f>H518+(H530-H518)*8/12</f>
        <v>4646.9420166666669</v>
      </c>
      <c r="I526" t="str">
        <f>_xlfn.XLOOKUP($A526,ALGLIB_SSA_XAUUSD!$J$2:$J$1001,ALGLIB_SSA_XAUUSD!$K$2:$K$1001,"",0)</f>
        <v>XAUUSD</v>
      </c>
      <c r="J526" t="str">
        <f>_xlfn.XLOOKUP($A526,ALGLIB_SSA_XAUUSD!$J$2:$J$1001,ALGLIB_SSA_XAUUSD!$L$2:$L$1001,"",0)</f>
        <v>M5</v>
      </c>
      <c r="K526">
        <f>_xlfn.XLOOKUP($A526,ALGLIB_SSA_XAUUSD!$J$2:$J$1001,ALGLIB_SSA_XAUUSD!$M$2:$M$1001,"",0)</f>
        <v>4683.16</v>
      </c>
      <c r="L526">
        <f>_xlfn.XLOOKUP($A526,ALGLIB_SSA_XAUUSD!$J$2:$J$1001,ALGLIB_SSA_XAUUSD!$N$2:$N$1001,"",0)</f>
        <v>4683.3863099999999</v>
      </c>
      <c r="M526">
        <f>_xlfn.XLOOKUP($A526,ALGLIB_SSA_XAUUSD!$J$2:$J$1001,ALGLIB_SSA_XAUUSD!$O$2:$O$1001,"",0)</f>
        <v>4681.7319299999999</v>
      </c>
      <c r="N526">
        <f>_xlfn.XLOOKUP($A526,ALGLIB_SSA_XAUUSD!$J$2:$J$1001,ALGLIB_SSA_XAUUSD!$P$2:$P$1001,"",0)</f>
        <v>4686.8251399999999</v>
      </c>
      <c r="O526">
        <f>_xlfn.XLOOKUP($A526,ALGLIB_SSA_XAUUSD!$J$2:$J$1001,ALGLIB_SSA_XAUUSD!$Q$2:$Q$1001,"",0)</f>
        <v>4679.3682099999996</v>
      </c>
      <c r="R526">
        <f t="shared" si="120"/>
        <v>1775551200</v>
      </c>
      <c r="S526" t="str">
        <f t="shared" si="121"/>
        <v>XAUUSD</v>
      </c>
      <c r="T526" t="str">
        <f t="shared" si="122"/>
        <v>M5</v>
      </c>
      <c r="U526">
        <f t="shared" si="123"/>
        <v>4683.16</v>
      </c>
      <c r="V526">
        <f t="shared" si="124"/>
        <v>4664.8391633333331</v>
      </c>
      <c r="W526">
        <f t="shared" si="125"/>
        <v>4662.5688866666669</v>
      </c>
      <c r="X526">
        <f t="shared" si="126"/>
        <v>4683.3863099999999</v>
      </c>
      <c r="Y526">
        <f t="shared" si="127"/>
        <v>4681.7319299999999</v>
      </c>
      <c r="Z526">
        <f t="shared" si="128"/>
        <v>4679.6695366666663</v>
      </c>
      <c r="AA526">
        <f t="shared" si="129"/>
        <v>4686.8251399999999</v>
      </c>
      <c r="AB526">
        <f t="shared" si="130"/>
        <v>4646.9420166666669</v>
      </c>
      <c r="AC526">
        <f t="shared" si="131"/>
        <v>4679.3682099999996</v>
      </c>
      <c r="AE526">
        <f t="shared" si="132"/>
        <v>4683.3863099999999</v>
      </c>
      <c r="AF526">
        <f t="shared" si="133"/>
        <v>4679.6695366666663</v>
      </c>
      <c r="AG526">
        <f t="shared" si="134"/>
        <v>4646.9420166666669</v>
      </c>
    </row>
    <row r="527" spans="1:33" x14ac:dyDescent="0.55000000000000004">
      <c r="A527">
        <f>ALGLIB_SSA_XAUUSD!J527</f>
        <v>1775551500</v>
      </c>
      <c r="B527" t="str">
        <f>_xlfn.XLOOKUP($A527,ALGLIB_SSA_XAUUSD!$A$2:$A$1001,ALGLIB_SSA_XAUUSD!$B$2:$B$1001,"",0)</f>
        <v/>
      </c>
      <c r="C527" t="str">
        <f>_xlfn.XLOOKUP($A527,ALGLIB_SSA_XAUUSD!$A$2:$A$1001,ALGLIB_SSA_XAUUSD!$C$2:$C$1001,"",0)</f>
        <v/>
      </c>
      <c r="D527" s="1">
        <f>D518+(D530-D518)*9/12</f>
        <v>4673.9274999999998</v>
      </c>
      <c r="E527" s="1">
        <f>E518+(E530-E518)*9/12</f>
        <v>4664.8241975000001</v>
      </c>
      <c r="F527" s="1">
        <f>F518+(F530-F518)*9/12</f>
        <v>4662.7070375000003</v>
      </c>
      <c r="G527" s="1">
        <f>G518+(G530-G518)*9/12</f>
        <v>4679.8523324999996</v>
      </c>
      <c r="H527" s="1">
        <f>H518+(H530-H518)*9/12</f>
        <v>4647.0648325000002</v>
      </c>
      <c r="I527" t="str">
        <f>_xlfn.XLOOKUP($A527,ALGLIB_SSA_XAUUSD!$J$2:$J$1001,ALGLIB_SSA_XAUUSD!$K$2:$K$1001,"",0)</f>
        <v>XAUUSD</v>
      </c>
      <c r="J527" t="str">
        <f>_xlfn.XLOOKUP($A527,ALGLIB_SSA_XAUUSD!$J$2:$J$1001,ALGLIB_SSA_XAUUSD!$L$2:$L$1001,"",0)</f>
        <v>M5</v>
      </c>
      <c r="K527">
        <f>_xlfn.XLOOKUP($A527,ALGLIB_SSA_XAUUSD!$J$2:$J$1001,ALGLIB_SSA_XAUUSD!$M$2:$M$1001,"",0)</f>
        <v>4682.1899999999996</v>
      </c>
      <c r="L527">
        <f>_xlfn.XLOOKUP($A527,ALGLIB_SSA_XAUUSD!$J$2:$J$1001,ALGLIB_SSA_XAUUSD!$N$2:$N$1001,"",0)</f>
        <v>4683.7238799999996</v>
      </c>
      <c r="M527">
        <f>_xlfn.XLOOKUP($A527,ALGLIB_SSA_XAUUSD!$J$2:$J$1001,ALGLIB_SSA_XAUUSD!$O$2:$O$1001,"",0)</f>
        <v>4682.7278999999999</v>
      </c>
      <c r="N527">
        <f>_xlfn.XLOOKUP($A527,ALGLIB_SSA_XAUUSD!$J$2:$J$1001,ALGLIB_SSA_XAUUSD!$P$2:$P$1001,"",0)</f>
        <v>4686.7123199999996</v>
      </c>
      <c r="O527">
        <f>_xlfn.XLOOKUP($A527,ALGLIB_SSA_XAUUSD!$J$2:$J$1001,ALGLIB_SSA_XAUUSD!$Q$2:$Q$1001,"",0)</f>
        <v>4680.6297199999999</v>
      </c>
      <c r="R527">
        <f t="shared" si="120"/>
        <v>1775551500</v>
      </c>
      <c r="S527" t="str">
        <f t="shared" si="121"/>
        <v>XAUUSD</v>
      </c>
      <c r="T527" t="str">
        <f t="shared" si="122"/>
        <v>M5</v>
      </c>
      <c r="U527">
        <f t="shared" si="123"/>
        <v>4682.1899999999996</v>
      </c>
      <c r="V527">
        <f t="shared" si="124"/>
        <v>4664.8241975000001</v>
      </c>
      <c r="W527">
        <f t="shared" si="125"/>
        <v>4662.7070375000003</v>
      </c>
      <c r="X527">
        <f t="shared" si="126"/>
        <v>4683.7238799999996</v>
      </c>
      <c r="Y527">
        <f t="shared" si="127"/>
        <v>4682.7278999999999</v>
      </c>
      <c r="Z527">
        <f t="shared" si="128"/>
        <v>4679.8523324999996</v>
      </c>
      <c r="AA527">
        <f t="shared" si="129"/>
        <v>4686.7123199999996</v>
      </c>
      <c r="AB527">
        <f t="shared" si="130"/>
        <v>4647.0648325000002</v>
      </c>
      <c r="AC527">
        <f t="shared" si="131"/>
        <v>4680.6297199999999</v>
      </c>
      <c r="AE527">
        <f t="shared" si="132"/>
        <v>4683.7238799999996</v>
      </c>
      <c r="AF527">
        <f t="shared" si="133"/>
        <v>4679.8523324999996</v>
      </c>
      <c r="AG527">
        <f t="shared" si="134"/>
        <v>4647.0648325000002</v>
      </c>
    </row>
    <row r="528" spans="1:33" x14ac:dyDescent="0.55000000000000004">
      <c r="A528">
        <f>ALGLIB_SSA_XAUUSD!J528</f>
        <v>1775551800</v>
      </c>
      <c r="B528" t="str">
        <f>_xlfn.XLOOKUP($A528,ALGLIB_SSA_XAUUSD!$A$2:$A$1001,ALGLIB_SSA_XAUUSD!$B$2:$B$1001,"",0)</f>
        <v/>
      </c>
      <c r="C528" t="str">
        <f>_xlfn.XLOOKUP($A528,ALGLIB_SSA_XAUUSD!$A$2:$A$1001,ALGLIB_SSA_XAUUSD!$C$2:$C$1001,"",0)</f>
        <v/>
      </c>
      <c r="D528" s="1">
        <f>D518+(D530-D518)*10/12</f>
        <v>4672.9116666666669</v>
      </c>
      <c r="E528" s="1">
        <f>E518+(E530-E518)*10/12</f>
        <v>4664.8092316666671</v>
      </c>
      <c r="F528" s="1">
        <f>F518+(F530-F518)*10/12</f>
        <v>4662.8451883333337</v>
      </c>
      <c r="G528" s="1">
        <f>G518+(G530-G518)*10/12</f>
        <v>4680.035128333333</v>
      </c>
      <c r="H528" s="1">
        <f>H518+(H530-H518)*10/12</f>
        <v>4647.1876483333335</v>
      </c>
      <c r="I528" t="str">
        <f>_xlfn.XLOOKUP($A528,ALGLIB_SSA_XAUUSD!$J$2:$J$1001,ALGLIB_SSA_XAUUSD!$K$2:$K$1001,"",0)</f>
        <v>XAUUSD</v>
      </c>
      <c r="J528" t="str">
        <f>_xlfn.XLOOKUP($A528,ALGLIB_SSA_XAUUSD!$J$2:$J$1001,ALGLIB_SSA_XAUUSD!$L$2:$L$1001,"",0)</f>
        <v>M5</v>
      </c>
      <c r="K528">
        <f>_xlfn.XLOOKUP($A528,ALGLIB_SSA_XAUUSD!$J$2:$J$1001,ALGLIB_SSA_XAUUSD!$M$2:$M$1001,"",0)</f>
        <v>4684.96</v>
      </c>
      <c r="L528">
        <f>_xlfn.XLOOKUP($A528,ALGLIB_SSA_XAUUSD!$J$2:$J$1001,ALGLIB_SSA_XAUUSD!$N$2:$N$1001,"",0)</f>
        <v>4684.1785499999996</v>
      </c>
      <c r="M528">
        <f>_xlfn.XLOOKUP($A528,ALGLIB_SSA_XAUUSD!$J$2:$J$1001,ALGLIB_SSA_XAUUSD!$O$2:$O$1001,"",0)</f>
        <v>4683.4532300000001</v>
      </c>
      <c r="N528">
        <f>_xlfn.XLOOKUP($A528,ALGLIB_SSA_XAUUSD!$J$2:$J$1001,ALGLIB_SSA_XAUUSD!$P$2:$P$1001,"",0)</f>
        <v>4686.8649299999997</v>
      </c>
      <c r="O528">
        <f>_xlfn.XLOOKUP($A528,ALGLIB_SSA_XAUUSD!$J$2:$J$1001,ALGLIB_SSA_XAUUSD!$Q$2:$Q$1001,"",0)</f>
        <v>4681.5932400000002</v>
      </c>
      <c r="R528">
        <f t="shared" si="120"/>
        <v>1775551800</v>
      </c>
      <c r="S528" t="str">
        <f t="shared" si="121"/>
        <v>XAUUSD</v>
      </c>
      <c r="T528" t="str">
        <f t="shared" si="122"/>
        <v>M5</v>
      </c>
      <c r="U528">
        <f t="shared" si="123"/>
        <v>4684.96</v>
      </c>
      <c r="V528">
        <f t="shared" si="124"/>
        <v>4664.8092316666671</v>
      </c>
      <c r="W528">
        <f t="shared" si="125"/>
        <v>4662.8451883333337</v>
      </c>
      <c r="X528">
        <f t="shared" si="126"/>
        <v>4684.1785499999996</v>
      </c>
      <c r="Y528">
        <f t="shared" si="127"/>
        <v>4683.4532300000001</v>
      </c>
      <c r="Z528">
        <f t="shared" si="128"/>
        <v>4680.035128333333</v>
      </c>
      <c r="AA528">
        <f t="shared" si="129"/>
        <v>4686.8649299999997</v>
      </c>
      <c r="AB528">
        <f t="shared" si="130"/>
        <v>4647.1876483333335</v>
      </c>
      <c r="AC528">
        <f t="shared" si="131"/>
        <v>4681.5932400000002</v>
      </c>
      <c r="AE528">
        <f t="shared" si="132"/>
        <v>4684.1785499999996</v>
      </c>
      <c r="AF528">
        <f t="shared" si="133"/>
        <v>4680.035128333333</v>
      </c>
      <c r="AG528">
        <f t="shared" si="134"/>
        <v>4647.1876483333335</v>
      </c>
    </row>
    <row r="529" spans="1:33" x14ac:dyDescent="0.55000000000000004">
      <c r="A529">
        <f>ALGLIB_SSA_XAUUSD!J529</f>
        <v>1775552100</v>
      </c>
      <c r="B529" t="str">
        <f>_xlfn.XLOOKUP($A529,ALGLIB_SSA_XAUUSD!$A$2:$A$1001,ALGLIB_SSA_XAUUSD!$B$2:$B$1001,"",0)</f>
        <v/>
      </c>
      <c r="C529" t="str">
        <f>_xlfn.XLOOKUP($A529,ALGLIB_SSA_XAUUSD!$A$2:$A$1001,ALGLIB_SSA_XAUUSD!$C$2:$C$1001,"",0)</f>
        <v/>
      </c>
      <c r="D529" s="1">
        <f>D518+(D530-D518)*11/12</f>
        <v>4671.895833333333</v>
      </c>
      <c r="E529" s="1">
        <f>E518+(E530-E518)*11/12</f>
        <v>4664.7942658333332</v>
      </c>
      <c r="F529" s="1">
        <f>F518+(F530-F518)*11/12</f>
        <v>4662.9833391666671</v>
      </c>
      <c r="G529" s="1">
        <f>G518+(G530-G518)*11/12</f>
        <v>4680.2179241666663</v>
      </c>
      <c r="H529" s="1">
        <f>H518+(H530-H518)*11/12</f>
        <v>4647.3104641666669</v>
      </c>
      <c r="I529" t="str">
        <f>_xlfn.XLOOKUP($A529,ALGLIB_SSA_XAUUSD!$J$2:$J$1001,ALGLIB_SSA_XAUUSD!$K$2:$K$1001,"",0)</f>
        <v>XAUUSD</v>
      </c>
      <c r="J529" t="str">
        <f>_xlfn.XLOOKUP($A529,ALGLIB_SSA_XAUUSD!$J$2:$J$1001,ALGLIB_SSA_XAUUSD!$L$2:$L$1001,"",0)</f>
        <v>M5</v>
      </c>
      <c r="K529">
        <f>_xlfn.XLOOKUP($A529,ALGLIB_SSA_XAUUSD!$J$2:$J$1001,ALGLIB_SSA_XAUUSD!$M$2:$M$1001,"",0)</f>
        <v>4683.07</v>
      </c>
      <c r="L529">
        <f>_xlfn.XLOOKUP($A529,ALGLIB_SSA_XAUUSD!$J$2:$J$1001,ALGLIB_SSA_XAUUSD!$N$2:$N$1001,"",0)</f>
        <v>4684.9126800000004</v>
      </c>
      <c r="M529">
        <f>_xlfn.XLOOKUP($A529,ALGLIB_SSA_XAUUSD!$J$2:$J$1001,ALGLIB_SSA_XAUUSD!$O$2:$O$1001,"",0)</f>
        <v>4684.1829500000003</v>
      </c>
      <c r="N529">
        <f>_xlfn.XLOOKUP($A529,ALGLIB_SSA_XAUUSD!$J$2:$J$1001,ALGLIB_SSA_XAUUSD!$P$2:$P$1001,"",0)</f>
        <v>4687.6211400000002</v>
      </c>
      <c r="O529">
        <f>_xlfn.XLOOKUP($A529,ALGLIB_SSA_XAUUSD!$J$2:$J$1001,ALGLIB_SSA_XAUUSD!$Q$2:$Q$1001,"",0)</f>
        <v>4682.5110699999996</v>
      </c>
      <c r="R529">
        <f t="shared" si="120"/>
        <v>1775552100</v>
      </c>
      <c r="S529" t="str">
        <f t="shared" si="121"/>
        <v>XAUUSD</v>
      </c>
      <c r="T529" t="str">
        <f t="shared" si="122"/>
        <v>M5</v>
      </c>
      <c r="U529">
        <f t="shared" si="123"/>
        <v>4683.07</v>
      </c>
      <c r="V529">
        <f t="shared" si="124"/>
        <v>4664.7942658333332</v>
      </c>
      <c r="W529">
        <f t="shared" si="125"/>
        <v>4662.9833391666671</v>
      </c>
      <c r="X529">
        <f t="shared" si="126"/>
        <v>4684.9126800000004</v>
      </c>
      <c r="Y529">
        <f t="shared" si="127"/>
        <v>4684.1829500000003</v>
      </c>
      <c r="Z529">
        <f t="shared" si="128"/>
        <v>4680.2179241666663</v>
      </c>
      <c r="AA529">
        <f t="shared" si="129"/>
        <v>4687.6211400000002</v>
      </c>
      <c r="AB529">
        <f t="shared" si="130"/>
        <v>4647.3104641666669</v>
      </c>
      <c r="AC529">
        <f t="shared" si="131"/>
        <v>4682.5110699999996</v>
      </c>
      <c r="AE529">
        <f t="shared" si="132"/>
        <v>4684.9126800000004</v>
      </c>
      <c r="AF529">
        <f t="shared" si="133"/>
        <v>4680.2179241666663</v>
      </c>
      <c r="AG529">
        <f t="shared" si="134"/>
        <v>4647.3104641666669</v>
      </c>
    </row>
    <row r="530" spans="1:33" x14ac:dyDescent="0.55000000000000004">
      <c r="A530">
        <f>ALGLIB_SSA_XAUUSD!J530</f>
        <v>1775552400</v>
      </c>
      <c r="B530" t="str">
        <f>_xlfn.XLOOKUP($A530,ALGLIB_SSA_XAUUSD!$A$2:$A$1001,ALGLIB_SSA_XAUUSD!$B$2:$B$1001,"",0)</f>
        <v>XAUUSD</v>
      </c>
      <c r="C530" t="str">
        <f>_xlfn.XLOOKUP($A530,ALGLIB_SSA_XAUUSD!$A$2:$A$1001,ALGLIB_SSA_XAUUSD!$C$2:$C$1001,"",0)</f>
        <v>H1</v>
      </c>
      <c r="D530" s="2">
        <f>_xlfn.XLOOKUP($A530,ALGLIB_SSA_XAUUSD!$A$2:$A$1001,ALGLIB_SSA_XAUUSD!$D$2:$D$1001,"",0)</f>
        <v>4670.88</v>
      </c>
      <c r="E530" s="2">
        <f>_xlfn.XLOOKUP($A530,ALGLIB_SSA_XAUUSD!$A$2:$A$1001,ALGLIB_SSA_XAUUSD!$E$2:$E$1001,"",0)</f>
        <v>4664.7793000000001</v>
      </c>
      <c r="F530" s="2">
        <f>_xlfn.XLOOKUP($A530,ALGLIB_SSA_XAUUSD!$A$2:$A$1001,ALGLIB_SSA_XAUUSD!$F$2:$F$1001,"",0)</f>
        <v>4663.1214900000004</v>
      </c>
      <c r="G530" s="2">
        <f>_xlfn.XLOOKUP($A530,ALGLIB_SSA_XAUUSD!$A$2:$A$1001,ALGLIB_SSA_XAUUSD!$G$2:$G$1001,"",0)</f>
        <v>4680.4007199999996</v>
      </c>
      <c r="H530" s="2">
        <f>_xlfn.XLOOKUP($A530,ALGLIB_SSA_XAUUSD!$A$2:$A$1001,ALGLIB_SSA_XAUUSD!$H$2:$H$1001,"",0)</f>
        <v>4647.4332800000002</v>
      </c>
      <c r="I530" t="str">
        <f>_xlfn.XLOOKUP($A530,ALGLIB_SSA_XAUUSD!$J$2:$J$1001,ALGLIB_SSA_XAUUSD!$K$2:$K$1001,"",0)</f>
        <v>XAUUSD</v>
      </c>
      <c r="J530" t="str">
        <f>_xlfn.XLOOKUP($A530,ALGLIB_SSA_XAUUSD!$J$2:$J$1001,ALGLIB_SSA_XAUUSD!$L$2:$L$1001,"",0)</f>
        <v>M5</v>
      </c>
      <c r="K530">
        <f>_xlfn.XLOOKUP($A530,ALGLIB_SSA_XAUUSD!$J$2:$J$1001,ALGLIB_SSA_XAUUSD!$M$2:$M$1001,"",0)</f>
        <v>4683.3500000000004</v>
      </c>
      <c r="L530">
        <f>_xlfn.XLOOKUP($A530,ALGLIB_SSA_XAUUSD!$J$2:$J$1001,ALGLIB_SSA_XAUUSD!$N$2:$N$1001,"",0)</f>
        <v>4685.9762600000004</v>
      </c>
      <c r="M530">
        <f>_xlfn.XLOOKUP($A530,ALGLIB_SSA_XAUUSD!$J$2:$J$1001,ALGLIB_SSA_XAUUSD!$O$2:$O$1001,"",0)</f>
        <v>4685.0796099999998</v>
      </c>
      <c r="N530">
        <f>_xlfn.XLOOKUP($A530,ALGLIB_SSA_XAUUSD!$J$2:$J$1001,ALGLIB_SSA_XAUUSD!$P$2:$P$1001,"",0)</f>
        <v>4688.9395000000004</v>
      </c>
      <c r="O530">
        <f>_xlfn.XLOOKUP($A530,ALGLIB_SSA_XAUUSD!$J$2:$J$1001,ALGLIB_SSA_XAUUSD!$Q$2:$Q$1001,"",0)</f>
        <v>4683.4725600000002</v>
      </c>
      <c r="R530">
        <f t="shared" si="120"/>
        <v>1775552400</v>
      </c>
      <c r="S530" t="str">
        <f t="shared" si="121"/>
        <v>XAUUSD</v>
      </c>
      <c r="T530" t="str">
        <f t="shared" si="122"/>
        <v>M5</v>
      </c>
      <c r="U530">
        <f t="shared" si="123"/>
        <v>4683.3500000000004</v>
      </c>
      <c r="V530">
        <f t="shared" si="124"/>
        <v>4664.7793000000001</v>
      </c>
      <c r="W530">
        <f t="shared" si="125"/>
        <v>4663.1214900000004</v>
      </c>
      <c r="X530">
        <f t="shared" si="126"/>
        <v>4685.9762600000004</v>
      </c>
      <c r="Y530">
        <f t="shared" si="127"/>
        <v>4685.0796099999998</v>
      </c>
      <c r="Z530">
        <f t="shared" si="128"/>
        <v>4680.4007199999996</v>
      </c>
      <c r="AA530">
        <f t="shared" si="129"/>
        <v>4688.9395000000004</v>
      </c>
      <c r="AB530">
        <f t="shared" si="130"/>
        <v>4647.4332800000002</v>
      </c>
      <c r="AC530">
        <f t="shared" si="131"/>
        <v>4683.4725600000002</v>
      </c>
      <c r="AE530">
        <f t="shared" si="132"/>
        <v>4685.9762600000004</v>
      </c>
      <c r="AF530">
        <f t="shared" si="133"/>
        <v>4680.4007199999996</v>
      </c>
      <c r="AG530">
        <f t="shared" si="134"/>
        <v>4647.4332800000002</v>
      </c>
    </row>
    <row r="531" spans="1:33" x14ac:dyDescent="0.55000000000000004">
      <c r="A531">
        <f>ALGLIB_SSA_XAUUSD!J531</f>
        <v>1775552700</v>
      </c>
      <c r="B531" t="str">
        <f>_xlfn.XLOOKUP($A531,ALGLIB_SSA_XAUUSD!$A$2:$A$1001,ALGLIB_SSA_XAUUSD!$B$2:$B$1001,"",0)</f>
        <v/>
      </c>
      <c r="C531" t="str">
        <f>_xlfn.XLOOKUP($A531,ALGLIB_SSA_XAUUSD!$A$2:$A$1001,ALGLIB_SSA_XAUUSD!$C$2:$C$1001,"",0)</f>
        <v/>
      </c>
      <c r="D531" s="1">
        <f>D530+(D542-D530)*1/12</f>
        <v>4669.3116666666665</v>
      </c>
      <c r="E531" s="1">
        <f>E530+(E542-E530)*1/12</f>
        <v>4664.4995891666667</v>
      </c>
      <c r="F531" s="1">
        <f>F530+(F542-F530)*1/12</f>
        <v>4663.0507100000004</v>
      </c>
      <c r="G531" s="1">
        <f>G530+(G542-G530)*1/12</f>
        <v>4680.2796733333325</v>
      </c>
      <c r="H531" s="1">
        <f>H530+(H542-H530)*1/12</f>
        <v>4647.3072108333336</v>
      </c>
      <c r="I531" t="str">
        <f>_xlfn.XLOOKUP($A531,ALGLIB_SSA_XAUUSD!$J$2:$J$1001,ALGLIB_SSA_XAUUSD!$K$2:$K$1001,"",0)</f>
        <v>XAUUSD</v>
      </c>
      <c r="J531" t="str">
        <f>_xlfn.XLOOKUP($A531,ALGLIB_SSA_XAUUSD!$J$2:$J$1001,ALGLIB_SSA_XAUUSD!$L$2:$L$1001,"",0)</f>
        <v>M5</v>
      </c>
      <c r="K531">
        <f>_xlfn.XLOOKUP($A531,ALGLIB_SSA_XAUUSD!$J$2:$J$1001,ALGLIB_SSA_XAUUSD!$M$2:$M$1001,"",0)</f>
        <v>4686.03</v>
      </c>
      <c r="L531">
        <f>_xlfn.XLOOKUP($A531,ALGLIB_SSA_XAUUSD!$J$2:$J$1001,ALGLIB_SSA_XAUUSD!$N$2:$N$1001,"",0)</f>
        <v>4687.1313499999997</v>
      </c>
      <c r="M531">
        <f>_xlfn.XLOOKUP($A531,ALGLIB_SSA_XAUUSD!$J$2:$J$1001,ALGLIB_SSA_XAUUSD!$O$2:$O$1001,"",0)</f>
        <v>4686.1054800000002</v>
      </c>
      <c r="N531">
        <f>_xlfn.XLOOKUP($A531,ALGLIB_SSA_XAUUSD!$J$2:$J$1001,ALGLIB_SSA_XAUUSD!$P$2:$P$1001,"",0)</f>
        <v>4690.5211900000004</v>
      </c>
      <c r="O531">
        <f>_xlfn.XLOOKUP($A531,ALGLIB_SSA_XAUUSD!$J$2:$J$1001,ALGLIB_SSA_XAUUSD!$Q$2:$Q$1001,"",0)</f>
        <v>4684.3503499999997</v>
      </c>
      <c r="R531">
        <f t="shared" si="120"/>
        <v>1775552700</v>
      </c>
      <c r="S531" t="str">
        <f t="shared" si="121"/>
        <v>XAUUSD</v>
      </c>
      <c r="T531" t="str">
        <f t="shared" si="122"/>
        <v>M5</v>
      </c>
      <c r="U531">
        <f t="shared" si="123"/>
        <v>4686.03</v>
      </c>
      <c r="V531">
        <f t="shared" si="124"/>
        <v>4664.4995891666667</v>
      </c>
      <c r="W531">
        <f t="shared" si="125"/>
        <v>4663.0507100000004</v>
      </c>
      <c r="X531">
        <f t="shared" si="126"/>
        <v>4687.1313499999997</v>
      </c>
      <c r="Y531">
        <f t="shared" si="127"/>
        <v>4686.1054800000002</v>
      </c>
      <c r="Z531">
        <f t="shared" si="128"/>
        <v>4680.2796733333325</v>
      </c>
      <c r="AA531">
        <f t="shared" si="129"/>
        <v>4690.5211900000004</v>
      </c>
      <c r="AB531">
        <f t="shared" si="130"/>
        <v>4647.3072108333336</v>
      </c>
      <c r="AC531">
        <f t="shared" si="131"/>
        <v>4684.3503499999997</v>
      </c>
      <c r="AE531">
        <f t="shared" si="132"/>
        <v>4687.1313499999997</v>
      </c>
      <c r="AF531">
        <f t="shared" si="133"/>
        <v>4680.2796733333325</v>
      </c>
      <c r="AG531">
        <f t="shared" si="134"/>
        <v>4647.3072108333336</v>
      </c>
    </row>
    <row r="532" spans="1:33" x14ac:dyDescent="0.55000000000000004">
      <c r="A532">
        <f>ALGLIB_SSA_XAUUSD!J532</f>
        <v>1775553000</v>
      </c>
      <c r="B532" t="str">
        <f>_xlfn.XLOOKUP($A532,ALGLIB_SSA_XAUUSD!$A$2:$A$1001,ALGLIB_SSA_XAUUSD!$B$2:$B$1001,"",0)</f>
        <v/>
      </c>
      <c r="C532" t="str">
        <f>_xlfn.XLOOKUP($A532,ALGLIB_SSA_XAUUSD!$A$2:$A$1001,ALGLIB_SSA_XAUUSD!$C$2:$C$1001,"",0)</f>
        <v/>
      </c>
      <c r="D532" s="1">
        <f>D530+(D542-D530)*2/12</f>
        <v>4667.7433333333338</v>
      </c>
      <c r="E532" s="1">
        <f>E530+(E542-E530)*2/12</f>
        <v>4664.2198783333333</v>
      </c>
      <c r="F532" s="1">
        <f>F530+(F542-F530)*2/12</f>
        <v>4662.9799300000004</v>
      </c>
      <c r="G532" s="1">
        <f>G530+(G542-G530)*2/12</f>
        <v>4680.1586266666664</v>
      </c>
      <c r="H532" s="1">
        <f>H530+(H542-H530)*2/12</f>
        <v>4647.1811416666669</v>
      </c>
      <c r="I532" t="str">
        <f>_xlfn.XLOOKUP($A532,ALGLIB_SSA_XAUUSD!$J$2:$J$1001,ALGLIB_SSA_XAUUSD!$K$2:$K$1001,"",0)</f>
        <v>XAUUSD</v>
      </c>
      <c r="J532" t="str">
        <f>_xlfn.XLOOKUP($A532,ALGLIB_SSA_XAUUSD!$J$2:$J$1001,ALGLIB_SSA_XAUUSD!$L$2:$L$1001,"",0)</f>
        <v>M5</v>
      </c>
      <c r="K532">
        <f>_xlfn.XLOOKUP($A532,ALGLIB_SSA_XAUUSD!$J$2:$J$1001,ALGLIB_SSA_XAUUSD!$M$2:$M$1001,"",0)</f>
        <v>4685.16</v>
      </c>
      <c r="L532">
        <f>_xlfn.XLOOKUP($A532,ALGLIB_SSA_XAUUSD!$J$2:$J$1001,ALGLIB_SSA_XAUUSD!$N$2:$N$1001,"",0)</f>
        <v>4687.9198800000004</v>
      </c>
      <c r="M532">
        <f>_xlfn.XLOOKUP($A532,ALGLIB_SSA_XAUUSD!$J$2:$J$1001,ALGLIB_SSA_XAUUSD!$O$2:$O$1001,"",0)</f>
        <v>4687.0126799999998</v>
      </c>
      <c r="N532">
        <f>_xlfn.XLOOKUP($A532,ALGLIB_SSA_XAUUSD!$J$2:$J$1001,ALGLIB_SSA_XAUUSD!$P$2:$P$1001,"",0)</f>
        <v>4691.9361900000004</v>
      </c>
      <c r="O532">
        <f>_xlfn.XLOOKUP($A532,ALGLIB_SSA_XAUUSD!$J$2:$J$1001,ALGLIB_SSA_XAUUSD!$Q$2:$Q$1001,"",0)</f>
        <v>4684.9215700000004</v>
      </c>
      <c r="R532">
        <f t="shared" si="120"/>
        <v>1775553000</v>
      </c>
      <c r="S532" t="str">
        <f t="shared" si="121"/>
        <v>XAUUSD</v>
      </c>
      <c r="T532" t="str">
        <f t="shared" si="122"/>
        <v>M5</v>
      </c>
      <c r="U532">
        <f t="shared" si="123"/>
        <v>4685.16</v>
      </c>
      <c r="V532">
        <f t="shared" si="124"/>
        <v>4664.2198783333333</v>
      </c>
      <c r="W532">
        <f t="shared" si="125"/>
        <v>4662.9799300000004</v>
      </c>
      <c r="X532">
        <f t="shared" si="126"/>
        <v>4687.9198800000004</v>
      </c>
      <c r="Y532">
        <f t="shared" si="127"/>
        <v>4687.0126799999998</v>
      </c>
      <c r="Z532">
        <f t="shared" si="128"/>
        <v>4680.1586266666664</v>
      </c>
      <c r="AA532">
        <f t="shared" si="129"/>
        <v>4691.9361900000004</v>
      </c>
      <c r="AB532">
        <f t="shared" si="130"/>
        <v>4647.1811416666669</v>
      </c>
      <c r="AC532">
        <f t="shared" si="131"/>
        <v>4684.9215700000004</v>
      </c>
      <c r="AE532">
        <f t="shared" si="132"/>
        <v>4687.9198800000004</v>
      </c>
      <c r="AF532">
        <f t="shared" si="133"/>
        <v>4680.1586266666664</v>
      </c>
      <c r="AG532">
        <f t="shared" si="134"/>
        <v>4647.1811416666669</v>
      </c>
    </row>
    <row r="533" spans="1:33" x14ac:dyDescent="0.55000000000000004">
      <c r="A533">
        <f>ALGLIB_SSA_XAUUSD!J533</f>
        <v>1775553300</v>
      </c>
      <c r="B533" t="str">
        <f>_xlfn.XLOOKUP($A533,ALGLIB_SSA_XAUUSD!$A$2:$A$1001,ALGLIB_SSA_XAUUSD!$B$2:$B$1001,"",0)</f>
        <v/>
      </c>
      <c r="C533" t="str">
        <f>_xlfn.XLOOKUP($A533,ALGLIB_SSA_XAUUSD!$A$2:$A$1001,ALGLIB_SSA_XAUUSD!$C$2:$C$1001,"",0)</f>
        <v/>
      </c>
      <c r="D533" s="1">
        <f>D530+(D542-D530)*3/12</f>
        <v>4666.1750000000002</v>
      </c>
      <c r="E533" s="1">
        <f>E530+(E542-E530)*3/12</f>
        <v>4663.9401674999999</v>
      </c>
      <c r="F533" s="1">
        <f>F530+(F542-F530)*3/12</f>
        <v>4662.9091500000004</v>
      </c>
      <c r="G533" s="1">
        <f>G530+(G542-G530)*3/12</f>
        <v>4680.0375800000002</v>
      </c>
      <c r="H533" s="1">
        <f>H530+(H542-H530)*3/12</f>
        <v>4647.0550725000003</v>
      </c>
      <c r="I533" t="str">
        <f>_xlfn.XLOOKUP($A533,ALGLIB_SSA_XAUUSD!$J$2:$J$1001,ALGLIB_SSA_XAUUSD!$K$2:$K$1001,"",0)</f>
        <v>XAUUSD</v>
      </c>
      <c r="J533" t="str">
        <f>_xlfn.XLOOKUP($A533,ALGLIB_SSA_XAUUSD!$J$2:$J$1001,ALGLIB_SSA_XAUUSD!$L$2:$L$1001,"",0)</f>
        <v>M5</v>
      </c>
      <c r="K533">
        <f>_xlfn.XLOOKUP($A533,ALGLIB_SSA_XAUUSD!$J$2:$J$1001,ALGLIB_SSA_XAUUSD!$M$2:$M$1001,"",0)</f>
        <v>4690.28</v>
      </c>
      <c r="L533">
        <f>_xlfn.XLOOKUP($A533,ALGLIB_SSA_XAUUSD!$J$2:$J$1001,ALGLIB_SSA_XAUUSD!$N$2:$N$1001,"",0)</f>
        <v>4687.9494999999997</v>
      </c>
      <c r="M533">
        <f>_xlfn.XLOOKUP($A533,ALGLIB_SSA_XAUUSD!$J$2:$J$1001,ALGLIB_SSA_XAUUSD!$O$2:$O$1001,"",0)</f>
        <v>4687.4810900000002</v>
      </c>
      <c r="N533">
        <f>_xlfn.XLOOKUP($A533,ALGLIB_SSA_XAUUSD!$J$2:$J$1001,ALGLIB_SSA_XAUUSD!$P$2:$P$1001,"",0)</f>
        <v>4692.5073300000004</v>
      </c>
      <c r="O533">
        <f>_xlfn.XLOOKUP($A533,ALGLIB_SSA_XAUUSD!$J$2:$J$1001,ALGLIB_SSA_XAUUSD!$Q$2:$Q$1001,"",0)</f>
        <v>4684.7638399999996</v>
      </c>
      <c r="R533">
        <f t="shared" si="120"/>
        <v>1775553300</v>
      </c>
      <c r="S533" t="str">
        <f t="shared" si="121"/>
        <v>XAUUSD</v>
      </c>
      <c r="T533" t="str">
        <f t="shared" si="122"/>
        <v>M5</v>
      </c>
      <c r="U533">
        <f t="shared" si="123"/>
        <v>4690.28</v>
      </c>
      <c r="V533">
        <f t="shared" si="124"/>
        <v>4663.9401674999999</v>
      </c>
      <c r="W533">
        <f t="shared" si="125"/>
        <v>4662.9091500000004</v>
      </c>
      <c r="X533">
        <f t="shared" si="126"/>
        <v>4687.9494999999997</v>
      </c>
      <c r="Y533">
        <f t="shared" si="127"/>
        <v>4687.4810900000002</v>
      </c>
      <c r="Z533">
        <f t="shared" si="128"/>
        <v>4680.0375800000002</v>
      </c>
      <c r="AA533">
        <f t="shared" si="129"/>
        <v>4692.5073300000004</v>
      </c>
      <c r="AB533">
        <f t="shared" si="130"/>
        <v>4647.0550725000003</v>
      </c>
      <c r="AC533">
        <f t="shared" si="131"/>
        <v>4684.7638399999996</v>
      </c>
      <c r="AE533">
        <f t="shared" si="132"/>
        <v>4687.9494999999997</v>
      </c>
      <c r="AF533">
        <f t="shared" si="133"/>
        <v>4680.0375800000002</v>
      </c>
      <c r="AG533">
        <f t="shared" si="134"/>
        <v>4647.0550725000003</v>
      </c>
    </row>
    <row r="534" spans="1:33" x14ac:dyDescent="0.55000000000000004">
      <c r="A534">
        <f>ALGLIB_SSA_XAUUSD!J534</f>
        <v>1775553600</v>
      </c>
      <c r="B534" t="str">
        <f>_xlfn.XLOOKUP($A534,ALGLIB_SSA_XAUUSD!$A$2:$A$1001,ALGLIB_SSA_XAUUSD!$B$2:$B$1001,"",0)</f>
        <v/>
      </c>
      <c r="C534" t="str">
        <f>_xlfn.XLOOKUP($A534,ALGLIB_SSA_XAUUSD!$A$2:$A$1001,ALGLIB_SSA_XAUUSD!$C$2:$C$1001,"",0)</f>
        <v/>
      </c>
      <c r="D534" s="1">
        <f>D530+(D542-D530)*4/12</f>
        <v>4664.6066666666666</v>
      </c>
      <c r="E534" s="1">
        <f>E530+(E542-E530)*4/12</f>
        <v>4663.6604566666665</v>
      </c>
      <c r="F534" s="1">
        <f>F530+(F542-F530)*4/12</f>
        <v>4662.8383700000004</v>
      </c>
      <c r="G534" s="1">
        <f>G530+(G542-G530)*4/12</f>
        <v>4679.9165333333331</v>
      </c>
      <c r="H534" s="1">
        <f>H530+(H542-H530)*4/12</f>
        <v>4646.9290033333336</v>
      </c>
      <c r="I534" t="str">
        <f>_xlfn.XLOOKUP($A534,ALGLIB_SSA_XAUUSD!$J$2:$J$1001,ALGLIB_SSA_XAUUSD!$K$2:$K$1001,"",0)</f>
        <v>XAUUSD</v>
      </c>
      <c r="J534" t="str">
        <f>_xlfn.XLOOKUP($A534,ALGLIB_SSA_XAUUSD!$J$2:$J$1001,ALGLIB_SSA_XAUUSD!$L$2:$L$1001,"",0)</f>
        <v>M5</v>
      </c>
      <c r="K534">
        <f>_xlfn.XLOOKUP($A534,ALGLIB_SSA_XAUUSD!$J$2:$J$1001,ALGLIB_SSA_XAUUSD!$M$2:$M$1001,"",0)</f>
        <v>4693.93</v>
      </c>
      <c r="L534">
        <f>_xlfn.XLOOKUP($A534,ALGLIB_SSA_XAUUSD!$J$2:$J$1001,ALGLIB_SSA_XAUUSD!$N$2:$N$1001,"",0)</f>
        <v>4686.8208299999997</v>
      </c>
      <c r="M534">
        <f>_xlfn.XLOOKUP($A534,ALGLIB_SSA_XAUUSD!$J$2:$J$1001,ALGLIB_SSA_XAUUSD!$O$2:$O$1001,"",0)</f>
        <v>4687.1509599999999</v>
      </c>
      <c r="N534">
        <f>_xlfn.XLOOKUP($A534,ALGLIB_SSA_XAUUSD!$J$2:$J$1001,ALGLIB_SSA_XAUUSD!$P$2:$P$1001,"",0)</f>
        <v>4691.8504400000002</v>
      </c>
      <c r="O534">
        <f>_xlfn.XLOOKUP($A534,ALGLIB_SSA_XAUUSD!$J$2:$J$1001,ALGLIB_SSA_XAUUSD!$Q$2:$Q$1001,"",0)</f>
        <v>4683.6489899999997</v>
      </c>
      <c r="R534">
        <f t="shared" si="120"/>
        <v>1775553600</v>
      </c>
      <c r="S534" t="str">
        <f t="shared" si="121"/>
        <v>XAUUSD</v>
      </c>
      <c r="T534" t="str">
        <f t="shared" si="122"/>
        <v>M5</v>
      </c>
      <c r="U534">
        <f t="shared" si="123"/>
        <v>4693.93</v>
      </c>
      <c r="V534">
        <f t="shared" si="124"/>
        <v>4663.6604566666665</v>
      </c>
      <c r="W534">
        <f t="shared" si="125"/>
        <v>4662.8383700000004</v>
      </c>
      <c r="X534">
        <f t="shared" si="126"/>
        <v>4686.8208299999997</v>
      </c>
      <c r="Y534">
        <f t="shared" si="127"/>
        <v>4687.1509599999999</v>
      </c>
      <c r="Z534">
        <f t="shared" si="128"/>
        <v>4679.9165333333331</v>
      </c>
      <c r="AA534">
        <f t="shared" si="129"/>
        <v>4691.8504400000002</v>
      </c>
      <c r="AB534">
        <f t="shared" si="130"/>
        <v>4646.9290033333336</v>
      </c>
      <c r="AC534">
        <f t="shared" si="131"/>
        <v>4683.6489899999997</v>
      </c>
      <c r="AE534">
        <f t="shared" si="132"/>
        <v>4686.8208299999997</v>
      </c>
      <c r="AF534">
        <f t="shared" si="133"/>
        <v>4679.9165333333331</v>
      </c>
      <c r="AG534">
        <f t="shared" si="134"/>
        <v>4646.9290033333336</v>
      </c>
    </row>
    <row r="535" spans="1:33" x14ac:dyDescent="0.55000000000000004">
      <c r="A535">
        <f>ALGLIB_SSA_XAUUSD!J535</f>
        <v>1775553900</v>
      </c>
      <c r="B535" t="str">
        <f>_xlfn.XLOOKUP($A535,ALGLIB_SSA_XAUUSD!$A$2:$A$1001,ALGLIB_SSA_XAUUSD!$B$2:$B$1001,"",0)</f>
        <v/>
      </c>
      <c r="C535" t="str">
        <f>_xlfn.XLOOKUP($A535,ALGLIB_SSA_XAUUSD!$A$2:$A$1001,ALGLIB_SSA_XAUUSD!$C$2:$C$1001,"",0)</f>
        <v/>
      </c>
      <c r="D535" s="1">
        <f>D530+(D542-D530)*5/12</f>
        <v>4663.0383333333339</v>
      </c>
      <c r="E535" s="1">
        <f>E530+(E542-E530)*5/12</f>
        <v>4663.3807458333331</v>
      </c>
      <c r="F535" s="1">
        <f>F530+(F542-F530)*5/12</f>
        <v>4662.7675900000004</v>
      </c>
      <c r="G535" s="1">
        <f>G530+(G542-G530)*5/12</f>
        <v>4679.795486666666</v>
      </c>
      <c r="H535" s="1">
        <f>H530+(H542-H530)*5/12</f>
        <v>4646.802934166667</v>
      </c>
      <c r="I535" t="str">
        <f>_xlfn.XLOOKUP($A535,ALGLIB_SSA_XAUUSD!$J$2:$J$1001,ALGLIB_SSA_XAUUSD!$K$2:$K$1001,"",0)</f>
        <v>XAUUSD</v>
      </c>
      <c r="J535" t="str">
        <f>_xlfn.XLOOKUP($A535,ALGLIB_SSA_XAUUSD!$J$2:$J$1001,ALGLIB_SSA_XAUUSD!$L$2:$L$1001,"",0)</f>
        <v>M5</v>
      </c>
      <c r="K535">
        <f>_xlfn.XLOOKUP($A535,ALGLIB_SSA_XAUUSD!$J$2:$J$1001,ALGLIB_SSA_XAUUSD!$M$2:$M$1001,"",0)</f>
        <v>4686.92</v>
      </c>
      <c r="L535">
        <f>_xlfn.XLOOKUP($A535,ALGLIB_SSA_XAUUSD!$J$2:$J$1001,ALGLIB_SSA_XAUUSD!$N$2:$N$1001,"",0)</f>
        <v>4684.4017299999996</v>
      </c>
      <c r="M535">
        <f>_xlfn.XLOOKUP($A535,ALGLIB_SSA_XAUUSD!$J$2:$J$1001,ALGLIB_SSA_XAUUSD!$O$2:$O$1001,"",0)</f>
        <v>4685.7763400000003</v>
      </c>
      <c r="N535">
        <f>_xlfn.XLOOKUP($A535,ALGLIB_SSA_XAUUSD!$J$2:$J$1001,ALGLIB_SSA_XAUUSD!$P$2:$P$1001,"",0)</f>
        <v>4689.8253500000001</v>
      </c>
      <c r="O535">
        <f>_xlfn.XLOOKUP($A535,ALGLIB_SSA_XAUUSD!$J$2:$J$1001,ALGLIB_SSA_XAUUSD!$Q$2:$Q$1001,"",0)</f>
        <v>4681.2986799999999</v>
      </c>
      <c r="R535">
        <f t="shared" si="120"/>
        <v>1775553900</v>
      </c>
      <c r="S535" t="str">
        <f t="shared" si="121"/>
        <v>XAUUSD</v>
      </c>
      <c r="T535" t="str">
        <f t="shared" si="122"/>
        <v>M5</v>
      </c>
      <c r="U535">
        <f t="shared" si="123"/>
        <v>4686.92</v>
      </c>
      <c r="V535">
        <f t="shared" si="124"/>
        <v>4663.3807458333331</v>
      </c>
      <c r="W535">
        <f t="shared" si="125"/>
        <v>4662.7675900000004</v>
      </c>
      <c r="X535">
        <f t="shared" si="126"/>
        <v>4684.4017299999996</v>
      </c>
      <c r="Y535">
        <f t="shared" si="127"/>
        <v>4685.7763400000003</v>
      </c>
      <c r="Z535">
        <f t="shared" si="128"/>
        <v>4679.795486666666</v>
      </c>
      <c r="AA535">
        <f t="shared" si="129"/>
        <v>4689.8253500000001</v>
      </c>
      <c r="AB535">
        <f t="shared" si="130"/>
        <v>4646.802934166667</v>
      </c>
      <c r="AC535">
        <f t="shared" si="131"/>
        <v>4681.2986799999999</v>
      </c>
      <c r="AE535">
        <f t="shared" si="132"/>
        <v>4684.4017299999996</v>
      </c>
      <c r="AF535">
        <f t="shared" si="133"/>
        <v>4679.795486666666</v>
      </c>
      <c r="AG535">
        <f t="shared" si="134"/>
        <v>4646.802934166667</v>
      </c>
    </row>
    <row r="536" spans="1:33" x14ac:dyDescent="0.55000000000000004">
      <c r="A536">
        <f>ALGLIB_SSA_XAUUSD!J536</f>
        <v>1775554200</v>
      </c>
      <c r="B536" t="str">
        <f>_xlfn.XLOOKUP($A536,ALGLIB_SSA_XAUUSD!$A$2:$A$1001,ALGLIB_SSA_XAUUSD!$B$2:$B$1001,"",0)</f>
        <v/>
      </c>
      <c r="C536" t="str">
        <f>_xlfn.XLOOKUP($A536,ALGLIB_SSA_XAUUSD!$A$2:$A$1001,ALGLIB_SSA_XAUUSD!$C$2:$C$1001,"",0)</f>
        <v/>
      </c>
      <c r="D536" s="1">
        <f>D530+(D542-D530)*6/12</f>
        <v>4661.47</v>
      </c>
      <c r="E536" s="1">
        <f>E530+(E542-E530)*6/12</f>
        <v>4663.1010349999997</v>
      </c>
      <c r="F536" s="1">
        <f>F530+(F542-F530)*6/12</f>
        <v>4662.6968100000004</v>
      </c>
      <c r="G536" s="1">
        <f>G530+(G542-G530)*6/12</f>
        <v>4679.6744399999998</v>
      </c>
      <c r="H536" s="1">
        <f>H530+(H542-H530)*6/12</f>
        <v>4646.6768649999995</v>
      </c>
      <c r="I536" t="str">
        <f>_xlfn.XLOOKUP($A536,ALGLIB_SSA_XAUUSD!$J$2:$J$1001,ALGLIB_SSA_XAUUSD!$K$2:$K$1001,"",0)</f>
        <v>XAUUSD</v>
      </c>
      <c r="J536" t="str">
        <f>_xlfn.XLOOKUP($A536,ALGLIB_SSA_XAUUSD!$J$2:$J$1001,ALGLIB_SSA_XAUUSD!$L$2:$L$1001,"",0)</f>
        <v>M5</v>
      </c>
      <c r="K536">
        <f>_xlfn.XLOOKUP($A536,ALGLIB_SSA_XAUUSD!$J$2:$J$1001,ALGLIB_SSA_XAUUSD!$M$2:$M$1001,"",0)</f>
        <v>4683.05</v>
      </c>
      <c r="L536">
        <f>_xlfn.XLOOKUP($A536,ALGLIB_SSA_XAUUSD!$J$2:$J$1001,ALGLIB_SSA_XAUUSD!$N$2:$N$1001,"",0)</f>
        <v>4681.0976600000004</v>
      </c>
      <c r="M536">
        <f>_xlfn.XLOOKUP($A536,ALGLIB_SSA_XAUUSD!$J$2:$J$1001,ALGLIB_SSA_XAUUSD!$O$2:$O$1001,"",0)</f>
        <v>4683.4369999999999</v>
      </c>
      <c r="N536">
        <f>_xlfn.XLOOKUP($A536,ALGLIB_SSA_XAUUSD!$J$2:$J$1001,ALGLIB_SSA_XAUUSD!$P$2:$P$1001,"",0)</f>
        <v>4686.5962900000004</v>
      </c>
      <c r="O536">
        <f>_xlfn.XLOOKUP($A536,ALGLIB_SSA_XAUUSD!$J$2:$J$1001,ALGLIB_SSA_XAUUSD!$Q$2:$Q$1001,"",0)</f>
        <v>4677.9365100000005</v>
      </c>
      <c r="R536">
        <f t="shared" si="120"/>
        <v>1775554200</v>
      </c>
      <c r="S536" t="str">
        <f t="shared" si="121"/>
        <v>XAUUSD</v>
      </c>
      <c r="T536" t="str">
        <f t="shared" si="122"/>
        <v>M5</v>
      </c>
      <c r="U536">
        <f t="shared" si="123"/>
        <v>4683.05</v>
      </c>
      <c r="V536">
        <f t="shared" si="124"/>
        <v>4663.1010349999997</v>
      </c>
      <c r="W536">
        <f t="shared" si="125"/>
        <v>4662.6968100000004</v>
      </c>
      <c r="X536">
        <f t="shared" si="126"/>
        <v>4681.0976600000004</v>
      </c>
      <c r="Y536">
        <f t="shared" si="127"/>
        <v>4683.4369999999999</v>
      </c>
      <c r="Z536">
        <f t="shared" si="128"/>
        <v>4679.6744399999998</v>
      </c>
      <c r="AA536">
        <f t="shared" si="129"/>
        <v>4686.5962900000004</v>
      </c>
      <c r="AB536">
        <f t="shared" si="130"/>
        <v>4646.6768649999995</v>
      </c>
      <c r="AC536">
        <f t="shared" si="131"/>
        <v>4677.9365100000005</v>
      </c>
      <c r="AE536">
        <f t="shared" si="132"/>
        <v>4681.0976600000004</v>
      </c>
      <c r="AF536">
        <f t="shared" si="133"/>
        <v>4679.6744399999998</v>
      </c>
      <c r="AG536">
        <f t="shared" si="134"/>
        <v>4646.6768649999995</v>
      </c>
    </row>
    <row r="537" spans="1:33" x14ac:dyDescent="0.55000000000000004">
      <c r="A537">
        <f>ALGLIB_SSA_XAUUSD!J537</f>
        <v>1775554500</v>
      </c>
      <c r="B537" t="str">
        <f>_xlfn.XLOOKUP($A537,ALGLIB_SSA_XAUUSD!$A$2:$A$1001,ALGLIB_SSA_XAUUSD!$B$2:$B$1001,"",0)</f>
        <v/>
      </c>
      <c r="C537" t="str">
        <f>_xlfn.XLOOKUP($A537,ALGLIB_SSA_XAUUSD!$A$2:$A$1001,ALGLIB_SSA_XAUUSD!$C$2:$C$1001,"",0)</f>
        <v/>
      </c>
      <c r="D537" s="1">
        <f>D530+(D542-D530)*7/12</f>
        <v>4659.9016666666666</v>
      </c>
      <c r="E537" s="1">
        <f>E530+(E542-E530)*7/12</f>
        <v>4662.8213241666672</v>
      </c>
      <c r="F537" s="1">
        <f>F530+(F542-F530)*7/12</f>
        <v>4662.6260300000004</v>
      </c>
      <c r="G537" s="1">
        <f>G530+(G542-G530)*7/12</f>
        <v>4679.5533933333336</v>
      </c>
      <c r="H537" s="1">
        <f>H530+(H542-H530)*7/12</f>
        <v>4646.5507958333328</v>
      </c>
      <c r="I537" t="str">
        <f>_xlfn.XLOOKUP($A537,ALGLIB_SSA_XAUUSD!$J$2:$J$1001,ALGLIB_SSA_XAUUSD!$K$2:$K$1001,"",0)</f>
        <v>XAUUSD</v>
      </c>
      <c r="J537" t="str">
        <f>_xlfn.XLOOKUP($A537,ALGLIB_SSA_XAUUSD!$J$2:$J$1001,ALGLIB_SSA_XAUUSD!$L$2:$L$1001,"",0)</f>
        <v>M5</v>
      </c>
      <c r="K537">
        <f>_xlfn.XLOOKUP($A537,ALGLIB_SSA_XAUUSD!$J$2:$J$1001,ALGLIB_SSA_XAUUSD!$M$2:$M$1001,"",0)</f>
        <v>4676.8599999999997</v>
      </c>
      <c r="L537">
        <f>_xlfn.XLOOKUP($A537,ALGLIB_SSA_XAUUSD!$J$2:$J$1001,ALGLIB_SSA_XAUUSD!$N$2:$N$1001,"",0)</f>
        <v>4677.4494199999999</v>
      </c>
      <c r="M537">
        <f>_xlfn.XLOOKUP($A537,ALGLIB_SSA_XAUUSD!$J$2:$J$1001,ALGLIB_SSA_XAUUSD!$O$2:$O$1001,"",0)</f>
        <v>4680.4432100000004</v>
      </c>
      <c r="N537">
        <f>_xlfn.XLOOKUP($A537,ALGLIB_SSA_XAUUSD!$J$2:$J$1001,ALGLIB_SSA_XAUUSD!$P$2:$P$1001,"",0)</f>
        <v>4682.7701399999996</v>
      </c>
      <c r="O537">
        <f>_xlfn.XLOOKUP($A537,ALGLIB_SSA_XAUUSD!$J$2:$J$1001,ALGLIB_SSA_XAUUSD!$Q$2:$Q$1001,"",0)</f>
        <v>4674.0716599999996</v>
      </c>
      <c r="R537">
        <f t="shared" si="120"/>
        <v>1775554500</v>
      </c>
      <c r="S537" t="str">
        <f t="shared" si="121"/>
        <v>XAUUSD</v>
      </c>
      <c r="T537" t="str">
        <f t="shared" si="122"/>
        <v>M5</v>
      </c>
      <c r="U537">
        <f t="shared" si="123"/>
        <v>4676.8599999999997</v>
      </c>
      <c r="V537">
        <f t="shared" si="124"/>
        <v>4662.8213241666672</v>
      </c>
      <c r="W537">
        <f t="shared" si="125"/>
        <v>4662.6260300000004</v>
      </c>
      <c r="X537">
        <f t="shared" si="126"/>
        <v>4677.4494199999999</v>
      </c>
      <c r="Y537">
        <f t="shared" si="127"/>
        <v>4680.4432100000004</v>
      </c>
      <c r="Z537">
        <f t="shared" si="128"/>
        <v>4679.5533933333336</v>
      </c>
      <c r="AA537">
        <f t="shared" si="129"/>
        <v>4682.7701399999996</v>
      </c>
      <c r="AB537">
        <f t="shared" si="130"/>
        <v>4646.5507958333328</v>
      </c>
      <c r="AC537">
        <f t="shared" si="131"/>
        <v>4674.0716599999996</v>
      </c>
      <c r="AE537">
        <f t="shared" si="132"/>
        <v>4677.4494199999999</v>
      </c>
      <c r="AF537">
        <f t="shared" si="133"/>
        <v>4679.5533933333336</v>
      </c>
      <c r="AG537">
        <f t="shared" si="134"/>
        <v>4646.5507958333328</v>
      </c>
    </row>
    <row r="538" spans="1:33" x14ac:dyDescent="0.55000000000000004">
      <c r="A538">
        <f>ALGLIB_SSA_XAUUSD!J538</f>
        <v>1775554800</v>
      </c>
      <c r="B538" t="str">
        <f>_xlfn.XLOOKUP($A538,ALGLIB_SSA_XAUUSD!$A$2:$A$1001,ALGLIB_SSA_XAUUSD!$B$2:$B$1001,"",0)</f>
        <v/>
      </c>
      <c r="C538" t="str">
        <f>_xlfn.XLOOKUP($A538,ALGLIB_SSA_XAUUSD!$A$2:$A$1001,ALGLIB_SSA_XAUUSD!$C$2:$C$1001,"",0)</f>
        <v/>
      </c>
      <c r="D538" s="1">
        <f>D530+(D542-D530)*8/12</f>
        <v>4658.3333333333339</v>
      </c>
      <c r="E538" s="1">
        <f>E530+(E542-E530)*8/12</f>
        <v>4662.5416133333338</v>
      </c>
      <c r="F538" s="1">
        <f>F530+(F542-F530)*8/12</f>
        <v>4662.5552500000003</v>
      </c>
      <c r="G538" s="1">
        <f>G530+(G542-G530)*8/12</f>
        <v>4679.4323466666665</v>
      </c>
      <c r="H538" s="1">
        <f>H530+(H542-H530)*8/12</f>
        <v>4646.4247266666662</v>
      </c>
      <c r="I538" t="str">
        <f>_xlfn.XLOOKUP($A538,ALGLIB_SSA_XAUUSD!$J$2:$J$1001,ALGLIB_SSA_XAUUSD!$K$2:$K$1001,"",0)</f>
        <v>XAUUSD</v>
      </c>
      <c r="J538" t="str">
        <f>_xlfn.XLOOKUP($A538,ALGLIB_SSA_XAUUSD!$J$2:$J$1001,ALGLIB_SSA_XAUUSD!$L$2:$L$1001,"",0)</f>
        <v>M5</v>
      </c>
      <c r="K538">
        <f>_xlfn.XLOOKUP($A538,ALGLIB_SSA_XAUUSD!$J$2:$J$1001,ALGLIB_SSA_XAUUSD!$M$2:$M$1001,"",0)</f>
        <v>4667.28</v>
      </c>
      <c r="L538">
        <f>_xlfn.XLOOKUP($A538,ALGLIB_SSA_XAUUSD!$J$2:$J$1001,ALGLIB_SSA_XAUUSD!$N$2:$N$1001,"",0)</f>
        <v>4674.1346199999998</v>
      </c>
      <c r="M538">
        <f>_xlfn.XLOOKUP($A538,ALGLIB_SSA_XAUUSD!$J$2:$J$1001,ALGLIB_SSA_XAUUSD!$O$2:$O$1001,"",0)</f>
        <v>4677.28892</v>
      </c>
      <c r="N538">
        <f>_xlfn.XLOOKUP($A538,ALGLIB_SSA_XAUUSD!$J$2:$J$1001,ALGLIB_SSA_XAUUSD!$P$2:$P$1001,"",0)</f>
        <v>4678.9695599999995</v>
      </c>
      <c r="O538">
        <f>_xlfn.XLOOKUP($A538,ALGLIB_SSA_XAUUSD!$J$2:$J$1001,ALGLIB_SSA_XAUUSD!$Q$2:$Q$1001,"",0)</f>
        <v>4670.3186500000002</v>
      </c>
      <c r="R538">
        <f t="shared" si="120"/>
        <v>1775554800</v>
      </c>
      <c r="S538" t="str">
        <f t="shared" si="121"/>
        <v>XAUUSD</v>
      </c>
      <c r="T538" t="str">
        <f t="shared" si="122"/>
        <v>M5</v>
      </c>
      <c r="U538">
        <f t="shared" si="123"/>
        <v>4667.28</v>
      </c>
      <c r="V538">
        <f t="shared" si="124"/>
        <v>4662.5416133333338</v>
      </c>
      <c r="W538">
        <f t="shared" si="125"/>
        <v>4662.5552500000003</v>
      </c>
      <c r="X538">
        <f t="shared" si="126"/>
        <v>4674.1346199999998</v>
      </c>
      <c r="Y538">
        <f t="shared" si="127"/>
        <v>4677.28892</v>
      </c>
      <c r="Z538">
        <f t="shared" si="128"/>
        <v>4679.4323466666665</v>
      </c>
      <c r="AA538">
        <f t="shared" si="129"/>
        <v>4678.9695599999995</v>
      </c>
      <c r="AB538">
        <f t="shared" si="130"/>
        <v>4646.4247266666662</v>
      </c>
      <c r="AC538">
        <f t="shared" si="131"/>
        <v>4670.3186500000002</v>
      </c>
      <c r="AE538">
        <f t="shared" si="132"/>
        <v>4674.1346199999998</v>
      </c>
      <c r="AF538">
        <f t="shared" si="133"/>
        <v>4679.4323466666665</v>
      </c>
      <c r="AG538">
        <f t="shared" si="134"/>
        <v>4646.4247266666662</v>
      </c>
    </row>
    <row r="539" spans="1:33" x14ac:dyDescent="0.55000000000000004">
      <c r="A539">
        <f>ALGLIB_SSA_XAUUSD!J539</f>
        <v>1775555100</v>
      </c>
      <c r="B539" t="str">
        <f>_xlfn.XLOOKUP($A539,ALGLIB_SSA_XAUUSD!$A$2:$A$1001,ALGLIB_SSA_XAUUSD!$B$2:$B$1001,"",0)</f>
        <v/>
      </c>
      <c r="C539" t="str">
        <f>_xlfn.XLOOKUP($A539,ALGLIB_SSA_XAUUSD!$A$2:$A$1001,ALGLIB_SSA_XAUUSD!$C$2:$C$1001,"",0)</f>
        <v/>
      </c>
      <c r="D539" s="1">
        <f>D530+(D542-D530)*9/12</f>
        <v>4656.7650000000003</v>
      </c>
      <c r="E539" s="1">
        <f>E530+(E542-E530)*9/12</f>
        <v>4662.2619025000004</v>
      </c>
      <c r="F539" s="1">
        <f>F530+(F542-F530)*9/12</f>
        <v>4662.4844700000003</v>
      </c>
      <c r="G539" s="1">
        <f>G530+(G542-G530)*9/12</f>
        <v>4679.3112999999994</v>
      </c>
      <c r="H539" s="1">
        <f>H530+(H542-H530)*9/12</f>
        <v>4646.2986574999995</v>
      </c>
      <c r="I539" t="str">
        <f>_xlfn.XLOOKUP($A539,ALGLIB_SSA_XAUUSD!$J$2:$J$1001,ALGLIB_SSA_XAUUSD!$K$2:$K$1001,"",0)</f>
        <v>XAUUSD</v>
      </c>
      <c r="J539" t="str">
        <f>_xlfn.XLOOKUP($A539,ALGLIB_SSA_XAUUSD!$J$2:$J$1001,ALGLIB_SSA_XAUUSD!$L$2:$L$1001,"",0)</f>
        <v>M5</v>
      </c>
      <c r="K539">
        <f>_xlfn.XLOOKUP($A539,ALGLIB_SSA_XAUUSD!$J$2:$J$1001,ALGLIB_SSA_XAUUSD!$M$2:$M$1001,"",0)</f>
        <v>4666.75</v>
      </c>
      <c r="L539">
        <f>_xlfn.XLOOKUP($A539,ALGLIB_SSA_XAUUSD!$J$2:$J$1001,ALGLIB_SSA_XAUUSD!$N$2:$N$1001,"",0)</f>
        <v>4671.8441300000004</v>
      </c>
      <c r="M539">
        <f>_xlfn.XLOOKUP($A539,ALGLIB_SSA_XAUUSD!$J$2:$J$1001,ALGLIB_SSA_XAUUSD!$O$2:$O$1001,"",0)</f>
        <v>4674.5665200000003</v>
      </c>
      <c r="N539">
        <f>_xlfn.XLOOKUP($A539,ALGLIB_SSA_XAUUSD!$J$2:$J$1001,ALGLIB_SSA_XAUUSD!$P$2:$P$1001,"",0)</f>
        <v>4675.9345300000004</v>
      </c>
      <c r="O539">
        <f>_xlfn.XLOOKUP($A539,ALGLIB_SSA_XAUUSD!$J$2:$J$1001,ALGLIB_SSA_XAUUSD!$Q$2:$Q$1001,"",0)</f>
        <v>4667.36553</v>
      </c>
      <c r="R539">
        <f t="shared" si="120"/>
        <v>1775555100</v>
      </c>
      <c r="S539" t="str">
        <f t="shared" si="121"/>
        <v>XAUUSD</v>
      </c>
      <c r="T539" t="str">
        <f t="shared" si="122"/>
        <v>M5</v>
      </c>
      <c r="U539">
        <f t="shared" si="123"/>
        <v>4666.75</v>
      </c>
      <c r="V539">
        <f t="shared" si="124"/>
        <v>4662.2619025000004</v>
      </c>
      <c r="W539">
        <f t="shared" si="125"/>
        <v>4662.4844700000003</v>
      </c>
      <c r="X539">
        <f t="shared" si="126"/>
        <v>4671.8441300000004</v>
      </c>
      <c r="Y539">
        <f t="shared" si="127"/>
        <v>4674.5665200000003</v>
      </c>
      <c r="Z539">
        <f t="shared" si="128"/>
        <v>4679.3112999999994</v>
      </c>
      <c r="AA539">
        <f t="shared" si="129"/>
        <v>4675.9345300000004</v>
      </c>
      <c r="AB539">
        <f t="shared" si="130"/>
        <v>4646.2986574999995</v>
      </c>
      <c r="AC539">
        <f t="shared" si="131"/>
        <v>4667.36553</v>
      </c>
      <c r="AE539">
        <f t="shared" si="132"/>
        <v>4671.8441300000004</v>
      </c>
      <c r="AF539">
        <f t="shared" si="133"/>
        <v>4679.3112999999994</v>
      </c>
      <c r="AG539">
        <f t="shared" si="134"/>
        <v>4646.2986574999995</v>
      </c>
    </row>
    <row r="540" spans="1:33" x14ac:dyDescent="0.55000000000000004">
      <c r="A540">
        <f>ALGLIB_SSA_XAUUSD!J540</f>
        <v>1775555400</v>
      </c>
      <c r="B540" t="str">
        <f>_xlfn.XLOOKUP($A540,ALGLIB_SSA_XAUUSD!$A$2:$A$1001,ALGLIB_SSA_XAUUSD!$B$2:$B$1001,"",0)</f>
        <v/>
      </c>
      <c r="C540" t="str">
        <f>_xlfn.XLOOKUP($A540,ALGLIB_SSA_XAUUSD!$A$2:$A$1001,ALGLIB_SSA_XAUUSD!$C$2:$C$1001,"",0)</f>
        <v/>
      </c>
      <c r="D540" s="1">
        <f>D530+(D542-D530)*10/12</f>
        <v>4655.1966666666667</v>
      </c>
      <c r="E540" s="1">
        <f>E530+(E542-E530)*10/12</f>
        <v>4661.9821916666669</v>
      </c>
      <c r="F540" s="1">
        <f>F530+(F542-F530)*10/12</f>
        <v>4662.4136900000003</v>
      </c>
      <c r="G540" s="1">
        <f>G530+(G542-G530)*10/12</f>
        <v>4679.1902533333332</v>
      </c>
      <c r="H540" s="1">
        <f>H530+(H542-H530)*10/12</f>
        <v>4646.1725883333329</v>
      </c>
      <c r="I540" t="str">
        <f>_xlfn.XLOOKUP($A540,ALGLIB_SSA_XAUUSD!$J$2:$J$1001,ALGLIB_SSA_XAUUSD!$K$2:$K$1001,"",0)</f>
        <v>XAUUSD</v>
      </c>
      <c r="J540" t="str">
        <f>_xlfn.XLOOKUP($A540,ALGLIB_SSA_XAUUSD!$J$2:$J$1001,ALGLIB_SSA_XAUUSD!$L$2:$L$1001,"",0)</f>
        <v>M5</v>
      </c>
      <c r="K540">
        <f>_xlfn.XLOOKUP($A540,ALGLIB_SSA_XAUUSD!$J$2:$J$1001,ALGLIB_SSA_XAUUSD!$M$2:$M$1001,"",0)</f>
        <v>4670.3999999999996</v>
      </c>
      <c r="L540">
        <f>_xlfn.XLOOKUP($A540,ALGLIB_SSA_XAUUSD!$J$2:$J$1001,ALGLIB_SSA_XAUUSD!$N$2:$N$1001,"",0)</f>
        <v>4670.8110299999998</v>
      </c>
      <c r="M540">
        <f>_xlfn.XLOOKUP($A540,ALGLIB_SSA_XAUUSD!$J$2:$J$1001,ALGLIB_SSA_XAUUSD!$O$2:$O$1001,"",0)</f>
        <v>4672.6887800000004</v>
      </c>
      <c r="N540">
        <f>_xlfn.XLOOKUP($A540,ALGLIB_SSA_XAUUSD!$J$2:$J$1001,ALGLIB_SSA_XAUUSD!$P$2:$P$1001,"",0)</f>
        <v>4674.2605100000001</v>
      </c>
      <c r="O540">
        <f>_xlfn.XLOOKUP($A540,ALGLIB_SSA_XAUUSD!$J$2:$J$1001,ALGLIB_SSA_XAUUSD!$Q$2:$Q$1001,"",0)</f>
        <v>4665.6940000000004</v>
      </c>
      <c r="R540">
        <f t="shared" si="120"/>
        <v>1775555400</v>
      </c>
      <c r="S540" t="str">
        <f t="shared" si="121"/>
        <v>XAUUSD</v>
      </c>
      <c r="T540" t="str">
        <f t="shared" si="122"/>
        <v>M5</v>
      </c>
      <c r="U540">
        <f t="shared" si="123"/>
        <v>4670.3999999999996</v>
      </c>
      <c r="V540">
        <f t="shared" si="124"/>
        <v>4661.9821916666669</v>
      </c>
      <c r="W540">
        <f t="shared" si="125"/>
        <v>4662.4136900000003</v>
      </c>
      <c r="X540">
        <f t="shared" si="126"/>
        <v>4670.8110299999998</v>
      </c>
      <c r="Y540">
        <f t="shared" si="127"/>
        <v>4672.6887800000004</v>
      </c>
      <c r="Z540">
        <f t="shared" si="128"/>
        <v>4679.1902533333332</v>
      </c>
      <c r="AA540">
        <f t="shared" si="129"/>
        <v>4674.2605100000001</v>
      </c>
      <c r="AB540">
        <f t="shared" si="130"/>
        <v>4646.1725883333329</v>
      </c>
      <c r="AC540">
        <f t="shared" si="131"/>
        <v>4665.6940000000004</v>
      </c>
      <c r="AE540">
        <f t="shared" si="132"/>
        <v>4670.8110299999998</v>
      </c>
      <c r="AF540">
        <f t="shared" si="133"/>
        <v>4679.1902533333332</v>
      </c>
      <c r="AG540">
        <f t="shared" si="134"/>
        <v>4646.1725883333329</v>
      </c>
    </row>
    <row r="541" spans="1:33" x14ac:dyDescent="0.55000000000000004">
      <c r="A541">
        <f>ALGLIB_SSA_XAUUSD!J541</f>
        <v>1775555700</v>
      </c>
      <c r="B541" t="str">
        <f>_xlfn.XLOOKUP($A541,ALGLIB_SSA_XAUUSD!$A$2:$A$1001,ALGLIB_SSA_XAUUSD!$B$2:$B$1001,"",0)</f>
        <v/>
      </c>
      <c r="C541" t="str">
        <f>_xlfn.XLOOKUP($A541,ALGLIB_SSA_XAUUSD!$A$2:$A$1001,ALGLIB_SSA_XAUUSD!$C$2:$C$1001,"",0)</f>
        <v/>
      </c>
      <c r="D541" s="1">
        <f>D530+(D542-D530)*11/12</f>
        <v>4653.628333333334</v>
      </c>
      <c r="E541" s="1">
        <f>E530+(E542-E530)*11/12</f>
        <v>4661.7024808333335</v>
      </c>
      <c r="F541" s="1">
        <f>F530+(F542-F530)*11/12</f>
        <v>4662.3429100000003</v>
      </c>
      <c r="G541" s="1">
        <f>G530+(G542-G530)*11/12</f>
        <v>4679.069206666667</v>
      </c>
      <c r="H541" s="1">
        <f>H530+(H542-H530)*11/12</f>
        <v>4646.0465191666663</v>
      </c>
      <c r="I541" t="str">
        <f>_xlfn.XLOOKUP($A541,ALGLIB_SSA_XAUUSD!$J$2:$J$1001,ALGLIB_SSA_XAUUSD!$K$2:$K$1001,"",0)</f>
        <v>XAUUSD</v>
      </c>
      <c r="J541" t="str">
        <f>_xlfn.XLOOKUP($A541,ALGLIB_SSA_XAUUSD!$J$2:$J$1001,ALGLIB_SSA_XAUUSD!$L$2:$L$1001,"",0)</f>
        <v>M5</v>
      </c>
      <c r="K541">
        <f>_xlfn.XLOOKUP($A541,ALGLIB_SSA_XAUUSD!$J$2:$J$1001,ALGLIB_SSA_XAUUSD!$M$2:$M$1001,"",0)</f>
        <v>4670.88</v>
      </c>
      <c r="L541">
        <f>_xlfn.XLOOKUP($A541,ALGLIB_SSA_XAUUSD!$J$2:$J$1001,ALGLIB_SSA_XAUUSD!$N$2:$N$1001,"",0)</f>
        <v>4670.8940899999998</v>
      </c>
      <c r="M541">
        <f>_xlfn.XLOOKUP($A541,ALGLIB_SSA_XAUUSD!$J$2:$J$1001,ALGLIB_SSA_XAUUSD!$O$2:$O$1001,"",0)</f>
        <v>4671.7914300000002</v>
      </c>
      <c r="N541">
        <f>_xlfn.XLOOKUP($A541,ALGLIB_SSA_XAUUSD!$J$2:$J$1001,ALGLIB_SSA_XAUUSD!$P$2:$P$1001,"",0)</f>
        <v>4673.9265699999996</v>
      </c>
      <c r="O541">
        <f>_xlfn.XLOOKUP($A541,ALGLIB_SSA_XAUUSD!$J$2:$J$1001,ALGLIB_SSA_XAUUSD!$Q$2:$Q$1001,"",0)</f>
        <v>4665.2532000000001</v>
      </c>
      <c r="R541">
        <f t="shared" si="120"/>
        <v>1775555700</v>
      </c>
      <c r="S541" t="str">
        <f t="shared" si="121"/>
        <v>XAUUSD</v>
      </c>
      <c r="T541" t="str">
        <f t="shared" si="122"/>
        <v>M5</v>
      </c>
      <c r="U541">
        <f t="shared" si="123"/>
        <v>4670.88</v>
      </c>
      <c r="V541">
        <f t="shared" si="124"/>
        <v>4661.7024808333335</v>
      </c>
      <c r="W541">
        <f t="shared" si="125"/>
        <v>4662.3429100000003</v>
      </c>
      <c r="X541">
        <f t="shared" si="126"/>
        <v>4670.8940899999998</v>
      </c>
      <c r="Y541">
        <f t="shared" si="127"/>
        <v>4671.7914300000002</v>
      </c>
      <c r="Z541">
        <f t="shared" si="128"/>
        <v>4679.069206666667</v>
      </c>
      <c r="AA541">
        <f t="shared" si="129"/>
        <v>4673.9265699999996</v>
      </c>
      <c r="AB541">
        <f t="shared" si="130"/>
        <v>4646.0465191666663</v>
      </c>
      <c r="AC541">
        <f t="shared" si="131"/>
        <v>4665.2532000000001</v>
      </c>
      <c r="AE541">
        <f t="shared" si="132"/>
        <v>4670.8940899999998</v>
      </c>
      <c r="AF541">
        <f t="shared" si="133"/>
        <v>4679.069206666667</v>
      </c>
      <c r="AG541">
        <f t="shared" si="134"/>
        <v>4646.0465191666663</v>
      </c>
    </row>
    <row r="542" spans="1:33" x14ac:dyDescent="0.55000000000000004">
      <c r="A542">
        <f>ALGLIB_SSA_XAUUSD!J542</f>
        <v>1775556000</v>
      </c>
      <c r="B542" t="str">
        <f>_xlfn.XLOOKUP($A542,ALGLIB_SSA_XAUUSD!$A$2:$A$1001,ALGLIB_SSA_XAUUSD!$B$2:$B$1001,"",0)</f>
        <v>XAUUSD</v>
      </c>
      <c r="C542" t="str">
        <f>_xlfn.XLOOKUP($A542,ALGLIB_SSA_XAUUSD!$A$2:$A$1001,ALGLIB_SSA_XAUUSD!$C$2:$C$1001,"",0)</f>
        <v>H1</v>
      </c>
      <c r="D542" s="2">
        <f>_xlfn.XLOOKUP($A542,ALGLIB_SSA_XAUUSD!$A$2:$A$1001,ALGLIB_SSA_XAUUSD!$D$2:$D$1001,"",0)</f>
        <v>4652.0600000000004</v>
      </c>
      <c r="E542" s="2">
        <f>_xlfn.XLOOKUP($A542,ALGLIB_SSA_XAUUSD!$A$2:$A$1001,ALGLIB_SSA_XAUUSD!$E$2:$E$1001,"",0)</f>
        <v>4661.4227700000001</v>
      </c>
      <c r="F542" s="2">
        <f>_xlfn.XLOOKUP($A542,ALGLIB_SSA_XAUUSD!$A$2:$A$1001,ALGLIB_SSA_XAUUSD!$F$2:$F$1001,"",0)</f>
        <v>4662.2721300000003</v>
      </c>
      <c r="G542" s="2">
        <f>_xlfn.XLOOKUP($A542,ALGLIB_SSA_XAUUSD!$A$2:$A$1001,ALGLIB_SSA_XAUUSD!$G$2:$G$1001,"",0)</f>
        <v>4678.9481599999999</v>
      </c>
      <c r="H542" s="2">
        <f>_xlfn.XLOOKUP($A542,ALGLIB_SSA_XAUUSD!$A$2:$A$1001,ALGLIB_SSA_XAUUSD!$H$2:$H$1001,"",0)</f>
        <v>4645.9204499999996</v>
      </c>
      <c r="I542" t="str">
        <f>_xlfn.XLOOKUP($A542,ALGLIB_SSA_XAUUSD!$J$2:$J$1001,ALGLIB_SSA_XAUUSD!$K$2:$K$1001,"",0)</f>
        <v>XAUUSD</v>
      </c>
      <c r="J542" t="str">
        <f>_xlfn.XLOOKUP($A542,ALGLIB_SSA_XAUUSD!$J$2:$J$1001,ALGLIB_SSA_XAUUSD!$L$2:$L$1001,"",0)</f>
        <v>M5</v>
      </c>
      <c r="K542">
        <f>_xlfn.XLOOKUP($A542,ALGLIB_SSA_XAUUSD!$J$2:$J$1001,ALGLIB_SSA_XAUUSD!$M$2:$M$1001,"",0)</f>
        <v>4674.91</v>
      </c>
      <c r="L542">
        <f>_xlfn.XLOOKUP($A542,ALGLIB_SSA_XAUUSD!$J$2:$J$1001,ALGLIB_SSA_XAUUSD!$N$2:$N$1001,"",0)</f>
        <v>4671.8048500000004</v>
      </c>
      <c r="M542">
        <f>_xlfn.XLOOKUP($A542,ALGLIB_SSA_XAUUSD!$J$2:$J$1001,ALGLIB_SSA_XAUUSD!$O$2:$O$1001,"",0)</f>
        <v>4671.7981399999999</v>
      </c>
      <c r="N542">
        <f>_xlfn.XLOOKUP($A542,ALGLIB_SSA_XAUUSD!$J$2:$J$1001,ALGLIB_SSA_XAUUSD!$P$2:$P$1001,"",0)</f>
        <v>4674.6446500000002</v>
      </c>
      <c r="O542">
        <f>_xlfn.XLOOKUP($A542,ALGLIB_SSA_XAUUSD!$J$2:$J$1001,ALGLIB_SSA_XAUUSD!$Q$2:$Q$1001,"",0)</f>
        <v>4665.6729400000004</v>
      </c>
      <c r="R542">
        <f t="shared" si="120"/>
        <v>1775556000</v>
      </c>
      <c r="S542" t="str">
        <f t="shared" si="121"/>
        <v>XAUUSD</v>
      </c>
      <c r="T542" t="str">
        <f t="shared" si="122"/>
        <v>M5</v>
      </c>
      <c r="U542">
        <f t="shared" si="123"/>
        <v>4674.91</v>
      </c>
      <c r="V542">
        <f t="shared" si="124"/>
        <v>4661.4227700000001</v>
      </c>
      <c r="W542">
        <f t="shared" si="125"/>
        <v>4662.2721300000003</v>
      </c>
      <c r="X542">
        <f t="shared" si="126"/>
        <v>4671.8048500000004</v>
      </c>
      <c r="Y542">
        <f t="shared" si="127"/>
        <v>4671.7981399999999</v>
      </c>
      <c r="Z542">
        <f t="shared" si="128"/>
        <v>4678.9481599999999</v>
      </c>
      <c r="AA542">
        <f t="shared" si="129"/>
        <v>4674.6446500000002</v>
      </c>
      <c r="AB542">
        <f t="shared" si="130"/>
        <v>4645.9204499999996</v>
      </c>
      <c r="AC542">
        <f t="shared" si="131"/>
        <v>4665.6729400000004</v>
      </c>
      <c r="AE542">
        <f t="shared" si="132"/>
        <v>4671.8048500000004</v>
      </c>
      <c r="AF542">
        <f t="shared" si="133"/>
        <v>4678.9481599999999</v>
      </c>
      <c r="AG542">
        <f t="shared" si="134"/>
        <v>4645.9204499999996</v>
      </c>
    </row>
    <row r="543" spans="1:33" x14ac:dyDescent="0.55000000000000004">
      <c r="A543">
        <f>ALGLIB_SSA_XAUUSD!J543</f>
        <v>1775556300</v>
      </c>
      <c r="B543" t="str">
        <f>_xlfn.XLOOKUP($A543,ALGLIB_SSA_XAUUSD!$A$2:$A$1001,ALGLIB_SSA_XAUUSD!$B$2:$B$1001,"",0)</f>
        <v/>
      </c>
      <c r="C543" t="str">
        <f>_xlfn.XLOOKUP($A543,ALGLIB_SSA_XAUUSD!$A$2:$A$1001,ALGLIB_SSA_XAUUSD!$C$2:$C$1001,"",0)</f>
        <v/>
      </c>
      <c r="D543" s="1">
        <f>D542+(D554-D542)*1/12</f>
        <v>4652.7058333333334</v>
      </c>
      <c r="E543" s="1">
        <f>E542+(E554-E542)*1/12</f>
        <v>4660.9714624999997</v>
      </c>
      <c r="F543" s="1">
        <f>F542+(F554-F542)*1/12</f>
        <v>4662.0110866666673</v>
      </c>
      <c r="G543" s="1">
        <f>G542+(G554-G542)*1/12</f>
        <v>4678.5680641666668</v>
      </c>
      <c r="H543" s="1">
        <f>H542+(H554-H542)*1/12</f>
        <v>4645.5795349999999</v>
      </c>
      <c r="I543" t="str">
        <f>_xlfn.XLOOKUP($A543,ALGLIB_SSA_XAUUSD!$J$2:$J$1001,ALGLIB_SSA_XAUUSD!$K$2:$K$1001,"",0)</f>
        <v>XAUUSD</v>
      </c>
      <c r="J543" t="str">
        <f>_xlfn.XLOOKUP($A543,ALGLIB_SSA_XAUUSD!$J$2:$J$1001,ALGLIB_SSA_XAUUSD!$L$2:$L$1001,"",0)</f>
        <v>M5</v>
      </c>
      <c r="K543">
        <f>_xlfn.XLOOKUP($A543,ALGLIB_SSA_XAUUSD!$J$2:$J$1001,ALGLIB_SSA_XAUUSD!$M$2:$M$1001,"",0)</f>
        <v>4675.0200000000004</v>
      </c>
      <c r="L543">
        <f>_xlfn.XLOOKUP($A543,ALGLIB_SSA_XAUUSD!$J$2:$J$1001,ALGLIB_SSA_XAUUSD!$N$2:$N$1001,"",0)</f>
        <v>4672.9896099999996</v>
      </c>
      <c r="M543">
        <f>_xlfn.XLOOKUP($A543,ALGLIB_SSA_XAUUSD!$J$2:$J$1001,ALGLIB_SSA_XAUUSD!$O$2:$O$1001,"",0)</f>
        <v>4672.3938699999999</v>
      </c>
      <c r="N543">
        <f>_xlfn.XLOOKUP($A543,ALGLIB_SSA_XAUUSD!$J$2:$J$1001,ALGLIB_SSA_XAUUSD!$P$2:$P$1001,"",0)</f>
        <v>4676.0024299999995</v>
      </c>
      <c r="O543">
        <f>_xlfn.XLOOKUP($A543,ALGLIB_SSA_XAUUSD!$J$2:$J$1001,ALGLIB_SSA_XAUUSD!$Q$2:$Q$1001,"",0)</f>
        <v>4666.6598999999997</v>
      </c>
      <c r="R543">
        <f t="shared" si="120"/>
        <v>1775556300</v>
      </c>
      <c r="S543" t="str">
        <f t="shared" si="121"/>
        <v>XAUUSD</v>
      </c>
      <c r="T543" t="str">
        <f t="shared" si="122"/>
        <v>M5</v>
      </c>
      <c r="U543">
        <f t="shared" si="123"/>
        <v>4675.0200000000004</v>
      </c>
      <c r="V543">
        <f t="shared" si="124"/>
        <v>4660.9714624999997</v>
      </c>
      <c r="W543">
        <f t="shared" si="125"/>
        <v>4662.0110866666673</v>
      </c>
      <c r="X543">
        <f t="shared" si="126"/>
        <v>4672.9896099999996</v>
      </c>
      <c r="Y543">
        <f t="shared" si="127"/>
        <v>4672.3938699999999</v>
      </c>
      <c r="Z543">
        <f t="shared" si="128"/>
        <v>4678.5680641666668</v>
      </c>
      <c r="AA543">
        <f t="shared" si="129"/>
        <v>4676.0024299999995</v>
      </c>
      <c r="AB543">
        <f t="shared" si="130"/>
        <v>4645.5795349999999</v>
      </c>
      <c r="AC543">
        <f t="shared" si="131"/>
        <v>4666.6598999999997</v>
      </c>
      <c r="AE543">
        <f t="shared" si="132"/>
        <v>4672.9896099999996</v>
      </c>
      <c r="AF543">
        <f t="shared" si="133"/>
        <v>4678.5680641666668</v>
      </c>
      <c r="AG543">
        <f t="shared" si="134"/>
        <v>4645.5795349999999</v>
      </c>
    </row>
    <row r="544" spans="1:33" x14ac:dyDescent="0.55000000000000004">
      <c r="A544">
        <f>ALGLIB_SSA_XAUUSD!J544</f>
        <v>1775556600</v>
      </c>
      <c r="B544" t="str">
        <f>_xlfn.XLOOKUP($A544,ALGLIB_SSA_XAUUSD!$A$2:$A$1001,ALGLIB_SSA_XAUUSD!$B$2:$B$1001,"",0)</f>
        <v/>
      </c>
      <c r="C544" t="str">
        <f>_xlfn.XLOOKUP($A544,ALGLIB_SSA_XAUUSD!$A$2:$A$1001,ALGLIB_SSA_XAUUSD!$C$2:$C$1001,"",0)</f>
        <v/>
      </c>
      <c r="D544" s="1">
        <f>D542+(D554-D542)*2/12</f>
        <v>4653.3516666666674</v>
      </c>
      <c r="E544" s="1">
        <f>E542+(E554-E542)*2/12</f>
        <v>4660.5201550000002</v>
      </c>
      <c r="F544" s="1">
        <f>F542+(F554-F542)*2/12</f>
        <v>4661.7500433333335</v>
      </c>
      <c r="G544" s="1">
        <f>G542+(G554-G542)*2/12</f>
        <v>4678.1879683333336</v>
      </c>
      <c r="H544" s="1">
        <f>H542+(H554-H542)*2/12</f>
        <v>4645.2386200000001</v>
      </c>
      <c r="I544" t="str">
        <f>_xlfn.XLOOKUP($A544,ALGLIB_SSA_XAUUSD!$J$2:$J$1001,ALGLIB_SSA_XAUUSD!$K$2:$K$1001,"",0)</f>
        <v>XAUUSD</v>
      </c>
      <c r="J544" t="str">
        <f>_xlfn.XLOOKUP($A544,ALGLIB_SSA_XAUUSD!$J$2:$J$1001,ALGLIB_SSA_XAUUSD!$L$2:$L$1001,"",0)</f>
        <v>M5</v>
      </c>
      <c r="K544">
        <f>_xlfn.XLOOKUP($A544,ALGLIB_SSA_XAUUSD!$J$2:$J$1001,ALGLIB_SSA_XAUUSD!$M$2:$M$1001,"",0)</f>
        <v>4676.7299999999996</v>
      </c>
      <c r="L544">
        <f>_xlfn.XLOOKUP($A544,ALGLIB_SSA_XAUUSD!$J$2:$J$1001,ALGLIB_SSA_XAUUSD!$N$2:$N$1001,"",0)</f>
        <v>4673.9242199999999</v>
      </c>
      <c r="M544">
        <f>_xlfn.XLOOKUP($A544,ALGLIB_SSA_XAUUSD!$J$2:$J$1001,ALGLIB_SSA_XAUUSD!$O$2:$O$1001,"",0)</f>
        <v>4673.1590500000002</v>
      </c>
      <c r="N544">
        <f>_xlfn.XLOOKUP($A544,ALGLIB_SSA_XAUUSD!$J$2:$J$1001,ALGLIB_SSA_XAUUSD!$P$2:$P$1001,"",0)</f>
        <v>4677.3617700000004</v>
      </c>
      <c r="O544">
        <f>_xlfn.XLOOKUP($A544,ALGLIB_SSA_XAUUSD!$J$2:$J$1001,ALGLIB_SSA_XAUUSD!$Q$2:$Q$1001,"",0)</f>
        <v>4667.8288000000002</v>
      </c>
      <c r="R544">
        <f t="shared" si="120"/>
        <v>1775556600</v>
      </c>
      <c r="S544" t="str">
        <f t="shared" si="121"/>
        <v>XAUUSD</v>
      </c>
      <c r="T544" t="str">
        <f t="shared" si="122"/>
        <v>M5</v>
      </c>
      <c r="U544">
        <f t="shared" si="123"/>
        <v>4676.7299999999996</v>
      </c>
      <c r="V544">
        <f t="shared" si="124"/>
        <v>4660.5201550000002</v>
      </c>
      <c r="W544">
        <f t="shared" si="125"/>
        <v>4661.7500433333335</v>
      </c>
      <c r="X544">
        <f t="shared" si="126"/>
        <v>4673.9242199999999</v>
      </c>
      <c r="Y544">
        <f t="shared" si="127"/>
        <v>4673.1590500000002</v>
      </c>
      <c r="Z544">
        <f t="shared" si="128"/>
        <v>4678.1879683333336</v>
      </c>
      <c r="AA544">
        <f t="shared" si="129"/>
        <v>4677.3617700000004</v>
      </c>
      <c r="AB544">
        <f t="shared" si="130"/>
        <v>4645.2386200000001</v>
      </c>
      <c r="AC544">
        <f t="shared" si="131"/>
        <v>4667.8288000000002</v>
      </c>
      <c r="AE544">
        <f t="shared" si="132"/>
        <v>4673.9242199999999</v>
      </c>
      <c r="AF544">
        <f t="shared" si="133"/>
        <v>4678.1879683333336</v>
      </c>
      <c r="AG544">
        <f t="shared" si="134"/>
        <v>4645.2386200000001</v>
      </c>
    </row>
    <row r="545" spans="1:33" x14ac:dyDescent="0.55000000000000004">
      <c r="A545">
        <f>ALGLIB_SSA_XAUUSD!J545</f>
        <v>1775556900</v>
      </c>
      <c r="B545" t="str">
        <f>_xlfn.XLOOKUP($A545,ALGLIB_SSA_XAUUSD!$A$2:$A$1001,ALGLIB_SSA_XAUUSD!$B$2:$B$1001,"",0)</f>
        <v/>
      </c>
      <c r="C545" t="str">
        <f>_xlfn.XLOOKUP($A545,ALGLIB_SSA_XAUUSD!$A$2:$A$1001,ALGLIB_SSA_XAUUSD!$C$2:$C$1001,"",0)</f>
        <v/>
      </c>
      <c r="D545" s="1">
        <f>D542+(D554-D542)*3/12</f>
        <v>4653.9975000000004</v>
      </c>
      <c r="E545" s="1">
        <f>E542+(E554-E542)*3/12</f>
        <v>4660.0688475000006</v>
      </c>
      <c r="F545" s="1">
        <f>F542+(F554-F542)*3/12</f>
        <v>4661.4890000000005</v>
      </c>
      <c r="G545" s="1">
        <f>G542+(G554-G542)*3/12</f>
        <v>4677.8078724999996</v>
      </c>
      <c r="H545" s="1">
        <f>H542+(H554-H542)*3/12</f>
        <v>4644.8977049999994</v>
      </c>
      <c r="I545" t="str">
        <f>_xlfn.XLOOKUP($A545,ALGLIB_SSA_XAUUSD!$J$2:$J$1001,ALGLIB_SSA_XAUUSD!$K$2:$K$1001,"",0)</f>
        <v>XAUUSD</v>
      </c>
      <c r="J545" t="str">
        <f>_xlfn.XLOOKUP($A545,ALGLIB_SSA_XAUUSD!$J$2:$J$1001,ALGLIB_SSA_XAUUSD!$L$2:$L$1001,"",0)</f>
        <v>M5</v>
      </c>
      <c r="K545">
        <f>_xlfn.XLOOKUP($A545,ALGLIB_SSA_XAUUSD!$J$2:$J$1001,ALGLIB_SSA_XAUUSD!$M$2:$M$1001,"",0)</f>
        <v>4677.1499999999996</v>
      </c>
      <c r="L545">
        <f>_xlfn.XLOOKUP($A545,ALGLIB_SSA_XAUUSD!$J$2:$J$1001,ALGLIB_SSA_XAUUSD!$N$2:$N$1001,"",0)</f>
        <v>4674.1193700000003</v>
      </c>
      <c r="M545">
        <f>_xlfn.XLOOKUP($A545,ALGLIB_SSA_XAUUSD!$J$2:$J$1001,ALGLIB_SSA_XAUUSD!$O$2:$O$1001,"",0)</f>
        <v>4673.6392100000003</v>
      </c>
      <c r="N545">
        <f>_xlfn.XLOOKUP($A545,ALGLIB_SSA_XAUUSD!$J$2:$J$1001,ALGLIB_SSA_XAUUSD!$P$2:$P$1001,"",0)</f>
        <v>4678.2082499999997</v>
      </c>
      <c r="O545">
        <f>_xlfn.XLOOKUP($A545,ALGLIB_SSA_XAUUSD!$J$2:$J$1001,ALGLIB_SSA_XAUUSD!$Q$2:$Q$1001,"",0)</f>
        <v>4668.4770900000003</v>
      </c>
      <c r="R545">
        <f t="shared" si="120"/>
        <v>1775556900</v>
      </c>
      <c r="S545" t="str">
        <f t="shared" si="121"/>
        <v>XAUUSD</v>
      </c>
      <c r="T545" t="str">
        <f t="shared" si="122"/>
        <v>M5</v>
      </c>
      <c r="U545">
        <f t="shared" si="123"/>
        <v>4677.1499999999996</v>
      </c>
      <c r="V545">
        <f t="shared" si="124"/>
        <v>4660.0688475000006</v>
      </c>
      <c r="W545">
        <f t="shared" si="125"/>
        <v>4661.4890000000005</v>
      </c>
      <c r="X545">
        <f t="shared" si="126"/>
        <v>4674.1193700000003</v>
      </c>
      <c r="Y545">
        <f t="shared" si="127"/>
        <v>4673.6392100000003</v>
      </c>
      <c r="Z545">
        <f t="shared" si="128"/>
        <v>4677.8078724999996</v>
      </c>
      <c r="AA545">
        <f t="shared" si="129"/>
        <v>4678.2082499999997</v>
      </c>
      <c r="AB545">
        <f t="shared" si="130"/>
        <v>4644.8977049999994</v>
      </c>
      <c r="AC545">
        <f t="shared" si="131"/>
        <v>4668.4770900000003</v>
      </c>
      <c r="AE545">
        <f t="shared" si="132"/>
        <v>4674.1193700000003</v>
      </c>
      <c r="AF545">
        <f t="shared" si="133"/>
        <v>4677.8078724999996</v>
      </c>
      <c r="AG545">
        <f t="shared" si="134"/>
        <v>4644.8977049999994</v>
      </c>
    </row>
    <row r="546" spans="1:33" x14ac:dyDescent="0.55000000000000004">
      <c r="A546">
        <f>ALGLIB_SSA_XAUUSD!J546</f>
        <v>1775557200</v>
      </c>
      <c r="B546" t="str">
        <f>_xlfn.XLOOKUP($A546,ALGLIB_SSA_XAUUSD!$A$2:$A$1001,ALGLIB_SSA_XAUUSD!$B$2:$B$1001,"",0)</f>
        <v/>
      </c>
      <c r="C546" t="str">
        <f>_xlfn.XLOOKUP($A546,ALGLIB_SSA_XAUUSD!$A$2:$A$1001,ALGLIB_SSA_XAUUSD!$C$2:$C$1001,"",0)</f>
        <v/>
      </c>
      <c r="D546" s="1">
        <f>D542+(D554-D542)*4/12</f>
        <v>4654.6433333333334</v>
      </c>
      <c r="E546" s="1">
        <f>E542+(E554-E542)*4/12</f>
        <v>4659.6175400000002</v>
      </c>
      <c r="F546" s="1">
        <f>F542+(F554-F542)*4/12</f>
        <v>4661.2279566666666</v>
      </c>
      <c r="G546" s="1">
        <f>G542+(G554-G542)*4/12</f>
        <v>4677.4277766666664</v>
      </c>
      <c r="H546" s="1">
        <f>H542+(H554-H542)*4/12</f>
        <v>4644.5567899999996</v>
      </c>
      <c r="I546" t="str">
        <f>_xlfn.XLOOKUP($A546,ALGLIB_SSA_XAUUSD!$J$2:$J$1001,ALGLIB_SSA_XAUUSD!$K$2:$K$1001,"",0)</f>
        <v>XAUUSD</v>
      </c>
      <c r="J546" t="str">
        <f>_xlfn.XLOOKUP($A546,ALGLIB_SSA_XAUUSD!$J$2:$J$1001,ALGLIB_SSA_XAUUSD!$L$2:$L$1001,"",0)</f>
        <v>M5</v>
      </c>
      <c r="K546">
        <f>_xlfn.XLOOKUP($A546,ALGLIB_SSA_XAUUSD!$J$2:$J$1001,ALGLIB_SSA_XAUUSD!$M$2:$M$1001,"",0)</f>
        <v>4672.33</v>
      </c>
      <c r="L546">
        <f>_xlfn.XLOOKUP($A546,ALGLIB_SSA_XAUUSD!$J$2:$J$1001,ALGLIB_SSA_XAUUSD!$N$2:$N$1001,"",0)</f>
        <v>4673.2681300000004</v>
      </c>
      <c r="M546">
        <f>_xlfn.XLOOKUP($A546,ALGLIB_SSA_XAUUSD!$J$2:$J$1001,ALGLIB_SSA_XAUUSD!$O$2:$O$1001,"",0)</f>
        <v>4673.4536699999999</v>
      </c>
      <c r="N546">
        <f>_xlfn.XLOOKUP($A546,ALGLIB_SSA_XAUUSD!$J$2:$J$1001,ALGLIB_SSA_XAUUSD!$P$2:$P$1001,"",0)</f>
        <v>4678.10581</v>
      </c>
      <c r="O546">
        <f>_xlfn.XLOOKUP($A546,ALGLIB_SSA_XAUUSD!$J$2:$J$1001,ALGLIB_SSA_XAUUSD!$Q$2:$Q$1001,"",0)</f>
        <v>4668.1823000000004</v>
      </c>
      <c r="R546">
        <f t="shared" si="120"/>
        <v>1775557200</v>
      </c>
      <c r="S546" t="str">
        <f t="shared" si="121"/>
        <v>XAUUSD</v>
      </c>
      <c r="T546" t="str">
        <f t="shared" si="122"/>
        <v>M5</v>
      </c>
      <c r="U546">
        <f t="shared" si="123"/>
        <v>4672.33</v>
      </c>
      <c r="V546">
        <f t="shared" si="124"/>
        <v>4659.6175400000002</v>
      </c>
      <c r="W546">
        <f t="shared" si="125"/>
        <v>4661.2279566666666</v>
      </c>
      <c r="X546">
        <f t="shared" si="126"/>
        <v>4673.2681300000004</v>
      </c>
      <c r="Y546">
        <f t="shared" si="127"/>
        <v>4673.4536699999999</v>
      </c>
      <c r="Z546">
        <f t="shared" si="128"/>
        <v>4677.4277766666664</v>
      </c>
      <c r="AA546">
        <f t="shared" si="129"/>
        <v>4678.10581</v>
      </c>
      <c r="AB546">
        <f t="shared" si="130"/>
        <v>4644.5567899999996</v>
      </c>
      <c r="AC546">
        <f t="shared" si="131"/>
        <v>4668.1823000000004</v>
      </c>
      <c r="AE546">
        <f t="shared" si="132"/>
        <v>4673.2681300000004</v>
      </c>
      <c r="AF546">
        <f t="shared" si="133"/>
        <v>4677.4277766666664</v>
      </c>
      <c r="AG546">
        <f t="shared" si="134"/>
        <v>4644.5567899999996</v>
      </c>
    </row>
    <row r="547" spans="1:33" x14ac:dyDescent="0.55000000000000004">
      <c r="A547">
        <f>ALGLIB_SSA_XAUUSD!J547</f>
        <v>1775557500</v>
      </c>
      <c r="B547" t="str">
        <f>_xlfn.XLOOKUP($A547,ALGLIB_SSA_XAUUSD!$A$2:$A$1001,ALGLIB_SSA_XAUUSD!$B$2:$B$1001,"",0)</f>
        <v/>
      </c>
      <c r="C547" t="str">
        <f>_xlfn.XLOOKUP($A547,ALGLIB_SSA_XAUUSD!$A$2:$A$1001,ALGLIB_SSA_XAUUSD!$C$2:$C$1001,"",0)</f>
        <v/>
      </c>
      <c r="D547" s="1">
        <f>D542+(D554-D542)*5/12</f>
        <v>4655.2891666666674</v>
      </c>
      <c r="E547" s="1">
        <f>E542+(E554-E542)*5/12</f>
        <v>4659.1662324999998</v>
      </c>
      <c r="F547" s="1">
        <f>F542+(F554-F542)*5/12</f>
        <v>4660.9669133333337</v>
      </c>
      <c r="G547" s="1">
        <f>G542+(G554-G542)*5/12</f>
        <v>4677.0476808333333</v>
      </c>
      <c r="H547" s="1">
        <f>H542+(H554-H542)*5/12</f>
        <v>4644.2158749999999</v>
      </c>
      <c r="I547" t="str">
        <f>_xlfn.XLOOKUP($A547,ALGLIB_SSA_XAUUSD!$J$2:$J$1001,ALGLIB_SSA_XAUUSD!$K$2:$K$1001,"",0)</f>
        <v>XAUUSD</v>
      </c>
      <c r="J547" t="str">
        <f>_xlfn.XLOOKUP($A547,ALGLIB_SSA_XAUUSD!$J$2:$J$1001,ALGLIB_SSA_XAUUSD!$L$2:$L$1001,"",0)</f>
        <v>M5</v>
      </c>
      <c r="K547">
        <f>_xlfn.XLOOKUP($A547,ALGLIB_SSA_XAUUSD!$J$2:$J$1001,ALGLIB_SSA_XAUUSD!$M$2:$M$1001,"",0)</f>
        <v>4668.12</v>
      </c>
      <c r="L547">
        <f>_xlfn.XLOOKUP($A547,ALGLIB_SSA_XAUUSD!$J$2:$J$1001,ALGLIB_SSA_XAUUSD!$N$2:$N$1001,"",0)</f>
        <v>4671.3645299999998</v>
      </c>
      <c r="M547">
        <f>_xlfn.XLOOKUP($A547,ALGLIB_SSA_XAUUSD!$J$2:$J$1001,ALGLIB_SSA_XAUUSD!$O$2:$O$1001,"",0)</f>
        <v>4672.4090999999999</v>
      </c>
      <c r="N547">
        <f>_xlfn.XLOOKUP($A547,ALGLIB_SSA_XAUUSD!$J$2:$J$1001,ALGLIB_SSA_XAUUSD!$P$2:$P$1001,"",0)</f>
        <v>4676.8599400000003</v>
      </c>
      <c r="O547">
        <f>_xlfn.XLOOKUP($A547,ALGLIB_SSA_XAUUSD!$J$2:$J$1001,ALGLIB_SSA_XAUUSD!$Q$2:$Q$1001,"",0)</f>
        <v>4666.83842</v>
      </c>
      <c r="R547">
        <f t="shared" si="120"/>
        <v>1775557500</v>
      </c>
      <c r="S547" t="str">
        <f t="shared" si="121"/>
        <v>XAUUSD</v>
      </c>
      <c r="T547" t="str">
        <f t="shared" si="122"/>
        <v>M5</v>
      </c>
      <c r="U547">
        <f t="shared" si="123"/>
        <v>4668.12</v>
      </c>
      <c r="V547">
        <f t="shared" si="124"/>
        <v>4659.1662324999998</v>
      </c>
      <c r="W547">
        <f t="shared" si="125"/>
        <v>4660.9669133333337</v>
      </c>
      <c r="X547">
        <f t="shared" si="126"/>
        <v>4671.3645299999998</v>
      </c>
      <c r="Y547">
        <f t="shared" si="127"/>
        <v>4672.4090999999999</v>
      </c>
      <c r="Z547">
        <f t="shared" si="128"/>
        <v>4677.0476808333333</v>
      </c>
      <c r="AA547">
        <f t="shared" si="129"/>
        <v>4676.8599400000003</v>
      </c>
      <c r="AB547">
        <f t="shared" si="130"/>
        <v>4644.2158749999999</v>
      </c>
      <c r="AC547">
        <f t="shared" si="131"/>
        <v>4666.83842</v>
      </c>
      <c r="AE547">
        <f t="shared" si="132"/>
        <v>4671.3645299999998</v>
      </c>
      <c r="AF547">
        <f t="shared" si="133"/>
        <v>4677.0476808333333</v>
      </c>
      <c r="AG547">
        <f t="shared" si="134"/>
        <v>4644.2158749999999</v>
      </c>
    </row>
    <row r="548" spans="1:33" x14ac:dyDescent="0.55000000000000004">
      <c r="A548">
        <f>ALGLIB_SSA_XAUUSD!J548</f>
        <v>1775557800</v>
      </c>
      <c r="B548" t="str">
        <f>_xlfn.XLOOKUP($A548,ALGLIB_SSA_XAUUSD!$A$2:$A$1001,ALGLIB_SSA_XAUUSD!$B$2:$B$1001,"",0)</f>
        <v/>
      </c>
      <c r="C548" t="str">
        <f>_xlfn.XLOOKUP($A548,ALGLIB_SSA_XAUUSD!$A$2:$A$1001,ALGLIB_SSA_XAUUSD!$C$2:$C$1001,"",0)</f>
        <v/>
      </c>
      <c r="D548" s="1">
        <f>D542+(D554-D542)*6/12</f>
        <v>4655.9350000000004</v>
      </c>
      <c r="E548" s="1">
        <f>E542+(E554-E542)*6/12</f>
        <v>4658.7149250000002</v>
      </c>
      <c r="F548" s="1">
        <f>F542+(F554-F542)*6/12</f>
        <v>4660.7058699999998</v>
      </c>
      <c r="G548" s="1">
        <f>G542+(G554-G542)*6/12</f>
        <v>4676.6675850000001</v>
      </c>
      <c r="H548" s="1">
        <f>H542+(H554-H542)*6/12</f>
        <v>4643.8749599999992</v>
      </c>
      <c r="I548" t="str">
        <f>_xlfn.XLOOKUP($A548,ALGLIB_SSA_XAUUSD!$J$2:$J$1001,ALGLIB_SSA_XAUUSD!$K$2:$K$1001,"",0)</f>
        <v>XAUUSD</v>
      </c>
      <c r="J548" t="str">
        <f>_xlfn.XLOOKUP($A548,ALGLIB_SSA_XAUUSD!$J$2:$J$1001,ALGLIB_SSA_XAUUSD!$L$2:$L$1001,"",0)</f>
        <v>M5</v>
      </c>
      <c r="K548">
        <f>_xlfn.XLOOKUP($A548,ALGLIB_SSA_XAUUSD!$J$2:$J$1001,ALGLIB_SSA_XAUUSD!$M$2:$M$1001,"",0)</f>
        <v>4667.3500000000004</v>
      </c>
      <c r="L548">
        <f>_xlfn.XLOOKUP($A548,ALGLIB_SSA_XAUUSD!$J$2:$J$1001,ALGLIB_SSA_XAUUSD!$N$2:$N$1001,"",0)</f>
        <v>4668.54601</v>
      </c>
      <c r="M548">
        <f>_xlfn.XLOOKUP($A548,ALGLIB_SSA_XAUUSD!$J$2:$J$1001,ALGLIB_SSA_XAUUSD!$O$2:$O$1001,"",0)</f>
        <v>4670.4775600000003</v>
      </c>
      <c r="N548">
        <f>_xlfn.XLOOKUP($A548,ALGLIB_SSA_XAUUSD!$J$2:$J$1001,ALGLIB_SSA_XAUUSD!$P$2:$P$1001,"",0)</f>
        <v>4674.5125500000004</v>
      </c>
      <c r="O548">
        <f>_xlfn.XLOOKUP($A548,ALGLIB_SSA_XAUUSD!$J$2:$J$1001,ALGLIB_SSA_XAUUSD!$Q$2:$Q$1001,"",0)</f>
        <v>4664.6642400000001</v>
      </c>
      <c r="R548">
        <f t="shared" si="120"/>
        <v>1775557800</v>
      </c>
      <c r="S548" t="str">
        <f t="shared" si="121"/>
        <v>XAUUSD</v>
      </c>
      <c r="T548" t="str">
        <f t="shared" si="122"/>
        <v>M5</v>
      </c>
      <c r="U548">
        <f t="shared" si="123"/>
        <v>4667.3500000000004</v>
      </c>
      <c r="V548">
        <f t="shared" si="124"/>
        <v>4658.7149250000002</v>
      </c>
      <c r="W548">
        <f t="shared" si="125"/>
        <v>4660.7058699999998</v>
      </c>
      <c r="X548">
        <f t="shared" si="126"/>
        <v>4668.54601</v>
      </c>
      <c r="Y548">
        <f t="shared" si="127"/>
        <v>4670.4775600000003</v>
      </c>
      <c r="Z548">
        <f t="shared" si="128"/>
        <v>4676.6675850000001</v>
      </c>
      <c r="AA548">
        <f t="shared" si="129"/>
        <v>4674.5125500000004</v>
      </c>
      <c r="AB548">
        <f t="shared" si="130"/>
        <v>4643.8749599999992</v>
      </c>
      <c r="AC548">
        <f t="shared" si="131"/>
        <v>4664.6642400000001</v>
      </c>
      <c r="AE548">
        <f t="shared" si="132"/>
        <v>4668.54601</v>
      </c>
      <c r="AF548">
        <f t="shared" si="133"/>
        <v>4676.6675850000001</v>
      </c>
      <c r="AG548">
        <f t="shared" si="134"/>
        <v>4643.8749599999992</v>
      </c>
    </row>
    <row r="549" spans="1:33" x14ac:dyDescent="0.55000000000000004">
      <c r="A549">
        <f>ALGLIB_SSA_XAUUSD!J549</f>
        <v>1775558100</v>
      </c>
      <c r="B549" t="str">
        <f>_xlfn.XLOOKUP($A549,ALGLIB_SSA_XAUUSD!$A$2:$A$1001,ALGLIB_SSA_XAUUSD!$B$2:$B$1001,"",0)</f>
        <v/>
      </c>
      <c r="C549" t="str">
        <f>_xlfn.XLOOKUP($A549,ALGLIB_SSA_XAUUSD!$A$2:$A$1001,ALGLIB_SSA_XAUUSD!$C$2:$C$1001,"",0)</f>
        <v/>
      </c>
      <c r="D549" s="1">
        <f>D542+(D554-D542)*7/12</f>
        <v>4656.5808333333334</v>
      </c>
      <c r="E549" s="1">
        <f>E542+(E554-E542)*7/12</f>
        <v>4658.2636175000007</v>
      </c>
      <c r="F549" s="1">
        <f>F542+(F554-F542)*7/12</f>
        <v>4660.4448266666668</v>
      </c>
      <c r="G549" s="1">
        <f>G542+(G554-G542)*7/12</f>
        <v>4676.287489166667</v>
      </c>
      <c r="H549" s="1">
        <f>H542+(H554-H542)*7/12</f>
        <v>4643.5340449999994</v>
      </c>
      <c r="I549" t="str">
        <f>_xlfn.XLOOKUP($A549,ALGLIB_SSA_XAUUSD!$J$2:$J$1001,ALGLIB_SSA_XAUUSD!$K$2:$K$1001,"",0)</f>
        <v>XAUUSD</v>
      </c>
      <c r="J549" t="str">
        <f>_xlfn.XLOOKUP($A549,ALGLIB_SSA_XAUUSD!$J$2:$J$1001,ALGLIB_SSA_XAUUSD!$L$2:$L$1001,"",0)</f>
        <v>M5</v>
      </c>
      <c r="K549">
        <f>_xlfn.XLOOKUP($A549,ALGLIB_SSA_XAUUSD!$J$2:$J$1001,ALGLIB_SSA_XAUUSD!$M$2:$M$1001,"",0)</f>
        <v>4663.3900000000003</v>
      </c>
      <c r="L549">
        <f>_xlfn.XLOOKUP($A549,ALGLIB_SSA_XAUUSD!$J$2:$J$1001,ALGLIB_SSA_XAUUSD!$N$2:$N$1001,"",0)</f>
        <v>4664.9771700000001</v>
      </c>
      <c r="M549">
        <f>_xlfn.XLOOKUP($A549,ALGLIB_SSA_XAUUSD!$J$2:$J$1001,ALGLIB_SSA_XAUUSD!$O$2:$O$1001,"",0)</f>
        <v>4667.7273599999999</v>
      </c>
      <c r="N549">
        <f>_xlfn.XLOOKUP($A549,ALGLIB_SSA_XAUUSD!$J$2:$J$1001,ALGLIB_SSA_XAUUSD!$P$2:$P$1001,"",0)</f>
        <v>4671.2408599999999</v>
      </c>
      <c r="O549">
        <f>_xlfn.XLOOKUP($A549,ALGLIB_SSA_XAUUSD!$J$2:$J$1001,ALGLIB_SSA_XAUUSD!$Q$2:$Q$1001,"",0)</f>
        <v>4661.5032899999997</v>
      </c>
      <c r="R549">
        <f t="shared" si="120"/>
        <v>1775558100</v>
      </c>
      <c r="S549" t="str">
        <f t="shared" si="121"/>
        <v>XAUUSD</v>
      </c>
      <c r="T549" t="str">
        <f t="shared" si="122"/>
        <v>M5</v>
      </c>
      <c r="U549">
        <f t="shared" si="123"/>
        <v>4663.3900000000003</v>
      </c>
      <c r="V549">
        <f t="shared" si="124"/>
        <v>4658.2636175000007</v>
      </c>
      <c r="W549">
        <f t="shared" si="125"/>
        <v>4660.4448266666668</v>
      </c>
      <c r="X549">
        <f t="shared" si="126"/>
        <v>4664.9771700000001</v>
      </c>
      <c r="Y549">
        <f t="shared" si="127"/>
        <v>4667.7273599999999</v>
      </c>
      <c r="Z549">
        <f t="shared" si="128"/>
        <v>4676.287489166667</v>
      </c>
      <c r="AA549">
        <f t="shared" si="129"/>
        <v>4671.2408599999999</v>
      </c>
      <c r="AB549">
        <f t="shared" si="130"/>
        <v>4643.5340449999994</v>
      </c>
      <c r="AC549">
        <f t="shared" si="131"/>
        <v>4661.5032899999997</v>
      </c>
      <c r="AE549">
        <f t="shared" si="132"/>
        <v>4664.9771700000001</v>
      </c>
      <c r="AF549">
        <f t="shared" si="133"/>
        <v>4676.287489166667</v>
      </c>
      <c r="AG549">
        <f t="shared" si="134"/>
        <v>4643.5340449999994</v>
      </c>
    </row>
    <row r="550" spans="1:33" x14ac:dyDescent="0.55000000000000004">
      <c r="A550">
        <f>ALGLIB_SSA_XAUUSD!J550</f>
        <v>1775558400</v>
      </c>
      <c r="B550" t="str">
        <f>_xlfn.XLOOKUP($A550,ALGLIB_SSA_XAUUSD!$A$2:$A$1001,ALGLIB_SSA_XAUUSD!$B$2:$B$1001,"",0)</f>
        <v/>
      </c>
      <c r="C550" t="str">
        <f>_xlfn.XLOOKUP($A550,ALGLIB_SSA_XAUUSD!$A$2:$A$1001,ALGLIB_SSA_XAUUSD!$C$2:$C$1001,"",0)</f>
        <v/>
      </c>
      <c r="D550" s="1">
        <f>D542+(D554-D542)*8/12</f>
        <v>4657.2266666666674</v>
      </c>
      <c r="E550" s="1">
        <f>E542+(E554-E542)*8/12</f>
        <v>4657.8123100000003</v>
      </c>
      <c r="F550" s="1">
        <f>F542+(F554-F542)*8/12</f>
        <v>4660.1837833333338</v>
      </c>
      <c r="G550" s="1">
        <f>G542+(G554-G542)*8/12</f>
        <v>4675.9073933333339</v>
      </c>
      <c r="H550" s="1">
        <f>H542+(H554-H542)*8/12</f>
        <v>4643.1931299999997</v>
      </c>
      <c r="I550" t="str">
        <f>_xlfn.XLOOKUP($A550,ALGLIB_SSA_XAUUSD!$J$2:$J$1001,ALGLIB_SSA_XAUUSD!$K$2:$K$1001,"",0)</f>
        <v>XAUUSD</v>
      </c>
      <c r="J550" t="str">
        <f>_xlfn.XLOOKUP($A550,ALGLIB_SSA_XAUUSD!$J$2:$J$1001,ALGLIB_SSA_XAUUSD!$L$2:$L$1001,"",0)</f>
        <v>M5</v>
      </c>
      <c r="K550">
        <f>_xlfn.XLOOKUP($A550,ALGLIB_SSA_XAUUSD!$J$2:$J$1001,ALGLIB_SSA_XAUUSD!$M$2:$M$1001,"",0)</f>
        <v>4662.3</v>
      </c>
      <c r="L550">
        <f>_xlfn.XLOOKUP($A550,ALGLIB_SSA_XAUUSD!$J$2:$J$1001,ALGLIB_SSA_XAUUSD!$N$2:$N$1001,"",0)</f>
        <v>4660.9828600000001</v>
      </c>
      <c r="M550">
        <f>_xlfn.XLOOKUP($A550,ALGLIB_SSA_XAUUSD!$J$2:$J$1001,ALGLIB_SSA_XAUUSD!$O$2:$O$1001,"",0)</f>
        <v>4664.3551100000004</v>
      </c>
      <c r="N550">
        <f>_xlfn.XLOOKUP($A550,ALGLIB_SSA_XAUUSD!$J$2:$J$1001,ALGLIB_SSA_XAUUSD!$P$2:$P$1001,"",0)</f>
        <v>4667.34962</v>
      </c>
      <c r="O550">
        <f>_xlfn.XLOOKUP($A550,ALGLIB_SSA_XAUUSD!$J$2:$J$1001,ALGLIB_SSA_XAUUSD!$Q$2:$Q$1001,"",0)</f>
        <v>4657.6107899999997</v>
      </c>
      <c r="R550">
        <f t="shared" si="120"/>
        <v>1775558400</v>
      </c>
      <c r="S550" t="str">
        <f t="shared" si="121"/>
        <v>XAUUSD</v>
      </c>
      <c r="T550" t="str">
        <f t="shared" si="122"/>
        <v>M5</v>
      </c>
      <c r="U550">
        <f t="shared" si="123"/>
        <v>4662.3</v>
      </c>
      <c r="V550">
        <f t="shared" si="124"/>
        <v>4657.8123100000003</v>
      </c>
      <c r="W550">
        <f t="shared" si="125"/>
        <v>4660.1837833333338</v>
      </c>
      <c r="X550">
        <f t="shared" si="126"/>
        <v>4660.9828600000001</v>
      </c>
      <c r="Y550">
        <f t="shared" si="127"/>
        <v>4664.3551100000004</v>
      </c>
      <c r="Z550">
        <f t="shared" si="128"/>
        <v>4675.9073933333339</v>
      </c>
      <c r="AA550">
        <f t="shared" si="129"/>
        <v>4667.34962</v>
      </c>
      <c r="AB550">
        <f t="shared" si="130"/>
        <v>4643.1931299999997</v>
      </c>
      <c r="AC550">
        <f t="shared" si="131"/>
        <v>4657.6107899999997</v>
      </c>
      <c r="AE550">
        <f t="shared" si="132"/>
        <v>4660.9828600000001</v>
      </c>
      <c r="AF550">
        <f t="shared" si="133"/>
        <v>4675.9073933333339</v>
      </c>
      <c r="AG550">
        <f t="shared" si="134"/>
        <v>4643.1931299999997</v>
      </c>
    </row>
    <row r="551" spans="1:33" x14ac:dyDescent="0.55000000000000004">
      <c r="A551">
        <f>ALGLIB_SSA_XAUUSD!J551</f>
        <v>1775558700</v>
      </c>
      <c r="B551" t="str">
        <f>_xlfn.XLOOKUP($A551,ALGLIB_SSA_XAUUSD!$A$2:$A$1001,ALGLIB_SSA_XAUUSD!$B$2:$B$1001,"",0)</f>
        <v/>
      </c>
      <c r="C551" t="str">
        <f>_xlfn.XLOOKUP($A551,ALGLIB_SSA_XAUUSD!$A$2:$A$1001,ALGLIB_SSA_XAUUSD!$C$2:$C$1001,"",0)</f>
        <v/>
      </c>
      <c r="D551" s="1">
        <f>D542+(D554-D542)*9/12</f>
        <v>4657.8725000000004</v>
      </c>
      <c r="E551" s="1">
        <f>E542+(E554-E542)*9/12</f>
        <v>4657.3610024999998</v>
      </c>
      <c r="F551" s="1">
        <f>F542+(F554-F542)*9/12</f>
        <v>4659.92274</v>
      </c>
      <c r="G551" s="1">
        <f>G542+(G554-G542)*9/12</f>
        <v>4675.5272975000007</v>
      </c>
      <c r="H551" s="1">
        <f>H542+(H554-H542)*9/12</f>
        <v>4642.8522149999999</v>
      </c>
      <c r="I551" t="str">
        <f>_xlfn.XLOOKUP($A551,ALGLIB_SSA_XAUUSD!$J$2:$J$1001,ALGLIB_SSA_XAUUSD!$K$2:$K$1001,"",0)</f>
        <v>XAUUSD</v>
      </c>
      <c r="J551" t="str">
        <f>_xlfn.XLOOKUP($A551,ALGLIB_SSA_XAUUSD!$J$2:$J$1001,ALGLIB_SSA_XAUUSD!$L$2:$L$1001,"",0)</f>
        <v>M5</v>
      </c>
      <c r="K551">
        <f>_xlfn.XLOOKUP($A551,ALGLIB_SSA_XAUUSD!$J$2:$J$1001,ALGLIB_SSA_XAUUSD!$M$2:$M$1001,"",0)</f>
        <v>4650.38</v>
      </c>
      <c r="L551">
        <f>_xlfn.XLOOKUP($A551,ALGLIB_SSA_XAUUSD!$J$2:$J$1001,ALGLIB_SSA_XAUUSD!$N$2:$N$1001,"",0)</f>
        <v>4656.8412099999996</v>
      </c>
      <c r="M551">
        <f>_xlfn.XLOOKUP($A551,ALGLIB_SSA_XAUUSD!$J$2:$J$1001,ALGLIB_SSA_XAUUSD!$O$2:$O$1001,"",0)</f>
        <v>4660.5981599999996</v>
      </c>
      <c r="N551">
        <f>_xlfn.XLOOKUP($A551,ALGLIB_SSA_XAUUSD!$J$2:$J$1001,ALGLIB_SSA_XAUUSD!$P$2:$P$1001,"",0)</f>
        <v>4663.2308000000003</v>
      </c>
      <c r="O551">
        <f>_xlfn.XLOOKUP($A551,ALGLIB_SSA_XAUUSD!$J$2:$J$1001,ALGLIB_SSA_XAUUSD!$Q$2:$Q$1001,"",0)</f>
        <v>4653.3888999999999</v>
      </c>
      <c r="R551">
        <f t="shared" si="120"/>
        <v>1775558700</v>
      </c>
      <c r="S551" t="str">
        <f t="shared" si="121"/>
        <v>XAUUSD</v>
      </c>
      <c r="T551" t="str">
        <f t="shared" si="122"/>
        <v>M5</v>
      </c>
      <c r="U551">
        <f t="shared" si="123"/>
        <v>4650.38</v>
      </c>
      <c r="V551">
        <f t="shared" si="124"/>
        <v>4657.3610024999998</v>
      </c>
      <c r="W551">
        <f t="shared" si="125"/>
        <v>4659.92274</v>
      </c>
      <c r="X551">
        <f t="shared" si="126"/>
        <v>4656.8412099999996</v>
      </c>
      <c r="Y551">
        <f t="shared" si="127"/>
        <v>4660.5981599999996</v>
      </c>
      <c r="Z551">
        <f t="shared" si="128"/>
        <v>4675.5272975000007</v>
      </c>
      <c r="AA551">
        <f t="shared" si="129"/>
        <v>4663.2308000000003</v>
      </c>
      <c r="AB551">
        <f t="shared" si="130"/>
        <v>4642.8522149999999</v>
      </c>
      <c r="AC551">
        <f t="shared" si="131"/>
        <v>4653.3888999999999</v>
      </c>
      <c r="AE551">
        <f t="shared" si="132"/>
        <v>4656.8412099999996</v>
      </c>
      <c r="AF551">
        <f t="shared" si="133"/>
        <v>4675.5272975000007</v>
      </c>
      <c r="AG551">
        <f t="shared" si="134"/>
        <v>4642.8522149999999</v>
      </c>
    </row>
    <row r="552" spans="1:33" x14ac:dyDescent="0.55000000000000004">
      <c r="A552">
        <f>ALGLIB_SSA_XAUUSD!J552</f>
        <v>1775559000</v>
      </c>
      <c r="B552" t="str">
        <f>_xlfn.XLOOKUP($A552,ALGLIB_SSA_XAUUSD!$A$2:$A$1001,ALGLIB_SSA_XAUUSD!$B$2:$B$1001,"",0)</f>
        <v/>
      </c>
      <c r="C552" t="str">
        <f>_xlfn.XLOOKUP($A552,ALGLIB_SSA_XAUUSD!$A$2:$A$1001,ALGLIB_SSA_XAUUSD!$C$2:$C$1001,"",0)</f>
        <v/>
      </c>
      <c r="D552" s="1">
        <f>D542+(D554-D542)*10/12</f>
        <v>4658.5183333333334</v>
      </c>
      <c r="E552" s="1">
        <f>E542+(E554-E542)*10/12</f>
        <v>4656.9096950000003</v>
      </c>
      <c r="F552" s="1">
        <f>F542+(F554-F542)*10/12</f>
        <v>4659.661696666667</v>
      </c>
      <c r="G552" s="1">
        <f>G542+(G554-G542)*10/12</f>
        <v>4675.1472016666667</v>
      </c>
      <c r="H552" s="1">
        <f>H542+(H554-H542)*10/12</f>
        <v>4642.5113000000001</v>
      </c>
      <c r="I552" t="str">
        <f>_xlfn.XLOOKUP($A552,ALGLIB_SSA_XAUUSD!$J$2:$J$1001,ALGLIB_SSA_XAUUSD!$K$2:$K$1001,"",0)</f>
        <v>XAUUSD</v>
      </c>
      <c r="J552" t="str">
        <f>_xlfn.XLOOKUP($A552,ALGLIB_SSA_XAUUSD!$J$2:$J$1001,ALGLIB_SSA_XAUUSD!$L$2:$L$1001,"",0)</f>
        <v>M5</v>
      </c>
      <c r="K552">
        <f>_xlfn.XLOOKUP($A552,ALGLIB_SSA_XAUUSD!$J$2:$J$1001,ALGLIB_SSA_XAUUSD!$M$2:$M$1001,"",0)</f>
        <v>4655.8500000000004</v>
      </c>
      <c r="L552">
        <f>_xlfn.XLOOKUP($A552,ALGLIB_SSA_XAUUSD!$J$2:$J$1001,ALGLIB_SSA_XAUUSD!$N$2:$N$1001,"",0)</f>
        <v>4653.1121800000001</v>
      </c>
      <c r="M552">
        <f>_xlfn.XLOOKUP($A552,ALGLIB_SSA_XAUUSD!$J$2:$J$1001,ALGLIB_SSA_XAUUSD!$O$2:$O$1001,"",0)</f>
        <v>4656.8551699999998</v>
      </c>
      <c r="N552">
        <f>_xlfn.XLOOKUP($A552,ALGLIB_SSA_XAUUSD!$J$2:$J$1001,ALGLIB_SSA_XAUUSD!$P$2:$P$1001,"",0)</f>
        <v>4659.2921800000004</v>
      </c>
      <c r="O552">
        <f>_xlfn.XLOOKUP($A552,ALGLIB_SSA_XAUUSD!$J$2:$J$1001,ALGLIB_SSA_XAUUSD!$Q$2:$Q$1001,"",0)</f>
        <v>4649.2285599999996</v>
      </c>
      <c r="R552">
        <f t="shared" si="120"/>
        <v>1775559000</v>
      </c>
      <c r="S552" t="str">
        <f t="shared" si="121"/>
        <v>XAUUSD</v>
      </c>
      <c r="T552" t="str">
        <f t="shared" si="122"/>
        <v>M5</v>
      </c>
      <c r="U552">
        <f t="shared" si="123"/>
        <v>4655.8500000000004</v>
      </c>
      <c r="V552">
        <f t="shared" si="124"/>
        <v>4656.9096950000003</v>
      </c>
      <c r="W552">
        <f t="shared" si="125"/>
        <v>4659.661696666667</v>
      </c>
      <c r="X552">
        <f t="shared" si="126"/>
        <v>4653.1121800000001</v>
      </c>
      <c r="Y552">
        <f t="shared" si="127"/>
        <v>4656.8551699999998</v>
      </c>
      <c r="Z552">
        <f t="shared" si="128"/>
        <v>4675.1472016666667</v>
      </c>
      <c r="AA552">
        <f t="shared" si="129"/>
        <v>4659.2921800000004</v>
      </c>
      <c r="AB552">
        <f t="shared" si="130"/>
        <v>4642.5113000000001</v>
      </c>
      <c r="AC552">
        <f t="shared" si="131"/>
        <v>4649.2285599999996</v>
      </c>
      <c r="AE552">
        <f t="shared" si="132"/>
        <v>4653.1121800000001</v>
      </c>
      <c r="AF552">
        <f t="shared" si="133"/>
        <v>4675.1472016666667</v>
      </c>
      <c r="AG552">
        <f t="shared" si="134"/>
        <v>4642.5113000000001</v>
      </c>
    </row>
    <row r="553" spans="1:33" x14ac:dyDescent="0.55000000000000004">
      <c r="A553">
        <f>ALGLIB_SSA_XAUUSD!J553</f>
        <v>1775559300</v>
      </c>
      <c r="B553" t="str">
        <f>_xlfn.XLOOKUP($A553,ALGLIB_SSA_XAUUSD!$A$2:$A$1001,ALGLIB_SSA_XAUUSD!$B$2:$B$1001,"",0)</f>
        <v/>
      </c>
      <c r="C553" t="str">
        <f>_xlfn.XLOOKUP($A553,ALGLIB_SSA_XAUUSD!$A$2:$A$1001,ALGLIB_SSA_XAUUSD!$C$2:$C$1001,"",0)</f>
        <v/>
      </c>
      <c r="D553" s="1">
        <f>D542+(D554-D542)*11/12</f>
        <v>4659.1641666666674</v>
      </c>
      <c r="E553" s="1">
        <f>E542+(E554-E542)*11/12</f>
        <v>4656.4583875000008</v>
      </c>
      <c r="F553" s="1">
        <f>F542+(F554-F542)*11/12</f>
        <v>4659.4006533333331</v>
      </c>
      <c r="G553" s="1">
        <f>G542+(G554-G542)*11/12</f>
        <v>4674.7671058333335</v>
      </c>
      <c r="H553" s="1">
        <f>H542+(H554-H542)*11/12</f>
        <v>4642.1703849999994</v>
      </c>
      <c r="I553" t="str">
        <f>_xlfn.XLOOKUP($A553,ALGLIB_SSA_XAUUSD!$J$2:$J$1001,ALGLIB_SSA_XAUUSD!$K$2:$K$1001,"",0)</f>
        <v>XAUUSD</v>
      </c>
      <c r="J553" t="str">
        <f>_xlfn.XLOOKUP($A553,ALGLIB_SSA_XAUUSD!$J$2:$J$1001,ALGLIB_SSA_XAUUSD!$L$2:$L$1001,"",0)</f>
        <v>M5</v>
      </c>
      <c r="K553">
        <f>_xlfn.XLOOKUP($A553,ALGLIB_SSA_XAUUSD!$J$2:$J$1001,ALGLIB_SSA_XAUUSD!$M$2:$M$1001,"",0)</f>
        <v>4652.0600000000004</v>
      </c>
      <c r="L553">
        <f>_xlfn.XLOOKUP($A553,ALGLIB_SSA_XAUUSD!$J$2:$J$1001,ALGLIB_SSA_XAUUSD!$N$2:$N$1001,"",0)</f>
        <v>4649.8206300000002</v>
      </c>
      <c r="M553">
        <f>_xlfn.XLOOKUP($A553,ALGLIB_SSA_XAUUSD!$J$2:$J$1001,ALGLIB_SSA_XAUUSD!$O$2:$O$1001,"",0)</f>
        <v>4653.3379000000004</v>
      </c>
      <c r="N553">
        <f>_xlfn.XLOOKUP($A553,ALGLIB_SSA_XAUUSD!$J$2:$J$1001,ALGLIB_SSA_XAUUSD!$P$2:$P$1001,"",0)</f>
        <v>4655.8226400000003</v>
      </c>
      <c r="O553">
        <f>_xlfn.XLOOKUP($A553,ALGLIB_SSA_XAUUSD!$J$2:$J$1001,ALGLIB_SSA_XAUUSD!$Q$2:$Q$1001,"",0)</f>
        <v>4645.3721100000002</v>
      </c>
      <c r="R553">
        <f t="shared" si="120"/>
        <v>1775559300</v>
      </c>
      <c r="S553" t="str">
        <f t="shared" si="121"/>
        <v>XAUUSD</v>
      </c>
      <c r="T553" t="str">
        <f t="shared" si="122"/>
        <v>M5</v>
      </c>
      <c r="U553">
        <f t="shared" si="123"/>
        <v>4652.0600000000004</v>
      </c>
      <c r="V553">
        <f t="shared" si="124"/>
        <v>4656.4583875000008</v>
      </c>
      <c r="W553">
        <f t="shared" si="125"/>
        <v>4659.4006533333331</v>
      </c>
      <c r="X553">
        <f t="shared" si="126"/>
        <v>4649.8206300000002</v>
      </c>
      <c r="Y553">
        <f t="shared" si="127"/>
        <v>4653.3379000000004</v>
      </c>
      <c r="Z553">
        <f t="shared" si="128"/>
        <v>4674.7671058333335</v>
      </c>
      <c r="AA553">
        <f t="shared" si="129"/>
        <v>4655.8226400000003</v>
      </c>
      <c r="AB553">
        <f t="shared" si="130"/>
        <v>4642.1703849999994</v>
      </c>
      <c r="AC553">
        <f t="shared" si="131"/>
        <v>4645.3721100000002</v>
      </c>
      <c r="AE553">
        <f t="shared" si="132"/>
        <v>4649.8206300000002</v>
      </c>
      <c r="AF553">
        <f t="shared" si="133"/>
        <v>4674.7671058333335</v>
      </c>
      <c r="AG553">
        <f t="shared" si="134"/>
        <v>4642.1703849999994</v>
      </c>
    </row>
    <row r="554" spans="1:33" x14ac:dyDescent="0.55000000000000004">
      <c r="A554">
        <f>ALGLIB_SSA_XAUUSD!J554</f>
        <v>1775559600</v>
      </c>
      <c r="B554" t="str">
        <f>_xlfn.XLOOKUP($A554,ALGLIB_SSA_XAUUSD!$A$2:$A$1001,ALGLIB_SSA_XAUUSD!$B$2:$B$1001,"",0)</f>
        <v>XAUUSD</v>
      </c>
      <c r="C554" t="str">
        <f>_xlfn.XLOOKUP($A554,ALGLIB_SSA_XAUUSD!$A$2:$A$1001,ALGLIB_SSA_XAUUSD!$C$2:$C$1001,"",0)</f>
        <v>H1</v>
      </c>
      <c r="D554" s="2">
        <f>_xlfn.XLOOKUP($A554,ALGLIB_SSA_XAUUSD!$A$2:$A$1001,ALGLIB_SSA_XAUUSD!$D$2:$D$1001,"",0)</f>
        <v>4659.8100000000004</v>
      </c>
      <c r="E554" s="2">
        <f>_xlfn.XLOOKUP($A554,ALGLIB_SSA_XAUUSD!$A$2:$A$1001,ALGLIB_SSA_XAUUSD!$E$2:$E$1001,"",0)</f>
        <v>4656.0070800000003</v>
      </c>
      <c r="F554" s="2">
        <f>_xlfn.XLOOKUP($A554,ALGLIB_SSA_XAUUSD!$A$2:$A$1001,ALGLIB_SSA_XAUUSD!$F$2:$F$1001,"",0)</f>
        <v>4659.1396100000002</v>
      </c>
      <c r="G554" s="2">
        <f>_xlfn.XLOOKUP($A554,ALGLIB_SSA_XAUUSD!$A$2:$A$1001,ALGLIB_SSA_XAUUSD!$G$2:$G$1001,"",0)</f>
        <v>4674.3870100000004</v>
      </c>
      <c r="H554" s="2">
        <f>_xlfn.XLOOKUP($A554,ALGLIB_SSA_XAUUSD!$A$2:$A$1001,ALGLIB_SSA_XAUUSD!$H$2:$H$1001,"",0)</f>
        <v>4641.8294699999997</v>
      </c>
      <c r="I554" t="str">
        <f>_xlfn.XLOOKUP($A554,ALGLIB_SSA_XAUUSD!$J$2:$J$1001,ALGLIB_SSA_XAUUSD!$K$2:$K$1001,"",0)</f>
        <v>XAUUSD</v>
      </c>
      <c r="J554" t="str">
        <f>_xlfn.XLOOKUP($A554,ALGLIB_SSA_XAUUSD!$J$2:$J$1001,ALGLIB_SSA_XAUUSD!$L$2:$L$1001,"",0)</f>
        <v>M5</v>
      </c>
      <c r="K554">
        <f>_xlfn.XLOOKUP($A554,ALGLIB_SSA_XAUUSD!$J$2:$J$1001,ALGLIB_SSA_XAUUSD!$M$2:$M$1001,"",0)</f>
        <v>4654.3999999999996</v>
      </c>
      <c r="L554">
        <f>_xlfn.XLOOKUP($A554,ALGLIB_SSA_XAUUSD!$J$2:$J$1001,ALGLIB_SSA_XAUUSD!$N$2:$N$1001,"",0)</f>
        <v>4647.2282800000003</v>
      </c>
      <c r="M554">
        <f>_xlfn.XLOOKUP($A554,ALGLIB_SSA_XAUUSD!$J$2:$J$1001,ALGLIB_SSA_XAUUSD!$O$2:$O$1001,"",0)</f>
        <v>4650.2830899999999</v>
      </c>
      <c r="N554">
        <f>_xlfn.XLOOKUP($A554,ALGLIB_SSA_XAUUSD!$J$2:$J$1001,ALGLIB_SSA_XAUUSD!$P$2:$P$1001,"",0)</f>
        <v>4653.0171399999999</v>
      </c>
      <c r="O554">
        <f>_xlfn.XLOOKUP($A554,ALGLIB_SSA_XAUUSD!$J$2:$J$1001,ALGLIB_SSA_XAUUSD!$Q$2:$Q$1001,"",0)</f>
        <v>4642.0777600000001</v>
      </c>
      <c r="R554">
        <f t="shared" si="120"/>
        <v>1775559600</v>
      </c>
      <c r="S554" t="str">
        <f t="shared" si="121"/>
        <v>XAUUSD</v>
      </c>
      <c r="T554" t="str">
        <f t="shared" si="122"/>
        <v>M5</v>
      </c>
      <c r="U554">
        <f t="shared" si="123"/>
        <v>4654.3999999999996</v>
      </c>
      <c r="V554">
        <f t="shared" si="124"/>
        <v>4656.0070800000003</v>
      </c>
      <c r="W554">
        <f t="shared" si="125"/>
        <v>4659.1396100000002</v>
      </c>
      <c r="X554">
        <f t="shared" si="126"/>
        <v>4647.2282800000003</v>
      </c>
      <c r="Y554">
        <f t="shared" si="127"/>
        <v>4650.2830899999999</v>
      </c>
      <c r="Z554">
        <f t="shared" si="128"/>
        <v>4674.3870100000004</v>
      </c>
      <c r="AA554">
        <f t="shared" si="129"/>
        <v>4653.0171399999999</v>
      </c>
      <c r="AB554">
        <f t="shared" si="130"/>
        <v>4641.8294699999997</v>
      </c>
      <c r="AC554">
        <f t="shared" si="131"/>
        <v>4642.0777600000001</v>
      </c>
      <c r="AE554">
        <f t="shared" si="132"/>
        <v>4647.2282800000003</v>
      </c>
      <c r="AF554">
        <f t="shared" si="133"/>
        <v>4674.3870100000004</v>
      </c>
      <c r="AG554">
        <f t="shared" si="134"/>
        <v>4641.8294699999997</v>
      </c>
    </row>
    <row r="555" spans="1:33" x14ac:dyDescent="0.55000000000000004">
      <c r="A555">
        <f>ALGLIB_SSA_XAUUSD!J555</f>
        <v>1775559900</v>
      </c>
      <c r="B555" t="str">
        <f>_xlfn.XLOOKUP($A555,ALGLIB_SSA_XAUUSD!$A$2:$A$1001,ALGLIB_SSA_XAUUSD!$B$2:$B$1001,"",0)</f>
        <v/>
      </c>
      <c r="C555" t="str">
        <f>_xlfn.XLOOKUP($A555,ALGLIB_SSA_XAUUSD!$A$2:$A$1001,ALGLIB_SSA_XAUUSD!$C$2:$C$1001,"",0)</f>
        <v/>
      </c>
      <c r="D555" s="1">
        <f>D554+(D566-D554)*1/12</f>
        <v>4659.1158333333333</v>
      </c>
      <c r="E555" s="1">
        <f>E554+(E566-E554)*1/12</f>
        <v>4655.464584166667</v>
      </c>
      <c r="F555" s="1">
        <f>F554+(F566-F554)*1/12</f>
        <v>4658.7378399999998</v>
      </c>
      <c r="G555" s="1">
        <f>G554+(G566-G554)*1/12</f>
        <v>4673.8698016666667</v>
      </c>
      <c r="H555" s="1">
        <f>H554+(H566-H554)*1/12</f>
        <v>4641.3899766666664</v>
      </c>
      <c r="I555" t="str">
        <f>_xlfn.XLOOKUP($A555,ALGLIB_SSA_XAUUSD!$J$2:$J$1001,ALGLIB_SSA_XAUUSD!$K$2:$K$1001,"",0)</f>
        <v>XAUUSD</v>
      </c>
      <c r="J555" t="str">
        <f>_xlfn.XLOOKUP($A555,ALGLIB_SSA_XAUUSD!$J$2:$J$1001,ALGLIB_SSA_XAUUSD!$L$2:$L$1001,"",0)</f>
        <v>M5</v>
      </c>
      <c r="K555">
        <f>_xlfn.XLOOKUP($A555,ALGLIB_SSA_XAUUSD!$J$2:$J$1001,ALGLIB_SSA_XAUUSD!$M$2:$M$1001,"",0)</f>
        <v>4651.3900000000003</v>
      </c>
      <c r="L555">
        <f>_xlfn.XLOOKUP($A555,ALGLIB_SSA_XAUUSD!$J$2:$J$1001,ALGLIB_SSA_XAUUSD!$N$2:$N$1001,"",0)</f>
        <v>4645.4040400000004</v>
      </c>
      <c r="M555">
        <f>_xlfn.XLOOKUP($A555,ALGLIB_SSA_XAUUSD!$J$2:$J$1001,ALGLIB_SSA_XAUUSD!$O$2:$O$1001,"",0)</f>
        <v>4647.8435600000003</v>
      </c>
      <c r="N555">
        <f>_xlfn.XLOOKUP($A555,ALGLIB_SSA_XAUUSD!$J$2:$J$1001,ALGLIB_SSA_XAUUSD!$P$2:$P$1001,"",0)</f>
        <v>4651.04684</v>
      </c>
      <c r="O555">
        <f>_xlfn.XLOOKUP($A555,ALGLIB_SSA_XAUUSD!$J$2:$J$1001,ALGLIB_SSA_XAUUSD!$Q$2:$Q$1001,"",0)</f>
        <v>4639.6665999999996</v>
      </c>
      <c r="R555">
        <f t="shared" si="120"/>
        <v>1775559900</v>
      </c>
      <c r="S555" t="str">
        <f t="shared" si="121"/>
        <v>XAUUSD</v>
      </c>
      <c r="T555" t="str">
        <f t="shared" si="122"/>
        <v>M5</v>
      </c>
      <c r="U555">
        <f t="shared" si="123"/>
        <v>4651.3900000000003</v>
      </c>
      <c r="V555">
        <f t="shared" si="124"/>
        <v>4655.464584166667</v>
      </c>
      <c r="W555">
        <f t="shared" si="125"/>
        <v>4658.7378399999998</v>
      </c>
      <c r="X555">
        <f t="shared" si="126"/>
        <v>4645.4040400000004</v>
      </c>
      <c r="Y555">
        <f t="shared" si="127"/>
        <v>4647.8435600000003</v>
      </c>
      <c r="Z555">
        <f t="shared" si="128"/>
        <v>4673.8698016666667</v>
      </c>
      <c r="AA555">
        <f t="shared" si="129"/>
        <v>4651.04684</v>
      </c>
      <c r="AB555">
        <f t="shared" si="130"/>
        <v>4641.3899766666664</v>
      </c>
      <c r="AC555">
        <f t="shared" si="131"/>
        <v>4639.6665999999996</v>
      </c>
      <c r="AE555">
        <f t="shared" si="132"/>
        <v>4645.4040400000004</v>
      </c>
      <c r="AF555">
        <f t="shared" si="133"/>
        <v>4673.8698016666667</v>
      </c>
      <c r="AG555">
        <f t="shared" si="134"/>
        <v>4641.3899766666664</v>
      </c>
    </row>
    <row r="556" spans="1:33" x14ac:dyDescent="0.55000000000000004">
      <c r="A556">
        <f>ALGLIB_SSA_XAUUSD!J556</f>
        <v>1775560200</v>
      </c>
      <c r="B556" t="str">
        <f>_xlfn.XLOOKUP($A556,ALGLIB_SSA_XAUUSD!$A$2:$A$1001,ALGLIB_SSA_XAUUSD!$B$2:$B$1001,"",0)</f>
        <v/>
      </c>
      <c r="C556" t="str">
        <f>_xlfn.XLOOKUP($A556,ALGLIB_SSA_XAUUSD!$A$2:$A$1001,ALGLIB_SSA_XAUUSD!$C$2:$C$1001,"",0)</f>
        <v/>
      </c>
      <c r="D556" s="1">
        <f>D554+(D566-D554)*2/12</f>
        <v>4658.4216666666671</v>
      </c>
      <c r="E556" s="1">
        <f>E554+(E566-E554)*2/12</f>
        <v>4654.9220883333337</v>
      </c>
      <c r="F556" s="1">
        <f>F554+(F566-F554)*2/12</f>
        <v>4658.3360700000003</v>
      </c>
      <c r="G556" s="1">
        <f>G554+(G566-G554)*2/12</f>
        <v>4673.352593333334</v>
      </c>
      <c r="H556" s="1">
        <f>H554+(H566-H554)*2/12</f>
        <v>4640.9504833333331</v>
      </c>
      <c r="I556" t="str">
        <f>_xlfn.XLOOKUP($A556,ALGLIB_SSA_XAUUSD!$J$2:$J$1001,ALGLIB_SSA_XAUUSD!$K$2:$K$1001,"",0)</f>
        <v>XAUUSD</v>
      </c>
      <c r="J556" t="str">
        <f>_xlfn.XLOOKUP($A556,ALGLIB_SSA_XAUUSD!$J$2:$J$1001,ALGLIB_SSA_XAUUSD!$L$2:$L$1001,"",0)</f>
        <v>M5</v>
      </c>
      <c r="K556">
        <f>_xlfn.XLOOKUP($A556,ALGLIB_SSA_XAUUSD!$J$2:$J$1001,ALGLIB_SSA_XAUUSD!$M$2:$M$1001,"",0)</f>
        <v>4635.79</v>
      </c>
      <c r="L556">
        <f>_xlfn.XLOOKUP($A556,ALGLIB_SSA_XAUUSD!$J$2:$J$1001,ALGLIB_SSA_XAUUSD!$N$2:$N$1001,"",0)</f>
        <v>4644.5082400000001</v>
      </c>
      <c r="M556">
        <f>_xlfn.XLOOKUP($A556,ALGLIB_SSA_XAUUSD!$J$2:$J$1001,ALGLIB_SSA_XAUUSD!$O$2:$O$1001,"",0)</f>
        <v>4646.1759000000002</v>
      </c>
      <c r="N556">
        <f>_xlfn.XLOOKUP($A556,ALGLIB_SSA_XAUUSD!$J$2:$J$1001,ALGLIB_SSA_XAUUSD!$P$2:$P$1001,"",0)</f>
        <v>4649.9437200000002</v>
      </c>
      <c r="O556">
        <f>_xlfn.XLOOKUP($A556,ALGLIB_SSA_XAUUSD!$J$2:$J$1001,ALGLIB_SSA_XAUUSD!$Q$2:$Q$1001,"",0)</f>
        <v>4638.3171300000004</v>
      </c>
      <c r="R556">
        <f t="shared" si="120"/>
        <v>1775560200</v>
      </c>
      <c r="S556" t="str">
        <f t="shared" si="121"/>
        <v>XAUUSD</v>
      </c>
      <c r="T556" t="str">
        <f t="shared" si="122"/>
        <v>M5</v>
      </c>
      <c r="U556">
        <f t="shared" si="123"/>
        <v>4635.79</v>
      </c>
      <c r="V556">
        <f t="shared" si="124"/>
        <v>4654.9220883333337</v>
      </c>
      <c r="W556">
        <f t="shared" si="125"/>
        <v>4658.3360700000003</v>
      </c>
      <c r="X556">
        <f t="shared" si="126"/>
        <v>4644.5082400000001</v>
      </c>
      <c r="Y556">
        <f t="shared" si="127"/>
        <v>4646.1759000000002</v>
      </c>
      <c r="Z556">
        <f t="shared" si="128"/>
        <v>4673.352593333334</v>
      </c>
      <c r="AA556">
        <f t="shared" si="129"/>
        <v>4649.9437200000002</v>
      </c>
      <c r="AB556">
        <f t="shared" si="130"/>
        <v>4640.9504833333331</v>
      </c>
      <c r="AC556">
        <f t="shared" si="131"/>
        <v>4638.3171300000004</v>
      </c>
      <c r="AE556">
        <f t="shared" si="132"/>
        <v>4644.5082400000001</v>
      </c>
      <c r="AF556">
        <f t="shared" si="133"/>
        <v>4673.352593333334</v>
      </c>
      <c r="AG556">
        <f t="shared" si="134"/>
        <v>4640.9504833333331</v>
      </c>
    </row>
    <row r="557" spans="1:33" x14ac:dyDescent="0.55000000000000004">
      <c r="A557">
        <f>ALGLIB_SSA_XAUUSD!J557</f>
        <v>1775560500</v>
      </c>
      <c r="B557" t="str">
        <f>_xlfn.XLOOKUP($A557,ALGLIB_SSA_XAUUSD!$A$2:$A$1001,ALGLIB_SSA_XAUUSD!$B$2:$B$1001,"",0)</f>
        <v/>
      </c>
      <c r="C557" t="str">
        <f>_xlfn.XLOOKUP($A557,ALGLIB_SSA_XAUUSD!$A$2:$A$1001,ALGLIB_SSA_XAUUSD!$C$2:$C$1001,"",0)</f>
        <v/>
      </c>
      <c r="D557" s="1">
        <f>D554+(D566-D554)*3/12</f>
        <v>4657.7275</v>
      </c>
      <c r="E557" s="1">
        <f>E554+(E566-E554)*3/12</f>
        <v>4654.3795925000004</v>
      </c>
      <c r="F557" s="1">
        <f>F554+(F566-F554)*3/12</f>
        <v>4657.9342999999999</v>
      </c>
      <c r="G557" s="1">
        <f>G554+(G566-G554)*3/12</f>
        <v>4672.8353850000003</v>
      </c>
      <c r="H557" s="1">
        <f>H554+(H566-H554)*3/12</f>
        <v>4640.5109899999998</v>
      </c>
      <c r="I557" t="str">
        <f>_xlfn.XLOOKUP($A557,ALGLIB_SSA_XAUUSD!$J$2:$J$1001,ALGLIB_SSA_XAUUSD!$K$2:$K$1001,"",0)</f>
        <v>XAUUSD</v>
      </c>
      <c r="J557" t="str">
        <f>_xlfn.XLOOKUP($A557,ALGLIB_SSA_XAUUSD!$J$2:$J$1001,ALGLIB_SSA_XAUUSD!$L$2:$L$1001,"",0)</f>
        <v>M5</v>
      </c>
      <c r="K557">
        <f>_xlfn.XLOOKUP($A557,ALGLIB_SSA_XAUUSD!$J$2:$J$1001,ALGLIB_SSA_XAUUSD!$M$2:$M$1001,"",0)</f>
        <v>4639.88</v>
      </c>
      <c r="L557">
        <f>_xlfn.XLOOKUP($A557,ALGLIB_SSA_XAUUSD!$J$2:$J$1001,ALGLIB_SSA_XAUUSD!$N$2:$N$1001,"",0)</f>
        <v>4644.9469900000004</v>
      </c>
      <c r="M557">
        <f>_xlfn.XLOOKUP($A557,ALGLIB_SSA_XAUUSD!$J$2:$J$1001,ALGLIB_SSA_XAUUSD!$O$2:$O$1001,"",0)</f>
        <v>4645.5614500000001</v>
      </c>
      <c r="N557">
        <f>_xlfn.XLOOKUP($A557,ALGLIB_SSA_XAUUSD!$J$2:$J$1001,ALGLIB_SSA_XAUUSD!$P$2:$P$1001,"",0)</f>
        <v>4649.8049799999999</v>
      </c>
      <c r="O557">
        <f>_xlfn.XLOOKUP($A557,ALGLIB_SSA_XAUUSD!$J$2:$J$1001,ALGLIB_SSA_XAUUSD!$Q$2:$Q$1001,"",0)</f>
        <v>4638.5486199999996</v>
      </c>
      <c r="R557">
        <f t="shared" si="120"/>
        <v>1775560500</v>
      </c>
      <c r="S557" t="str">
        <f t="shared" si="121"/>
        <v>XAUUSD</v>
      </c>
      <c r="T557" t="str">
        <f t="shared" si="122"/>
        <v>M5</v>
      </c>
      <c r="U557">
        <f t="shared" si="123"/>
        <v>4639.88</v>
      </c>
      <c r="V557">
        <f t="shared" si="124"/>
        <v>4654.3795925000004</v>
      </c>
      <c r="W557">
        <f t="shared" si="125"/>
        <v>4657.9342999999999</v>
      </c>
      <c r="X557">
        <f t="shared" si="126"/>
        <v>4644.9469900000004</v>
      </c>
      <c r="Y557">
        <f t="shared" si="127"/>
        <v>4645.5614500000001</v>
      </c>
      <c r="Z557">
        <f t="shared" si="128"/>
        <v>4672.8353850000003</v>
      </c>
      <c r="AA557">
        <f t="shared" si="129"/>
        <v>4649.8049799999999</v>
      </c>
      <c r="AB557">
        <f t="shared" si="130"/>
        <v>4640.5109899999998</v>
      </c>
      <c r="AC557">
        <f t="shared" si="131"/>
        <v>4638.5486199999996</v>
      </c>
      <c r="AE557">
        <f t="shared" si="132"/>
        <v>4644.9469900000004</v>
      </c>
      <c r="AF557">
        <f t="shared" si="133"/>
        <v>4672.8353850000003</v>
      </c>
      <c r="AG557">
        <f t="shared" si="134"/>
        <v>4640.5109899999998</v>
      </c>
    </row>
    <row r="558" spans="1:33" x14ac:dyDescent="0.55000000000000004">
      <c r="A558">
        <f>ALGLIB_SSA_XAUUSD!J558</f>
        <v>1775560800</v>
      </c>
      <c r="B558" t="str">
        <f>_xlfn.XLOOKUP($A558,ALGLIB_SSA_XAUUSD!$A$2:$A$1001,ALGLIB_SSA_XAUUSD!$B$2:$B$1001,"",0)</f>
        <v/>
      </c>
      <c r="C558" t="str">
        <f>_xlfn.XLOOKUP($A558,ALGLIB_SSA_XAUUSD!$A$2:$A$1001,ALGLIB_SSA_XAUUSD!$C$2:$C$1001,"",0)</f>
        <v/>
      </c>
      <c r="D558" s="1">
        <f>D554+(D566-D554)*4/12</f>
        <v>4657.0333333333338</v>
      </c>
      <c r="E558" s="1">
        <f>E554+(E566-E554)*4/12</f>
        <v>4653.8370966666671</v>
      </c>
      <c r="F558" s="1">
        <f>F554+(F566-F554)*4/12</f>
        <v>4657.5325300000004</v>
      </c>
      <c r="G558" s="1">
        <f>G554+(G566-G554)*4/12</f>
        <v>4672.3181766666667</v>
      </c>
      <c r="H558" s="1">
        <f>H554+(H566-H554)*4/12</f>
        <v>4640.0714966666665</v>
      </c>
      <c r="I558" t="str">
        <f>_xlfn.XLOOKUP($A558,ALGLIB_SSA_XAUUSD!$J$2:$J$1001,ALGLIB_SSA_XAUUSD!$K$2:$K$1001,"",0)</f>
        <v>XAUUSD</v>
      </c>
      <c r="J558" t="str">
        <f>_xlfn.XLOOKUP($A558,ALGLIB_SSA_XAUUSD!$J$2:$J$1001,ALGLIB_SSA_XAUUSD!$L$2:$L$1001,"",0)</f>
        <v>M5</v>
      </c>
      <c r="K558">
        <f>_xlfn.XLOOKUP($A558,ALGLIB_SSA_XAUUSD!$J$2:$J$1001,ALGLIB_SSA_XAUUSD!$M$2:$M$1001,"",0)</f>
        <v>4645.3</v>
      </c>
      <c r="L558">
        <f>_xlfn.XLOOKUP($A558,ALGLIB_SSA_XAUUSD!$J$2:$J$1001,ALGLIB_SSA_XAUUSD!$N$2:$N$1001,"",0)</f>
        <v>4646.4829099999997</v>
      </c>
      <c r="M558">
        <f>_xlfn.XLOOKUP($A558,ALGLIB_SSA_XAUUSD!$J$2:$J$1001,ALGLIB_SSA_XAUUSD!$O$2:$O$1001,"",0)</f>
        <v>4646.0221799999999</v>
      </c>
      <c r="N558">
        <f>_xlfn.XLOOKUP($A558,ALGLIB_SSA_XAUUSD!$J$2:$J$1001,ALGLIB_SSA_XAUUSD!$P$2:$P$1001,"",0)</f>
        <v>4650.7445200000002</v>
      </c>
      <c r="O558">
        <f>_xlfn.XLOOKUP($A558,ALGLIB_SSA_XAUUSD!$J$2:$J$1001,ALGLIB_SSA_XAUUSD!$Q$2:$Q$1001,"",0)</f>
        <v>4640.1692700000003</v>
      </c>
      <c r="R558">
        <f t="shared" si="120"/>
        <v>1775560800</v>
      </c>
      <c r="S558" t="str">
        <f t="shared" si="121"/>
        <v>XAUUSD</v>
      </c>
      <c r="T558" t="str">
        <f t="shared" si="122"/>
        <v>M5</v>
      </c>
      <c r="U558">
        <f t="shared" si="123"/>
        <v>4645.3</v>
      </c>
      <c r="V558">
        <f t="shared" si="124"/>
        <v>4653.8370966666671</v>
      </c>
      <c r="W558">
        <f t="shared" si="125"/>
        <v>4657.5325300000004</v>
      </c>
      <c r="X558">
        <f t="shared" si="126"/>
        <v>4646.4829099999997</v>
      </c>
      <c r="Y558">
        <f t="shared" si="127"/>
        <v>4646.0221799999999</v>
      </c>
      <c r="Z558">
        <f t="shared" si="128"/>
        <v>4672.3181766666667</v>
      </c>
      <c r="AA558">
        <f t="shared" si="129"/>
        <v>4650.7445200000002</v>
      </c>
      <c r="AB558">
        <f t="shared" si="130"/>
        <v>4640.0714966666665</v>
      </c>
      <c r="AC558">
        <f t="shared" si="131"/>
        <v>4640.1692700000003</v>
      </c>
      <c r="AE558">
        <f t="shared" si="132"/>
        <v>4646.4829099999997</v>
      </c>
      <c r="AF558">
        <f t="shared" si="133"/>
        <v>4672.3181766666667</v>
      </c>
      <c r="AG558">
        <f t="shared" si="134"/>
        <v>4640.0714966666665</v>
      </c>
    </row>
    <row r="559" spans="1:33" x14ac:dyDescent="0.55000000000000004">
      <c r="A559">
        <f>ALGLIB_SSA_XAUUSD!J559</f>
        <v>1775561100</v>
      </c>
      <c r="B559" t="str">
        <f>_xlfn.XLOOKUP($A559,ALGLIB_SSA_XAUUSD!$A$2:$A$1001,ALGLIB_SSA_XAUUSD!$B$2:$B$1001,"",0)</f>
        <v/>
      </c>
      <c r="C559" t="str">
        <f>_xlfn.XLOOKUP($A559,ALGLIB_SSA_XAUUSD!$A$2:$A$1001,ALGLIB_SSA_XAUUSD!$C$2:$C$1001,"",0)</f>
        <v/>
      </c>
      <c r="D559" s="1">
        <f>D554+(D566-D554)*5/12</f>
        <v>4656.3391666666666</v>
      </c>
      <c r="E559" s="1">
        <f>E554+(E566-E554)*5/12</f>
        <v>4653.2946008333338</v>
      </c>
      <c r="F559" s="1">
        <f>F554+(F566-F554)*5/12</f>
        <v>4657.13076</v>
      </c>
      <c r="G559" s="1">
        <f>G554+(G566-G554)*5/12</f>
        <v>4671.8009683333339</v>
      </c>
      <c r="H559" s="1">
        <f>H554+(H566-H554)*5/12</f>
        <v>4639.6320033333332</v>
      </c>
      <c r="I559" t="str">
        <f>_xlfn.XLOOKUP($A559,ALGLIB_SSA_XAUUSD!$J$2:$J$1001,ALGLIB_SSA_XAUUSD!$K$2:$K$1001,"",0)</f>
        <v>XAUUSD</v>
      </c>
      <c r="J559" t="str">
        <f>_xlfn.XLOOKUP($A559,ALGLIB_SSA_XAUUSD!$J$2:$J$1001,ALGLIB_SSA_XAUUSD!$L$2:$L$1001,"",0)</f>
        <v>M5</v>
      </c>
      <c r="K559">
        <f>_xlfn.XLOOKUP($A559,ALGLIB_SSA_XAUUSD!$J$2:$J$1001,ALGLIB_SSA_XAUUSD!$M$2:$M$1001,"",0)</f>
        <v>4648.16</v>
      </c>
      <c r="L559">
        <f>_xlfn.XLOOKUP($A559,ALGLIB_SSA_XAUUSD!$J$2:$J$1001,ALGLIB_SSA_XAUUSD!$N$2:$N$1001,"",0)</f>
        <v>4648.7297399999998</v>
      </c>
      <c r="M559">
        <f>_xlfn.XLOOKUP($A559,ALGLIB_SSA_XAUUSD!$J$2:$J$1001,ALGLIB_SSA_XAUUSD!$O$2:$O$1001,"",0)</f>
        <v>4647.3759600000003</v>
      </c>
      <c r="N559">
        <f>_xlfn.XLOOKUP($A559,ALGLIB_SSA_XAUUSD!$J$2:$J$1001,ALGLIB_SSA_XAUUSD!$P$2:$P$1001,"",0)</f>
        <v>4652.44337</v>
      </c>
      <c r="O559">
        <f>_xlfn.XLOOKUP($A559,ALGLIB_SSA_XAUUSD!$J$2:$J$1001,ALGLIB_SSA_XAUUSD!$Q$2:$Q$1001,"",0)</f>
        <v>4642.7890500000003</v>
      </c>
      <c r="R559">
        <f t="shared" si="120"/>
        <v>1775561100</v>
      </c>
      <c r="S559" t="str">
        <f t="shared" si="121"/>
        <v>XAUUSD</v>
      </c>
      <c r="T559" t="str">
        <f t="shared" si="122"/>
        <v>M5</v>
      </c>
      <c r="U559">
        <f t="shared" si="123"/>
        <v>4648.16</v>
      </c>
      <c r="V559">
        <f t="shared" si="124"/>
        <v>4653.2946008333338</v>
      </c>
      <c r="W559">
        <f t="shared" si="125"/>
        <v>4657.13076</v>
      </c>
      <c r="X559">
        <f t="shared" si="126"/>
        <v>4648.7297399999998</v>
      </c>
      <c r="Y559">
        <f t="shared" si="127"/>
        <v>4647.3759600000003</v>
      </c>
      <c r="Z559">
        <f t="shared" si="128"/>
        <v>4671.8009683333339</v>
      </c>
      <c r="AA559">
        <f t="shared" si="129"/>
        <v>4652.44337</v>
      </c>
      <c r="AB559">
        <f t="shared" si="130"/>
        <v>4639.6320033333332</v>
      </c>
      <c r="AC559">
        <f t="shared" si="131"/>
        <v>4642.7890500000003</v>
      </c>
      <c r="AE559">
        <f t="shared" si="132"/>
        <v>4648.7297399999998</v>
      </c>
      <c r="AF559">
        <f t="shared" si="133"/>
        <v>4671.8009683333339</v>
      </c>
      <c r="AG559">
        <f t="shared" si="134"/>
        <v>4639.6320033333332</v>
      </c>
    </row>
    <row r="560" spans="1:33" x14ac:dyDescent="0.55000000000000004">
      <c r="A560">
        <f>ALGLIB_SSA_XAUUSD!J560</f>
        <v>1775561400</v>
      </c>
      <c r="B560" t="str">
        <f>_xlfn.XLOOKUP($A560,ALGLIB_SSA_XAUUSD!$A$2:$A$1001,ALGLIB_SSA_XAUUSD!$B$2:$B$1001,"",0)</f>
        <v/>
      </c>
      <c r="C560" t="str">
        <f>_xlfn.XLOOKUP($A560,ALGLIB_SSA_XAUUSD!$A$2:$A$1001,ALGLIB_SSA_XAUUSD!$C$2:$C$1001,"",0)</f>
        <v/>
      </c>
      <c r="D560" s="1">
        <f>D554+(D566-D554)*6/12</f>
        <v>4655.6450000000004</v>
      </c>
      <c r="E560" s="1">
        <f>E554+(E566-E554)*6/12</f>
        <v>4652.7521049999996</v>
      </c>
      <c r="F560" s="1">
        <f>F554+(F566-F554)*6/12</f>
        <v>4656.7289899999996</v>
      </c>
      <c r="G560" s="1">
        <f>G554+(G566-G554)*6/12</f>
        <v>4671.2837600000003</v>
      </c>
      <c r="H560" s="1">
        <f>H554+(H566-H554)*6/12</f>
        <v>4639.1925099999999</v>
      </c>
      <c r="I560" t="str">
        <f>_xlfn.XLOOKUP($A560,ALGLIB_SSA_XAUUSD!$J$2:$J$1001,ALGLIB_SSA_XAUUSD!$K$2:$K$1001,"",0)</f>
        <v>XAUUSD</v>
      </c>
      <c r="J560" t="str">
        <f>_xlfn.XLOOKUP($A560,ALGLIB_SSA_XAUUSD!$J$2:$J$1001,ALGLIB_SSA_XAUUSD!$L$2:$L$1001,"",0)</f>
        <v>M5</v>
      </c>
      <c r="K560">
        <f>_xlfn.XLOOKUP($A560,ALGLIB_SSA_XAUUSD!$J$2:$J$1001,ALGLIB_SSA_XAUUSD!$M$2:$M$1001,"",0)</f>
        <v>4649.76</v>
      </c>
      <c r="L560">
        <f>_xlfn.XLOOKUP($A560,ALGLIB_SSA_XAUUSD!$J$2:$J$1001,ALGLIB_SSA_XAUUSD!$N$2:$N$1001,"",0)</f>
        <v>4651.3382700000002</v>
      </c>
      <c r="M560">
        <f>_xlfn.XLOOKUP($A560,ALGLIB_SSA_XAUUSD!$J$2:$J$1001,ALGLIB_SSA_XAUUSD!$O$2:$O$1001,"",0)</f>
        <v>4649.3571199999997</v>
      </c>
      <c r="N560">
        <f>_xlfn.XLOOKUP($A560,ALGLIB_SSA_XAUUSD!$J$2:$J$1001,ALGLIB_SSA_XAUUSD!$P$2:$P$1001,"",0)</f>
        <v>4654.5179500000004</v>
      </c>
      <c r="O560">
        <f>_xlfn.XLOOKUP($A560,ALGLIB_SSA_XAUUSD!$J$2:$J$1001,ALGLIB_SSA_XAUUSD!$Q$2:$Q$1001,"",0)</f>
        <v>4645.8674499999997</v>
      </c>
      <c r="R560">
        <f t="shared" si="120"/>
        <v>1775561400</v>
      </c>
      <c r="S560" t="str">
        <f t="shared" si="121"/>
        <v>XAUUSD</v>
      </c>
      <c r="T560" t="str">
        <f t="shared" si="122"/>
        <v>M5</v>
      </c>
      <c r="U560">
        <f t="shared" si="123"/>
        <v>4649.76</v>
      </c>
      <c r="V560">
        <f t="shared" si="124"/>
        <v>4652.7521049999996</v>
      </c>
      <c r="W560">
        <f t="shared" si="125"/>
        <v>4656.7289899999996</v>
      </c>
      <c r="X560">
        <f t="shared" si="126"/>
        <v>4651.3382700000002</v>
      </c>
      <c r="Y560">
        <f t="shared" si="127"/>
        <v>4649.3571199999997</v>
      </c>
      <c r="Z560">
        <f t="shared" si="128"/>
        <v>4671.2837600000003</v>
      </c>
      <c r="AA560">
        <f t="shared" si="129"/>
        <v>4654.5179500000004</v>
      </c>
      <c r="AB560">
        <f t="shared" si="130"/>
        <v>4639.1925099999999</v>
      </c>
      <c r="AC560">
        <f t="shared" si="131"/>
        <v>4645.8674499999997</v>
      </c>
      <c r="AE560">
        <f t="shared" si="132"/>
        <v>4651.3382700000002</v>
      </c>
      <c r="AF560">
        <f t="shared" si="133"/>
        <v>4671.2837600000003</v>
      </c>
      <c r="AG560">
        <f t="shared" si="134"/>
        <v>4639.1925099999999</v>
      </c>
    </row>
    <row r="561" spans="1:33" x14ac:dyDescent="0.55000000000000004">
      <c r="A561">
        <f>ALGLIB_SSA_XAUUSD!J561</f>
        <v>1775561700</v>
      </c>
      <c r="B561" t="str">
        <f>_xlfn.XLOOKUP($A561,ALGLIB_SSA_XAUUSD!$A$2:$A$1001,ALGLIB_SSA_XAUUSD!$B$2:$B$1001,"",0)</f>
        <v/>
      </c>
      <c r="C561" t="str">
        <f>_xlfn.XLOOKUP($A561,ALGLIB_SSA_XAUUSD!$A$2:$A$1001,ALGLIB_SSA_XAUUSD!$C$2:$C$1001,"",0)</f>
        <v/>
      </c>
      <c r="D561" s="1">
        <f>D554+(D566-D554)*7/12</f>
        <v>4654.9508333333333</v>
      </c>
      <c r="E561" s="1">
        <f>E554+(E566-E554)*7/12</f>
        <v>4652.2096091666663</v>
      </c>
      <c r="F561" s="1">
        <f>F554+(F566-F554)*7/12</f>
        <v>4656.3272200000001</v>
      </c>
      <c r="G561" s="1">
        <f>G554+(G566-G554)*7/12</f>
        <v>4670.7665516666666</v>
      </c>
      <c r="H561" s="1">
        <f>H554+(H566-H554)*7/12</f>
        <v>4638.7530166666666</v>
      </c>
      <c r="I561" t="str">
        <f>_xlfn.XLOOKUP($A561,ALGLIB_SSA_XAUUSD!$J$2:$J$1001,ALGLIB_SSA_XAUUSD!$K$2:$K$1001,"",0)</f>
        <v>XAUUSD</v>
      </c>
      <c r="J561" t="str">
        <f>_xlfn.XLOOKUP($A561,ALGLIB_SSA_XAUUSD!$J$2:$J$1001,ALGLIB_SSA_XAUUSD!$L$2:$L$1001,"",0)</f>
        <v>M5</v>
      </c>
      <c r="K561">
        <f>_xlfn.XLOOKUP($A561,ALGLIB_SSA_XAUUSD!$J$2:$J$1001,ALGLIB_SSA_XAUUSD!$M$2:$M$1001,"",0)</f>
        <v>4654.79</v>
      </c>
      <c r="L561">
        <f>_xlfn.XLOOKUP($A561,ALGLIB_SSA_XAUUSD!$J$2:$J$1001,ALGLIB_SSA_XAUUSD!$N$2:$N$1001,"",0)</f>
        <v>4653.9975199999999</v>
      </c>
      <c r="M561">
        <f>_xlfn.XLOOKUP($A561,ALGLIB_SSA_XAUUSD!$J$2:$J$1001,ALGLIB_SSA_XAUUSD!$O$2:$O$1001,"",0)</f>
        <v>4651.6773199999998</v>
      </c>
      <c r="N561">
        <f>_xlfn.XLOOKUP($A561,ALGLIB_SSA_XAUUSD!$J$2:$J$1001,ALGLIB_SSA_XAUUSD!$P$2:$P$1001,"",0)</f>
        <v>4656.7390100000002</v>
      </c>
      <c r="O561">
        <f>_xlfn.XLOOKUP($A561,ALGLIB_SSA_XAUUSD!$J$2:$J$1001,ALGLIB_SSA_XAUUSD!$Q$2:$Q$1001,"",0)</f>
        <v>4648.9659899999997</v>
      </c>
      <c r="R561">
        <f t="shared" si="120"/>
        <v>1775561700</v>
      </c>
      <c r="S561" t="str">
        <f t="shared" si="121"/>
        <v>XAUUSD</v>
      </c>
      <c r="T561" t="str">
        <f t="shared" si="122"/>
        <v>M5</v>
      </c>
      <c r="U561">
        <f t="shared" si="123"/>
        <v>4654.79</v>
      </c>
      <c r="V561">
        <f t="shared" si="124"/>
        <v>4652.2096091666663</v>
      </c>
      <c r="W561">
        <f t="shared" si="125"/>
        <v>4656.3272200000001</v>
      </c>
      <c r="X561">
        <f t="shared" si="126"/>
        <v>4653.9975199999999</v>
      </c>
      <c r="Y561">
        <f t="shared" si="127"/>
        <v>4651.6773199999998</v>
      </c>
      <c r="Z561">
        <f t="shared" si="128"/>
        <v>4670.7665516666666</v>
      </c>
      <c r="AA561">
        <f t="shared" si="129"/>
        <v>4656.7390100000002</v>
      </c>
      <c r="AB561">
        <f t="shared" si="130"/>
        <v>4638.7530166666666</v>
      </c>
      <c r="AC561">
        <f t="shared" si="131"/>
        <v>4648.9659899999997</v>
      </c>
      <c r="AE561">
        <f t="shared" si="132"/>
        <v>4653.9975199999999</v>
      </c>
      <c r="AF561">
        <f t="shared" si="133"/>
        <v>4670.7665516666666</v>
      </c>
      <c r="AG561">
        <f t="shared" si="134"/>
        <v>4638.7530166666666</v>
      </c>
    </row>
    <row r="562" spans="1:33" x14ac:dyDescent="0.55000000000000004">
      <c r="A562">
        <f>ALGLIB_SSA_XAUUSD!J562</f>
        <v>1775562000</v>
      </c>
      <c r="B562" t="str">
        <f>_xlfn.XLOOKUP($A562,ALGLIB_SSA_XAUUSD!$A$2:$A$1001,ALGLIB_SSA_XAUUSD!$B$2:$B$1001,"",0)</f>
        <v/>
      </c>
      <c r="C562" t="str">
        <f>_xlfn.XLOOKUP($A562,ALGLIB_SSA_XAUUSD!$A$2:$A$1001,ALGLIB_SSA_XAUUSD!$C$2:$C$1001,"",0)</f>
        <v/>
      </c>
      <c r="D562" s="1">
        <f>D554+(D566-D554)*8/12</f>
        <v>4654.2566666666662</v>
      </c>
      <c r="E562" s="1">
        <f>E554+(E566-E554)*8/12</f>
        <v>4651.667113333333</v>
      </c>
      <c r="F562" s="1">
        <f>F554+(F566-F554)*8/12</f>
        <v>4655.9254499999997</v>
      </c>
      <c r="G562" s="1">
        <f>G554+(G566-G554)*8/12</f>
        <v>4670.2493433333339</v>
      </c>
      <c r="H562" s="1">
        <f>H554+(H566-H554)*8/12</f>
        <v>4638.3135233333333</v>
      </c>
      <c r="I562" t="str">
        <f>_xlfn.XLOOKUP($A562,ALGLIB_SSA_XAUUSD!$J$2:$J$1001,ALGLIB_SSA_XAUUSD!$K$2:$K$1001,"",0)</f>
        <v>XAUUSD</v>
      </c>
      <c r="J562" t="str">
        <f>_xlfn.XLOOKUP($A562,ALGLIB_SSA_XAUUSD!$J$2:$J$1001,ALGLIB_SSA_XAUUSD!$L$2:$L$1001,"",0)</f>
        <v>M5</v>
      </c>
      <c r="K562">
        <f>_xlfn.XLOOKUP($A562,ALGLIB_SSA_XAUUSD!$J$2:$J$1001,ALGLIB_SSA_XAUUSD!$M$2:$M$1001,"",0)</f>
        <v>4663.1000000000004</v>
      </c>
      <c r="L562">
        <f>_xlfn.XLOOKUP($A562,ALGLIB_SSA_XAUUSD!$J$2:$J$1001,ALGLIB_SSA_XAUUSD!$N$2:$N$1001,"",0)</f>
        <v>4656.3387899999998</v>
      </c>
      <c r="M562">
        <f>_xlfn.XLOOKUP($A562,ALGLIB_SSA_XAUUSD!$J$2:$J$1001,ALGLIB_SSA_XAUUSD!$O$2:$O$1001,"",0)</f>
        <v>4654.0080500000004</v>
      </c>
      <c r="N562">
        <f>_xlfn.XLOOKUP($A562,ALGLIB_SSA_XAUUSD!$J$2:$J$1001,ALGLIB_SSA_XAUUSD!$P$2:$P$1001,"",0)</f>
        <v>4658.8073000000004</v>
      </c>
      <c r="O562">
        <f>_xlfn.XLOOKUP($A562,ALGLIB_SSA_XAUUSD!$J$2:$J$1001,ALGLIB_SSA_XAUUSD!$Q$2:$Q$1001,"",0)</f>
        <v>4651.7584299999999</v>
      </c>
      <c r="R562">
        <f t="shared" si="120"/>
        <v>1775562000</v>
      </c>
      <c r="S562" t="str">
        <f t="shared" si="121"/>
        <v>XAUUSD</v>
      </c>
      <c r="T562" t="str">
        <f t="shared" si="122"/>
        <v>M5</v>
      </c>
      <c r="U562">
        <f t="shared" si="123"/>
        <v>4663.1000000000004</v>
      </c>
      <c r="V562">
        <f t="shared" si="124"/>
        <v>4651.667113333333</v>
      </c>
      <c r="W562">
        <f t="shared" si="125"/>
        <v>4655.9254499999997</v>
      </c>
      <c r="X562">
        <f t="shared" si="126"/>
        <v>4656.3387899999998</v>
      </c>
      <c r="Y562">
        <f t="shared" si="127"/>
        <v>4654.0080500000004</v>
      </c>
      <c r="Z562">
        <f t="shared" si="128"/>
        <v>4670.2493433333339</v>
      </c>
      <c r="AA562">
        <f t="shared" si="129"/>
        <v>4658.8073000000004</v>
      </c>
      <c r="AB562">
        <f t="shared" si="130"/>
        <v>4638.3135233333333</v>
      </c>
      <c r="AC562">
        <f t="shared" si="131"/>
        <v>4651.7584299999999</v>
      </c>
      <c r="AE562">
        <f t="shared" si="132"/>
        <v>4656.3387899999998</v>
      </c>
      <c r="AF562">
        <f t="shared" si="133"/>
        <v>4670.2493433333339</v>
      </c>
      <c r="AG562">
        <f t="shared" si="134"/>
        <v>4638.3135233333333</v>
      </c>
    </row>
    <row r="563" spans="1:33" x14ac:dyDescent="0.55000000000000004">
      <c r="A563">
        <f>ALGLIB_SSA_XAUUSD!J563</f>
        <v>1775562300</v>
      </c>
      <c r="B563" t="str">
        <f>_xlfn.XLOOKUP($A563,ALGLIB_SSA_XAUUSD!$A$2:$A$1001,ALGLIB_SSA_XAUUSD!$B$2:$B$1001,"",0)</f>
        <v/>
      </c>
      <c r="C563" t="str">
        <f>_xlfn.XLOOKUP($A563,ALGLIB_SSA_XAUUSD!$A$2:$A$1001,ALGLIB_SSA_XAUUSD!$C$2:$C$1001,"",0)</f>
        <v/>
      </c>
      <c r="D563" s="1">
        <f>D554+(D566-D554)*9/12</f>
        <v>4653.5625</v>
      </c>
      <c r="E563" s="1">
        <f>E554+(E566-E554)*9/12</f>
        <v>4651.1246174999997</v>
      </c>
      <c r="F563" s="1">
        <f>F554+(F566-F554)*9/12</f>
        <v>4655.5236800000002</v>
      </c>
      <c r="G563" s="1">
        <f>G554+(G566-G554)*9/12</f>
        <v>4669.7321350000002</v>
      </c>
      <c r="H563" s="1">
        <f>H554+(H566-H554)*9/12</f>
        <v>4637.8740299999999</v>
      </c>
      <c r="I563" t="str">
        <f>_xlfn.XLOOKUP($A563,ALGLIB_SSA_XAUUSD!$J$2:$J$1001,ALGLIB_SSA_XAUUSD!$K$2:$K$1001,"",0)</f>
        <v>XAUUSD</v>
      </c>
      <c r="J563" t="str">
        <f>_xlfn.XLOOKUP($A563,ALGLIB_SSA_XAUUSD!$J$2:$J$1001,ALGLIB_SSA_XAUUSD!$L$2:$L$1001,"",0)</f>
        <v>M5</v>
      </c>
      <c r="K563">
        <f>_xlfn.XLOOKUP($A563,ALGLIB_SSA_XAUUSD!$J$2:$J$1001,ALGLIB_SSA_XAUUSD!$M$2:$M$1001,"",0)</f>
        <v>4660.67</v>
      </c>
      <c r="L563">
        <f>_xlfn.XLOOKUP($A563,ALGLIB_SSA_XAUUSD!$J$2:$J$1001,ALGLIB_SSA_XAUUSD!$N$2:$N$1001,"",0)</f>
        <v>4657.9901399999999</v>
      </c>
      <c r="M563">
        <f>_xlfn.XLOOKUP($A563,ALGLIB_SSA_XAUUSD!$J$2:$J$1001,ALGLIB_SSA_XAUUSD!$O$2:$O$1001,"",0)</f>
        <v>4655.9991</v>
      </c>
      <c r="N563">
        <f>_xlfn.XLOOKUP($A563,ALGLIB_SSA_XAUUSD!$J$2:$J$1001,ALGLIB_SSA_XAUUSD!$P$2:$P$1001,"",0)</f>
        <v>4660.4619300000004</v>
      </c>
      <c r="O563">
        <f>_xlfn.XLOOKUP($A563,ALGLIB_SSA_XAUUSD!$J$2:$J$1001,ALGLIB_SSA_XAUUSD!$Q$2:$Q$1001,"",0)</f>
        <v>4653.8915100000004</v>
      </c>
      <c r="R563">
        <f t="shared" si="120"/>
        <v>1775562300</v>
      </c>
      <c r="S563" t="str">
        <f t="shared" si="121"/>
        <v>XAUUSD</v>
      </c>
      <c r="T563" t="str">
        <f t="shared" si="122"/>
        <v>M5</v>
      </c>
      <c r="U563">
        <f t="shared" si="123"/>
        <v>4660.67</v>
      </c>
      <c r="V563">
        <f t="shared" si="124"/>
        <v>4651.1246174999997</v>
      </c>
      <c r="W563">
        <f t="shared" si="125"/>
        <v>4655.5236800000002</v>
      </c>
      <c r="X563">
        <f t="shared" si="126"/>
        <v>4657.9901399999999</v>
      </c>
      <c r="Y563">
        <f t="shared" si="127"/>
        <v>4655.9991</v>
      </c>
      <c r="Z563">
        <f t="shared" si="128"/>
        <v>4669.7321350000002</v>
      </c>
      <c r="AA563">
        <f t="shared" si="129"/>
        <v>4660.4619300000004</v>
      </c>
      <c r="AB563">
        <f t="shared" si="130"/>
        <v>4637.8740299999999</v>
      </c>
      <c r="AC563">
        <f t="shared" si="131"/>
        <v>4653.8915100000004</v>
      </c>
      <c r="AE563">
        <f t="shared" si="132"/>
        <v>4657.9901399999999</v>
      </c>
      <c r="AF563">
        <f t="shared" si="133"/>
        <v>4669.7321350000002</v>
      </c>
      <c r="AG563">
        <f t="shared" si="134"/>
        <v>4637.8740299999999</v>
      </c>
    </row>
    <row r="564" spans="1:33" x14ac:dyDescent="0.55000000000000004">
      <c r="A564">
        <f>ALGLIB_SSA_XAUUSD!J564</f>
        <v>1775562600</v>
      </c>
      <c r="B564" t="str">
        <f>_xlfn.XLOOKUP($A564,ALGLIB_SSA_XAUUSD!$A$2:$A$1001,ALGLIB_SSA_XAUUSD!$B$2:$B$1001,"",0)</f>
        <v/>
      </c>
      <c r="C564" t="str">
        <f>_xlfn.XLOOKUP($A564,ALGLIB_SSA_XAUUSD!$A$2:$A$1001,ALGLIB_SSA_XAUUSD!$C$2:$C$1001,"",0)</f>
        <v/>
      </c>
      <c r="D564" s="1">
        <f>D554+(D566-D554)*10/12</f>
        <v>4652.8683333333329</v>
      </c>
      <c r="E564" s="1">
        <f>E554+(E566-E554)*10/12</f>
        <v>4650.5821216666664</v>
      </c>
      <c r="F564" s="1">
        <f>F554+(F566-F554)*10/12</f>
        <v>4655.1219099999998</v>
      </c>
      <c r="G564" s="1">
        <f>G554+(G566-G554)*10/12</f>
        <v>4669.2149266666665</v>
      </c>
      <c r="H564" s="1">
        <f>H554+(H566-H554)*10/12</f>
        <v>4637.4345366666666</v>
      </c>
      <c r="I564" t="str">
        <f>_xlfn.XLOOKUP($A564,ALGLIB_SSA_XAUUSD!$J$2:$J$1001,ALGLIB_SSA_XAUUSD!$K$2:$K$1001,"",0)</f>
        <v>XAUUSD</v>
      </c>
      <c r="J564" t="str">
        <f>_xlfn.XLOOKUP($A564,ALGLIB_SSA_XAUUSD!$J$2:$J$1001,ALGLIB_SSA_XAUUSD!$L$2:$L$1001,"",0)</f>
        <v>M5</v>
      </c>
      <c r="K564">
        <f>_xlfn.XLOOKUP($A564,ALGLIB_SSA_XAUUSD!$J$2:$J$1001,ALGLIB_SSA_XAUUSD!$M$2:$M$1001,"",0)</f>
        <v>4658.6499999999996</v>
      </c>
      <c r="L564">
        <f>_xlfn.XLOOKUP($A564,ALGLIB_SSA_XAUUSD!$J$2:$J$1001,ALGLIB_SSA_XAUUSD!$N$2:$N$1001,"",0)</f>
        <v>4659.0090200000004</v>
      </c>
      <c r="M564">
        <f>_xlfn.XLOOKUP($A564,ALGLIB_SSA_XAUUSD!$J$2:$J$1001,ALGLIB_SSA_XAUUSD!$O$2:$O$1001,"",0)</f>
        <v>4657.5040600000002</v>
      </c>
      <c r="N564">
        <f>_xlfn.XLOOKUP($A564,ALGLIB_SSA_XAUUSD!$J$2:$J$1001,ALGLIB_SSA_XAUUSD!$P$2:$P$1001,"",0)</f>
        <v>4661.6678300000003</v>
      </c>
      <c r="O564">
        <f>_xlfn.XLOOKUP($A564,ALGLIB_SSA_XAUUSD!$J$2:$J$1001,ALGLIB_SSA_XAUUSD!$Q$2:$Q$1001,"",0)</f>
        <v>4655.2328100000004</v>
      </c>
      <c r="R564">
        <f t="shared" si="120"/>
        <v>1775562600</v>
      </c>
      <c r="S564" t="str">
        <f t="shared" si="121"/>
        <v>XAUUSD</v>
      </c>
      <c r="T564" t="str">
        <f t="shared" si="122"/>
        <v>M5</v>
      </c>
      <c r="U564">
        <f t="shared" si="123"/>
        <v>4658.6499999999996</v>
      </c>
      <c r="V564">
        <f t="shared" si="124"/>
        <v>4650.5821216666664</v>
      </c>
      <c r="W564">
        <f t="shared" si="125"/>
        <v>4655.1219099999998</v>
      </c>
      <c r="X564">
        <f t="shared" si="126"/>
        <v>4659.0090200000004</v>
      </c>
      <c r="Y564">
        <f t="shared" si="127"/>
        <v>4657.5040600000002</v>
      </c>
      <c r="Z564">
        <f t="shared" si="128"/>
        <v>4669.2149266666665</v>
      </c>
      <c r="AA564">
        <f t="shared" si="129"/>
        <v>4661.6678300000003</v>
      </c>
      <c r="AB564">
        <f t="shared" si="130"/>
        <v>4637.4345366666666</v>
      </c>
      <c r="AC564">
        <f t="shared" si="131"/>
        <v>4655.2328100000004</v>
      </c>
      <c r="AE564">
        <f t="shared" si="132"/>
        <v>4659.0090200000004</v>
      </c>
      <c r="AF564">
        <f t="shared" si="133"/>
        <v>4669.2149266666665</v>
      </c>
      <c r="AG564">
        <f t="shared" si="134"/>
        <v>4637.4345366666666</v>
      </c>
    </row>
    <row r="565" spans="1:33" x14ac:dyDescent="0.55000000000000004">
      <c r="A565">
        <f>ALGLIB_SSA_XAUUSD!J565</f>
        <v>1775562900</v>
      </c>
      <c r="B565" t="str">
        <f>_xlfn.XLOOKUP($A565,ALGLIB_SSA_XAUUSD!$A$2:$A$1001,ALGLIB_SSA_XAUUSD!$B$2:$B$1001,"",0)</f>
        <v/>
      </c>
      <c r="C565" t="str">
        <f>_xlfn.XLOOKUP($A565,ALGLIB_SSA_XAUUSD!$A$2:$A$1001,ALGLIB_SSA_XAUUSD!$C$2:$C$1001,"",0)</f>
        <v/>
      </c>
      <c r="D565" s="1">
        <f>D554+(D566-D554)*11/12</f>
        <v>4652.1741666666667</v>
      </c>
      <c r="E565" s="1">
        <f>E554+(E566-E554)*11/12</f>
        <v>4650.039625833333</v>
      </c>
      <c r="F565" s="1">
        <f>F554+(F566-F554)*11/12</f>
        <v>4654.7201400000004</v>
      </c>
      <c r="G565" s="1">
        <f>G554+(G566-G554)*11/12</f>
        <v>4668.6977183333338</v>
      </c>
      <c r="H565" s="1">
        <f>H554+(H566-H554)*11/12</f>
        <v>4636.9950433333333</v>
      </c>
      <c r="I565" t="str">
        <f>_xlfn.XLOOKUP($A565,ALGLIB_SSA_XAUUSD!$J$2:$J$1001,ALGLIB_SSA_XAUUSD!$K$2:$K$1001,"",0)</f>
        <v>XAUUSD</v>
      </c>
      <c r="J565" t="str">
        <f>_xlfn.XLOOKUP($A565,ALGLIB_SSA_XAUUSD!$J$2:$J$1001,ALGLIB_SSA_XAUUSD!$L$2:$L$1001,"",0)</f>
        <v>M5</v>
      </c>
      <c r="K565">
        <f>_xlfn.XLOOKUP($A565,ALGLIB_SSA_XAUUSD!$J$2:$J$1001,ALGLIB_SSA_XAUUSD!$M$2:$M$1001,"",0)</f>
        <v>4659.8100000000004</v>
      </c>
      <c r="L565">
        <f>_xlfn.XLOOKUP($A565,ALGLIB_SSA_XAUUSD!$J$2:$J$1001,ALGLIB_SSA_XAUUSD!$N$2:$N$1001,"",0)</f>
        <v>4659.5374000000002</v>
      </c>
      <c r="M565">
        <f>_xlfn.XLOOKUP($A565,ALGLIB_SSA_XAUUSD!$J$2:$J$1001,ALGLIB_SSA_XAUUSD!$O$2:$O$1001,"",0)</f>
        <v>4658.5207300000002</v>
      </c>
      <c r="N565">
        <f>_xlfn.XLOOKUP($A565,ALGLIB_SSA_XAUUSD!$J$2:$J$1001,ALGLIB_SSA_XAUUSD!$P$2:$P$1001,"",0)</f>
        <v>4662.5101800000002</v>
      </c>
      <c r="O565">
        <f>_xlfn.XLOOKUP($A565,ALGLIB_SSA_XAUUSD!$J$2:$J$1001,ALGLIB_SSA_XAUUSD!$Q$2:$Q$1001,"",0)</f>
        <v>4655.8455700000004</v>
      </c>
      <c r="R565">
        <f t="shared" si="120"/>
        <v>1775562900</v>
      </c>
      <c r="S565" t="str">
        <f t="shared" si="121"/>
        <v>XAUUSD</v>
      </c>
      <c r="T565" t="str">
        <f t="shared" si="122"/>
        <v>M5</v>
      </c>
      <c r="U565">
        <f t="shared" si="123"/>
        <v>4659.8100000000004</v>
      </c>
      <c r="V565">
        <f t="shared" si="124"/>
        <v>4650.039625833333</v>
      </c>
      <c r="W565">
        <f t="shared" si="125"/>
        <v>4654.7201400000004</v>
      </c>
      <c r="X565">
        <f t="shared" si="126"/>
        <v>4659.5374000000002</v>
      </c>
      <c r="Y565">
        <f t="shared" si="127"/>
        <v>4658.5207300000002</v>
      </c>
      <c r="Z565">
        <f t="shared" si="128"/>
        <v>4668.6977183333338</v>
      </c>
      <c r="AA565">
        <f t="shared" si="129"/>
        <v>4662.5101800000002</v>
      </c>
      <c r="AB565">
        <f t="shared" si="130"/>
        <v>4636.9950433333333</v>
      </c>
      <c r="AC565">
        <f t="shared" si="131"/>
        <v>4655.8455700000004</v>
      </c>
      <c r="AE565">
        <f t="shared" si="132"/>
        <v>4659.5374000000002</v>
      </c>
      <c r="AF565">
        <f t="shared" si="133"/>
        <v>4668.6977183333338</v>
      </c>
      <c r="AG565">
        <f t="shared" si="134"/>
        <v>4636.9950433333333</v>
      </c>
    </row>
    <row r="566" spans="1:33" x14ac:dyDescent="0.55000000000000004">
      <c r="A566">
        <f>ALGLIB_SSA_XAUUSD!J566</f>
        <v>1775563200</v>
      </c>
      <c r="B566" t="str">
        <f>_xlfn.XLOOKUP($A566,ALGLIB_SSA_XAUUSD!$A$2:$A$1001,ALGLIB_SSA_XAUUSD!$B$2:$B$1001,"",0)</f>
        <v>XAUUSD</v>
      </c>
      <c r="C566" t="str">
        <f>_xlfn.XLOOKUP($A566,ALGLIB_SSA_XAUUSD!$A$2:$A$1001,ALGLIB_SSA_XAUUSD!$C$2:$C$1001,"",0)</f>
        <v>H1</v>
      </c>
      <c r="D566" s="2">
        <f>_xlfn.XLOOKUP($A566,ALGLIB_SSA_XAUUSD!$A$2:$A$1001,ALGLIB_SSA_XAUUSD!$D$2:$D$1001,"",0)</f>
        <v>4651.4799999999996</v>
      </c>
      <c r="E566" s="2">
        <f>_xlfn.XLOOKUP($A566,ALGLIB_SSA_XAUUSD!$A$2:$A$1001,ALGLIB_SSA_XAUUSD!$E$2:$E$1001,"",0)</f>
        <v>4649.4971299999997</v>
      </c>
      <c r="F566" s="2">
        <f>_xlfn.XLOOKUP($A566,ALGLIB_SSA_XAUUSD!$A$2:$A$1001,ALGLIB_SSA_XAUUSD!$F$2:$F$1001,"",0)</f>
        <v>4654.31837</v>
      </c>
      <c r="G566" s="2">
        <f>_xlfn.XLOOKUP($A566,ALGLIB_SSA_XAUUSD!$A$2:$A$1001,ALGLIB_SSA_XAUUSD!$G$2:$G$1001,"",0)</f>
        <v>4668.1805100000001</v>
      </c>
      <c r="H566" s="2">
        <f>_xlfn.XLOOKUP($A566,ALGLIB_SSA_XAUUSD!$A$2:$A$1001,ALGLIB_SSA_XAUUSD!$H$2:$H$1001,"",0)</f>
        <v>4636.55555</v>
      </c>
      <c r="I566" t="str">
        <f>_xlfn.XLOOKUP($A566,ALGLIB_SSA_XAUUSD!$J$2:$J$1001,ALGLIB_SSA_XAUUSD!$K$2:$K$1001,"",0)</f>
        <v>XAUUSD</v>
      </c>
      <c r="J566" t="str">
        <f>_xlfn.XLOOKUP($A566,ALGLIB_SSA_XAUUSD!$J$2:$J$1001,ALGLIB_SSA_XAUUSD!$L$2:$L$1001,"",0)</f>
        <v>M5</v>
      </c>
      <c r="K566">
        <f>_xlfn.XLOOKUP($A566,ALGLIB_SSA_XAUUSD!$J$2:$J$1001,ALGLIB_SSA_XAUUSD!$M$2:$M$1001,"",0)</f>
        <v>4658.07</v>
      </c>
      <c r="L566">
        <f>_xlfn.XLOOKUP($A566,ALGLIB_SSA_XAUUSD!$J$2:$J$1001,ALGLIB_SSA_XAUUSD!$N$2:$N$1001,"",0)</f>
        <v>4659.7477799999997</v>
      </c>
      <c r="M566">
        <f>_xlfn.XLOOKUP($A566,ALGLIB_SSA_XAUUSD!$J$2:$J$1001,ALGLIB_SSA_XAUUSD!$O$2:$O$1001,"",0)</f>
        <v>4659.1342599999998</v>
      </c>
      <c r="N566">
        <f>_xlfn.XLOOKUP($A566,ALGLIB_SSA_XAUUSD!$J$2:$J$1001,ALGLIB_SSA_XAUUSD!$P$2:$P$1001,"",0)</f>
        <v>4663.1141299999999</v>
      </c>
      <c r="O566">
        <f>_xlfn.XLOOKUP($A566,ALGLIB_SSA_XAUUSD!$J$2:$J$1001,ALGLIB_SSA_XAUUSD!$Q$2:$Q$1001,"",0)</f>
        <v>4655.9437500000004</v>
      </c>
      <c r="R566">
        <f t="shared" si="120"/>
        <v>1775563200</v>
      </c>
      <c r="S566" t="str">
        <f t="shared" si="121"/>
        <v>XAUUSD</v>
      </c>
      <c r="T566" t="str">
        <f t="shared" si="122"/>
        <v>M5</v>
      </c>
      <c r="U566">
        <f t="shared" si="123"/>
        <v>4658.07</v>
      </c>
      <c r="V566">
        <f t="shared" si="124"/>
        <v>4649.4971299999997</v>
      </c>
      <c r="W566">
        <f t="shared" si="125"/>
        <v>4654.31837</v>
      </c>
      <c r="X566">
        <f t="shared" si="126"/>
        <v>4659.7477799999997</v>
      </c>
      <c r="Y566">
        <f t="shared" si="127"/>
        <v>4659.1342599999998</v>
      </c>
      <c r="Z566">
        <f t="shared" si="128"/>
        <v>4668.1805100000001</v>
      </c>
      <c r="AA566">
        <f t="shared" si="129"/>
        <v>4663.1141299999999</v>
      </c>
      <c r="AB566">
        <f t="shared" si="130"/>
        <v>4636.55555</v>
      </c>
      <c r="AC566">
        <f t="shared" si="131"/>
        <v>4655.9437500000004</v>
      </c>
      <c r="AE566">
        <f t="shared" si="132"/>
        <v>4659.7477799999997</v>
      </c>
      <c r="AF566">
        <f t="shared" si="133"/>
        <v>4668.1805100000001</v>
      </c>
      <c r="AG566">
        <f t="shared" si="134"/>
        <v>4636.55555</v>
      </c>
    </row>
    <row r="567" spans="1:33" x14ac:dyDescent="0.55000000000000004">
      <c r="A567">
        <f>ALGLIB_SSA_XAUUSD!J567</f>
        <v>1775563500</v>
      </c>
      <c r="B567" t="str">
        <f>_xlfn.XLOOKUP($A567,ALGLIB_SSA_XAUUSD!$A$2:$A$1001,ALGLIB_SSA_XAUUSD!$B$2:$B$1001,"",0)</f>
        <v/>
      </c>
      <c r="C567" t="str">
        <f>_xlfn.XLOOKUP($A567,ALGLIB_SSA_XAUUSD!$A$2:$A$1001,ALGLIB_SSA_XAUUSD!$C$2:$C$1001,"",0)</f>
        <v/>
      </c>
      <c r="D567" s="1">
        <f>D566+(D578-D566)*1/12</f>
        <v>4650.8849999999993</v>
      </c>
      <c r="E567" s="1">
        <f>E566+(E578-E566)*1/12</f>
        <v>4649.0201933333328</v>
      </c>
      <c r="F567" s="1">
        <f>F566+(F578-F566)*1/12</f>
        <v>4653.8790166666668</v>
      </c>
      <c r="G567" s="1">
        <f>G566+(G578-G566)*1/12</f>
        <v>4667.657484166667</v>
      </c>
      <c r="H567" s="1">
        <f>H566+(H578-H566)*1/12</f>
        <v>4636.0903975000001</v>
      </c>
      <c r="I567" t="str">
        <f>_xlfn.XLOOKUP($A567,ALGLIB_SSA_XAUUSD!$J$2:$J$1001,ALGLIB_SSA_XAUUSD!$K$2:$K$1001,"",0)</f>
        <v>XAUUSD</v>
      </c>
      <c r="J567" t="str">
        <f>_xlfn.XLOOKUP($A567,ALGLIB_SSA_XAUUSD!$J$2:$J$1001,ALGLIB_SSA_XAUUSD!$L$2:$L$1001,"",0)</f>
        <v>M5</v>
      </c>
      <c r="K567">
        <f>_xlfn.XLOOKUP($A567,ALGLIB_SSA_XAUUSD!$J$2:$J$1001,ALGLIB_SSA_XAUUSD!$M$2:$M$1001,"",0)</f>
        <v>4656.12</v>
      </c>
      <c r="L567">
        <f>_xlfn.XLOOKUP($A567,ALGLIB_SSA_XAUUSD!$J$2:$J$1001,ALGLIB_SSA_XAUUSD!$N$2:$N$1001,"",0)</f>
        <v>4659.8872199999996</v>
      </c>
      <c r="M567">
        <f>_xlfn.XLOOKUP($A567,ALGLIB_SSA_XAUUSD!$J$2:$J$1001,ALGLIB_SSA_XAUUSD!$O$2:$O$1001,"",0)</f>
        <v>4659.5107399999997</v>
      </c>
      <c r="N567">
        <f>_xlfn.XLOOKUP($A567,ALGLIB_SSA_XAUUSD!$J$2:$J$1001,ALGLIB_SSA_XAUUSD!$P$2:$P$1001,"",0)</f>
        <v>4663.6419900000001</v>
      </c>
      <c r="O567">
        <f>_xlfn.XLOOKUP($A567,ALGLIB_SSA_XAUUSD!$J$2:$J$1001,ALGLIB_SSA_XAUUSD!$Q$2:$Q$1001,"",0)</f>
        <v>4655.8665899999996</v>
      </c>
      <c r="R567">
        <f t="shared" si="120"/>
        <v>1775563500</v>
      </c>
      <c r="S567" t="str">
        <f t="shared" si="121"/>
        <v>XAUUSD</v>
      </c>
      <c r="T567" t="str">
        <f t="shared" si="122"/>
        <v>M5</v>
      </c>
      <c r="U567">
        <f t="shared" si="123"/>
        <v>4656.12</v>
      </c>
      <c r="V567">
        <f t="shared" si="124"/>
        <v>4649.0201933333328</v>
      </c>
      <c r="W567">
        <f t="shared" si="125"/>
        <v>4653.8790166666668</v>
      </c>
      <c r="X567">
        <f t="shared" si="126"/>
        <v>4659.8872199999996</v>
      </c>
      <c r="Y567">
        <f t="shared" si="127"/>
        <v>4659.5107399999997</v>
      </c>
      <c r="Z567">
        <f t="shared" si="128"/>
        <v>4667.657484166667</v>
      </c>
      <c r="AA567">
        <f t="shared" si="129"/>
        <v>4663.6419900000001</v>
      </c>
      <c r="AB567">
        <f t="shared" si="130"/>
        <v>4636.0903975000001</v>
      </c>
      <c r="AC567">
        <f t="shared" si="131"/>
        <v>4655.8665899999996</v>
      </c>
      <c r="AE567">
        <f t="shared" si="132"/>
        <v>4659.8872199999996</v>
      </c>
      <c r="AF567">
        <f t="shared" si="133"/>
        <v>4667.657484166667</v>
      </c>
      <c r="AG567">
        <f t="shared" si="134"/>
        <v>4636.0903975000001</v>
      </c>
    </row>
    <row r="568" spans="1:33" x14ac:dyDescent="0.55000000000000004">
      <c r="A568">
        <f>ALGLIB_SSA_XAUUSD!J568</f>
        <v>1775563800</v>
      </c>
      <c r="B568" t="str">
        <f>_xlfn.XLOOKUP($A568,ALGLIB_SSA_XAUUSD!$A$2:$A$1001,ALGLIB_SSA_XAUUSD!$B$2:$B$1001,"",0)</f>
        <v/>
      </c>
      <c r="C568" t="str">
        <f>_xlfn.XLOOKUP($A568,ALGLIB_SSA_XAUUSD!$A$2:$A$1001,ALGLIB_SSA_XAUUSD!$C$2:$C$1001,"",0)</f>
        <v/>
      </c>
      <c r="D568" s="1">
        <f>D566+(D578-D566)*2/12</f>
        <v>4650.29</v>
      </c>
      <c r="E568" s="1">
        <f>E566+(E578-E566)*2/12</f>
        <v>4648.5432566666668</v>
      </c>
      <c r="F568" s="1">
        <f>F566+(F578-F566)*2/12</f>
        <v>4653.4396633333336</v>
      </c>
      <c r="G568" s="1">
        <f>G566+(G578-G566)*2/12</f>
        <v>4667.1344583333339</v>
      </c>
      <c r="H568" s="1">
        <f>H566+(H578-H566)*2/12</f>
        <v>4635.6252450000002</v>
      </c>
      <c r="I568" t="str">
        <f>_xlfn.XLOOKUP($A568,ALGLIB_SSA_XAUUSD!$J$2:$J$1001,ALGLIB_SSA_XAUUSD!$K$2:$K$1001,"",0)</f>
        <v>XAUUSD</v>
      </c>
      <c r="J568" t="str">
        <f>_xlfn.XLOOKUP($A568,ALGLIB_SSA_XAUUSD!$J$2:$J$1001,ALGLIB_SSA_XAUUSD!$L$2:$L$1001,"",0)</f>
        <v>M5</v>
      </c>
      <c r="K568">
        <f>_xlfn.XLOOKUP($A568,ALGLIB_SSA_XAUUSD!$J$2:$J$1001,ALGLIB_SSA_XAUUSD!$M$2:$M$1001,"",0)</f>
        <v>4655.16</v>
      </c>
      <c r="L568">
        <f>_xlfn.XLOOKUP($A568,ALGLIB_SSA_XAUUSD!$J$2:$J$1001,ALGLIB_SSA_XAUUSD!$N$2:$N$1001,"",0)</f>
        <v>4660.1567999999997</v>
      </c>
      <c r="M568">
        <f>_xlfn.XLOOKUP($A568,ALGLIB_SSA_XAUUSD!$J$2:$J$1001,ALGLIB_SSA_XAUUSD!$O$2:$O$1001,"",0)</f>
        <v>4659.8337700000002</v>
      </c>
      <c r="N568">
        <f>_xlfn.XLOOKUP($A568,ALGLIB_SSA_XAUUSD!$J$2:$J$1001,ALGLIB_SSA_XAUUSD!$P$2:$P$1001,"",0)</f>
        <v>4664.1448899999996</v>
      </c>
      <c r="O568">
        <f>_xlfn.XLOOKUP($A568,ALGLIB_SSA_XAUUSD!$J$2:$J$1001,ALGLIB_SSA_XAUUSD!$Q$2:$Q$1001,"",0)</f>
        <v>4655.9398899999997</v>
      </c>
      <c r="R568">
        <f t="shared" si="120"/>
        <v>1775563800</v>
      </c>
      <c r="S568" t="str">
        <f t="shared" si="121"/>
        <v>XAUUSD</v>
      </c>
      <c r="T568" t="str">
        <f t="shared" si="122"/>
        <v>M5</v>
      </c>
      <c r="U568">
        <f t="shared" si="123"/>
        <v>4655.16</v>
      </c>
      <c r="V568">
        <f t="shared" si="124"/>
        <v>4648.5432566666668</v>
      </c>
      <c r="W568">
        <f t="shared" si="125"/>
        <v>4653.4396633333336</v>
      </c>
      <c r="X568">
        <f t="shared" si="126"/>
        <v>4660.1567999999997</v>
      </c>
      <c r="Y568">
        <f t="shared" si="127"/>
        <v>4659.8337700000002</v>
      </c>
      <c r="Z568">
        <f t="shared" si="128"/>
        <v>4667.1344583333339</v>
      </c>
      <c r="AA568">
        <f t="shared" si="129"/>
        <v>4664.1448899999996</v>
      </c>
      <c r="AB568">
        <f t="shared" si="130"/>
        <v>4635.6252450000002</v>
      </c>
      <c r="AC568">
        <f t="shared" si="131"/>
        <v>4655.9398899999997</v>
      </c>
      <c r="AE568">
        <f t="shared" si="132"/>
        <v>4660.1567999999997</v>
      </c>
      <c r="AF568">
        <f t="shared" si="133"/>
        <v>4667.1344583333339</v>
      </c>
      <c r="AG568">
        <f t="shared" si="134"/>
        <v>4635.6252450000002</v>
      </c>
    </row>
    <row r="569" spans="1:33" x14ac:dyDescent="0.55000000000000004">
      <c r="A569">
        <f>ALGLIB_SSA_XAUUSD!J569</f>
        <v>1775564100</v>
      </c>
      <c r="B569" t="str">
        <f>_xlfn.XLOOKUP($A569,ALGLIB_SSA_XAUUSD!$A$2:$A$1001,ALGLIB_SSA_XAUUSD!$B$2:$B$1001,"",0)</f>
        <v/>
      </c>
      <c r="C569" t="str">
        <f>_xlfn.XLOOKUP($A569,ALGLIB_SSA_XAUUSD!$A$2:$A$1001,ALGLIB_SSA_XAUUSD!$C$2:$C$1001,"",0)</f>
        <v/>
      </c>
      <c r="D569" s="1">
        <f>D566+(D578-D566)*3/12</f>
        <v>4649.6949999999997</v>
      </c>
      <c r="E569" s="1">
        <f>E566+(E578-E566)*3/12</f>
        <v>4648.0663199999999</v>
      </c>
      <c r="F569" s="1">
        <f>F566+(F578-F566)*3/12</f>
        <v>4653.0003099999994</v>
      </c>
      <c r="G569" s="1">
        <f>G566+(G578-G566)*3/12</f>
        <v>4666.6114324999999</v>
      </c>
      <c r="H569" s="1">
        <f>H566+(H578-H566)*3/12</f>
        <v>4635.1600925000002</v>
      </c>
      <c r="I569" t="str">
        <f>_xlfn.XLOOKUP($A569,ALGLIB_SSA_XAUUSD!$J$2:$J$1001,ALGLIB_SSA_XAUUSD!$K$2:$K$1001,"",0)</f>
        <v>XAUUSD</v>
      </c>
      <c r="J569" t="str">
        <f>_xlfn.XLOOKUP($A569,ALGLIB_SSA_XAUUSD!$J$2:$J$1001,ALGLIB_SSA_XAUUSD!$L$2:$L$1001,"",0)</f>
        <v>M5</v>
      </c>
      <c r="K569">
        <f>_xlfn.XLOOKUP($A569,ALGLIB_SSA_XAUUSD!$J$2:$J$1001,ALGLIB_SSA_XAUUSD!$M$2:$M$1001,"",0)</f>
        <v>4658.6000000000004</v>
      </c>
      <c r="L569">
        <f>_xlfn.XLOOKUP($A569,ALGLIB_SSA_XAUUSD!$J$2:$J$1001,ALGLIB_SSA_XAUUSD!$N$2:$N$1001,"",0)</f>
        <v>4660.6289800000004</v>
      </c>
      <c r="M569">
        <f>_xlfn.XLOOKUP($A569,ALGLIB_SSA_XAUUSD!$J$2:$J$1001,ALGLIB_SSA_XAUUSD!$O$2:$O$1001,"",0)</f>
        <v>4660.2313800000002</v>
      </c>
      <c r="N569">
        <f>_xlfn.XLOOKUP($A569,ALGLIB_SSA_XAUUSD!$J$2:$J$1001,ALGLIB_SSA_XAUUSD!$P$2:$P$1001,"",0)</f>
        <v>4664.8589400000001</v>
      </c>
      <c r="O569">
        <f>_xlfn.XLOOKUP($A569,ALGLIB_SSA_XAUUSD!$J$2:$J$1001,ALGLIB_SSA_XAUUSD!$Q$2:$Q$1001,"",0)</f>
        <v>4656.2596199999998</v>
      </c>
      <c r="R569">
        <f t="shared" si="120"/>
        <v>1775564100</v>
      </c>
      <c r="S569" t="str">
        <f t="shared" si="121"/>
        <v>XAUUSD</v>
      </c>
      <c r="T569" t="str">
        <f t="shared" si="122"/>
        <v>M5</v>
      </c>
      <c r="U569">
        <f t="shared" si="123"/>
        <v>4658.6000000000004</v>
      </c>
      <c r="V569">
        <f t="shared" si="124"/>
        <v>4648.0663199999999</v>
      </c>
      <c r="W569">
        <f t="shared" si="125"/>
        <v>4653.0003099999994</v>
      </c>
      <c r="X569">
        <f t="shared" si="126"/>
        <v>4660.6289800000004</v>
      </c>
      <c r="Y569">
        <f t="shared" si="127"/>
        <v>4660.2313800000002</v>
      </c>
      <c r="Z569">
        <f t="shared" si="128"/>
        <v>4666.6114324999999</v>
      </c>
      <c r="AA569">
        <f t="shared" si="129"/>
        <v>4664.8589400000001</v>
      </c>
      <c r="AB569">
        <f t="shared" si="130"/>
        <v>4635.1600925000002</v>
      </c>
      <c r="AC569">
        <f t="shared" si="131"/>
        <v>4656.2596199999998</v>
      </c>
      <c r="AE569">
        <f t="shared" si="132"/>
        <v>4660.6289800000004</v>
      </c>
      <c r="AF569">
        <f t="shared" si="133"/>
        <v>4666.6114324999999</v>
      </c>
      <c r="AG569">
        <f t="shared" si="134"/>
        <v>4635.1600925000002</v>
      </c>
    </row>
    <row r="570" spans="1:33" x14ac:dyDescent="0.55000000000000004">
      <c r="A570">
        <f>ALGLIB_SSA_XAUUSD!J570</f>
        <v>1775564400</v>
      </c>
      <c r="B570" t="str">
        <f>_xlfn.XLOOKUP($A570,ALGLIB_SSA_XAUUSD!$A$2:$A$1001,ALGLIB_SSA_XAUUSD!$B$2:$B$1001,"",0)</f>
        <v/>
      </c>
      <c r="C570" t="str">
        <f>_xlfn.XLOOKUP($A570,ALGLIB_SSA_XAUUSD!$A$2:$A$1001,ALGLIB_SSA_XAUUSD!$C$2:$C$1001,"",0)</f>
        <v/>
      </c>
      <c r="D570" s="1">
        <f>D566+(D578-D566)*4/12</f>
        <v>4649.0999999999995</v>
      </c>
      <c r="E570" s="1">
        <f>E566+(E578-E566)*4/12</f>
        <v>4647.589383333333</v>
      </c>
      <c r="F570" s="1">
        <f>F566+(F578-F566)*4/12</f>
        <v>4652.5609566666662</v>
      </c>
      <c r="G570" s="1">
        <f>G566+(G578-G566)*4/12</f>
        <v>4666.0884066666667</v>
      </c>
      <c r="H570" s="1">
        <f>H566+(H578-H566)*4/12</f>
        <v>4634.6949400000003</v>
      </c>
      <c r="I570" t="str">
        <f>_xlfn.XLOOKUP($A570,ALGLIB_SSA_XAUUSD!$J$2:$J$1001,ALGLIB_SSA_XAUUSD!$K$2:$K$1001,"",0)</f>
        <v>XAUUSD</v>
      </c>
      <c r="J570" t="str">
        <f>_xlfn.XLOOKUP($A570,ALGLIB_SSA_XAUUSD!$J$2:$J$1001,ALGLIB_SSA_XAUUSD!$L$2:$L$1001,"",0)</f>
        <v>M5</v>
      </c>
      <c r="K570">
        <f>_xlfn.XLOOKUP($A570,ALGLIB_SSA_XAUUSD!$J$2:$J$1001,ALGLIB_SSA_XAUUSD!$M$2:$M$1001,"",0)</f>
        <v>4666.75</v>
      </c>
      <c r="L570">
        <f>_xlfn.XLOOKUP($A570,ALGLIB_SSA_XAUUSD!$J$2:$J$1001,ALGLIB_SSA_XAUUSD!$N$2:$N$1001,"",0)</f>
        <v>4661.1045999999997</v>
      </c>
      <c r="M570">
        <f>_xlfn.XLOOKUP($A570,ALGLIB_SSA_XAUUSD!$J$2:$J$1001,ALGLIB_SSA_XAUUSD!$O$2:$O$1001,"",0)</f>
        <v>4660.6679899999999</v>
      </c>
      <c r="N570">
        <f>_xlfn.XLOOKUP($A570,ALGLIB_SSA_XAUUSD!$J$2:$J$1001,ALGLIB_SSA_XAUUSD!$P$2:$P$1001,"",0)</f>
        <v>4665.5620500000005</v>
      </c>
      <c r="O570">
        <f>_xlfn.XLOOKUP($A570,ALGLIB_SSA_XAUUSD!$J$2:$J$1001,ALGLIB_SSA_XAUUSD!$Q$2:$Q$1001,"",0)</f>
        <v>4656.7841399999998</v>
      </c>
      <c r="R570">
        <f t="shared" si="120"/>
        <v>1775564400</v>
      </c>
      <c r="S570" t="str">
        <f t="shared" si="121"/>
        <v>XAUUSD</v>
      </c>
      <c r="T570" t="str">
        <f t="shared" si="122"/>
        <v>M5</v>
      </c>
      <c r="U570">
        <f t="shared" si="123"/>
        <v>4666.75</v>
      </c>
      <c r="V570">
        <f t="shared" si="124"/>
        <v>4647.589383333333</v>
      </c>
      <c r="W570">
        <f t="shared" si="125"/>
        <v>4652.5609566666662</v>
      </c>
      <c r="X570">
        <f t="shared" si="126"/>
        <v>4661.1045999999997</v>
      </c>
      <c r="Y570">
        <f t="shared" si="127"/>
        <v>4660.6679899999999</v>
      </c>
      <c r="Z570">
        <f t="shared" si="128"/>
        <v>4666.0884066666667</v>
      </c>
      <c r="AA570">
        <f t="shared" si="129"/>
        <v>4665.5620500000005</v>
      </c>
      <c r="AB570">
        <f t="shared" si="130"/>
        <v>4634.6949400000003</v>
      </c>
      <c r="AC570">
        <f t="shared" si="131"/>
        <v>4656.7841399999998</v>
      </c>
      <c r="AE570">
        <f t="shared" si="132"/>
        <v>4661.1045999999997</v>
      </c>
      <c r="AF570">
        <f t="shared" si="133"/>
        <v>4666.0884066666667</v>
      </c>
      <c r="AG570">
        <f t="shared" si="134"/>
        <v>4634.6949400000003</v>
      </c>
    </row>
    <row r="571" spans="1:33" x14ac:dyDescent="0.55000000000000004">
      <c r="A571">
        <f>ALGLIB_SSA_XAUUSD!J571</f>
        <v>1775564700</v>
      </c>
      <c r="B571" t="str">
        <f>_xlfn.XLOOKUP($A571,ALGLIB_SSA_XAUUSD!$A$2:$A$1001,ALGLIB_SSA_XAUUSD!$B$2:$B$1001,"",0)</f>
        <v/>
      </c>
      <c r="C571" t="str">
        <f>_xlfn.XLOOKUP($A571,ALGLIB_SSA_XAUUSD!$A$2:$A$1001,ALGLIB_SSA_XAUUSD!$C$2:$C$1001,"",0)</f>
        <v/>
      </c>
      <c r="D571" s="1">
        <f>D566+(D578-D566)*5/12</f>
        <v>4648.5050000000001</v>
      </c>
      <c r="E571" s="1">
        <f>E566+(E578-E566)*5/12</f>
        <v>4647.112446666667</v>
      </c>
      <c r="F571" s="1">
        <f>F566+(F578-F566)*5/12</f>
        <v>4652.121603333333</v>
      </c>
      <c r="G571" s="1">
        <f>G566+(G578-G566)*5/12</f>
        <v>4665.5653808333336</v>
      </c>
      <c r="H571" s="1">
        <f>H566+(H578-H566)*5/12</f>
        <v>4634.2297875000004</v>
      </c>
      <c r="I571" t="str">
        <f>_xlfn.XLOOKUP($A571,ALGLIB_SSA_XAUUSD!$J$2:$J$1001,ALGLIB_SSA_XAUUSD!$K$2:$K$1001,"",0)</f>
        <v>XAUUSD</v>
      </c>
      <c r="J571" t="str">
        <f>_xlfn.XLOOKUP($A571,ALGLIB_SSA_XAUUSD!$J$2:$J$1001,ALGLIB_SSA_XAUUSD!$L$2:$L$1001,"",0)</f>
        <v>M5</v>
      </c>
      <c r="K571">
        <f>_xlfn.XLOOKUP($A571,ALGLIB_SSA_XAUUSD!$J$2:$J$1001,ALGLIB_SSA_XAUUSD!$M$2:$M$1001,"",0)</f>
        <v>4665.6899999999996</v>
      </c>
      <c r="L571">
        <f>_xlfn.XLOOKUP($A571,ALGLIB_SSA_XAUUSD!$J$2:$J$1001,ALGLIB_SSA_XAUUSD!$N$2:$N$1001,"",0)</f>
        <v>4661.1839200000004</v>
      </c>
      <c r="M571">
        <f>_xlfn.XLOOKUP($A571,ALGLIB_SSA_XAUUSD!$J$2:$J$1001,ALGLIB_SSA_XAUUSD!$O$2:$O$1001,"",0)</f>
        <v>4660.9259499999998</v>
      </c>
      <c r="N571">
        <f>_xlfn.XLOOKUP($A571,ALGLIB_SSA_XAUUSD!$J$2:$J$1001,ALGLIB_SSA_XAUUSD!$P$2:$P$1001,"",0)</f>
        <v>4665.9031100000002</v>
      </c>
      <c r="O571">
        <f>_xlfn.XLOOKUP($A571,ALGLIB_SSA_XAUUSD!$J$2:$J$1001,ALGLIB_SSA_XAUUSD!$Q$2:$Q$1001,"",0)</f>
        <v>4657.1785</v>
      </c>
      <c r="R571">
        <f t="shared" si="120"/>
        <v>1775564700</v>
      </c>
      <c r="S571" t="str">
        <f t="shared" si="121"/>
        <v>XAUUSD</v>
      </c>
      <c r="T571" t="str">
        <f t="shared" si="122"/>
        <v>M5</v>
      </c>
      <c r="U571">
        <f t="shared" si="123"/>
        <v>4665.6899999999996</v>
      </c>
      <c r="V571">
        <f t="shared" si="124"/>
        <v>4647.112446666667</v>
      </c>
      <c r="W571">
        <f t="shared" si="125"/>
        <v>4652.121603333333</v>
      </c>
      <c r="X571">
        <f t="shared" si="126"/>
        <v>4661.1839200000004</v>
      </c>
      <c r="Y571">
        <f t="shared" si="127"/>
        <v>4660.9259499999998</v>
      </c>
      <c r="Z571">
        <f t="shared" si="128"/>
        <v>4665.5653808333336</v>
      </c>
      <c r="AA571">
        <f t="shared" si="129"/>
        <v>4665.9031100000002</v>
      </c>
      <c r="AB571">
        <f t="shared" si="130"/>
        <v>4634.2297875000004</v>
      </c>
      <c r="AC571">
        <f t="shared" si="131"/>
        <v>4657.1785</v>
      </c>
      <c r="AE571">
        <f t="shared" si="132"/>
        <v>4661.1839200000004</v>
      </c>
      <c r="AF571">
        <f t="shared" si="133"/>
        <v>4665.5653808333336</v>
      </c>
      <c r="AG571">
        <f t="shared" si="134"/>
        <v>4634.2297875000004</v>
      </c>
    </row>
    <row r="572" spans="1:33" x14ac:dyDescent="0.55000000000000004">
      <c r="A572">
        <f>ALGLIB_SSA_XAUUSD!J572</f>
        <v>1775565000</v>
      </c>
      <c r="B572" t="str">
        <f>_xlfn.XLOOKUP($A572,ALGLIB_SSA_XAUUSD!$A$2:$A$1001,ALGLIB_SSA_XAUUSD!$B$2:$B$1001,"",0)</f>
        <v/>
      </c>
      <c r="C572" t="str">
        <f>_xlfn.XLOOKUP($A572,ALGLIB_SSA_XAUUSD!$A$2:$A$1001,ALGLIB_SSA_XAUUSD!$C$2:$C$1001,"",0)</f>
        <v/>
      </c>
      <c r="D572" s="1">
        <f>D566+(D578-D566)*6/12</f>
        <v>4647.91</v>
      </c>
      <c r="E572" s="1">
        <f>E566+(E578-E566)*6/12</f>
        <v>4646.6355100000001</v>
      </c>
      <c r="F572" s="1">
        <f>F566+(F578-F566)*6/12</f>
        <v>4651.6822499999998</v>
      </c>
      <c r="G572" s="1">
        <f>G566+(G578-G566)*6/12</f>
        <v>4665.0423549999996</v>
      </c>
      <c r="H572" s="1">
        <f>H566+(H578-H566)*6/12</f>
        <v>4633.7646349999995</v>
      </c>
      <c r="I572" t="str">
        <f>_xlfn.XLOOKUP($A572,ALGLIB_SSA_XAUUSD!$J$2:$J$1001,ALGLIB_SSA_XAUUSD!$K$2:$K$1001,"",0)</f>
        <v>XAUUSD</v>
      </c>
      <c r="J572" t="str">
        <f>_xlfn.XLOOKUP($A572,ALGLIB_SSA_XAUUSD!$J$2:$J$1001,ALGLIB_SSA_XAUUSD!$L$2:$L$1001,"",0)</f>
        <v>M5</v>
      </c>
      <c r="K572">
        <f>_xlfn.XLOOKUP($A572,ALGLIB_SSA_XAUUSD!$J$2:$J$1001,ALGLIB_SSA_XAUUSD!$M$2:$M$1001,"",0)</f>
        <v>4661.04</v>
      </c>
      <c r="L572">
        <f>_xlfn.XLOOKUP($A572,ALGLIB_SSA_XAUUSD!$J$2:$J$1001,ALGLIB_SSA_XAUUSD!$N$2:$N$1001,"",0)</f>
        <v>4660.7092199999997</v>
      </c>
      <c r="M572">
        <f>_xlfn.XLOOKUP($A572,ALGLIB_SSA_XAUUSD!$J$2:$J$1001,ALGLIB_SSA_XAUUSD!$O$2:$O$1001,"",0)</f>
        <v>4660.8175899999997</v>
      </c>
      <c r="N572">
        <f>_xlfn.XLOOKUP($A572,ALGLIB_SSA_XAUUSD!$J$2:$J$1001,ALGLIB_SSA_XAUUSD!$P$2:$P$1001,"",0)</f>
        <v>4665.7553900000003</v>
      </c>
      <c r="O572">
        <f>_xlfn.XLOOKUP($A572,ALGLIB_SSA_XAUUSD!$J$2:$J$1001,ALGLIB_SSA_XAUUSD!$Q$2:$Q$1001,"",0)</f>
        <v>4657.0327500000003</v>
      </c>
      <c r="R572">
        <f t="shared" si="120"/>
        <v>1775565000</v>
      </c>
      <c r="S572" t="str">
        <f t="shared" si="121"/>
        <v>XAUUSD</v>
      </c>
      <c r="T572" t="str">
        <f t="shared" si="122"/>
        <v>M5</v>
      </c>
      <c r="U572">
        <f t="shared" si="123"/>
        <v>4661.04</v>
      </c>
      <c r="V572">
        <f t="shared" si="124"/>
        <v>4646.6355100000001</v>
      </c>
      <c r="W572">
        <f t="shared" si="125"/>
        <v>4651.6822499999998</v>
      </c>
      <c r="X572">
        <f t="shared" si="126"/>
        <v>4660.7092199999997</v>
      </c>
      <c r="Y572">
        <f t="shared" si="127"/>
        <v>4660.8175899999997</v>
      </c>
      <c r="Z572">
        <f t="shared" si="128"/>
        <v>4665.0423549999996</v>
      </c>
      <c r="AA572">
        <f t="shared" si="129"/>
        <v>4665.7553900000003</v>
      </c>
      <c r="AB572">
        <f t="shared" si="130"/>
        <v>4633.7646349999995</v>
      </c>
      <c r="AC572">
        <f t="shared" si="131"/>
        <v>4657.0327500000003</v>
      </c>
      <c r="AE572">
        <f t="shared" si="132"/>
        <v>4660.7092199999997</v>
      </c>
      <c r="AF572">
        <f t="shared" si="133"/>
        <v>4665.0423549999996</v>
      </c>
      <c r="AG572">
        <f t="shared" si="134"/>
        <v>4633.7646349999995</v>
      </c>
    </row>
    <row r="573" spans="1:33" x14ac:dyDescent="0.55000000000000004">
      <c r="A573">
        <f>ALGLIB_SSA_XAUUSD!J573</f>
        <v>1775565300</v>
      </c>
      <c r="B573" t="str">
        <f>_xlfn.XLOOKUP($A573,ALGLIB_SSA_XAUUSD!$A$2:$A$1001,ALGLIB_SSA_XAUUSD!$B$2:$B$1001,"",0)</f>
        <v/>
      </c>
      <c r="C573" t="str">
        <f>_xlfn.XLOOKUP($A573,ALGLIB_SSA_XAUUSD!$A$2:$A$1001,ALGLIB_SSA_XAUUSD!$C$2:$C$1001,"",0)</f>
        <v/>
      </c>
      <c r="D573" s="1">
        <f>D566+(D578-D566)*7/12</f>
        <v>4647.3149999999996</v>
      </c>
      <c r="E573" s="1">
        <f>E566+(E578-E566)*7/12</f>
        <v>4646.1585733333332</v>
      </c>
      <c r="F573" s="1">
        <f>F566+(F578-F566)*7/12</f>
        <v>4651.2428966666666</v>
      </c>
      <c r="G573" s="1">
        <f>G566+(G578-G566)*7/12</f>
        <v>4664.5193291666665</v>
      </c>
      <c r="H573" s="1">
        <f>H566+(H578-H566)*7/12</f>
        <v>4633.2994824999996</v>
      </c>
      <c r="I573" t="str">
        <f>_xlfn.XLOOKUP($A573,ALGLIB_SSA_XAUUSD!$J$2:$J$1001,ALGLIB_SSA_XAUUSD!$K$2:$K$1001,"",0)</f>
        <v>XAUUSD</v>
      </c>
      <c r="J573" t="str">
        <f>_xlfn.XLOOKUP($A573,ALGLIB_SSA_XAUUSD!$J$2:$J$1001,ALGLIB_SSA_XAUUSD!$L$2:$L$1001,"",0)</f>
        <v>M5</v>
      </c>
      <c r="K573">
        <f>_xlfn.XLOOKUP($A573,ALGLIB_SSA_XAUUSD!$J$2:$J$1001,ALGLIB_SSA_XAUUSD!$M$2:$M$1001,"",0)</f>
        <v>4663.34</v>
      </c>
      <c r="L573">
        <f>_xlfn.XLOOKUP($A573,ALGLIB_SSA_XAUUSD!$J$2:$J$1001,ALGLIB_SSA_XAUUSD!$N$2:$N$1001,"",0)</f>
        <v>4659.69092</v>
      </c>
      <c r="M573">
        <f>_xlfn.XLOOKUP($A573,ALGLIB_SSA_XAUUSD!$J$2:$J$1001,ALGLIB_SSA_XAUUSD!$O$2:$O$1001,"",0)</f>
        <v>4660.25425</v>
      </c>
      <c r="N573">
        <f>_xlfn.XLOOKUP($A573,ALGLIB_SSA_XAUUSD!$J$2:$J$1001,ALGLIB_SSA_XAUUSD!$P$2:$P$1001,"",0)</f>
        <v>4665.0103200000003</v>
      </c>
      <c r="O573">
        <f>_xlfn.XLOOKUP($A573,ALGLIB_SSA_XAUUSD!$J$2:$J$1001,ALGLIB_SSA_XAUUSD!$Q$2:$Q$1001,"",0)</f>
        <v>4656.2882</v>
      </c>
      <c r="R573">
        <f t="shared" si="120"/>
        <v>1775565300</v>
      </c>
      <c r="S573" t="str">
        <f t="shared" si="121"/>
        <v>XAUUSD</v>
      </c>
      <c r="T573" t="str">
        <f t="shared" si="122"/>
        <v>M5</v>
      </c>
      <c r="U573">
        <f t="shared" si="123"/>
        <v>4663.34</v>
      </c>
      <c r="V573">
        <f t="shared" si="124"/>
        <v>4646.1585733333332</v>
      </c>
      <c r="W573">
        <f t="shared" si="125"/>
        <v>4651.2428966666666</v>
      </c>
      <c r="X573">
        <f t="shared" si="126"/>
        <v>4659.69092</v>
      </c>
      <c r="Y573">
        <f t="shared" si="127"/>
        <v>4660.25425</v>
      </c>
      <c r="Z573">
        <f t="shared" si="128"/>
        <v>4664.5193291666665</v>
      </c>
      <c r="AA573">
        <f t="shared" si="129"/>
        <v>4665.0103200000003</v>
      </c>
      <c r="AB573">
        <f t="shared" si="130"/>
        <v>4633.2994824999996</v>
      </c>
      <c r="AC573">
        <f t="shared" si="131"/>
        <v>4656.2882</v>
      </c>
      <c r="AE573">
        <f t="shared" si="132"/>
        <v>4659.69092</v>
      </c>
      <c r="AF573">
        <f t="shared" si="133"/>
        <v>4664.5193291666665</v>
      </c>
      <c r="AG573">
        <f t="shared" si="134"/>
        <v>4633.2994824999996</v>
      </c>
    </row>
    <row r="574" spans="1:33" x14ac:dyDescent="0.55000000000000004">
      <c r="A574">
        <f>ALGLIB_SSA_XAUUSD!J574</f>
        <v>1775565600</v>
      </c>
      <c r="B574" t="str">
        <f>_xlfn.XLOOKUP($A574,ALGLIB_SSA_XAUUSD!$A$2:$A$1001,ALGLIB_SSA_XAUUSD!$B$2:$B$1001,"",0)</f>
        <v/>
      </c>
      <c r="C574" t="str">
        <f>_xlfn.XLOOKUP($A574,ALGLIB_SSA_XAUUSD!$A$2:$A$1001,ALGLIB_SSA_XAUUSD!$C$2:$C$1001,"",0)</f>
        <v/>
      </c>
      <c r="D574" s="1">
        <f>D566+(D578-D566)*8/12</f>
        <v>4646.72</v>
      </c>
      <c r="E574" s="1">
        <f>E566+(E578-E566)*8/12</f>
        <v>4645.6816366666671</v>
      </c>
      <c r="F574" s="1">
        <f>F566+(F578-F566)*8/12</f>
        <v>4650.8035433333334</v>
      </c>
      <c r="G574" s="1">
        <f>G566+(G578-G566)*8/12</f>
        <v>4663.9963033333333</v>
      </c>
      <c r="H574" s="1">
        <f>H566+(H578-H566)*8/12</f>
        <v>4632.8343299999997</v>
      </c>
      <c r="I574" t="str">
        <f>_xlfn.XLOOKUP($A574,ALGLIB_SSA_XAUUSD!$J$2:$J$1001,ALGLIB_SSA_XAUUSD!$K$2:$K$1001,"",0)</f>
        <v>XAUUSD</v>
      </c>
      <c r="J574" t="str">
        <f>_xlfn.XLOOKUP($A574,ALGLIB_SSA_XAUUSD!$J$2:$J$1001,ALGLIB_SSA_XAUUSD!$L$2:$L$1001,"",0)</f>
        <v>M5</v>
      </c>
      <c r="K574">
        <f>_xlfn.XLOOKUP($A574,ALGLIB_SSA_XAUUSD!$J$2:$J$1001,ALGLIB_SSA_XAUUSD!$M$2:$M$1001,"",0)</f>
        <v>4656.8900000000003</v>
      </c>
      <c r="L574">
        <f>_xlfn.XLOOKUP($A574,ALGLIB_SSA_XAUUSD!$J$2:$J$1001,ALGLIB_SSA_XAUUSD!$N$2:$N$1001,"",0)</f>
        <v>4658.0845600000002</v>
      </c>
      <c r="M574">
        <f>_xlfn.XLOOKUP($A574,ALGLIB_SSA_XAUUSD!$J$2:$J$1001,ALGLIB_SSA_XAUUSD!$O$2:$O$1001,"",0)</f>
        <v>4659.1694100000004</v>
      </c>
      <c r="N574">
        <f>_xlfn.XLOOKUP($A574,ALGLIB_SSA_XAUUSD!$J$2:$J$1001,ALGLIB_SSA_XAUUSD!$P$2:$P$1001,"",0)</f>
        <v>4663.6982900000003</v>
      </c>
      <c r="O574">
        <f>_xlfn.XLOOKUP($A574,ALGLIB_SSA_XAUUSD!$J$2:$J$1001,ALGLIB_SSA_XAUUSD!$Q$2:$Q$1001,"",0)</f>
        <v>4654.9562900000001</v>
      </c>
      <c r="R574">
        <f t="shared" si="120"/>
        <v>1775565600</v>
      </c>
      <c r="S574" t="str">
        <f t="shared" si="121"/>
        <v>XAUUSD</v>
      </c>
      <c r="T574" t="str">
        <f t="shared" si="122"/>
        <v>M5</v>
      </c>
      <c r="U574">
        <f t="shared" si="123"/>
        <v>4656.8900000000003</v>
      </c>
      <c r="V574">
        <f t="shared" si="124"/>
        <v>4645.6816366666671</v>
      </c>
      <c r="W574">
        <f t="shared" si="125"/>
        <v>4650.8035433333334</v>
      </c>
      <c r="X574">
        <f t="shared" si="126"/>
        <v>4658.0845600000002</v>
      </c>
      <c r="Y574">
        <f t="shared" si="127"/>
        <v>4659.1694100000004</v>
      </c>
      <c r="Z574">
        <f t="shared" si="128"/>
        <v>4663.9963033333333</v>
      </c>
      <c r="AA574">
        <f t="shared" si="129"/>
        <v>4663.6982900000003</v>
      </c>
      <c r="AB574">
        <f t="shared" si="130"/>
        <v>4632.8343299999997</v>
      </c>
      <c r="AC574">
        <f t="shared" si="131"/>
        <v>4654.9562900000001</v>
      </c>
      <c r="AE574">
        <f t="shared" si="132"/>
        <v>4658.0845600000002</v>
      </c>
      <c r="AF574">
        <f t="shared" si="133"/>
        <v>4663.9963033333333</v>
      </c>
      <c r="AG574">
        <f t="shared" si="134"/>
        <v>4632.8343299999997</v>
      </c>
    </row>
    <row r="575" spans="1:33" x14ac:dyDescent="0.55000000000000004">
      <c r="A575">
        <f>ALGLIB_SSA_XAUUSD!J575</f>
        <v>1775565900</v>
      </c>
      <c r="B575" t="str">
        <f>_xlfn.XLOOKUP($A575,ALGLIB_SSA_XAUUSD!$A$2:$A$1001,ALGLIB_SSA_XAUUSD!$B$2:$B$1001,"",0)</f>
        <v/>
      </c>
      <c r="C575" t="str">
        <f>_xlfn.XLOOKUP($A575,ALGLIB_SSA_XAUUSD!$A$2:$A$1001,ALGLIB_SSA_XAUUSD!$C$2:$C$1001,"",0)</f>
        <v/>
      </c>
      <c r="D575" s="1">
        <f>D566+(D578-D566)*9/12</f>
        <v>4646.125</v>
      </c>
      <c r="E575" s="1">
        <f>E566+(E578-E566)*9/12</f>
        <v>4645.2047000000002</v>
      </c>
      <c r="F575" s="1">
        <f>F566+(F578-F566)*9/12</f>
        <v>4650.3641900000002</v>
      </c>
      <c r="G575" s="1">
        <f>G566+(G578-G566)*9/12</f>
        <v>4663.4732775000002</v>
      </c>
      <c r="H575" s="1">
        <f>H566+(H578-H566)*9/12</f>
        <v>4632.3691774999998</v>
      </c>
      <c r="I575" t="str">
        <f>_xlfn.XLOOKUP($A575,ALGLIB_SSA_XAUUSD!$J$2:$J$1001,ALGLIB_SSA_XAUUSD!$K$2:$K$1001,"",0)</f>
        <v>XAUUSD</v>
      </c>
      <c r="J575" t="str">
        <f>_xlfn.XLOOKUP($A575,ALGLIB_SSA_XAUUSD!$J$2:$J$1001,ALGLIB_SSA_XAUUSD!$L$2:$L$1001,"",0)</f>
        <v>M5</v>
      </c>
      <c r="K575">
        <f>_xlfn.XLOOKUP($A575,ALGLIB_SSA_XAUUSD!$J$2:$J$1001,ALGLIB_SSA_XAUUSD!$M$2:$M$1001,"",0)</f>
        <v>4648.6400000000003</v>
      </c>
      <c r="L575">
        <f>_xlfn.XLOOKUP($A575,ALGLIB_SSA_XAUUSD!$J$2:$J$1001,ALGLIB_SSA_XAUUSD!$N$2:$N$1001,"",0)</f>
        <v>4656.2162500000004</v>
      </c>
      <c r="M575">
        <f>_xlfn.XLOOKUP($A575,ALGLIB_SSA_XAUUSD!$J$2:$J$1001,ALGLIB_SSA_XAUUSD!$O$2:$O$1001,"",0)</f>
        <v>4657.69283</v>
      </c>
      <c r="N575">
        <f>_xlfn.XLOOKUP($A575,ALGLIB_SSA_XAUUSD!$J$2:$J$1001,ALGLIB_SSA_XAUUSD!$P$2:$P$1001,"",0)</f>
        <v>4661.9000100000003</v>
      </c>
      <c r="O575">
        <f>_xlfn.XLOOKUP($A575,ALGLIB_SSA_XAUUSD!$J$2:$J$1001,ALGLIB_SSA_XAUUSD!$Q$2:$Q$1001,"",0)</f>
        <v>4653.1912300000004</v>
      </c>
      <c r="R575">
        <f t="shared" si="120"/>
        <v>1775565900</v>
      </c>
      <c r="S575" t="str">
        <f t="shared" si="121"/>
        <v>XAUUSD</v>
      </c>
      <c r="T575" t="str">
        <f t="shared" si="122"/>
        <v>M5</v>
      </c>
      <c r="U575">
        <f t="shared" si="123"/>
        <v>4648.6400000000003</v>
      </c>
      <c r="V575">
        <f t="shared" si="124"/>
        <v>4645.2047000000002</v>
      </c>
      <c r="W575">
        <f t="shared" si="125"/>
        <v>4650.3641900000002</v>
      </c>
      <c r="X575">
        <f t="shared" si="126"/>
        <v>4656.2162500000004</v>
      </c>
      <c r="Y575">
        <f t="shared" si="127"/>
        <v>4657.69283</v>
      </c>
      <c r="Z575">
        <f t="shared" si="128"/>
        <v>4663.4732775000002</v>
      </c>
      <c r="AA575">
        <f t="shared" si="129"/>
        <v>4661.9000100000003</v>
      </c>
      <c r="AB575">
        <f t="shared" si="130"/>
        <v>4632.3691774999998</v>
      </c>
      <c r="AC575">
        <f t="shared" si="131"/>
        <v>4653.1912300000004</v>
      </c>
      <c r="AE575">
        <f t="shared" si="132"/>
        <v>4656.2162500000004</v>
      </c>
      <c r="AF575">
        <f t="shared" si="133"/>
        <v>4663.4732775000002</v>
      </c>
      <c r="AG575">
        <f t="shared" si="134"/>
        <v>4632.3691774999998</v>
      </c>
    </row>
    <row r="576" spans="1:33" x14ac:dyDescent="0.55000000000000004">
      <c r="A576">
        <f>ALGLIB_SSA_XAUUSD!J576</f>
        <v>1775566200</v>
      </c>
      <c r="B576" t="str">
        <f>_xlfn.XLOOKUP($A576,ALGLIB_SSA_XAUUSD!$A$2:$A$1001,ALGLIB_SSA_XAUUSD!$B$2:$B$1001,"",0)</f>
        <v/>
      </c>
      <c r="C576" t="str">
        <f>_xlfn.XLOOKUP($A576,ALGLIB_SSA_XAUUSD!$A$2:$A$1001,ALGLIB_SSA_XAUUSD!$C$2:$C$1001,"",0)</f>
        <v/>
      </c>
      <c r="D576" s="1">
        <f>D566+(D578-D566)*10/12</f>
        <v>4645.53</v>
      </c>
      <c r="E576" s="1">
        <f>E566+(E578-E566)*10/12</f>
        <v>4644.7277633333333</v>
      </c>
      <c r="F576" s="1">
        <f>F566+(F578-F566)*10/12</f>
        <v>4649.9248366666661</v>
      </c>
      <c r="G576" s="1">
        <f>G566+(G578-G566)*10/12</f>
        <v>4662.9502516666671</v>
      </c>
      <c r="H576" s="1">
        <f>H566+(H578-H566)*10/12</f>
        <v>4631.9040249999998</v>
      </c>
      <c r="I576" t="str">
        <f>_xlfn.XLOOKUP($A576,ALGLIB_SSA_XAUUSD!$J$2:$J$1001,ALGLIB_SSA_XAUUSD!$K$2:$K$1001,"",0)</f>
        <v>XAUUSD</v>
      </c>
      <c r="J576" t="str">
        <f>_xlfn.XLOOKUP($A576,ALGLIB_SSA_XAUUSD!$J$2:$J$1001,ALGLIB_SSA_XAUUSD!$L$2:$L$1001,"",0)</f>
        <v>M5</v>
      </c>
      <c r="K576">
        <f>_xlfn.XLOOKUP($A576,ALGLIB_SSA_XAUUSD!$J$2:$J$1001,ALGLIB_SSA_XAUUSD!$M$2:$M$1001,"",0)</f>
        <v>4654.3999999999996</v>
      </c>
      <c r="L576">
        <f>_xlfn.XLOOKUP($A576,ALGLIB_SSA_XAUUSD!$J$2:$J$1001,ALGLIB_SSA_XAUUSD!$N$2:$N$1001,"",0)</f>
        <v>4654.5732099999996</v>
      </c>
      <c r="M576">
        <f>_xlfn.XLOOKUP($A576,ALGLIB_SSA_XAUUSD!$J$2:$J$1001,ALGLIB_SSA_XAUUSD!$O$2:$O$1001,"",0)</f>
        <v>4656.1330200000002</v>
      </c>
      <c r="N576">
        <f>_xlfn.XLOOKUP($A576,ALGLIB_SSA_XAUUSD!$J$2:$J$1001,ALGLIB_SSA_XAUUSD!$P$2:$P$1001,"",0)</f>
        <v>4660.0497400000004</v>
      </c>
      <c r="O576">
        <f>_xlfn.XLOOKUP($A576,ALGLIB_SSA_XAUUSD!$J$2:$J$1001,ALGLIB_SSA_XAUUSD!$Q$2:$Q$1001,"",0)</f>
        <v>4651.4445299999998</v>
      </c>
      <c r="R576">
        <f t="shared" si="120"/>
        <v>1775566200</v>
      </c>
      <c r="S576" t="str">
        <f t="shared" si="121"/>
        <v>XAUUSD</v>
      </c>
      <c r="T576" t="str">
        <f t="shared" si="122"/>
        <v>M5</v>
      </c>
      <c r="U576">
        <f t="shared" si="123"/>
        <v>4654.3999999999996</v>
      </c>
      <c r="V576">
        <f t="shared" si="124"/>
        <v>4644.7277633333333</v>
      </c>
      <c r="W576">
        <f t="shared" si="125"/>
        <v>4649.9248366666661</v>
      </c>
      <c r="X576">
        <f t="shared" si="126"/>
        <v>4654.5732099999996</v>
      </c>
      <c r="Y576">
        <f t="shared" si="127"/>
        <v>4656.1330200000002</v>
      </c>
      <c r="Z576">
        <f t="shared" si="128"/>
        <v>4662.9502516666671</v>
      </c>
      <c r="AA576">
        <f t="shared" si="129"/>
        <v>4660.0497400000004</v>
      </c>
      <c r="AB576">
        <f t="shared" si="130"/>
        <v>4631.9040249999998</v>
      </c>
      <c r="AC576">
        <f t="shared" si="131"/>
        <v>4651.4445299999998</v>
      </c>
      <c r="AE576">
        <f t="shared" si="132"/>
        <v>4654.5732099999996</v>
      </c>
      <c r="AF576">
        <f t="shared" si="133"/>
        <v>4662.9502516666671</v>
      </c>
      <c r="AG576">
        <f t="shared" si="134"/>
        <v>4631.9040249999998</v>
      </c>
    </row>
    <row r="577" spans="1:33" x14ac:dyDescent="0.55000000000000004">
      <c r="A577">
        <f>ALGLIB_SSA_XAUUSD!J577</f>
        <v>1775566500</v>
      </c>
      <c r="B577" t="str">
        <f>_xlfn.XLOOKUP($A577,ALGLIB_SSA_XAUUSD!$A$2:$A$1001,ALGLIB_SSA_XAUUSD!$B$2:$B$1001,"",0)</f>
        <v/>
      </c>
      <c r="C577" t="str">
        <f>_xlfn.XLOOKUP($A577,ALGLIB_SSA_XAUUSD!$A$2:$A$1001,ALGLIB_SSA_XAUUSD!$C$2:$C$1001,"",0)</f>
        <v/>
      </c>
      <c r="D577" s="1">
        <f>D566+(D578-D566)*11/12</f>
        <v>4644.9350000000004</v>
      </c>
      <c r="E577" s="1">
        <f>E566+(E578-E566)*11/12</f>
        <v>4644.2508266666673</v>
      </c>
      <c r="F577" s="1">
        <f>F566+(F578-F566)*11/12</f>
        <v>4649.4854833333329</v>
      </c>
      <c r="G577" s="1">
        <f>G566+(G578-G566)*11/12</f>
        <v>4662.4272258333331</v>
      </c>
      <c r="H577" s="1">
        <f>H566+(H578-H566)*11/12</f>
        <v>4631.4388724999999</v>
      </c>
      <c r="I577" t="str">
        <f>_xlfn.XLOOKUP($A577,ALGLIB_SSA_XAUUSD!$J$2:$J$1001,ALGLIB_SSA_XAUUSD!$K$2:$K$1001,"",0)</f>
        <v>XAUUSD</v>
      </c>
      <c r="J577" t="str">
        <f>_xlfn.XLOOKUP($A577,ALGLIB_SSA_XAUUSD!$J$2:$J$1001,ALGLIB_SSA_XAUUSD!$L$2:$L$1001,"",0)</f>
        <v>M5</v>
      </c>
      <c r="K577">
        <f>_xlfn.XLOOKUP($A577,ALGLIB_SSA_XAUUSD!$J$2:$J$1001,ALGLIB_SSA_XAUUSD!$M$2:$M$1001,"",0)</f>
        <v>4651.4799999999996</v>
      </c>
      <c r="L577">
        <f>_xlfn.XLOOKUP($A577,ALGLIB_SSA_XAUUSD!$J$2:$J$1001,ALGLIB_SSA_XAUUSD!$N$2:$N$1001,"",0)</f>
        <v>4653.3357100000003</v>
      </c>
      <c r="M577">
        <f>_xlfn.XLOOKUP($A577,ALGLIB_SSA_XAUUSD!$J$2:$J$1001,ALGLIB_SSA_XAUUSD!$O$2:$O$1001,"",0)</f>
        <v>4654.7343700000001</v>
      </c>
      <c r="N577">
        <f>_xlfn.XLOOKUP($A577,ALGLIB_SSA_XAUUSD!$J$2:$J$1001,ALGLIB_SSA_XAUUSD!$P$2:$P$1001,"",0)</f>
        <v>4658.5015700000004</v>
      </c>
      <c r="O577">
        <f>_xlfn.XLOOKUP($A577,ALGLIB_SSA_XAUUSD!$J$2:$J$1001,ALGLIB_SSA_XAUUSD!$Q$2:$Q$1001,"",0)</f>
        <v>4650.0480600000001</v>
      </c>
      <c r="R577">
        <f t="shared" si="120"/>
        <v>1775566500</v>
      </c>
      <c r="S577" t="str">
        <f t="shared" si="121"/>
        <v>XAUUSD</v>
      </c>
      <c r="T577" t="str">
        <f t="shared" si="122"/>
        <v>M5</v>
      </c>
      <c r="U577">
        <f t="shared" si="123"/>
        <v>4651.4799999999996</v>
      </c>
      <c r="V577">
        <f t="shared" si="124"/>
        <v>4644.2508266666673</v>
      </c>
      <c r="W577">
        <f t="shared" si="125"/>
        <v>4649.4854833333329</v>
      </c>
      <c r="X577">
        <f t="shared" si="126"/>
        <v>4653.3357100000003</v>
      </c>
      <c r="Y577">
        <f t="shared" si="127"/>
        <v>4654.7343700000001</v>
      </c>
      <c r="Z577">
        <f t="shared" si="128"/>
        <v>4662.4272258333331</v>
      </c>
      <c r="AA577">
        <f t="shared" si="129"/>
        <v>4658.5015700000004</v>
      </c>
      <c r="AB577">
        <f t="shared" si="130"/>
        <v>4631.4388724999999</v>
      </c>
      <c r="AC577">
        <f t="shared" si="131"/>
        <v>4650.0480600000001</v>
      </c>
      <c r="AE577">
        <f t="shared" si="132"/>
        <v>4653.3357100000003</v>
      </c>
      <c r="AF577">
        <f t="shared" si="133"/>
        <v>4662.4272258333331</v>
      </c>
      <c r="AG577">
        <f t="shared" si="134"/>
        <v>4631.4388724999999</v>
      </c>
    </row>
    <row r="578" spans="1:33" x14ac:dyDescent="0.55000000000000004">
      <c r="A578">
        <f>ALGLIB_SSA_XAUUSD!J578</f>
        <v>1775566800</v>
      </c>
      <c r="B578" t="str">
        <f>_xlfn.XLOOKUP($A578,ALGLIB_SSA_XAUUSD!$A$2:$A$1001,ALGLIB_SSA_XAUUSD!$B$2:$B$1001,"",0)</f>
        <v>XAUUSD</v>
      </c>
      <c r="C578" t="str">
        <f>_xlfn.XLOOKUP($A578,ALGLIB_SSA_XAUUSD!$A$2:$A$1001,ALGLIB_SSA_XAUUSD!$C$2:$C$1001,"",0)</f>
        <v>H1</v>
      </c>
      <c r="D578" s="2">
        <f>_xlfn.XLOOKUP($A578,ALGLIB_SSA_XAUUSD!$A$2:$A$1001,ALGLIB_SSA_XAUUSD!$D$2:$D$1001,"",0)</f>
        <v>4644.34</v>
      </c>
      <c r="E578" s="2">
        <f>_xlfn.XLOOKUP($A578,ALGLIB_SSA_XAUUSD!$A$2:$A$1001,ALGLIB_SSA_XAUUSD!$E$2:$E$1001,"",0)</f>
        <v>4643.7738900000004</v>
      </c>
      <c r="F578" s="2">
        <f>_xlfn.XLOOKUP($A578,ALGLIB_SSA_XAUUSD!$A$2:$A$1001,ALGLIB_SSA_XAUUSD!$F$2:$F$1001,"",0)</f>
        <v>4649.0461299999997</v>
      </c>
      <c r="G578" s="2">
        <f>_xlfn.XLOOKUP($A578,ALGLIB_SSA_XAUUSD!$A$2:$A$1001,ALGLIB_SSA_XAUUSD!$G$2:$G$1001,"",0)</f>
        <v>4661.9041999999999</v>
      </c>
      <c r="H578" s="2">
        <f>_xlfn.XLOOKUP($A578,ALGLIB_SSA_XAUUSD!$A$2:$A$1001,ALGLIB_SSA_XAUUSD!$H$2:$H$1001,"",0)</f>
        <v>4630.97372</v>
      </c>
      <c r="I578" t="str">
        <f>_xlfn.XLOOKUP($A578,ALGLIB_SSA_XAUUSD!$J$2:$J$1001,ALGLIB_SSA_XAUUSD!$K$2:$K$1001,"",0)</f>
        <v>XAUUSD</v>
      </c>
      <c r="J578" t="str">
        <f>_xlfn.XLOOKUP($A578,ALGLIB_SSA_XAUUSD!$J$2:$J$1001,ALGLIB_SSA_XAUUSD!$L$2:$L$1001,"",0)</f>
        <v>M5</v>
      </c>
      <c r="K578">
        <f>_xlfn.XLOOKUP($A578,ALGLIB_SSA_XAUUSD!$J$2:$J$1001,ALGLIB_SSA_XAUUSD!$M$2:$M$1001,"",0)</f>
        <v>4655.66</v>
      </c>
      <c r="L578">
        <f>_xlfn.XLOOKUP($A578,ALGLIB_SSA_XAUUSD!$J$2:$J$1001,ALGLIB_SSA_XAUUSD!$N$2:$N$1001,"",0)</f>
        <v>4652.82395</v>
      </c>
      <c r="M578">
        <f>_xlfn.XLOOKUP($A578,ALGLIB_SSA_XAUUSD!$J$2:$J$1001,ALGLIB_SSA_XAUUSD!$O$2:$O$1001,"",0)</f>
        <v>4653.77916</v>
      </c>
      <c r="N578">
        <f>_xlfn.XLOOKUP($A578,ALGLIB_SSA_XAUUSD!$J$2:$J$1001,ALGLIB_SSA_XAUUSD!$P$2:$P$1001,"",0)</f>
        <v>4657.4281300000002</v>
      </c>
      <c r="O578">
        <f>_xlfn.XLOOKUP($A578,ALGLIB_SSA_XAUUSD!$J$2:$J$1001,ALGLIB_SSA_XAUUSD!$Q$2:$Q$1001,"",0)</f>
        <v>4649.1859299999996</v>
      </c>
      <c r="R578">
        <f t="shared" si="120"/>
        <v>1775566800</v>
      </c>
      <c r="S578" t="str">
        <f t="shared" si="121"/>
        <v>XAUUSD</v>
      </c>
      <c r="T578" t="str">
        <f t="shared" si="122"/>
        <v>M5</v>
      </c>
      <c r="U578">
        <f t="shared" si="123"/>
        <v>4655.66</v>
      </c>
      <c r="V578">
        <f t="shared" si="124"/>
        <v>4643.7738900000004</v>
      </c>
      <c r="W578">
        <f t="shared" si="125"/>
        <v>4649.0461299999997</v>
      </c>
      <c r="X578">
        <f t="shared" si="126"/>
        <v>4652.82395</v>
      </c>
      <c r="Y578">
        <f t="shared" si="127"/>
        <v>4653.77916</v>
      </c>
      <c r="Z578">
        <f t="shared" si="128"/>
        <v>4661.9041999999999</v>
      </c>
      <c r="AA578">
        <f t="shared" si="129"/>
        <v>4657.4281300000002</v>
      </c>
      <c r="AB578">
        <f t="shared" si="130"/>
        <v>4630.97372</v>
      </c>
      <c r="AC578">
        <f t="shared" si="131"/>
        <v>4649.1859299999996</v>
      </c>
      <c r="AE578">
        <f t="shared" si="132"/>
        <v>4652.82395</v>
      </c>
      <c r="AF578">
        <f t="shared" si="133"/>
        <v>4661.9041999999999</v>
      </c>
      <c r="AG578">
        <f t="shared" si="134"/>
        <v>4630.97372</v>
      </c>
    </row>
    <row r="579" spans="1:33" x14ac:dyDescent="0.55000000000000004">
      <c r="A579">
        <f>ALGLIB_SSA_XAUUSD!J579</f>
        <v>1775567100</v>
      </c>
      <c r="B579" t="str">
        <f>_xlfn.XLOOKUP($A579,ALGLIB_SSA_XAUUSD!$A$2:$A$1001,ALGLIB_SSA_XAUUSD!$B$2:$B$1001,"",0)</f>
        <v/>
      </c>
      <c r="C579" t="str">
        <f>_xlfn.XLOOKUP($A579,ALGLIB_SSA_XAUUSD!$A$2:$A$1001,ALGLIB_SSA_XAUUSD!$C$2:$C$1001,"",0)</f>
        <v/>
      </c>
      <c r="D579" s="1">
        <f>D578+(D590-D578)*1/12</f>
        <v>4643.4308333333338</v>
      </c>
      <c r="E579" s="1">
        <f>E578+(E590-E578)*1/12</f>
        <v>4643.5465033333339</v>
      </c>
      <c r="F579" s="1">
        <f>F578+(F590-F578)*1/12</f>
        <v>4648.7127599999994</v>
      </c>
      <c r="G579" s="1">
        <f>G578+(G590-G578)*1/12</f>
        <v>4661.5787625000003</v>
      </c>
      <c r="H579" s="1">
        <f>H578+(H590-H578)*1/12</f>
        <v>4630.6523066666668</v>
      </c>
      <c r="I579" t="str">
        <f>_xlfn.XLOOKUP($A579,ALGLIB_SSA_XAUUSD!$J$2:$J$1001,ALGLIB_SSA_XAUUSD!$K$2:$K$1001,"",0)</f>
        <v>XAUUSD</v>
      </c>
      <c r="J579" t="str">
        <f>_xlfn.XLOOKUP($A579,ALGLIB_SSA_XAUUSD!$J$2:$J$1001,ALGLIB_SSA_XAUUSD!$L$2:$L$1001,"",0)</f>
        <v>M5</v>
      </c>
      <c r="K579">
        <f>_xlfn.XLOOKUP($A579,ALGLIB_SSA_XAUUSD!$J$2:$J$1001,ALGLIB_SSA_XAUUSD!$M$2:$M$1001,"",0)</f>
        <v>4655.71</v>
      </c>
      <c r="L579">
        <f>_xlfn.XLOOKUP($A579,ALGLIB_SSA_XAUUSD!$J$2:$J$1001,ALGLIB_SSA_XAUUSD!$N$2:$N$1001,"",0)</f>
        <v>4653.0368500000004</v>
      </c>
      <c r="M579">
        <f>_xlfn.XLOOKUP($A579,ALGLIB_SSA_XAUUSD!$J$2:$J$1001,ALGLIB_SSA_XAUUSD!$O$2:$O$1001,"",0)</f>
        <v>4653.4080000000004</v>
      </c>
      <c r="N579">
        <f>_xlfn.XLOOKUP($A579,ALGLIB_SSA_XAUUSD!$J$2:$J$1001,ALGLIB_SSA_XAUUSD!$P$2:$P$1001,"",0)</f>
        <v>4657.1511799999998</v>
      </c>
      <c r="O579">
        <f>_xlfn.XLOOKUP($A579,ALGLIB_SSA_XAUUSD!$J$2:$J$1001,ALGLIB_SSA_XAUUSD!$Q$2:$Q$1001,"",0)</f>
        <v>4649.0913200000005</v>
      </c>
      <c r="R579">
        <f t="shared" ref="R579:R642" si="135">A579</f>
        <v>1775567100</v>
      </c>
      <c r="S579" t="str">
        <f t="shared" ref="S579:S642" si="136">I579</f>
        <v>XAUUSD</v>
      </c>
      <c r="T579" t="str">
        <f t="shared" ref="T579:T642" si="137">J579</f>
        <v>M5</v>
      </c>
      <c r="U579">
        <f t="shared" ref="U579:U642" si="138">K579</f>
        <v>4655.71</v>
      </c>
      <c r="V579">
        <f t="shared" ref="V579:V642" si="139">E579</f>
        <v>4643.5465033333339</v>
      </c>
      <c r="W579">
        <f t="shared" ref="W579:W642" si="140">F579</f>
        <v>4648.7127599999994</v>
      </c>
      <c r="X579">
        <f t="shared" ref="X579:X642" si="141">L579</f>
        <v>4653.0368500000004</v>
      </c>
      <c r="Y579">
        <f t="shared" ref="Y579:Y642" si="142">M579</f>
        <v>4653.4080000000004</v>
      </c>
      <c r="Z579">
        <f t="shared" ref="Z579:Z642" si="143">G579</f>
        <v>4661.5787625000003</v>
      </c>
      <c r="AA579">
        <f t="shared" ref="AA579:AA642" si="144">N579</f>
        <v>4657.1511799999998</v>
      </c>
      <c r="AB579">
        <f t="shared" ref="AB579:AB642" si="145">H579</f>
        <v>4630.6523066666668</v>
      </c>
      <c r="AC579">
        <f t="shared" ref="AC579:AC642" si="146">O579</f>
        <v>4649.0913200000005</v>
      </c>
      <c r="AE579">
        <f t="shared" ref="AE579:AE642" si="147">X579</f>
        <v>4653.0368500000004</v>
      </c>
      <c r="AF579">
        <f t="shared" ref="AF579:AF642" si="148">Z579</f>
        <v>4661.5787625000003</v>
      </c>
      <c r="AG579">
        <f t="shared" ref="AG579:AG642" si="149">AB579</f>
        <v>4630.6523066666668</v>
      </c>
    </row>
    <row r="580" spans="1:33" x14ac:dyDescent="0.55000000000000004">
      <c r="A580">
        <f>ALGLIB_SSA_XAUUSD!J580</f>
        <v>1775567400</v>
      </c>
      <c r="B580" t="str">
        <f>_xlfn.XLOOKUP($A580,ALGLIB_SSA_XAUUSD!$A$2:$A$1001,ALGLIB_SSA_XAUUSD!$B$2:$B$1001,"",0)</f>
        <v/>
      </c>
      <c r="C580" t="str">
        <f>_xlfn.XLOOKUP($A580,ALGLIB_SSA_XAUUSD!$A$2:$A$1001,ALGLIB_SSA_XAUUSD!$C$2:$C$1001,"",0)</f>
        <v/>
      </c>
      <c r="D580" s="1">
        <f>D578+(D590-D578)*2/12</f>
        <v>4642.5216666666665</v>
      </c>
      <c r="E580" s="1">
        <f>E578+(E590-E578)*2/12</f>
        <v>4643.3191166666675</v>
      </c>
      <c r="F580" s="1">
        <f>F578+(F590-F578)*2/12</f>
        <v>4648.3793900000001</v>
      </c>
      <c r="G580" s="1">
        <f>G578+(G590-G578)*2/12</f>
        <v>4661.2533249999997</v>
      </c>
      <c r="H580" s="1">
        <f>H578+(H590-H578)*2/12</f>
        <v>4630.3308933333337</v>
      </c>
      <c r="I580" t="str">
        <f>_xlfn.XLOOKUP($A580,ALGLIB_SSA_XAUUSD!$J$2:$J$1001,ALGLIB_SSA_XAUUSD!$K$2:$K$1001,"",0)</f>
        <v>XAUUSD</v>
      </c>
      <c r="J580" t="str">
        <f>_xlfn.XLOOKUP($A580,ALGLIB_SSA_XAUUSD!$J$2:$J$1001,ALGLIB_SSA_XAUUSD!$L$2:$L$1001,"",0)</f>
        <v>M5</v>
      </c>
      <c r="K580">
        <f>_xlfn.XLOOKUP($A580,ALGLIB_SSA_XAUUSD!$J$2:$J$1001,ALGLIB_SSA_XAUUSD!$M$2:$M$1001,"",0)</f>
        <v>4656.78</v>
      </c>
      <c r="L580">
        <f>_xlfn.XLOOKUP($A580,ALGLIB_SSA_XAUUSD!$J$2:$J$1001,ALGLIB_SSA_XAUUSD!$N$2:$N$1001,"",0)</f>
        <v>4653.8663999999999</v>
      </c>
      <c r="M580">
        <f>_xlfn.XLOOKUP($A580,ALGLIB_SSA_XAUUSD!$J$2:$J$1001,ALGLIB_SSA_XAUUSD!$O$2:$O$1001,"",0)</f>
        <v>4653.6372000000001</v>
      </c>
      <c r="N580">
        <f>_xlfn.XLOOKUP($A580,ALGLIB_SSA_XAUUSD!$J$2:$J$1001,ALGLIB_SSA_XAUUSD!$P$2:$P$1001,"",0)</f>
        <v>4657.6452200000003</v>
      </c>
      <c r="O580">
        <f>_xlfn.XLOOKUP($A580,ALGLIB_SSA_XAUUSD!$J$2:$J$1001,ALGLIB_SSA_XAUUSD!$Q$2:$Q$1001,"",0)</f>
        <v>4649.6353300000001</v>
      </c>
      <c r="R580">
        <f t="shared" si="135"/>
        <v>1775567400</v>
      </c>
      <c r="S580" t="str">
        <f t="shared" si="136"/>
        <v>XAUUSD</v>
      </c>
      <c r="T580" t="str">
        <f t="shared" si="137"/>
        <v>M5</v>
      </c>
      <c r="U580">
        <f t="shared" si="138"/>
        <v>4656.78</v>
      </c>
      <c r="V580">
        <f t="shared" si="139"/>
        <v>4643.3191166666675</v>
      </c>
      <c r="W580">
        <f t="shared" si="140"/>
        <v>4648.3793900000001</v>
      </c>
      <c r="X580">
        <f t="shared" si="141"/>
        <v>4653.8663999999999</v>
      </c>
      <c r="Y580">
        <f t="shared" si="142"/>
        <v>4653.6372000000001</v>
      </c>
      <c r="Z580">
        <f t="shared" si="143"/>
        <v>4661.2533249999997</v>
      </c>
      <c r="AA580">
        <f t="shared" si="144"/>
        <v>4657.6452200000003</v>
      </c>
      <c r="AB580">
        <f t="shared" si="145"/>
        <v>4630.3308933333337</v>
      </c>
      <c r="AC580">
        <f t="shared" si="146"/>
        <v>4649.6353300000001</v>
      </c>
      <c r="AE580">
        <f t="shared" si="147"/>
        <v>4653.8663999999999</v>
      </c>
      <c r="AF580">
        <f t="shared" si="148"/>
        <v>4661.2533249999997</v>
      </c>
      <c r="AG580">
        <f t="shared" si="149"/>
        <v>4630.3308933333337</v>
      </c>
    </row>
    <row r="581" spans="1:33" x14ac:dyDescent="0.55000000000000004">
      <c r="A581">
        <f>ALGLIB_SSA_XAUUSD!J581</f>
        <v>1775567700</v>
      </c>
      <c r="B581" t="str">
        <f>_xlfn.XLOOKUP($A581,ALGLIB_SSA_XAUUSD!$A$2:$A$1001,ALGLIB_SSA_XAUUSD!$B$2:$B$1001,"",0)</f>
        <v/>
      </c>
      <c r="C581" t="str">
        <f>_xlfn.XLOOKUP($A581,ALGLIB_SSA_XAUUSD!$A$2:$A$1001,ALGLIB_SSA_XAUUSD!$C$2:$C$1001,"",0)</f>
        <v/>
      </c>
      <c r="D581" s="1">
        <f>D578+(D590-D578)*3/12</f>
        <v>4641.6125000000002</v>
      </c>
      <c r="E581" s="1">
        <f>E578+(E590-E578)*3/12</f>
        <v>4643.0917300000001</v>
      </c>
      <c r="F581" s="1">
        <f>F578+(F590-F578)*3/12</f>
        <v>4648.0460199999998</v>
      </c>
      <c r="G581" s="1">
        <f>G578+(G590-G578)*3/12</f>
        <v>4660.9278875</v>
      </c>
      <c r="H581" s="1">
        <f>H578+(H590-H578)*3/12</f>
        <v>4630.0094799999997</v>
      </c>
      <c r="I581" t="str">
        <f>_xlfn.XLOOKUP($A581,ALGLIB_SSA_XAUUSD!$J$2:$J$1001,ALGLIB_SSA_XAUUSD!$K$2:$K$1001,"",0)</f>
        <v>XAUUSD</v>
      </c>
      <c r="J581" t="str">
        <f>_xlfn.XLOOKUP($A581,ALGLIB_SSA_XAUUSD!$J$2:$J$1001,ALGLIB_SSA_XAUUSD!$L$2:$L$1001,"",0)</f>
        <v>M5</v>
      </c>
      <c r="K581">
        <f>_xlfn.XLOOKUP($A581,ALGLIB_SSA_XAUUSD!$J$2:$J$1001,ALGLIB_SSA_XAUUSD!$M$2:$M$1001,"",0)</f>
        <v>4651.0200000000004</v>
      </c>
      <c r="L581">
        <f>_xlfn.XLOOKUP($A581,ALGLIB_SSA_XAUUSD!$J$2:$J$1001,ALGLIB_SSA_XAUUSD!$N$2:$N$1001,"",0)</f>
        <v>4654.9570100000001</v>
      </c>
      <c r="M581">
        <f>_xlfn.XLOOKUP($A581,ALGLIB_SSA_XAUUSD!$J$2:$J$1001,ALGLIB_SSA_XAUUSD!$O$2:$O$1001,"",0)</f>
        <v>4654.2970999999998</v>
      </c>
      <c r="N581">
        <f>_xlfn.XLOOKUP($A581,ALGLIB_SSA_XAUUSD!$J$2:$J$1001,ALGLIB_SSA_XAUUSD!$P$2:$P$1001,"",0)</f>
        <v>4658.7688200000002</v>
      </c>
      <c r="O581">
        <f>_xlfn.XLOOKUP($A581,ALGLIB_SSA_XAUUSD!$J$2:$J$1001,ALGLIB_SSA_XAUUSD!$Q$2:$Q$1001,"",0)</f>
        <v>4650.6191799999997</v>
      </c>
      <c r="R581">
        <f t="shared" si="135"/>
        <v>1775567700</v>
      </c>
      <c r="S581" t="str">
        <f t="shared" si="136"/>
        <v>XAUUSD</v>
      </c>
      <c r="T581" t="str">
        <f t="shared" si="137"/>
        <v>M5</v>
      </c>
      <c r="U581">
        <f t="shared" si="138"/>
        <v>4651.0200000000004</v>
      </c>
      <c r="V581">
        <f t="shared" si="139"/>
        <v>4643.0917300000001</v>
      </c>
      <c r="W581">
        <f t="shared" si="140"/>
        <v>4648.0460199999998</v>
      </c>
      <c r="X581">
        <f t="shared" si="141"/>
        <v>4654.9570100000001</v>
      </c>
      <c r="Y581">
        <f t="shared" si="142"/>
        <v>4654.2970999999998</v>
      </c>
      <c r="Z581">
        <f t="shared" si="143"/>
        <v>4660.9278875</v>
      </c>
      <c r="AA581">
        <f t="shared" si="144"/>
        <v>4658.7688200000002</v>
      </c>
      <c r="AB581">
        <f t="shared" si="145"/>
        <v>4630.0094799999997</v>
      </c>
      <c r="AC581">
        <f t="shared" si="146"/>
        <v>4650.6191799999997</v>
      </c>
      <c r="AE581">
        <f t="shared" si="147"/>
        <v>4654.9570100000001</v>
      </c>
      <c r="AF581">
        <f t="shared" si="148"/>
        <v>4660.9278875</v>
      </c>
      <c r="AG581">
        <f t="shared" si="149"/>
        <v>4630.0094799999997</v>
      </c>
    </row>
    <row r="582" spans="1:33" x14ac:dyDescent="0.55000000000000004">
      <c r="A582">
        <f>ALGLIB_SSA_XAUUSD!J582</f>
        <v>1775568000</v>
      </c>
      <c r="B582" t="str">
        <f>_xlfn.XLOOKUP($A582,ALGLIB_SSA_XAUUSD!$A$2:$A$1001,ALGLIB_SSA_XAUUSD!$B$2:$B$1001,"",0)</f>
        <v/>
      </c>
      <c r="C582" t="str">
        <f>_xlfn.XLOOKUP($A582,ALGLIB_SSA_XAUUSD!$A$2:$A$1001,ALGLIB_SSA_XAUUSD!$C$2:$C$1001,"",0)</f>
        <v/>
      </c>
      <c r="D582" s="1">
        <f>D578+(D590-D578)*4/12</f>
        <v>4640.7033333333338</v>
      </c>
      <c r="E582" s="1">
        <f>E578+(E590-E578)*4/12</f>
        <v>4642.8643433333336</v>
      </c>
      <c r="F582" s="1">
        <f>F578+(F590-F578)*4/12</f>
        <v>4647.7126499999995</v>
      </c>
      <c r="G582" s="1">
        <f>G578+(G590-G578)*4/12</f>
        <v>4660.6024500000003</v>
      </c>
      <c r="H582" s="1">
        <f>H578+(H590-H578)*4/12</f>
        <v>4629.6880666666666</v>
      </c>
      <c r="I582" t="str">
        <f>_xlfn.XLOOKUP($A582,ALGLIB_SSA_XAUUSD!$J$2:$J$1001,ALGLIB_SSA_XAUUSD!$K$2:$K$1001,"",0)</f>
        <v>XAUUSD</v>
      </c>
      <c r="J582" t="str">
        <f>_xlfn.XLOOKUP($A582,ALGLIB_SSA_XAUUSD!$J$2:$J$1001,ALGLIB_SSA_XAUUSD!$L$2:$L$1001,"",0)</f>
        <v>M5</v>
      </c>
      <c r="K582">
        <f>_xlfn.XLOOKUP($A582,ALGLIB_SSA_XAUUSD!$J$2:$J$1001,ALGLIB_SSA_XAUUSD!$M$2:$M$1001,"",0)</f>
        <v>4659.24</v>
      </c>
      <c r="L582">
        <f>_xlfn.XLOOKUP($A582,ALGLIB_SSA_XAUUSD!$J$2:$J$1001,ALGLIB_SSA_XAUUSD!$N$2:$N$1001,"",0)</f>
        <v>4655.9483499999997</v>
      </c>
      <c r="M582">
        <f>_xlfn.XLOOKUP($A582,ALGLIB_SSA_XAUUSD!$J$2:$J$1001,ALGLIB_SSA_XAUUSD!$O$2:$O$1001,"",0)</f>
        <v>4655.12273</v>
      </c>
      <c r="N582">
        <f>_xlfn.XLOOKUP($A582,ALGLIB_SSA_XAUUSD!$J$2:$J$1001,ALGLIB_SSA_XAUUSD!$P$2:$P$1001,"",0)</f>
        <v>4660.0614400000004</v>
      </c>
      <c r="O582">
        <f>_xlfn.XLOOKUP($A582,ALGLIB_SSA_XAUUSD!$J$2:$J$1001,ALGLIB_SSA_XAUUSD!$Q$2:$Q$1001,"",0)</f>
        <v>4651.6072599999998</v>
      </c>
      <c r="R582">
        <f t="shared" si="135"/>
        <v>1775568000</v>
      </c>
      <c r="S582" t="str">
        <f t="shared" si="136"/>
        <v>XAUUSD</v>
      </c>
      <c r="T582" t="str">
        <f t="shared" si="137"/>
        <v>M5</v>
      </c>
      <c r="U582">
        <f t="shared" si="138"/>
        <v>4659.24</v>
      </c>
      <c r="V582">
        <f t="shared" si="139"/>
        <v>4642.8643433333336</v>
      </c>
      <c r="W582">
        <f t="shared" si="140"/>
        <v>4647.7126499999995</v>
      </c>
      <c r="X582">
        <f t="shared" si="141"/>
        <v>4655.9483499999997</v>
      </c>
      <c r="Y582">
        <f t="shared" si="142"/>
        <v>4655.12273</v>
      </c>
      <c r="Z582">
        <f t="shared" si="143"/>
        <v>4660.6024500000003</v>
      </c>
      <c r="AA582">
        <f t="shared" si="144"/>
        <v>4660.0614400000004</v>
      </c>
      <c r="AB582">
        <f t="shared" si="145"/>
        <v>4629.6880666666666</v>
      </c>
      <c r="AC582">
        <f t="shared" si="146"/>
        <v>4651.6072599999998</v>
      </c>
      <c r="AE582">
        <f t="shared" si="147"/>
        <v>4655.9483499999997</v>
      </c>
      <c r="AF582">
        <f t="shared" si="148"/>
        <v>4660.6024500000003</v>
      </c>
      <c r="AG582">
        <f t="shared" si="149"/>
        <v>4629.6880666666666</v>
      </c>
    </row>
    <row r="583" spans="1:33" x14ac:dyDescent="0.55000000000000004">
      <c r="A583">
        <f>ALGLIB_SSA_XAUUSD!J583</f>
        <v>1775568300</v>
      </c>
      <c r="B583" t="str">
        <f>_xlfn.XLOOKUP($A583,ALGLIB_SSA_XAUUSD!$A$2:$A$1001,ALGLIB_SSA_XAUUSD!$B$2:$B$1001,"",0)</f>
        <v/>
      </c>
      <c r="C583" t="str">
        <f>_xlfn.XLOOKUP($A583,ALGLIB_SSA_XAUUSD!$A$2:$A$1001,ALGLIB_SSA_XAUUSD!$C$2:$C$1001,"",0)</f>
        <v/>
      </c>
      <c r="D583" s="1">
        <f>D578+(D590-D578)*5/12</f>
        <v>4639.7941666666666</v>
      </c>
      <c r="E583" s="1">
        <f>E578+(E590-E578)*5/12</f>
        <v>4642.6369566666672</v>
      </c>
      <c r="F583" s="1">
        <f>F578+(F590-F578)*5/12</f>
        <v>4647.3792800000001</v>
      </c>
      <c r="G583" s="1">
        <f>G578+(G590-G578)*5/12</f>
        <v>4660.2770124999997</v>
      </c>
      <c r="H583" s="1">
        <f>H578+(H590-H578)*5/12</f>
        <v>4629.3666533333335</v>
      </c>
      <c r="I583" t="str">
        <f>_xlfn.XLOOKUP($A583,ALGLIB_SSA_XAUUSD!$J$2:$J$1001,ALGLIB_SSA_XAUUSD!$K$2:$K$1001,"",0)</f>
        <v>XAUUSD</v>
      </c>
      <c r="J583" t="str">
        <f>_xlfn.XLOOKUP($A583,ALGLIB_SSA_XAUUSD!$J$2:$J$1001,ALGLIB_SSA_XAUUSD!$L$2:$L$1001,"",0)</f>
        <v>M5</v>
      </c>
      <c r="K583">
        <f>_xlfn.XLOOKUP($A583,ALGLIB_SSA_XAUUSD!$J$2:$J$1001,ALGLIB_SSA_XAUUSD!$M$2:$M$1001,"",0)</f>
        <v>4658.2299999999996</v>
      </c>
      <c r="L583">
        <f>_xlfn.XLOOKUP($A583,ALGLIB_SSA_XAUUSD!$J$2:$J$1001,ALGLIB_SSA_XAUUSD!$N$2:$N$1001,"",0)</f>
        <v>4656.0307199999997</v>
      </c>
      <c r="M583">
        <f>_xlfn.XLOOKUP($A583,ALGLIB_SSA_XAUUSD!$J$2:$J$1001,ALGLIB_SSA_XAUUSD!$O$2:$O$1001,"",0)</f>
        <v>4655.5767299999998</v>
      </c>
      <c r="N583">
        <f>_xlfn.XLOOKUP($A583,ALGLIB_SSA_XAUUSD!$J$2:$J$1001,ALGLIB_SSA_XAUUSD!$P$2:$P$1001,"",0)</f>
        <v>4660.8784100000003</v>
      </c>
      <c r="O583">
        <f>_xlfn.XLOOKUP($A583,ALGLIB_SSA_XAUUSD!$J$2:$J$1001,ALGLIB_SSA_XAUUSD!$Q$2:$Q$1001,"",0)</f>
        <v>4651.9999799999996</v>
      </c>
      <c r="R583">
        <f t="shared" si="135"/>
        <v>1775568300</v>
      </c>
      <c r="S583" t="str">
        <f t="shared" si="136"/>
        <v>XAUUSD</v>
      </c>
      <c r="T583" t="str">
        <f t="shared" si="137"/>
        <v>M5</v>
      </c>
      <c r="U583">
        <f t="shared" si="138"/>
        <v>4658.2299999999996</v>
      </c>
      <c r="V583">
        <f t="shared" si="139"/>
        <v>4642.6369566666672</v>
      </c>
      <c r="W583">
        <f t="shared" si="140"/>
        <v>4647.3792800000001</v>
      </c>
      <c r="X583">
        <f t="shared" si="141"/>
        <v>4656.0307199999997</v>
      </c>
      <c r="Y583">
        <f t="shared" si="142"/>
        <v>4655.5767299999998</v>
      </c>
      <c r="Z583">
        <f t="shared" si="143"/>
        <v>4660.2770124999997</v>
      </c>
      <c r="AA583">
        <f t="shared" si="144"/>
        <v>4660.8784100000003</v>
      </c>
      <c r="AB583">
        <f t="shared" si="145"/>
        <v>4629.3666533333335</v>
      </c>
      <c r="AC583">
        <f t="shared" si="146"/>
        <v>4651.9999799999996</v>
      </c>
      <c r="AE583">
        <f t="shared" si="147"/>
        <v>4656.0307199999997</v>
      </c>
      <c r="AF583">
        <f t="shared" si="148"/>
        <v>4660.2770124999997</v>
      </c>
      <c r="AG583">
        <f t="shared" si="149"/>
        <v>4629.3666533333335</v>
      </c>
    </row>
    <row r="584" spans="1:33" x14ac:dyDescent="0.55000000000000004">
      <c r="A584">
        <f>ALGLIB_SSA_XAUUSD!J584</f>
        <v>1775568600</v>
      </c>
      <c r="B584" t="str">
        <f>_xlfn.XLOOKUP($A584,ALGLIB_SSA_XAUUSD!$A$2:$A$1001,ALGLIB_SSA_XAUUSD!$B$2:$B$1001,"",0)</f>
        <v/>
      </c>
      <c r="C584" t="str">
        <f>_xlfn.XLOOKUP($A584,ALGLIB_SSA_XAUUSD!$A$2:$A$1001,ALGLIB_SSA_XAUUSD!$C$2:$C$1001,"",0)</f>
        <v/>
      </c>
      <c r="D584" s="1">
        <f>D578+(D590-D578)*6/12</f>
        <v>4638.8850000000002</v>
      </c>
      <c r="E584" s="1">
        <f>E578+(E590-E578)*6/12</f>
        <v>4642.4095699999998</v>
      </c>
      <c r="F584" s="1">
        <f>F578+(F590-F578)*6/12</f>
        <v>4647.0459099999998</v>
      </c>
      <c r="G584" s="1">
        <f>G578+(G590-G578)*6/12</f>
        <v>4659.951575</v>
      </c>
      <c r="H584" s="1">
        <f>H578+(H590-H578)*6/12</f>
        <v>4629.0452399999995</v>
      </c>
      <c r="I584" t="str">
        <f>_xlfn.XLOOKUP($A584,ALGLIB_SSA_XAUUSD!$J$2:$J$1001,ALGLIB_SSA_XAUUSD!$K$2:$K$1001,"",0)</f>
        <v>XAUUSD</v>
      </c>
      <c r="J584" t="str">
        <f>_xlfn.XLOOKUP($A584,ALGLIB_SSA_XAUUSD!$J$2:$J$1001,ALGLIB_SSA_XAUUSD!$L$2:$L$1001,"",0)</f>
        <v>M5</v>
      </c>
      <c r="K584">
        <f>_xlfn.XLOOKUP($A584,ALGLIB_SSA_XAUUSD!$J$2:$J$1001,ALGLIB_SSA_XAUUSD!$M$2:$M$1001,"",0)</f>
        <v>4648.0600000000004</v>
      </c>
      <c r="L584">
        <f>_xlfn.XLOOKUP($A584,ALGLIB_SSA_XAUUSD!$J$2:$J$1001,ALGLIB_SSA_XAUUSD!$N$2:$N$1001,"",0)</f>
        <v>4654.7152100000003</v>
      </c>
      <c r="M584">
        <f>_xlfn.XLOOKUP($A584,ALGLIB_SSA_XAUUSD!$J$2:$J$1001,ALGLIB_SSA_XAUUSD!$O$2:$O$1001,"",0)</f>
        <v>4655.1459699999996</v>
      </c>
      <c r="N584">
        <f>_xlfn.XLOOKUP($A584,ALGLIB_SSA_XAUUSD!$J$2:$J$1001,ALGLIB_SSA_XAUUSD!$P$2:$P$1001,"",0)</f>
        <v>4660.5495099999998</v>
      </c>
      <c r="O584">
        <f>_xlfn.XLOOKUP($A584,ALGLIB_SSA_XAUUSD!$J$2:$J$1001,ALGLIB_SSA_XAUUSD!$Q$2:$Q$1001,"",0)</f>
        <v>4651.0595400000002</v>
      </c>
      <c r="R584">
        <f t="shared" si="135"/>
        <v>1775568600</v>
      </c>
      <c r="S584" t="str">
        <f t="shared" si="136"/>
        <v>XAUUSD</v>
      </c>
      <c r="T584" t="str">
        <f t="shared" si="137"/>
        <v>M5</v>
      </c>
      <c r="U584">
        <f t="shared" si="138"/>
        <v>4648.0600000000004</v>
      </c>
      <c r="V584">
        <f t="shared" si="139"/>
        <v>4642.4095699999998</v>
      </c>
      <c r="W584">
        <f t="shared" si="140"/>
        <v>4647.0459099999998</v>
      </c>
      <c r="X584">
        <f t="shared" si="141"/>
        <v>4654.7152100000003</v>
      </c>
      <c r="Y584">
        <f t="shared" si="142"/>
        <v>4655.1459699999996</v>
      </c>
      <c r="Z584">
        <f t="shared" si="143"/>
        <v>4659.951575</v>
      </c>
      <c r="AA584">
        <f t="shared" si="144"/>
        <v>4660.5495099999998</v>
      </c>
      <c r="AB584">
        <f t="shared" si="145"/>
        <v>4629.0452399999995</v>
      </c>
      <c r="AC584">
        <f t="shared" si="146"/>
        <v>4651.0595400000002</v>
      </c>
      <c r="AE584">
        <f t="shared" si="147"/>
        <v>4654.7152100000003</v>
      </c>
      <c r="AF584">
        <f t="shared" si="148"/>
        <v>4659.951575</v>
      </c>
      <c r="AG584">
        <f t="shared" si="149"/>
        <v>4629.0452399999995</v>
      </c>
    </row>
    <row r="585" spans="1:33" x14ac:dyDescent="0.55000000000000004">
      <c r="A585">
        <f>ALGLIB_SSA_XAUUSD!J585</f>
        <v>1775568900</v>
      </c>
      <c r="B585" t="str">
        <f>_xlfn.XLOOKUP($A585,ALGLIB_SSA_XAUUSD!$A$2:$A$1001,ALGLIB_SSA_XAUUSD!$B$2:$B$1001,"",0)</f>
        <v/>
      </c>
      <c r="C585" t="str">
        <f>_xlfn.XLOOKUP($A585,ALGLIB_SSA_XAUUSD!$A$2:$A$1001,ALGLIB_SSA_XAUUSD!$C$2:$C$1001,"",0)</f>
        <v/>
      </c>
      <c r="D585" s="1">
        <f>D578+(D590-D578)*7/12</f>
        <v>4637.9758333333339</v>
      </c>
      <c r="E585" s="1">
        <f>E578+(E590-E578)*7/12</f>
        <v>4642.1821833333333</v>
      </c>
      <c r="F585" s="1">
        <f>F578+(F590-F578)*7/12</f>
        <v>4646.7125399999995</v>
      </c>
      <c r="G585" s="1">
        <f>G578+(G590-G578)*7/12</f>
        <v>4659.6261375000004</v>
      </c>
      <c r="H585" s="1">
        <f>H578+(H590-H578)*7/12</f>
        <v>4628.7238266666664</v>
      </c>
      <c r="I585" t="str">
        <f>_xlfn.XLOOKUP($A585,ALGLIB_SSA_XAUUSD!$J$2:$J$1001,ALGLIB_SSA_XAUUSD!$K$2:$K$1001,"",0)</f>
        <v>XAUUSD</v>
      </c>
      <c r="J585" t="str">
        <f>_xlfn.XLOOKUP($A585,ALGLIB_SSA_XAUUSD!$J$2:$J$1001,ALGLIB_SSA_XAUUSD!$L$2:$L$1001,"",0)</f>
        <v>M5</v>
      </c>
      <c r="K585">
        <f>_xlfn.XLOOKUP($A585,ALGLIB_SSA_XAUUSD!$J$2:$J$1001,ALGLIB_SSA_XAUUSD!$M$2:$M$1001,"",0)</f>
        <v>4647.9399999999996</v>
      </c>
      <c r="L585">
        <f>_xlfn.XLOOKUP($A585,ALGLIB_SSA_XAUUSD!$J$2:$J$1001,ALGLIB_SSA_XAUUSD!$N$2:$N$1001,"",0)</f>
        <v>4651.9553400000004</v>
      </c>
      <c r="M585">
        <f>_xlfn.XLOOKUP($A585,ALGLIB_SSA_XAUUSD!$J$2:$J$1001,ALGLIB_SSA_XAUUSD!$O$2:$O$1001,"",0)</f>
        <v>4653.5506500000001</v>
      </c>
      <c r="N585">
        <f>_xlfn.XLOOKUP($A585,ALGLIB_SSA_XAUUSD!$J$2:$J$1001,ALGLIB_SSA_XAUUSD!$P$2:$P$1001,"",0)</f>
        <v>4658.6580899999999</v>
      </c>
      <c r="O585">
        <f>_xlfn.XLOOKUP($A585,ALGLIB_SSA_XAUUSD!$J$2:$J$1001,ALGLIB_SSA_XAUUSD!$Q$2:$Q$1001,"",0)</f>
        <v>4648.5815899999998</v>
      </c>
      <c r="R585">
        <f t="shared" si="135"/>
        <v>1775568900</v>
      </c>
      <c r="S585" t="str">
        <f t="shared" si="136"/>
        <v>XAUUSD</v>
      </c>
      <c r="T585" t="str">
        <f t="shared" si="137"/>
        <v>M5</v>
      </c>
      <c r="U585">
        <f t="shared" si="138"/>
        <v>4647.9399999999996</v>
      </c>
      <c r="V585">
        <f t="shared" si="139"/>
        <v>4642.1821833333333</v>
      </c>
      <c r="W585">
        <f t="shared" si="140"/>
        <v>4646.7125399999995</v>
      </c>
      <c r="X585">
        <f t="shared" si="141"/>
        <v>4651.9553400000004</v>
      </c>
      <c r="Y585">
        <f t="shared" si="142"/>
        <v>4653.5506500000001</v>
      </c>
      <c r="Z585">
        <f t="shared" si="143"/>
        <v>4659.6261375000004</v>
      </c>
      <c r="AA585">
        <f t="shared" si="144"/>
        <v>4658.6580899999999</v>
      </c>
      <c r="AB585">
        <f t="shared" si="145"/>
        <v>4628.7238266666664</v>
      </c>
      <c r="AC585">
        <f t="shared" si="146"/>
        <v>4648.5815899999998</v>
      </c>
      <c r="AE585">
        <f t="shared" si="147"/>
        <v>4651.9553400000004</v>
      </c>
      <c r="AF585">
        <f t="shared" si="148"/>
        <v>4659.6261375000004</v>
      </c>
      <c r="AG585">
        <f t="shared" si="149"/>
        <v>4628.7238266666664</v>
      </c>
    </row>
    <row r="586" spans="1:33" x14ac:dyDescent="0.55000000000000004">
      <c r="A586">
        <f>ALGLIB_SSA_XAUUSD!J586</f>
        <v>1775569200</v>
      </c>
      <c r="B586" t="str">
        <f>_xlfn.XLOOKUP($A586,ALGLIB_SSA_XAUUSD!$A$2:$A$1001,ALGLIB_SSA_XAUUSD!$B$2:$B$1001,"",0)</f>
        <v/>
      </c>
      <c r="C586" t="str">
        <f>_xlfn.XLOOKUP($A586,ALGLIB_SSA_XAUUSD!$A$2:$A$1001,ALGLIB_SSA_XAUUSD!$C$2:$C$1001,"",0)</f>
        <v/>
      </c>
      <c r="D586" s="1">
        <f>D578+(D590-D578)*8/12</f>
        <v>4637.0666666666666</v>
      </c>
      <c r="E586" s="1">
        <f>E578+(E590-E578)*8/12</f>
        <v>4641.9547966666669</v>
      </c>
      <c r="F586" s="1">
        <f>F578+(F590-F578)*8/12</f>
        <v>4646.3791700000002</v>
      </c>
      <c r="G586" s="1">
        <f>G578+(G590-G578)*8/12</f>
        <v>4659.3006999999998</v>
      </c>
      <c r="H586" s="1">
        <f>H578+(H590-H578)*8/12</f>
        <v>4628.4024133333332</v>
      </c>
      <c r="I586" t="str">
        <f>_xlfn.XLOOKUP($A586,ALGLIB_SSA_XAUUSD!$J$2:$J$1001,ALGLIB_SSA_XAUUSD!$K$2:$K$1001,"",0)</f>
        <v>XAUUSD</v>
      </c>
      <c r="J586" t="str">
        <f>_xlfn.XLOOKUP($A586,ALGLIB_SSA_XAUUSD!$J$2:$J$1001,ALGLIB_SSA_XAUUSD!$L$2:$L$1001,"",0)</f>
        <v>M5</v>
      </c>
      <c r="K586">
        <f>_xlfn.XLOOKUP($A586,ALGLIB_SSA_XAUUSD!$J$2:$J$1001,ALGLIB_SSA_XAUUSD!$M$2:$M$1001,"",0)</f>
        <v>4639.92</v>
      </c>
      <c r="L586">
        <f>_xlfn.XLOOKUP($A586,ALGLIB_SSA_XAUUSD!$J$2:$J$1001,ALGLIB_SSA_XAUUSD!$N$2:$N$1001,"",0)</f>
        <v>4647.7865700000002</v>
      </c>
      <c r="M586">
        <f>_xlfn.XLOOKUP($A586,ALGLIB_SSA_XAUUSD!$J$2:$J$1001,ALGLIB_SSA_XAUUSD!$O$2:$O$1001,"",0)</f>
        <v>4650.6686099999997</v>
      </c>
      <c r="N586">
        <f>_xlfn.XLOOKUP($A586,ALGLIB_SSA_XAUUSD!$J$2:$J$1001,ALGLIB_SSA_XAUUSD!$P$2:$P$1001,"",0)</f>
        <v>4655.4098400000003</v>
      </c>
      <c r="O586">
        <f>_xlfn.XLOOKUP($A586,ALGLIB_SSA_XAUUSD!$J$2:$J$1001,ALGLIB_SSA_XAUUSD!$Q$2:$Q$1001,"",0)</f>
        <v>4644.4795899999999</v>
      </c>
      <c r="R586">
        <f t="shared" si="135"/>
        <v>1775569200</v>
      </c>
      <c r="S586" t="str">
        <f t="shared" si="136"/>
        <v>XAUUSD</v>
      </c>
      <c r="T586" t="str">
        <f t="shared" si="137"/>
        <v>M5</v>
      </c>
      <c r="U586">
        <f t="shared" si="138"/>
        <v>4639.92</v>
      </c>
      <c r="V586">
        <f t="shared" si="139"/>
        <v>4641.9547966666669</v>
      </c>
      <c r="W586">
        <f t="shared" si="140"/>
        <v>4646.3791700000002</v>
      </c>
      <c r="X586">
        <f t="shared" si="141"/>
        <v>4647.7865700000002</v>
      </c>
      <c r="Y586">
        <f t="shared" si="142"/>
        <v>4650.6686099999997</v>
      </c>
      <c r="Z586">
        <f t="shared" si="143"/>
        <v>4659.3006999999998</v>
      </c>
      <c r="AA586">
        <f t="shared" si="144"/>
        <v>4655.4098400000003</v>
      </c>
      <c r="AB586">
        <f t="shared" si="145"/>
        <v>4628.4024133333332</v>
      </c>
      <c r="AC586">
        <f t="shared" si="146"/>
        <v>4644.4795899999999</v>
      </c>
      <c r="AE586">
        <f t="shared" si="147"/>
        <v>4647.7865700000002</v>
      </c>
      <c r="AF586">
        <f t="shared" si="148"/>
        <v>4659.3006999999998</v>
      </c>
      <c r="AG586">
        <f t="shared" si="149"/>
        <v>4628.4024133333332</v>
      </c>
    </row>
    <row r="587" spans="1:33" x14ac:dyDescent="0.55000000000000004">
      <c r="A587">
        <f>ALGLIB_SSA_XAUUSD!J587</f>
        <v>1775569500</v>
      </c>
      <c r="B587" t="str">
        <f>_xlfn.XLOOKUP($A587,ALGLIB_SSA_XAUUSD!$A$2:$A$1001,ALGLIB_SSA_XAUUSD!$B$2:$B$1001,"",0)</f>
        <v/>
      </c>
      <c r="C587" t="str">
        <f>_xlfn.XLOOKUP($A587,ALGLIB_SSA_XAUUSD!$A$2:$A$1001,ALGLIB_SSA_XAUUSD!$C$2:$C$1001,"",0)</f>
        <v/>
      </c>
      <c r="D587" s="1">
        <f>D578+(D590-D578)*9/12</f>
        <v>4636.1575000000003</v>
      </c>
      <c r="E587" s="1">
        <f>E578+(E590-E578)*9/12</f>
        <v>4641.7274100000004</v>
      </c>
      <c r="F587" s="1">
        <f>F578+(F590-F578)*9/12</f>
        <v>4646.0457999999999</v>
      </c>
      <c r="G587" s="1">
        <f>G578+(G590-G578)*9/12</f>
        <v>4658.9752625000001</v>
      </c>
      <c r="H587" s="1">
        <f>H578+(H590-H578)*9/12</f>
        <v>4628.0810000000001</v>
      </c>
      <c r="I587" t="str">
        <f>_xlfn.XLOOKUP($A587,ALGLIB_SSA_XAUUSD!$J$2:$J$1001,ALGLIB_SSA_XAUUSD!$K$2:$K$1001,"",0)</f>
        <v>XAUUSD</v>
      </c>
      <c r="J587" t="str">
        <f>_xlfn.XLOOKUP($A587,ALGLIB_SSA_XAUUSD!$J$2:$J$1001,ALGLIB_SSA_XAUUSD!$L$2:$L$1001,"",0)</f>
        <v>M5</v>
      </c>
      <c r="K587">
        <f>_xlfn.XLOOKUP($A587,ALGLIB_SSA_XAUUSD!$J$2:$J$1001,ALGLIB_SSA_XAUUSD!$M$2:$M$1001,"",0)</f>
        <v>4647.24</v>
      </c>
      <c r="L587">
        <f>_xlfn.XLOOKUP($A587,ALGLIB_SSA_XAUUSD!$J$2:$J$1001,ALGLIB_SSA_XAUUSD!$N$2:$N$1001,"",0)</f>
        <v>4642.7575699999998</v>
      </c>
      <c r="M587">
        <f>_xlfn.XLOOKUP($A587,ALGLIB_SSA_XAUUSD!$J$2:$J$1001,ALGLIB_SSA_XAUUSD!$O$2:$O$1001,"",0)</f>
        <v>4646.7130900000002</v>
      </c>
      <c r="N587">
        <f>_xlfn.XLOOKUP($A587,ALGLIB_SSA_XAUUSD!$J$2:$J$1001,ALGLIB_SSA_XAUUSD!$P$2:$P$1001,"",0)</f>
        <v>4651.0593799999997</v>
      </c>
      <c r="O587">
        <f>_xlfn.XLOOKUP($A587,ALGLIB_SSA_XAUUSD!$J$2:$J$1001,ALGLIB_SSA_XAUUSD!$Q$2:$Q$1001,"",0)</f>
        <v>4639.1651400000001</v>
      </c>
      <c r="R587">
        <f t="shared" si="135"/>
        <v>1775569500</v>
      </c>
      <c r="S587" t="str">
        <f t="shared" si="136"/>
        <v>XAUUSD</v>
      </c>
      <c r="T587" t="str">
        <f t="shared" si="137"/>
        <v>M5</v>
      </c>
      <c r="U587">
        <f t="shared" si="138"/>
        <v>4647.24</v>
      </c>
      <c r="V587">
        <f t="shared" si="139"/>
        <v>4641.7274100000004</v>
      </c>
      <c r="W587">
        <f t="shared" si="140"/>
        <v>4646.0457999999999</v>
      </c>
      <c r="X587">
        <f t="shared" si="141"/>
        <v>4642.7575699999998</v>
      </c>
      <c r="Y587">
        <f t="shared" si="142"/>
        <v>4646.7130900000002</v>
      </c>
      <c r="Z587">
        <f t="shared" si="143"/>
        <v>4658.9752625000001</v>
      </c>
      <c r="AA587">
        <f t="shared" si="144"/>
        <v>4651.0593799999997</v>
      </c>
      <c r="AB587">
        <f t="shared" si="145"/>
        <v>4628.0810000000001</v>
      </c>
      <c r="AC587">
        <f t="shared" si="146"/>
        <v>4639.1651400000001</v>
      </c>
      <c r="AE587">
        <f t="shared" si="147"/>
        <v>4642.7575699999998</v>
      </c>
      <c r="AF587">
        <f t="shared" si="148"/>
        <v>4658.9752625000001</v>
      </c>
      <c r="AG587">
        <f t="shared" si="149"/>
        <v>4628.0810000000001</v>
      </c>
    </row>
    <row r="588" spans="1:33" x14ac:dyDescent="0.55000000000000004">
      <c r="A588">
        <f>ALGLIB_SSA_XAUUSD!J588</f>
        <v>1775569800</v>
      </c>
      <c r="B588" t="str">
        <f>_xlfn.XLOOKUP($A588,ALGLIB_SSA_XAUUSD!$A$2:$A$1001,ALGLIB_SSA_XAUUSD!$B$2:$B$1001,"",0)</f>
        <v/>
      </c>
      <c r="C588" t="str">
        <f>_xlfn.XLOOKUP($A588,ALGLIB_SSA_XAUUSD!$A$2:$A$1001,ALGLIB_SSA_XAUUSD!$C$2:$C$1001,"",0)</f>
        <v/>
      </c>
      <c r="D588" s="1">
        <f>D578+(D590-D578)*10/12</f>
        <v>4635.2483333333339</v>
      </c>
      <c r="E588" s="1">
        <f>E578+(E590-E578)*10/12</f>
        <v>4641.500023333334</v>
      </c>
      <c r="F588" s="1">
        <f>F578+(F590-F578)*10/12</f>
        <v>4645.7124299999996</v>
      </c>
      <c r="G588" s="1">
        <f>G578+(G590-G578)*10/12</f>
        <v>4658.6498250000004</v>
      </c>
      <c r="H588" s="1">
        <f>H578+(H590-H578)*10/12</f>
        <v>4627.759586666667</v>
      </c>
      <c r="I588" t="str">
        <f>_xlfn.XLOOKUP($A588,ALGLIB_SSA_XAUUSD!$J$2:$J$1001,ALGLIB_SSA_XAUUSD!$K$2:$K$1001,"",0)</f>
        <v>XAUUSD</v>
      </c>
      <c r="J588" t="str">
        <f>_xlfn.XLOOKUP($A588,ALGLIB_SSA_XAUUSD!$J$2:$J$1001,ALGLIB_SSA_XAUUSD!$L$2:$L$1001,"",0)</f>
        <v>M5</v>
      </c>
      <c r="K588">
        <f>_xlfn.XLOOKUP($A588,ALGLIB_SSA_XAUUSD!$J$2:$J$1001,ALGLIB_SSA_XAUUSD!$M$2:$M$1001,"",0)</f>
        <v>4652.45</v>
      </c>
      <c r="L588">
        <f>_xlfn.XLOOKUP($A588,ALGLIB_SSA_XAUUSD!$J$2:$J$1001,ALGLIB_SSA_XAUUSD!$N$2:$N$1001,"",0)</f>
        <v>4637.2780599999996</v>
      </c>
      <c r="M588">
        <f>_xlfn.XLOOKUP($A588,ALGLIB_SSA_XAUUSD!$J$2:$J$1001,ALGLIB_SSA_XAUUSD!$O$2:$O$1001,"",0)</f>
        <v>4641.99557</v>
      </c>
      <c r="N588">
        <f>_xlfn.XLOOKUP($A588,ALGLIB_SSA_XAUUSD!$J$2:$J$1001,ALGLIB_SSA_XAUUSD!$P$2:$P$1001,"",0)</f>
        <v>4646.2365799999998</v>
      </c>
      <c r="O588">
        <f>_xlfn.XLOOKUP($A588,ALGLIB_SSA_XAUUSD!$J$2:$J$1001,ALGLIB_SSA_XAUUSD!$Q$2:$Q$1001,"",0)</f>
        <v>4633.1025200000004</v>
      </c>
      <c r="R588">
        <f t="shared" si="135"/>
        <v>1775569800</v>
      </c>
      <c r="S588" t="str">
        <f t="shared" si="136"/>
        <v>XAUUSD</v>
      </c>
      <c r="T588" t="str">
        <f t="shared" si="137"/>
        <v>M5</v>
      </c>
      <c r="U588">
        <f t="shared" si="138"/>
        <v>4652.45</v>
      </c>
      <c r="V588">
        <f t="shared" si="139"/>
        <v>4641.500023333334</v>
      </c>
      <c r="W588">
        <f t="shared" si="140"/>
        <v>4645.7124299999996</v>
      </c>
      <c r="X588">
        <f t="shared" si="141"/>
        <v>4637.2780599999996</v>
      </c>
      <c r="Y588">
        <f t="shared" si="142"/>
        <v>4641.99557</v>
      </c>
      <c r="Z588">
        <f t="shared" si="143"/>
        <v>4658.6498250000004</v>
      </c>
      <c r="AA588">
        <f t="shared" si="144"/>
        <v>4646.2365799999998</v>
      </c>
      <c r="AB588">
        <f t="shared" si="145"/>
        <v>4627.759586666667</v>
      </c>
      <c r="AC588">
        <f t="shared" si="146"/>
        <v>4633.1025200000004</v>
      </c>
      <c r="AE588">
        <f t="shared" si="147"/>
        <v>4637.2780599999996</v>
      </c>
      <c r="AF588">
        <f t="shared" si="148"/>
        <v>4658.6498250000004</v>
      </c>
      <c r="AG588">
        <f t="shared" si="149"/>
        <v>4627.759586666667</v>
      </c>
    </row>
    <row r="589" spans="1:33" x14ac:dyDescent="0.55000000000000004">
      <c r="A589">
        <f>ALGLIB_SSA_XAUUSD!J589</f>
        <v>1775570100</v>
      </c>
      <c r="B589" t="str">
        <f>_xlfn.XLOOKUP($A589,ALGLIB_SSA_XAUUSD!$A$2:$A$1001,ALGLIB_SSA_XAUUSD!$B$2:$B$1001,"",0)</f>
        <v/>
      </c>
      <c r="C589" t="str">
        <f>_xlfn.XLOOKUP($A589,ALGLIB_SSA_XAUUSD!$A$2:$A$1001,ALGLIB_SSA_XAUUSD!$C$2:$C$1001,"",0)</f>
        <v/>
      </c>
      <c r="D589" s="1">
        <f>D578+(D590-D578)*11/12</f>
        <v>4634.3391666666666</v>
      </c>
      <c r="E589" s="1">
        <f>E578+(E590-E578)*11/12</f>
        <v>4641.2726366666666</v>
      </c>
      <c r="F589" s="1">
        <f>F578+(F590-F578)*11/12</f>
        <v>4645.3790600000002</v>
      </c>
      <c r="G589" s="1">
        <f>G578+(G590-G578)*11/12</f>
        <v>4658.3243874999998</v>
      </c>
      <c r="H589" s="1">
        <f>H578+(H590-H578)*11/12</f>
        <v>4627.438173333333</v>
      </c>
      <c r="I589" t="str">
        <f>_xlfn.XLOOKUP($A589,ALGLIB_SSA_XAUUSD!$J$2:$J$1001,ALGLIB_SSA_XAUUSD!$K$2:$K$1001,"",0)</f>
        <v>XAUUSD</v>
      </c>
      <c r="J589" t="str">
        <f>_xlfn.XLOOKUP($A589,ALGLIB_SSA_XAUUSD!$J$2:$J$1001,ALGLIB_SSA_XAUUSD!$L$2:$L$1001,"",0)</f>
        <v>M5</v>
      </c>
      <c r="K589">
        <f>_xlfn.XLOOKUP($A589,ALGLIB_SSA_XAUUSD!$J$2:$J$1001,ALGLIB_SSA_XAUUSD!$M$2:$M$1001,"",0)</f>
        <v>4644.34</v>
      </c>
      <c r="L589">
        <f>_xlfn.XLOOKUP($A589,ALGLIB_SSA_XAUUSD!$J$2:$J$1001,ALGLIB_SSA_XAUUSD!$N$2:$N$1001,"",0)</f>
        <v>4631.9842200000003</v>
      </c>
      <c r="M589">
        <f>_xlfn.XLOOKUP($A589,ALGLIB_SSA_XAUUSD!$J$2:$J$1001,ALGLIB_SSA_XAUUSD!$O$2:$O$1001,"",0)</f>
        <v>4636.9898899999998</v>
      </c>
      <c r="N589">
        <f>_xlfn.XLOOKUP($A589,ALGLIB_SSA_XAUUSD!$J$2:$J$1001,ALGLIB_SSA_XAUUSD!$P$2:$P$1001,"",0)</f>
        <v>4641.4964</v>
      </c>
      <c r="O589">
        <f>_xlfn.XLOOKUP($A589,ALGLIB_SSA_XAUUSD!$J$2:$J$1001,ALGLIB_SSA_XAUUSD!$Q$2:$Q$1001,"",0)</f>
        <v>4626.9041100000004</v>
      </c>
      <c r="R589">
        <f t="shared" si="135"/>
        <v>1775570100</v>
      </c>
      <c r="S589" t="str">
        <f t="shared" si="136"/>
        <v>XAUUSD</v>
      </c>
      <c r="T589" t="str">
        <f t="shared" si="137"/>
        <v>M5</v>
      </c>
      <c r="U589">
        <f t="shared" si="138"/>
        <v>4644.34</v>
      </c>
      <c r="V589">
        <f t="shared" si="139"/>
        <v>4641.2726366666666</v>
      </c>
      <c r="W589">
        <f t="shared" si="140"/>
        <v>4645.3790600000002</v>
      </c>
      <c r="X589">
        <f t="shared" si="141"/>
        <v>4631.9842200000003</v>
      </c>
      <c r="Y589">
        <f t="shared" si="142"/>
        <v>4636.9898899999998</v>
      </c>
      <c r="Z589">
        <f t="shared" si="143"/>
        <v>4658.3243874999998</v>
      </c>
      <c r="AA589">
        <f t="shared" si="144"/>
        <v>4641.4964</v>
      </c>
      <c r="AB589">
        <f t="shared" si="145"/>
        <v>4627.438173333333</v>
      </c>
      <c r="AC589">
        <f t="shared" si="146"/>
        <v>4626.9041100000004</v>
      </c>
      <c r="AE589">
        <f t="shared" si="147"/>
        <v>4631.9842200000003</v>
      </c>
      <c r="AF589">
        <f t="shared" si="148"/>
        <v>4658.3243874999998</v>
      </c>
      <c r="AG589">
        <f t="shared" si="149"/>
        <v>4627.438173333333</v>
      </c>
    </row>
    <row r="590" spans="1:33" x14ac:dyDescent="0.55000000000000004">
      <c r="A590">
        <f>ALGLIB_SSA_XAUUSD!J590</f>
        <v>1775570400</v>
      </c>
      <c r="B590" t="str">
        <f>_xlfn.XLOOKUP($A590,ALGLIB_SSA_XAUUSD!$A$2:$A$1001,ALGLIB_SSA_XAUUSD!$B$2:$B$1001,"",0)</f>
        <v>XAUUSD</v>
      </c>
      <c r="C590" t="str">
        <f>_xlfn.XLOOKUP($A590,ALGLIB_SSA_XAUUSD!$A$2:$A$1001,ALGLIB_SSA_XAUUSD!$C$2:$C$1001,"",0)</f>
        <v>H1</v>
      </c>
      <c r="D590" s="2">
        <f>_xlfn.XLOOKUP($A590,ALGLIB_SSA_XAUUSD!$A$2:$A$1001,ALGLIB_SSA_XAUUSD!$D$2:$D$1001,"",0)</f>
        <v>4633.43</v>
      </c>
      <c r="E590" s="2">
        <f>_xlfn.XLOOKUP($A590,ALGLIB_SSA_XAUUSD!$A$2:$A$1001,ALGLIB_SSA_XAUUSD!$E$2:$E$1001,"",0)</f>
        <v>4641.0452500000001</v>
      </c>
      <c r="F590" s="2">
        <f>_xlfn.XLOOKUP($A590,ALGLIB_SSA_XAUUSD!$A$2:$A$1001,ALGLIB_SSA_XAUUSD!$F$2:$F$1001,"",0)</f>
        <v>4645.0456899999999</v>
      </c>
      <c r="G590" s="2">
        <f>_xlfn.XLOOKUP($A590,ALGLIB_SSA_XAUUSD!$A$2:$A$1001,ALGLIB_SSA_XAUUSD!$G$2:$G$1001,"",0)</f>
        <v>4657.9989500000001</v>
      </c>
      <c r="H590" s="2">
        <f>_xlfn.XLOOKUP($A590,ALGLIB_SSA_XAUUSD!$A$2:$A$1001,ALGLIB_SSA_XAUUSD!$H$2:$H$1001,"",0)</f>
        <v>4627.1167599999999</v>
      </c>
      <c r="I590" t="str">
        <f>_xlfn.XLOOKUP($A590,ALGLIB_SSA_XAUUSD!$J$2:$J$1001,ALGLIB_SSA_XAUUSD!$K$2:$K$1001,"",0)</f>
        <v>XAUUSD</v>
      </c>
      <c r="J590" t="str">
        <f>_xlfn.XLOOKUP($A590,ALGLIB_SSA_XAUUSD!$J$2:$J$1001,ALGLIB_SSA_XAUUSD!$L$2:$L$1001,"",0)</f>
        <v>M5</v>
      </c>
      <c r="K590">
        <f>_xlfn.XLOOKUP($A590,ALGLIB_SSA_XAUUSD!$J$2:$J$1001,ALGLIB_SSA_XAUUSD!$M$2:$M$1001,"",0)</f>
        <v>4624.82</v>
      </c>
      <c r="L590">
        <f>_xlfn.XLOOKUP($A590,ALGLIB_SSA_XAUUSD!$J$2:$J$1001,ALGLIB_SSA_XAUUSD!$N$2:$N$1001,"",0)</f>
        <v>4627.8861900000002</v>
      </c>
      <c r="M590">
        <f>_xlfn.XLOOKUP($A590,ALGLIB_SSA_XAUUSD!$J$2:$J$1001,ALGLIB_SSA_XAUUSD!$O$2:$O$1001,"",0)</f>
        <v>4632.43804</v>
      </c>
      <c r="N590">
        <f>_xlfn.XLOOKUP($A590,ALGLIB_SSA_XAUUSD!$J$2:$J$1001,ALGLIB_SSA_XAUUSD!$P$2:$P$1001,"",0)</f>
        <v>4637.5585099999998</v>
      </c>
      <c r="O590">
        <f>_xlfn.XLOOKUP($A590,ALGLIB_SSA_XAUUSD!$J$2:$J$1001,ALGLIB_SSA_XAUUSD!$Q$2:$Q$1001,"",0)</f>
        <v>4621.5058399999998</v>
      </c>
      <c r="R590">
        <f t="shared" si="135"/>
        <v>1775570400</v>
      </c>
      <c r="S590" t="str">
        <f t="shared" si="136"/>
        <v>XAUUSD</v>
      </c>
      <c r="T590" t="str">
        <f t="shared" si="137"/>
        <v>M5</v>
      </c>
      <c r="U590">
        <f t="shared" si="138"/>
        <v>4624.82</v>
      </c>
      <c r="V590">
        <f t="shared" si="139"/>
        <v>4641.0452500000001</v>
      </c>
      <c r="W590">
        <f t="shared" si="140"/>
        <v>4645.0456899999999</v>
      </c>
      <c r="X590">
        <f t="shared" si="141"/>
        <v>4627.8861900000002</v>
      </c>
      <c r="Y590">
        <f t="shared" si="142"/>
        <v>4632.43804</v>
      </c>
      <c r="Z590">
        <f t="shared" si="143"/>
        <v>4657.9989500000001</v>
      </c>
      <c r="AA590">
        <f t="shared" si="144"/>
        <v>4637.5585099999998</v>
      </c>
      <c r="AB590">
        <f t="shared" si="145"/>
        <v>4627.1167599999999</v>
      </c>
      <c r="AC590">
        <f t="shared" si="146"/>
        <v>4621.5058399999998</v>
      </c>
      <c r="AE590">
        <f t="shared" si="147"/>
        <v>4627.8861900000002</v>
      </c>
      <c r="AF590">
        <f t="shared" si="148"/>
        <v>4657.9989500000001</v>
      </c>
      <c r="AG590">
        <f t="shared" si="149"/>
        <v>4627.1167599999999</v>
      </c>
    </row>
    <row r="591" spans="1:33" x14ac:dyDescent="0.55000000000000004">
      <c r="A591">
        <f>ALGLIB_SSA_XAUUSD!J591</f>
        <v>1775570700</v>
      </c>
      <c r="B591" t="str">
        <f>_xlfn.XLOOKUP($A591,ALGLIB_SSA_XAUUSD!$A$2:$A$1001,ALGLIB_SSA_XAUUSD!$B$2:$B$1001,"",0)</f>
        <v/>
      </c>
      <c r="C591" t="str">
        <f>_xlfn.XLOOKUP($A591,ALGLIB_SSA_XAUUSD!$A$2:$A$1001,ALGLIB_SSA_XAUUSD!$C$2:$C$1001,"",0)</f>
        <v/>
      </c>
      <c r="D591" s="1">
        <f>D590+(D602-D590)*1/12</f>
        <v>4635.2733333333335</v>
      </c>
      <c r="E591" s="1">
        <f>E590+(E602-E590)*1/12</f>
        <v>4641.2519016666665</v>
      </c>
      <c r="F591" s="1">
        <f>F590+(F602-F590)*1/12</f>
        <v>4644.9823308333334</v>
      </c>
      <c r="G591" s="1">
        <f>G590+(G602-G590)*1/12</f>
        <v>4658.0614983333335</v>
      </c>
      <c r="H591" s="1">
        <f>H590+(H602-H590)*1/12</f>
        <v>4627.1537141666668</v>
      </c>
      <c r="I591" t="str">
        <f>_xlfn.XLOOKUP($A591,ALGLIB_SSA_XAUUSD!$J$2:$J$1001,ALGLIB_SSA_XAUUSD!$K$2:$K$1001,"",0)</f>
        <v>XAUUSD</v>
      </c>
      <c r="J591" t="str">
        <f>_xlfn.XLOOKUP($A591,ALGLIB_SSA_XAUUSD!$J$2:$J$1001,ALGLIB_SSA_XAUUSD!$L$2:$L$1001,"",0)</f>
        <v>M5</v>
      </c>
      <c r="K591">
        <f>_xlfn.XLOOKUP($A591,ALGLIB_SSA_XAUUSD!$J$2:$J$1001,ALGLIB_SSA_XAUUSD!$M$2:$M$1001,"",0)</f>
        <v>4612.0200000000004</v>
      </c>
      <c r="L591">
        <f>_xlfn.XLOOKUP($A591,ALGLIB_SSA_XAUUSD!$J$2:$J$1001,ALGLIB_SSA_XAUUSD!$N$2:$N$1001,"",0)</f>
        <v>4626.1169300000001</v>
      </c>
      <c r="M591">
        <f>_xlfn.XLOOKUP($A591,ALGLIB_SSA_XAUUSD!$J$2:$J$1001,ALGLIB_SSA_XAUUSD!$O$2:$O$1001,"",0)</f>
        <v>4629.2774900000004</v>
      </c>
      <c r="N591">
        <f>_xlfn.XLOOKUP($A591,ALGLIB_SSA_XAUUSD!$J$2:$J$1001,ALGLIB_SSA_XAUUSD!$P$2:$P$1001,"",0)</f>
        <v>4635.2770899999996</v>
      </c>
      <c r="O591">
        <f>_xlfn.XLOOKUP($A591,ALGLIB_SSA_XAUUSD!$J$2:$J$1001,ALGLIB_SSA_XAUUSD!$Q$2:$Q$1001,"",0)</f>
        <v>4618.2545799999998</v>
      </c>
      <c r="R591">
        <f t="shared" si="135"/>
        <v>1775570700</v>
      </c>
      <c r="S591" t="str">
        <f t="shared" si="136"/>
        <v>XAUUSD</v>
      </c>
      <c r="T591" t="str">
        <f t="shared" si="137"/>
        <v>M5</v>
      </c>
      <c r="U591">
        <f t="shared" si="138"/>
        <v>4612.0200000000004</v>
      </c>
      <c r="V591">
        <f t="shared" si="139"/>
        <v>4641.2519016666665</v>
      </c>
      <c r="W591">
        <f t="shared" si="140"/>
        <v>4644.9823308333334</v>
      </c>
      <c r="X591">
        <f t="shared" si="141"/>
        <v>4626.1169300000001</v>
      </c>
      <c r="Y591">
        <f t="shared" si="142"/>
        <v>4629.2774900000004</v>
      </c>
      <c r="Z591">
        <f t="shared" si="143"/>
        <v>4658.0614983333335</v>
      </c>
      <c r="AA591">
        <f t="shared" si="144"/>
        <v>4635.2770899999996</v>
      </c>
      <c r="AB591">
        <f t="shared" si="145"/>
        <v>4627.1537141666668</v>
      </c>
      <c r="AC591">
        <f t="shared" si="146"/>
        <v>4618.2545799999998</v>
      </c>
      <c r="AE591">
        <f t="shared" si="147"/>
        <v>4626.1169300000001</v>
      </c>
      <c r="AF591">
        <f t="shared" si="148"/>
        <v>4658.0614983333335</v>
      </c>
      <c r="AG591">
        <f t="shared" si="149"/>
        <v>4627.1537141666668</v>
      </c>
    </row>
    <row r="592" spans="1:33" x14ac:dyDescent="0.55000000000000004">
      <c r="A592">
        <f>ALGLIB_SSA_XAUUSD!J592</f>
        <v>1775571000</v>
      </c>
      <c r="B592" t="str">
        <f>_xlfn.XLOOKUP($A592,ALGLIB_SSA_XAUUSD!$A$2:$A$1001,ALGLIB_SSA_XAUUSD!$B$2:$B$1001,"",0)</f>
        <v/>
      </c>
      <c r="C592" t="str">
        <f>_xlfn.XLOOKUP($A592,ALGLIB_SSA_XAUUSD!$A$2:$A$1001,ALGLIB_SSA_XAUUSD!$C$2:$C$1001,"",0)</f>
        <v/>
      </c>
      <c r="D592" s="1">
        <f>D590+(D602-D590)*2/12</f>
        <v>4637.1166666666668</v>
      </c>
      <c r="E592" s="1">
        <f>E590+(E602-E590)*2/12</f>
        <v>4641.4585533333338</v>
      </c>
      <c r="F592" s="1">
        <f>F590+(F602-F590)*2/12</f>
        <v>4644.9189716666669</v>
      </c>
      <c r="G592" s="1">
        <f>G590+(G602-G590)*2/12</f>
        <v>4658.1240466666668</v>
      </c>
      <c r="H592" s="1">
        <f>H590+(H602-H590)*2/12</f>
        <v>4627.1906683333327</v>
      </c>
      <c r="I592" t="str">
        <f>_xlfn.XLOOKUP($A592,ALGLIB_SSA_XAUUSD!$J$2:$J$1001,ALGLIB_SSA_XAUUSD!$K$2:$K$1001,"",0)</f>
        <v>XAUUSD</v>
      </c>
      <c r="J592" t="str">
        <f>_xlfn.XLOOKUP($A592,ALGLIB_SSA_XAUUSD!$J$2:$J$1001,ALGLIB_SSA_XAUUSD!$L$2:$L$1001,"",0)</f>
        <v>M5</v>
      </c>
      <c r="K592">
        <f>_xlfn.XLOOKUP($A592,ALGLIB_SSA_XAUUSD!$J$2:$J$1001,ALGLIB_SSA_XAUUSD!$M$2:$M$1001,"",0)</f>
        <v>4622.28</v>
      </c>
      <c r="L592">
        <f>_xlfn.XLOOKUP($A592,ALGLIB_SSA_XAUUSD!$J$2:$J$1001,ALGLIB_SSA_XAUUSD!$N$2:$N$1001,"",0)</f>
        <v>4627.21515</v>
      </c>
      <c r="M592">
        <f>_xlfn.XLOOKUP($A592,ALGLIB_SSA_XAUUSD!$J$2:$J$1001,ALGLIB_SSA_XAUUSD!$O$2:$O$1001,"",0)</f>
        <v>4628.2463200000002</v>
      </c>
      <c r="N592">
        <f>_xlfn.XLOOKUP($A592,ALGLIB_SSA_XAUUSD!$J$2:$J$1001,ALGLIB_SSA_XAUUSD!$P$2:$P$1001,"",0)</f>
        <v>4635.4196199999997</v>
      </c>
      <c r="O592">
        <f>_xlfn.XLOOKUP($A592,ALGLIB_SSA_XAUUSD!$J$2:$J$1001,ALGLIB_SSA_XAUUSD!$Q$2:$Q$1001,"",0)</f>
        <v>4618.0305200000003</v>
      </c>
      <c r="R592">
        <f t="shared" si="135"/>
        <v>1775571000</v>
      </c>
      <c r="S592" t="str">
        <f t="shared" si="136"/>
        <v>XAUUSD</v>
      </c>
      <c r="T592" t="str">
        <f t="shared" si="137"/>
        <v>M5</v>
      </c>
      <c r="U592">
        <f t="shared" si="138"/>
        <v>4622.28</v>
      </c>
      <c r="V592">
        <f t="shared" si="139"/>
        <v>4641.4585533333338</v>
      </c>
      <c r="W592">
        <f t="shared" si="140"/>
        <v>4644.9189716666669</v>
      </c>
      <c r="X592">
        <f t="shared" si="141"/>
        <v>4627.21515</v>
      </c>
      <c r="Y592">
        <f t="shared" si="142"/>
        <v>4628.2463200000002</v>
      </c>
      <c r="Z592">
        <f t="shared" si="143"/>
        <v>4658.1240466666668</v>
      </c>
      <c r="AA592">
        <f t="shared" si="144"/>
        <v>4635.4196199999997</v>
      </c>
      <c r="AB592">
        <f t="shared" si="145"/>
        <v>4627.1906683333327</v>
      </c>
      <c r="AC592">
        <f t="shared" si="146"/>
        <v>4618.0305200000003</v>
      </c>
      <c r="AE592">
        <f t="shared" si="147"/>
        <v>4627.21515</v>
      </c>
      <c r="AF592">
        <f t="shared" si="148"/>
        <v>4658.1240466666668</v>
      </c>
      <c r="AG592">
        <f t="shared" si="149"/>
        <v>4627.1906683333327</v>
      </c>
    </row>
    <row r="593" spans="1:33" x14ac:dyDescent="0.55000000000000004">
      <c r="A593">
        <f>ALGLIB_SSA_XAUUSD!J593</f>
        <v>1775571300</v>
      </c>
      <c r="B593" t="str">
        <f>_xlfn.XLOOKUP($A593,ALGLIB_SSA_XAUUSD!$A$2:$A$1001,ALGLIB_SSA_XAUUSD!$B$2:$B$1001,"",0)</f>
        <v/>
      </c>
      <c r="C593" t="str">
        <f>_xlfn.XLOOKUP($A593,ALGLIB_SSA_XAUUSD!$A$2:$A$1001,ALGLIB_SSA_XAUUSD!$C$2:$C$1001,"",0)</f>
        <v/>
      </c>
      <c r="D593" s="1">
        <f>D590+(D602-D590)*3/12</f>
        <v>4638.96</v>
      </c>
      <c r="E593" s="1">
        <f>E590+(E602-E590)*3/12</f>
        <v>4641.6652050000002</v>
      </c>
      <c r="F593" s="1">
        <f>F590+(F602-F590)*3/12</f>
        <v>4644.8556124999996</v>
      </c>
      <c r="G593" s="1">
        <f>G590+(G602-G590)*3/12</f>
        <v>4658.1865950000001</v>
      </c>
      <c r="H593" s="1">
        <f>H590+(H602-H590)*3/12</f>
        <v>4627.2276224999996</v>
      </c>
      <c r="I593" t="str">
        <f>_xlfn.XLOOKUP($A593,ALGLIB_SSA_XAUUSD!$J$2:$J$1001,ALGLIB_SSA_XAUUSD!$K$2:$K$1001,"",0)</f>
        <v>XAUUSD</v>
      </c>
      <c r="J593" t="str">
        <f>_xlfn.XLOOKUP($A593,ALGLIB_SSA_XAUUSD!$J$2:$J$1001,ALGLIB_SSA_XAUUSD!$L$2:$L$1001,"",0)</f>
        <v>M5</v>
      </c>
      <c r="K593">
        <f>_xlfn.XLOOKUP($A593,ALGLIB_SSA_XAUUSD!$J$2:$J$1001,ALGLIB_SSA_XAUUSD!$M$2:$M$1001,"",0)</f>
        <v>4615.72</v>
      </c>
      <c r="L593">
        <f>_xlfn.XLOOKUP($A593,ALGLIB_SSA_XAUUSD!$J$2:$J$1001,ALGLIB_SSA_XAUUSD!$N$2:$N$1001,"",0)</f>
        <v>4630.6109999999999</v>
      </c>
      <c r="M593">
        <f>_xlfn.XLOOKUP($A593,ALGLIB_SSA_XAUUSD!$J$2:$J$1001,ALGLIB_SSA_XAUUSD!$O$2:$O$1001,"",0)</f>
        <v>4629.4286599999996</v>
      </c>
      <c r="N593">
        <f>_xlfn.XLOOKUP($A593,ALGLIB_SSA_XAUUSD!$J$2:$J$1001,ALGLIB_SSA_XAUUSD!$P$2:$P$1001,"",0)</f>
        <v>4637.9026199999998</v>
      </c>
      <c r="O593">
        <f>_xlfn.XLOOKUP($A593,ALGLIB_SSA_XAUUSD!$J$2:$J$1001,ALGLIB_SSA_XAUUSD!$Q$2:$Q$1001,"",0)</f>
        <v>4620.6907199999996</v>
      </c>
      <c r="R593">
        <f t="shared" si="135"/>
        <v>1775571300</v>
      </c>
      <c r="S593" t="str">
        <f t="shared" si="136"/>
        <v>XAUUSD</v>
      </c>
      <c r="T593" t="str">
        <f t="shared" si="137"/>
        <v>M5</v>
      </c>
      <c r="U593">
        <f t="shared" si="138"/>
        <v>4615.72</v>
      </c>
      <c r="V593">
        <f t="shared" si="139"/>
        <v>4641.6652050000002</v>
      </c>
      <c r="W593">
        <f t="shared" si="140"/>
        <v>4644.8556124999996</v>
      </c>
      <c r="X593">
        <f t="shared" si="141"/>
        <v>4630.6109999999999</v>
      </c>
      <c r="Y593">
        <f t="shared" si="142"/>
        <v>4629.4286599999996</v>
      </c>
      <c r="Z593">
        <f t="shared" si="143"/>
        <v>4658.1865950000001</v>
      </c>
      <c r="AA593">
        <f t="shared" si="144"/>
        <v>4637.9026199999998</v>
      </c>
      <c r="AB593">
        <f t="shared" si="145"/>
        <v>4627.2276224999996</v>
      </c>
      <c r="AC593">
        <f t="shared" si="146"/>
        <v>4620.6907199999996</v>
      </c>
      <c r="AE593">
        <f t="shared" si="147"/>
        <v>4630.6109999999999</v>
      </c>
      <c r="AF593">
        <f t="shared" si="148"/>
        <v>4658.1865950000001</v>
      </c>
      <c r="AG593">
        <f t="shared" si="149"/>
        <v>4627.2276224999996</v>
      </c>
    </row>
    <row r="594" spans="1:33" x14ac:dyDescent="0.55000000000000004">
      <c r="A594">
        <f>ALGLIB_SSA_XAUUSD!J594</f>
        <v>1775571600</v>
      </c>
      <c r="B594" t="str">
        <f>_xlfn.XLOOKUP($A594,ALGLIB_SSA_XAUUSD!$A$2:$A$1001,ALGLIB_SSA_XAUUSD!$B$2:$B$1001,"",0)</f>
        <v/>
      </c>
      <c r="C594" t="str">
        <f>_xlfn.XLOOKUP($A594,ALGLIB_SSA_XAUUSD!$A$2:$A$1001,ALGLIB_SSA_XAUUSD!$C$2:$C$1001,"",0)</f>
        <v/>
      </c>
      <c r="D594" s="1">
        <f>D590+(D602-D590)*4/12</f>
        <v>4640.8033333333333</v>
      </c>
      <c r="E594" s="1">
        <f>E590+(E602-E590)*4/12</f>
        <v>4641.8718566666666</v>
      </c>
      <c r="F594" s="1">
        <f>F590+(F602-F590)*4/12</f>
        <v>4644.7922533333331</v>
      </c>
      <c r="G594" s="1">
        <f>G590+(G602-G590)*4/12</f>
        <v>4658.2491433333334</v>
      </c>
      <c r="H594" s="1">
        <f>H590+(H602-H590)*4/12</f>
        <v>4627.2645766666665</v>
      </c>
      <c r="I594" t="str">
        <f>_xlfn.XLOOKUP($A594,ALGLIB_SSA_XAUUSD!$J$2:$J$1001,ALGLIB_SSA_XAUUSD!$K$2:$K$1001,"",0)</f>
        <v>XAUUSD</v>
      </c>
      <c r="J594" t="str">
        <f>_xlfn.XLOOKUP($A594,ALGLIB_SSA_XAUUSD!$J$2:$J$1001,ALGLIB_SSA_XAUUSD!$L$2:$L$1001,"",0)</f>
        <v>M5</v>
      </c>
      <c r="K594">
        <f>_xlfn.XLOOKUP($A594,ALGLIB_SSA_XAUUSD!$J$2:$J$1001,ALGLIB_SSA_XAUUSD!$M$2:$M$1001,"",0)</f>
        <v>4642.16</v>
      </c>
      <c r="L594">
        <f>_xlfn.XLOOKUP($A594,ALGLIB_SSA_XAUUSD!$J$2:$J$1001,ALGLIB_SSA_XAUUSD!$N$2:$N$1001,"",0)</f>
        <v>4635.7302499999996</v>
      </c>
      <c r="M594">
        <f>_xlfn.XLOOKUP($A594,ALGLIB_SSA_XAUUSD!$J$2:$J$1001,ALGLIB_SSA_XAUUSD!$O$2:$O$1001,"",0)</f>
        <v>4632.5794500000002</v>
      </c>
      <c r="N594">
        <f>_xlfn.XLOOKUP($A594,ALGLIB_SSA_XAUUSD!$J$2:$J$1001,ALGLIB_SSA_XAUUSD!$P$2:$P$1001,"",0)</f>
        <v>4642.1791300000004</v>
      </c>
      <c r="O594">
        <f>_xlfn.XLOOKUP($A594,ALGLIB_SSA_XAUUSD!$J$2:$J$1001,ALGLIB_SSA_XAUUSD!$Q$2:$Q$1001,"",0)</f>
        <v>4625.7124700000004</v>
      </c>
      <c r="R594">
        <f t="shared" si="135"/>
        <v>1775571600</v>
      </c>
      <c r="S594" t="str">
        <f t="shared" si="136"/>
        <v>XAUUSD</v>
      </c>
      <c r="T594" t="str">
        <f t="shared" si="137"/>
        <v>M5</v>
      </c>
      <c r="U594">
        <f t="shared" si="138"/>
        <v>4642.16</v>
      </c>
      <c r="V594">
        <f t="shared" si="139"/>
        <v>4641.8718566666666</v>
      </c>
      <c r="W594">
        <f t="shared" si="140"/>
        <v>4644.7922533333331</v>
      </c>
      <c r="X594">
        <f t="shared" si="141"/>
        <v>4635.7302499999996</v>
      </c>
      <c r="Y594">
        <f t="shared" si="142"/>
        <v>4632.5794500000002</v>
      </c>
      <c r="Z594">
        <f t="shared" si="143"/>
        <v>4658.2491433333334</v>
      </c>
      <c r="AA594">
        <f t="shared" si="144"/>
        <v>4642.1791300000004</v>
      </c>
      <c r="AB594">
        <f t="shared" si="145"/>
        <v>4627.2645766666665</v>
      </c>
      <c r="AC594">
        <f t="shared" si="146"/>
        <v>4625.7124700000004</v>
      </c>
      <c r="AE594">
        <f t="shared" si="147"/>
        <v>4635.7302499999996</v>
      </c>
      <c r="AF594">
        <f t="shared" si="148"/>
        <v>4658.2491433333334</v>
      </c>
      <c r="AG594">
        <f t="shared" si="149"/>
        <v>4627.2645766666665</v>
      </c>
    </row>
    <row r="595" spans="1:33" x14ac:dyDescent="0.55000000000000004">
      <c r="A595">
        <f>ALGLIB_SSA_XAUUSD!J595</f>
        <v>1775571900</v>
      </c>
      <c r="B595" t="str">
        <f>_xlfn.XLOOKUP($A595,ALGLIB_SSA_XAUUSD!$A$2:$A$1001,ALGLIB_SSA_XAUUSD!$B$2:$B$1001,"",0)</f>
        <v/>
      </c>
      <c r="C595" t="str">
        <f>_xlfn.XLOOKUP($A595,ALGLIB_SSA_XAUUSD!$A$2:$A$1001,ALGLIB_SSA_XAUUSD!$C$2:$C$1001,"",0)</f>
        <v/>
      </c>
      <c r="D595" s="1">
        <f>D590+(D602-D590)*5/12</f>
        <v>4642.6466666666665</v>
      </c>
      <c r="E595" s="1">
        <f>E590+(E602-E590)*5/12</f>
        <v>4642.078508333333</v>
      </c>
      <c r="F595" s="1">
        <f>F590+(F602-F590)*5/12</f>
        <v>4644.7288941666666</v>
      </c>
      <c r="G595" s="1">
        <f>G590+(G602-G590)*5/12</f>
        <v>4658.3116916666668</v>
      </c>
      <c r="H595" s="1">
        <f>H590+(H602-H590)*5/12</f>
        <v>4627.3015308333333</v>
      </c>
      <c r="I595" t="str">
        <f>_xlfn.XLOOKUP($A595,ALGLIB_SSA_XAUUSD!$J$2:$J$1001,ALGLIB_SSA_XAUUSD!$K$2:$K$1001,"",0)</f>
        <v>XAUUSD</v>
      </c>
      <c r="J595" t="str">
        <f>_xlfn.XLOOKUP($A595,ALGLIB_SSA_XAUUSD!$J$2:$J$1001,ALGLIB_SSA_XAUUSD!$L$2:$L$1001,"",0)</f>
        <v>M5</v>
      </c>
      <c r="K595">
        <f>_xlfn.XLOOKUP($A595,ALGLIB_SSA_XAUUSD!$J$2:$J$1001,ALGLIB_SSA_XAUUSD!$M$2:$M$1001,"",0)</f>
        <v>4645.16</v>
      </c>
      <c r="L595">
        <f>_xlfn.XLOOKUP($A595,ALGLIB_SSA_XAUUSD!$J$2:$J$1001,ALGLIB_SSA_XAUUSD!$N$2:$N$1001,"",0)</f>
        <v>4640.9054299999998</v>
      </c>
      <c r="M595">
        <f>_xlfn.XLOOKUP($A595,ALGLIB_SSA_XAUUSD!$J$2:$J$1001,ALGLIB_SSA_XAUUSD!$O$2:$O$1001,"",0)</f>
        <v>4636.74244</v>
      </c>
      <c r="N595">
        <f>_xlfn.XLOOKUP($A595,ALGLIB_SSA_XAUUSD!$J$2:$J$1001,ALGLIB_SSA_XAUUSD!$P$2:$P$1001,"",0)</f>
        <v>4646.8545999999997</v>
      </c>
      <c r="O595">
        <f>_xlfn.XLOOKUP($A595,ALGLIB_SSA_XAUUSD!$J$2:$J$1001,ALGLIB_SSA_XAUUSD!$Q$2:$Q$1001,"",0)</f>
        <v>4631.9724500000002</v>
      </c>
      <c r="R595">
        <f t="shared" si="135"/>
        <v>1775571900</v>
      </c>
      <c r="S595" t="str">
        <f t="shared" si="136"/>
        <v>XAUUSD</v>
      </c>
      <c r="T595" t="str">
        <f t="shared" si="137"/>
        <v>M5</v>
      </c>
      <c r="U595">
        <f t="shared" si="138"/>
        <v>4645.16</v>
      </c>
      <c r="V595">
        <f t="shared" si="139"/>
        <v>4642.078508333333</v>
      </c>
      <c r="W595">
        <f t="shared" si="140"/>
        <v>4644.7288941666666</v>
      </c>
      <c r="X595">
        <f t="shared" si="141"/>
        <v>4640.9054299999998</v>
      </c>
      <c r="Y595">
        <f t="shared" si="142"/>
        <v>4636.74244</v>
      </c>
      <c r="Z595">
        <f t="shared" si="143"/>
        <v>4658.3116916666668</v>
      </c>
      <c r="AA595">
        <f t="shared" si="144"/>
        <v>4646.8545999999997</v>
      </c>
      <c r="AB595">
        <f t="shared" si="145"/>
        <v>4627.3015308333333</v>
      </c>
      <c r="AC595">
        <f t="shared" si="146"/>
        <v>4631.9724500000002</v>
      </c>
      <c r="AE595">
        <f t="shared" si="147"/>
        <v>4640.9054299999998</v>
      </c>
      <c r="AF595">
        <f t="shared" si="148"/>
        <v>4658.3116916666668</v>
      </c>
      <c r="AG595">
        <f t="shared" si="149"/>
        <v>4627.3015308333333</v>
      </c>
    </row>
    <row r="596" spans="1:33" x14ac:dyDescent="0.55000000000000004">
      <c r="A596">
        <f>ALGLIB_SSA_XAUUSD!J596</f>
        <v>1775572200</v>
      </c>
      <c r="B596" t="str">
        <f>_xlfn.XLOOKUP($A596,ALGLIB_SSA_XAUUSD!$A$2:$A$1001,ALGLIB_SSA_XAUUSD!$B$2:$B$1001,"",0)</f>
        <v/>
      </c>
      <c r="C596" t="str">
        <f>_xlfn.XLOOKUP($A596,ALGLIB_SSA_XAUUSD!$A$2:$A$1001,ALGLIB_SSA_XAUUSD!$C$2:$C$1001,"",0)</f>
        <v/>
      </c>
      <c r="D596" s="1">
        <f>D590+(D602-D590)*6/12</f>
        <v>4644.49</v>
      </c>
      <c r="E596" s="1">
        <f>E590+(E602-E590)*6/12</f>
        <v>4642.2851599999995</v>
      </c>
      <c r="F596" s="1">
        <f>F590+(F602-F590)*6/12</f>
        <v>4644.6655350000001</v>
      </c>
      <c r="G596" s="1">
        <f>G590+(G602-G590)*6/12</f>
        <v>4658.3742400000001</v>
      </c>
      <c r="H596" s="1">
        <f>H590+(H602-H590)*6/12</f>
        <v>4627.3384850000002</v>
      </c>
      <c r="I596" t="str">
        <f>_xlfn.XLOOKUP($A596,ALGLIB_SSA_XAUUSD!$J$2:$J$1001,ALGLIB_SSA_XAUUSD!$K$2:$K$1001,"",0)</f>
        <v>XAUUSD</v>
      </c>
      <c r="J596" t="str">
        <f>_xlfn.XLOOKUP($A596,ALGLIB_SSA_XAUUSD!$J$2:$J$1001,ALGLIB_SSA_XAUUSD!$L$2:$L$1001,"",0)</f>
        <v>M5</v>
      </c>
      <c r="K596">
        <f>_xlfn.XLOOKUP($A596,ALGLIB_SSA_XAUUSD!$J$2:$J$1001,ALGLIB_SSA_XAUUSD!$M$2:$M$1001,"",0)</f>
        <v>4653.28</v>
      </c>
      <c r="L596">
        <f>_xlfn.XLOOKUP($A596,ALGLIB_SSA_XAUUSD!$J$2:$J$1001,ALGLIB_SSA_XAUUSD!$N$2:$N$1001,"",0)</f>
        <v>4645.0864300000003</v>
      </c>
      <c r="M596">
        <f>_xlfn.XLOOKUP($A596,ALGLIB_SSA_XAUUSD!$J$2:$J$1001,ALGLIB_SSA_XAUUSD!$O$2:$O$1001,"",0)</f>
        <v>4640.9144299999998</v>
      </c>
      <c r="N596">
        <f>_xlfn.XLOOKUP($A596,ALGLIB_SSA_XAUUSD!$J$2:$J$1001,ALGLIB_SSA_XAUUSD!$P$2:$P$1001,"",0)</f>
        <v>4650.8806599999998</v>
      </c>
      <c r="O596">
        <f>_xlfn.XLOOKUP($A596,ALGLIB_SSA_XAUUSD!$J$2:$J$1001,ALGLIB_SSA_XAUUSD!$Q$2:$Q$1001,"",0)</f>
        <v>4637.7064</v>
      </c>
      <c r="R596">
        <f t="shared" si="135"/>
        <v>1775572200</v>
      </c>
      <c r="S596" t="str">
        <f t="shared" si="136"/>
        <v>XAUUSD</v>
      </c>
      <c r="T596" t="str">
        <f t="shared" si="137"/>
        <v>M5</v>
      </c>
      <c r="U596">
        <f t="shared" si="138"/>
        <v>4653.28</v>
      </c>
      <c r="V596">
        <f t="shared" si="139"/>
        <v>4642.2851599999995</v>
      </c>
      <c r="W596">
        <f t="shared" si="140"/>
        <v>4644.6655350000001</v>
      </c>
      <c r="X596">
        <f t="shared" si="141"/>
        <v>4645.0864300000003</v>
      </c>
      <c r="Y596">
        <f t="shared" si="142"/>
        <v>4640.9144299999998</v>
      </c>
      <c r="Z596">
        <f t="shared" si="143"/>
        <v>4658.3742400000001</v>
      </c>
      <c r="AA596">
        <f t="shared" si="144"/>
        <v>4650.8806599999998</v>
      </c>
      <c r="AB596">
        <f t="shared" si="145"/>
        <v>4627.3384850000002</v>
      </c>
      <c r="AC596">
        <f t="shared" si="146"/>
        <v>4637.7064</v>
      </c>
      <c r="AE596">
        <f t="shared" si="147"/>
        <v>4645.0864300000003</v>
      </c>
      <c r="AF596">
        <f t="shared" si="148"/>
        <v>4658.3742400000001</v>
      </c>
      <c r="AG596">
        <f t="shared" si="149"/>
        <v>4627.3384850000002</v>
      </c>
    </row>
    <row r="597" spans="1:33" x14ac:dyDescent="0.55000000000000004">
      <c r="A597">
        <f>ALGLIB_SSA_XAUUSD!J597</f>
        <v>1775572500</v>
      </c>
      <c r="B597" t="str">
        <f>_xlfn.XLOOKUP($A597,ALGLIB_SSA_XAUUSD!$A$2:$A$1001,ALGLIB_SSA_XAUUSD!$B$2:$B$1001,"",0)</f>
        <v/>
      </c>
      <c r="C597" t="str">
        <f>_xlfn.XLOOKUP($A597,ALGLIB_SSA_XAUUSD!$A$2:$A$1001,ALGLIB_SSA_XAUUSD!$C$2:$C$1001,"",0)</f>
        <v/>
      </c>
      <c r="D597" s="1">
        <f>D590+(D602-D590)*7/12</f>
        <v>4646.3333333333339</v>
      </c>
      <c r="E597" s="1">
        <f>E590+(E602-E590)*7/12</f>
        <v>4642.4918116666668</v>
      </c>
      <c r="F597" s="1">
        <f>F590+(F602-F590)*7/12</f>
        <v>4644.6021758333336</v>
      </c>
      <c r="G597" s="1">
        <f>G590+(G602-G590)*7/12</f>
        <v>4658.4367883333334</v>
      </c>
      <c r="H597" s="1">
        <f>H590+(H602-H590)*7/12</f>
        <v>4627.3754391666662</v>
      </c>
      <c r="I597" t="str">
        <f>_xlfn.XLOOKUP($A597,ALGLIB_SSA_XAUUSD!$J$2:$J$1001,ALGLIB_SSA_XAUUSD!$K$2:$K$1001,"",0)</f>
        <v>XAUUSD</v>
      </c>
      <c r="J597" t="str">
        <f>_xlfn.XLOOKUP($A597,ALGLIB_SSA_XAUUSD!$J$2:$J$1001,ALGLIB_SSA_XAUUSD!$L$2:$L$1001,"",0)</f>
        <v>M5</v>
      </c>
      <c r="K597">
        <f>_xlfn.XLOOKUP($A597,ALGLIB_SSA_XAUUSD!$J$2:$J$1001,ALGLIB_SSA_XAUUSD!$M$2:$M$1001,"",0)</f>
        <v>4654.95</v>
      </c>
      <c r="L597">
        <f>_xlfn.XLOOKUP($A597,ALGLIB_SSA_XAUUSD!$J$2:$J$1001,ALGLIB_SSA_XAUUSD!$N$2:$N$1001,"",0)</f>
        <v>4647.3753500000003</v>
      </c>
      <c r="M597">
        <f>_xlfn.XLOOKUP($A597,ALGLIB_SSA_XAUUSD!$J$2:$J$1001,ALGLIB_SSA_XAUUSD!$O$2:$O$1001,"",0)</f>
        <v>4644.1448899999996</v>
      </c>
      <c r="N597">
        <f>_xlfn.XLOOKUP($A597,ALGLIB_SSA_XAUUSD!$J$2:$J$1001,ALGLIB_SSA_XAUUSD!$P$2:$P$1001,"",0)</f>
        <v>4653.3725400000003</v>
      </c>
      <c r="O597">
        <f>_xlfn.XLOOKUP($A597,ALGLIB_SSA_XAUUSD!$J$2:$J$1001,ALGLIB_SSA_XAUUSD!$Q$2:$Q$1001,"",0)</f>
        <v>4641.8457799999996</v>
      </c>
      <c r="R597">
        <f t="shared" si="135"/>
        <v>1775572500</v>
      </c>
      <c r="S597" t="str">
        <f t="shared" si="136"/>
        <v>XAUUSD</v>
      </c>
      <c r="T597" t="str">
        <f t="shared" si="137"/>
        <v>M5</v>
      </c>
      <c r="U597">
        <f t="shared" si="138"/>
        <v>4654.95</v>
      </c>
      <c r="V597">
        <f t="shared" si="139"/>
        <v>4642.4918116666668</v>
      </c>
      <c r="W597">
        <f t="shared" si="140"/>
        <v>4644.6021758333336</v>
      </c>
      <c r="X597">
        <f t="shared" si="141"/>
        <v>4647.3753500000003</v>
      </c>
      <c r="Y597">
        <f t="shared" si="142"/>
        <v>4644.1448899999996</v>
      </c>
      <c r="Z597">
        <f t="shared" si="143"/>
        <v>4658.4367883333334</v>
      </c>
      <c r="AA597">
        <f t="shared" si="144"/>
        <v>4653.3725400000003</v>
      </c>
      <c r="AB597">
        <f t="shared" si="145"/>
        <v>4627.3754391666662</v>
      </c>
      <c r="AC597">
        <f t="shared" si="146"/>
        <v>4641.8457799999996</v>
      </c>
      <c r="AE597">
        <f t="shared" si="147"/>
        <v>4647.3753500000003</v>
      </c>
      <c r="AF597">
        <f t="shared" si="148"/>
        <v>4658.4367883333334</v>
      </c>
      <c r="AG597">
        <f t="shared" si="149"/>
        <v>4627.3754391666662</v>
      </c>
    </row>
    <row r="598" spans="1:33" x14ac:dyDescent="0.55000000000000004">
      <c r="A598">
        <f>ALGLIB_SSA_XAUUSD!J598</f>
        <v>1775572800</v>
      </c>
      <c r="B598" t="str">
        <f>_xlfn.XLOOKUP($A598,ALGLIB_SSA_XAUUSD!$A$2:$A$1001,ALGLIB_SSA_XAUUSD!$B$2:$B$1001,"",0)</f>
        <v/>
      </c>
      <c r="C598" t="str">
        <f>_xlfn.XLOOKUP($A598,ALGLIB_SSA_XAUUSD!$A$2:$A$1001,ALGLIB_SSA_XAUUSD!$C$2:$C$1001,"",0)</f>
        <v/>
      </c>
      <c r="D598" s="1">
        <f>D590+(D602-D590)*8/12</f>
        <v>4648.1766666666672</v>
      </c>
      <c r="E598" s="1">
        <f>E590+(E602-E590)*8/12</f>
        <v>4642.6984633333332</v>
      </c>
      <c r="F598" s="1">
        <f>F590+(F602-F590)*8/12</f>
        <v>4644.5388166666671</v>
      </c>
      <c r="G598" s="1">
        <f>G590+(G602-G590)*8/12</f>
        <v>4658.4993366666667</v>
      </c>
      <c r="H598" s="1">
        <f>H590+(H602-H590)*8/12</f>
        <v>4627.4123933333331</v>
      </c>
      <c r="I598" t="str">
        <f>_xlfn.XLOOKUP($A598,ALGLIB_SSA_XAUUSD!$J$2:$J$1001,ALGLIB_SSA_XAUUSD!$K$2:$K$1001,"",0)</f>
        <v>XAUUSD</v>
      </c>
      <c r="J598" t="str">
        <f>_xlfn.XLOOKUP($A598,ALGLIB_SSA_XAUUSD!$J$2:$J$1001,ALGLIB_SSA_XAUUSD!$L$2:$L$1001,"",0)</f>
        <v>M5</v>
      </c>
      <c r="K598">
        <f>_xlfn.XLOOKUP($A598,ALGLIB_SSA_XAUUSD!$J$2:$J$1001,ALGLIB_SSA_XAUUSD!$M$2:$M$1001,"",0)</f>
        <v>4647.16</v>
      </c>
      <c r="L598">
        <f>_xlfn.XLOOKUP($A598,ALGLIB_SSA_XAUUSD!$J$2:$J$1001,ALGLIB_SSA_XAUUSD!$N$2:$N$1001,"",0)</f>
        <v>4647.4974400000001</v>
      </c>
      <c r="M598">
        <f>_xlfn.XLOOKUP($A598,ALGLIB_SSA_XAUUSD!$J$2:$J$1001,ALGLIB_SSA_XAUUSD!$O$2:$O$1001,"",0)</f>
        <v>4645.8211700000002</v>
      </c>
      <c r="N598">
        <f>_xlfn.XLOOKUP($A598,ALGLIB_SSA_XAUUSD!$J$2:$J$1001,ALGLIB_SSA_XAUUSD!$P$2:$P$1001,"",0)</f>
        <v>4653.8074299999998</v>
      </c>
      <c r="O598">
        <f>_xlfn.XLOOKUP($A598,ALGLIB_SSA_XAUUSD!$J$2:$J$1001,ALGLIB_SSA_XAUUSD!$Q$2:$Q$1001,"",0)</f>
        <v>4643.5813099999996</v>
      </c>
      <c r="R598">
        <f t="shared" si="135"/>
        <v>1775572800</v>
      </c>
      <c r="S598" t="str">
        <f t="shared" si="136"/>
        <v>XAUUSD</v>
      </c>
      <c r="T598" t="str">
        <f t="shared" si="137"/>
        <v>M5</v>
      </c>
      <c r="U598">
        <f t="shared" si="138"/>
        <v>4647.16</v>
      </c>
      <c r="V598">
        <f t="shared" si="139"/>
        <v>4642.6984633333332</v>
      </c>
      <c r="W598">
        <f t="shared" si="140"/>
        <v>4644.5388166666671</v>
      </c>
      <c r="X598">
        <f t="shared" si="141"/>
        <v>4647.4974400000001</v>
      </c>
      <c r="Y598">
        <f t="shared" si="142"/>
        <v>4645.8211700000002</v>
      </c>
      <c r="Z598">
        <f t="shared" si="143"/>
        <v>4658.4993366666667</v>
      </c>
      <c r="AA598">
        <f t="shared" si="144"/>
        <v>4653.8074299999998</v>
      </c>
      <c r="AB598">
        <f t="shared" si="145"/>
        <v>4627.4123933333331</v>
      </c>
      <c r="AC598">
        <f t="shared" si="146"/>
        <v>4643.5813099999996</v>
      </c>
      <c r="AE598">
        <f t="shared" si="147"/>
        <v>4647.4974400000001</v>
      </c>
      <c r="AF598">
        <f t="shared" si="148"/>
        <v>4658.4993366666667</v>
      </c>
      <c r="AG598">
        <f t="shared" si="149"/>
        <v>4627.4123933333331</v>
      </c>
    </row>
    <row r="599" spans="1:33" x14ac:dyDescent="0.55000000000000004">
      <c r="A599">
        <f>ALGLIB_SSA_XAUUSD!J599</f>
        <v>1775573100</v>
      </c>
      <c r="B599" t="str">
        <f>_xlfn.XLOOKUP($A599,ALGLIB_SSA_XAUUSD!$A$2:$A$1001,ALGLIB_SSA_XAUUSD!$B$2:$B$1001,"",0)</f>
        <v/>
      </c>
      <c r="C599" t="str">
        <f>_xlfn.XLOOKUP($A599,ALGLIB_SSA_XAUUSD!$A$2:$A$1001,ALGLIB_SSA_XAUUSD!$C$2:$C$1001,"",0)</f>
        <v/>
      </c>
      <c r="D599" s="1">
        <f>D590+(D602-D590)*9/12</f>
        <v>4650.0200000000004</v>
      </c>
      <c r="E599" s="1">
        <f>E590+(E602-E590)*9/12</f>
        <v>4642.9051149999996</v>
      </c>
      <c r="F599" s="1">
        <f>F590+(F602-F590)*9/12</f>
        <v>4644.4754575000006</v>
      </c>
      <c r="G599" s="1">
        <f>G590+(G602-G590)*9/12</f>
        <v>4658.5618850000001</v>
      </c>
      <c r="H599" s="1">
        <f>H590+(H602-H590)*9/12</f>
        <v>4627.4493474999999</v>
      </c>
      <c r="I599" t="str">
        <f>_xlfn.XLOOKUP($A599,ALGLIB_SSA_XAUUSD!$J$2:$J$1001,ALGLIB_SSA_XAUUSD!$K$2:$K$1001,"",0)</f>
        <v>XAUUSD</v>
      </c>
      <c r="J599" t="str">
        <f>_xlfn.XLOOKUP($A599,ALGLIB_SSA_XAUUSD!$J$2:$J$1001,ALGLIB_SSA_XAUUSD!$L$2:$L$1001,"",0)</f>
        <v>M5</v>
      </c>
      <c r="K599">
        <f>_xlfn.XLOOKUP($A599,ALGLIB_SSA_XAUUSD!$J$2:$J$1001,ALGLIB_SSA_XAUUSD!$M$2:$M$1001,"",0)</f>
        <v>4649.03</v>
      </c>
      <c r="L599">
        <f>_xlfn.XLOOKUP($A599,ALGLIB_SSA_XAUUSD!$J$2:$J$1001,ALGLIB_SSA_XAUUSD!$N$2:$N$1001,"",0)</f>
        <v>4645.9023999999999</v>
      </c>
      <c r="M599">
        <f>_xlfn.XLOOKUP($A599,ALGLIB_SSA_XAUUSD!$J$2:$J$1001,ALGLIB_SSA_XAUUSD!$O$2:$O$1001,"",0)</f>
        <v>4645.8617800000002</v>
      </c>
      <c r="N599">
        <f>_xlfn.XLOOKUP($A599,ALGLIB_SSA_XAUUSD!$J$2:$J$1001,ALGLIB_SSA_XAUUSD!$P$2:$P$1001,"",0)</f>
        <v>4652.4301100000002</v>
      </c>
      <c r="O599">
        <f>_xlfn.XLOOKUP($A599,ALGLIB_SSA_XAUUSD!$J$2:$J$1001,ALGLIB_SSA_XAUUSD!$Q$2:$Q$1001,"",0)</f>
        <v>4643.0054799999998</v>
      </c>
      <c r="R599">
        <f t="shared" si="135"/>
        <v>1775573100</v>
      </c>
      <c r="S599" t="str">
        <f t="shared" si="136"/>
        <v>XAUUSD</v>
      </c>
      <c r="T599" t="str">
        <f t="shared" si="137"/>
        <v>M5</v>
      </c>
      <c r="U599">
        <f t="shared" si="138"/>
        <v>4649.03</v>
      </c>
      <c r="V599">
        <f t="shared" si="139"/>
        <v>4642.9051149999996</v>
      </c>
      <c r="W599">
        <f t="shared" si="140"/>
        <v>4644.4754575000006</v>
      </c>
      <c r="X599">
        <f t="shared" si="141"/>
        <v>4645.9023999999999</v>
      </c>
      <c r="Y599">
        <f t="shared" si="142"/>
        <v>4645.8617800000002</v>
      </c>
      <c r="Z599">
        <f t="shared" si="143"/>
        <v>4658.5618850000001</v>
      </c>
      <c r="AA599">
        <f t="shared" si="144"/>
        <v>4652.4301100000002</v>
      </c>
      <c r="AB599">
        <f t="shared" si="145"/>
        <v>4627.4493474999999</v>
      </c>
      <c r="AC599">
        <f t="shared" si="146"/>
        <v>4643.0054799999998</v>
      </c>
      <c r="AE599">
        <f t="shared" si="147"/>
        <v>4645.9023999999999</v>
      </c>
      <c r="AF599">
        <f t="shared" si="148"/>
        <v>4658.5618850000001</v>
      </c>
      <c r="AG599">
        <f t="shared" si="149"/>
        <v>4627.4493474999999</v>
      </c>
    </row>
    <row r="600" spans="1:33" x14ac:dyDescent="0.55000000000000004">
      <c r="A600">
        <f>ALGLIB_SSA_XAUUSD!J600</f>
        <v>1775573400</v>
      </c>
      <c r="B600" t="str">
        <f>_xlfn.XLOOKUP($A600,ALGLIB_SSA_XAUUSD!$A$2:$A$1001,ALGLIB_SSA_XAUUSD!$B$2:$B$1001,"",0)</f>
        <v/>
      </c>
      <c r="C600" t="str">
        <f>_xlfn.XLOOKUP($A600,ALGLIB_SSA_XAUUSD!$A$2:$A$1001,ALGLIB_SSA_XAUUSD!$C$2:$C$1001,"",0)</f>
        <v/>
      </c>
      <c r="D600" s="1">
        <f>D590+(D602-D590)*10/12</f>
        <v>4651.8633333333337</v>
      </c>
      <c r="E600" s="1">
        <f>E590+(E602-E590)*10/12</f>
        <v>4643.1117666666669</v>
      </c>
      <c r="F600" s="1">
        <f>F590+(F602-F590)*10/12</f>
        <v>4644.4120983333332</v>
      </c>
      <c r="G600" s="1">
        <f>G590+(G602-G590)*10/12</f>
        <v>4658.6244333333334</v>
      </c>
      <c r="H600" s="1">
        <f>H590+(H602-H590)*10/12</f>
        <v>4627.4863016666659</v>
      </c>
      <c r="I600" t="str">
        <f>_xlfn.XLOOKUP($A600,ALGLIB_SSA_XAUUSD!$J$2:$J$1001,ALGLIB_SSA_XAUUSD!$K$2:$K$1001,"",0)</f>
        <v>XAUUSD</v>
      </c>
      <c r="J600" t="str">
        <f>_xlfn.XLOOKUP($A600,ALGLIB_SSA_XAUUSD!$J$2:$J$1001,ALGLIB_SSA_XAUUSD!$L$2:$L$1001,"",0)</f>
        <v>M5</v>
      </c>
      <c r="K600">
        <f>_xlfn.XLOOKUP($A600,ALGLIB_SSA_XAUUSD!$J$2:$J$1001,ALGLIB_SSA_XAUUSD!$M$2:$M$1001,"",0)</f>
        <v>4639.97</v>
      </c>
      <c r="L600">
        <f>_xlfn.XLOOKUP($A600,ALGLIB_SSA_XAUUSD!$J$2:$J$1001,ALGLIB_SSA_XAUUSD!$N$2:$N$1001,"",0)</f>
        <v>4643.17724</v>
      </c>
      <c r="M600">
        <f>_xlfn.XLOOKUP($A600,ALGLIB_SSA_XAUUSD!$J$2:$J$1001,ALGLIB_SSA_XAUUSD!$O$2:$O$1001,"",0)</f>
        <v>4644.5195100000001</v>
      </c>
      <c r="N600">
        <f>_xlfn.XLOOKUP($A600,ALGLIB_SSA_XAUUSD!$J$2:$J$1001,ALGLIB_SSA_XAUUSD!$P$2:$P$1001,"",0)</f>
        <v>4649.7130699999998</v>
      </c>
      <c r="O600">
        <f>_xlfn.XLOOKUP($A600,ALGLIB_SSA_XAUUSD!$J$2:$J$1001,ALGLIB_SSA_XAUUSD!$Q$2:$Q$1001,"",0)</f>
        <v>4640.6241600000003</v>
      </c>
      <c r="R600">
        <f t="shared" si="135"/>
        <v>1775573400</v>
      </c>
      <c r="S600" t="str">
        <f t="shared" si="136"/>
        <v>XAUUSD</v>
      </c>
      <c r="T600" t="str">
        <f t="shared" si="137"/>
        <v>M5</v>
      </c>
      <c r="U600">
        <f t="shared" si="138"/>
        <v>4639.97</v>
      </c>
      <c r="V600">
        <f t="shared" si="139"/>
        <v>4643.1117666666669</v>
      </c>
      <c r="W600">
        <f t="shared" si="140"/>
        <v>4644.4120983333332</v>
      </c>
      <c r="X600">
        <f t="shared" si="141"/>
        <v>4643.17724</v>
      </c>
      <c r="Y600">
        <f t="shared" si="142"/>
        <v>4644.5195100000001</v>
      </c>
      <c r="Z600">
        <f t="shared" si="143"/>
        <v>4658.6244333333334</v>
      </c>
      <c r="AA600">
        <f t="shared" si="144"/>
        <v>4649.7130699999998</v>
      </c>
      <c r="AB600">
        <f t="shared" si="145"/>
        <v>4627.4863016666659</v>
      </c>
      <c r="AC600">
        <f t="shared" si="146"/>
        <v>4640.6241600000003</v>
      </c>
      <c r="AE600">
        <f t="shared" si="147"/>
        <v>4643.17724</v>
      </c>
      <c r="AF600">
        <f t="shared" si="148"/>
        <v>4658.6244333333334</v>
      </c>
      <c r="AG600">
        <f t="shared" si="149"/>
        <v>4627.4863016666659</v>
      </c>
    </row>
    <row r="601" spans="1:33" x14ac:dyDescent="0.55000000000000004">
      <c r="A601">
        <f>ALGLIB_SSA_XAUUSD!J601</f>
        <v>1775573700</v>
      </c>
      <c r="B601" t="str">
        <f>_xlfn.XLOOKUP($A601,ALGLIB_SSA_XAUUSD!$A$2:$A$1001,ALGLIB_SSA_XAUUSD!$B$2:$B$1001,"",0)</f>
        <v/>
      </c>
      <c r="C601" t="str">
        <f>_xlfn.XLOOKUP($A601,ALGLIB_SSA_XAUUSD!$A$2:$A$1001,ALGLIB_SSA_XAUUSD!$C$2:$C$1001,"",0)</f>
        <v/>
      </c>
      <c r="D601" s="1">
        <f>D590+(D602-D590)*11/12</f>
        <v>4653.7066666666669</v>
      </c>
      <c r="E601" s="1">
        <f>E590+(E602-E590)*11/12</f>
        <v>4643.3184183333333</v>
      </c>
      <c r="F601" s="1">
        <f>F590+(F602-F590)*11/12</f>
        <v>4644.3487391666667</v>
      </c>
      <c r="G601" s="1">
        <f>G590+(G602-G590)*11/12</f>
        <v>4658.6869816666667</v>
      </c>
      <c r="H601" s="1">
        <f>H590+(H602-H590)*11/12</f>
        <v>4627.5232558333328</v>
      </c>
      <c r="I601" t="str">
        <f>_xlfn.XLOOKUP($A601,ALGLIB_SSA_XAUUSD!$J$2:$J$1001,ALGLIB_SSA_XAUUSD!$K$2:$K$1001,"",0)</f>
        <v>XAUUSD</v>
      </c>
      <c r="J601" t="str">
        <f>_xlfn.XLOOKUP($A601,ALGLIB_SSA_XAUUSD!$J$2:$J$1001,ALGLIB_SSA_XAUUSD!$L$2:$L$1001,"",0)</f>
        <v>M5</v>
      </c>
      <c r="K601">
        <f>_xlfn.XLOOKUP($A601,ALGLIB_SSA_XAUUSD!$J$2:$J$1001,ALGLIB_SSA_XAUUSD!$M$2:$M$1001,"",0)</f>
        <v>4633.43</v>
      </c>
      <c r="L601">
        <f>_xlfn.XLOOKUP($A601,ALGLIB_SSA_XAUUSD!$J$2:$J$1001,ALGLIB_SSA_XAUUSD!$N$2:$N$1001,"",0)</f>
        <v>4640.3444799999997</v>
      </c>
      <c r="M601">
        <f>_xlfn.XLOOKUP($A601,ALGLIB_SSA_XAUUSD!$J$2:$J$1001,ALGLIB_SSA_XAUUSD!$O$2:$O$1001,"",0)</f>
        <v>4642.4319999999998</v>
      </c>
      <c r="N601">
        <f>_xlfn.XLOOKUP($A601,ALGLIB_SSA_XAUUSD!$J$2:$J$1001,ALGLIB_SSA_XAUUSD!$P$2:$P$1001,"",0)</f>
        <v>4646.5854600000002</v>
      </c>
      <c r="O601">
        <f>_xlfn.XLOOKUP($A601,ALGLIB_SSA_XAUUSD!$J$2:$J$1001,ALGLIB_SSA_XAUUSD!$Q$2:$Q$1001,"",0)</f>
        <v>4637.4440999999997</v>
      </c>
      <c r="R601">
        <f t="shared" si="135"/>
        <v>1775573700</v>
      </c>
      <c r="S601" t="str">
        <f t="shared" si="136"/>
        <v>XAUUSD</v>
      </c>
      <c r="T601" t="str">
        <f t="shared" si="137"/>
        <v>M5</v>
      </c>
      <c r="U601">
        <f t="shared" si="138"/>
        <v>4633.43</v>
      </c>
      <c r="V601">
        <f t="shared" si="139"/>
        <v>4643.3184183333333</v>
      </c>
      <c r="W601">
        <f t="shared" si="140"/>
        <v>4644.3487391666667</v>
      </c>
      <c r="X601">
        <f t="shared" si="141"/>
        <v>4640.3444799999997</v>
      </c>
      <c r="Y601">
        <f t="shared" si="142"/>
        <v>4642.4319999999998</v>
      </c>
      <c r="Z601">
        <f t="shared" si="143"/>
        <v>4658.6869816666667</v>
      </c>
      <c r="AA601">
        <f t="shared" si="144"/>
        <v>4646.5854600000002</v>
      </c>
      <c r="AB601">
        <f t="shared" si="145"/>
        <v>4627.5232558333328</v>
      </c>
      <c r="AC601">
        <f t="shared" si="146"/>
        <v>4637.4440999999997</v>
      </c>
      <c r="AE601">
        <f t="shared" si="147"/>
        <v>4640.3444799999997</v>
      </c>
      <c r="AF601">
        <f t="shared" si="148"/>
        <v>4658.6869816666667</v>
      </c>
      <c r="AG601">
        <f t="shared" si="149"/>
        <v>4627.5232558333328</v>
      </c>
    </row>
    <row r="602" spans="1:33" x14ac:dyDescent="0.55000000000000004">
      <c r="A602">
        <f>ALGLIB_SSA_XAUUSD!J602</f>
        <v>1775574000</v>
      </c>
      <c r="B602" t="str">
        <f>_xlfn.XLOOKUP($A602,ALGLIB_SSA_XAUUSD!$A$2:$A$1001,ALGLIB_SSA_XAUUSD!$B$2:$B$1001,"",0)</f>
        <v>XAUUSD</v>
      </c>
      <c r="C602" t="str">
        <f>_xlfn.XLOOKUP($A602,ALGLIB_SSA_XAUUSD!$A$2:$A$1001,ALGLIB_SSA_XAUUSD!$C$2:$C$1001,"",0)</f>
        <v>H1</v>
      </c>
      <c r="D602" s="2">
        <f>_xlfn.XLOOKUP($A602,ALGLIB_SSA_XAUUSD!$A$2:$A$1001,ALGLIB_SSA_XAUUSD!$D$2:$D$1001,"",0)</f>
        <v>4655.55</v>
      </c>
      <c r="E602" s="2">
        <f>_xlfn.XLOOKUP($A602,ALGLIB_SSA_XAUUSD!$A$2:$A$1001,ALGLIB_SSA_XAUUSD!$E$2:$E$1001,"",0)</f>
        <v>4643.5250699999997</v>
      </c>
      <c r="F602" s="2">
        <f>_xlfn.XLOOKUP($A602,ALGLIB_SSA_XAUUSD!$A$2:$A$1001,ALGLIB_SSA_XAUUSD!$F$2:$F$1001,"",0)</f>
        <v>4644.2853800000003</v>
      </c>
      <c r="G602" s="2">
        <f>_xlfn.XLOOKUP($A602,ALGLIB_SSA_XAUUSD!$A$2:$A$1001,ALGLIB_SSA_XAUUSD!$G$2:$G$1001,"",0)</f>
        <v>4658.74953</v>
      </c>
      <c r="H602" s="2">
        <f>_xlfn.XLOOKUP($A602,ALGLIB_SSA_XAUUSD!$A$2:$A$1001,ALGLIB_SSA_XAUUSD!$H$2:$H$1001,"",0)</f>
        <v>4627.5602099999996</v>
      </c>
      <c r="I602" t="str">
        <f>_xlfn.XLOOKUP($A602,ALGLIB_SSA_XAUUSD!$J$2:$J$1001,ALGLIB_SSA_XAUUSD!$K$2:$K$1001,"",0)</f>
        <v>XAUUSD</v>
      </c>
      <c r="J602" t="str">
        <f>_xlfn.XLOOKUP($A602,ALGLIB_SSA_XAUUSD!$J$2:$J$1001,ALGLIB_SSA_XAUUSD!$L$2:$L$1001,"",0)</f>
        <v>M5</v>
      </c>
      <c r="K602">
        <f>_xlfn.XLOOKUP($A602,ALGLIB_SSA_XAUUSD!$J$2:$J$1001,ALGLIB_SSA_XAUUSD!$M$2:$M$1001,"",0)</f>
        <v>4628.16</v>
      </c>
      <c r="L602">
        <f>_xlfn.XLOOKUP($A602,ALGLIB_SSA_XAUUSD!$J$2:$J$1001,ALGLIB_SSA_XAUUSD!$N$2:$N$1001,"",0)</f>
        <v>4638.3317999999999</v>
      </c>
      <c r="M602">
        <f>_xlfn.XLOOKUP($A602,ALGLIB_SSA_XAUUSD!$J$2:$J$1001,ALGLIB_SSA_XAUUSD!$O$2:$O$1001,"",0)</f>
        <v>4640.3819000000003</v>
      </c>
      <c r="N602">
        <f>_xlfn.XLOOKUP($A602,ALGLIB_SSA_XAUUSD!$J$2:$J$1001,ALGLIB_SSA_XAUUSD!$P$2:$P$1001,"",0)</f>
        <v>4644.0182599999998</v>
      </c>
      <c r="O602">
        <f>_xlfn.XLOOKUP($A602,ALGLIB_SSA_XAUUSD!$J$2:$J$1001,ALGLIB_SSA_XAUUSD!$Q$2:$Q$1001,"",0)</f>
        <v>4634.6362099999997</v>
      </c>
      <c r="R602">
        <f t="shared" si="135"/>
        <v>1775574000</v>
      </c>
      <c r="S602" t="str">
        <f t="shared" si="136"/>
        <v>XAUUSD</v>
      </c>
      <c r="T602" t="str">
        <f t="shared" si="137"/>
        <v>M5</v>
      </c>
      <c r="U602">
        <f t="shared" si="138"/>
        <v>4628.16</v>
      </c>
      <c r="V602">
        <f t="shared" si="139"/>
        <v>4643.5250699999997</v>
      </c>
      <c r="W602">
        <f t="shared" si="140"/>
        <v>4644.2853800000003</v>
      </c>
      <c r="X602">
        <f t="shared" si="141"/>
        <v>4638.3317999999999</v>
      </c>
      <c r="Y602">
        <f t="shared" si="142"/>
        <v>4640.3819000000003</v>
      </c>
      <c r="Z602">
        <f t="shared" si="143"/>
        <v>4658.74953</v>
      </c>
      <c r="AA602">
        <f t="shared" si="144"/>
        <v>4644.0182599999998</v>
      </c>
      <c r="AB602">
        <f t="shared" si="145"/>
        <v>4627.5602099999996</v>
      </c>
      <c r="AC602">
        <f t="shared" si="146"/>
        <v>4634.6362099999997</v>
      </c>
      <c r="AE602">
        <f t="shared" si="147"/>
        <v>4638.3317999999999</v>
      </c>
      <c r="AF602">
        <f t="shared" si="148"/>
        <v>4658.74953</v>
      </c>
      <c r="AG602">
        <f t="shared" si="149"/>
        <v>4627.5602099999996</v>
      </c>
    </row>
    <row r="603" spans="1:33" x14ac:dyDescent="0.55000000000000004">
      <c r="A603">
        <f>ALGLIB_SSA_XAUUSD!J603</f>
        <v>1775574300</v>
      </c>
      <c r="B603" t="str">
        <f>_xlfn.XLOOKUP($A603,ALGLIB_SSA_XAUUSD!$A$2:$A$1001,ALGLIB_SSA_XAUUSD!$B$2:$B$1001,"",0)</f>
        <v/>
      </c>
      <c r="C603" t="str">
        <f>_xlfn.XLOOKUP($A603,ALGLIB_SSA_XAUUSD!$A$2:$A$1001,ALGLIB_SSA_XAUUSD!$C$2:$C$1001,"",0)</f>
        <v/>
      </c>
      <c r="D603" s="1">
        <f>D602+(D614-D602)*1/12</f>
        <v>4655.6783333333333</v>
      </c>
      <c r="E603" s="1">
        <f>E602+(E614-E602)*1/12</f>
        <v>4644.2345108333329</v>
      </c>
      <c r="F603" s="1">
        <f>F602+(F614-F602)*1/12</f>
        <v>4644.6084208333332</v>
      </c>
      <c r="G603" s="1">
        <f>G602+(G614-G602)*1/12</f>
        <v>4659.3547250000001</v>
      </c>
      <c r="H603" s="1">
        <f>H602+(H614-H602)*1/12</f>
        <v>4628.0340541666665</v>
      </c>
      <c r="I603" t="str">
        <f>_xlfn.XLOOKUP($A603,ALGLIB_SSA_XAUUSD!$J$2:$J$1001,ALGLIB_SSA_XAUUSD!$K$2:$K$1001,"",0)</f>
        <v>XAUUSD</v>
      </c>
      <c r="J603" t="str">
        <f>_xlfn.XLOOKUP($A603,ALGLIB_SSA_XAUUSD!$J$2:$J$1001,ALGLIB_SSA_XAUUSD!$L$2:$L$1001,"",0)</f>
        <v>M5</v>
      </c>
      <c r="K603">
        <f>_xlfn.XLOOKUP($A603,ALGLIB_SSA_XAUUSD!$J$2:$J$1001,ALGLIB_SSA_XAUUSD!$M$2:$M$1001,"",0)</f>
        <v>4633.1899999999996</v>
      </c>
      <c r="L603">
        <f>_xlfn.XLOOKUP($A603,ALGLIB_SSA_XAUUSD!$J$2:$J$1001,ALGLIB_SSA_XAUUSD!$N$2:$N$1001,"",0)</f>
        <v>4637.7793499999998</v>
      </c>
      <c r="M603">
        <f>_xlfn.XLOOKUP($A603,ALGLIB_SSA_XAUUSD!$J$2:$J$1001,ALGLIB_SSA_XAUUSD!$O$2:$O$1001,"",0)</f>
        <v>4639.0806199999997</v>
      </c>
      <c r="N603">
        <f>_xlfn.XLOOKUP($A603,ALGLIB_SSA_XAUUSD!$J$2:$J$1001,ALGLIB_SSA_XAUUSD!$P$2:$P$1001,"",0)</f>
        <v>4642.6974200000004</v>
      </c>
      <c r="O603">
        <f>_xlfn.XLOOKUP($A603,ALGLIB_SSA_XAUUSD!$J$2:$J$1001,ALGLIB_SSA_XAUUSD!$Q$2:$Q$1001,"",0)</f>
        <v>4633.0283799999997</v>
      </c>
      <c r="R603">
        <f t="shared" si="135"/>
        <v>1775574300</v>
      </c>
      <c r="S603" t="str">
        <f t="shared" si="136"/>
        <v>XAUUSD</v>
      </c>
      <c r="T603" t="str">
        <f t="shared" si="137"/>
        <v>M5</v>
      </c>
      <c r="U603">
        <f t="shared" si="138"/>
        <v>4633.1899999999996</v>
      </c>
      <c r="V603">
        <f t="shared" si="139"/>
        <v>4644.2345108333329</v>
      </c>
      <c r="W603">
        <f t="shared" si="140"/>
        <v>4644.6084208333332</v>
      </c>
      <c r="X603">
        <f t="shared" si="141"/>
        <v>4637.7793499999998</v>
      </c>
      <c r="Y603">
        <f t="shared" si="142"/>
        <v>4639.0806199999997</v>
      </c>
      <c r="Z603">
        <f t="shared" si="143"/>
        <v>4659.3547250000001</v>
      </c>
      <c r="AA603">
        <f t="shared" si="144"/>
        <v>4642.6974200000004</v>
      </c>
      <c r="AB603">
        <f t="shared" si="145"/>
        <v>4628.0340541666665</v>
      </c>
      <c r="AC603">
        <f t="shared" si="146"/>
        <v>4633.0283799999997</v>
      </c>
      <c r="AE603">
        <f t="shared" si="147"/>
        <v>4637.7793499999998</v>
      </c>
      <c r="AF603">
        <f t="shared" si="148"/>
        <v>4659.3547250000001</v>
      </c>
      <c r="AG603">
        <f t="shared" si="149"/>
        <v>4628.0340541666665</v>
      </c>
    </row>
    <row r="604" spans="1:33" x14ac:dyDescent="0.55000000000000004">
      <c r="A604">
        <f>ALGLIB_SSA_XAUUSD!J604</f>
        <v>1775574600</v>
      </c>
      <c r="B604" t="str">
        <f>_xlfn.XLOOKUP($A604,ALGLIB_SSA_XAUUSD!$A$2:$A$1001,ALGLIB_SSA_XAUUSD!$B$2:$B$1001,"",0)</f>
        <v/>
      </c>
      <c r="C604" t="str">
        <f>_xlfn.XLOOKUP($A604,ALGLIB_SSA_XAUUSD!$A$2:$A$1001,ALGLIB_SSA_XAUUSD!$C$2:$C$1001,"",0)</f>
        <v/>
      </c>
      <c r="D604" s="1">
        <f>D602+(D614-D602)*2/12</f>
        <v>4655.8066666666673</v>
      </c>
      <c r="E604" s="1">
        <f>E602+(E614-E602)*2/12</f>
        <v>4644.9439516666662</v>
      </c>
      <c r="F604" s="1">
        <f>F602+(F614-F602)*2/12</f>
        <v>4644.931461666667</v>
      </c>
      <c r="G604" s="1">
        <f>G602+(G614-G602)*2/12</f>
        <v>4659.9599200000002</v>
      </c>
      <c r="H604" s="1">
        <f>H602+(H614-H602)*2/12</f>
        <v>4628.5078983333333</v>
      </c>
      <c r="I604" t="str">
        <f>_xlfn.XLOOKUP($A604,ALGLIB_SSA_XAUUSD!$J$2:$J$1001,ALGLIB_SSA_XAUUSD!$K$2:$K$1001,"",0)</f>
        <v>XAUUSD</v>
      </c>
      <c r="J604" t="str">
        <f>_xlfn.XLOOKUP($A604,ALGLIB_SSA_XAUUSD!$J$2:$J$1001,ALGLIB_SSA_XAUUSD!$L$2:$L$1001,"",0)</f>
        <v>M5</v>
      </c>
      <c r="K604">
        <f>_xlfn.XLOOKUP($A604,ALGLIB_SSA_XAUUSD!$J$2:$J$1001,ALGLIB_SSA_XAUUSD!$M$2:$M$1001,"",0)</f>
        <v>4643.05</v>
      </c>
      <c r="L604">
        <f>_xlfn.XLOOKUP($A604,ALGLIB_SSA_XAUUSD!$J$2:$J$1001,ALGLIB_SSA_XAUUSD!$N$2:$N$1001,"",0)</f>
        <v>4638.7025800000001</v>
      </c>
      <c r="M604">
        <f>_xlfn.XLOOKUP($A604,ALGLIB_SSA_XAUUSD!$J$2:$J$1001,ALGLIB_SSA_XAUUSD!$O$2:$O$1001,"",0)</f>
        <v>4638.8915999999999</v>
      </c>
      <c r="N604">
        <f>_xlfn.XLOOKUP($A604,ALGLIB_SSA_XAUUSD!$J$2:$J$1001,ALGLIB_SSA_XAUUSD!$P$2:$P$1001,"",0)</f>
        <v>4642.9497700000002</v>
      </c>
      <c r="O604">
        <f>_xlfn.XLOOKUP($A604,ALGLIB_SSA_XAUUSD!$J$2:$J$1001,ALGLIB_SSA_XAUUSD!$Q$2:$Q$1001,"",0)</f>
        <v>4633.1032699999996</v>
      </c>
      <c r="R604">
        <f t="shared" si="135"/>
        <v>1775574600</v>
      </c>
      <c r="S604" t="str">
        <f t="shared" si="136"/>
        <v>XAUUSD</v>
      </c>
      <c r="T604" t="str">
        <f t="shared" si="137"/>
        <v>M5</v>
      </c>
      <c r="U604">
        <f t="shared" si="138"/>
        <v>4643.05</v>
      </c>
      <c r="V604">
        <f t="shared" si="139"/>
        <v>4644.9439516666662</v>
      </c>
      <c r="W604">
        <f t="shared" si="140"/>
        <v>4644.931461666667</v>
      </c>
      <c r="X604">
        <f t="shared" si="141"/>
        <v>4638.7025800000001</v>
      </c>
      <c r="Y604">
        <f t="shared" si="142"/>
        <v>4638.8915999999999</v>
      </c>
      <c r="Z604">
        <f t="shared" si="143"/>
        <v>4659.9599200000002</v>
      </c>
      <c r="AA604">
        <f t="shared" si="144"/>
        <v>4642.9497700000002</v>
      </c>
      <c r="AB604">
        <f t="shared" si="145"/>
        <v>4628.5078983333333</v>
      </c>
      <c r="AC604">
        <f t="shared" si="146"/>
        <v>4633.1032699999996</v>
      </c>
      <c r="AE604">
        <f t="shared" si="147"/>
        <v>4638.7025800000001</v>
      </c>
      <c r="AF604">
        <f t="shared" si="148"/>
        <v>4659.9599200000002</v>
      </c>
      <c r="AG604">
        <f t="shared" si="149"/>
        <v>4628.5078983333333</v>
      </c>
    </row>
    <row r="605" spans="1:33" x14ac:dyDescent="0.55000000000000004">
      <c r="A605">
        <f>ALGLIB_SSA_XAUUSD!J605</f>
        <v>1775574900</v>
      </c>
      <c r="B605" t="str">
        <f>_xlfn.XLOOKUP($A605,ALGLIB_SSA_XAUUSD!$A$2:$A$1001,ALGLIB_SSA_XAUUSD!$B$2:$B$1001,"",0)</f>
        <v/>
      </c>
      <c r="C605" t="str">
        <f>_xlfn.XLOOKUP($A605,ALGLIB_SSA_XAUUSD!$A$2:$A$1001,ALGLIB_SSA_XAUUSD!$C$2:$C$1001,"",0)</f>
        <v/>
      </c>
      <c r="D605" s="1">
        <f>D602+(D614-D602)*3/12</f>
        <v>4655.9350000000004</v>
      </c>
      <c r="E605" s="1">
        <f>E602+(E614-E602)*3/12</f>
        <v>4645.6533924999994</v>
      </c>
      <c r="F605" s="1">
        <f>F602+(F614-F602)*3/12</f>
        <v>4645.2545024999999</v>
      </c>
      <c r="G605" s="1">
        <f>G602+(G614-G602)*3/12</f>
        <v>4660.5651150000003</v>
      </c>
      <c r="H605" s="1">
        <f>H602+(H614-H602)*3/12</f>
        <v>4628.9817425000001</v>
      </c>
      <c r="I605" t="str">
        <f>_xlfn.XLOOKUP($A605,ALGLIB_SSA_XAUUSD!$J$2:$J$1001,ALGLIB_SSA_XAUUSD!$K$2:$K$1001,"",0)</f>
        <v>XAUUSD</v>
      </c>
      <c r="J605" t="str">
        <f>_xlfn.XLOOKUP($A605,ALGLIB_SSA_XAUUSD!$J$2:$J$1001,ALGLIB_SSA_XAUUSD!$L$2:$L$1001,"",0)</f>
        <v>M5</v>
      </c>
      <c r="K605">
        <f>_xlfn.XLOOKUP($A605,ALGLIB_SSA_XAUUSD!$J$2:$J$1001,ALGLIB_SSA_XAUUSD!$M$2:$M$1001,"",0)</f>
        <v>4650.22</v>
      </c>
      <c r="L605">
        <f>_xlfn.XLOOKUP($A605,ALGLIB_SSA_XAUUSD!$J$2:$J$1001,ALGLIB_SSA_XAUUSD!$N$2:$N$1001,"",0)</f>
        <v>4640.6878500000003</v>
      </c>
      <c r="M605">
        <f>_xlfn.XLOOKUP($A605,ALGLIB_SSA_XAUUSD!$J$2:$J$1001,ALGLIB_SSA_XAUUSD!$O$2:$O$1001,"",0)</f>
        <v>4639.7897300000004</v>
      </c>
      <c r="N605">
        <f>_xlfn.XLOOKUP($A605,ALGLIB_SSA_XAUUSD!$J$2:$J$1001,ALGLIB_SSA_XAUUSD!$P$2:$P$1001,"",0)</f>
        <v>4644.4661599999999</v>
      </c>
      <c r="O605">
        <f>_xlfn.XLOOKUP($A605,ALGLIB_SSA_XAUUSD!$J$2:$J$1001,ALGLIB_SSA_XAUUSD!$Q$2:$Q$1001,"",0)</f>
        <v>4634.7049699999998</v>
      </c>
      <c r="R605">
        <f t="shared" si="135"/>
        <v>1775574900</v>
      </c>
      <c r="S605" t="str">
        <f t="shared" si="136"/>
        <v>XAUUSD</v>
      </c>
      <c r="T605" t="str">
        <f t="shared" si="137"/>
        <v>M5</v>
      </c>
      <c r="U605">
        <f t="shared" si="138"/>
        <v>4650.22</v>
      </c>
      <c r="V605">
        <f t="shared" si="139"/>
        <v>4645.6533924999994</v>
      </c>
      <c r="W605">
        <f t="shared" si="140"/>
        <v>4645.2545024999999</v>
      </c>
      <c r="X605">
        <f t="shared" si="141"/>
        <v>4640.6878500000003</v>
      </c>
      <c r="Y605">
        <f t="shared" si="142"/>
        <v>4639.7897300000004</v>
      </c>
      <c r="Z605">
        <f t="shared" si="143"/>
        <v>4660.5651150000003</v>
      </c>
      <c r="AA605">
        <f t="shared" si="144"/>
        <v>4644.4661599999999</v>
      </c>
      <c r="AB605">
        <f t="shared" si="145"/>
        <v>4628.9817425000001</v>
      </c>
      <c r="AC605">
        <f t="shared" si="146"/>
        <v>4634.7049699999998</v>
      </c>
      <c r="AE605">
        <f t="shared" si="147"/>
        <v>4640.6878500000003</v>
      </c>
      <c r="AF605">
        <f t="shared" si="148"/>
        <v>4660.5651150000003</v>
      </c>
      <c r="AG605">
        <f t="shared" si="149"/>
        <v>4628.9817425000001</v>
      </c>
    </row>
    <row r="606" spans="1:33" x14ac:dyDescent="0.55000000000000004">
      <c r="A606">
        <f>ALGLIB_SSA_XAUUSD!J606</f>
        <v>1775575200</v>
      </c>
      <c r="B606" t="str">
        <f>_xlfn.XLOOKUP($A606,ALGLIB_SSA_XAUUSD!$A$2:$A$1001,ALGLIB_SSA_XAUUSD!$B$2:$B$1001,"",0)</f>
        <v/>
      </c>
      <c r="C606" t="str">
        <f>_xlfn.XLOOKUP($A606,ALGLIB_SSA_XAUUSD!$A$2:$A$1001,ALGLIB_SSA_XAUUSD!$C$2:$C$1001,"",0)</f>
        <v/>
      </c>
      <c r="D606" s="1">
        <f>D602+(D614-D602)*4/12</f>
        <v>4656.0633333333335</v>
      </c>
      <c r="E606" s="1">
        <f>E602+(E614-E602)*4/12</f>
        <v>4646.3628333333327</v>
      </c>
      <c r="F606" s="1">
        <f>F602+(F614-F602)*4/12</f>
        <v>4645.5775433333338</v>
      </c>
      <c r="G606" s="1">
        <f>G602+(G614-G602)*4/12</f>
        <v>4661.1703100000004</v>
      </c>
      <c r="H606" s="1">
        <f>H602+(H614-H602)*4/12</f>
        <v>4629.455586666666</v>
      </c>
      <c r="I606" t="str">
        <f>_xlfn.XLOOKUP($A606,ALGLIB_SSA_XAUUSD!$J$2:$J$1001,ALGLIB_SSA_XAUUSD!$K$2:$K$1001,"",0)</f>
        <v>XAUUSD</v>
      </c>
      <c r="J606" t="str">
        <f>_xlfn.XLOOKUP($A606,ALGLIB_SSA_XAUUSD!$J$2:$J$1001,ALGLIB_SSA_XAUUSD!$L$2:$L$1001,"",0)</f>
        <v>M5</v>
      </c>
      <c r="K606">
        <f>_xlfn.XLOOKUP($A606,ALGLIB_SSA_XAUUSD!$J$2:$J$1001,ALGLIB_SSA_XAUUSD!$M$2:$M$1001,"",0)</f>
        <v>4645.83</v>
      </c>
      <c r="L606">
        <f>_xlfn.XLOOKUP($A606,ALGLIB_SSA_XAUUSD!$J$2:$J$1001,ALGLIB_SSA_XAUUSD!$N$2:$N$1001,"",0)</f>
        <v>4643.1728300000004</v>
      </c>
      <c r="M606">
        <f>_xlfn.XLOOKUP($A606,ALGLIB_SSA_XAUUSD!$J$2:$J$1001,ALGLIB_SSA_XAUUSD!$O$2:$O$1001,"",0)</f>
        <v>4641.48128</v>
      </c>
      <c r="N606">
        <f>_xlfn.XLOOKUP($A606,ALGLIB_SSA_XAUUSD!$J$2:$J$1001,ALGLIB_SSA_XAUUSD!$P$2:$P$1001,"",0)</f>
        <v>4646.7287200000001</v>
      </c>
      <c r="O606">
        <f>_xlfn.XLOOKUP($A606,ALGLIB_SSA_XAUUSD!$J$2:$J$1001,ALGLIB_SSA_XAUUSD!$Q$2:$Q$1001,"",0)</f>
        <v>4637.2704000000003</v>
      </c>
      <c r="R606">
        <f t="shared" si="135"/>
        <v>1775575200</v>
      </c>
      <c r="S606" t="str">
        <f t="shared" si="136"/>
        <v>XAUUSD</v>
      </c>
      <c r="T606" t="str">
        <f t="shared" si="137"/>
        <v>M5</v>
      </c>
      <c r="U606">
        <f t="shared" si="138"/>
        <v>4645.83</v>
      </c>
      <c r="V606">
        <f t="shared" si="139"/>
        <v>4646.3628333333327</v>
      </c>
      <c r="W606">
        <f t="shared" si="140"/>
        <v>4645.5775433333338</v>
      </c>
      <c r="X606">
        <f t="shared" si="141"/>
        <v>4643.1728300000004</v>
      </c>
      <c r="Y606">
        <f t="shared" si="142"/>
        <v>4641.48128</v>
      </c>
      <c r="Z606">
        <f t="shared" si="143"/>
        <v>4661.1703100000004</v>
      </c>
      <c r="AA606">
        <f t="shared" si="144"/>
        <v>4646.7287200000001</v>
      </c>
      <c r="AB606">
        <f t="shared" si="145"/>
        <v>4629.455586666666</v>
      </c>
      <c r="AC606">
        <f t="shared" si="146"/>
        <v>4637.2704000000003</v>
      </c>
      <c r="AE606">
        <f t="shared" si="147"/>
        <v>4643.1728300000004</v>
      </c>
      <c r="AF606">
        <f t="shared" si="148"/>
        <v>4661.1703100000004</v>
      </c>
      <c r="AG606">
        <f t="shared" si="149"/>
        <v>4629.455586666666</v>
      </c>
    </row>
    <row r="607" spans="1:33" x14ac:dyDescent="0.55000000000000004">
      <c r="A607">
        <f>ALGLIB_SSA_XAUUSD!J607</f>
        <v>1775575500</v>
      </c>
      <c r="B607" t="str">
        <f>_xlfn.XLOOKUP($A607,ALGLIB_SSA_XAUUSD!$A$2:$A$1001,ALGLIB_SSA_XAUUSD!$B$2:$B$1001,"",0)</f>
        <v/>
      </c>
      <c r="C607" t="str">
        <f>_xlfn.XLOOKUP($A607,ALGLIB_SSA_XAUUSD!$A$2:$A$1001,ALGLIB_SSA_XAUUSD!$C$2:$C$1001,"",0)</f>
        <v/>
      </c>
      <c r="D607" s="1">
        <f>D602+(D614-D602)*5/12</f>
        <v>4656.1916666666666</v>
      </c>
      <c r="E607" s="1">
        <f>E602+(E614-E602)*5/12</f>
        <v>4647.0722741666659</v>
      </c>
      <c r="F607" s="1">
        <f>F602+(F614-F602)*5/12</f>
        <v>4645.9005841666667</v>
      </c>
      <c r="G607" s="1">
        <f>G602+(G614-G602)*5/12</f>
        <v>4661.7755050000005</v>
      </c>
      <c r="H607" s="1">
        <f>H602+(H614-H602)*5/12</f>
        <v>4629.9294308333328</v>
      </c>
      <c r="I607" t="str">
        <f>_xlfn.XLOOKUP($A607,ALGLIB_SSA_XAUUSD!$J$2:$J$1001,ALGLIB_SSA_XAUUSD!$K$2:$K$1001,"",0)</f>
        <v>XAUUSD</v>
      </c>
      <c r="J607" t="str">
        <f>_xlfn.XLOOKUP($A607,ALGLIB_SSA_XAUUSD!$J$2:$J$1001,ALGLIB_SSA_XAUUSD!$L$2:$L$1001,"",0)</f>
        <v>M5</v>
      </c>
      <c r="K607">
        <f>_xlfn.XLOOKUP($A607,ALGLIB_SSA_XAUUSD!$J$2:$J$1001,ALGLIB_SSA_XAUUSD!$M$2:$M$1001,"",0)</f>
        <v>4653.13</v>
      </c>
      <c r="L607">
        <f>_xlfn.XLOOKUP($A607,ALGLIB_SSA_XAUUSD!$J$2:$J$1001,ALGLIB_SSA_XAUUSD!$N$2:$N$1001,"",0)</f>
        <v>4645.8290900000002</v>
      </c>
      <c r="M607">
        <f>_xlfn.XLOOKUP($A607,ALGLIB_SSA_XAUUSD!$J$2:$J$1001,ALGLIB_SSA_XAUUSD!$O$2:$O$1001,"",0)</f>
        <v>4643.6551799999997</v>
      </c>
      <c r="N607">
        <f>_xlfn.XLOOKUP($A607,ALGLIB_SSA_XAUUSD!$J$2:$J$1001,ALGLIB_SSA_XAUUSD!$P$2:$P$1001,"",0)</f>
        <v>4649.2952400000004</v>
      </c>
      <c r="O607">
        <f>_xlfn.XLOOKUP($A607,ALGLIB_SSA_XAUUSD!$J$2:$J$1001,ALGLIB_SSA_XAUUSD!$Q$2:$Q$1001,"",0)</f>
        <v>4640.1781899999996</v>
      </c>
      <c r="R607">
        <f t="shared" si="135"/>
        <v>1775575500</v>
      </c>
      <c r="S607" t="str">
        <f t="shared" si="136"/>
        <v>XAUUSD</v>
      </c>
      <c r="T607" t="str">
        <f t="shared" si="137"/>
        <v>M5</v>
      </c>
      <c r="U607">
        <f t="shared" si="138"/>
        <v>4653.13</v>
      </c>
      <c r="V607">
        <f t="shared" si="139"/>
        <v>4647.0722741666659</v>
      </c>
      <c r="W607">
        <f t="shared" si="140"/>
        <v>4645.9005841666667</v>
      </c>
      <c r="X607">
        <f t="shared" si="141"/>
        <v>4645.8290900000002</v>
      </c>
      <c r="Y607">
        <f t="shared" si="142"/>
        <v>4643.6551799999997</v>
      </c>
      <c r="Z607">
        <f t="shared" si="143"/>
        <v>4661.7755050000005</v>
      </c>
      <c r="AA607">
        <f t="shared" si="144"/>
        <v>4649.2952400000004</v>
      </c>
      <c r="AB607">
        <f t="shared" si="145"/>
        <v>4629.9294308333328</v>
      </c>
      <c r="AC607">
        <f t="shared" si="146"/>
        <v>4640.1781899999996</v>
      </c>
      <c r="AE607">
        <f t="shared" si="147"/>
        <v>4645.8290900000002</v>
      </c>
      <c r="AF607">
        <f t="shared" si="148"/>
        <v>4661.7755050000005</v>
      </c>
      <c r="AG607">
        <f t="shared" si="149"/>
        <v>4629.9294308333328</v>
      </c>
    </row>
    <row r="608" spans="1:33" x14ac:dyDescent="0.55000000000000004">
      <c r="A608">
        <f>ALGLIB_SSA_XAUUSD!J608</f>
        <v>1775575800</v>
      </c>
      <c r="B608" t="str">
        <f>_xlfn.XLOOKUP($A608,ALGLIB_SSA_XAUUSD!$A$2:$A$1001,ALGLIB_SSA_XAUUSD!$B$2:$B$1001,"",0)</f>
        <v/>
      </c>
      <c r="C608" t="str">
        <f>_xlfn.XLOOKUP($A608,ALGLIB_SSA_XAUUSD!$A$2:$A$1001,ALGLIB_SSA_XAUUSD!$C$2:$C$1001,"",0)</f>
        <v/>
      </c>
      <c r="D608" s="1">
        <f>D602+(D614-D602)*6/12</f>
        <v>4656.32</v>
      </c>
      <c r="E608" s="1">
        <f>E602+(E614-E602)*6/12</f>
        <v>4647.7817149999992</v>
      </c>
      <c r="F608" s="1">
        <f>F602+(F614-F602)*6/12</f>
        <v>4646.2236250000005</v>
      </c>
      <c r="G608" s="1">
        <f>G602+(G614-G602)*6/12</f>
        <v>4662.3806999999997</v>
      </c>
      <c r="H608" s="1">
        <f>H602+(H614-H602)*6/12</f>
        <v>4630.4032749999997</v>
      </c>
      <c r="I608" t="str">
        <f>_xlfn.XLOOKUP($A608,ALGLIB_SSA_XAUUSD!$J$2:$J$1001,ALGLIB_SSA_XAUUSD!$K$2:$K$1001,"",0)</f>
        <v>XAUUSD</v>
      </c>
      <c r="J608" t="str">
        <f>_xlfn.XLOOKUP($A608,ALGLIB_SSA_XAUUSD!$J$2:$J$1001,ALGLIB_SSA_XAUUSD!$L$2:$L$1001,"",0)</f>
        <v>M5</v>
      </c>
      <c r="K608">
        <f>_xlfn.XLOOKUP($A608,ALGLIB_SSA_XAUUSD!$J$2:$J$1001,ALGLIB_SSA_XAUUSD!$M$2:$M$1001,"",0)</f>
        <v>4646.58</v>
      </c>
      <c r="L608">
        <f>_xlfn.XLOOKUP($A608,ALGLIB_SSA_XAUUSD!$J$2:$J$1001,ALGLIB_SSA_XAUUSD!$N$2:$N$1001,"",0)</f>
        <v>4648.1236399999998</v>
      </c>
      <c r="M608">
        <f>_xlfn.XLOOKUP($A608,ALGLIB_SSA_XAUUSD!$J$2:$J$1001,ALGLIB_SSA_XAUUSD!$O$2:$O$1001,"",0)</f>
        <v>4645.8894099999998</v>
      </c>
      <c r="N608">
        <f>_xlfn.XLOOKUP($A608,ALGLIB_SSA_XAUUSD!$J$2:$J$1001,ALGLIB_SSA_XAUUSD!$P$2:$P$1001,"",0)</f>
        <v>4651.7563499999997</v>
      </c>
      <c r="O608">
        <f>_xlfn.XLOOKUP($A608,ALGLIB_SSA_XAUUSD!$J$2:$J$1001,ALGLIB_SSA_XAUUSD!$Q$2:$Q$1001,"",0)</f>
        <v>4642.9346299999997</v>
      </c>
      <c r="R608">
        <f t="shared" si="135"/>
        <v>1775575800</v>
      </c>
      <c r="S608" t="str">
        <f t="shared" si="136"/>
        <v>XAUUSD</v>
      </c>
      <c r="T608" t="str">
        <f t="shared" si="137"/>
        <v>M5</v>
      </c>
      <c r="U608">
        <f t="shared" si="138"/>
        <v>4646.58</v>
      </c>
      <c r="V608">
        <f t="shared" si="139"/>
        <v>4647.7817149999992</v>
      </c>
      <c r="W608">
        <f t="shared" si="140"/>
        <v>4646.2236250000005</v>
      </c>
      <c r="X608">
        <f t="shared" si="141"/>
        <v>4648.1236399999998</v>
      </c>
      <c r="Y608">
        <f t="shared" si="142"/>
        <v>4645.8894099999998</v>
      </c>
      <c r="Z608">
        <f t="shared" si="143"/>
        <v>4662.3806999999997</v>
      </c>
      <c r="AA608">
        <f t="shared" si="144"/>
        <v>4651.7563499999997</v>
      </c>
      <c r="AB608">
        <f t="shared" si="145"/>
        <v>4630.4032749999997</v>
      </c>
      <c r="AC608">
        <f t="shared" si="146"/>
        <v>4642.9346299999997</v>
      </c>
      <c r="AE608">
        <f t="shared" si="147"/>
        <v>4648.1236399999998</v>
      </c>
      <c r="AF608">
        <f t="shared" si="148"/>
        <v>4662.3806999999997</v>
      </c>
      <c r="AG608">
        <f t="shared" si="149"/>
        <v>4630.4032749999997</v>
      </c>
    </row>
    <row r="609" spans="1:33" x14ac:dyDescent="0.55000000000000004">
      <c r="A609">
        <f>ALGLIB_SSA_XAUUSD!J609</f>
        <v>1775576100</v>
      </c>
      <c r="B609" t="str">
        <f>_xlfn.XLOOKUP($A609,ALGLIB_SSA_XAUUSD!$A$2:$A$1001,ALGLIB_SSA_XAUUSD!$B$2:$B$1001,"",0)</f>
        <v/>
      </c>
      <c r="C609" t="str">
        <f>_xlfn.XLOOKUP($A609,ALGLIB_SSA_XAUUSD!$A$2:$A$1001,ALGLIB_SSA_XAUUSD!$C$2:$C$1001,"",0)</f>
        <v/>
      </c>
      <c r="D609" s="1">
        <f>D602+(D614-D602)*7/12</f>
        <v>4656.4483333333337</v>
      </c>
      <c r="E609" s="1">
        <f>E602+(E614-E602)*7/12</f>
        <v>4648.4911558333333</v>
      </c>
      <c r="F609" s="1">
        <f>F602+(F614-F602)*7/12</f>
        <v>4646.5466658333335</v>
      </c>
      <c r="G609" s="1">
        <f>G602+(G614-G602)*7/12</f>
        <v>4662.9858949999998</v>
      </c>
      <c r="H609" s="1">
        <f>H602+(H614-H602)*7/12</f>
        <v>4630.8771191666665</v>
      </c>
      <c r="I609" t="str">
        <f>_xlfn.XLOOKUP($A609,ALGLIB_SSA_XAUUSD!$J$2:$J$1001,ALGLIB_SSA_XAUUSD!$K$2:$K$1001,"",0)</f>
        <v>XAUUSD</v>
      </c>
      <c r="J609" t="str">
        <f>_xlfn.XLOOKUP($A609,ALGLIB_SSA_XAUUSD!$J$2:$J$1001,ALGLIB_SSA_XAUUSD!$L$2:$L$1001,"",0)</f>
        <v>M5</v>
      </c>
      <c r="K609">
        <f>_xlfn.XLOOKUP($A609,ALGLIB_SSA_XAUUSD!$J$2:$J$1001,ALGLIB_SSA_XAUUSD!$M$2:$M$1001,"",0)</f>
        <v>4644.25</v>
      </c>
      <c r="L609">
        <f>_xlfn.XLOOKUP($A609,ALGLIB_SSA_XAUUSD!$J$2:$J$1001,ALGLIB_SSA_XAUUSD!$N$2:$N$1001,"",0)</f>
        <v>4650.0257700000002</v>
      </c>
      <c r="M609">
        <f>_xlfn.XLOOKUP($A609,ALGLIB_SSA_XAUUSD!$J$2:$J$1001,ALGLIB_SSA_XAUUSD!$O$2:$O$1001,"",0)</f>
        <v>4647.95759</v>
      </c>
      <c r="N609">
        <f>_xlfn.XLOOKUP($A609,ALGLIB_SSA_XAUUSD!$J$2:$J$1001,ALGLIB_SSA_XAUUSD!$P$2:$P$1001,"",0)</f>
        <v>4653.7770899999996</v>
      </c>
      <c r="O609">
        <f>_xlfn.XLOOKUP($A609,ALGLIB_SSA_XAUUSD!$J$2:$J$1001,ALGLIB_SSA_XAUUSD!$Q$2:$Q$1001,"",0)</f>
        <v>4645.2583199999999</v>
      </c>
      <c r="R609">
        <f t="shared" si="135"/>
        <v>1775576100</v>
      </c>
      <c r="S609" t="str">
        <f t="shared" si="136"/>
        <v>XAUUSD</v>
      </c>
      <c r="T609" t="str">
        <f t="shared" si="137"/>
        <v>M5</v>
      </c>
      <c r="U609">
        <f t="shared" si="138"/>
        <v>4644.25</v>
      </c>
      <c r="V609">
        <f t="shared" si="139"/>
        <v>4648.4911558333333</v>
      </c>
      <c r="W609">
        <f t="shared" si="140"/>
        <v>4646.5466658333335</v>
      </c>
      <c r="X609">
        <f t="shared" si="141"/>
        <v>4650.0257700000002</v>
      </c>
      <c r="Y609">
        <f t="shared" si="142"/>
        <v>4647.95759</v>
      </c>
      <c r="Z609">
        <f t="shared" si="143"/>
        <v>4662.9858949999998</v>
      </c>
      <c r="AA609">
        <f t="shared" si="144"/>
        <v>4653.7770899999996</v>
      </c>
      <c r="AB609">
        <f t="shared" si="145"/>
        <v>4630.8771191666665</v>
      </c>
      <c r="AC609">
        <f t="shared" si="146"/>
        <v>4645.2583199999999</v>
      </c>
      <c r="AE609">
        <f t="shared" si="147"/>
        <v>4650.0257700000002</v>
      </c>
      <c r="AF609">
        <f t="shared" si="148"/>
        <v>4662.9858949999998</v>
      </c>
      <c r="AG609">
        <f t="shared" si="149"/>
        <v>4630.8771191666665</v>
      </c>
    </row>
    <row r="610" spans="1:33" x14ac:dyDescent="0.55000000000000004">
      <c r="A610">
        <f>ALGLIB_SSA_XAUUSD!J610</f>
        <v>1775576400</v>
      </c>
      <c r="B610" t="str">
        <f>_xlfn.XLOOKUP($A610,ALGLIB_SSA_XAUUSD!$A$2:$A$1001,ALGLIB_SSA_XAUUSD!$B$2:$B$1001,"",0)</f>
        <v/>
      </c>
      <c r="C610" t="str">
        <f>_xlfn.XLOOKUP($A610,ALGLIB_SSA_XAUUSD!$A$2:$A$1001,ALGLIB_SSA_XAUUSD!$C$2:$C$1001,"",0)</f>
        <v/>
      </c>
      <c r="D610" s="1">
        <f>D602+(D614-D602)*8/12</f>
        <v>4656.5766666666668</v>
      </c>
      <c r="E610" s="1">
        <f>E602+(E614-E602)*8/12</f>
        <v>4649.2005966666666</v>
      </c>
      <c r="F610" s="1">
        <f>F602+(F614-F602)*8/12</f>
        <v>4646.8697066666664</v>
      </c>
      <c r="G610" s="1">
        <f>G602+(G614-G602)*8/12</f>
        <v>4663.5910899999999</v>
      </c>
      <c r="H610" s="1">
        <f>H602+(H614-H602)*8/12</f>
        <v>4631.3509633333333</v>
      </c>
      <c r="I610" t="str">
        <f>_xlfn.XLOOKUP($A610,ALGLIB_SSA_XAUUSD!$J$2:$J$1001,ALGLIB_SSA_XAUUSD!$K$2:$K$1001,"",0)</f>
        <v>XAUUSD</v>
      </c>
      <c r="J610" t="str">
        <f>_xlfn.XLOOKUP($A610,ALGLIB_SSA_XAUUSD!$J$2:$J$1001,ALGLIB_SSA_XAUUSD!$L$2:$L$1001,"",0)</f>
        <v>M5</v>
      </c>
      <c r="K610">
        <f>_xlfn.XLOOKUP($A610,ALGLIB_SSA_XAUUSD!$J$2:$J$1001,ALGLIB_SSA_XAUUSD!$M$2:$M$1001,"",0)</f>
        <v>4645.62</v>
      </c>
      <c r="L610">
        <f>_xlfn.XLOOKUP($A610,ALGLIB_SSA_XAUUSD!$J$2:$J$1001,ALGLIB_SSA_XAUUSD!$N$2:$N$1001,"",0)</f>
        <v>4651.5772999999999</v>
      </c>
      <c r="M610">
        <f>_xlfn.XLOOKUP($A610,ALGLIB_SSA_XAUUSD!$J$2:$J$1001,ALGLIB_SSA_XAUUSD!$O$2:$O$1001,"",0)</f>
        <v>4649.7674500000003</v>
      </c>
      <c r="N610">
        <f>_xlfn.XLOOKUP($A610,ALGLIB_SSA_XAUUSD!$J$2:$J$1001,ALGLIB_SSA_XAUUSD!$P$2:$P$1001,"",0)</f>
        <v>4655.4211100000002</v>
      </c>
      <c r="O610">
        <f>_xlfn.XLOOKUP($A610,ALGLIB_SSA_XAUUSD!$J$2:$J$1001,ALGLIB_SSA_XAUUSD!$Q$2:$Q$1001,"",0)</f>
        <v>4647.0285999999996</v>
      </c>
      <c r="R610">
        <f t="shared" si="135"/>
        <v>1775576400</v>
      </c>
      <c r="S610" t="str">
        <f t="shared" si="136"/>
        <v>XAUUSD</v>
      </c>
      <c r="T610" t="str">
        <f t="shared" si="137"/>
        <v>M5</v>
      </c>
      <c r="U610">
        <f t="shared" si="138"/>
        <v>4645.62</v>
      </c>
      <c r="V610">
        <f t="shared" si="139"/>
        <v>4649.2005966666666</v>
      </c>
      <c r="W610">
        <f t="shared" si="140"/>
        <v>4646.8697066666664</v>
      </c>
      <c r="X610">
        <f t="shared" si="141"/>
        <v>4651.5772999999999</v>
      </c>
      <c r="Y610">
        <f t="shared" si="142"/>
        <v>4649.7674500000003</v>
      </c>
      <c r="Z610">
        <f t="shared" si="143"/>
        <v>4663.5910899999999</v>
      </c>
      <c r="AA610">
        <f t="shared" si="144"/>
        <v>4655.4211100000002</v>
      </c>
      <c r="AB610">
        <f t="shared" si="145"/>
        <v>4631.3509633333333</v>
      </c>
      <c r="AC610">
        <f t="shared" si="146"/>
        <v>4647.0285999999996</v>
      </c>
      <c r="AE610">
        <f t="shared" si="147"/>
        <v>4651.5772999999999</v>
      </c>
      <c r="AF610">
        <f t="shared" si="148"/>
        <v>4663.5910899999999</v>
      </c>
      <c r="AG610">
        <f t="shared" si="149"/>
        <v>4631.3509633333333</v>
      </c>
    </row>
    <row r="611" spans="1:33" x14ac:dyDescent="0.55000000000000004">
      <c r="A611">
        <f>ALGLIB_SSA_XAUUSD!J611</f>
        <v>1775576700</v>
      </c>
      <c r="B611" t="str">
        <f>_xlfn.XLOOKUP($A611,ALGLIB_SSA_XAUUSD!$A$2:$A$1001,ALGLIB_SSA_XAUUSD!$B$2:$B$1001,"",0)</f>
        <v/>
      </c>
      <c r="C611" t="str">
        <f>_xlfn.XLOOKUP($A611,ALGLIB_SSA_XAUUSD!$A$2:$A$1001,ALGLIB_SSA_XAUUSD!$C$2:$C$1001,"",0)</f>
        <v/>
      </c>
      <c r="D611" s="1">
        <f>D602+(D614-D602)*9/12</f>
        <v>4656.7049999999999</v>
      </c>
      <c r="E611" s="1">
        <f>E602+(E614-E602)*9/12</f>
        <v>4649.9100374999998</v>
      </c>
      <c r="F611" s="1">
        <f>F602+(F614-F602)*9/12</f>
        <v>4647.1927475000002</v>
      </c>
      <c r="G611" s="1">
        <f>G602+(G614-G602)*9/12</f>
        <v>4664.196285</v>
      </c>
      <c r="H611" s="1">
        <f>H602+(H614-H602)*9/12</f>
        <v>4631.8248074999992</v>
      </c>
      <c r="I611" t="str">
        <f>_xlfn.XLOOKUP($A611,ALGLIB_SSA_XAUUSD!$J$2:$J$1001,ALGLIB_SSA_XAUUSD!$K$2:$K$1001,"",0)</f>
        <v>XAUUSD</v>
      </c>
      <c r="J611" t="str">
        <f>_xlfn.XLOOKUP($A611,ALGLIB_SSA_XAUUSD!$J$2:$J$1001,ALGLIB_SSA_XAUUSD!$L$2:$L$1001,"",0)</f>
        <v>M5</v>
      </c>
      <c r="K611">
        <f>_xlfn.XLOOKUP($A611,ALGLIB_SSA_XAUUSD!$J$2:$J$1001,ALGLIB_SSA_XAUUSD!$M$2:$M$1001,"",0)</f>
        <v>4651.5200000000004</v>
      </c>
      <c r="L611">
        <f>_xlfn.XLOOKUP($A611,ALGLIB_SSA_XAUUSD!$J$2:$J$1001,ALGLIB_SSA_XAUUSD!$N$2:$N$1001,"",0)</f>
        <v>4652.8547600000002</v>
      </c>
      <c r="M611">
        <f>_xlfn.XLOOKUP($A611,ALGLIB_SSA_XAUUSD!$J$2:$J$1001,ALGLIB_SSA_XAUUSD!$O$2:$O$1001,"",0)</f>
        <v>4651.3110999999999</v>
      </c>
      <c r="N611">
        <f>_xlfn.XLOOKUP($A611,ALGLIB_SSA_XAUUSD!$J$2:$J$1001,ALGLIB_SSA_XAUUSD!$P$2:$P$1001,"",0)</f>
        <v>4656.8046100000001</v>
      </c>
      <c r="O611">
        <f>_xlfn.XLOOKUP($A611,ALGLIB_SSA_XAUUSD!$J$2:$J$1001,ALGLIB_SSA_XAUUSD!$Q$2:$Q$1001,"",0)</f>
        <v>4648.3840600000003</v>
      </c>
      <c r="R611">
        <f t="shared" si="135"/>
        <v>1775576700</v>
      </c>
      <c r="S611" t="str">
        <f t="shared" si="136"/>
        <v>XAUUSD</v>
      </c>
      <c r="T611" t="str">
        <f t="shared" si="137"/>
        <v>M5</v>
      </c>
      <c r="U611">
        <f t="shared" si="138"/>
        <v>4651.5200000000004</v>
      </c>
      <c r="V611">
        <f t="shared" si="139"/>
        <v>4649.9100374999998</v>
      </c>
      <c r="W611">
        <f t="shared" si="140"/>
        <v>4647.1927475000002</v>
      </c>
      <c r="X611">
        <f t="shared" si="141"/>
        <v>4652.8547600000002</v>
      </c>
      <c r="Y611">
        <f t="shared" si="142"/>
        <v>4651.3110999999999</v>
      </c>
      <c r="Z611">
        <f t="shared" si="143"/>
        <v>4664.196285</v>
      </c>
      <c r="AA611">
        <f t="shared" si="144"/>
        <v>4656.8046100000001</v>
      </c>
      <c r="AB611">
        <f t="shared" si="145"/>
        <v>4631.8248074999992</v>
      </c>
      <c r="AC611">
        <f t="shared" si="146"/>
        <v>4648.3840600000003</v>
      </c>
      <c r="AE611">
        <f t="shared" si="147"/>
        <v>4652.8547600000002</v>
      </c>
      <c r="AF611">
        <f t="shared" si="148"/>
        <v>4664.196285</v>
      </c>
      <c r="AG611">
        <f t="shared" si="149"/>
        <v>4631.8248074999992</v>
      </c>
    </row>
    <row r="612" spans="1:33" x14ac:dyDescent="0.55000000000000004">
      <c r="A612">
        <f>ALGLIB_SSA_XAUUSD!J612</f>
        <v>1775577000</v>
      </c>
      <c r="B612" t="str">
        <f>_xlfn.XLOOKUP($A612,ALGLIB_SSA_XAUUSD!$A$2:$A$1001,ALGLIB_SSA_XAUUSD!$B$2:$B$1001,"",0)</f>
        <v/>
      </c>
      <c r="C612" t="str">
        <f>_xlfn.XLOOKUP($A612,ALGLIB_SSA_XAUUSD!$A$2:$A$1001,ALGLIB_SSA_XAUUSD!$C$2:$C$1001,"",0)</f>
        <v/>
      </c>
      <c r="D612" s="1">
        <f>D602+(D614-D602)*10/12</f>
        <v>4656.8333333333339</v>
      </c>
      <c r="E612" s="1">
        <f>E602+(E614-E602)*10/12</f>
        <v>4650.6194783333331</v>
      </c>
      <c r="F612" s="1">
        <f>F602+(F614-F602)*10/12</f>
        <v>4647.5157883333331</v>
      </c>
      <c r="G612" s="1">
        <f>G602+(G614-G602)*10/12</f>
        <v>4664.8014800000001</v>
      </c>
      <c r="H612" s="1">
        <f>H602+(H614-H602)*10/12</f>
        <v>4632.298651666666</v>
      </c>
      <c r="I612" t="str">
        <f>_xlfn.XLOOKUP($A612,ALGLIB_SSA_XAUUSD!$J$2:$J$1001,ALGLIB_SSA_XAUUSD!$K$2:$K$1001,"",0)</f>
        <v>XAUUSD</v>
      </c>
      <c r="J612" t="str">
        <f>_xlfn.XLOOKUP($A612,ALGLIB_SSA_XAUUSD!$J$2:$J$1001,ALGLIB_SSA_XAUUSD!$L$2:$L$1001,"",0)</f>
        <v>M5</v>
      </c>
      <c r="K612">
        <f>_xlfn.XLOOKUP($A612,ALGLIB_SSA_XAUUSD!$J$2:$J$1001,ALGLIB_SSA_XAUUSD!$M$2:$M$1001,"",0)</f>
        <v>4653.8500000000004</v>
      </c>
      <c r="L612">
        <f>_xlfn.XLOOKUP($A612,ALGLIB_SSA_XAUUSD!$J$2:$J$1001,ALGLIB_SSA_XAUUSD!$N$2:$N$1001,"",0)</f>
        <v>4653.9044700000004</v>
      </c>
      <c r="M612">
        <f>_xlfn.XLOOKUP($A612,ALGLIB_SSA_XAUUSD!$J$2:$J$1001,ALGLIB_SSA_XAUUSD!$O$2:$O$1001,"",0)</f>
        <v>4652.60779</v>
      </c>
      <c r="N612">
        <f>_xlfn.XLOOKUP($A612,ALGLIB_SSA_XAUUSD!$J$2:$J$1001,ALGLIB_SSA_XAUUSD!$P$2:$P$1001,"",0)</f>
        <v>4657.9958900000001</v>
      </c>
      <c r="O612">
        <f>_xlfn.XLOOKUP($A612,ALGLIB_SSA_XAUUSD!$J$2:$J$1001,ALGLIB_SSA_XAUUSD!$Q$2:$Q$1001,"",0)</f>
        <v>4649.4091099999996</v>
      </c>
      <c r="R612">
        <f t="shared" si="135"/>
        <v>1775577000</v>
      </c>
      <c r="S612" t="str">
        <f t="shared" si="136"/>
        <v>XAUUSD</v>
      </c>
      <c r="T612" t="str">
        <f t="shared" si="137"/>
        <v>M5</v>
      </c>
      <c r="U612">
        <f t="shared" si="138"/>
        <v>4653.8500000000004</v>
      </c>
      <c r="V612">
        <f t="shared" si="139"/>
        <v>4650.6194783333331</v>
      </c>
      <c r="W612">
        <f t="shared" si="140"/>
        <v>4647.5157883333331</v>
      </c>
      <c r="X612">
        <f t="shared" si="141"/>
        <v>4653.9044700000004</v>
      </c>
      <c r="Y612">
        <f t="shared" si="142"/>
        <v>4652.60779</v>
      </c>
      <c r="Z612">
        <f t="shared" si="143"/>
        <v>4664.8014800000001</v>
      </c>
      <c r="AA612">
        <f t="shared" si="144"/>
        <v>4657.9958900000001</v>
      </c>
      <c r="AB612">
        <f t="shared" si="145"/>
        <v>4632.298651666666</v>
      </c>
      <c r="AC612">
        <f t="shared" si="146"/>
        <v>4649.4091099999996</v>
      </c>
      <c r="AE612">
        <f t="shared" si="147"/>
        <v>4653.9044700000004</v>
      </c>
      <c r="AF612">
        <f t="shared" si="148"/>
        <v>4664.8014800000001</v>
      </c>
      <c r="AG612">
        <f t="shared" si="149"/>
        <v>4632.298651666666</v>
      </c>
    </row>
    <row r="613" spans="1:33" x14ac:dyDescent="0.55000000000000004">
      <c r="A613">
        <f>ALGLIB_SSA_XAUUSD!J613</f>
        <v>1775577300</v>
      </c>
      <c r="B613" t="str">
        <f>_xlfn.XLOOKUP($A613,ALGLIB_SSA_XAUUSD!$A$2:$A$1001,ALGLIB_SSA_XAUUSD!$B$2:$B$1001,"",0)</f>
        <v/>
      </c>
      <c r="C613" t="str">
        <f>_xlfn.XLOOKUP($A613,ALGLIB_SSA_XAUUSD!$A$2:$A$1001,ALGLIB_SSA_XAUUSD!$C$2:$C$1001,"",0)</f>
        <v/>
      </c>
      <c r="D613" s="1">
        <f>D602+(D614-D602)*11/12</f>
        <v>4656.961666666667</v>
      </c>
      <c r="E613" s="1">
        <f>E602+(E614-E602)*11/12</f>
        <v>4651.3289191666663</v>
      </c>
      <c r="F613" s="1">
        <f>F602+(F614-F602)*11/12</f>
        <v>4647.838829166667</v>
      </c>
      <c r="G613" s="1">
        <f>G602+(G614-G602)*11/12</f>
        <v>4665.4066750000002</v>
      </c>
      <c r="H613" s="1">
        <f>H602+(H614-H602)*11/12</f>
        <v>4632.7724958333329</v>
      </c>
      <c r="I613" t="str">
        <f>_xlfn.XLOOKUP($A613,ALGLIB_SSA_XAUUSD!$J$2:$J$1001,ALGLIB_SSA_XAUUSD!$K$2:$K$1001,"",0)</f>
        <v>XAUUSD</v>
      </c>
      <c r="J613" t="str">
        <f>_xlfn.XLOOKUP($A613,ALGLIB_SSA_XAUUSD!$J$2:$J$1001,ALGLIB_SSA_XAUUSD!$L$2:$L$1001,"",0)</f>
        <v>M5</v>
      </c>
      <c r="K613">
        <f>_xlfn.XLOOKUP($A613,ALGLIB_SSA_XAUUSD!$J$2:$J$1001,ALGLIB_SSA_XAUUSD!$M$2:$M$1001,"",0)</f>
        <v>4655.55</v>
      </c>
      <c r="L613">
        <f>_xlfn.XLOOKUP($A613,ALGLIB_SSA_XAUUSD!$J$2:$J$1001,ALGLIB_SSA_XAUUSD!$N$2:$N$1001,"",0)</f>
        <v>4654.8581599999998</v>
      </c>
      <c r="M613">
        <f>_xlfn.XLOOKUP($A613,ALGLIB_SSA_XAUUSD!$J$2:$J$1001,ALGLIB_SSA_XAUUSD!$O$2:$O$1001,"",0)</f>
        <v>4653.73297</v>
      </c>
      <c r="N613">
        <f>_xlfn.XLOOKUP($A613,ALGLIB_SSA_XAUUSD!$J$2:$J$1001,ALGLIB_SSA_XAUUSD!$P$2:$P$1001,"",0)</f>
        <v>4659.1198100000001</v>
      </c>
      <c r="O613">
        <f>_xlfn.XLOOKUP($A613,ALGLIB_SSA_XAUUSD!$J$2:$J$1001,ALGLIB_SSA_XAUUSD!$Q$2:$Q$1001,"",0)</f>
        <v>4650.2651999999998</v>
      </c>
      <c r="R613">
        <f t="shared" si="135"/>
        <v>1775577300</v>
      </c>
      <c r="S613" t="str">
        <f t="shared" si="136"/>
        <v>XAUUSD</v>
      </c>
      <c r="T613" t="str">
        <f t="shared" si="137"/>
        <v>M5</v>
      </c>
      <c r="U613">
        <f t="shared" si="138"/>
        <v>4655.55</v>
      </c>
      <c r="V613">
        <f t="shared" si="139"/>
        <v>4651.3289191666663</v>
      </c>
      <c r="W613">
        <f t="shared" si="140"/>
        <v>4647.838829166667</v>
      </c>
      <c r="X613">
        <f t="shared" si="141"/>
        <v>4654.8581599999998</v>
      </c>
      <c r="Y613">
        <f t="shared" si="142"/>
        <v>4653.73297</v>
      </c>
      <c r="Z613">
        <f t="shared" si="143"/>
        <v>4665.4066750000002</v>
      </c>
      <c r="AA613">
        <f t="shared" si="144"/>
        <v>4659.1198100000001</v>
      </c>
      <c r="AB613">
        <f t="shared" si="145"/>
        <v>4632.7724958333329</v>
      </c>
      <c r="AC613">
        <f t="shared" si="146"/>
        <v>4650.2651999999998</v>
      </c>
      <c r="AE613">
        <f t="shared" si="147"/>
        <v>4654.8581599999998</v>
      </c>
      <c r="AF613">
        <f t="shared" si="148"/>
        <v>4665.4066750000002</v>
      </c>
      <c r="AG613">
        <f t="shared" si="149"/>
        <v>4632.7724958333329</v>
      </c>
    </row>
    <row r="614" spans="1:33" x14ac:dyDescent="0.55000000000000004">
      <c r="A614">
        <f>ALGLIB_SSA_XAUUSD!J614</f>
        <v>1775577600</v>
      </c>
      <c r="B614" t="str">
        <f>_xlfn.XLOOKUP($A614,ALGLIB_SSA_XAUUSD!$A$2:$A$1001,ALGLIB_SSA_XAUUSD!$B$2:$B$1001,"",0)</f>
        <v>XAUUSD</v>
      </c>
      <c r="C614" t="str">
        <f>_xlfn.XLOOKUP($A614,ALGLIB_SSA_XAUUSD!$A$2:$A$1001,ALGLIB_SSA_XAUUSD!$C$2:$C$1001,"",0)</f>
        <v>H1</v>
      </c>
      <c r="D614" s="2">
        <f>_xlfn.XLOOKUP($A614,ALGLIB_SSA_XAUUSD!$A$2:$A$1001,ALGLIB_SSA_XAUUSD!$D$2:$D$1001,"",0)</f>
        <v>4657.09</v>
      </c>
      <c r="E614" s="2">
        <f>_xlfn.XLOOKUP($A614,ALGLIB_SSA_XAUUSD!$A$2:$A$1001,ALGLIB_SSA_XAUUSD!$E$2:$E$1001,"",0)</f>
        <v>4652.0383599999996</v>
      </c>
      <c r="F614" s="2">
        <f>_xlfn.XLOOKUP($A614,ALGLIB_SSA_XAUUSD!$A$2:$A$1001,ALGLIB_SSA_XAUUSD!$F$2:$F$1001,"",0)</f>
        <v>4648.1618699999999</v>
      </c>
      <c r="G614" s="2">
        <f>_xlfn.XLOOKUP($A614,ALGLIB_SSA_XAUUSD!$A$2:$A$1001,ALGLIB_SSA_XAUUSD!$G$2:$G$1001,"",0)</f>
        <v>4666.0118700000003</v>
      </c>
      <c r="H614" s="2">
        <f>_xlfn.XLOOKUP($A614,ALGLIB_SSA_XAUUSD!$A$2:$A$1001,ALGLIB_SSA_XAUUSD!$H$2:$H$1001,"",0)</f>
        <v>4633.2463399999997</v>
      </c>
      <c r="I614" t="str">
        <f>_xlfn.XLOOKUP($A614,ALGLIB_SSA_XAUUSD!$J$2:$J$1001,ALGLIB_SSA_XAUUSD!$K$2:$K$1001,"",0)</f>
        <v>XAUUSD</v>
      </c>
      <c r="J614" t="str">
        <f>_xlfn.XLOOKUP($A614,ALGLIB_SSA_XAUUSD!$J$2:$J$1001,ALGLIB_SSA_XAUUSD!$L$2:$L$1001,"",0)</f>
        <v>M5</v>
      </c>
      <c r="K614">
        <f>_xlfn.XLOOKUP($A614,ALGLIB_SSA_XAUUSD!$J$2:$J$1001,ALGLIB_SSA_XAUUSD!$M$2:$M$1001,"",0)</f>
        <v>4662.63</v>
      </c>
      <c r="L614">
        <f>_xlfn.XLOOKUP($A614,ALGLIB_SSA_XAUUSD!$J$2:$J$1001,ALGLIB_SSA_XAUUSD!$N$2:$N$1001,"",0)</f>
        <v>4655.8066200000003</v>
      </c>
      <c r="M614">
        <f>_xlfn.XLOOKUP($A614,ALGLIB_SSA_XAUUSD!$J$2:$J$1001,ALGLIB_SSA_XAUUSD!$O$2:$O$1001,"",0)</f>
        <v>4654.7697900000003</v>
      </c>
      <c r="N614">
        <f>_xlfn.XLOOKUP($A614,ALGLIB_SSA_XAUUSD!$J$2:$J$1001,ALGLIB_SSA_XAUUSD!$P$2:$P$1001,"",0)</f>
        <v>4660.183</v>
      </c>
      <c r="O614">
        <f>_xlfn.XLOOKUP($A614,ALGLIB_SSA_XAUUSD!$J$2:$J$1001,ALGLIB_SSA_XAUUSD!$Q$2:$Q$1001,"",0)</f>
        <v>4651.0994700000001</v>
      </c>
      <c r="R614">
        <f t="shared" si="135"/>
        <v>1775577600</v>
      </c>
      <c r="S614" t="str">
        <f t="shared" si="136"/>
        <v>XAUUSD</v>
      </c>
      <c r="T614" t="str">
        <f t="shared" si="137"/>
        <v>M5</v>
      </c>
      <c r="U614">
        <f t="shared" si="138"/>
        <v>4662.63</v>
      </c>
      <c r="V614">
        <f t="shared" si="139"/>
        <v>4652.0383599999996</v>
      </c>
      <c r="W614">
        <f t="shared" si="140"/>
        <v>4648.1618699999999</v>
      </c>
      <c r="X614">
        <f t="shared" si="141"/>
        <v>4655.8066200000003</v>
      </c>
      <c r="Y614">
        <f t="shared" si="142"/>
        <v>4654.7697900000003</v>
      </c>
      <c r="Z614">
        <f t="shared" si="143"/>
        <v>4666.0118700000003</v>
      </c>
      <c r="AA614">
        <f t="shared" si="144"/>
        <v>4660.183</v>
      </c>
      <c r="AB614">
        <f t="shared" si="145"/>
        <v>4633.2463399999997</v>
      </c>
      <c r="AC614">
        <f t="shared" si="146"/>
        <v>4651.0994700000001</v>
      </c>
      <c r="AE614">
        <f t="shared" si="147"/>
        <v>4655.8066200000003</v>
      </c>
      <c r="AF614">
        <f t="shared" si="148"/>
        <v>4666.0118700000003</v>
      </c>
      <c r="AG614">
        <f t="shared" si="149"/>
        <v>4633.2463399999997</v>
      </c>
    </row>
    <row r="615" spans="1:33" x14ac:dyDescent="0.55000000000000004">
      <c r="A615">
        <f>ALGLIB_SSA_XAUUSD!J615</f>
        <v>1775577900</v>
      </c>
      <c r="B615" t="str">
        <f>_xlfn.XLOOKUP($A615,ALGLIB_SSA_XAUUSD!$A$2:$A$1001,ALGLIB_SSA_XAUUSD!$B$2:$B$1001,"",0)</f>
        <v/>
      </c>
      <c r="C615" t="str">
        <f>_xlfn.XLOOKUP($A615,ALGLIB_SSA_XAUUSD!$A$2:$A$1001,ALGLIB_SSA_XAUUSD!$C$2:$C$1001,"",0)</f>
        <v/>
      </c>
      <c r="D615" s="1">
        <f>D614+(D626-D614)*1/12</f>
        <v>4658.6549999999997</v>
      </c>
      <c r="E615" s="1">
        <f>E614+(E626-E614)*1/12</f>
        <v>4653.3088291666663</v>
      </c>
      <c r="F615" s="1">
        <f>F614+(F626-F614)*1/12</f>
        <v>4648.9586250000002</v>
      </c>
      <c r="G615" s="1">
        <f>G614+(G626-G614)*1/12</f>
        <v>4667.2201700000005</v>
      </c>
      <c r="H615" s="1">
        <f>H614+(H626-H614)*1/12</f>
        <v>4634.1685641666663</v>
      </c>
      <c r="I615" t="str">
        <f>_xlfn.XLOOKUP($A615,ALGLIB_SSA_XAUUSD!$J$2:$J$1001,ALGLIB_SSA_XAUUSD!$K$2:$K$1001,"",0)</f>
        <v>XAUUSD</v>
      </c>
      <c r="J615" t="str">
        <f>_xlfn.XLOOKUP($A615,ALGLIB_SSA_XAUUSD!$J$2:$J$1001,ALGLIB_SSA_XAUUSD!$L$2:$L$1001,"",0)</f>
        <v>M5</v>
      </c>
      <c r="K615">
        <f>_xlfn.XLOOKUP($A615,ALGLIB_SSA_XAUUSD!$J$2:$J$1001,ALGLIB_SSA_XAUUSD!$M$2:$M$1001,"",0)</f>
        <v>4653.78</v>
      </c>
      <c r="L615">
        <f>_xlfn.XLOOKUP($A615,ALGLIB_SSA_XAUUSD!$J$2:$J$1001,ALGLIB_SSA_XAUUSD!$N$2:$N$1001,"",0)</f>
        <v>4656.6411099999996</v>
      </c>
      <c r="M615">
        <f>_xlfn.XLOOKUP($A615,ALGLIB_SSA_XAUUSD!$J$2:$J$1001,ALGLIB_SSA_XAUUSD!$O$2:$O$1001,"",0)</f>
        <v>4655.7054500000004</v>
      </c>
      <c r="N615">
        <f>_xlfn.XLOOKUP($A615,ALGLIB_SSA_XAUUSD!$J$2:$J$1001,ALGLIB_SSA_XAUUSD!$P$2:$P$1001,"",0)</f>
        <v>4661.0300100000004</v>
      </c>
      <c r="O615">
        <f>_xlfn.XLOOKUP($A615,ALGLIB_SSA_XAUUSD!$J$2:$J$1001,ALGLIB_SSA_XAUUSD!$Q$2:$Q$1001,"",0)</f>
        <v>4651.9965099999999</v>
      </c>
      <c r="R615">
        <f t="shared" si="135"/>
        <v>1775577900</v>
      </c>
      <c r="S615" t="str">
        <f t="shared" si="136"/>
        <v>XAUUSD</v>
      </c>
      <c r="T615" t="str">
        <f t="shared" si="137"/>
        <v>M5</v>
      </c>
      <c r="U615">
        <f t="shared" si="138"/>
        <v>4653.78</v>
      </c>
      <c r="V615">
        <f t="shared" si="139"/>
        <v>4653.3088291666663</v>
      </c>
      <c r="W615">
        <f t="shared" si="140"/>
        <v>4648.9586250000002</v>
      </c>
      <c r="X615">
        <f t="shared" si="141"/>
        <v>4656.6411099999996</v>
      </c>
      <c r="Y615">
        <f t="shared" si="142"/>
        <v>4655.7054500000004</v>
      </c>
      <c r="Z615">
        <f t="shared" si="143"/>
        <v>4667.2201700000005</v>
      </c>
      <c r="AA615">
        <f t="shared" si="144"/>
        <v>4661.0300100000004</v>
      </c>
      <c r="AB615">
        <f t="shared" si="145"/>
        <v>4634.1685641666663</v>
      </c>
      <c r="AC615">
        <f t="shared" si="146"/>
        <v>4651.9965099999999</v>
      </c>
      <c r="AE615">
        <f t="shared" si="147"/>
        <v>4656.6411099999996</v>
      </c>
      <c r="AF615">
        <f t="shared" si="148"/>
        <v>4667.2201700000005</v>
      </c>
      <c r="AG615">
        <f t="shared" si="149"/>
        <v>4634.1685641666663</v>
      </c>
    </row>
    <row r="616" spans="1:33" x14ac:dyDescent="0.55000000000000004">
      <c r="A616">
        <f>ALGLIB_SSA_XAUUSD!J616</f>
        <v>1775578200</v>
      </c>
      <c r="B616" t="str">
        <f>_xlfn.XLOOKUP($A616,ALGLIB_SSA_XAUUSD!$A$2:$A$1001,ALGLIB_SSA_XAUUSD!$B$2:$B$1001,"",0)</f>
        <v/>
      </c>
      <c r="C616" t="str">
        <f>_xlfn.XLOOKUP($A616,ALGLIB_SSA_XAUUSD!$A$2:$A$1001,ALGLIB_SSA_XAUUSD!$C$2:$C$1001,"",0)</f>
        <v/>
      </c>
      <c r="D616" s="1">
        <f>D614+(D626-D614)*2/12</f>
        <v>4660.22</v>
      </c>
      <c r="E616" s="1">
        <f>E614+(E626-E614)*2/12</f>
        <v>4654.5792983333331</v>
      </c>
      <c r="F616" s="1">
        <f>F614+(F626-F614)*2/12</f>
        <v>4649.7553799999996</v>
      </c>
      <c r="G616" s="1">
        <f>G614+(G626-G614)*2/12</f>
        <v>4668.4284700000007</v>
      </c>
      <c r="H616" s="1">
        <f>H614+(H626-H614)*2/12</f>
        <v>4635.090788333333</v>
      </c>
      <c r="I616" t="str">
        <f>_xlfn.XLOOKUP($A616,ALGLIB_SSA_XAUUSD!$J$2:$J$1001,ALGLIB_SSA_XAUUSD!$K$2:$K$1001,"",0)</f>
        <v>XAUUSD</v>
      </c>
      <c r="J616" t="str">
        <f>_xlfn.XLOOKUP($A616,ALGLIB_SSA_XAUUSD!$J$2:$J$1001,ALGLIB_SSA_XAUUSD!$L$2:$L$1001,"",0)</f>
        <v>M5</v>
      </c>
      <c r="K616">
        <f>_xlfn.XLOOKUP($A616,ALGLIB_SSA_XAUUSD!$J$2:$J$1001,ALGLIB_SSA_XAUUSD!$M$2:$M$1001,"",0)</f>
        <v>4658.84</v>
      </c>
      <c r="L616">
        <f>_xlfn.XLOOKUP($A616,ALGLIB_SSA_XAUUSD!$J$2:$J$1001,ALGLIB_SSA_XAUUSD!$N$2:$N$1001,"",0)</f>
        <v>4657.58619</v>
      </c>
      <c r="M616">
        <f>_xlfn.XLOOKUP($A616,ALGLIB_SSA_XAUUSD!$J$2:$J$1001,ALGLIB_SSA_XAUUSD!$O$2:$O$1001,"",0)</f>
        <v>4656.6458199999997</v>
      </c>
      <c r="N616">
        <f>_xlfn.XLOOKUP($A616,ALGLIB_SSA_XAUUSD!$J$2:$J$1001,ALGLIB_SSA_XAUUSD!$P$2:$P$1001,"",0)</f>
        <v>4661.8388999999997</v>
      </c>
      <c r="O616">
        <f>_xlfn.XLOOKUP($A616,ALGLIB_SSA_XAUUSD!$J$2:$J$1001,ALGLIB_SSA_XAUUSD!$Q$2:$Q$1001,"",0)</f>
        <v>4652.9894999999997</v>
      </c>
      <c r="R616">
        <f t="shared" si="135"/>
        <v>1775578200</v>
      </c>
      <c r="S616" t="str">
        <f t="shared" si="136"/>
        <v>XAUUSD</v>
      </c>
      <c r="T616" t="str">
        <f t="shared" si="137"/>
        <v>M5</v>
      </c>
      <c r="U616">
        <f t="shared" si="138"/>
        <v>4658.84</v>
      </c>
      <c r="V616">
        <f t="shared" si="139"/>
        <v>4654.5792983333331</v>
      </c>
      <c r="W616">
        <f t="shared" si="140"/>
        <v>4649.7553799999996</v>
      </c>
      <c r="X616">
        <f t="shared" si="141"/>
        <v>4657.58619</v>
      </c>
      <c r="Y616">
        <f t="shared" si="142"/>
        <v>4656.6458199999997</v>
      </c>
      <c r="Z616">
        <f t="shared" si="143"/>
        <v>4668.4284700000007</v>
      </c>
      <c r="AA616">
        <f t="shared" si="144"/>
        <v>4661.8388999999997</v>
      </c>
      <c r="AB616">
        <f t="shared" si="145"/>
        <v>4635.090788333333</v>
      </c>
      <c r="AC616">
        <f t="shared" si="146"/>
        <v>4652.9894999999997</v>
      </c>
      <c r="AE616">
        <f t="shared" si="147"/>
        <v>4657.58619</v>
      </c>
      <c r="AF616">
        <f t="shared" si="148"/>
        <v>4668.4284700000007</v>
      </c>
      <c r="AG616">
        <f t="shared" si="149"/>
        <v>4635.090788333333</v>
      </c>
    </row>
    <row r="617" spans="1:33" x14ac:dyDescent="0.55000000000000004">
      <c r="A617">
        <f>ALGLIB_SSA_XAUUSD!J617</f>
        <v>1775578500</v>
      </c>
      <c r="B617" t="str">
        <f>_xlfn.XLOOKUP($A617,ALGLIB_SSA_XAUUSD!$A$2:$A$1001,ALGLIB_SSA_XAUUSD!$B$2:$B$1001,"",0)</f>
        <v/>
      </c>
      <c r="C617" t="str">
        <f>_xlfn.XLOOKUP($A617,ALGLIB_SSA_XAUUSD!$A$2:$A$1001,ALGLIB_SSA_XAUUSD!$C$2:$C$1001,"",0)</f>
        <v/>
      </c>
      <c r="D617" s="1">
        <f>D614+(D626-D614)*3/12</f>
        <v>4661.7849999999999</v>
      </c>
      <c r="E617" s="1">
        <f>E614+(E626-E614)*3/12</f>
        <v>4655.8497674999999</v>
      </c>
      <c r="F617" s="1">
        <f>F614+(F626-F614)*3/12</f>
        <v>4650.5521349999999</v>
      </c>
      <c r="G617" s="1">
        <f>G614+(G626-G614)*3/12</f>
        <v>4669.6367700000001</v>
      </c>
      <c r="H617" s="1">
        <f>H614+(H626-H614)*3/12</f>
        <v>4636.0130124999996</v>
      </c>
      <c r="I617" t="str">
        <f>_xlfn.XLOOKUP($A617,ALGLIB_SSA_XAUUSD!$J$2:$J$1001,ALGLIB_SSA_XAUUSD!$K$2:$K$1001,"",0)</f>
        <v>XAUUSD</v>
      </c>
      <c r="J617" t="str">
        <f>_xlfn.XLOOKUP($A617,ALGLIB_SSA_XAUUSD!$J$2:$J$1001,ALGLIB_SSA_XAUUSD!$L$2:$L$1001,"",0)</f>
        <v>M5</v>
      </c>
      <c r="K617">
        <f>_xlfn.XLOOKUP($A617,ALGLIB_SSA_XAUUSD!$J$2:$J$1001,ALGLIB_SSA_XAUUSD!$M$2:$M$1001,"",0)</f>
        <v>4657.6899999999996</v>
      </c>
      <c r="L617">
        <f>_xlfn.XLOOKUP($A617,ALGLIB_SSA_XAUUSD!$J$2:$J$1001,ALGLIB_SSA_XAUUSD!$N$2:$N$1001,"",0)</f>
        <v>4658.4680799999996</v>
      </c>
      <c r="M617">
        <f>_xlfn.XLOOKUP($A617,ALGLIB_SSA_XAUUSD!$J$2:$J$1001,ALGLIB_SSA_XAUUSD!$O$2:$O$1001,"",0)</f>
        <v>4657.5569500000001</v>
      </c>
      <c r="N617">
        <f>_xlfn.XLOOKUP($A617,ALGLIB_SSA_XAUUSD!$J$2:$J$1001,ALGLIB_SSA_XAUUSD!$P$2:$P$1001,"",0)</f>
        <v>4662.6293999999998</v>
      </c>
      <c r="O617">
        <f>_xlfn.XLOOKUP($A617,ALGLIB_SSA_XAUUSD!$J$2:$J$1001,ALGLIB_SSA_XAUUSD!$Q$2:$Q$1001,"",0)</f>
        <v>4654.0704400000004</v>
      </c>
      <c r="R617">
        <f t="shared" si="135"/>
        <v>1775578500</v>
      </c>
      <c r="S617" t="str">
        <f t="shared" si="136"/>
        <v>XAUUSD</v>
      </c>
      <c r="T617" t="str">
        <f t="shared" si="137"/>
        <v>M5</v>
      </c>
      <c r="U617">
        <f t="shared" si="138"/>
        <v>4657.6899999999996</v>
      </c>
      <c r="V617">
        <f t="shared" si="139"/>
        <v>4655.8497674999999</v>
      </c>
      <c r="W617">
        <f t="shared" si="140"/>
        <v>4650.5521349999999</v>
      </c>
      <c r="X617">
        <f t="shared" si="141"/>
        <v>4658.4680799999996</v>
      </c>
      <c r="Y617">
        <f t="shared" si="142"/>
        <v>4657.5569500000001</v>
      </c>
      <c r="Z617">
        <f t="shared" si="143"/>
        <v>4669.6367700000001</v>
      </c>
      <c r="AA617">
        <f t="shared" si="144"/>
        <v>4662.6293999999998</v>
      </c>
      <c r="AB617">
        <f t="shared" si="145"/>
        <v>4636.0130124999996</v>
      </c>
      <c r="AC617">
        <f t="shared" si="146"/>
        <v>4654.0704400000004</v>
      </c>
      <c r="AE617">
        <f t="shared" si="147"/>
        <v>4658.4680799999996</v>
      </c>
      <c r="AF617">
        <f t="shared" si="148"/>
        <v>4669.6367700000001</v>
      </c>
      <c r="AG617">
        <f t="shared" si="149"/>
        <v>4636.0130124999996</v>
      </c>
    </row>
    <row r="618" spans="1:33" x14ac:dyDescent="0.55000000000000004">
      <c r="A618">
        <f>ALGLIB_SSA_XAUUSD!J618</f>
        <v>1775578800</v>
      </c>
      <c r="B618" t="str">
        <f>_xlfn.XLOOKUP($A618,ALGLIB_SSA_XAUUSD!$A$2:$A$1001,ALGLIB_SSA_XAUUSD!$B$2:$B$1001,"",0)</f>
        <v/>
      </c>
      <c r="C618" t="str">
        <f>_xlfn.XLOOKUP($A618,ALGLIB_SSA_XAUUSD!$A$2:$A$1001,ALGLIB_SSA_XAUUSD!$C$2:$C$1001,"",0)</f>
        <v/>
      </c>
      <c r="D618" s="1">
        <f>D614+(D626-D614)*4/12</f>
        <v>4663.3500000000004</v>
      </c>
      <c r="E618" s="1">
        <f>E614+(E626-E614)*4/12</f>
        <v>4657.1202366666666</v>
      </c>
      <c r="F618" s="1">
        <f>F614+(F626-F614)*4/12</f>
        <v>4651.3488900000002</v>
      </c>
      <c r="G618" s="1">
        <f>G614+(G626-G614)*4/12</f>
        <v>4670.8450700000003</v>
      </c>
      <c r="H618" s="1">
        <f>H614+(H626-H614)*4/12</f>
        <v>4636.9352366666662</v>
      </c>
      <c r="I618" t="str">
        <f>_xlfn.XLOOKUP($A618,ALGLIB_SSA_XAUUSD!$J$2:$J$1001,ALGLIB_SSA_XAUUSD!$K$2:$K$1001,"",0)</f>
        <v>XAUUSD</v>
      </c>
      <c r="J618" t="str">
        <f>_xlfn.XLOOKUP($A618,ALGLIB_SSA_XAUUSD!$J$2:$J$1001,ALGLIB_SSA_XAUUSD!$L$2:$L$1001,"",0)</f>
        <v>M5</v>
      </c>
      <c r="K618">
        <f>_xlfn.XLOOKUP($A618,ALGLIB_SSA_XAUUSD!$J$2:$J$1001,ALGLIB_SSA_XAUUSD!$M$2:$M$1001,"",0)</f>
        <v>4657.6899999999996</v>
      </c>
      <c r="L618">
        <f>_xlfn.XLOOKUP($A618,ALGLIB_SSA_XAUUSD!$J$2:$J$1001,ALGLIB_SSA_XAUUSD!$N$2:$N$1001,"",0)</f>
        <v>4659.2297600000002</v>
      </c>
      <c r="M618">
        <f>_xlfn.XLOOKUP($A618,ALGLIB_SSA_XAUUSD!$J$2:$J$1001,ALGLIB_SSA_XAUUSD!$O$2:$O$1001,"",0)</f>
        <v>4658.3933500000003</v>
      </c>
      <c r="N618">
        <f>_xlfn.XLOOKUP($A618,ALGLIB_SSA_XAUUSD!$J$2:$J$1001,ALGLIB_SSA_XAUUSD!$P$2:$P$1001,"",0)</f>
        <v>4663.3216400000001</v>
      </c>
      <c r="O618">
        <f>_xlfn.XLOOKUP($A618,ALGLIB_SSA_XAUUSD!$J$2:$J$1001,ALGLIB_SSA_XAUUSD!$Q$2:$Q$1001,"",0)</f>
        <v>4655.08331</v>
      </c>
      <c r="R618">
        <f t="shared" si="135"/>
        <v>1775578800</v>
      </c>
      <c r="S618" t="str">
        <f t="shared" si="136"/>
        <v>XAUUSD</v>
      </c>
      <c r="T618" t="str">
        <f t="shared" si="137"/>
        <v>M5</v>
      </c>
      <c r="U618">
        <f t="shared" si="138"/>
        <v>4657.6899999999996</v>
      </c>
      <c r="V618">
        <f t="shared" si="139"/>
        <v>4657.1202366666666</v>
      </c>
      <c r="W618">
        <f t="shared" si="140"/>
        <v>4651.3488900000002</v>
      </c>
      <c r="X618">
        <f t="shared" si="141"/>
        <v>4659.2297600000002</v>
      </c>
      <c r="Y618">
        <f t="shared" si="142"/>
        <v>4658.3933500000003</v>
      </c>
      <c r="Z618">
        <f t="shared" si="143"/>
        <v>4670.8450700000003</v>
      </c>
      <c r="AA618">
        <f t="shared" si="144"/>
        <v>4663.3216400000001</v>
      </c>
      <c r="AB618">
        <f t="shared" si="145"/>
        <v>4636.9352366666662</v>
      </c>
      <c r="AC618">
        <f t="shared" si="146"/>
        <v>4655.08331</v>
      </c>
      <c r="AE618">
        <f t="shared" si="147"/>
        <v>4659.2297600000002</v>
      </c>
      <c r="AF618">
        <f t="shared" si="148"/>
        <v>4670.8450700000003</v>
      </c>
      <c r="AG618">
        <f t="shared" si="149"/>
        <v>4636.9352366666662</v>
      </c>
    </row>
    <row r="619" spans="1:33" x14ac:dyDescent="0.55000000000000004">
      <c r="A619">
        <f>ALGLIB_SSA_XAUUSD!J619</f>
        <v>1775579100</v>
      </c>
      <c r="B619" t="str">
        <f>_xlfn.XLOOKUP($A619,ALGLIB_SSA_XAUUSD!$A$2:$A$1001,ALGLIB_SSA_XAUUSD!$B$2:$B$1001,"",0)</f>
        <v/>
      </c>
      <c r="C619" t="str">
        <f>_xlfn.XLOOKUP($A619,ALGLIB_SSA_XAUUSD!$A$2:$A$1001,ALGLIB_SSA_XAUUSD!$C$2:$C$1001,"",0)</f>
        <v/>
      </c>
      <c r="D619" s="1">
        <f>D614+(D626-D614)*5/12</f>
        <v>4664.915</v>
      </c>
      <c r="E619" s="1">
        <f>E614+(E626-E614)*5/12</f>
        <v>4658.3907058333334</v>
      </c>
      <c r="F619" s="1">
        <f>F614+(F626-F614)*5/12</f>
        <v>4652.1456449999996</v>
      </c>
      <c r="G619" s="1">
        <f>G614+(G626-G614)*5/12</f>
        <v>4672.0533700000005</v>
      </c>
      <c r="H619" s="1">
        <f>H614+(H626-H614)*5/12</f>
        <v>4637.8574608333329</v>
      </c>
      <c r="I619" t="str">
        <f>_xlfn.XLOOKUP($A619,ALGLIB_SSA_XAUUSD!$J$2:$J$1001,ALGLIB_SSA_XAUUSD!$K$2:$K$1001,"",0)</f>
        <v>XAUUSD</v>
      </c>
      <c r="J619" t="str">
        <f>_xlfn.XLOOKUP($A619,ALGLIB_SSA_XAUUSD!$J$2:$J$1001,ALGLIB_SSA_XAUUSD!$L$2:$L$1001,"",0)</f>
        <v>M5</v>
      </c>
      <c r="K619">
        <f>_xlfn.XLOOKUP($A619,ALGLIB_SSA_XAUUSD!$J$2:$J$1001,ALGLIB_SSA_XAUUSD!$M$2:$M$1001,"",0)</f>
        <v>4662.99</v>
      </c>
      <c r="L619">
        <f>_xlfn.XLOOKUP($A619,ALGLIB_SSA_XAUUSD!$J$2:$J$1001,ALGLIB_SSA_XAUUSD!$N$2:$N$1001,"",0)</f>
        <v>4659.8106900000002</v>
      </c>
      <c r="M619">
        <f>_xlfn.XLOOKUP($A619,ALGLIB_SSA_XAUUSD!$J$2:$J$1001,ALGLIB_SSA_XAUUSD!$O$2:$O$1001,"",0)</f>
        <v>4659.1020200000003</v>
      </c>
      <c r="N619">
        <f>_xlfn.XLOOKUP($A619,ALGLIB_SSA_XAUUSD!$J$2:$J$1001,ALGLIB_SSA_XAUUSD!$P$2:$P$1001,"",0)</f>
        <v>4663.6421099999998</v>
      </c>
      <c r="O619">
        <f>_xlfn.XLOOKUP($A619,ALGLIB_SSA_XAUUSD!$J$2:$J$1001,ALGLIB_SSA_XAUUSD!$Q$2:$Q$1001,"",0)</f>
        <v>4655.9944800000003</v>
      </c>
      <c r="R619">
        <f t="shared" si="135"/>
        <v>1775579100</v>
      </c>
      <c r="S619" t="str">
        <f t="shared" si="136"/>
        <v>XAUUSD</v>
      </c>
      <c r="T619" t="str">
        <f t="shared" si="137"/>
        <v>M5</v>
      </c>
      <c r="U619">
        <f t="shared" si="138"/>
        <v>4662.99</v>
      </c>
      <c r="V619">
        <f t="shared" si="139"/>
        <v>4658.3907058333334</v>
      </c>
      <c r="W619">
        <f t="shared" si="140"/>
        <v>4652.1456449999996</v>
      </c>
      <c r="X619">
        <f t="shared" si="141"/>
        <v>4659.8106900000002</v>
      </c>
      <c r="Y619">
        <f t="shared" si="142"/>
        <v>4659.1020200000003</v>
      </c>
      <c r="Z619">
        <f t="shared" si="143"/>
        <v>4672.0533700000005</v>
      </c>
      <c r="AA619">
        <f t="shared" si="144"/>
        <v>4663.6421099999998</v>
      </c>
      <c r="AB619">
        <f t="shared" si="145"/>
        <v>4637.8574608333329</v>
      </c>
      <c r="AC619">
        <f t="shared" si="146"/>
        <v>4655.9944800000003</v>
      </c>
      <c r="AE619">
        <f t="shared" si="147"/>
        <v>4659.8106900000002</v>
      </c>
      <c r="AF619">
        <f t="shared" si="148"/>
        <v>4672.0533700000005</v>
      </c>
      <c r="AG619">
        <f t="shared" si="149"/>
        <v>4637.8574608333329</v>
      </c>
    </row>
    <row r="620" spans="1:33" x14ac:dyDescent="0.55000000000000004">
      <c r="A620">
        <f>ALGLIB_SSA_XAUUSD!J620</f>
        <v>1775579400</v>
      </c>
      <c r="B620" t="str">
        <f>_xlfn.XLOOKUP($A620,ALGLIB_SSA_XAUUSD!$A$2:$A$1001,ALGLIB_SSA_XAUUSD!$B$2:$B$1001,"",0)</f>
        <v/>
      </c>
      <c r="C620" t="str">
        <f>_xlfn.XLOOKUP($A620,ALGLIB_SSA_XAUUSD!$A$2:$A$1001,ALGLIB_SSA_XAUUSD!$C$2:$C$1001,"",0)</f>
        <v/>
      </c>
      <c r="D620" s="1">
        <f>D614+(D626-D614)*6/12</f>
        <v>4666.4799999999996</v>
      </c>
      <c r="E620" s="1">
        <f>E614+(E626-E614)*6/12</f>
        <v>4659.6611749999993</v>
      </c>
      <c r="F620" s="1">
        <f>F614+(F626-F614)*6/12</f>
        <v>4652.9423999999999</v>
      </c>
      <c r="G620" s="1">
        <f>G614+(G626-G614)*6/12</f>
        <v>4673.2616699999999</v>
      </c>
      <c r="H620" s="1">
        <f>H614+(H626-H614)*6/12</f>
        <v>4638.7796849999995</v>
      </c>
      <c r="I620" t="str">
        <f>_xlfn.XLOOKUP($A620,ALGLIB_SSA_XAUUSD!$J$2:$J$1001,ALGLIB_SSA_XAUUSD!$K$2:$K$1001,"",0)</f>
        <v>XAUUSD</v>
      </c>
      <c r="J620" t="str">
        <f>_xlfn.XLOOKUP($A620,ALGLIB_SSA_XAUUSD!$J$2:$J$1001,ALGLIB_SSA_XAUUSD!$L$2:$L$1001,"",0)</f>
        <v>M5</v>
      </c>
      <c r="K620">
        <f>_xlfn.XLOOKUP($A620,ALGLIB_SSA_XAUUSD!$J$2:$J$1001,ALGLIB_SSA_XAUUSD!$M$2:$M$1001,"",0)</f>
        <v>4659.78</v>
      </c>
      <c r="L620">
        <f>_xlfn.XLOOKUP($A620,ALGLIB_SSA_XAUUSD!$J$2:$J$1001,ALGLIB_SSA_XAUUSD!$N$2:$N$1001,"",0)</f>
        <v>4660.0757599999997</v>
      </c>
      <c r="M620">
        <f>_xlfn.XLOOKUP($A620,ALGLIB_SSA_XAUUSD!$J$2:$J$1001,ALGLIB_SSA_XAUUSD!$O$2:$O$1001,"",0)</f>
        <v>4659.58889</v>
      </c>
      <c r="N620">
        <f>_xlfn.XLOOKUP($A620,ALGLIB_SSA_XAUUSD!$J$2:$J$1001,ALGLIB_SSA_XAUUSD!$P$2:$P$1001,"",0)</f>
        <v>4663.6594999999998</v>
      </c>
      <c r="O620">
        <f>_xlfn.XLOOKUP($A620,ALGLIB_SSA_XAUUSD!$J$2:$J$1001,ALGLIB_SSA_XAUUSD!$Q$2:$Q$1001,"",0)</f>
        <v>4656.7233299999998</v>
      </c>
      <c r="R620">
        <f t="shared" si="135"/>
        <v>1775579400</v>
      </c>
      <c r="S620" t="str">
        <f t="shared" si="136"/>
        <v>XAUUSD</v>
      </c>
      <c r="T620" t="str">
        <f t="shared" si="137"/>
        <v>M5</v>
      </c>
      <c r="U620">
        <f t="shared" si="138"/>
        <v>4659.78</v>
      </c>
      <c r="V620">
        <f t="shared" si="139"/>
        <v>4659.6611749999993</v>
      </c>
      <c r="W620">
        <f t="shared" si="140"/>
        <v>4652.9423999999999</v>
      </c>
      <c r="X620">
        <f t="shared" si="141"/>
        <v>4660.0757599999997</v>
      </c>
      <c r="Y620">
        <f t="shared" si="142"/>
        <v>4659.58889</v>
      </c>
      <c r="Z620">
        <f t="shared" si="143"/>
        <v>4673.2616699999999</v>
      </c>
      <c r="AA620">
        <f t="shared" si="144"/>
        <v>4663.6594999999998</v>
      </c>
      <c r="AB620">
        <f t="shared" si="145"/>
        <v>4638.7796849999995</v>
      </c>
      <c r="AC620">
        <f t="shared" si="146"/>
        <v>4656.7233299999998</v>
      </c>
      <c r="AE620">
        <f t="shared" si="147"/>
        <v>4660.0757599999997</v>
      </c>
      <c r="AF620">
        <f t="shared" si="148"/>
        <v>4673.2616699999999</v>
      </c>
      <c r="AG620">
        <f t="shared" si="149"/>
        <v>4638.7796849999995</v>
      </c>
    </row>
    <row r="621" spans="1:33" x14ac:dyDescent="0.55000000000000004">
      <c r="A621">
        <f>ALGLIB_SSA_XAUUSD!J621</f>
        <v>1775579700</v>
      </c>
      <c r="B621" t="str">
        <f>_xlfn.XLOOKUP($A621,ALGLIB_SSA_XAUUSD!$A$2:$A$1001,ALGLIB_SSA_XAUUSD!$B$2:$B$1001,"",0)</f>
        <v/>
      </c>
      <c r="C621" t="str">
        <f>_xlfn.XLOOKUP($A621,ALGLIB_SSA_XAUUSD!$A$2:$A$1001,ALGLIB_SSA_XAUUSD!$C$2:$C$1001,"",0)</f>
        <v/>
      </c>
      <c r="D621" s="1">
        <f>D614+(D626-D614)*7/12</f>
        <v>4668.0450000000001</v>
      </c>
      <c r="E621" s="1">
        <f>E614+(E626-E614)*7/12</f>
        <v>4660.931644166666</v>
      </c>
      <c r="F621" s="1">
        <f>F614+(F626-F614)*7/12</f>
        <v>4653.7391550000002</v>
      </c>
      <c r="G621" s="1">
        <f>G614+(G626-G614)*7/12</f>
        <v>4674.4699700000001</v>
      </c>
      <c r="H621" s="1">
        <f>H614+(H626-H614)*7/12</f>
        <v>4639.7019091666671</v>
      </c>
      <c r="I621" t="str">
        <f>_xlfn.XLOOKUP($A621,ALGLIB_SSA_XAUUSD!$J$2:$J$1001,ALGLIB_SSA_XAUUSD!$K$2:$K$1001,"",0)</f>
        <v>XAUUSD</v>
      </c>
      <c r="J621" t="str">
        <f>_xlfn.XLOOKUP($A621,ALGLIB_SSA_XAUUSD!$J$2:$J$1001,ALGLIB_SSA_XAUUSD!$L$2:$L$1001,"",0)</f>
        <v>M5</v>
      </c>
      <c r="K621">
        <f>_xlfn.XLOOKUP($A621,ALGLIB_SSA_XAUUSD!$J$2:$J$1001,ALGLIB_SSA_XAUUSD!$M$2:$M$1001,"",0)</f>
        <v>4657.88</v>
      </c>
      <c r="L621">
        <f>_xlfn.XLOOKUP($A621,ALGLIB_SSA_XAUUSD!$J$2:$J$1001,ALGLIB_SSA_XAUUSD!$N$2:$N$1001,"",0)</f>
        <v>4660.1733800000002</v>
      </c>
      <c r="M621">
        <f>_xlfn.XLOOKUP($A621,ALGLIB_SSA_XAUUSD!$J$2:$J$1001,ALGLIB_SSA_XAUUSD!$O$2:$O$1001,"",0)</f>
        <v>4659.8811299999998</v>
      </c>
      <c r="N621">
        <f>_xlfn.XLOOKUP($A621,ALGLIB_SSA_XAUUSD!$J$2:$J$1001,ALGLIB_SSA_XAUUSD!$P$2:$P$1001,"",0)</f>
        <v>4663.4142599999996</v>
      </c>
      <c r="O621">
        <f>_xlfn.XLOOKUP($A621,ALGLIB_SSA_XAUUSD!$J$2:$J$1001,ALGLIB_SSA_XAUUSD!$Q$2:$Q$1001,"",0)</f>
        <v>4657.28244</v>
      </c>
      <c r="R621">
        <f t="shared" si="135"/>
        <v>1775579700</v>
      </c>
      <c r="S621" t="str">
        <f t="shared" si="136"/>
        <v>XAUUSD</v>
      </c>
      <c r="T621" t="str">
        <f t="shared" si="137"/>
        <v>M5</v>
      </c>
      <c r="U621">
        <f t="shared" si="138"/>
        <v>4657.88</v>
      </c>
      <c r="V621">
        <f t="shared" si="139"/>
        <v>4660.931644166666</v>
      </c>
      <c r="W621">
        <f t="shared" si="140"/>
        <v>4653.7391550000002</v>
      </c>
      <c r="X621">
        <f t="shared" si="141"/>
        <v>4660.1733800000002</v>
      </c>
      <c r="Y621">
        <f t="shared" si="142"/>
        <v>4659.8811299999998</v>
      </c>
      <c r="Z621">
        <f t="shared" si="143"/>
        <v>4674.4699700000001</v>
      </c>
      <c r="AA621">
        <f t="shared" si="144"/>
        <v>4663.4142599999996</v>
      </c>
      <c r="AB621">
        <f t="shared" si="145"/>
        <v>4639.7019091666671</v>
      </c>
      <c r="AC621">
        <f t="shared" si="146"/>
        <v>4657.28244</v>
      </c>
      <c r="AE621">
        <f t="shared" si="147"/>
        <v>4660.1733800000002</v>
      </c>
      <c r="AF621">
        <f t="shared" si="148"/>
        <v>4674.4699700000001</v>
      </c>
      <c r="AG621">
        <f t="shared" si="149"/>
        <v>4639.7019091666671</v>
      </c>
    </row>
    <row r="622" spans="1:33" x14ac:dyDescent="0.55000000000000004">
      <c r="A622">
        <f>ALGLIB_SSA_XAUUSD!J622</f>
        <v>1775580000</v>
      </c>
      <c r="B622" t="str">
        <f>_xlfn.XLOOKUP($A622,ALGLIB_SSA_XAUUSD!$A$2:$A$1001,ALGLIB_SSA_XAUUSD!$B$2:$B$1001,"",0)</f>
        <v/>
      </c>
      <c r="C622" t="str">
        <f>_xlfn.XLOOKUP($A622,ALGLIB_SSA_XAUUSD!$A$2:$A$1001,ALGLIB_SSA_XAUUSD!$C$2:$C$1001,"",0)</f>
        <v/>
      </c>
      <c r="D622" s="1">
        <f>D614+(D626-D614)*8/12</f>
        <v>4669.6099999999997</v>
      </c>
      <c r="E622" s="1">
        <f>E614+(E626-E614)*8/12</f>
        <v>4662.2021133333328</v>
      </c>
      <c r="F622" s="1">
        <f>F614+(F626-F614)*8/12</f>
        <v>4654.5359099999996</v>
      </c>
      <c r="G622" s="1">
        <f>G614+(G626-G614)*8/12</f>
        <v>4675.6782700000003</v>
      </c>
      <c r="H622" s="1">
        <f>H614+(H626-H614)*8/12</f>
        <v>4640.6241333333337</v>
      </c>
      <c r="I622" t="str">
        <f>_xlfn.XLOOKUP($A622,ALGLIB_SSA_XAUUSD!$J$2:$J$1001,ALGLIB_SSA_XAUUSD!$K$2:$K$1001,"",0)</f>
        <v>XAUUSD</v>
      </c>
      <c r="J622" t="str">
        <f>_xlfn.XLOOKUP($A622,ALGLIB_SSA_XAUUSD!$J$2:$J$1001,ALGLIB_SSA_XAUUSD!$L$2:$L$1001,"",0)</f>
        <v>M5</v>
      </c>
      <c r="K622">
        <f>_xlfn.XLOOKUP($A622,ALGLIB_SSA_XAUUSD!$J$2:$J$1001,ALGLIB_SSA_XAUUSD!$M$2:$M$1001,"",0)</f>
        <v>4660.8999999999996</v>
      </c>
      <c r="L622">
        <f>_xlfn.XLOOKUP($A622,ALGLIB_SSA_XAUUSD!$J$2:$J$1001,ALGLIB_SSA_XAUUSD!$N$2:$N$1001,"",0)</f>
        <v>4660.2554399999999</v>
      </c>
      <c r="M622">
        <f>_xlfn.XLOOKUP($A622,ALGLIB_SSA_XAUUSD!$J$2:$J$1001,ALGLIB_SSA_XAUUSD!$O$2:$O$1001,"",0)</f>
        <v>4660.0682900000002</v>
      </c>
      <c r="N622">
        <f>_xlfn.XLOOKUP($A622,ALGLIB_SSA_XAUUSD!$J$2:$J$1001,ALGLIB_SSA_XAUUSD!$P$2:$P$1001,"",0)</f>
        <v>4663.1213399999997</v>
      </c>
      <c r="O622">
        <f>_xlfn.XLOOKUP($A622,ALGLIB_SSA_XAUUSD!$J$2:$J$1001,ALGLIB_SSA_XAUUSD!$Q$2:$Q$1001,"",0)</f>
        <v>4657.6870099999996</v>
      </c>
      <c r="R622">
        <f t="shared" si="135"/>
        <v>1775580000</v>
      </c>
      <c r="S622" t="str">
        <f t="shared" si="136"/>
        <v>XAUUSD</v>
      </c>
      <c r="T622" t="str">
        <f t="shared" si="137"/>
        <v>M5</v>
      </c>
      <c r="U622">
        <f t="shared" si="138"/>
        <v>4660.8999999999996</v>
      </c>
      <c r="V622">
        <f t="shared" si="139"/>
        <v>4662.2021133333328</v>
      </c>
      <c r="W622">
        <f t="shared" si="140"/>
        <v>4654.5359099999996</v>
      </c>
      <c r="X622">
        <f t="shared" si="141"/>
        <v>4660.2554399999999</v>
      </c>
      <c r="Y622">
        <f t="shared" si="142"/>
        <v>4660.0682900000002</v>
      </c>
      <c r="Z622">
        <f t="shared" si="143"/>
        <v>4675.6782700000003</v>
      </c>
      <c r="AA622">
        <f t="shared" si="144"/>
        <v>4663.1213399999997</v>
      </c>
      <c r="AB622">
        <f t="shared" si="145"/>
        <v>4640.6241333333337</v>
      </c>
      <c r="AC622">
        <f t="shared" si="146"/>
        <v>4657.6870099999996</v>
      </c>
      <c r="AE622">
        <f t="shared" si="147"/>
        <v>4660.2554399999999</v>
      </c>
      <c r="AF622">
        <f t="shared" si="148"/>
        <v>4675.6782700000003</v>
      </c>
      <c r="AG622">
        <f t="shared" si="149"/>
        <v>4640.6241333333337</v>
      </c>
    </row>
    <row r="623" spans="1:33" x14ac:dyDescent="0.55000000000000004">
      <c r="A623">
        <f>ALGLIB_SSA_XAUUSD!J623</f>
        <v>1775580300</v>
      </c>
      <c r="B623" t="str">
        <f>_xlfn.XLOOKUP($A623,ALGLIB_SSA_XAUUSD!$A$2:$A$1001,ALGLIB_SSA_XAUUSD!$B$2:$B$1001,"",0)</f>
        <v/>
      </c>
      <c r="C623" t="str">
        <f>_xlfn.XLOOKUP($A623,ALGLIB_SSA_XAUUSD!$A$2:$A$1001,ALGLIB_SSA_XAUUSD!$C$2:$C$1001,"",0)</f>
        <v/>
      </c>
      <c r="D623" s="1">
        <f>D614+(D626-D614)*9/12</f>
        <v>4671.1750000000002</v>
      </c>
      <c r="E623" s="1">
        <f>E614+(E626-E614)*9/12</f>
        <v>4663.4725824999996</v>
      </c>
      <c r="F623" s="1">
        <f>F614+(F626-F614)*9/12</f>
        <v>4655.3326649999999</v>
      </c>
      <c r="G623" s="1">
        <f>G614+(G626-G614)*9/12</f>
        <v>4676.8865700000006</v>
      </c>
      <c r="H623" s="1">
        <f>H614+(H626-H614)*9/12</f>
        <v>4641.5463575000003</v>
      </c>
      <c r="I623" t="str">
        <f>_xlfn.XLOOKUP($A623,ALGLIB_SSA_XAUUSD!$J$2:$J$1001,ALGLIB_SSA_XAUUSD!$K$2:$K$1001,"",0)</f>
        <v>XAUUSD</v>
      </c>
      <c r="J623" t="str">
        <f>_xlfn.XLOOKUP($A623,ALGLIB_SSA_XAUUSD!$J$2:$J$1001,ALGLIB_SSA_XAUUSD!$L$2:$L$1001,"",0)</f>
        <v>M5</v>
      </c>
      <c r="K623">
        <f>_xlfn.XLOOKUP($A623,ALGLIB_SSA_XAUUSD!$J$2:$J$1001,ALGLIB_SSA_XAUUSD!$M$2:$M$1001,"",0)</f>
        <v>4658.53</v>
      </c>
      <c r="L623">
        <f>_xlfn.XLOOKUP($A623,ALGLIB_SSA_XAUUSD!$J$2:$J$1001,ALGLIB_SSA_XAUUSD!$N$2:$N$1001,"",0)</f>
        <v>4660.3146999999999</v>
      </c>
      <c r="M623">
        <f>_xlfn.XLOOKUP($A623,ALGLIB_SSA_XAUUSD!$J$2:$J$1001,ALGLIB_SSA_XAUUSD!$O$2:$O$1001,"",0)</f>
        <v>4660.1914900000002</v>
      </c>
      <c r="N623">
        <f>_xlfn.XLOOKUP($A623,ALGLIB_SSA_XAUUSD!$J$2:$J$1001,ALGLIB_SSA_XAUUSD!$P$2:$P$1001,"",0)</f>
        <v>4662.9353000000001</v>
      </c>
      <c r="O623">
        <f>_xlfn.XLOOKUP($A623,ALGLIB_SSA_XAUUSD!$J$2:$J$1001,ALGLIB_SSA_XAUUSD!$Q$2:$Q$1001,"",0)</f>
        <v>4657.9676399999998</v>
      </c>
      <c r="R623">
        <f t="shared" si="135"/>
        <v>1775580300</v>
      </c>
      <c r="S623" t="str">
        <f t="shared" si="136"/>
        <v>XAUUSD</v>
      </c>
      <c r="T623" t="str">
        <f t="shared" si="137"/>
        <v>M5</v>
      </c>
      <c r="U623">
        <f t="shared" si="138"/>
        <v>4658.53</v>
      </c>
      <c r="V623">
        <f t="shared" si="139"/>
        <v>4663.4725824999996</v>
      </c>
      <c r="W623">
        <f t="shared" si="140"/>
        <v>4655.3326649999999</v>
      </c>
      <c r="X623">
        <f t="shared" si="141"/>
        <v>4660.3146999999999</v>
      </c>
      <c r="Y623">
        <f t="shared" si="142"/>
        <v>4660.1914900000002</v>
      </c>
      <c r="Z623">
        <f t="shared" si="143"/>
        <v>4676.8865700000006</v>
      </c>
      <c r="AA623">
        <f t="shared" si="144"/>
        <v>4662.9353000000001</v>
      </c>
      <c r="AB623">
        <f t="shared" si="145"/>
        <v>4641.5463575000003</v>
      </c>
      <c r="AC623">
        <f t="shared" si="146"/>
        <v>4657.9676399999998</v>
      </c>
      <c r="AE623">
        <f t="shared" si="147"/>
        <v>4660.3146999999999</v>
      </c>
      <c r="AF623">
        <f t="shared" si="148"/>
        <v>4676.8865700000006</v>
      </c>
      <c r="AG623">
        <f t="shared" si="149"/>
        <v>4641.5463575000003</v>
      </c>
    </row>
    <row r="624" spans="1:33" x14ac:dyDescent="0.55000000000000004">
      <c r="A624">
        <f>ALGLIB_SSA_XAUUSD!J624</f>
        <v>1775580600</v>
      </c>
      <c r="B624" t="str">
        <f>_xlfn.XLOOKUP($A624,ALGLIB_SSA_XAUUSD!$A$2:$A$1001,ALGLIB_SSA_XAUUSD!$B$2:$B$1001,"",0)</f>
        <v/>
      </c>
      <c r="C624" t="str">
        <f>_xlfn.XLOOKUP($A624,ALGLIB_SSA_XAUUSD!$A$2:$A$1001,ALGLIB_SSA_XAUUSD!$C$2:$C$1001,"",0)</f>
        <v/>
      </c>
      <c r="D624" s="1">
        <f>D614+(D626-D614)*10/12</f>
        <v>4672.74</v>
      </c>
      <c r="E624" s="1">
        <f>E614+(E626-E614)*10/12</f>
        <v>4664.7430516666664</v>
      </c>
      <c r="F624" s="1">
        <f>F614+(F626-F614)*10/12</f>
        <v>4656.1294200000002</v>
      </c>
      <c r="G624" s="1">
        <f>G614+(G626-G614)*10/12</f>
        <v>4678.0948700000008</v>
      </c>
      <c r="H624" s="1">
        <f>H614+(H626-H614)*10/12</f>
        <v>4642.468581666667</v>
      </c>
      <c r="I624" t="str">
        <f>_xlfn.XLOOKUP($A624,ALGLIB_SSA_XAUUSD!$J$2:$J$1001,ALGLIB_SSA_XAUUSD!$K$2:$K$1001,"",0)</f>
        <v>XAUUSD</v>
      </c>
      <c r="J624" t="str">
        <f>_xlfn.XLOOKUP($A624,ALGLIB_SSA_XAUUSD!$J$2:$J$1001,ALGLIB_SSA_XAUUSD!$L$2:$L$1001,"",0)</f>
        <v>M5</v>
      </c>
      <c r="K624">
        <f>_xlfn.XLOOKUP($A624,ALGLIB_SSA_XAUUSD!$J$2:$J$1001,ALGLIB_SSA_XAUUSD!$M$2:$M$1001,"",0)</f>
        <v>4660.3100000000004</v>
      </c>
      <c r="L624">
        <f>_xlfn.XLOOKUP($A624,ALGLIB_SSA_XAUUSD!$J$2:$J$1001,ALGLIB_SSA_XAUUSD!$N$2:$N$1001,"",0)</f>
        <v>4660.4756900000002</v>
      </c>
      <c r="M624">
        <f>_xlfn.XLOOKUP($A624,ALGLIB_SSA_XAUUSD!$J$2:$J$1001,ALGLIB_SSA_XAUUSD!$O$2:$O$1001,"",0)</f>
        <v>4660.3335900000002</v>
      </c>
      <c r="N624">
        <f>_xlfn.XLOOKUP($A624,ALGLIB_SSA_XAUUSD!$J$2:$J$1001,ALGLIB_SSA_XAUUSD!$P$2:$P$1001,"",0)</f>
        <v>4662.9192700000003</v>
      </c>
      <c r="O624">
        <f>_xlfn.XLOOKUP($A624,ALGLIB_SSA_XAUUSD!$J$2:$J$1001,ALGLIB_SSA_XAUUSD!$Q$2:$Q$1001,"",0)</f>
        <v>4658.0880500000003</v>
      </c>
      <c r="R624">
        <f t="shared" si="135"/>
        <v>1775580600</v>
      </c>
      <c r="S624" t="str">
        <f t="shared" si="136"/>
        <v>XAUUSD</v>
      </c>
      <c r="T624" t="str">
        <f t="shared" si="137"/>
        <v>M5</v>
      </c>
      <c r="U624">
        <f t="shared" si="138"/>
        <v>4660.3100000000004</v>
      </c>
      <c r="V624">
        <f t="shared" si="139"/>
        <v>4664.7430516666664</v>
      </c>
      <c r="W624">
        <f t="shared" si="140"/>
        <v>4656.1294200000002</v>
      </c>
      <c r="X624">
        <f t="shared" si="141"/>
        <v>4660.4756900000002</v>
      </c>
      <c r="Y624">
        <f t="shared" si="142"/>
        <v>4660.3335900000002</v>
      </c>
      <c r="Z624">
        <f t="shared" si="143"/>
        <v>4678.0948700000008</v>
      </c>
      <c r="AA624">
        <f t="shared" si="144"/>
        <v>4662.9192700000003</v>
      </c>
      <c r="AB624">
        <f t="shared" si="145"/>
        <v>4642.468581666667</v>
      </c>
      <c r="AC624">
        <f t="shared" si="146"/>
        <v>4658.0880500000003</v>
      </c>
      <c r="AE624">
        <f t="shared" si="147"/>
        <v>4660.4756900000002</v>
      </c>
      <c r="AF624">
        <f t="shared" si="148"/>
        <v>4678.0948700000008</v>
      </c>
      <c r="AG624">
        <f t="shared" si="149"/>
        <v>4642.468581666667</v>
      </c>
    </row>
    <row r="625" spans="1:33" x14ac:dyDescent="0.55000000000000004">
      <c r="A625">
        <f>ALGLIB_SSA_XAUUSD!J625</f>
        <v>1775580900</v>
      </c>
      <c r="B625" t="str">
        <f>_xlfn.XLOOKUP($A625,ALGLIB_SSA_XAUUSD!$A$2:$A$1001,ALGLIB_SSA_XAUUSD!$B$2:$B$1001,"",0)</f>
        <v/>
      </c>
      <c r="C625" t="str">
        <f>_xlfn.XLOOKUP($A625,ALGLIB_SSA_XAUUSD!$A$2:$A$1001,ALGLIB_SSA_XAUUSD!$C$2:$C$1001,"",0)</f>
        <v/>
      </c>
      <c r="D625" s="1">
        <f>D614+(D626-D614)*11/12</f>
        <v>4674.3050000000003</v>
      </c>
      <c r="E625" s="1">
        <f>E614+(E626-E614)*11/12</f>
        <v>4666.0135208333331</v>
      </c>
      <c r="F625" s="1">
        <f>F614+(F626-F614)*11/12</f>
        <v>4656.9261749999996</v>
      </c>
      <c r="G625" s="1">
        <f>G614+(G626-G614)*11/12</f>
        <v>4679.3031700000001</v>
      </c>
      <c r="H625" s="1">
        <f>H614+(H626-H614)*11/12</f>
        <v>4643.3908058333336</v>
      </c>
      <c r="I625" t="str">
        <f>_xlfn.XLOOKUP($A625,ALGLIB_SSA_XAUUSD!$J$2:$J$1001,ALGLIB_SSA_XAUUSD!$K$2:$K$1001,"",0)</f>
        <v>XAUUSD</v>
      </c>
      <c r="J625" t="str">
        <f>_xlfn.XLOOKUP($A625,ALGLIB_SSA_XAUUSD!$J$2:$J$1001,ALGLIB_SSA_XAUUSD!$L$2:$L$1001,"",0)</f>
        <v>M5</v>
      </c>
      <c r="K625">
        <f>_xlfn.XLOOKUP($A625,ALGLIB_SSA_XAUUSD!$J$2:$J$1001,ALGLIB_SSA_XAUUSD!$M$2:$M$1001,"",0)</f>
        <v>4657.09</v>
      </c>
      <c r="L625">
        <f>_xlfn.XLOOKUP($A625,ALGLIB_SSA_XAUUSD!$J$2:$J$1001,ALGLIB_SSA_XAUUSD!$N$2:$N$1001,"",0)</f>
        <v>4660.7457899999999</v>
      </c>
      <c r="M625">
        <f>_xlfn.XLOOKUP($A625,ALGLIB_SSA_XAUUSD!$J$2:$J$1001,ALGLIB_SSA_XAUUSD!$O$2:$O$1001,"",0)</f>
        <v>4660.5396899999996</v>
      </c>
      <c r="N625">
        <f>_xlfn.XLOOKUP($A625,ALGLIB_SSA_XAUUSD!$J$2:$J$1001,ALGLIB_SSA_XAUUSD!$P$2:$P$1001,"",0)</f>
        <v>4663.1686399999999</v>
      </c>
      <c r="O625">
        <f>_xlfn.XLOOKUP($A625,ALGLIB_SSA_XAUUSD!$J$2:$J$1001,ALGLIB_SSA_XAUUSD!$Q$2:$Q$1001,"",0)</f>
        <v>4658.0984699999999</v>
      </c>
      <c r="R625">
        <f t="shared" si="135"/>
        <v>1775580900</v>
      </c>
      <c r="S625" t="str">
        <f t="shared" si="136"/>
        <v>XAUUSD</v>
      </c>
      <c r="T625" t="str">
        <f t="shared" si="137"/>
        <v>M5</v>
      </c>
      <c r="U625">
        <f t="shared" si="138"/>
        <v>4657.09</v>
      </c>
      <c r="V625">
        <f t="shared" si="139"/>
        <v>4666.0135208333331</v>
      </c>
      <c r="W625">
        <f t="shared" si="140"/>
        <v>4656.9261749999996</v>
      </c>
      <c r="X625">
        <f t="shared" si="141"/>
        <v>4660.7457899999999</v>
      </c>
      <c r="Y625">
        <f t="shared" si="142"/>
        <v>4660.5396899999996</v>
      </c>
      <c r="Z625">
        <f t="shared" si="143"/>
        <v>4679.3031700000001</v>
      </c>
      <c r="AA625">
        <f t="shared" si="144"/>
        <v>4663.1686399999999</v>
      </c>
      <c r="AB625">
        <f t="shared" si="145"/>
        <v>4643.3908058333336</v>
      </c>
      <c r="AC625">
        <f t="shared" si="146"/>
        <v>4658.0984699999999</v>
      </c>
      <c r="AE625">
        <f t="shared" si="147"/>
        <v>4660.7457899999999</v>
      </c>
      <c r="AF625">
        <f t="shared" si="148"/>
        <v>4679.3031700000001</v>
      </c>
      <c r="AG625">
        <f t="shared" si="149"/>
        <v>4643.3908058333336</v>
      </c>
    </row>
    <row r="626" spans="1:33" x14ac:dyDescent="0.55000000000000004">
      <c r="A626">
        <f>ALGLIB_SSA_XAUUSD!J626</f>
        <v>1775581200</v>
      </c>
      <c r="B626" t="str">
        <f>_xlfn.XLOOKUP($A626,ALGLIB_SSA_XAUUSD!$A$2:$A$1001,ALGLIB_SSA_XAUUSD!$B$2:$B$1001,"",0)</f>
        <v>XAUUSD</v>
      </c>
      <c r="C626" t="str">
        <f>_xlfn.XLOOKUP($A626,ALGLIB_SSA_XAUUSD!$A$2:$A$1001,ALGLIB_SSA_XAUUSD!$C$2:$C$1001,"",0)</f>
        <v>H1</v>
      </c>
      <c r="D626" s="2">
        <f>_xlfn.XLOOKUP($A626,ALGLIB_SSA_XAUUSD!$A$2:$A$1001,ALGLIB_SSA_XAUUSD!$D$2:$D$1001,"",0)</f>
        <v>4675.87</v>
      </c>
      <c r="E626" s="2">
        <f>_xlfn.XLOOKUP($A626,ALGLIB_SSA_XAUUSD!$A$2:$A$1001,ALGLIB_SSA_XAUUSD!$E$2:$E$1001,"",0)</f>
        <v>4667.2839899999999</v>
      </c>
      <c r="F626" s="2">
        <f>_xlfn.XLOOKUP($A626,ALGLIB_SSA_XAUUSD!$A$2:$A$1001,ALGLIB_SSA_XAUUSD!$F$2:$F$1001,"",0)</f>
        <v>4657.7229299999999</v>
      </c>
      <c r="G626" s="2">
        <f>_xlfn.XLOOKUP($A626,ALGLIB_SSA_XAUUSD!$A$2:$A$1001,ALGLIB_SSA_XAUUSD!$G$2:$G$1001,"",0)</f>
        <v>4680.5114700000004</v>
      </c>
      <c r="H626" s="2">
        <f>_xlfn.XLOOKUP($A626,ALGLIB_SSA_XAUUSD!$A$2:$A$1001,ALGLIB_SSA_XAUUSD!$H$2:$H$1001,"",0)</f>
        <v>4644.3130300000003</v>
      </c>
      <c r="I626" t="str">
        <f>_xlfn.XLOOKUP($A626,ALGLIB_SSA_XAUUSD!$J$2:$J$1001,ALGLIB_SSA_XAUUSD!$K$2:$K$1001,"",0)</f>
        <v>XAUUSD</v>
      </c>
      <c r="J626" t="str">
        <f>_xlfn.XLOOKUP($A626,ALGLIB_SSA_XAUUSD!$J$2:$J$1001,ALGLIB_SSA_XAUUSD!$L$2:$L$1001,"",0)</f>
        <v>M5</v>
      </c>
      <c r="K626">
        <f>_xlfn.XLOOKUP($A626,ALGLIB_SSA_XAUUSD!$J$2:$J$1001,ALGLIB_SSA_XAUUSD!$M$2:$M$1001,"",0)</f>
        <v>4665.68</v>
      </c>
      <c r="L626">
        <f>_xlfn.XLOOKUP($A626,ALGLIB_SSA_XAUUSD!$J$2:$J$1001,ALGLIB_SSA_XAUUSD!$N$2:$N$1001,"",0)</f>
        <v>4661.2761200000004</v>
      </c>
      <c r="M626">
        <f>_xlfn.XLOOKUP($A626,ALGLIB_SSA_XAUUSD!$J$2:$J$1001,ALGLIB_SSA_XAUUSD!$O$2:$O$1001,"",0)</f>
        <v>4660.9079000000002</v>
      </c>
      <c r="N626">
        <f>_xlfn.XLOOKUP($A626,ALGLIB_SSA_XAUUSD!$J$2:$J$1001,ALGLIB_SSA_XAUUSD!$P$2:$P$1001,"",0)</f>
        <v>4663.8444</v>
      </c>
      <c r="O626">
        <f>_xlfn.XLOOKUP($A626,ALGLIB_SSA_XAUUSD!$J$2:$J$1001,ALGLIB_SSA_XAUUSD!$Q$2:$Q$1001,"",0)</f>
        <v>4658.0829899999999</v>
      </c>
      <c r="R626">
        <f t="shared" si="135"/>
        <v>1775581200</v>
      </c>
      <c r="S626" t="str">
        <f t="shared" si="136"/>
        <v>XAUUSD</v>
      </c>
      <c r="T626" t="str">
        <f t="shared" si="137"/>
        <v>M5</v>
      </c>
      <c r="U626">
        <f t="shared" si="138"/>
        <v>4665.68</v>
      </c>
      <c r="V626">
        <f t="shared" si="139"/>
        <v>4667.2839899999999</v>
      </c>
      <c r="W626">
        <f t="shared" si="140"/>
        <v>4657.7229299999999</v>
      </c>
      <c r="X626">
        <f t="shared" si="141"/>
        <v>4661.2761200000004</v>
      </c>
      <c r="Y626">
        <f t="shared" si="142"/>
        <v>4660.9079000000002</v>
      </c>
      <c r="Z626">
        <f t="shared" si="143"/>
        <v>4680.5114700000004</v>
      </c>
      <c r="AA626">
        <f t="shared" si="144"/>
        <v>4663.8444</v>
      </c>
      <c r="AB626">
        <f t="shared" si="145"/>
        <v>4644.3130300000003</v>
      </c>
      <c r="AC626">
        <f t="shared" si="146"/>
        <v>4658.0829899999999</v>
      </c>
      <c r="AE626">
        <f t="shared" si="147"/>
        <v>4661.2761200000004</v>
      </c>
      <c r="AF626">
        <f t="shared" si="148"/>
        <v>4680.5114700000004</v>
      </c>
      <c r="AG626">
        <f t="shared" si="149"/>
        <v>4644.3130300000003</v>
      </c>
    </row>
    <row r="627" spans="1:33" x14ac:dyDescent="0.55000000000000004">
      <c r="A627">
        <f>ALGLIB_SSA_XAUUSD!J627</f>
        <v>1775581500</v>
      </c>
      <c r="B627" t="str">
        <f>_xlfn.XLOOKUP($A627,ALGLIB_SSA_XAUUSD!$A$2:$A$1001,ALGLIB_SSA_XAUUSD!$B$2:$B$1001,"",0)</f>
        <v/>
      </c>
      <c r="C627" t="str">
        <f>_xlfn.XLOOKUP($A627,ALGLIB_SSA_XAUUSD!$A$2:$A$1001,ALGLIB_SSA_XAUUSD!$C$2:$C$1001,"",0)</f>
        <v/>
      </c>
      <c r="D627" s="1">
        <f>D626+(D638-D626)*1/12</f>
        <v>4674.7191666666668</v>
      </c>
      <c r="E627" s="1">
        <f>E626+(E638-E626)*1/12</f>
        <v>4669.0548141666668</v>
      </c>
      <c r="F627" s="1">
        <f>F626+(F638-F626)*1/12</f>
        <v>4659.0067191666667</v>
      </c>
      <c r="G627" s="1">
        <f>G626+(G638-G626)*1/12</f>
        <v>4682.2726208333333</v>
      </c>
      <c r="H627" s="1">
        <f>H626+(H638-H626)*1/12</f>
        <v>4645.7045475000004</v>
      </c>
      <c r="I627" t="str">
        <f>_xlfn.XLOOKUP($A627,ALGLIB_SSA_XAUUSD!$J$2:$J$1001,ALGLIB_SSA_XAUUSD!$K$2:$K$1001,"",0)</f>
        <v>XAUUSD</v>
      </c>
      <c r="J627" t="str">
        <f>_xlfn.XLOOKUP($A627,ALGLIB_SSA_XAUUSD!$J$2:$J$1001,ALGLIB_SSA_XAUUSD!$L$2:$L$1001,"",0)</f>
        <v>M5</v>
      </c>
      <c r="K627">
        <f>_xlfn.XLOOKUP($A627,ALGLIB_SSA_XAUUSD!$J$2:$J$1001,ALGLIB_SSA_XAUUSD!$M$2:$M$1001,"",0)</f>
        <v>4667.6000000000004</v>
      </c>
      <c r="L627">
        <f>_xlfn.XLOOKUP($A627,ALGLIB_SSA_XAUUSD!$J$2:$J$1001,ALGLIB_SSA_XAUUSD!$N$2:$N$1001,"",0)</f>
        <v>4661.8976400000001</v>
      </c>
      <c r="M627">
        <f>_xlfn.XLOOKUP($A627,ALGLIB_SSA_XAUUSD!$J$2:$J$1001,ALGLIB_SSA_XAUUSD!$O$2:$O$1001,"",0)</f>
        <v>4661.4027699999997</v>
      </c>
      <c r="N627">
        <f>_xlfn.XLOOKUP($A627,ALGLIB_SSA_XAUUSD!$J$2:$J$1001,ALGLIB_SSA_XAUUSD!$P$2:$P$1001,"",0)</f>
        <v>4664.8403900000003</v>
      </c>
      <c r="O627">
        <f>_xlfn.XLOOKUP($A627,ALGLIB_SSA_XAUUSD!$J$2:$J$1001,ALGLIB_SSA_XAUUSD!$Q$2:$Q$1001,"",0)</f>
        <v>4658.1516700000002</v>
      </c>
      <c r="R627">
        <f t="shared" si="135"/>
        <v>1775581500</v>
      </c>
      <c r="S627" t="str">
        <f t="shared" si="136"/>
        <v>XAUUSD</v>
      </c>
      <c r="T627" t="str">
        <f t="shared" si="137"/>
        <v>M5</v>
      </c>
      <c r="U627">
        <f t="shared" si="138"/>
        <v>4667.6000000000004</v>
      </c>
      <c r="V627">
        <f t="shared" si="139"/>
        <v>4669.0548141666668</v>
      </c>
      <c r="W627">
        <f t="shared" si="140"/>
        <v>4659.0067191666667</v>
      </c>
      <c r="X627">
        <f t="shared" si="141"/>
        <v>4661.8976400000001</v>
      </c>
      <c r="Y627">
        <f t="shared" si="142"/>
        <v>4661.4027699999997</v>
      </c>
      <c r="Z627">
        <f t="shared" si="143"/>
        <v>4682.2726208333333</v>
      </c>
      <c r="AA627">
        <f t="shared" si="144"/>
        <v>4664.8403900000003</v>
      </c>
      <c r="AB627">
        <f t="shared" si="145"/>
        <v>4645.7045475000004</v>
      </c>
      <c r="AC627">
        <f t="shared" si="146"/>
        <v>4658.1516700000002</v>
      </c>
      <c r="AE627">
        <f t="shared" si="147"/>
        <v>4661.8976400000001</v>
      </c>
      <c r="AF627">
        <f t="shared" si="148"/>
        <v>4682.2726208333333</v>
      </c>
      <c r="AG627">
        <f t="shared" si="149"/>
        <v>4645.7045475000004</v>
      </c>
    </row>
    <row r="628" spans="1:33" x14ac:dyDescent="0.55000000000000004">
      <c r="A628">
        <f>ALGLIB_SSA_XAUUSD!J628</f>
        <v>1775581800</v>
      </c>
      <c r="B628" t="str">
        <f>_xlfn.XLOOKUP($A628,ALGLIB_SSA_XAUUSD!$A$2:$A$1001,ALGLIB_SSA_XAUUSD!$B$2:$B$1001,"",0)</f>
        <v/>
      </c>
      <c r="C628" t="str">
        <f>_xlfn.XLOOKUP($A628,ALGLIB_SSA_XAUUSD!$A$2:$A$1001,ALGLIB_SSA_XAUUSD!$C$2:$C$1001,"",0)</f>
        <v/>
      </c>
      <c r="D628" s="1">
        <f>D626+(D638-D626)*2/12</f>
        <v>4673.5683333333336</v>
      </c>
      <c r="E628" s="1">
        <f>E626+(E638-E626)*2/12</f>
        <v>4670.8256383333337</v>
      </c>
      <c r="F628" s="1">
        <f>F626+(F638-F626)*2/12</f>
        <v>4660.2905083333335</v>
      </c>
      <c r="G628" s="1">
        <f>G626+(G638-G626)*2/12</f>
        <v>4684.0337716666672</v>
      </c>
      <c r="H628" s="1">
        <f>H626+(H638-H626)*2/12</f>
        <v>4647.0960649999997</v>
      </c>
      <c r="I628" t="str">
        <f>_xlfn.XLOOKUP($A628,ALGLIB_SSA_XAUUSD!$J$2:$J$1001,ALGLIB_SSA_XAUUSD!$K$2:$K$1001,"",0)</f>
        <v>XAUUSD</v>
      </c>
      <c r="J628" t="str">
        <f>_xlfn.XLOOKUP($A628,ALGLIB_SSA_XAUUSD!$J$2:$J$1001,ALGLIB_SSA_XAUUSD!$L$2:$L$1001,"",0)</f>
        <v>M5</v>
      </c>
      <c r="K628">
        <f>_xlfn.XLOOKUP($A628,ALGLIB_SSA_XAUUSD!$J$2:$J$1001,ALGLIB_SSA_XAUUSD!$M$2:$M$1001,"",0)</f>
        <v>4668.1400000000003</v>
      </c>
      <c r="L628">
        <f>_xlfn.XLOOKUP($A628,ALGLIB_SSA_XAUUSD!$J$2:$J$1001,ALGLIB_SSA_XAUUSD!$N$2:$N$1001,"",0)</f>
        <v>4662.6219099999998</v>
      </c>
      <c r="M628">
        <f>_xlfn.XLOOKUP($A628,ALGLIB_SSA_XAUUSD!$J$2:$J$1001,ALGLIB_SSA_XAUUSD!$O$2:$O$1001,"",0)</f>
        <v>4662.0123400000002</v>
      </c>
      <c r="N628">
        <f>_xlfn.XLOOKUP($A628,ALGLIB_SSA_XAUUSD!$J$2:$J$1001,ALGLIB_SSA_XAUUSD!$P$2:$P$1001,"",0)</f>
        <v>4665.9693699999998</v>
      </c>
      <c r="O628">
        <f>_xlfn.XLOOKUP($A628,ALGLIB_SSA_XAUUSD!$J$2:$J$1001,ALGLIB_SSA_XAUUSD!$Q$2:$Q$1001,"",0)</f>
        <v>4658.2617300000002</v>
      </c>
      <c r="R628">
        <f t="shared" si="135"/>
        <v>1775581800</v>
      </c>
      <c r="S628" t="str">
        <f t="shared" si="136"/>
        <v>XAUUSD</v>
      </c>
      <c r="T628" t="str">
        <f t="shared" si="137"/>
        <v>M5</v>
      </c>
      <c r="U628">
        <f t="shared" si="138"/>
        <v>4668.1400000000003</v>
      </c>
      <c r="V628">
        <f t="shared" si="139"/>
        <v>4670.8256383333337</v>
      </c>
      <c r="W628">
        <f t="shared" si="140"/>
        <v>4660.2905083333335</v>
      </c>
      <c r="X628">
        <f t="shared" si="141"/>
        <v>4662.6219099999998</v>
      </c>
      <c r="Y628">
        <f t="shared" si="142"/>
        <v>4662.0123400000002</v>
      </c>
      <c r="Z628">
        <f t="shared" si="143"/>
        <v>4684.0337716666672</v>
      </c>
      <c r="AA628">
        <f t="shared" si="144"/>
        <v>4665.9693699999998</v>
      </c>
      <c r="AB628">
        <f t="shared" si="145"/>
        <v>4647.0960649999997</v>
      </c>
      <c r="AC628">
        <f t="shared" si="146"/>
        <v>4658.2617300000002</v>
      </c>
      <c r="AE628">
        <f t="shared" si="147"/>
        <v>4662.6219099999998</v>
      </c>
      <c r="AF628">
        <f t="shared" si="148"/>
        <v>4684.0337716666672</v>
      </c>
      <c r="AG628">
        <f t="shared" si="149"/>
        <v>4647.0960649999997</v>
      </c>
    </row>
    <row r="629" spans="1:33" x14ac:dyDescent="0.55000000000000004">
      <c r="A629">
        <f>ALGLIB_SSA_XAUUSD!J629</f>
        <v>1775582100</v>
      </c>
      <c r="B629" t="str">
        <f>_xlfn.XLOOKUP($A629,ALGLIB_SSA_XAUUSD!$A$2:$A$1001,ALGLIB_SSA_XAUUSD!$B$2:$B$1001,"",0)</f>
        <v/>
      </c>
      <c r="C629" t="str">
        <f>_xlfn.XLOOKUP($A629,ALGLIB_SSA_XAUUSD!$A$2:$A$1001,ALGLIB_SSA_XAUUSD!$C$2:$C$1001,"",0)</f>
        <v/>
      </c>
      <c r="D629" s="1">
        <f>D626+(D638-D626)*3/12</f>
        <v>4672.4174999999996</v>
      </c>
      <c r="E629" s="1">
        <f>E626+(E638-E626)*3/12</f>
        <v>4672.5964624999997</v>
      </c>
      <c r="F629" s="1">
        <f>F626+(F638-F626)*3/12</f>
        <v>4661.5742974999994</v>
      </c>
      <c r="G629" s="1">
        <f>G626+(G638-G626)*3/12</f>
        <v>4685.7949225000002</v>
      </c>
      <c r="H629" s="1">
        <f>H626+(H638-H626)*3/12</f>
        <v>4648.4875824999999</v>
      </c>
      <c r="I629" t="str">
        <f>_xlfn.XLOOKUP($A629,ALGLIB_SSA_XAUUSD!$J$2:$J$1001,ALGLIB_SSA_XAUUSD!$K$2:$K$1001,"",0)</f>
        <v>XAUUSD</v>
      </c>
      <c r="J629" t="str">
        <f>_xlfn.XLOOKUP($A629,ALGLIB_SSA_XAUUSD!$J$2:$J$1001,ALGLIB_SSA_XAUUSD!$L$2:$L$1001,"",0)</f>
        <v>M5</v>
      </c>
      <c r="K629">
        <f>_xlfn.XLOOKUP($A629,ALGLIB_SSA_XAUUSD!$J$2:$J$1001,ALGLIB_SSA_XAUUSD!$M$2:$M$1001,"",0)</f>
        <v>4656.47</v>
      </c>
      <c r="L629">
        <f>_xlfn.XLOOKUP($A629,ALGLIB_SSA_XAUUSD!$J$2:$J$1001,ALGLIB_SSA_XAUUSD!$N$2:$N$1001,"",0)</f>
        <v>4663.5224099999996</v>
      </c>
      <c r="M629">
        <f>_xlfn.XLOOKUP($A629,ALGLIB_SSA_XAUUSD!$J$2:$J$1001,ALGLIB_SSA_XAUUSD!$O$2:$O$1001,"",0)</f>
        <v>4662.7673699999996</v>
      </c>
      <c r="N629">
        <f>_xlfn.XLOOKUP($A629,ALGLIB_SSA_XAUUSD!$J$2:$J$1001,ALGLIB_SSA_XAUUSD!$P$2:$P$1001,"",0)</f>
        <v>4667.3498</v>
      </c>
      <c r="O629">
        <f>_xlfn.XLOOKUP($A629,ALGLIB_SSA_XAUUSD!$J$2:$J$1001,ALGLIB_SSA_XAUUSD!$Q$2:$Q$1001,"",0)</f>
        <v>4658.5713900000001</v>
      </c>
      <c r="R629">
        <f t="shared" si="135"/>
        <v>1775582100</v>
      </c>
      <c r="S629" t="str">
        <f t="shared" si="136"/>
        <v>XAUUSD</v>
      </c>
      <c r="T629" t="str">
        <f t="shared" si="137"/>
        <v>M5</v>
      </c>
      <c r="U629">
        <f t="shared" si="138"/>
        <v>4656.47</v>
      </c>
      <c r="V629">
        <f t="shared" si="139"/>
        <v>4672.5964624999997</v>
      </c>
      <c r="W629">
        <f t="shared" si="140"/>
        <v>4661.5742974999994</v>
      </c>
      <c r="X629">
        <f t="shared" si="141"/>
        <v>4663.5224099999996</v>
      </c>
      <c r="Y629">
        <f t="shared" si="142"/>
        <v>4662.7673699999996</v>
      </c>
      <c r="Z629">
        <f t="shared" si="143"/>
        <v>4685.7949225000002</v>
      </c>
      <c r="AA629">
        <f t="shared" si="144"/>
        <v>4667.3498</v>
      </c>
      <c r="AB629">
        <f t="shared" si="145"/>
        <v>4648.4875824999999</v>
      </c>
      <c r="AC629">
        <f t="shared" si="146"/>
        <v>4658.5713900000001</v>
      </c>
      <c r="AE629">
        <f t="shared" si="147"/>
        <v>4663.5224099999996</v>
      </c>
      <c r="AF629">
        <f t="shared" si="148"/>
        <v>4685.7949225000002</v>
      </c>
      <c r="AG629">
        <f t="shared" si="149"/>
        <v>4648.4875824999999</v>
      </c>
    </row>
    <row r="630" spans="1:33" x14ac:dyDescent="0.55000000000000004">
      <c r="A630">
        <f>ALGLIB_SSA_XAUUSD!J630</f>
        <v>1775582400</v>
      </c>
      <c r="B630" t="str">
        <f>_xlfn.XLOOKUP($A630,ALGLIB_SSA_XAUUSD!$A$2:$A$1001,ALGLIB_SSA_XAUUSD!$B$2:$B$1001,"",0)</f>
        <v/>
      </c>
      <c r="C630" t="str">
        <f>_xlfn.XLOOKUP($A630,ALGLIB_SSA_XAUUSD!$A$2:$A$1001,ALGLIB_SSA_XAUUSD!$C$2:$C$1001,"",0)</f>
        <v/>
      </c>
      <c r="D630" s="1">
        <f>D626+(D638-D626)*4/12</f>
        <v>4671.2666666666664</v>
      </c>
      <c r="E630" s="1">
        <f>E626+(E638-E626)*4/12</f>
        <v>4674.3672866666666</v>
      </c>
      <c r="F630" s="1">
        <f>F626+(F638-F626)*4/12</f>
        <v>4662.8580866666662</v>
      </c>
      <c r="G630" s="1">
        <f>G626+(G638-G626)*4/12</f>
        <v>4687.5560733333332</v>
      </c>
      <c r="H630" s="1">
        <f>H626+(H638-H626)*4/12</f>
        <v>4649.8791000000001</v>
      </c>
      <c r="I630" t="str">
        <f>_xlfn.XLOOKUP($A630,ALGLIB_SSA_XAUUSD!$J$2:$J$1001,ALGLIB_SSA_XAUUSD!$K$2:$K$1001,"",0)</f>
        <v>XAUUSD</v>
      </c>
      <c r="J630" t="str">
        <f>_xlfn.XLOOKUP($A630,ALGLIB_SSA_XAUUSD!$J$2:$J$1001,ALGLIB_SSA_XAUUSD!$L$2:$L$1001,"",0)</f>
        <v>M5</v>
      </c>
      <c r="K630">
        <f>_xlfn.XLOOKUP($A630,ALGLIB_SSA_XAUUSD!$J$2:$J$1001,ALGLIB_SSA_XAUUSD!$M$2:$M$1001,"",0)</f>
        <v>4658.55</v>
      </c>
      <c r="L630">
        <f>_xlfn.XLOOKUP($A630,ALGLIB_SSA_XAUUSD!$J$2:$J$1001,ALGLIB_SSA_XAUUSD!$N$2:$N$1001,"",0)</f>
        <v>4664.9327000000003</v>
      </c>
      <c r="M630">
        <f>_xlfn.XLOOKUP($A630,ALGLIB_SSA_XAUUSD!$J$2:$J$1001,ALGLIB_SSA_XAUUSD!$O$2:$O$1001,"",0)</f>
        <v>4663.8500400000003</v>
      </c>
      <c r="N630">
        <f>_xlfn.XLOOKUP($A630,ALGLIB_SSA_XAUUSD!$J$2:$J$1001,ALGLIB_SSA_XAUUSD!$P$2:$P$1001,"",0)</f>
        <v>4668.9259400000001</v>
      </c>
      <c r="O630">
        <f>_xlfn.XLOOKUP($A630,ALGLIB_SSA_XAUUSD!$J$2:$J$1001,ALGLIB_SSA_XAUUSD!$Q$2:$Q$1001,"",0)</f>
        <v>4659.4919499999996</v>
      </c>
      <c r="R630">
        <f t="shared" si="135"/>
        <v>1775582400</v>
      </c>
      <c r="S630" t="str">
        <f t="shared" si="136"/>
        <v>XAUUSD</v>
      </c>
      <c r="T630" t="str">
        <f t="shared" si="137"/>
        <v>M5</v>
      </c>
      <c r="U630">
        <f t="shared" si="138"/>
        <v>4658.55</v>
      </c>
      <c r="V630">
        <f t="shared" si="139"/>
        <v>4674.3672866666666</v>
      </c>
      <c r="W630">
        <f t="shared" si="140"/>
        <v>4662.8580866666662</v>
      </c>
      <c r="X630">
        <f t="shared" si="141"/>
        <v>4664.9327000000003</v>
      </c>
      <c r="Y630">
        <f t="shared" si="142"/>
        <v>4663.8500400000003</v>
      </c>
      <c r="Z630">
        <f t="shared" si="143"/>
        <v>4687.5560733333332</v>
      </c>
      <c r="AA630">
        <f t="shared" si="144"/>
        <v>4668.9259400000001</v>
      </c>
      <c r="AB630">
        <f t="shared" si="145"/>
        <v>4649.8791000000001</v>
      </c>
      <c r="AC630">
        <f t="shared" si="146"/>
        <v>4659.4919499999996</v>
      </c>
      <c r="AE630">
        <f t="shared" si="147"/>
        <v>4664.9327000000003</v>
      </c>
      <c r="AF630">
        <f t="shared" si="148"/>
        <v>4687.5560733333332</v>
      </c>
      <c r="AG630">
        <f t="shared" si="149"/>
        <v>4649.8791000000001</v>
      </c>
    </row>
    <row r="631" spans="1:33" x14ac:dyDescent="0.55000000000000004">
      <c r="A631">
        <f>ALGLIB_SSA_XAUUSD!J631</f>
        <v>1775582700</v>
      </c>
      <c r="B631" t="str">
        <f>_xlfn.XLOOKUP($A631,ALGLIB_SSA_XAUUSD!$A$2:$A$1001,ALGLIB_SSA_XAUUSD!$B$2:$B$1001,"",0)</f>
        <v/>
      </c>
      <c r="C631" t="str">
        <f>_xlfn.XLOOKUP($A631,ALGLIB_SSA_XAUUSD!$A$2:$A$1001,ALGLIB_SSA_XAUUSD!$C$2:$C$1001,"",0)</f>
        <v/>
      </c>
      <c r="D631" s="1">
        <f>D626+(D638-D626)*5/12</f>
        <v>4670.1158333333333</v>
      </c>
      <c r="E631" s="1">
        <f>E626+(E638-E626)*5/12</f>
        <v>4676.1381108333335</v>
      </c>
      <c r="F631" s="1">
        <f>F626+(F638-F626)*5/12</f>
        <v>4664.141875833333</v>
      </c>
      <c r="G631" s="1">
        <f>G626+(G638-G626)*5/12</f>
        <v>4689.3172241666671</v>
      </c>
      <c r="H631" s="1">
        <f>H626+(H638-H626)*5/12</f>
        <v>4651.2706175000003</v>
      </c>
      <c r="I631" t="str">
        <f>_xlfn.XLOOKUP($A631,ALGLIB_SSA_XAUUSD!$J$2:$J$1001,ALGLIB_SSA_XAUUSD!$K$2:$K$1001,"",0)</f>
        <v>XAUUSD</v>
      </c>
      <c r="J631" t="str">
        <f>_xlfn.XLOOKUP($A631,ALGLIB_SSA_XAUUSD!$J$2:$J$1001,ALGLIB_SSA_XAUUSD!$L$2:$L$1001,"",0)</f>
        <v>M5</v>
      </c>
      <c r="K631">
        <f>_xlfn.XLOOKUP($A631,ALGLIB_SSA_XAUUSD!$J$2:$J$1001,ALGLIB_SSA_XAUUSD!$M$2:$M$1001,"",0)</f>
        <v>4660.5</v>
      </c>
      <c r="L631">
        <f>_xlfn.XLOOKUP($A631,ALGLIB_SSA_XAUUSD!$J$2:$J$1001,ALGLIB_SSA_XAUUSD!$N$2:$N$1001,"",0)</f>
        <v>4666.8221100000001</v>
      </c>
      <c r="M631">
        <f>_xlfn.XLOOKUP($A631,ALGLIB_SSA_XAUUSD!$J$2:$J$1001,ALGLIB_SSA_XAUUSD!$O$2:$O$1001,"",0)</f>
        <v>4665.3360700000003</v>
      </c>
      <c r="N631">
        <f>_xlfn.XLOOKUP($A631,ALGLIB_SSA_XAUUSD!$J$2:$J$1001,ALGLIB_SSA_XAUUSD!$P$2:$P$1001,"",0)</f>
        <v>4670.9160199999997</v>
      </c>
      <c r="O631">
        <f>_xlfn.XLOOKUP($A631,ALGLIB_SSA_XAUUSD!$J$2:$J$1001,ALGLIB_SSA_XAUUSD!$Q$2:$Q$1001,"",0)</f>
        <v>4661.1398200000003</v>
      </c>
      <c r="R631">
        <f t="shared" si="135"/>
        <v>1775582700</v>
      </c>
      <c r="S631" t="str">
        <f t="shared" si="136"/>
        <v>XAUUSD</v>
      </c>
      <c r="T631" t="str">
        <f t="shared" si="137"/>
        <v>M5</v>
      </c>
      <c r="U631">
        <f t="shared" si="138"/>
        <v>4660.5</v>
      </c>
      <c r="V631">
        <f t="shared" si="139"/>
        <v>4676.1381108333335</v>
      </c>
      <c r="W631">
        <f t="shared" si="140"/>
        <v>4664.141875833333</v>
      </c>
      <c r="X631">
        <f t="shared" si="141"/>
        <v>4666.8221100000001</v>
      </c>
      <c r="Y631">
        <f t="shared" si="142"/>
        <v>4665.3360700000003</v>
      </c>
      <c r="Z631">
        <f t="shared" si="143"/>
        <v>4689.3172241666671</v>
      </c>
      <c r="AA631">
        <f t="shared" si="144"/>
        <v>4670.9160199999997</v>
      </c>
      <c r="AB631">
        <f t="shared" si="145"/>
        <v>4651.2706175000003</v>
      </c>
      <c r="AC631">
        <f t="shared" si="146"/>
        <v>4661.1398200000003</v>
      </c>
      <c r="AE631">
        <f t="shared" si="147"/>
        <v>4666.8221100000001</v>
      </c>
      <c r="AF631">
        <f t="shared" si="148"/>
        <v>4689.3172241666671</v>
      </c>
      <c r="AG631">
        <f t="shared" si="149"/>
        <v>4651.2706175000003</v>
      </c>
    </row>
    <row r="632" spans="1:33" x14ac:dyDescent="0.55000000000000004">
      <c r="A632">
        <f>ALGLIB_SSA_XAUUSD!J632</f>
        <v>1775583000</v>
      </c>
      <c r="B632" t="str">
        <f>_xlfn.XLOOKUP($A632,ALGLIB_SSA_XAUUSD!$A$2:$A$1001,ALGLIB_SSA_XAUUSD!$B$2:$B$1001,"",0)</f>
        <v/>
      </c>
      <c r="C632" t="str">
        <f>_xlfn.XLOOKUP($A632,ALGLIB_SSA_XAUUSD!$A$2:$A$1001,ALGLIB_SSA_XAUUSD!$C$2:$C$1001,"",0)</f>
        <v/>
      </c>
      <c r="D632" s="1">
        <f>D626+(D638-D626)*6/12</f>
        <v>4668.9650000000001</v>
      </c>
      <c r="E632" s="1">
        <f>E626+(E638-E626)*6/12</f>
        <v>4677.9089349999995</v>
      </c>
      <c r="F632" s="1">
        <f>F626+(F638-F626)*6/12</f>
        <v>4665.4256649999998</v>
      </c>
      <c r="G632" s="1">
        <f>G626+(G638-G626)*6/12</f>
        <v>4691.0783750000001</v>
      </c>
      <c r="H632" s="1">
        <f>H626+(H638-H626)*6/12</f>
        <v>4652.6621350000005</v>
      </c>
      <c r="I632" t="str">
        <f>_xlfn.XLOOKUP($A632,ALGLIB_SSA_XAUUSD!$J$2:$J$1001,ALGLIB_SSA_XAUUSD!$K$2:$K$1001,"",0)</f>
        <v>XAUUSD</v>
      </c>
      <c r="J632" t="str">
        <f>_xlfn.XLOOKUP($A632,ALGLIB_SSA_XAUUSD!$J$2:$J$1001,ALGLIB_SSA_XAUUSD!$L$2:$L$1001,"",0)</f>
        <v>M5</v>
      </c>
      <c r="K632">
        <f>_xlfn.XLOOKUP($A632,ALGLIB_SSA_XAUUSD!$J$2:$J$1001,ALGLIB_SSA_XAUUSD!$M$2:$M$1001,"",0)</f>
        <v>4672.03</v>
      </c>
      <c r="L632">
        <f>_xlfn.XLOOKUP($A632,ALGLIB_SSA_XAUUSD!$J$2:$J$1001,ALGLIB_SSA_XAUUSD!$N$2:$N$1001,"",0)</f>
        <v>4669.0796099999998</v>
      </c>
      <c r="M632">
        <f>_xlfn.XLOOKUP($A632,ALGLIB_SSA_XAUUSD!$J$2:$J$1001,ALGLIB_SSA_XAUUSD!$O$2:$O$1001,"",0)</f>
        <v>4667.20784</v>
      </c>
      <c r="N632">
        <f>_xlfn.XLOOKUP($A632,ALGLIB_SSA_XAUUSD!$J$2:$J$1001,ALGLIB_SSA_XAUUSD!$P$2:$P$1001,"",0)</f>
        <v>4673.2306200000003</v>
      </c>
      <c r="O632">
        <f>_xlfn.XLOOKUP($A632,ALGLIB_SSA_XAUUSD!$J$2:$J$1001,ALGLIB_SSA_XAUUSD!$Q$2:$Q$1001,"",0)</f>
        <v>4663.4277899999997</v>
      </c>
      <c r="R632">
        <f t="shared" si="135"/>
        <v>1775583000</v>
      </c>
      <c r="S632" t="str">
        <f t="shared" si="136"/>
        <v>XAUUSD</v>
      </c>
      <c r="T632" t="str">
        <f t="shared" si="137"/>
        <v>M5</v>
      </c>
      <c r="U632">
        <f t="shared" si="138"/>
        <v>4672.03</v>
      </c>
      <c r="V632">
        <f t="shared" si="139"/>
        <v>4677.9089349999995</v>
      </c>
      <c r="W632">
        <f t="shared" si="140"/>
        <v>4665.4256649999998</v>
      </c>
      <c r="X632">
        <f t="shared" si="141"/>
        <v>4669.0796099999998</v>
      </c>
      <c r="Y632">
        <f t="shared" si="142"/>
        <v>4667.20784</v>
      </c>
      <c r="Z632">
        <f t="shared" si="143"/>
        <v>4691.0783750000001</v>
      </c>
      <c r="AA632">
        <f t="shared" si="144"/>
        <v>4673.2306200000003</v>
      </c>
      <c r="AB632">
        <f t="shared" si="145"/>
        <v>4652.6621350000005</v>
      </c>
      <c r="AC632">
        <f t="shared" si="146"/>
        <v>4663.4277899999997</v>
      </c>
      <c r="AE632">
        <f t="shared" si="147"/>
        <v>4669.0796099999998</v>
      </c>
      <c r="AF632">
        <f t="shared" si="148"/>
        <v>4691.0783750000001</v>
      </c>
      <c r="AG632">
        <f t="shared" si="149"/>
        <v>4652.6621350000005</v>
      </c>
    </row>
    <row r="633" spans="1:33" x14ac:dyDescent="0.55000000000000004">
      <c r="A633">
        <f>ALGLIB_SSA_XAUUSD!J633</f>
        <v>1775583300</v>
      </c>
      <c r="B633" t="str">
        <f>_xlfn.XLOOKUP($A633,ALGLIB_SSA_XAUUSD!$A$2:$A$1001,ALGLIB_SSA_XAUUSD!$B$2:$B$1001,"",0)</f>
        <v/>
      </c>
      <c r="C633" t="str">
        <f>_xlfn.XLOOKUP($A633,ALGLIB_SSA_XAUUSD!$A$2:$A$1001,ALGLIB_SSA_XAUUSD!$C$2:$C$1001,"",0)</f>
        <v/>
      </c>
      <c r="D633" s="1">
        <f>D626+(D638-D626)*7/12</f>
        <v>4667.814166666667</v>
      </c>
      <c r="E633" s="1">
        <f>E626+(E638-E626)*7/12</f>
        <v>4679.6797591666664</v>
      </c>
      <c r="F633" s="1">
        <f>F626+(F638-F626)*7/12</f>
        <v>4666.7094541666665</v>
      </c>
      <c r="G633" s="1">
        <f>G626+(G638-G626)*7/12</f>
        <v>4692.839525833333</v>
      </c>
      <c r="H633" s="1">
        <f>H626+(H638-H626)*7/12</f>
        <v>4654.0536524999998</v>
      </c>
      <c r="I633" t="str">
        <f>_xlfn.XLOOKUP($A633,ALGLIB_SSA_XAUUSD!$J$2:$J$1001,ALGLIB_SSA_XAUUSD!$K$2:$K$1001,"",0)</f>
        <v>XAUUSD</v>
      </c>
      <c r="J633" t="str">
        <f>_xlfn.XLOOKUP($A633,ALGLIB_SSA_XAUUSD!$J$2:$J$1001,ALGLIB_SSA_XAUUSD!$L$2:$L$1001,"",0)</f>
        <v>M5</v>
      </c>
      <c r="K633">
        <f>_xlfn.XLOOKUP($A633,ALGLIB_SSA_XAUUSD!$J$2:$J$1001,ALGLIB_SSA_XAUUSD!$M$2:$M$1001,"",0)</f>
        <v>4679.46</v>
      </c>
      <c r="L633">
        <f>_xlfn.XLOOKUP($A633,ALGLIB_SSA_XAUUSD!$J$2:$J$1001,ALGLIB_SSA_XAUUSD!$N$2:$N$1001,"",0)</f>
        <v>4671.3076600000004</v>
      </c>
      <c r="M633">
        <f>_xlfn.XLOOKUP($A633,ALGLIB_SSA_XAUUSD!$J$2:$J$1001,ALGLIB_SSA_XAUUSD!$O$2:$O$1001,"",0)</f>
        <v>4669.2577499999998</v>
      </c>
      <c r="N633">
        <f>_xlfn.XLOOKUP($A633,ALGLIB_SSA_XAUUSD!$J$2:$J$1001,ALGLIB_SSA_XAUUSD!$P$2:$P$1001,"",0)</f>
        <v>4675.4613200000003</v>
      </c>
      <c r="O633">
        <f>_xlfn.XLOOKUP($A633,ALGLIB_SSA_XAUUSD!$J$2:$J$1001,ALGLIB_SSA_XAUUSD!$Q$2:$Q$1001,"",0)</f>
        <v>4666.1108700000004</v>
      </c>
      <c r="R633">
        <f t="shared" si="135"/>
        <v>1775583300</v>
      </c>
      <c r="S633" t="str">
        <f t="shared" si="136"/>
        <v>XAUUSD</v>
      </c>
      <c r="T633" t="str">
        <f t="shared" si="137"/>
        <v>M5</v>
      </c>
      <c r="U633">
        <f t="shared" si="138"/>
        <v>4679.46</v>
      </c>
      <c r="V633">
        <f t="shared" si="139"/>
        <v>4679.6797591666664</v>
      </c>
      <c r="W633">
        <f t="shared" si="140"/>
        <v>4666.7094541666665</v>
      </c>
      <c r="X633">
        <f t="shared" si="141"/>
        <v>4671.3076600000004</v>
      </c>
      <c r="Y633">
        <f t="shared" si="142"/>
        <v>4669.2577499999998</v>
      </c>
      <c r="Z633">
        <f t="shared" si="143"/>
        <v>4692.839525833333</v>
      </c>
      <c r="AA633">
        <f t="shared" si="144"/>
        <v>4675.4613200000003</v>
      </c>
      <c r="AB633">
        <f t="shared" si="145"/>
        <v>4654.0536524999998</v>
      </c>
      <c r="AC633">
        <f t="shared" si="146"/>
        <v>4666.1108700000004</v>
      </c>
      <c r="AE633">
        <f t="shared" si="147"/>
        <v>4671.3076600000004</v>
      </c>
      <c r="AF633">
        <f t="shared" si="148"/>
        <v>4692.839525833333</v>
      </c>
      <c r="AG633">
        <f t="shared" si="149"/>
        <v>4654.0536524999998</v>
      </c>
    </row>
    <row r="634" spans="1:33" x14ac:dyDescent="0.55000000000000004">
      <c r="A634">
        <f>ALGLIB_SSA_XAUUSD!J634</f>
        <v>1775583600</v>
      </c>
      <c r="B634" t="str">
        <f>_xlfn.XLOOKUP($A634,ALGLIB_SSA_XAUUSD!$A$2:$A$1001,ALGLIB_SSA_XAUUSD!$B$2:$B$1001,"",0)</f>
        <v/>
      </c>
      <c r="C634" t="str">
        <f>_xlfn.XLOOKUP($A634,ALGLIB_SSA_XAUUSD!$A$2:$A$1001,ALGLIB_SSA_XAUUSD!$C$2:$C$1001,"",0)</f>
        <v/>
      </c>
      <c r="D634" s="1">
        <f>D626+(D638-D626)*8/12</f>
        <v>4666.6633333333339</v>
      </c>
      <c r="E634" s="1">
        <f>E626+(E638-E626)*8/12</f>
        <v>4681.4505833333333</v>
      </c>
      <c r="F634" s="1">
        <f>F626+(F638-F626)*8/12</f>
        <v>4667.9932433333333</v>
      </c>
      <c r="G634" s="1">
        <f>G626+(G638-G626)*8/12</f>
        <v>4694.6006766666669</v>
      </c>
      <c r="H634" s="1">
        <f>H626+(H638-H626)*8/12</f>
        <v>4655.44517</v>
      </c>
      <c r="I634" t="str">
        <f>_xlfn.XLOOKUP($A634,ALGLIB_SSA_XAUUSD!$J$2:$J$1001,ALGLIB_SSA_XAUUSD!$K$2:$K$1001,"",0)</f>
        <v>XAUUSD</v>
      </c>
      <c r="J634" t="str">
        <f>_xlfn.XLOOKUP($A634,ALGLIB_SSA_XAUUSD!$J$2:$J$1001,ALGLIB_SSA_XAUUSD!$L$2:$L$1001,"",0)</f>
        <v>M5</v>
      </c>
      <c r="K634">
        <f>_xlfn.XLOOKUP($A634,ALGLIB_SSA_XAUUSD!$J$2:$J$1001,ALGLIB_SSA_XAUUSD!$M$2:$M$1001,"",0)</f>
        <v>4672.34</v>
      </c>
      <c r="L634">
        <f>_xlfn.XLOOKUP($A634,ALGLIB_SSA_XAUUSD!$J$2:$J$1001,ALGLIB_SSA_XAUUSD!$N$2:$N$1001,"",0)</f>
        <v>4673.2431800000004</v>
      </c>
      <c r="M634">
        <f>_xlfn.XLOOKUP($A634,ALGLIB_SSA_XAUUSD!$J$2:$J$1001,ALGLIB_SSA_XAUUSD!$O$2:$O$1001,"",0)</f>
        <v>4671.2504600000002</v>
      </c>
      <c r="N634">
        <f>_xlfn.XLOOKUP($A634,ALGLIB_SSA_XAUUSD!$J$2:$J$1001,ALGLIB_SSA_XAUUSD!$P$2:$P$1001,"",0)</f>
        <v>4677.1933799999997</v>
      </c>
      <c r="O634">
        <f>_xlfn.XLOOKUP($A634,ALGLIB_SSA_XAUUSD!$J$2:$J$1001,ALGLIB_SSA_XAUUSD!$Q$2:$Q$1001,"",0)</f>
        <v>4668.7262000000001</v>
      </c>
      <c r="R634">
        <f t="shared" si="135"/>
        <v>1775583600</v>
      </c>
      <c r="S634" t="str">
        <f t="shared" si="136"/>
        <v>XAUUSD</v>
      </c>
      <c r="T634" t="str">
        <f t="shared" si="137"/>
        <v>M5</v>
      </c>
      <c r="U634">
        <f t="shared" si="138"/>
        <v>4672.34</v>
      </c>
      <c r="V634">
        <f t="shared" si="139"/>
        <v>4681.4505833333333</v>
      </c>
      <c r="W634">
        <f t="shared" si="140"/>
        <v>4667.9932433333333</v>
      </c>
      <c r="X634">
        <f t="shared" si="141"/>
        <v>4673.2431800000004</v>
      </c>
      <c r="Y634">
        <f t="shared" si="142"/>
        <v>4671.2504600000002</v>
      </c>
      <c r="Z634">
        <f t="shared" si="143"/>
        <v>4694.6006766666669</v>
      </c>
      <c r="AA634">
        <f t="shared" si="144"/>
        <v>4677.1933799999997</v>
      </c>
      <c r="AB634">
        <f t="shared" si="145"/>
        <v>4655.44517</v>
      </c>
      <c r="AC634">
        <f t="shared" si="146"/>
        <v>4668.7262000000001</v>
      </c>
      <c r="AE634">
        <f t="shared" si="147"/>
        <v>4673.2431800000004</v>
      </c>
      <c r="AF634">
        <f t="shared" si="148"/>
        <v>4694.6006766666669</v>
      </c>
      <c r="AG634">
        <f t="shared" si="149"/>
        <v>4655.44517</v>
      </c>
    </row>
    <row r="635" spans="1:33" x14ac:dyDescent="0.55000000000000004">
      <c r="A635">
        <f>ALGLIB_SSA_XAUUSD!J635</f>
        <v>1775583900</v>
      </c>
      <c r="B635" t="str">
        <f>_xlfn.XLOOKUP($A635,ALGLIB_SSA_XAUUSD!$A$2:$A$1001,ALGLIB_SSA_XAUUSD!$B$2:$B$1001,"",0)</f>
        <v/>
      </c>
      <c r="C635" t="str">
        <f>_xlfn.XLOOKUP($A635,ALGLIB_SSA_XAUUSD!$A$2:$A$1001,ALGLIB_SSA_XAUUSD!$C$2:$C$1001,"",0)</f>
        <v/>
      </c>
      <c r="D635" s="1">
        <f>D626+(D638-D626)*9/12</f>
        <v>4665.5125000000007</v>
      </c>
      <c r="E635" s="1">
        <f>E626+(E638-E626)*9/12</f>
        <v>4683.2214075000002</v>
      </c>
      <c r="F635" s="1">
        <f>F626+(F638-F626)*9/12</f>
        <v>4669.2770325000001</v>
      </c>
      <c r="G635" s="1">
        <f>G626+(G638-G626)*9/12</f>
        <v>4696.3618274999999</v>
      </c>
      <c r="H635" s="1">
        <f>H626+(H638-H626)*9/12</f>
        <v>4656.8366875000002</v>
      </c>
      <c r="I635" t="str">
        <f>_xlfn.XLOOKUP($A635,ALGLIB_SSA_XAUUSD!$J$2:$J$1001,ALGLIB_SSA_XAUUSD!$K$2:$K$1001,"",0)</f>
        <v>XAUUSD</v>
      </c>
      <c r="J635" t="str">
        <f>_xlfn.XLOOKUP($A635,ALGLIB_SSA_XAUUSD!$J$2:$J$1001,ALGLIB_SSA_XAUUSD!$L$2:$L$1001,"",0)</f>
        <v>M5</v>
      </c>
      <c r="K635">
        <f>_xlfn.XLOOKUP($A635,ALGLIB_SSA_XAUUSD!$J$2:$J$1001,ALGLIB_SSA_XAUUSD!$M$2:$M$1001,"",0)</f>
        <v>4678.16</v>
      </c>
      <c r="L635">
        <f>_xlfn.XLOOKUP($A635,ALGLIB_SSA_XAUUSD!$J$2:$J$1001,ALGLIB_SSA_XAUUSD!$N$2:$N$1001,"",0)</f>
        <v>4675.0579600000001</v>
      </c>
      <c r="M635">
        <f>_xlfn.XLOOKUP($A635,ALGLIB_SSA_XAUUSD!$J$2:$J$1001,ALGLIB_SSA_XAUUSD!$O$2:$O$1001,"",0)</f>
        <v>4673.1542099999997</v>
      </c>
      <c r="N635">
        <f>_xlfn.XLOOKUP($A635,ALGLIB_SSA_XAUUSD!$J$2:$J$1001,ALGLIB_SSA_XAUUSD!$P$2:$P$1001,"",0)</f>
        <v>4678.5626400000001</v>
      </c>
      <c r="O635">
        <f>_xlfn.XLOOKUP($A635,ALGLIB_SSA_XAUUSD!$J$2:$J$1001,ALGLIB_SSA_XAUUSD!$Q$2:$Q$1001,"",0)</f>
        <v>4671.1334299999999</v>
      </c>
      <c r="R635">
        <f t="shared" si="135"/>
        <v>1775583900</v>
      </c>
      <c r="S635" t="str">
        <f t="shared" si="136"/>
        <v>XAUUSD</v>
      </c>
      <c r="T635" t="str">
        <f t="shared" si="137"/>
        <v>M5</v>
      </c>
      <c r="U635">
        <f t="shared" si="138"/>
        <v>4678.16</v>
      </c>
      <c r="V635">
        <f t="shared" si="139"/>
        <v>4683.2214075000002</v>
      </c>
      <c r="W635">
        <f t="shared" si="140"/>
        <v>4669.2770325000001</v>
      </c>
      <c r="X635">
        <f t="shared" si="141"/>
        <v>4675.0579600000001</v>
      </c>
      <c r="Y635">
        <f t="shared" si="142"/>
        <v>4673.1542099999997</v>
      </c>
      <c r="Z635">
        <f t="shared" si="143"/>
        <v>4696.3618274999999</v>
      </c>
      <c r="AA635">
        <f t="shared" si="144"/>
        <v>4678.5626400000001</v>
      </c>
      <c r="AB635">
        <f t="shared" si="145"/>
        <v>4656.8366875000002</v>
      </c>
      <c r="AC635">
        <f t="shared" si="146"/>
        <v>4671.1334299999999</v>
      </c>
      <c r="AE635">
        <f t="shared" si="147"/>
        <v>4675.0579600000001</v>
      </c>
      <c r="AF635">
        <f t="shared" si="148"/>
        <v>4696.3618274999999</v>
      </c>
      <c r="AG635">
        <f t="shared" si="149"/>
        <v>4656.8366875000002</v>
      </c>
    </row>
    <row r="636" spans="1:33" x14ac:dyDescent="0.55000000000000004">
      <c r="A636">
        <f>ALGLIB_SSA_XAUUSD!J636</f>
        <v>1775584200</v>
      </c>
      <c r="B636" t="str">
        <f>_xlfn.XLOOKUP($A636,ALGLIB_SSA_XAUUSD!$A$2:$A$1001,ALGLIB_SSA_XAUUSD!$B$2:$B$1001,"",0)</f>
        <v/>
      </c>
      <c r="C636" t="str">
        <f>_xlfn.XLOOKUP($A636,ALGLIB_SSA_XAUUSD!$A$2:$A$1001,ALGLIB_SSA_XAUUSD!$C$2:$C$1001,"",0)</f>
        <v/>
      </c>
      <c r="D636" s="1">
        <f>D626+(D638-D626)*10/12</f>
        <v>4664.3616666666667</v>
      </c>
      <c r="E636" s="1">
        <f>E626+(E638-E626)*10/12</f>
        <v>4684.9922316666671</v>
      </c>
      <c r="F636" s="1">
        <f>F626+(F638-F626)*10/12</f>
        <v>4670.560821666666</v>
      </c>
      <c r="G636" s="1">
        <f>G626+(G638-G626)*10/12</f>
        <v>4698.1229783333329</v>
      </c>
      <c r="H636" s="1">
        <f>H626+(H638-H626)*10/12</f>
        <v>4658.2282049999994</v>
      </c>
      <c r="I636" t="str">
        <f>_xlfn.XLOOKUP($A636,ALGLIB_SSA_XAUUSD!$J$2:$J$1001,ALGLIB_SSA_XAUUSD!$K$2:$K$1001,"",0)</f>
        <v>XAUUSD</v>
      </c>
      <c r="J636" t="str">
        <f>_xlfn.XLOOKUP($A636,ALGLIB_SSA_XAUUSD!$J$2:$J$1001,ALGLIB_SSA_XAUUSD!$L$2:$L$1001,"",0)</f>
        <v>M5</v>
      </c>
      <c r="K636">
        <f>_xlfn.XLOOKUP($A636,ALGLIB_SSA_XAUUSD!$J$2:$J$1001,ALGLIB_SSA_XAUUSD!$M$2:$M$1001,"",0)</f>
        <v>4676.78</v>
      </c>
      <c r="L636">
        <f>_xlfn.XLOOKUP($A636,ALGLIB_SSA_XAUUSD!$J$2:$J$1001,ALGLIB_SSA_XAUUSD!$N$2:$N$1001,"",0)</f>
        <v>4676.6551300000001</v>
      </c>
      <c r="M636">
        <f>_xlfn.XLOOKUP($A636,ALGLIB_SSA_XAUUSD!$J$2:$J$1001,ALGLIB_SSA_XAUUSD!$O$2:$O$1001,"",0)</f>
        <v>4674.9046699999999</v>
      </c>
      <c r="N636">
        <f>_xlfn.XLOOKUP($A636,ALGLIB_SSA_XAUUSD!$J$2:$J$1001,ALGLIB_SSA_XAUUSD!$P$2:$P$1001,"",0)</f>
        <v>4679.7340000000004</v>
      </c>
      <c r="O636">
        <f>_xlfn.XLOOKUP($A636,ALGLIB_SSA_XAUUSD!$J$2:$J$1001,ALGLIB_SSA_XAUUSD!$Q$2:$Q$1001,"",0)</f>
        <v>4673.2753199999997</v>
      </c>
      <c r="R636">
        <f t="shared" si="135"/>
        <v>1775584200</v>
      </c>
      <c r="S636" t="str">
        <f t="shared" si="136"/>
        <v>XAUUSD</v>
      </c>
      <c r="T636" t="str">
        <f t="shared" si="137"/>
        <v>M5</v>
      </c>
      <c r="U636">
        <f t="shared" si="138"/>
        <v>4676.78</v>
      </c>
      <c r="V636">
        <f t="shared" si="139"/>
        <v>4684.9922316666671</v>
      </c>
      <c r="W636">
        <f t="shared" si="140"/>
        <v>4670.560821666666</v>
      </c>
      <c r="X636">
        <f t="shared" si="141"/>
        <v>4676.6551300000001</v>
      </c>
      <c r="Y636">
        <f t="shared" si="142"/>
        <v>4674.9046699999999</v>
      </c>
      <c r="Z636">
        <f t="shared" si="143"/>
        <v>4698.1229783333329</v>
      </c>
      <c r="AA636">
        <f t="shared" si="144"/>
        <v>4679.7340000000004</v>
      </c>
      <c r="AB636">
        <f t="shared" si="145"/>
        <v>4658.2282049999994</v>
      </c>
      <c r="AC636">
        <f t="shared" si="146"/>
        <v>4673.2753199999997</v>
      </c>
      <c r="AE636">
        <f t="shared" si="147"/>
        <v>4676.6551300000001</v>
      </c>
      <c r="AF636">
        <f t="shared" si="148"/>
        <v>4698.1229783333329</v>
      </c>
      <c r="AG636">
        <f t="shared" si="149"/>
        <v>4658.2282049999994</v>
      </c>
    </row>
    <row r="637" spans="1:33" x14ac:dyDescent="0.55000000000000004">
      <c r="A637">
        <f>ALGLIB_SSA_XAUUSD!J637</f>
        <v>1775584500</v>
      </c>
      <c r="B637" t="str">
        <f>_xlfn.XLOOKUP($A637,ALGLIB_SSA_XAUUSD!$A$2:$A$1001,ALGLIB_SSA_XAUUSD!$B$2:$B$1001,"",0)</f>
        <v/>
      </c>
      <c r="C637" t="str">
        <f>_xlfn.XLOOKUP($A637,ALGLIB_SSA_XAUUSD!$A$2:$A$1001,ALGLIB_SSA_XAUUSD!$C$2:$C$1001,"",0)</f>
        <v/>
      </c>
      <c r="D637" s="1">
        <f>D626+(D638-D626)*11/12</f>
        <v>4663.2108333333335</v>
      </c>
      <c r="E637" s="1">
        <f>E626+(E638-E626)*11/12</f>
        <v>4686.7630558333331</v>
      </c>
      <c r="F637" s="1">
        <f>F626+(F638-F626)*11/12</f>
        <v>4671.8446108333328</v>
      </c>
      <c r="G637" s="1">
        <f>G626+(G638-G626)*11/12</f>
        <v>4699.8841291666668</v>
      </c>
      <c r="H637" s="1">
        <f>H626+(H638-H626)*11/12</f>
        <v>4659.6197224999996</v>
      </c>
      <c r="I637" t="str">
        <f>_xlfn.XLOOKUP($A637,ALGLIB_SSA_XAUUSD!$J$2:$J$1001,ALGLIB_SSA_XAUUSD!$K$2:$K$1001,"",0)</f>
        <v>XAUUSD</v>
      </c>
      <c r="J637" t="str">
        <f>_xlfn.XLOOKUP($A637,ALGLIB_SSA_XAUUSD!$J$2:$J$1001,ALGLIB_SSA_XAUUSD!$L$2:$L$1001,"",0)</f>
        <v>M5</v>
      </c>
      <c r="K637">
        <f>_xlfn.XLOOKUP($A637,ALGLIB_SSA_XAUUSD!$J$2:$J$1001,ALGLIB_SSA_XAUUSD!$M$2:$M$1001,"",0)</f>
        <v>4675.87</v>
      </c>
      <c r="L637">
        <f>_xlfn.XLOOKUP($A637,ALGLIB_SSA_XAUUSD!$J$2:$J$1001,ALGLIB_SSA_XAUUSD!$N$2:$N$1001,"",0)</f>
        <v>4678.1570199999996</v>
      </c>
      <c r="M637">
        <f>_xlfn.XLOOKUP($A637,ALGLIB_SSA_XAUUSD!$J$2:$J$1001,ALGLIB_SSA_XAUUSD!$O$2:$O$1001,"",0)</f>
        <v>4676.5308400000004</v>
      </c>
      <c r="N637">
        <f>_xlfn.XLOOKUP($A637,ALGLIB_SSA_XAUUSD!$J$2:$J$1001,ALGLIB_SSA_XAUUSD!$P$2:$P$1001,"",0)</f>
        <v>4680.8107900000005</v>
      </c>
      <c r="O637">
        <f>_xlfn.XLOOKUP($A637,ALGLIB_SSA_XAUUSD!$J$2:$J$1001,ALGLIB_SSA_XAUUSD!$Q$2:$Q$1001,"",0)</f>
        <v>4675.0474199999999</v>
      </c>
      <c r="R637">
        <f t="shared" si="135"/>
        <v>1775584500</v>
      </c>
      <c r="S637" t="str">
        <f t="shared" si="136"/>
        <v>XAUUSD</v>
      </c>
      <c r="T637" t="str">
        <f t="shared" si="137"/>
        <v>M5</v>
      </c>
      <c r="U637">
        <f t="shared" si="138"/>
        <v>4675.87</v>
      </c>
      <c r="V637">
        <f t="shared" si="139"/>
        <v>4686.7630558333331</v>
      </c>
      <c r="W637">
        <f t="shared" si="140"/>
        <v>4671.8446108333328</v>
      </c>
      <c r="X637">
        <f t="shared" si="141"/>
        <v>4678.1570199999996</v>
      </c>
      <c r="Y637">
        <f t="shared" si="142"/>
        <v>4676.5308400000004</v>
      </c>
      <c r="Z637">
        <f t="shared" si="143"/>
        <v>4699.8841291666668</v>
      </c>
      <c r="AA637">
        <f t="shared" si="144"/>
        <v>4680.8107900000005</v>
      </c>
      <c r="AB637">
        <f t="shared" si="145"/>
        <v>4659.6197224999996</v>
      </c>
      <c r="AC637">
        <f t="shared" si="146"/>
        <v>4675.0474199999999</v>
      </c>
      <c r="AE637">
        <f t="shared" si="147"/>
        <v>4678.1570199999996</v>
      </c>
      <c r="AF637">
        <f t="shared" si="148"/>
        <v>4699.8841291666668</v>
      </c>
      <c r="AG637">
        <f t="shared" si="149"/>
        <v>4659.6197224999996</v>
      </c>
    </row>
    <row r="638" spans="1:33" x14ac:dyDescent="0.55000000000000004">
      <c r="A638">
        <f>ALGLIB_SSA_XAUUSD!J638</f>
        <v>1775584800</v>
      </c>
      <c r="B638" t="str">
        <f>_xlfn.XLOOKUP($A638,ALGLIB_SSA_XAUUSD!$A$2:$A$1001,ALGLIB_SSA_XAUUSD!$B$2:$B$1001,"",0)</f>
        <v>XAUUSD</v>
      </c>
      <c r="C638" t="str">
        <f>_xlfn.XLOOKUP($A638,ALGLIB_SSA_XAUUSD!$A$2:$A$1001,ALGLIB_SSA_XAUUSD!$C$2:$C$1001,"",0)</f>
        <v>H1</v>
      </c>
      <c r="D638" s="2">
        <f>_xlfn.XLOOKUP($A638,ALGLIB_SSA_XAUUSD!$A$2:$A$1001,ALGLIB_SSA_XAUUSD!$D$2:$D$1001,"",0)</f>
        <v>4662.0600000000004</v>
      </c>
      <c r="E638" s="2">
        <f>_xlfn.XLOOKUP($A638,ALGLIB_SSA_XAUUSD!$A$2:$A$1001,ALGLIB_SSA_XAUUSD!$E$2:$E$1001,"",0)</f>
        <v>4688.53388</v>
      </c>
      <c r="F638" s="2">
        <f>_xlfn.XLOOKUP($A638,ALGLIB_SSA_XAUUSD!$A$2:$A$1001,ALGLIB_SSA_XAUUSD!$F$2:$F$1001,"",0)</f>
        <v>4673.1283999999996</v>
      </c>
      <c r="G638" s="2">
        <f>_xlfn.XLOOKUP($A638,ALGLIB_SSA_XAUUSD!$A$2:$A$1001,ALGLIB_SSA_XAUUSD!$G$2:$G$1001,"",0)</f>
        <v>4701.6452799999997</v>
      </c>
      <c r="H638" s="2">
        <f>_xlfn.XLOOKUP($A638,ALGLIB_SSA_XAUUSD!$A$2:$A$1001,ALGLIB_SSA_XAUUSD!$H$2:$H$1001,"",0)</f>
        <v>4661.0112399999998</v>
      </c>
      <c r="I638" t="str">
        <f>_xlfn.XLOOKUP($A638,ALGLIB_SSA_XAUUSD!$J$2:$J$1001,ALGLIB_SSA_XAUUSD!$K$2:$K$1001,"",0)</f>
        <v>XAUUSD</v>
      </c>
      <c r="J638" t="str">
        <f>_xlfn.XLOOKUP($A638,ALGLIB_SSA_XAUUSD!$J$2:$J$1001,ALGLIB_SSA_XAUUSD!$L$2:$L$1001,"",0)</f>
        <v>M5</v>
      </c>
      <c r="K638">
        <f>_xlfn.XLOOKUP($A638,ALGLIB_SSA_XAUUSD!$J$2:$J$1001,ALGLIB_SSA_XAUUSD!$M$2:$M$1001,"",0)</f>
        <v>4678.1099999999997</v>
      </c>
      <c r="L638">
        <f>_xlfn.XLOOKUP($A638,ALGLIB_SSA_XAUUSD!$J$2:$J$1001,ALGLIB_SSA_XAUUSD!$N$2:$N$1001,"",0)</f>
        <v>4679.63501</v>
      </c>
      <c r="M638">
        <f>_xlfn.XLOOKUP($A638,ALGLIB_SSA_XAUUSD!$J$2:$J$1001,ALGLIB_SSA_XAUUSD!$O$2:$O$1001,"",0)</f>
        <v>4678.0829299999996</v>
      </c>
      <c r="N638">
        <f>_xlfn.XLOOKUP($A638,ALGLIB_SSA_XAUUSD!$J$2:$J$1001,ALGLIB_SSA_XAUUSD!$P$2:$P$1001,"",0)</f>
        <v>4681.9324100000003</v>
      </c>
      <c r="O638">
        <f>_xlfn.XLOOKUP($A638,ALGLIB_SSA_XAUUSD!$J$2:$J$1001,ALGLIB_SSA_XAUUSD!$Q$2:$Q$1001,"",0)</f>
        <v>4676.5667999999996</v>
      </c>
      <c r="R638">
        <f t="shared" si="135"/>
        <v>1775584800</v>
      </c>
      <c r="S638" t="str">
        <f t="shared" si="136"/>
        <v>XAUUSD</v>
      </c>
      <c r="T638" t="str">
        <f t="shared" si="137"/>
        <v>M5</v>
      </c>
      <c r="U638">
        <f t="shared" si="138"/>
        <v>4678.1099999999997</v>
      </c>
      <c r="V638">
        <f t="shared" si="139"/>
        <v>4688.53388</v>
      </c>
      <c r="W638">
        <f t="shared" si="140"/>
        <v>4673.1283999999996</v>
      </c>
      <c r="X638">
        <f t="shared" si="141"/>
        <v>4679.63501</v>
      </c>
      <c r="Y638">
        <f t="shared" si="142"/>
        <v>4678.0829299999996</v>
      </c>
      <c r="Z638">
        <f t="shared" si="143"/>
        <v>4701.6452799999997</v>
      </c>
      <c r="AA638">
        <f t="shared" si="144"/>
        <v>4681.9324100000003</v>
      </c>
      <c r="AB638">
        <f t="shared" si="145"/>
        <v>4661.0112399999998</v>
      </c>
      <c r="AC638">
        <f t="shared" si="146"/>
        <v>4676.5667999999996</v>
      </c>
      <c r="AE638">
        <f t="shared" si="147"/>
        <v>4679.63501</v>
      </c>
      <c r="AF638">
        <f t="shared" si="148"/>
        <v>4701.6452799999997</v>
      </c>
      <c r="AG638">
        <f t="shared" si="149"/>
        <v>4661.0112399999998</v>
      </c>
    </row>
    <row r="639" spans="1:33" x14ac:dyDescent="0.55000000000000004">
      <c r="A639">
        <f>ALGLIB_SSA_XAUUSD!J639</f>
        <v>1775585100</v>
      </c>
      <c r="B639" t="str">
        <f>_xlfn.XLOOKUP($A639,ALGLIB_SSA_XAUUSD!$A$2:$A$1001,ALGLIB_SSA_XAUUSD!$B$2:$B$1001,"",0)</f>
        <v/>
      </c>
      <c r="C639" t="str">
        <f>_xlfn.XLOOKUP($A639,ALGLIB_SSA_XAUUSD!$A$2:$A$1001,ALGLIB_SSA_XAUUSD!$C$2:$C$1001,"",0)</f>
        <v/>
      </c>
      <c r="D639" s="1">
        <f>D638+(D650-D638)*1/12</f>
        <v>4665.2725</v>
      </c>
      <c r="E639" s="1">
        <f>E638+(E650-E638)*1/12</f>
        <v>4690.7455566666667</v>
      </c>
      <c r="F639" s="1">
        <f>F638+(F650-F638)*1/12</f>
        <v>4674.8761333333332</v>
      </c>
      <c r="G639" s="1">
        <f>G638+(G650-G638)*1/12</f>
        <v>4703.8574833333332</v>
      </c>
      <c r="H639" s="1">
        <f>H638+(H650-H638)*1/12</f>
        <v>4662.8257149999999</v>
      </c>
      <c r="I639" t="str">
        <f>_xlfn.XLOOKUP($A639,ALGLIB_SSA_XAUUSD!$J$2:$J$1001,ALGLIB_SSA_XAUUSD!$K$2:$K$1001,"",0)</f>
        <v>XAUUSD</v>
      </c>
      <c r="J639" t="str">
        <f>_xlfn.XLOOKUP($A639,ALGLIB_SSA_XAUUSD!$J$2:$J$1001,ALGLIB_SSA_XAUUSD!$L$2:$L$1001,"",0)</f>
        <v>M5</v>
      </c>
      <c r="K639">
        <f>_xlfn.XLOOKUP($A639,ALGLIB_SSA_XAUUSD!$J$2:$J$1001,ALGLIB_SSA_XAUUSD!$M$2:$M$1001,"",0)</f>
        <v>4678.71</v>
      </c>
      <c r="L639">
        <f>_xlfn.XLOOKUP($A639,ALGLIB_SSA_XAUUSD!$J$2:$J$1001,ALGLIB_SSA_XAUUSD!$N$2:$N$1001,"",0)</f>
        <v>4681.0319099999997</v>
      </c>
      <c r="M639">
        <f>_xlfn.XLOOKUP($A639,ALGLIB_SSA_XAUUSD!$J$2:$J$1001,ALGLIB_SSA_XAUUSD!$O$2:$O$1001,"",0)</f>
        <v>4679.5574200000001</v>
      </c>
      <c r="N639">
        <f>_xlfn.XLOOKUP($A639,ALGLIB_SSA_XAUUSD!$J$2:$J$1001,ALGLIB_SSA_XAUUSD!$P$2:$P$1001,"",0)</f>
        <v>4683.0757999999996</v>
      </c>
      <c r="O639">
        <f>_xlfn.XLOOKUP($A639,ALGLIB_SSA_XAUUSD!$J$2:$J$1001,ALGLIB_SSA_XAUUSD!$Q$2:$Q$1001,"",0)</f>
        <v>4677.8937999999998</v>
      </c>
      <c r="R639">
        <f t="shared" si="135"/>
        <v>1775585100</v>
      </c>
      <c r="S639" t="str">
        <f t="shared" si="136"/>
        <v>XAUUSD</v>
      </c>
      <c r="T639" t="str">
        <f t="shared" si="137"/>
        <v>M5</v>
      </c>
      <c r="U639">
        <f t="shared" si="138"/>
        <v>4678.71</v>
      </c>
      <c r="V639">
        <f t="shared" si="139"/>
        <v>4690.7455566666667</v>
      </c>
      <c r="W639">
        <f t="shared" si="140"/>
        <v>4674.8761333333332</v>
      </c>
      <c r="X639">
        <f t="shared" si="141"/>
        <v>4681.0319099999997</v>
      </c>
      <c r="Y639">
        <f t="shared" si="142"/>
        <v>4679.5574200000001</v>
      </c>
      <c r="Z639">
        <f t="shared" si="143"/>
        <v>4703.8574833333332</v>
      </c>
      <c r="AA639">
        <f t="shared" si="144"/>
        <v>4683.0757999999996</v>
      </c>
      <c r="AB639">
        <f t="shared" si="145"/>
        <v>4662.8257149999999</v>
      </c>
      <c r="AC639">
        <f t="shared" si="146"/>
        <v>4677.8937999999998</v>
      </c>
      <c r="AE639">
        <f t="shared" si="147"/>
        <v>4681.0319099999997</v>
      </c>
      <c r="AF639">
        <f t="shared" si="148"/>
        <v>4703.8574833333332</v>
      </c>
      <c r="AG639">
        <f t="shared" si="149"/>
        <v>4662.8257149999999</v>
      </c>
    </row>
    <row r="640" spans="1:33" x14ac:dyDescent="0.55000000000000004">
      <c r="A640">
        <f>ALGLIB_SSA_XAUUSD!J640</f>
        <v>1775585400</v>
      </c>
      <c r="B640" t="str">
        <f>_xlfn.XLOOKUP($A640,ALGLIB_SSA_XAUUSD!$A$2:$A$1001,ALGLIB_SSA_XAUUSD!$B$2:$B$1001,"",0)</f>
        <v/>
      </c>
      <c r="C640" t="str">
        <f>_xlfn.XLOOKUP($A640,ALGLIB_SSA_XAUUSD!$A$2:$A$1001,ALGLIB_SSA_XAUUSD!$C$2:$C$1001,"",0)</f>
        <v/>
      </c>
      <c r="D640" s="1">
        <f>D638+(D650-D638)*2/12</f>
        <v>4668.4850000000006</v>
      </c>
      <c r="E640" s="1">
        <f>E638+(E650-E638)*2/12</f>
        <v>4692.9572333333335</v>
      </c>
      <c r="F640" s="1">
        <f>F638+(F650-F638)*2/12</f>
        <v>4676.6238666666668</v>
      </c>
      <c r="G640" s="1">
        <f>G638+(G650-G638)*2/12</f>
        <v>4706.0696866666667</v>
      </c>
      <c r="H640" s="1">
        <f>H638+(H650-H638)*2/12</f>
        <v>4664.6401900000001</v>
      </c>
      <c r="I640" t="str">
        <f>_xlfn.XLOOKUP($A640,ALGLIB_SSA_XAUUSD!$J$2:$J$1001,ALGLIB_SSA_XAUUSD!$K$2:$K$1001,"",0)</f>
        <v>XAUUSD</v>
      </c>
      <c r="J640" t="str">
        <f>_xlfn.XLOOKUP($A640,ALGLIB_SSA_XAUUSD!$J$2:$J$1001,ALGLIB_SSA_XAUUSD!$L$2:$L$1001,"",0)</f>
        <v>M5</v>
      </c>
      <c r="K640">
        <f>_xlfn.XLOOKUP($A640,ALGLIB_SSA_XAUUSD!$J$2:$J$1001,ALGLIB_SSA_XAUUSD!$M$2:$M$1001,"",0)</f>
        <v>4684.03</v>
      </c>
      <c r="L640">
        <f>_xlfn.XLOOKUP($A640,ALGLIB_SSA_XAUUSD!$J$2:$J$1001,ALGLIB_SSA_XAUUSD!$N$2:$N$1001,"",0)</f>
        <v>4682.2346500000003</v>
      </c>
      <c r="M640">
        <f>_xlfn.XLOOKUP($A640,ALGLIB_SSA_XAUUSD!$J$2:$J$1001,ALGLIB_SSA_XAUUSD!$O$2:$O$1001,"",0)</f>
        <v>4680.8960299999999</v>
      </c>
      <c r="N640">
        <f>_xlfn.XLOOKUP($A640,ALGLIB_SSA_XAUUSD!$J$2:$J$1001,ALGLIB_SSA_XAUUSD!$P$2:$P$1001,"",0)</f>
        <v>4684.2182300000004</v>
      </c>
      <c r="O640">
        <f>_xlfn.XLOOKUP($A640,ALGLIB_SSA_XAUUSD!$J$2:$J$1001,ALGLIB_SSA_XAUUSD!$Q$2:$Q$1001,"",0)</f>
        <v>4679.0310799999997</v>
      </c>
      <c r="R640">
        <f t="shared" si="135"/>
        <v>1775585400</v>
      </c>
      <c r="S640" t="str">
        <f t="shared" si="136"/>
        <v>XAUUSD</v>
      </c>
      <c r="T640" t="str">
        <f t="shared" si="137"/>
        <v>M5</v>
      </c>
      <c r="U640">
        <f t="shared" si="138"/>
        <v>4684.03</v>
      </c>
      <c r="V640">
        <f t="shared" si="139"/>
        <v>4692.9572333333335</v>
      </c>
      <c r="W640">
        <f t="shared" si="140"/>
        <v>4676.6238666666668</v>
      </c>
      <c r="X640">
        <f t="shared" si="141"/>
        <v>4682.2346500000003</v>
      </c>
      <c r="Y640">
        <f t="shared" si="142"/>
        <v>4680.8960299999999</v>
      </c>
      <c r="Z640">
        <f t="shared" si="143"/>
        <v>4706.0696866666667</v>
      </c>
      <c r="AA640">
        <f t="shared" si="144"/>
        <v>4684.2182300000004</v>
      </c>
      <c r="AB640">
        <f t="shared" si="145"/>
        <v>4664.6401900000001</v>
      </c>
      <c r="AC640">
        <f t="shared" si="146"/>
        <v>4679.0310799999997</v>
      </c>
      <c r="AE640">
        <f t="shared" si="147"/>
        <v>4682.2346500000003</v>
      </c>
      <c r="AF640">
        <f t="shared" si="148"/>
        <v>4706.0696866666667</v>
      </c>
      <c r="AG640">
        <f t="shared" si="149"/>
        <v>4664.6401900000001</v>
      </c>
    </row>
    <row r="641" spans="1:33" x14ac:dyDescent="0.55000000000000004">
      <c r="A641">
        <f>ALGLIB_SSA_XAUUSD!J641</f>
        <v>1775585700</v>
      </c>
      <c r="B641" t="str">
        <f>_xlfn.XLOOKUP($A641,ALGLIB_SSA_XAUUSD!$A$2:$A$1001,ALGLIB_SSA_XAUUSD!$B$2:$B$1001,"",0)</f>
        <v/>
      </c>
      <c r="C641" t="str">
        <f>_xlfn.XLOOKUP($A641,ALGLIB_SSA_XAUUSD!$A$2:$A$1001,ALGLIB_SSA_XAUUSD!$C$2:$C$1001,"",0)</f>
        <v/>
      </c>
      <c r="D641" s="1">
        <f>D638+(D650-D638)*3/12</f>
        <v>4671.6975000000002</v>
      </c>
      <c r="E641" s="1">
        <f>E638+(E650-E638)*3/12</f>
        <v>4695.1689100000003</v>
      </c>
      <c r="F641" s="1">
        <f>F638+(F650-F638)*3/12</f>
        <v>4678.3715999999995</v>
      </c>
      <c r="G641" s="1">
        <f>G638+(G650-G638)*3/12</f>
        <v>4708.2818900000002</v>
      </c>
      <c r="H641" s="1">
        <f>H638+(H650-H638)*3/12</f>
        <v>4666.4546649999993</v>
      </c>
      <c r="I641" t="str">
        <f>_xlfn.XLOOKUP($A641,ALGLIB_SSA_XAUUSD!$J$2:$J$1001,ALGLIB_SSA_XAUUSD!$K$2:$K$1001,"",0)</f>
        <v>XAUUSD</v>
      </c>
      <c r="J641" t="str">
        <f>_xlfn.XLOOKUP($A641,ALGLIB_SSA_XAUUSD!$J$2:$J$1001,ALGLIB_SSA_XAUUSD!$L$2:$L$1001,"",0)</f>
        <v>M5</v>
      </c>
      <c r="K641">
        <f>_xlfn.XLOOKUP($A641,ALGLIB_SSA_XAUUSD!$J$2:$J$1001,ALGLIB_SSA_XAUUSD!$M$2:$M$1001,"",0)</f>
        <v>4684.75</v>
      </c>
      <c r="L641">
        <f>_xlfn.XLOOKUP($A641,ALGLIB_SSA_XAUUSD!$J$2:$J$1001,ALGLIB_SSA_XAUUSD!$N$2:$N$1001,"",0)</f>
        <v>4682.9119499999997</v>
      </c>
      <c r="M641">
        <f>_xlfn.XLOOKUP($A641,ALGLIB_SSA_XAUUSD!$J$2:$J$1001,ALGLIB_SSA_XAUUSD!$O$2:$O$1001,"",0)</f>
        <v>4681.9039899999998</v>
      </c>
      <c r="N641">
        <f>_xlfn.XLOOKUP($A641,ALGLIB_SSA_XAUUSD!$J$2:$J$1001,ALGLIB_SSA_XAUUSD!$P$2:$P$1001,"",0)</f>
        <v>4685.09004</v>
      </c>
      <c r="O641">
        <f>_xlfn.XLOOKUP($A641,ALGLIB_SSA_XAUUSD!$J$2:$J$1001,ALGLIB_SSA_XAUUSD!$Q$2:$Q$1001,"",0)</f>
        <v>4679.84807</v>
      </c>
      <c r="R641">
        <f t="shared" si="135"/>
        <v>1775585700</v>
      </c>
      <c r="S641" t="str">
        <f t="shared" si="136"/>
        <v>XAUUSD</v>
      </c>
      <c r="T641" t="str">
        <f t="shared" si="137"/>
        <v>M5</v>
      </c>
      <c r="U641">
        <f t="shared" si="138"/>
        <v>4684.75</v>
      </c>
      <c r="V641">
        <f t="shared" si="139"/>
        <v>4695.1689100000003</v>
      </c>
      <c r="W641">
        <f t="shared" si="140"/>
        <v>4678.3715999999995</v>
      </c>
      <c r="X641">
        <f t="shared" si="141"/>
        <v>4682.9119499999997</v>
      </c>
      <c r="Y641">
        <f t="shared" si="142"/>
        <v>4681.9039899999998</v>
      </c>
      <c r="Z641">
        <f t="shared" si="143"/>
        <v>4708.2818900000002</v>
      </c>
      <c r="AA641">
        <f t="shared" si="144"/>
        <v>4685.09004</v>
      </c>
      <c r="AB641">
        <f t="shared" si="145"/>
        <v>4666.4546649999993</v>
      </c>
      <c r="AC641">
        <f t="shared" si="146"/>
        <v>4679.84807</v>
      </c>
      <c r="AE641">
        <f t="shared" si="147"/>
        <v>4682.9119499999997</v>
      </c>
      <c r="AF641">
        <f t="shared" si="148"/>
        <v>4708.2818900000002</v>
      </c>
      <c r="AG641">
        <f t="shared" si="149"/>
        <v>4666.4546649999993</v>
      </c>
    </row>
    <row r="642" spans="1:33" x14ac:dyDescent="0.55000000000000004">
      <c r="A642">
        <f>ALGLIB_SSA_XAUUSD!J642</f>
        <v>1775586000</v>
      </c>
      <c r="B642" t="str">
        <f>_xlfn.XLOOKUP($A642,ALGLIB_SSA_XAUUSD!$A$2:$A$1001,ALGLIB_SSA_XAUUSD!$B$2:$B$1001,"",0)</f>
        <v/>
      </c>
      <c r="C642" t="str">
        <f>_xlfn.XLOOKUP($A642,ALGLIB_SSA_XAUUSD!$A$2:$A$1001,ALGLIB_SSA_XAUUSD!$C$2:$C$1001,"",0)</f>
        <v/>
      </c>
      <c r="D642" s="1">
        <f>D638+(D650-D638)*4/12</f>
        <v>4674.91</v>
      </c>
      <c r="E642" s="1">
        <f>E638+(E650-E638)*4/12</f>
        <v>4697.3805866666662</v>
      </c>
      <c r="F642" s="1">
        <f>F638+(F650-F638)*4/12</f>
        <v>4680.1193333333331</v>
      </c>
      <c r="G642" s="1">
        <f>G638+(G650-G638)*4/12</f>
        <v>4710.4940933333328</v>
      </c>
      <c r="H642" s="1">
        <f>H638+(H650-H638)*4/12</f>
        <v>4668.2691399999994</v>
      </c>
      <c r="I642" t="str">
        <f>_xlfn.XLOOKUP($A642,ALGLIB_SSA_XAUUSD!$J$2:$J$1001,ALGLIB_SSA_XAUUSD!$K$2:$K$1001,"",0)</f>
        <v>XAUUSD</v>
      </c>
      <c r="J642" t="str">
        <f>_xlfn.XLOOKUP($A642,ALGLIB_SSA_XAUUSD!$J$2:$J$1001,ALGLIB_SSA_XAUUSD!$L$2:$L$1001,"",0)</f>
        <v>M5</v>
      </c>
      <c r="K642">
        <f>_xlfn.XLOOKUP($A642,ALGLIB_SSA_XAUUSD!$J$2:$J$1001,ALGLIB_SSA_XAUUSD!$M$2:$M$1001,"",0)</f>
        <v>4678.04</v>
      </c>
      <c r="L642">
        <f>_xlfn.XLOOKUP($A642,ALGLIB_SSA_XAUUSD!$J$2:$J$1001,ALGLIB_SSA_XAUUSD!$N$2:$N$1001,"",0)</f>
        <v>4682.8161700000001</v>
      </c>
      <c r="M642">
        <f>_xlfn.XLOOKUP($A642,ALGLIB_SSA_XAUUSD!$J$2:$J$1001,ALGLIB_SSA_XAUUSD!$O$2:$O$1001,"",0)</f>
        <v>4682.3600800000004</v>
      </c>
      <c r="N642">
        <f>_xlfn.XLOOKUP($A642,ALGLIB_SSA_XAUUSD!$J$2:$J$1001,ALGLIB_SSA_XAUUSD!$P$2:$P$1001,"",0)</f>
        <v>4685.4279900000001</v>
      </c>
      <c r="O642">
        <f>_xlfn.XLOOKUP($A642,ALGLIB_SSA_XAUUSD!$J$2:$J$1001,ALGLIB_SSA_XAUUSD!$Q$2:$Q$1001,"",0)</f>
        <v>4680.0765799999999</v>
      </c>
      <c r="R642">
        <f t="shared" si="135"/>
        <v>1775586000</v>
      </c>
      <c r="S642" t="str">
        <f t="shared" si="136"/>
        <v>XAUUSD</v>
      </c>
      <c r="T642" t="str">
        <f t="shared" si="137"/>
        <v>M5</v>
      </c>
      <c r="U642">
        <f t="shared" si="138"/>
        <v>4678.04</v>
      </c>
      <c r="V642">
        <f t="shared" si="139"/>
        <v>4697.3805866666662</v>
      </c>
      <c r="W642">
        <f t="shared" si="140"/>
        <v>4680.1193333333331</v>
      </c>
      <c r="X642">
        <f t="shared" si="141"/>
        <v>4682.8161700000001</v>
      </c>
      <c r="Y642">
        <f t="shared" si="142"/>
        <v>4682.3600800000004</v>
      </c>
      <c r="Z642">
        <f t="shared" si="143"/>
        <v>4710.4940933333328</v>
      </c>
      <c r="AA642">
        <f t="shared" si="144"/>
        <v>4685.4279900000001</v>
      </c>
      <c r="AB642">
        <f t="shared" si="145"/>
        <v>4668.2691399999994</v>
      </c>
      <c r="AC642">
        <f t="shared" si="146"/>
        <v>4680.0765799999999</v>
      </c>
      <c r="AE642">
        <f t="shared" si="147"/>
        <v>4682.8161700000001</v>
      </c>
      <c r="AF642">
        <f t="shared" si="148"/>
        <v>4710.4940933333328</v>
      </c>
      <c r="AG642">
        <f t="shared" si="149"/>
        <v>4668.2691399999994</v>
      </c>
    </row>
    <row r="643" spans="1:33" x14ac:dyDescent="0.55000000000000004">
      <c r="A643">
        <f>ALGLIB_SSA_XAUUSD!J643</f>
        <v>1775586300</v>
      </c>
      <c r="B643" t="str">
        <f>_xlfn.XLOOKUP($A643,ALGLIB_SSA_XAUUSD!$A$2:$A$1001,ALGLIB_SSA_XAUUSD!$B$2:$B$1001,"",0)</f>
        <v/>
      </c>
      <c r="C643" t="str">
        <f>_xlfn.XLOOKUP($A643,ALGLIB_SSA_XAUUSD!$A$2:$A$1001,ALGLIB_SSA_XAUUSD!$C$2:$C$1001,"",0)</f>
        <v/>
      </c>
      <c r="D643" s="1">
        <f>D638+(D650-D638)*5/12</f>
        <v>4678.1225000000004</v>
      </c>
      <c r="E643" s="1">
        <f>E638+(E650-E638)*5/12</f>
        <v>4699.592263333333</v>
      </c>
      <c r="F643" s="1">
        <f>F638+(F650-F638)*5/12</f>
        <v>4681.8670666666667</v>
      </c>
      <c r="G643" s="1">
        <f>G638+(G650-G638)*5/12</f>
        <v>4712.7062966666663</v>
      </c>
      <c r="H643" s="1">
        <f>H638+(H650-H638)*5/12</f>
        <v>4670.0836149999996</v>
      </c>
      <c r="I643" t="str">
        <f>_xlfn.XLOOKUP($A643,ALGLIB_SSA_XAUUSD!$J$2:$J$1001,ALGLIB_SSA_XAUUSD!$K$2:$K$1001,"",0)</f>
        <v>XAUUSD</v>
      </c>
      <c r="J643" t="str">
        <f>_xlfn.XLOOKUP($A643,ALGLIB_SSA_XAUUSD!$J$2:$J$1001,ALGLIB_SSA_XAUUSD!$L$2:$L$1001,"",0)</f>
        <v>M5</v>
      </c>
      <c r="K643">
        <f>_xlfn.XLOOKUP($A643,ALGLIB_SSA_XAUUSD!$J$2:$J$1001,ALGLIB_SSA_XAUUSD!$M$2:$M$1001,"",0)</f>
        <v>4680.3100000000004</v>
      </c>
      <c r="L643">
        <f>_xlfn.XLOOKUP($A643,ALGLIB_SSA_XAUUSD!$J$2:$J$1001,ALGLIB_SSA_XAUUSD!$N$2:$N$1001,"",0)</f>
        <v>4681.9488600000004</v>
      </c>
      <c r="M643">
        <f>_xlfn.XLOOKUP($A643,ALGLIB_SSA_XAUUSD!$J$2:$J$1001,ALGLIB_SSA_XAUUSD!$O$2:$O$1001,"",0)</f>
        <v>4682.1544700000004</v>
      </c>
      <c r="N643">
        <f>_xlfn.XLOOKUP($A643,ALGLIB_SSA_XAUUSD!$J$2:$J$1001,ALGLIB_SSA_XAUUSD!$P$2:$P$1001,"",0)</f>
        <v>4685.0039900000002</v>
      </c>
      <c r="O643">
        <f>_xlfn.XLOOKUP($A643,ALGLIB_SSA_XAUUSD!$J$2:$J$1001,ALGLIB_SSA_XAUUSD!$Q$2:$Q$1001,"",0)</f>
        <v>4679.58151</v>
      </c>
      <c r="R643">
        <f t="shared" ref="R643:R706" si="150">A643</f>
        <v>1775586300</v>
      </c>
      <c r="S643" t="str">
        <f t="shared" ref="S643:S706" si="151">I643</f>
        <v>XAUUSD</v>
      </c>
      <c r="T643" t="str">
        <f t="shared" ref="T643:T706" si="152">J643</f>
        <v>M5</v>
      </c>
      <c r="U643">
        <f t="shared" ref="U643:U706" si="153">K643</f>
        <v>4680.3100000000004</v>
      </c>
      <c r="V643">
        <f t="shared" ref="V643:V706" si="154">E643</f>
        <v>4699.592263333333</v>
      </c>
      <c r="W643">
        <f t="shared" ref="W643:W706" si="155">F643</f>
        <v>4681.8670666666667</v>
      </c>
      <c r="X643">
        <f t="shared" ref="X643:X706" si="156">L643</f>
        <v>4681.9488600000004</v>
      </c>
      <c r="Y643">
        <f t="shared" ref="Y643:Y706" si="157">M643</f>
        <v>4682.1544700000004</v>
      </c>
      <c r="Z643">
        <f t="shared" ref="Z643:Z706" si="158">G643</f>
        <v>4712.7062966666663</v>
      </c>
      <c r="AA643">
        <f t="shared" ref="AA643:AA706" si="159">N643</f>
        <v>4685.0039900000002</v>
      </c>
      <c r="AB643">
        <f t="shared" ref="AB643:AB706" si="160">H643</f>
        <v>4670.0836149999996</v>
      </c>
      <c r="AC643">
        <f t="shared" ref="AC643:AC706" si="161">O643</f>
        <v>4679.58151</v>
      </c>
      <c r="AE643">
        <f t="shared" ref="AE643:AE706" si="162">X643</f>
        <v>4681.9488600000004</v>
      </c>
      <c r="AF643">
        <f t="shared" ref="AF643:AF706" si="163">Z643</f>
        <v>4712.7062966666663</v>
      </c>
      <c r="AG643">
        <f t="shared" ref="AG643:AG706" si="164">AB643</f>
        <v>4670.0836149999996</v>
      </c>
    </row>
    <row r="644" spans="1:33" x14ac:dyDescent="0.55000000000000004">
      <c r="A644">
        <f>ALGLIB_SSA_XAUUSD!J644</f>
        <v>1775586600</v>
      </c>
      <c r="B644" t="str">
        <f>_xlfn.XLOOKUP($A644,ALGLIB_SSA_XAUUSD!$A$2:$A$1001,ALGLIB_SSA_XAUUSD!$B$2:$B$1001,"",0)</f>
        <v/>
      </c>
      <c r="C644" t="str">
        <f>_xlfn.XLOOKUP($A644,ALGLIB_SSA_XAUUSD!$A$2:$A$1001,ALGLIB_SSA_XAUUSD!$C$2:$C$1001,"",0)</f>
        <v/>
      </c>
      <c r="D644" s="1">
        <f>D638+(D650-D638)*6/12</f>
        <v>4681.335</v>
      </c>
      <c r="E644" s="1">
        <f>E638+(E650-E638)*6/12</f>
        <v>4701.8039399999998</v>
      </c>
      <c r="F644" s="1">
        <f>F638+(F650-F638)*6/12</f>
        <v>4683.6147999999994</v>
      </c>
      <c r="G644" s="1">
        <f>G638+(G650-G638)*6/12</f>
        <v>4714.9184999999998</v>
      </c>
      <c r="H644" s="1">
        <f>H638+(H650-H638)*6/12</f>
        <v>4671.8980899999997</v>
      </c>
      <c r="I644" t="str">
        <f>_xlfn.XLOOKUP($A644,ALGLIB_SSA_XAUUSD!$J$2:$J$1001,ALGLIB_SSA_XAUUSD!$K$2:$K$1001,"",0)</f>
        <v>XAUUSD</v>
      </c>
      <c r="J644" t="str">
        <f>_xlfn.XLOOKUP($A644,ALGLIB_SSA_XAUUSD!$J$2:$J$1001,ALGLIB_SSA_XAUUSD!$L$2:$L$1001,"",0)</f>
        <v>M5</v>
      </c>
      <c r="K644">
        <f>_xlfn.XLOOKUP($A644,ALGLIB_SSA_XAUUSD!$J$2:$J$1001,ALGLIB_SSA_XAUUSD!$M$2:$M$1001,"",0)</f>
        <v>4683.04</v>
      </c>
      <c r="L644">
        <f>_xlfn.XLOOKUP($A644,ALGLIB_SSA_XAUUSD!$J$2:$J$1001,ALGLIB_SSA_XAUUSD!$N$2:$N$1001,"",0)</f>
        <v>4680.1815900000001</v>
      </c>
      <c r="M644">
        <f>_xlfn.XLOOKUP($A644,ALGLIB_SSA_XAUUSD!$J$2:$J$1001,ALGLIB_SSA_XAUUSD!$O$2:$O$1001,"",0)</f>
        <v>4681.1680299999998</v>
      </c>
      <c r="N644">
        <f>_xlfn.XLOOKUP($A644,ALGLIB_SSA_XAUUSD!$J$2:$J$1001,ALGLIB_SSA_XAUUSD!$P$2:$P$1001,"",0)</f>
        <v>4683.77117</v>
      </c>
      <c r="O644">
        <f>_xlfn.XLOOKUP($A644,ALGLIB_SSA_XAUUSD!$J$2:$J$1001,ALGLIB_SSA_XAUUSD!$Q$2:$Q$1001,"",0)</f>
        <v>4678.19229</v>
      </c>
      <c r="R644">
        <f t="shared" si="150"/>
        <v>1775586600</v>
      </c>
      <c r="S644" t="str">
        <f t="shared" si="151"/>
        <v>XAUUSD</v>
      </c>
      <c r="T644" t="str">
        <f t="shared" si="152"/>
        <v>M5</v>
      </c>
      <c r="U644">
        <f t="shared" si="153"/>
        <v>4683.04</v>
      </c>
      <c r="V644">
        <f t="shared" si="154"/>
        <v>4701.8039399999998</v>
      </c>
      <c r="W644">
        <f t="shared" si="155"/>
        <v>4683.6147999999994</v>
      </c>
      <c r="X644">
        <f t="shared" si="156"/>
        <v>4680.1815900000001</v>
      </c>
      <c r="Y644">
        <f t="shared" si="157"/>
        <v>4681.1680299999998</v>
      </c>
      <c r="Z644">
        <f t="shared" si="158"/>
        <v>4714.9184999999998</v>
      </c>
      <c r="AA644">
        <f t="shared" si="159"/>
        <v>4683.77117</v>
      </c>
      <c r="AB644">
        <f t="shared" si="160"/>
        <v>4671.8980899999997</v>
      </c>
      <c r="AC644">
        <f t="shared" si="161"/>
        <v>4678.19229</v>
      </c>
      <c r="AE644">
        <f t="shared" si="162"/>
        <v>4680.1815900000001</v>
      </c>
      <c r="AF644">
        <f t="shared" si="163"/>
        <v>4714.9184999999998</v>
      </c>
      <c r="AG644">
        <f t="shared" si="164"/>
        <v>4671.8980899999997</v>
      </c>
    </row>
    <row r="645" spans="1:33" x14ac:dyDescent="0.55000000000000004">
      <c r="A645">
        <f>ALGLIB_SSA_XAUUSD!J645</f>
        <v>1775586900</v>
      </c>
      <c r="B645" t="str">
        <f>_xlfn.XLOOKUP($A645,ALGLIB_SSA_XAUUSD!$A$2:$A$1001,ALGLIB_SSA_XAUUSD!$B$2:$B$1001,"",0)</f>
        <v/>
      </c>
      <c r="C645" t="str">
        <f>_xlfn.XLOOKUP($A645,ALGLIB_SSA_XAUUSD!$A$2:$A$1001,ALGLIB_SSA_XAUUSD!$C$2:$C$1001,"",0)</f>
        <v/>
      </c>
      <c r="D645" s="1">
        <f>D638+(D650-D638)*7/12</f>
        <v>4684.5474999999997</v>
      </c>
      <c r="E645" s="1">
        <f>E638+(E650-E638)*7/12</f>
        <v>4704.0156166666666</v>
      </c>
      <c r="F645" s="1">
        <f>F638+(F650-F638)*7/12</f>
        <v>4685.362533333333</v>
      </c>
      <c r="G645" s="1">
        <f>G638+(G650-G638)*7/12</f>
        <v>4717.1307033333333</v>
      </c>
      <c r="H645" s="1">
        <f>H638+(H650-H638)*7/12</f>
        <v>4673.7125649999998</v>
      </c>
      <c r="I645" t="str">
        <f>_xlfn.XLOOKUP($A645,ALGLIB_SSA_XAUUSD!$J$2:$J$1001,ALGLIB_SSA_XAUUSD!$K$2:$K$1001,"",0)</f>
        <v>XAUUSD</v>
      </c>
      <c r="J645" t="str">
        <f>_xlfn.XLOOKUP($A645,ALGLIB_SSA_XAUUSD!$J$2:$J$1001,ALGLIB_SSA_XAUUSD!$L$2:$L$1001,"",0)</f>
        <v>M5</v>
      </c>
      <c r="K645">
        <f>_xlfn.XLOOKUP($A645,ALGLIB_SSA_XAUUSD!$J$2:$J$1001,ALGLIB_SSA_XAUUSD!$M$2:$M$1001,"",0)</f>
        <v>4679.75</v>
      </c>
      <c r="L645">
        <f>_xlfn.XLOOKUP($A645,ALGLIB_SSA_XAUUSD!$J$2:$J$1001,ALGLIB_SSA_XAUUSD!$N$2:$N$1001,"",0)</f>
        <v>4677.48801</v>
      </c>
      <c r="M645">
        <f>_xlfn.XLOOKUP($A645,ALGLIB_SSA_XAUUSD!$J$2:$J$1001,ALGLIB_SSA_XAUUSD!$O$2:$O$1001,"",0)</f>
        <v>4679.3280199999999</v>
      </c>
      <c r="N645">
        <f>_xlfn.XLOOKUP($A645,ALGLIB_SSA_XAUUSD!$J$2:$J$1001,ALGLIB_SSA_XAUUSD!$P$2:$P$1001,"",0)</f>
        <v>4681.5489399999997</v>
      </c>
      <c r="O645">
        <f>_xlfn.XLOOKUP($A645,ALGLIB_SSA_XAUUSD!$J$2:$J$1001,ALGLIB_SSA_XAUUSD!$Q$2:$Q$1001,"",0)</f>
        <v>4675.7848100000001</v>
      </c>
      <c r="R645">
        <f t="shared" si="150"/>
        <v>1775586900</v>
      </c>
      <c r="S645" t="str">
        <f t="shared" si="151"/>
        <v>XAUUSD</v>
      </c>
      <c r="T645" t="str">
        <f t="shared" si="152"/>
        <v>M5</v>
      </c>
      <c r="U645">
        <f t="shared" si="153"/>
        <v>4679.75</v>
      </c>
      <c r="V645">
        <f t="shared" si="154"/>
        <v>4704.0156166666666</v>
      </c>
      <c r="W645">
        <f t="shared" si="155"/>
        <v>4685.362533333333</v>
      </c>
      <c r="X645">
        <f t="shared" si="156"/>
        <v>4677.48801</v>
      </c>
      <c r="Y645">
        <f t="shared" si="157"/>
        <v>4679.3280199999999</v>
      </c>
      <c r="Z645">
        <f t="shared" si="158"/>
        <v>4717.1307033333333</v>
      </c>
      <c r="AA645">
        <f t="shared" si="159"/>
        <v>4681.5489399999997</v>
      </c>
      <c r="AB645">
        <f t="shared" si="160"/>
        <v>4673.7125649999998</v>
      </c>
      <c r="AC645">
        <f t="shared" si="161"/>
        <v>4675.7848100000001</v>
      </c>
      <c r="AE645">
        <f t="shared" si="162"/>
        <v>4677.48801</v>
      </c>
      <c r="AF645">
        <f t="shared" si="163"/>
        <v>4717.1307033333333</v>
      </c>
      <c r="AG645">
        <f t="shared" si="164"/>
        <v>4673.7125649999998</v>
      </c>
    </row>
    <row r="646" spans="1:33" x14ac:dyDescent="0.55000000000000004">
      <c r="A646">
        <f>ALGLIB_SSA_XAUUSD!J646</f>
        <v>1775587200</v>
      </c>
      <c r="B646" t="str">
        <f>_xlfn.XLOOKUP($A646,ALGLIB_SSA_XAUUSD!$A$2:$A$1001,ALGLIB_SSA_XAUUSD!$B$2:$B$1001,"",0)</f>
        <v/>
      </c>
      <c r="C646" t="str">
        <f>_xlfn.XLOOKUP($A646,ALGLIB_SSA_XAUUSD!$A$2:$A$1001,ALGLIB_SSA_XAUUSD!$C$2:$C$1001,"",0)</f>
        <v/>
      </c>
      <c r="D646" s="1">
        <f>D638+(D650-D638)*8/12</f>
        <v>4687.76</v>
      </c>
      <c r="E646" s="1">
        <f>E638+(E650-E638)*8/12</f>
        <v>4706.2272933333334</v>
      </c>
      <c r="F646" s="1">
        <f>F638+(F650-F638)*8/12</f>
        <v>4687.1102666666666</v>
      </c>
      <c r="G646" s="1">
        <f>G638+(G650-G638)*8/12</f>
        <v>4719.3429066666667</v>
      </c>
      <c r="H646" s="1">
        <f>H638+(H650-H638)*8/12</f>
        <v>4675.5270399999999</v>
      </c>
      <c r="I646" t="str">
        <f>_xlfn.XLOOKUP($A646,ALGLIB_SSA_XAUUSD!$J$2:$J$1001,ALGLIB_SSA_XAUUSD!$K$2:$K$1001,"",0)</f>
        <v>XAUUSD</v>
      </c>
      <c r="J646" t="str">
        <f>_xlfn.XLOOKUP($A646,ALGLIB_SSA_XAUUSD!$J$2:$J$1001,ALGLIB_SSA_XAUUSD!$L$2:$L$1001,"",0)</f>
        <v>M5</v>
      </c>
      <c r="K646">
        <f>_xlfn.XLOOKUP($A646,ALGLIB_SSA_XAUUSD!$J$2:$J$1001,ALGLIB_SSA_XAUUSD!$M$2:$M$1001,"",0)</f>
        <v>4679.67</v>
      </c>
      <c r="L646">
        <f>_xlfn.XLOOKUP($A646,ALGLIB_SSA_XAUUSD!$J$2:$J$1001,ALGLIB_SSA_XAUUSD!$N$2:$N$1001,"",0)</f>
        <v>4674.26865</v>
      </c>
      <c r="M646">
        <f>_xlfn.XLOOKUP($A646,ALGLIB_SSA_XAUUSD!$J$2:$J$1001,ALGLIB_SSA_XAUUSD!$O$2:$O$1001,"",0)</f>
        <v>4676.7983299999996</v>
      </c>
      <c r="N646">
        <f>_xlfn.XLOOKUP($A646,ALGLIB_SSA_XAUUSD!$J$2:$J$1001,ALGLIB_SSA_XAUUSD!$P$2:$P$1001,"",0)</f>
        <v>4678.6378500000001</v>
      </c>
      <c r="O646">
        <f>_xlfn.XLOOKUP($A646,ALGLIB_SSA_XAUUSD!$J$2:$J$1001,ALGLIB_SSA_XAUUSD!$Q$2:$Q$1001,"",0)</f>
        <v>4672.5440699999999</v>
      </c>
      <c r="R646">
        <f t="shared" si="150"/>
        <v>1775587200</v>
      </c>
      <c r="S646" t="str">
        <f t="shared" si="151"/>
        <v>XAUUSD</v>
      </c>
      <c r="T646" t="str">
        <f t="shared" si="152"/>
        <v>M5</v>
      </c>
      <c r="U646">
        <f t="shared" si="153"/>
        <v>4679.67</v>
      </c>
      <c r="V646">
        <f t="shared" si="154"/>
        <v>4706.2272933333334</v>
      </c>
      <c r="W646">
        <f t="shared" si="155"/>
        <v>4687.1102666666666</v>
      </c>
      <c r="X646">
        <f t="shared" si="156"/>
        <v>4674.26865</v>
      </c>
      <c r="Y646">
        <f t="shared" si="157"/>
        <v>4676.7983299999996</v>
      </c>
      <c r="Z646">
        <f t="shared" si="158"/>
        <v>4719.3429066666667</v>
      </c>
      <c r="AA646">
        <f t="shared" si="159"/>
        <v>4678.6378500000001</v>
      </c>
      <c r="AB646">
        <f t="shared" si="160"/>
        <v>4675.5270399999999</v>
      </c>
      <c r="AC646">
        <f t="shared" si="161"/>
        <v>4672.5440699999999</v>
      </c>
      <c r="AE646">
        <f t="shared" si="162"/>
        <v>4674.26865</v>
      </c>
      <c r="AF646">
        <f t="shared" si="163"/>
        <v>4719.3429066666667</v>
      </c>
      <c r="AG646">
        <f t="shared" si="164"/>
        <v>4675.5270399999999</v>
      </c>
    </row>
    <row r="647" spans="1:33" x14ac:dyDescent="0.55000000000000004">
      <c r="A647">
        <f>ALGLIB_SSA_XAUUSD!J647</f>
        <v>1775587500</v>
      </c>
      <c r="B647" t="str">
        <f>_xlfn.XLOOKUP($A647,ALGLIB_SSA_XAUUSD!$A$2:$A$1001,ALGLIB_SSA_XAUUSD!$B$2:$B$1001,"",0)</f>
        <v/>
      </c>
      <c r="C647" t="str">
        <f>_xlfn.XLOOKUP($A647,ALGLIB_SSA_XAUUSD!$A$2:$A$1001,ALGLIB_SSA_XAUUSD!$C$2:$C$1001,"",0)</f>
        <v/>
      </c>
      <c r="D647" s="1">
        <f>D638+(D650-D638)*9/12</f>
        <v>4690.9724999999999</v>
      </c>
      <c r="E647" s="1">
        <f>E638+(E650-E638)*9/12</f>
        <v>4708.4389699999992</v>
      </c>
      <c r="F647" s="1">
        <f>F638+(F650-F638)*9/12</f>
        <v>4688.8580000000002</v>
      </c>
      <c r="G647" s="1">
        <f>G638+(G650-G638)*9/12</f>
        <v>4721.5551099999993</v>
      </c>
      <c r="H647" s="1">
        <f>H638+(H650-H638)*9/12</f>
        <v>4677.3415150000001</v>
      </c>
      <c r="I647" t="str">
        <f>_xlfn.XLOOKUP($A647,ALGLIB_SSA_XAUUSD!$J$2:$J$1001,ALGLIB_SSA_XAUUSD!$K$2:$K$1001,"",0)</f>
        <v>XAUUSD</v>
      </c>
      <c r="J647" t="str">
        <f>_xlfn.XLOOKUP($A647,ALGLIB_SSA_XAUUSD!$J$2:$J$1001,ALGLIB_SSA_XAUUSD!$L$2:$L$1001,"",0)</f>
        <v>M5</v>
      </c>
      <c r="K647">
        <f>_xlfn.XLOOKUP($A647,ALGLIB_SSA_XAUUSD!$J$2:$J$1001,ALGLIB_SSA_XAUUSD!$M$2:$M$1001,"",0)</f>
        <v>4674.38</v>
      </c>
      <c r="L647">
        <f>_xlfn.XLOOKUP($A647,ALGLIB_SSA_XAUUSD!$J$2:$J$1001,ALGLIB_SSA_XAUUSD!$N$2:$N$1001,"",0)</f>
        <v>4671.0107900000003</v>
      </c>
      <c r="M647">
        <f>_xlfn.XLOOKUP($A647,ALGLIB_SSA_XAUUSD!$J$2:$J$1001,ALGLIB_SSA_XAUUSD!$O$2:$O$1001,"",0)</f>
        <v>4673.9045599999999</v>
      </c>
      <c r="N647">
        <f>_xlfn.XLOOKUP($A647,ALGLIB_SSA_XAUUSD!$J$2:$J$1001,ALGLIB_SSA_XAUUSD!$P$2:$P$1001,"",0)</f>
        <v>4675.5720000000001</v>
      </c>
      <c r="O647">
        <f>_xlfn.XLOOKUP($A647,ALGLIB_SSA_XAUUSD!$J$2:$J$1001,ALGLIB_SSA_XAUUSD!$Q$2:$Q$1001,"",0)</f>
        <v>4668.9222499999996</v>
      </c>
      <c r="R647">
        <f t="shared" si="150"/>
        <v>1775587500</v>
      </c>
      <c r="S647" t="str">
        <f t="shared" si="151"/>
        <v>XAUUSD</v>
      </c>
      <c r="T647" t="str">
        <f t="shared" si="152"/>
        <v>M5</v>
      </c>
      <c r="U647">
        <f t="shared" si="153"/>
        <v>4674.38</v>
      </c>
      <c r="V647">
        <f t="shared" si="154"/>
        <v>4708.4389699999992</v>
      </c>
      <c r="W647">
        <f t="shared" si="155"/>
        <v>4688.8580000000002</v>
      </c>
      <c r="X647">
        <f t="shared" si="156"/>
        <v>4671.0107900000003</v>
      </c>
      <c r="Y647">
        <f t="shared" si="157"/>
        <v>4673.9045599999999</v>
      </c>
      <c r="Z647">
        <f t="shared" si="158"/>
        <v>4721.5551099999993</v>
      </c>
      <c r="AA647">
        <f t="shared" si="159"/>
        <v>4675.5720000000001</v>
      </c>
      <c r="AB647">
        <f t="shared" si="160"/>
        <v>4677.3415150000001</v>
      </c>
      <c r="AC647">
        <f t="shared" si="161"/>
        <v>4668.9222499999996</v>
      </c>
      <c r="AE647">
        <f t="shared" si="162"/>
        <v>4671.0107900000003</v>
      </c>
      <c r="AF647">
        <f t="shared" si="163"/>
        <v>4721.5551099999993</v>
      </c>
      <c r="AG647">
        <f t="shared" si="164"/>
        <v>4677.3415150000001</v>
      </c>
    </row>
    <row r="648" spans="1:33" x14ac:dyDescent="0.55000000000000004">
      <c r="A648">
        <f>ALGLIB_SSA_XAUUSD!J648</f>
        <v>1775587800</v>
      </c>
      <c r="B648" t="str">
        <f>_xlfn.XLOOKUP($A648,ALGLIB_SSA_XAUUSD!$A$2:$A$1001,ALGLIB_SSA_XAUUSD!$B$2:$B$1001,"",0)</f>
        <v/>
      </c>
      <c r="C648" t="str">
        <f>_xlfn.XLOOKUP($A648,ALGLIB_SSA_XAUUSD!$A$2:$A$1001,ALGLIB_SSA_XAUUSD!$C$2:$C$1001,"",0)</f>
        <v/>
      </c>
      <c r="D648" s="1">
        <f>D638+(D650-D638)*10/12</f>
        <v>4694.1849999999995</v>
      </c>
      <c r="E648" s="1">
        <f>E638+(E650-E638)*10/12</f>
        <v>4710.650646666666</v>
      </c>
      <c r="F648" s="1">
        <f>F638+(F650-F638)*10/12</f>
        <v>4690.6057333333338</v>
      </c>
      <c r="G648" s="1">
        <f>G638+(G650-G638)*10/12</f>
        <v>4723.7673133333328</v>
      </c>
      <c r="H648" s="1">
        <f>H638+(H650-H638)*10/12</f>
        <v>4679.1559899999993</v>
      </c>
      <c r="I648" t="str">
        <f>_xlfn.XLOOKUP($A648,ALGLIB_SSA_XAUUSD!$J$2:$J$1001,ALGLIB_SSA_XAUUSD!$K$2:$K$1001,"",0)</f>
        <v>XAUUSD</v>
      </c>
      <c r="J648" t="str">
        <f>_xlfn.XLOOKUP($A648,ALGLIB_SSA_XAUUSD!$J$2:$J$1001,ALGLIB_SSA_XAUUSD!$L$2:$L$1001,"",0)</f>
        <v>M5</v>
      </c>
      <c r="K648">
        <f>_xlfn.XLOOKUP($A648,ALGLIB_SSA_XAUUSD!$J$2:$J$1001,ALGLIB_SSA_XAUUSD!$M$2:$M$1001,"",0)</f>
        <v>4664.91</v>
      </c>
      <c r="L648">
        <f>_xlfn.XLOOKUP($A648,ALGLIB_SSA_XAUUSD!$J$2:$J$1001,ALGLIB_SSA_XAUUSD!$N$2:$N$1001,"",0)</f>
        <v>4668.38724</v>
      </c>
      <c r="M648">
        <f>_xlfn.XLOOKUP($A648,ALGLIB_SSA_XAUUSD!$J$2:$J$1001,ALGLIB_SSA_XAUUSD!$O$2:$O$1001,"",0)</f>
        <v>4671.1459000000004</v>
      </c>
      <c r="N648">
        <f>_xlfn.XLOOKUP($A648,ALGLIB_SSA_XAUUSD!$J$2:$J$1001,ALGLIB_SSA_XAUUSD!$P$2:$P$1001,"",0)</f>
        <v>4672.9289699999999</v>
      </c>
      <c r="O648">
        <f>_xlfn.XLOOKUP($A648,ALGLIB_SSA_XAUUSD!$J$2:$J$1001,ALGLIB_SSA_XAUUSD!$Q$2:$Q$1001,"",0)</f>
        <v>4665.59303</v>
      </c>
      <c r="R648">
        <f t="shared" si="150"/>
        <v>1775587800</v>
      </c>
      <c r="S648" t="str">
        <f t="shared" si="151"/>
        <v>XAUUSD</v>
      </c>
      <c r="T648" t="str">
        <f t="shared" si="152"/>
        <v>M5</v>
      </c>
      <c r="U648">
        <f t="shared" si="153"/>
        <v>4664.91</v>
      </c>
      <c r="V648">
        <f t="shared" si="154"/>
        <v>4710.650646666666</v>
      </c>
      <c r="W648">
        <f t="shared" si="155"/>
        <v>4690.6057333333338</v>
      </c>
      <c r="X648">
        <f t="shared" si="156"/>
        <v>4668.38724</v>
      </c>
      <c r="Y648">
        <f t="shared" si="157"/>
        <v>4671.1459000000004</v>
      </c>
      <c r="Z648">
        <f t="shared" si="158"/>
        <v>4723.7673133333328</v>
      </c>
      <c r="AA648">
        <f t="shared" si="159"/>
        <v>4672.9289699999999</v>
      </c>
      <c r="AB648">
        <f t="shared" si="160"/>
        <v>4679.1559899999993</v>
      </c>
      <c r="AC648">
        <f t="shared" si="161"/>
        <v>4665.59303</v>
      </c>
      <c r="AE648">
        <f t="shared" si="162"/>
        <v>4668.38724</v>
      </c>
      <c r="AF648">
        <f t="shared" si="163"/>
        <v>4723.7673133333328</v>
      </c>
      <c r="AG648">
        <f t="shared" si="164"/>
        <v>4679.1559899999993</v>
      </c>
    </row>
    <row r="649" spans="1:33" x14ac:dyDescent="0.55000000000000004">
      <c r="A649">
        <f>ALGLIB_SSA_XAUUSD!J649</f>
        <v>1775588100</v>
      </c>
      <c r="B649" t="str">
        <f>_xlfn.XLOOKUP($A649,ALGLIB_SSA_XAUUSD!$A$2:$A$1001,ALGLIB_SSA_XAUUSD!$B$2:$B$1001,"",0)</f>
        <v/>
      </c>
      <c r="C649" t="str">
        <f>_xlfn.XLOOKUP($A649,ALGLIB_SSA_XAUUSD!$A$2:$A$1001,ALGLIB_SSA_XAUUSD!$C$2:$C$1001,"",0)</f>
        <v/>
      </c>
      <c r="D649" s="1">
        <f>D638+(D650-D638)*11/12</f>
        <v>4697.3975</v>
      </c>
      <c r="E649" s="1">
        <f>E638+(E650-E638)*11/12</f>
        <v>4712.8623233333328</v>
      </c>
      <c r="F649" s="1">
        <f>F638+(F650-F638)*11/12</f>
        <v>4692.3534666666665</v>
      </c>
      <c r="G649" s="1">
        <f>G638+(G650-G638)*11/12</f>
        <v>4725.9795166666663</v>
      </c>
      <c r="H649" s="1">
        <f>H638+(H650-H638)*11/12</f>
        <v>4680.9704649999994</v>
      </c>
      <c r="I649" t="str">
        <f>_xlfn.XLOOKUP($A649,ALGLIB_SSA_XAUUSD!$J$2:$J$1001,ALGLIB_SSA_XAUUSD!$K$2:$K$1001,"",0)</f>
        <v>XAUUSD</v>
      </c>
      <c r="J649" t="str">
        <f>_xlfn.XLOOKUP($A649,ALGLIB_SSA_XAUUSD!$J$2:$J$1001,ALGLIB_SSA_XAUUSD!$L$2:$L$1001,"",0)</f>
        <v>M5</v>
      </c>
      <c r="K649">
        <f>_xlfn.XLOOKUP($A649,ALGLIB_SSA_XAUUSD!$J$2:$J$1001,ALGLIB_SSA_XAUUSD!$M$2:$M$1001,"",0)</f>
        <v>4662.0600000000004</v>
      </c>
      <c r="L649">
        <f>_xlfn.XLOOKUP($A649,ALGLIB_SSA_XAUUSD!$J$2:$J$1001,ALGLIB_SSA_XAUUSD!$N$2:$N$1001,"",0)</f>
        <v>4667.0990599999996</v>
      </c>
      <c r="M649">
        <f>_xlfn.XLOOKUP($A649,ALGLIB_SSA_XAUUSD!$J$2:$J$1001,ALGLIB_SSA_XAUUSD!$O$2:$O$1001,"",0)</f>
        <v>4669.12248</v>
      </c>
      <c r="N649">
        <f>_xlfn.XLOOKUP($A649,ALGLIB_SSA_XAUUSD!$J$2:$J$1001,ALGLIB_SSA_XAUUSD!$P$2:$P$1001,"",0)</f>
        <v>4671.3557899999996</v>
      </c>
      <c r="O649">
        <f>_xlfn.XLOOKUP($A649,ALGLIB_SSA_XAUUSD!$J$2:$J$1001,ALGLIB_SSA_XAUUSD!$Q$2:$Q$1001,"",0)</f>
        <v>4663.3043500000003</v>
      </c>
      <c r="R649">
        <f t="shared" si="150"/>
        <v>1775588100</v>
      </c>
      <c r="S649" t="str">
        <f t="shared" si="151"/>
        <v>XAUUSD</v>
      </c>
      <c r="T649" t="str">
        <f t="shared" si="152"/>
        <v>M5</v>
      </c>
      <c r="U649">
        <f t="shared" si="153"/>
        <v>4662.0600000000004</v>
      </c>
      <c r="V649">
        <f t="shared" si="154"/>
        <v>4712.8623233333328</v>
      </c>
      <c r="W649">
        <f t="shared" si="155"/>
        <v>4692.3534666666665</v>
      </c>
      <c r="X649">
        <f t="shared" si="156"/>
        <v>4667.0990599999996</v>
      </c>
      <c r="Y649">
        <f t="shared" si="157"/>
        <v>4669.12248</v>
      </c>
      <c r="Z649">
        <f t="shared" si="158"/>
        <v>4725.9795166666663</v>
      </c>
      <c r="AA649">
        <f t="shared" si="159"/>
        <v>4671.3557899999996</v>
      </c>
      <c r="AB649">
        <f t="shared" si="160"/>
        <v>4680.9704649999994</v>
      </c>
      <c r="AC649">
        <f t="shared" si="161"/>
        <v>4663.3043500000003</v>
      </c>
      <c r="AE649">
        <f t="shared" si="162"/>
        <v>4667.0990599999996</v>
      </c>
      <c r="AF649">
        <f t="shared" si="163"/>
        <v>4725.9795166666663</v>
      </c>
      <c r="AG649">
        <f t="shared" si="164"/>
        <v>4680.9704649999994</v>
      </c>
    </row>
    <row r="650" spans="1:33" x14ac:dyDescent="0.55000000000000004">
      <c r="A650">
        <f>ALGLIB_SSA_XAUUSD!J650</f>
        <v>1775588400</v>
      </c>
      <c r="B650" t="str">
        <f>_xlfn.XLOOKUP($A650,ALGLIB_SSA_XAUUSD!$A$2:$A$1001,ALGLIB_SSA_XAUUSD!$B$2:$B$1001,"",0)</f>
        <v>XAUUSD</v>
      </c>
      <c r="C650" t="str">
        <f>_xlfn.XLOOKUP($A650,ALGLIB_SSA_XAUUSD!$A$2:$A$1001,ALGLIB_SSA_XAUUSD!$C$2:$C$1001,"",0)</f>
        <v>H1</v>
      </c>
      <c r="D650" s="2">
        <f>_xlfn.XLOOKUP($A650,ALGLIB_SSA_XAUUSD!$A$2:$A$1001,ALGLIB_SSA_XAUUSD!$D$2:$D$1001,"",0)</f>
        <v>4700.6099999999997</v>
      </c>
      <c r="E650" s="2">
        <f>_xlfn.XLOOKUP($A650,ALGLIB_SSA_XAUUSD!$A$2:$A$1001,ALGLIB_SSA_XAUUSD!$E$2:$E$1001,"",0)</f>
        <v>4715.0739999999996</v>
      </c>
      <c r="F650" s="2">
        <f>_xlfn.XLOOKUP($A650,ALGLIB_SSA_XAUUSD!$A$2:$A$1001,ALGLIB_SSA_XAUUSD!$F$2:$F$1001,"",0)</f>
        <v>4694.1012000000001</v>
      </c>
      <c r="G650" s="2">
        <f>_xlfn.XLOOKUP($A650,ALGLIB_SSA_XAUUSD!$A$2:$A$1001,ALGLIB_SSA_XAUUSD!$G$2:$G$1001,"",0)</f>
        <v>4728.1917199999998</v>
      </c>
      <c r="H650" s="2">
        <f>_xlfn.XLOOKUP($A650,ALGLIB_SSA_XAUUSD!$A$2:$A$1001,ALGLIB_SSA_XAUUSD!$H$2:$H$1001,"",0)</f>
        <v>4682.7849399999996</v>
      </c>
      <c r="I650" t="str">
        <f>_xlfn.XLOOKUP($A650,ALGLIB_SSA_XAUUSD!$J$2:$J$1001,ALGLIB_SSA_XAUUSD!$K$2:$K$1001,"",0)</f>
        <v>XAUUSD</v>
      </c>
      <c r="J650" t="str">
        <f>_xlfn.XLOOKUP($A650,ALGLIB_SSA_XAUUSD!$J$2:$J$1001,ALGLIB_SSA_XAUUSD!$L$2:$L$1001,"",0)</f>
        <v>M5</v>
      </c>
      <c r="K650">
        <f>_xlfn.XLOOKUP($A650,ALGLIB_SSA_XAUUSD!$J$2:$J$1001,ALGLIB_SSA_XAUUSD!$M$2:$M$1001,"",0)</f>
        <v>4665.21</v>
      </c>
      <c r="L650">
        <f>_xlfn.XLOOKUP($A650,ALGLIB_SSA_XAUUSD!$J$2:$J$1001,ALGLIB_SSA_XAUUSD!$N$2:$N$1001,"",0)</f>
        <v>4667.4702500000003</v>
      </c>
      <c r="M650">
        <f>_xlfn.XLOOKUP($A650,ALGLIB_SSA_XAUUSD!$J$2:$J$1001,ALGLIB_SSA_XAUUSD!$O$2:$O$1001,"",0)</f>
        <v>4668.2963600000003</v>
      </c>
      <c r="N650">
        <f>_xlfn.XLOOKUP($A650,ALGLIB_SSA_XAUUSD!$J$2:$J$1001,ALGLIB_SSA_XAUUSD!$P$2:$P$1001,"",0)</f>
        <v>4671.4558200000001</v>
      </c>
      <c r="O650">
        <f>_xlfn.XLOOKUP($A650,ALGLIB_SSA_XAUUSD!$J$2:$J$1001,ALGLIB_SSA_XAUUSD!$Q$2:$Q$1001,"",0)</f>
        <v>4662.64048</v>
      </c>
      <c r="R650">
        <f t="shared" si="150"/>
        <v>1775588400</v>
      </c>
      <c r="S650" t="str">
        <f t="shared" si="151"/>
        <v>XAUUSD</v>
      </c>
      <c r="T650" t="str">
        <f t="shared" si="152"/>
        <v>M5</v>
      </c>
      <c r="U650">
        <f t="shared" si="153"/>
        <v>4665.21</v>
      </c>
      <c r="V650">
        <f t="shared" si="154"/>
        <v>4715.0739999999996</v>
      </c>
      <c r="W650">
        <f t="shared" si="155"/>
        <v>4694.1012000000001</v>
      </c>
      <c r="X650">
        <f t="shared" si="156"/>
        <v>4667.4702500000003</v>
      </c>
      <c r="Y650">
        <f t="shared" si="157"/>
        <v>4668.2963600000003</v>
      </c>
      <c r="Z650">
        <f t="shared" si="158"/>
        <v>4728.1917199999998</v>
      </c>
      <c r="AA650">
        <f t="shared" si="159"/>
        <v>4671.4558200000001</v>
      </c>
      <c r="AB650">
        <f t="shared" si="160"/>
        <v>4682.7849399999996</v>
      </c>
      <c r="AC650">
        <f t="shared" si="161"/>
        <v>4662.64048</v>
      </c>
      <c r="AE650">
        <f t="shared" si="162"/>
        <v>4667.4702500000003</v>
      </c>
      <c r="AF650">
        <f t="shared" si="163"/>
        <v>4728.1917199999998</v>
      </c>
      <c r="AG650">
        <f t="shared" si="164"/>
        <v>4682.7849399999996</v>
      </c>
    </row>
    <row r="651" spans="1:33" x14ac:dyDescent="0.55000000000000004">
      <c r="A651">
        <f>ALGLIB_SSA_XAUUSD!J651</f>
        <v>1775588700</v>
      </c>
      <c r="B651" t="str">
        <f>_xlfn.XLOOKUP($A651,ALGLIB_SSA_XAUUSD!$A$2:$A$1001,ALGLIB_SSA_XAUUSD!$B$2:$B$1001,"",0)</f>
        <v/>
      </c>
      <c r="C651" t="str">
        <f>_xlfn.XLOOKUP($A651,ALGLIB_SSA_XAUUSD!$A$2:$A$1001,ALGLIB_SSA_XAUUSD!$C$2:$C$1001,"",0)</f>
        <v/>
      </c>
      <c r="D651" s="1">
        <f>D650+(D662-D650)*1/12</f>
        <v>4701.0225</v>
      </c>
      <c r="E651" s="1">
        <f>E650+(E662-E650)*1/12</f>
        <v>4717.3797083333329</v>
      </c>
      <c r="F651" s="1">
        <f>F650+(F662-F650)*1/12</f>
        <v>4696.1279208333335</v>
      </c>
      <c r="G651" s="1">
        <f>G650+(G662-G650)*1/12</f>
        <v>4730.5144358333328</v>
      </c>
      <c r="H651" s="1">
        <f>H650+(H662-H650)*1/12</f>
        <v>4684.8577174999991</v>
      </c>
      <c r="I651" t="str">
        <f>_xlfn.XLOOKUP($A651,ALGLIB_SSA_XAUUSD!$J$2:$J$1001,ALGLIB_SSA_XAUUSD!$K$2:$K$1001,"",0)</f>
        <v>XAUUSD</v>
      </c>
      <c r="J651" t="str">
        <f>_xlfn.XLOOKUP($A651,ALGLIB_SSA_XAUUSD!$J$2:$J$1001,ALGLIB_SSA_XAUUSD!$L$2:$L$1001,"",0)</f>
        <v>M5</v>
      </c>
      <c r="K651">
        <f>_xlfn.XLOOKUP($A651,ALGLIB_SSA_XAUUSD!$J$2:$J$1001,ALGLIB_SSA_XAUUSD!$M$2:$M$1001,"",0)</f>
        <v>4662.1000000000004</v>
      </c>
      <c r="L651">
        <f>_xlfn.XLOOKUP($A651,ALGLIB_SSA_XAUUSD!$J$2:$J$1001,ALGLIB_SSA_XAUUSD!$N$2:$N$1001,"",0)</f>
        <v>4669.42101</v>
      </c>
      <c r="M651">
        <f>_xlfn.XLOOKUP($A651,ALGLIB_SSA_XAUUSD!$J$2:$J$1001,ALGLIB_SSA_XAUUSD!$O$2:$O$1001,"",0)</f>
        <v>4668.85869</v>
      </c>
      <c r="N651">
        <f>_xlfn.XLOOKUP($A651,ALGLIB_SSA_XAUUSD!$J$2:$J$1001,ALGLIB_SSA_XAUUSD!$P$2:$P$1001,"",0)</f>
        <v>4673.2785899999999</v>
      </c>
      <c r="O651">
        <f>_xlfn.XLOOKUP($A651,ALGLIB_SSA_XAUUSD!$J$2:$J$1001,ALGLIB_SSA_XAUUSD!$Q$2:$Q$1001,"",0)</f>
        <v>4663.6897099999996</v>
      </c>
      <c r="R651">
        <f t="shared" si="150"/>
        <v>1775588700</v>
      </c>
      <c r="S651" t="str">
        <f t="shared" si="151"/>
        <v>XAUUSD</v>
      </c>
      <c r="T651" t="str">
        <f t="shared" si="152"/>
        <v>M5</v>
      </c>
      <c r="U651">
        <f t="shared" si="153"/>
        <v>4662.1000000000004</v>
      </c>
      <c r="V651">
        <f t="shared" si="154"/>
        <v>4717.3797083333329</v>
      </c>
      <c r="W651">
        <f t="shared" si="155"/>
        <v>4696.1279208333335</v>
      </c>
      <c r="X651">
        <f t="shared" si="156"/>
        <v>4669.42101</v>
      </c>
      <c r="Y651">
        <f t="shared" si="157"/>
        <v>4668.85869</v>
      </c>
      <c r="Z651">
        <f t="shared" si="158"/>
        <v>4730.5144358333328</v>
      </c>
      <c r="AA651">
        <f t="shared" si="159"/>
        <v>4673.2785899999999</v>
      </c>
      <c r="AB651">
        <f t="shared" si="160"/>
        <v>4684.8577174999991</v>
      </c>
      <c r="AC651">
        <f t="shared" si="161"/>
        <v>4663.6897099999996</v>
      </c>
      <c r="AE651">
        <f t="shared" si="162"/>
        <v>4669.42101</v>
      </c>
      <c r="AF651">
        <f t="shared" si="163"/>
        <v>4730.5144358333328</v>
      </c>
      <c r="AG651">
        <f t="shared" si="164"/>
        <v>4684.8577174999991</v>
      </c>
    </row>
    <row r="652" spans="1:33" x14ac:dyDescent="0.55000000000000004">
      <c r="A652">
        <f>ALGLIB_SSA_XAUUSD!J652</f>
        <v>1775589000</v>
      </c>
      <c r="B652" t="str">
        <f>_xlfn.XLOOKUP($A652,ALGLIB_SSA_XAUUSD!$A$2:$A$1001,ALGLIB_SSA_XAUUSD!$B$2:$B$1001,"",0)</f>
        <v/>
      </c>
      <c r="C652" t="str">
        <f>_xlfn.XLOOKUP($A652,ALGLIB_SSA_XAUUSD!$A$2:$A$1001,ALGLIB_SSA_XAUUSD!$C$2:$C$1001,"",0)</f>
        <v/>
      </c>
      <c r="D652" s="1">
        <f>D650+(D662-D650)*2/12</f>
        <v>4701.4349999999995</v>
      </c>
      <c r="E652" s="1">
        <f>E650+(E662-E650)*2/12</f>
        <v>4719.6854166666662</v>
      </c>
      <c r="F652" s="1">
        <f>F650+(F662-F650)*2/12</f>
        <v>4698.154641666667</v>
      </c>
      <c r="G652" s="1">
        <f>G650+(G662-G650)*2/12</f>
        <v>4732.8371516666666</v>
      </c>
      <c r="H652" s="1">
        <f>H650+(H662-H650)*2/12</f>
        <v>4686.9304949999996</v>
      </c>
      <c r="I652" t="str">
        <f>_xlfn.XLOOKUP($A652,ALGLIB_SSA_XAUUSD!$J$2:$J$1001,ALGLIB_SSA_XAUUSD!$K$2:$K$1001,"",0)</f>
        <v>XAUUSD</v>
      </c>
      <c r="J652" t="str">
        <f>_xlfn.XLOOKUP($A652,ALGLIB_SSA_XAUUSD!$J$2:$J$1001,ALGLIB_SSA_XAUUSD!$L$2:$L$1001,"",0)</f>
        <v>M5</v>
      </c>
      <c r="K652">
        <f>_xlfn.XLOOKUP($A652,ALGLIB_SSA_XAUUSD!$J$2:$J$1001,ALGLIB_SSA_XAUUSD!$M$2:$M$1001,"",0)</f>
        <v>4667.8500000000004</v>
      </c>
      <c r="L652">
        <f>_xlfn.XLOOKUP($A652,ALGLIB_SSA_XAUUSD!$J$2:$J$1001,ALGLIB_SSA_XAUUSD!$N$2:$N$1001,"",0)</f>
        <v>4672.8161300000002</v>
      </c>
      <c r="M652">
        <f>_xlfn.XLOOKUP($A652,ALGLIB_SSA_XAUUSD!$J$2:$J$1001,ALGLIB_SSA_XAUUSD!$O$2:$O$1001,"",0)</f>
        <v>4670.8374100000001</v>
      </c>
      <c r="N652">
        <f>_xlfn.XLOOKUP($A652,ALGLIB_SSA_XAUUSD!$J$2:$J$1001,ALGLIB_SSA_XAUUSD!$P$2:$P$1001,"",0)</f>
        <v>4676.6724199999999</v>
      </c>
      <c r="O652">
        <f>_xlfn.XLOOKUP($A652,ALGLIB_SSA_XAUUSD!$J$2:$J$1001,ALGLIB_SSA_XAUUSD!$Q$2:$Q$1001,"",0)</f>
        <v>4666.3169799999996</v>
      </c>
      <c r="R652">
        <f t="shared" si="150"/>
        <v>1775589000</v>
      </c>
      <c r="S652" t="str">
        <f t="shared" si="151"/>
        <v>XAUUSD</v>
      </c>
      <c r="T652" t="str">
        <f t="shared" si="152"/>
        <v>M5</v>
      </c>
      <c r="U652">
        <f t="shared" si="153"/>
        <v>4667.8500000000004</v>
      </c>
      <c r="V652">
        <f t="shared" si="154"/>
        <v>4719.6854166666662</v>
      </c>
      <c r="W652">
        <f t="shared" si="155"/>
        <v>4698.154641666667</v>
      </c>
      <c r="X652">
        <f t="shared" si="156"/>
        <v>4672.8161300000002</v>
      </c>
      <c r="Y652">
        <f t="shared" si="157"/>
        <v>4670.8374100000001</v>
      </c>
      <c r="Z652">
        <f t="shared" si="158"/>
        <v>4732.8371516666666</v>
      </c>
      <c r="AA652">
        <f t="shared" si="159"/>
        <v>4676.6724199999999</v>
      </c>
      <c r="AB652">
        <f t="shared" si="160"/>
        <v>4686.9304949999996</v>
      </c>
      <c r="AC652">
        <f t="shared" si="161"/>
        <v>4666.3169799999996</v>
      </c>
      <c r="AE652">
        <f t="shared" si="162"/>
        <v>4672.8161300000002</v>
      </c>
      <c r="AF652">
        <f t="shared" si="163"/>
        <v>4732.8371516666666</v>
      </c>
      <c r="AG652">
        <f t="shared" si="164"/>
        <v>4686.9304949999996</v>
      </c>
    </row>
    <row r="653" spans="1:33" x14ac:dyDescent="0.55000000000000004">
      <c r="A653">
        <f>ALGLIB_SSA_XAUUSD!J653</f>
        <v>1775589300</v>
      </c>
      <c r="B653" t="str">
        <f>_xlfn.XLOOKUP($A653,ALGLIB_SSA_XAUUSD!$A$2:$A$1001,ALGLIB_SSA_XAUUSD!$B$2:$B$1001,"",0)</f>
        <v/>
      </c>
      <c r="C653" t="str">
        <f>_xlfn.XLOOKUP($A653,ALGLIB_SSA_XAUUSD!$A$2:$A$1001,ALGLIB_SSA_XAUUSD!$C$2:$C$1001,"",0)</f>
        <v/>
      </c>
      <c r="D653" s="1">
        <f>D650+(D662-D650)*3/12</f>
        <v>4701.8474999999999</v>
      </c>
      <c r="E653" s="1">
        <f>E650+(E662-E650)*3/12</f>
        <v>4721.9911249999996</v>
      </c>
      <c r="F653" s="1">
        <f>F650+(F662-F650)*3/12</f>
        <v>4700.1813624999995</v>
      </c>
      <c r="G653" s="1">
        <f>G650+(G662-G650)*3/12</f>
        <v>4735.1598674999996</v>
      </c>
      <c r="H653" s="1">
        <f>H650+(H662-H650)*3/12</f>
        <v>4689.0032725000001</v>
      </c>
      <c r="I653" t="str">
        <f>_xlfn.XLOOKUP($A653,ALGLIB_SSA_XAUUSD!$J$2:$J$1001,ALGLIB_SSA_XAUUSD!$K$2:$K$1001,"",0)</f>
        <v>XAUUSD</v>
      </c>
      <c r="J653" t="str">
        <f>_xlfn.XLOOKUP($A653,ALGLIB_SSA_XAUUSD!$J$2:$J$1001,ALGLIB_SSA_XAUUSD!$L$2:$L$1001,"",0)</f>
        <v>M5</v>
      </c>
      <c r="K653">
        <f>_xlfn.XLOOKUP($A653,ALGLIB_SSA_XAUUSD!$J$2:$J$1001,ALGLIB_SSA_XAUUSD!$M$2:$M$1001,"",0)</f>
        <v>4690.16</v>
      </c>
      <c r="L653">
        <f>_xlfn.XLOOKUP($A653,ALGLIB_SSA_XAUUSD!$J$2:$J$1001,ALGLIB_SSA_XAUUSD!$N$2:$N$1001,"",0)</f>
        <v>4677.1425200000003</v>
      </c>
      <c r="M653">
        <f>_xlfn.XLOOKUP($A653,ALGLIB_SSA_XAUUSD!$J$2:$J$1001,ALGLIB_SSA_XAUUSD!$O$2:$O$1001,"",0)</f>
        <v>4673.9899599999999</v>
      </c>
      <c r="N653">
        <f>_xlfn.XLOOKUP($A653,ALGLIB_SSA_XAUUSD!$J$2:$J$1001,ALGLIB_SSA_XAUUSD!$P$2:$P$1001,"",0)</f>
        <v>4681.30969</v>
      </c>
      <c r="O653">
        <f>_xlfn.XLOOKUP($A653,ALGLIB_SSA_XAUUSD!$J$2:$J$1001,ALGLIB_SSA_XAUUSD!$Q$2:$Q$1001,"",0)</f>
        <v>4670.11996</v>
      </c>
      <c r="R653">
        <f t="shared" si="150"/>
        <v>1775589300</v>
      </c>
      <c r="S653" t="str">
        <f t="shared" si="151"/>
        <v>XAUUSD</v>
      </c>
      <c r="T653" t="str">
        <f t="shared" si="152"/>
        <v>M5</v>
      </c>
      <c r="U653">
        <f t="shared" si="153"/>
        <v>4690.16</v>
      </c>
      <c r="V653">
        <f t="shared" si="154"/>
        <v>4721.9911249999996</v>
      </c>
      <c r="W653">
        <f t="shared" si="155"/>
        <v>4700.1813624999995</v>
      </c>
      <c r="X653">
        <f t="shared" si="156"/>
        <v>4677.1425200000003</v>
      </c>
      <c r="Y653">
        <f t="shared" si="157"/>
        <v>4673.9899599999999</v>
      </c>
      <c r="Z653">
        <f t="shared" si="158"/>
        <v>4735.1598674999996</v>
      </c>
      <c r="AA653">
        <f t="shared" si="159"/>
        <v>4681.30969</v>
      </c>
      <c r="AB653">
        <f t="shared" si="160"/>
        <v>4689.0032725000001</v>
      </c>
      <c r="AC653">
        <f t="shared" si="161"/>
        <v>4670.11996</v>
      </c>
      <c r="AE653">
        <f t="shared" si="162"/>
        <v>4677.1425200000003</v>
      </c>
      <c r="AF653">
        <f t="shared" si="163"/>
        <v>4735.1598674999996</v>
      </c>
      <c r="AG653">
        <f t="shared" si="164"/>
        <v>4689.0032725000001</v>
      </c>
    </row>
    <row r="654" spans="1:33" x14ac:dyDescent="0.55000000000000004">
      <c r="A654">
        <f>ALGLIB_SSA_XAUUSD!J654</f>
        <v>1775589600</v>
      </c>
      <c r="B654" t="str">
        <f>_xlfn.XLOOKUP($A654,ALGLIB_SSA_XAUUSD!$A$2:$A$1001,ALGLIB_SSA_XAUUSD!$B$2:$B$1001,"",0)</f>
        <v/>
      </c>
      <c r="C654" t="str">
        <f>_xlfn.XLOOKUP($A654,ALGLIB_SSA_XAUUSD!$A$2:$A$1001,ALGLIB_SSA_XAUUSD!$C$2:$C$1001,"",0)</f>
        <v/>
      </c>
      <c r="D654" s="1">
        <f>D650+(D662-D650)*4/12</f>
        <v>4702.26</v>
      </c>
      <c r="E654" s="1">
        <f>E650+(E662-E650)*4/12</f>
        <v>4724.2968333333329</v>
      </c>
      <c r="F654" s="1">
        <f>F650+(F662-F650)*4/12</f>
        <v>4702.208083333333</v>
      </c>
      <c r="G654" s="1">
        <f>G650+(G662-G650)*4/12</f>
        <v>4737.4825833333334</v>
      </c>
      <c r="H654" s="1">
        <f>H650+(H662-H650)*4/12</f>
        <v>4691.0760499999997</v>
      </c>
      <c r="I654" t="str">
        <f>_xlfn.XLOOKUP($A654,ALGLIB_SSA_XAUUSD!$J$2:$J$1001,ALGLIB_SSA_XAUUSD!$K$2:$K$1001,"",0)</f>
        <v>XAUUSD</v>
      </c>
      <c r="J654" t="str">
        <f>_xlfn.XLOOKUP($A654,ALGLIB_SSA_XAUUSD!$J$2:$J$1001,ALGLIB_SSA_XAUUSD!$L$2:$L$1001,"",0)</f>
        <v>M5</v>
      </c>
      <c r="K654">
        <f>_xlfn.XLOOKUP($A654,ALGLIB_SSA_XAUUSD!$J$2:$J$1001,ALGLIB_SSA_XAUUSD!$M$2:$M$1001,"",0)</f>
        <v>4689.54</v>
      </c>
      <c r="L654">
        <f>_xlfn.XLOOKUP($A654,ALGLIB_SSA_XAUUSD!$J$2:$J$1001,ALGLIB_SSA_XAUUSD!$N$2:$N$1001,"",0)</f>
        <v>4681.4152400000003</v>
      </c>
      <c r="M654">
        <f>_xlfn.XLOOKUP($A654,ALGLIB_SSA_XAUUSD!$J$2:$J$1001,ALGLIB_SSA_XAUUSD!$O$2:$O$1001,"",0)</f>
        <v>4677.7025999999996</v>
      </c>
      <c r="N654">
        <f>_xlfn.XLOOKUP($A654,ALGLIB_SSA_XAUUSD!$J$2:$J$1001,ALGLIB_SSA_XAUUSD!$P$2:$P$1001,"",0)</f>
        <v>4686.2092700000003</v>
      </c>
      <c r="O654">
        <f>_xlfn.XLOOKUP($A654,ALGLIB_SSA_XAUUSD!$J$2:$J$1001,ALGLIB_SSA_XAUUSD!$Q$2:$Q$1001,"",0)</f>
        <v>4674.5142699999997</v>
      </c>
      <c r="R654">
        <f t="shared" si="150"/>
        <v>1775589600</v>
      </c>
      <c r="S654" t="str">
        <f t="shared" si="151"/>
        <v>XAUUSD</v>
      </c>
      <c r="T654" t="str">
        <f t="shared" si="152"/>
        <v>M5</v>
      </c>
      <c r="U654">
        <f t="shared" si="153"/>
        <v>4689.54</v>
      </c>
      <c r="V654">
        <f t="shared" si="154"/>
        <v>4724.2968333333329</v>
      </c>
      <c r="W654">
        <f t="shared" si="155"/>
        <v>4702.208083333333</v>
      </c>
      <c r="X654">
        <f t="shared" si="156"/>
        <v>4681.4152400000003</v>
      </c>
      <c r="Y654">
        <f t="shared" si="157"/>
        <v>4677.7025999999996</v>
      </c>
      <c r="Z654">
        <f t="shared" si="158"/>
        <v>4737.4825833333334</v>
      </c>
      <c r="AA654">
        <f t="shared" si="159"/>
        <v>4686.2092700000003</v>
      </c>
      <c r="AB654">
        <f t="shared" si="160"/>
        <v>4691.0760499999997</v>
      </c>
      <c r="AC654">
        <f t="shared" si="161"/>
        <v>4674.5142699999997</v>
      </c>
      <c r="AE654">
        <f t="shared" si="162"/>
        <v>4681.4152400000003</v>
      </c>
      <c r="AF654">
        <f t="shared" si="163"/>
        <v>4737.4825833333334</v>
      </c>
      <c r="AG654">
        <f t="shared" si="164"/>
        <v>4691.0760499999997</v>
      </c>
    </row>
    <row r="655" spans="1:33" x14ac:dyDescent="0.55000000000000004">
      <c r="A655">
        <f>ALGLIB_SSA_XAUUSD!J655</f>
        <v>1775589900</v>
      </c>
      <c r="B655" t="str">
        <f>_xlfn.XLOOKUP($A655,ALGLIB_SSA_XAUUSD!$A$2:$A$1001,ALGLIB_SSA_XAUUSD!$B$2:$B$1001,"",0)</f>
        <v/>
      </c>
      <c r="C655" t="str">
        <f>_xlfn.XLOOKUP($A655,ALGLIB_SSA_XAUUSD!$A$2:$A$1001,ALGLIB_SSA_XAUUSD!$C$2:$C$1001,"",0)</f>
        <v/>
      </c>
      <c r="D655" s="1">
        <f>D650+(D662-D650)*5/12</f>
        <v>4702.6724999999997</v>
      </c>
      <c r="E655" s="1">
        <f>E650+(E662-E650)*5/12</f>
        <v>4726.6025416666662</v>
      </c>
      <c r="F655" s="1">
        <f>F650+(F662-F650)*5/12</f>
        <v>4704.2348041666664</v>
      </c>
      <c r="G655" s="1">
        <f>G650+(G662-G650)*5/12</f>
        <v>4739.8052991666664</v>
      </c>
      <c r="H655" s="1">
        <f>H650+(H662-H650)*5/12</f>
        <v>4693.1488274999992</v>
      </c>
      <c r="I655" t="str">
        <f>_xlfn.XLOOKUP($A655,ALGLIB_SSA_XAUUSD!$J$2:$J$1001,ALGLIB_SSA_XAUUSD!$K$2:$K$1001,"",0)</f>
        <v>XAUUSD</v>
      </c>
      <c r="J655" t="str">
        <f>_xlfn.XLOOKUP($A655,ALGLIB_SSA_XAUUSD!$J$2:$J$1001,ALGLIB_SSA_XAUUSD!$L$2:$L$1001,"",0)</f>
        <v>M5</v>
      </c>
      <c r="K655">
        <f>_xlfn.XLOOKUP($A655,ALGLIB_SSA_XAUUSD!$J$2:$J$1001,ALGLIB_SSA_XAUUSD!$M$2:$M$1001,"",0)</f>
        <v>4687.46</v>
      </c>
      <c r="L655">
        <f>_xlfn.XLOOKUP($A655,ALGLIB_SSA_XAUUSD!$J$2:$J$1001,ALGLIB_SSA_XAUUSD!$N$2:$N$1001,"",0)</f>
        <v>4685.3245500000003</v>
      </c>
      <c r="M655">
        <f>_xlfn.XLOOKUP($A655,ALGLIB_SSA_XAUUSD!$J$2:$J$1001,ALGLIB_SSA_XAUUSD!$O$2:$O$1001,"",0)</f>
        <v>4681.5135799999998</v>
      </c>
      <c r="N655">
        <f>_xlfn.XLOOKUP($A655,ALGLIB_SSA_XAUUSD!$J$2:$J$1001,ALGLIB_SSA_XAUUSD!$P$2:$P$1001,"",0)</f>
        <v>4690.6962299999996</v>
      </c>
      <c r="O655">
        <f>_xlfn.XLOOKUP($A655,ALGLIB_SSA_XAUUSD!$J$2:$J$1001,ALGLIB_SSA_XAUUSD!$Q$2:$Q$1001,"",0)</f>
        <v>4678.6028299999998</v>
      </c>
      <c r="R655">
        <f t="shared" si="150"/>
        <v>1775589900</v>
      </c>
      <c r="S655" t="str">
        <f t="shared" si="151"/>
        <v>XAUUSD</v>
      </c>
      <c r="T655" t="str">
        <f t="shared" si="152"/>
        <v>M5</v>
      </c>
      <c r="U655">
        <f t="shared" si="153"/>
        <v>4687.46</v>
      </c>
      <c r="V655">
        <f t="shared" si="154"/>
        <v>4726.6025416666662</v>
      </c>
      <c r="W655">
        <f t="shared" si="155"/>
        <v>4704.2348041666664</v>
      </c>
      <c r="X655">
        <f t="shared" si="156"/>
        <v>4685.3245500000003</v>
      </c>
      <c r="Y655">
        <f t="shared" si="157"/>
        <v>4681.5135799999998</v>
      </c>
      <c r="Z655">
        <f t="shared" si="158"/>
        <v>4739.8052991666664</v>
      </c>
      <c r="AA655">
        <f t="shared" si="159"/>
        <v>4690.6962299999996</v>
      </c>
      <c r="AB655">
        <f t="shared" si="160"/>
        <v>4693.1488274999992</v>
      </c>
      <c r="AC655">
        <f t="shared" si="161"/>
        <v>4678.6028299999998</v>
      </c>
      <c r="AE655">
        <f t="shared" si="162"/>
        <v>4685.3245500000003</v>
      </c>
      <c r="AF655">
        <f t="shared" si="163"/>
        <v>4739.8052991666664</v>
      </c>
      <c r="AG655">
        <f t="shared" si="164"/>
        <v>4693.1488274999992</v>
      </c>
    </row>
    <row r="656" spans="1:33" x14ac:dyDescent="0.55000000000000004">
      <c r="A656">
        <f>ALGLIB_SSA_XAUUSD!J656</f>
        <v>1775590200</v>
      </c>
      <c r="B656" t="str">
        <f>_xlfn.XLOOKUP($A656,ALGLIB_SSA_XAUUSD!$A$2:$A$1001,ALGLIB_SSA_XAUUSD!$B$2:$B$1001,"",0)</f>
        <v/>
      </c>
      <c r="C656" t="str">
        <f>_xlfn.XLOOKUP($A656,ALGLIB_SSA_XAUUSD!$A$2:$A$1001,ALGLIB_SSA_XAUUSD!$C$2:$C$1001,"",0)</f>
        <v/>
      </c>
      <c r="D656" s="1">
        <f>D650+(D662-D650)*6/12</f>
        <v>4703.085</v>
      </c>
      <c r="E656" s="1">
        <f>E650+(E662-E650)*6/12</f>
        <v>4728.9082500000004</v>
      </c>
      <c r="F656" s="1">
        <f>F650+(F662-F650)*6/12</f>
        <v>4706.2615249999999</v>
      </c>
      <c r="G656" s="1">
        <f>G650+(G662-G650)*6/12</f>
        <v>4742.1280150000002</v>
      </c>
      <c r="H656" s="1">
        <f>H650+(H662-H650)*6/12</f>
        <v>4695.2216049999997</v>
      </c>
      <c r="I656" t="str">
        <f>_xlfn.XLOOKUP($A656,ALGLIB_SSA_XAUUSD!$J$2:$J$1001,ALGLIB_SSA_XAUUSD!$K$2:$K$1001,"",0)</f>
        <v>XAUUSD</v>
      </c>
      <c r="J656" t="str">
        <f>_xlfn.XLOOKUP($A656,ALGLIB_SSA_XAUUSD!$J$2:$J$1001,ALGLIB_SSA_XAUUSD!$L$2:$L$1001,"",0)</f>
        <v>M5</v>
      </c>
      <c r="K656">
        <f>_xlfn.XLOOKUP($A656,ALGLIB_SSA_XAUUSD!$J$2:$J$1001,ALGLIB_SSA_XAUUSD!$M$2:$M$1001,"",0)</f>
        <v>4686.21</v>
      </c>
      <c r="L656">
        <f>_xlfn.XLOOKUP($A656,ALGLIB_SSA_XAUUSD!$J$2:$J$1001,ALGLIB_SSA_XAUUSD!$N$2:$N$1001,"",0)</f>
        <v>4688.8095400000002</v>
      </c>
      <c r="M656">
        <f>_xlfn.XLOOKUP($A656,ALGLIB_SSA_XAUUSD!$J$2:$J$1001,ALGLIB_SSA_XAUUSD!$O$2:$O$1001,"",0)</f>
        <v>4685.1615599999996</v>
      </c>
      <c r="N656">
        <f>_xlfn.XLOOKUP($A656,ALGLIB_SSA_XAUUSD!$J$2:$J$1001,ALGLIB_SSA_XAUUSD!$P$2:$P$1001,"",0)</f>
        <v>4694.8292899999997</v>
      </c>
      <c r="O656">
        <f>_xlfn.XLOOKUP($A656,ALGLIB_SSA_XAUUSD!$J$2:$J$1001,ALGLIB_SSA_XAUUSD!$Q$2:$Q$1001,"",0)</f>
        <v>4682.1098700000002</v>
      </c>
      <c r="R656">
        <f t="shared" si="150"/>
        <v>1775590200</v>
      </c>
      <c r="S656" t="str">
        <f t="shared" si="151"/>
        <v>XAUUSD</v>
      </c>
      <c r="T656" t="str">
        <f t="shared" si="152"/>
        <v>M5</v>
      </c>
      <c r="U656">
        <f t="shared" si="153"/>
        <v>4686.21</v>
      </c>
      <c r="V656">
        <f t="shared" si="154"/>
        <v>4728.9082500000004</v>
      </c>
      <c r="W656">
        <f t="shared" si="155"/>
        <v>4706.2615249999999</v>
      </c>
      <c r="X656">
        <f t="shared" si="156"/>
        <v>4688.8095400000002</v>
      </c>
      <c r="Y656">
        <f t="shared" si="157"/>
        <v>4685.1615599999996</v>
      </c>
      <c r="Z656">
        <f t="shared" si="158"/>
        <v>4742.1280150000002</v>
      </c>
      <c r="AA656">
        <f t="shared" si="159"/>
        <v>4694.8292899999997</v>
      </c>
      <c r="AB656">
        <f t="shared" si="160"/>
        <v>4695.2216049999997</v>
      </c>
      <c r="AC656">
        <f t="shared" si="161"/>
        <v>4682.1098700000002</v>
      </c>
      <c r="AE656">
        <f t="shared" si="162"/>
        <v>4688.8095400000002</v>
      </c>
      <c r="AF656">
        <f t="shared" si="163"/>
        <v>4742.1280150000002</v>
      </c>
      <c r="AG656">
        <f t="shared" si="164"/>
        <v>4695.2216049999997</v>
      </c>
    </row>
    <row r="657" spans="1:33" x14ac:dyDescent="0.55000000000000004">
      <c r="A657">
        <f>ALGLIB_SSA_XAUUSD!J657</f>
        <v>1775590500</v>
      </c>
      <c r="B657" t="str">
        <f>_xlfn.XLOOKUP($A657,ALGLIB_SSA_XAUUSD!$A$2:$A$1001,ALGLIB_SSA_XAUUSD!$B$2:$B$1001,"",0)</f>
        <v/>
      </c>
      <c r="C657" t="str">
        <f>_xlfn.XLOOKUP($A657,ALGLIB_SSA_XAUUSD!$A$2:$A$1001,ALGLIB_SSA_XAUUSD!$C$2:$C$1001,"",0)</f>
        <v/>
      </c>
      <c r="D657" s="1">
        <f>D650+(D662-D650)*7/12</f>
        <v>4703.4975000000004</v>
      </c>
      <c r="E657" s="1">
        <f>E650+(E662-E650)*7/12</f>
        <v>4731.2139583333337</v>
      </c>
      <c r="F657" s="1">
        <f>F650+(F662-F650)*7/12</f>
        <v>4708.2882458333333</v>
      </c>
      <c r="G657" s="1">
        <f>G650+(G662-G650)*7/12</f>
        <v>4744.4507308333332</v>
      </c>
      <c r="H657" s="1">
        <f>H650+(H662-H650)*7/12</f>
        <v>4697.2943825000002</v>
      </c>
      <c r="I657" t="str">
        <f>_xlfn.XLOOKUP($A657,ALGLIB_SSA_XAUUSD!$J$2:$J$1001,ALGLIB_SSA_XAUUSD!$K$2:$K$1001,"",0)</f>
        <v>XAUUSD</v>
      </c>
      <c r="J657" t="str">
        <f>_xlfn.XLOOKUP($A657,ALGLIB_SSA_XAUUSD!$J$2:$J$1001,ALGLIB_SSA_XAUUSD!$L$2:$L$1001,"",0)</f>
        <v>M5</v>
      </c>
      <c r="K657">
        <f>_xlfn.XLOOKUP($A657,ALGLIB_SSA_XAUUSD!$J$2:$J$1001,ALGLIB_SSA_XAUUSD!$M$2:$M$1001,"",0)</f>
        <v>4685.78</v>
      </c>
      <c r="L657">
        <f>_xlfn.XLOOKUP($A657,ALGLIB_SSA_XAUUSD!$J$2:$J$1001,ALGLIB_SSA_XAUUSD!$N$2:$N$1001,"",0)</f>
        <v>4691.9794400000001</v>
      </c>
      <c r="M657">
        <f>_xlfn.XLOOKUP($A657,ALGLIB_SSA_XAUUSD!$J$2:$J$1001,ALGLIB_SSA_XAUUSD!$O$2:$O$1001,"",0)</f>
        <v>4688.5704999999998</v>
      </c>
      <c r="N657">
        <f>_xlfn.XLOOKUP($A657,ALGLIB_SSA_XAUUSD!$J$2:$J$1001,ALGLIB_SSA_XAUUSD!$P$2:$P$1001,"",0)</f>
        <v>4698.6210300000002</v>
      </c>
      <c r="O657">
        <f>_xlfn.XLOOKUP($A657,ALGLIB_SSA_XAUUSD!$J$2:$J$1001,ALGLIB_SSA_XAUUSD!$Q$2:$Q$1001,"",0)</f>
        <v>4685.1025600000003</v>
      </c>
      <c r="R657">
        <f t="shared" si="150"/>
        <v>1775590500</v>
      </c>
      <c r="S657" t="str">
        <f t="shared" si="151"/>
        <v>XAUUSD</v>
      </c>
      <c r="T657" t="str">
        <f t="shared" si="152"/>
        <v>M5</v>
      </c>
      <c r="U657">
        <f t="shared" si="153"/>
        <v>4685.78</v>
      </c>
      <c r="V657">
        <f t="shared" si="154"/>
        <v>4731.2139583333337</v>
      </c>
      <c r="W657">
        <f t="shared" si="155"/>
        <v>4708.2882458333333</v>
      </c>
      <c r="X657">
        <f t="shared" si="156"/>
        <v>4691.9794400000001</v>
      </c>
      <c r="Y657">
        <f t="shared" si="157"/>
        <v>4688.5704999999998</v>
      </c>
      <c r="Z657">
        <f t="shared" si="158"/>
        <v>4744.4507308333332</v>
      </c>
      <c r="AA657">
        <f t="shared" si="159"/>
        <v>4698.6210300000002</v>
      </c>
      <c r="AB657">
        <f t="shared" si="160"/>
        <v>4697.2943825000002</v>
      </c>
      <c r="AC657">
        <f t="shared" si="161"/>
        <v>4685.1025600000003</v>
      </c>
      <c r="AE657">
        <f t="shared" si="162"/>
        <v>4691.9794400000001</v>
      </c>
      <c r="AF657">
        <f t="shared" si="163"/>
        <v>4744.4507308333332</v>
      </c>
      <c r="AG657">
        <f t="shared" si="164"/>
        <v>4697.2943825000002</v>
      </c>
    </row>
    <row r="658" spans="1:33" x14ac:dyDescent="0.55000000000000004">
      <c r="A658">
        <f>ALGLIB_SSA_XAUUSD!J658</f>
        <v>1775590800</v>
      </c>
      <c r="B658" t="str">
        <f>_xlfn.XLOOKUP($A658,ALGLIB_SSA_XAUUSD!$A$2:$A$1001,ALGLIB_SSA_XAUUSD!$B$2:$B$1001,"",0)</f>
        <v/>
      </c>
      <c r="C658" t="str">
        <f>_xlfn.XLOOKUP($A658,ALGLIB_SSA_XAUUSD!$A$2:$A$1001,ALGLIB_SSA_XAUUSD!$C$2:$C$1001,"",0)</f>
        <v/>
      </c>
      <c r="D658" s="1">
        <f>D650+(D662-D650)*8/12</f>
        <v>4703.91</v>
      </c>
      <c r="E658" s="1">
        <f>E650+(E662-E650)*8/12</f>
        <v>4733.519666666667</v>
      </c>
      <c r="F658" s="1">
        <f>F650+(F662-F650)*8/12</f>
        <v>4710.3149666666668</v>
      </c>
      <c r="G658" s="1">
        <f>G650+(G662-G650)*8/12</f>
        <v>4746.7734466666661</v>
      </c>
      <c r="H658" s="1">
        <f>H650+(H662-H650)*8/12</f>
        <v>4699.3671599999998</v>
      </c>
      <c r="I658" t="str">
        <f>_xlfn.XLOOKUP($A658,ALGLIB_SSA_XAUUSD!$J$2:$J$1001,ALGLIB_SSA_XAUUSD!$K$2:$K$1001,"",0)</f>
        <v>XAUUSD</v>
      </c>
      <c r="J658" t="str">
        <f>_xlfn.XLOOKUP($A658,ALGLIB_SSA_XAUUSD!$J$2:$J$1001,ALGLIB_SSA_XAUUSD!$L$2:$L$1001,"",0)</f>
        <v>M5</v>
      </c>
      <c r="K658">
        <f>_xlfn.XLOOKUP($A658,ALGLIB_SSA_XAUUSD!$J$2:$J$1001,ALGLIB_SSA_XAUUSD!$M$2:$M$1001,"",0)</f>
        <v>4687.08</v>
      </c>
      <c r="L658">
        <f>_xlfn.XLOOKUP($A658,ALGLIB_SSA_XAUUSD!$J$2:$J$1001,ALGLIB_SSA_XAUUSD!$N$2:$N$1001,"",0)</f>
        <v>4694.9994699999997</v>
      </c>
      <c r="M658">
        <f>_xlfn.XLOOKUP($A658,ALGLIB_SSA_XAUUSD!$J$2:$J$1001,ALGLIB_SSA_XAUUSD!$O$2:$O$1001,"",0)</f>
        <v>4691.7849800000004</v>
      </c>
      <c r="N658">
        <f>_xlfn.XLOOKUP($A658,ALGLIB_SSA_XAUUSD!$J$2:$J$1001,ALGLIB_SSA_XAUUSD!$P$2:$P$1001,"",0)</f>
        <v>4702.0363600000001</v>
      </c>
      <c r="O658">
        <f>_xlfn.XLOOKUP($A658,ALGLIB_SSA_XAUUSD!$J$2:$J$1001,ALGLIB_SSA_XAUUSD!$Q$2:$Q$1001,"",0)</f>
        <v>4687.7469499999997</v>
      </c>
      <c r="R658">
        <f t="shared" si="150"/>
        <v>1775590800</v>
      </c>
      <c r="S658" t="str">
        <f t="shared" si="151"/>
        <v>XAUUSD</v>
      </c>
      <c r="T658" t="str">
        <f t="shared" si="152"/>
        <v>M5</v>
      </c>
      <c r="U658">
        <f t="shared" si="153"/>
        <v>4687.08</v>
      </c>
      <c r="V658">
        <f t="shared" si="154"/>
        <v>4733.519666666667</v>
      </c>
      <c r="W658">
        <f t="shared" si="155"/>
        <v>4710.3149666666668</v>
      </c>
      <c r="X658">
        <f t="shared" si="156"/>
        <v>4694.9994699999997</v>
      </c>
      <c r="Y658">
        <f t="shared" si="157"/>
        <v>4691.7849800000004</v>
      </c>
      <c r="Z658">
        <f t="shared" si="158"/>
        <v>4746.7734466666661</v>
      </c>
      <c r="AA658">
        <f t="shared" si="159"/>
        <v>4702.0363600000001</v>
      </c>
      <c r="AB658">
        <f t="shared" si="160"/>
        <v>4699.3671599999998</v>
      </c>
      <c r="AC658">
        <f t="shared" si="161"/>
        <v>4687.7469499999997</v>
      </c>
      <c r="AE658">
        <f t="shared" si="162"/>
        <v>4694.9994699999997</v>
      </c>
      <c r="AF658">
        <f t="shared" si="163"/>
        <v>4746.7734466666661</v>
      </c>
      <c r="AG658">
        <f t="shared" si="164"/>
        <v>4699.3671599999998</v>
      </c>
    </row>
    <row r="659" spans="1:33" x14ac:dyDescent="0.55000000000000004">
      <c r="A659">
        <f>ALGLIB_SSA_XAUUSD!J659</f>
        <v>1775591100</v>
      </c>
      <c r="B659" t="str">
        <f>_xlfn.XLOOKUP($A659,ALGLIB_SSA_XAUUSD!$A$2:$A$1001,ALGLIB_SSA_XAUUSD!$B$2:$B$1001,"",0)</f>
        <v/>
      </c>
      <c r="C659" t="str">
        <f>_xlfn.XLOOKUP($A659,ALGLIB_SSA_XAUUSD!$A$2:$A$1001,ALGLIB_SSA_XAUUSD!$C$2:$C$1001,"",0)</f>
        <v/>
      </c>
      <c r="D659" s="1">
        <f>D650+(D662-D650)*9/12</f>
        <v>4704.3225000000002</v>
      </c>
      <c r="E659" s="1">
        <f>E650+(E662-E650)*9/12</f>
        <v>4735.8253750000003</v>
      </c>
      <c r="F659" s="1">
        <f>F650+(F662-F650)*9/12</f>
        <v>4712.3416875000003</v>
      </c>
      <c r="G659" s="1">
        <f>G650+(G662-G650)*9/12</f>
        <v>4749.0961625</v>
      </c>
      <c r="H659" s="1">
        <f>H650+(H662-H650)*9/12</f>
        <v>4701.4399374999994</v>
      </c>
      <c r="I659" t="str">
        <f>_xlfn.XLOOKUP($A659,ALGLIB_SSA_XAUUSD!$J$2:$J$1001,ALGLIB_SSA_XAUUSD!$K$2:$K$1001,"",0)</f>
        <v>XAUUSD</v>
      </c>
      <c r="J659" t="str">
        <f>_xlfn.XLOOKUP($A659,ALGLIB_SSA_XAUUSD!$J$2:$J$1001,ALGLIB_SSA_XAUUSD!$L$2:$L$1001,"",0)</f>
        <v>M5</v>
      </c>
      <c r="K659">
        <f>_xlfn.XLOOKUP($A659,ALGLIB_SSA_XAUUSD!$J$2:$J$1001,ALGLIB_SSA_XAUUSD!$M$2:$M$1001,"",0)</f>
        <v>4705.7</v>
      </c>
      <c r="L659">
        <f>_xlfn.XLOOKUP($A659,ALGLIB_SSA_XAUUSD!$J$2:$J$1001,ALGLIB_SSA_XAUUSD!$N$2:$N$1001,"",0)</f>
        <v>4697.9796100000003</v>
      </c>
      <c r="M659">
        <f>_xlfn.XLOOKUP($A659,ALGLIB_SSA_XAUUSD!$J$2:$J$1001,ALGLIB_SSA_XAUUSD!$O$2:$O$1001,"",0)</f>
        <v>4694.8823000000002</v>
      </c>
      <c r="N659">
        <f>_xlfn.XLOOKUP($A659,ALGLIB_SSA_XAUUSD!$J$2:$J$1001,ALGLIB_SSA_XAUUSD!$P$2:$P$1001,"",0)</f>
        <v>4705.13429</v>
      </c>
      <c r="O659">
        <f>_xlfn.XLOOKUP($A659,ALGLIB_SSA_XAUUSD!$J$2:$J$1001,ALGLIB_SSA_XAUUSD!$Q$2:$Q$1001,"",0)</f>
        <v>4690.3157700000002</v>
      </c>
      <c r="R659">
        <f t="shared" si="150"/>
        <v>1775591100</v>
      </c>
      <c r="S659" t="str">
        <f t="shared" si="151"/>
        <v>XAUUSD</v>
      </c>
      <c r="T659" t="str">
        <f t="shared" si="152"/>
        <v>M5</v>
      </c>
      <c r="U659">
        <f t="shared" si="153"/>
        <v>4705.7</v>
      </c>
      <c r="V659">
        <f t="shared" si="154"/>
        <v>4735.8253750000003</v>
      </c>
      <c r="W659">
        <f t="shared" si="155"/>
        <v>4712.3416875000003</v>
      </c>
      <c r="X659">
        <f t="shared" si="156"/>
        <v>4697.9796100000003</v>
      </c>
      <c r="Y659">
        <f t="shared" si="157"/>
        <v>4694.8823000000002</v>
      </c>
      <c r="Z659">
        <f t="shared" si="158"/>
        <v>4749.0961625</v>
      </c>
      <c r="AA659">
        <f t="shared" si="159"/>
        <v>4705.13429</v>
      </c>
      <c r="AB659">
        <f t="shared" si="160"/>
        <v>4701.4399374999994</v>
      </c>
      <c r="AC659">
        <f t="shared" si="161"/>
        <v>4690.3157700000002</v>
      </c>
      <c r="AE659">
        <f t="shared" si="162"/>
        <v>4697.9796100000003</v>
      </c>
      <c r="AF659">
        <f t="shared" si="163"/>
        <v>4749.0961625</v>
      </c>
      <c r="AG659">
        <f t="shared" si="164"/>
        <v>4701.4399374999994</v>
      </c>
    </row>
    <row r="660" spans="1:33" x14ac:dyDescent="0.55000000000000004">
      <c r="A660">
        <f>ALGLIB_SSA_XAUUSD!J660</f>
        <v>1775591400</v>
      </c>
      <c r="B660" t="str">
        <f>_xlfn.XLOOKUP($A660,ALGLIB_SSA_XAUUSD!$A$2:$A$1001,ALGLIB_SSA_XAUUSD!$B$2:$B$1001,"",0)</f>
        <v/>
      </c>
      <c r="C660" t="str">
        <f>_xlfn.XLOOKUP($A660,ALGLIB_SSA_XAUUSD!$A$2:$A$1001,ALGLIB_SSA_XAUUSD!$C$2:$C$1001,"",0)</f>
        <v/>
      </c>
      <c r="D660" s="1">
        <f>D650+(D662-D650)*10/12</f>
        <v>4704.7350000000006</v>
      </c>
      <c r="E660" s="1">
        <f>E650+(E662-E650)*10/12</f>
        <v>4738.1310833333337</v>
      </c>
      <c r="F660" s="1">
        <f>F650+(F662-F650)*10/12</f>
        <v>4714.3684083333328</v>
      </c>
      <c r="G660" s="1">
        <f>G650+(G662-G650)*10/12</f>
        <v>4751.4188783333329</v>
      </c>
      <c r="H660" s="1">
        <f>H650+(H662-H650)*10/12</f>
        <v>4703.5127149999998</v>
      </c>
      <c r="I660" t="str">
        <f>_xlfn.XLOOKUP($A660,ALGLIB_SSA_XAUUSD!$J$2:$J$1001,ALGLIB_SSA_XAUUSD!$K$2:$K$1001,"",0)</f>
        <v>XAUUSD</v>
      </c>
      <c r="J660" t="str">
        <f>_xlfn.XLOOKUP($A660,ALGLIB_SSA_XAUUSD!$J$2:$J$1001,ALGLIB_SSA_XAUUSD!$L$2:$L$1001,"",0)</f>
        <v>M5</v>
      </c>
      <c r="K660">
        <f>_xlfn.XLOOKUP($A660,ALGLIB_SSA_XAUUSD!$J$2:$J$1001,ALGLIB_SSA_XAUUSD!$M$2:$M$1001,"",0)</f>
        <v>4699.96</v>
      </c>
      <c r="L660">
        <f>_xlfn.XLOOKUP($A660,ALGLIB_SSA_XAUUSD!$J$2:$J$1001,ALGLIB_SSA_XAUUSD!$N$2:$N$1001,"",0)</f>
        <v>4700.5512600000002</v>
      </c>
      <c r="M660">
        <f>_xlfn.XLOOKUP($A660,ALGLIB_SSA_XAUUSD!$J$2:$J$1001,ALGLIB_SSA_XAUUSD!$O$2:$O$1001,"",0)</f>
        <v>4697.7167799999997</v>
      </c>
      <c r="N660">
        <f>_xlfn.XLOOKUP($A660,ALGLIB_SSA_XAUUSD!$J$2:$J$1001,ALGLIB_SSA_XAUUSD!$P$2:$P$1001,"",0)</f>
        <v>4707.2521100000004</v>
      </c>
      <c r="O660">
        <f>_xlfn.XLOOKUP($A660,ALGLIB_SSA_XAUUSD!$J$2:$J$1001,ALGLIB_SSA_XAUUSD!$Q$2:$Q$1001,"",0)</f>
        <v>4692.9410799999996</v>
      </c>
      <c r="R660">
        <f t="shared" si="150"/>
        <v>1775591400</v>
      </c>
      <c r="S660" t="str">
        <f t="shared" si="151"/>
        <v>XAUUSD</v>
      </c>
      <c r="T660" t="str">
        <f t="shared" si="152"/>
        <v>M5</v>
      </c>
      <c r="U660">
        <f t="shared" si="153"/>
        <v>4699.96</v>
      </c>
      <c r="V660">
        <f t="shared" si="154"/>
        <v>4738.1310833333337</v>
      </c>
      <c r="W660">
        <f t="shared" si="155"/>
        <v>4714.3684083333328</v>
      </c>
      <c r="X660">
        <f t="shared" si="156"/>
        <v>4700.5512600000002</v>
      </c>
      <c r="Y660">
        <f t="shared" si="157"/>
        <v>4697.7167799999997</v>
      </c>
      <c r="Z660">
        <f t="shared" si="158"/>
        <v>4751.4188783333329</v>
      </c>
      <c r="AA660">
        <f t="shared" si="159"/>
        <v>4707.2521100000004</v>
      </c>
      <c r="AB660">
        <f t="shared" si="160"/>
        <v>4703.5127149999998</v>
      </c>
      <c r="AC660">
        <f t="shared" si="161"/>
        <v>4692.9410799999996</v>
      </c>
      <c r="AE660">
        <f t="shared" si="162"/>
        <v>4700.5512600000002</v>
      </c>
      <c r="AF660">
        <f t="shared" si="163"/>
        <v>4751.4188783333329</v>
      </c>
      <c r="AG660">
        <f t="shared" si="164"/>
        <v>4703.5127149999998</v>
      </c>
    </row>
    <row r="661" spans="1:33" x14ac:dyDescent="0.55000000000000004">
      <c r="A661">
        <f>ALGLIB_SSA_XAUUSD!J661</f>
        <v>1775591700</v>
      </c>
      <c r="B661" t="str">
        <f>_xlfn.XLOOKUP($A661,ALGLIB_SSA_XAUUSD!$A$2:$A$1001,ALGLIB_SSA_XAUUSD!$B$2:$B$1001,"",0)</f>
        <v/>
      </c>
      <c r="C661" t="str">
        <f>_xlfn.XLOOKUP($A661,ALGLIB_SSA_XAUUSD!$A$2:$A$1001,ALGLIB_SSA_XAUUSD!$C$2:$C$1001,"",0)</f>
        <v/>
      </c>
      <c r="D661" s="1">
        <f>D650+(D662-D650)*11/12</f>
        <v>4705.1475</v>
      </c>
      <c r="E661" s="1">
        <f>E650+(E662-E650)*11/12</f>
        <v>4740.436791666667</v>
      </c>
      <c r="F661" s="1">
        <f>F650+(F662-F650)*11/12</f>
        <v>4716.3951291666663</v>
      </c>
      <c r="G661" s="1">
        <f>G650+(G662-G650)*11/12</f>
        <v>4753.7415941666668</v>
      </c>
      <c r="H661" s="1">
        <f>H650+(H662-H650)*11/12</f>
        <v>4705.5854925000003</v>
      </c>
      <c r="I661" t="str">
        <f>_xlfn.XLOOKUP($A661,ALGLIB_SSA_XAUUSD!$J$2:$J$1001,ALGLIB_SSA_XAUUSD!$K$2:$K$1001,"",0)</f>
        <v>XAUUSD</v>
      </c>
      <c r="J661" t="str">
        <f>_xlfn.XLOOKUP($A661,ALGLIB_SSA_XAUUSD!$J$2:$J$1001,ALGLIB_SSA_XAUUSD!$L$2:$L$1001,"",0)</f>
        <v>M5</v>
      </c>
      <c r="K661">
        <f>_xlfn.XLOOKUP($A661,ALGLIB_SSA_XAUUSD!$J$2:$J$1001,ALGLIB_SSA_XAUUSD!$M$2:$M$1001,"",0)</f>
        <v>4700.6099999999997</v>
      </c>
      <c r="L661">
        <f>_xlfn.XLOOKUP($A661,ALGLIB_SSA_XAUUSD!$J$2:$J$1001,ALGLIB_SSA_XAUUSD!$N$2:$N$1001,"",0)</f>
        <v>4702.9057000000003</v>
      </c>
      <c r="M661">
        <f>_xlfn.XLOOKUP($A661,ALGLIB_SSA_XAUUSD!$J$2:$J$1001,ALGLIB_SSA_XAUUSD!$O$2:$O$1001,"",0)</f>
        <v>4700.31124</v>
      </c>
      <c r="N661">
        <f>_xlfn.XLOOKUP($A661,ALGLIB_SSA_XAUUSD!$J$2:$J$1001,ALGLIB_SSA_XAUUSD!$P$2:$P$1001,"",0)</f>
        <v>4708.6433999999999</v>
      </c>
      <c r="O661">
        <f>_xlfn.XLOOKUP($A661,ALGLIB_SSA_XAUUSD!$J$2:$J$1001,ALGLIB_SSA_XAUUSD!$Q$2:$Q$1001,"",0)</f>
        <v>4695.5064300000004</v>
      </c>
      <c r="R661">
        <f t="shared" si="150"/>
        <v>1775591700</v>
      </c>
      <c r="S661" t="str">
        <f t="shared" si="151"/>
        <v>XAUUSD</v>
      </c>
      <c r="T661" t="str">
        <f t="shared" si="152"/>
        <v>M5</v>
      </c>
      <c r="U661">
        <f t="shared" si="153"/>
        <v>4700.6099999999997</v>
      </c>
      <c r="V661">
        <f t="shared" si="154"/>
        <v>4740.436791666667</v>
      </c>
      <c r="W661">
        <f t="shared" si="155"/>
        <v>4716.3951291666663</v>
      </c>
      <c r="X661">
        <f t="shared" si="156"/>
        <v>4702.9057000000003</v>
      </c>
      <c r="Y661">
        <f t="shared" si="157"/>
        <v>4700.31124</v>
      </c>
      <c r="Z661">
        <f t="shared" si="158"/>
        <v>4753.7415941666668</v>
      </c>
      <c r="AA661">
        <f t="shared" si="159"/>
        <v>4708.6433999999999</v>
      </c>
      <c r="AB661">
        <f t="shared" si="160"/>
        <v>4705.5854925000003</v>
      </c>
      <c r="AC661">
        <f t="shared" si="161"/>
        <v>4695.5064300000004</v>
      </c>
      <c r="AE661">
        <f t="shared" si="162"/>
        <v>4702.9057000000003</v>
      </c>
      <c r="AF661">
        <f t="shared" si="163"/>
        <v>4753.7415941666668</v>
      </c>
      <c r="AG661">
        <f t="shared" si="164"/>
        <v>4705.5854925000003</v>
      </c>
    </row>
    <row r="662" spans="1:33" x14ac:dyDescent="0.55000000000000004">
      <c r="A662">
        <f>ALGLIB_SSA_XAUUSD!J662</f>
        <v>1775592000</v>
      </c>
      <c r="B662" t="str">
        <f>_xlfn.XLOOKUP($A662,ALGLIB_SSA_XAUUSD!$A$2:$A$1001,ALGLIB_SSA_XAUUSD!$B$2:$B$1001,"",0)</f>
        <v>XAUUSD</v>
      </c>
      <c r="C662" t="str">
        <f>_xlfn.XLOOKUP($A662,ALGLIB_SSA_XAUUSD!$A$2:$A$1001,ALGLIB_SSA_XAUUSD!$C$2:$C$1001,"",0)</f>
        <v>H1</v>
      </c>
      <c r="D662" s="2">
        <f>_xlfn.XLOOKUP($A662,ALGLIB_SSA_XAUUSD!$A$2:$A$1001,ALGLIB_SSA_XAUUSD!$D$2:$D$1001,"",0)</f>
        <v>4705.5600000000004</v>
      </c>
      <c r="E662" s="2">
        <f>_xlfn.XLOOKUP($A662,ALGLIB_SSA_XAUUSD!$A$2:$A$1001,ALGLIB_SSA_XAUUSD!$E$2:$E$1001,"",0)</f>
        <v>4742.7425000000003</v>
      </c>
      <c r="F662" s="2">
        <f>_xlfn.XLOOKUP($A662,ALGLIB_SSA_XAUUSD!$A$2:$A$1001,ALGLIB_SSA_XAUUSD!$F$2:$F$1001,"",0)</f>
        <v>4718.4218499999997</v>
      </c>
      <c r="G662" s="2">
        <f>_xlfn.XLOOKUP($A662,ALGLIB_SSA_XAUUSD!$A$2:$A$1001,ALGLIB_SSA_XAUUSD!$G$2:$G$1001,"",0)</f>
        <v>4756.0643099999998</v>
      </c>
      <c r="H662" s="2">
        <f>_xlfn.XLOOKUP($A662,ALGLIB_SSA_XAUUSD!$A$2:$A$1001,ALGLIB_SSA_XAUUSD!$H$2:$H$1001,"",0)</f>
        <v>4707.6582699999999</v>
      </c>
      <c r="I662" t="str">
        <f>_xlfn.XLOOKUP($A662,ALGLIB_SSA_XAUUSD!$J$2:$J$1001,ALGLIB_SSA_XAUUSD!$K$2:$K$1001,"",0)</f>
        <v>XAUUSD</v>
      </c>
      <c r="J662" t="str">
        <f>_xlfn.XLOOKUP($A662,ALGLIB_SSA_XAUUSD!$J$2:$J$1001,ALGLIB_SSA_XAUUSD!$L$2:$L$1001,"",0)</f>
        <v>M5</v>
      </c>
      <c r="K662">
        <f>_xlfn.XLOOKUP($A662,ALGLIB_SSA_XAUUSD!$J$2:$J$1001,ALGLIB_SSA_XAUUSD!$M$2:$M$1001,"",0)</f>
        <v>4705.91</v>
      </c>
      <c r="L662">
        <f>_xlfn.XLOOKUP($A662,ALGLIB_SSA_XAUUSD!$J$2:$J$1001,ALGLIB_SSA_XAUUSD!$N$2:$N$1001,"",0)</f>
        <v>4704.9904999999999</v>
      </c>
      <c r="M662">
        <f>_xlfn.XLOOKUP($A662,ALGLIB_SSA_XAUUSD!$J$2:$J$1001,ALGLIB_SSA_XAUUSD!$O$2:$O$1001,"",0)</f>
        <v>4702.6508700000004</v>
      </c>
      <c r="N662">
        <f>_xlfn.XLOOKUP($A662,ALGLIB_SSA_XAUUSD!$J$2:$J$1001,ALGLIB_SSA_XAUUSD!$P$2:$P$1001,"",0)</f>
        <v>4709.6854199999998</v>
      </c>
      <c r="O662">
        <f>_xlfn.XLOOKUP($A662,ALGLIB_SSA_XAUUSD!$J$2:$J$1001,ALGLIB_SSA_XAUUSD!$Q$2:$Q$1001,"",0)</f>
        <v>4697.9671799999996</v>
      </c>
      <c r="R662">
        <f t="shared" si="150"/>
        <v>1775592000</v>
      </c>
      <c r="S662" t="str">
        <f t="shared" si="151"/>
        <v>XAUUSD</v>
      </c>
      <c r="T662" t="str">
        <f t="shared" si="152"/>
        <v>M5</v>
      </c>
      <c r="U662">
        <f t="shared" si="153"/>
        <v>4705.91</v>
      </c>
      <c r="V662">
        <f t="shared" si="154"/>
        <v>4742.7425000000003</v>
      </c>
      <c r="W662">
        <f t="shared" si="155"/>
        <v>4718.4218499999997</v>
      </c>
      <c r="X662">
        <f t="shared" si="156"/>
        <v>4704.9904999999999</v>
      </c>
      <c r="Y662">
        <f t="shared" si="157"/>
        <v>4702.6508700000004</v>
      </c>
      <c r="Z662">
        <f t="shared" si="158"/>
        <v>4756.0643099999998</v>
      </c>
      <c r="AA662">
        <f t="shared" si="159"/>
        <v>4709.6854199999998</v>
      </c>
      <c r="AB662">
        <f t="shared" si="160"/>
        <v>4707.6582699999999</v>
      </c>
      <c r="AC662">
        <f t="shared" si="161"/>
        <v>4697.9671799999996</v>
      </c>
      <c r="AE662">
        <f t="shared" si="162"/>
        <v>4704.9904999999999</v>
      </c>
      <c r="AF662">
        <f t="shared" si="163"/>
        <v>4756.0643099999998</v>
      </c>
      <c r="AG662">
        <f t="shared" si="164"/>
        <v>4707.6582699999999</v>
      </c>
    </row>
    <row r="663" spans="1:33" x14ac:dyDescent="0.55000000000000004">
      <c r="A663">
        <f>ALGLIB_SSA_XAUUSD!J663</f>
        <v>1775592300</v>
      </c>
      <c r="B663" t="str">
        <f>_xlfn.XLOOKUP($A663,ALGLIB_SSA_XAUUSD!$A$2:$A$1001,ALGLIB_SSA_XAUUSD!$B$2:$B$1001,"",0)</f>
        <v/>
      </c>
      <c r="C663" t="str">
        <f>_xlfn.XLOOKUP($A663,ALGLIB_SSA_XAUUSD!$A$2:$A$1001,ALGLIB_SSA_XAUUSD!$C$2:$C$1001,"",0)</f>
        <v/>
      </c>
      <c r="D663" s="1">
        <f>D662+(D674-D662)*1/12</f>
        <v>4714.9716666666673</v>
      </c>
      <c r="E663" s="1">
        <f>E662+(E674-E662)*1/12</f>
        <v>4745.0428983333331</v>
      </c>
      <c r="F663" s="1">
        <f>F662+(F674-F662)*1/12</f>
        <v>4720.5854099999997</v>
      </c>
      <c r="G663" s="1">
        <f>G662+(G674-G662)*1/12</f>
        <v>4758.4087491666669</v>
      </c>
      <c r="H663" s="1">
        <f>H662+(H674-H662)*1/12</f>
        <v>4709.8592600000002</v>
      </c>
      <c r="I663" t="str">
        <f>_xlfn.XLOOKUP($A663,ALGLIB_SSA_XAUUSD!$J$2:$J$1001,ALGLIB_SSA_XAUUSD!$K$2:$K$1001,"",0)</f>
        <v>XAUUSD</v>
      </c>
      <c r="J663" t="str">
        <f>_xlfn.XLOOKUP($A663,ALGLIB_SSA_XAUUSD!$J$2:$J$1001,ALGLIB_SSA_XAUUSD!$L$2:$L$1001,"",0)</f>
        <v>M5</v>
      </c>
      <c r="K663">
        <f>_xlfn.XLOOKUP($A663,ALGLIB_SSA_XAUUSD!$J$2:$J$1001,ALGLIB_SSA_XAUUSD!$M$2:$M$1001,"",0)</f>
        <v>4707.32</v>
      </c>
      <c r="L663">
        <f>_xlfn.XLOOKUP($A663,ALGLIB_SSA_XAUUSD!$J$2:$J$1001,ALGLIB_SSA_XAUUSD!$N$2:$N$1001,"",0)</f>
        <v>4706.5714099999996</v>
      </c>
      <c r="M663">
        <f>_xlfn.XLOOKUP($A663,ALGLIB_SSA_XAUUSD!$J$2:$J$1001,ALGLIB_SSA_XAUUSD!$O$2:$O$1001,"",0)</f>
        <v>4704.61114</v>
      </c>
      <c r="N663">
        <f>_xlfn.XLOOKUP($A663,ALGLIB_SSA_XAUUSD!$J$2:$J$1001,ALGLIB_SSA_XAUUSD!$P$2:$P$1001,"",0)</f>
        <v>4710.2429099999999</v>
      </c>
      <c r="O663">
        <f>_xlfn.XLOOKUP($A663,ALGLIB_SSA_XAUUSD!$J$2:$J$1001,ALGLIB_SSA_XAUUSD!$Q$2:$Q$1001,"",0)</f>
        <v>4700.2013699999998</v>
      </c>
      <c r="R663">
        <f t="shared" si="150"/>
        <v>1775592300</v>
      </c>
      <c r="S663" t="str">
        <f t="shared" si="151"/>
        <v>XAUUSD</v>
      </c>
      <c r="T663" t="str">
        <f t="shared" si="152"/>
        <v>M5</v>
      </c>
      <c r="U663">
        <f t="shared" si="153"/>
        <v>4707.32</v>
      </c>
      <c r="V663">
        <f t="shared" si="154"/>
        <v>4745.0428983333331</v>
      </c>
      <c r="W663">
        <f t="shared" si="155"/>
        <v>4720.5854099999997</v>
      </c>
      <c r="X663">
        <f t="shared" si="156"/>
        <v>4706.5714099999996</v>
      </c>
      <c r="Y663">
        <f t="shared" si="157"/>
        <v>4704.61114</v>
      </c>
      <c r="Z663">
        <f t="shared" si="158"/>
        <v>4758.4087491666669</v>
      </c>
      <c r="AA663">
        <f t="shared" si="159"/>
        <v>4710.2429099999999</v>
      </c>
      <c r="AB663">
        <f t="shared" si="160"/>
        <v>4709.8592600000002</v>
      </c>
      <c r="AC663">
        <f t="shared" si="161"/>
        <v>4700.2013699999998</v>
      </c>
      <c r="AE663">
        <f t="shared" si="162"/>
        <v>4706.5714099999996</v>
      </c>
      <c r="AF663">
        <f t="shared" si="163"/>
        <v>4758.4087491666669</v>
      </c>
      <c r="AG663">
        <f t="shared" si="164"/>
        <v>4709.8592600000002</v>
      </c>
    </row>
    <row r="664" spans="1:33" x14ac:dyDescent="0.55000000000000004">
      <c r="A664">
        <f>ALGLIB_SSA_XAUUSD!J664</f>
        <v>1775592600</v>
      </c>
      <c r="B664" t="str">
        <f>_xlfn.XLOOKUP($A664,ALGLIB_SSA_XAUUSD!$A$2:$A$1001,ALGLIB_SSA_XAUUSD!$B$2:$B$1001,"",0)</f>
        <v/>
      </c>
      <c r="C664" t="str">
        <f>_xlfn.XLOOKUP($A664,ALGLIB_SSA_XAUUSD!$A$2:$A$1001,ALGLIB_SSA_XAUUSD!$C$2:$C$1001,"",0)</f>
        <v/>
      </c>
      <c r="D664" s="1">
        <f>D662+(D674-D662)*2/12</f>
        <v>4724.3833333333332</v>
      </c>
      <c r="E664" s="1">
        <f>E662+(E674-E662)*2/12</f>
        <v>4747.3432966666669</v>
      </c>
      <c r="F664" s="1">
        <f>F662+(F674-F662)*2/12</f>
        <v>4722.7489699999996</v>
      </c>
      <c r="G664" s="1">
        <f>G662+(G674-G662)*2/12</f>
        <v>4760.7531883333331</v>
      </c>
      <c r="H664" s="1">
        <f>H662+(H674-H662)*2/12</f>
        <v>4712.0602499999995</v>
      </c>
      <c r="I664" t="str">
        <f>_xlfn.XLOOKUP($A664,ALGLIB_SSA_XAUUSD!$J$2:$J$1001,ALGLIB_SSA_XAUUSD!$K$2:$K$1001,"",0)</f>
        <v>XAUUSD</v>
      </c>
      <c r="J664" t="str">
        <f>_xlfn.XLOOKUP($A664,ALGLIB_SSA_XAUUSD!$J$2:$J$1001,ALGLIB_SSA_XAUUSD!$L$2:$L$1001,"",0)</f>
        <v>M5</v>
      </c>
      <c r="K664">
        <f>_xlfn.XLOOKUP($A664,ALGLIB_SSA_XAUUSD!$J$2:$J$1001,ALGLIB_SSA_XAUUSD!$M$2:$M$1001,"",0)</f>
        <v>4708.6499999999996</v>
      </c>
      <c r="L664">
        <f>_xlfn.XLOOKUP($A664,ALGLIB_SSA_XAUUSD!$J$2:$J$1001,ALGLIB_SSA_XAUUSD!$N$2:$N$1001,"",0)</f>
        <v>4707.5403900000001</v>
      </c>
      <c r="M664">
        <f>_xlfn.XLOOKUP($A664,ALGLIB_SSA_XAUUSD!$J$2:$J$1001,ALGLIB_SSA_XAUUSD!$O$2:$O$1001,"",0)</f>
        <v>4706.0757700000004</v>
      </c>
      <c r="N664">
        <f>_xlfn.XLOOKUP($A664,ALGLIB_SSA_XAUUSD!$J$2:$J$1001,ALGLIB_SSA_XAUUSD!$P$2:$P$1001,"",0)</f>
        <v>4710.4551899999997</v>
      </c>
      <c r="O664">
        <f>_xlfn.XLOOKUP($A664,ALGLIB_SSA_XAUUSD!$J$2:$J$1001,ALGLIB_SSA_XAUUSD!$Q$2:$Q$1001,"",0)</f>
        <v>4702.0710900000004</v>
      </c>
      <c r="R664">
        <f t="shared" si="150"/>
        <v>1775592600</v>
      </c>
      <c r="S664" t="str">
        <f t="shared" si="151"/>
        <v>XAUUSD</v>
      </c>
      <c r="T664" t="str">
        <f t="shared" si="152"/>
        <v>M5</v>
      </c>
      <c r="U664">
        <f t="shared" si="153"/>
        <v>4708.6499999999996</v>
      </c>
      <c r="V664">
        <f t="shared" si="154"/>
        <v>4747.3432966666669</v>
      </c>
      <c r="W664">
        <f t="shared" si="155"/>
        <v>4722.7489699999996</v>
      </c>
      <c r="X664">
        <f t="shared" si="156"/>
        <v>4707.5403900000001</v>
      </c>
      <c r="Y664">
        <f t="shared" si="157"/>
        <v>4706.0757700000004</v>
      </c>
      <c r="Z664">
        <f t="shared" si="158"/>
        <v>4760.7531883333331</v>
      </c>
      <c r="AA664">
        <f t="shared" si="159"/>
        <v>4710.4551899999997</v>
      </c>
      <c r="AB664">
        <f t="shared" si="160"/>
        <v>4712.0602499999995</v>
      </c>
      <c r="AC664">
        <f t="shared" si="161"/>
        <v>4702.0710900000004</v>
      </c>
      <c r="AE664">
        <f t="shared" si="162"/>
        <v>4707.5403900000001</v>
      </c>
      <c r="AF664">
        <f t="shared" si="163"/>
        <v>4760.7531883333331</v>
      </c>
      <c r="AG664">
        <f t="shared" si="164"/>
        <v>4712.0602499999995</v>
      </c>
    </row>
    <row r="665" spans="1:33" x14ac:dyDescent="0.55000000000000004">
      <c r="A665">
        <f>ALGLIB_SSA_XAUUSD!J665</f>
        <v>1775592900</v>
      </c>
      <c r="B665" t="str">
        <f>_xlfn.XLOOKUP($A665,ALGLIB_SSA_XAUUSD!$A$2:$A$1001,ALGLIB_SSA_XAUUSD!$B$2:$B$1001,"",0)</f>
        <v/>
      </c>
      <c r="C665" t="str">
        <f>_xlfn.XLOOKUP($A665,ALGLIB_SSA_XAUUSD!$A$2:$A$1001,ALGLIB_SSA_XAUUSD!$C$2:$C$1001,"",0)</f>
        <v/>
      </c>
      <c r="D665" s="1">
        <f>D662+(D674-D662)*3/12</f>
        <v>4733.7950000000001</v>
      </c>
      <c r="E665" s="1">
        <f>E662+(E674-E662)*3/12</f>
        <v>4749.6436950000007</v>
      </c>
      <c r="F665" s="1">
        <f>F662+(F674-F662)*3/12</f>
        <v>4724.9125299999996</v>
      </c>
      <c r="G665" s="1">
        <f>G662+(G674-G662)*3/12</f>
        <v>4763.0976274999994</v>
      </c>
      <c r="H665" s="1">
        <f>H662+(H674-H662)*3/12</f>
        <v>4714.2612399999998</v>
      </c>
      <c r="I665" t="str">
        <f>_xlfn.XLOOKUP($A665,ALGLIB_SSA_XAUUSD!$J$2:$J$1001,ALGLIB_SSA_XAUUSD!$K$2:$K$1001,"",0)</f>
        <v>XAUUSD</v>
      </c>
      <c r="J665" t="str">
        <f>_xlfn.XLOOKUP($A665,ALGLIB_SSA_XAUUSD!$J$2:$J$1001,ALGLIB_SSA_XAUUSD!$L$2:$L$1001,"",0)</f>
        <v>M5</v>
      </c>
      <c r="K665">
        <f>_xlfn.XLOOKUP($A665,ALGLIB_SSA_XAUUSD!$J$2:$J$1001,ALGLIB_SSA_XAUUSD!$M$2:$M$1001,"",0)</f>
        <v>4708.26</v>
      </c>
      <c r="L665">
        <f>_xlfn.XLOOKUP($A665,ALGLIB_SSA_XAUUSD!$J$2:$J$1001,ALGLIB_SSA_XAUUSD!$N$2:$N$1001,"",0)</f>
        <v>4707.9208600000002</v>
      </c>
      <c r="M665">
        <f>_xlfn.XLOOKUP($A665,ALGLIB_SSA_XAUUSD!$J$2:$J$1001,ALGLIB_SSA_XAUUSD!$O$2:$O$1001,"",0)</f>
        <v>4706.9983199999997</v>
      </c>
      <c r="N665">
        <f>_xlfn.XLOOKUP($A665,ALGLIB_SSA_XAUUSD!$J$2:$J$1001,ALGLIB_SSA_XAUUSD!$P$2:$P$1001,"",0)</f>
        <v>4710.4646499999999</v>
      </c>
      <c r="O665">
        <f>_xlfn.XLOOKUP($A665,ALGLIB_SSA_XAUUSD!$J$2:$J$1001,ALGLIB_SSA_XAUUSD!$Q$2:$Q$1001,"",0)</f>
        <v>4703.3117400000001</v>
      </c>
      <c r="R665">
        <f t="shared" si="150"/>
        <v>1775592900</v>
      </c>
      <c r="S665" t="str">
        <f t="shared" si="151"/>
        <v>XAUUSD</v>
      </c>
      <c r="T665" t="str">
        <f t="shared" si="152"/>
        <v>M5</v>
      </c>
      <c r="U665">
        <f t="shared" si="153"/>
        <v>4708.26</v>
      </c>
      <c r="V665">
        <f t="shared" si="154"/>
        <v>4749.6436950000007</v>
      </c>
      <c r="W665">
        <f t="shared" si="155"/>
        <v>4724.9125299999996</v>
      </c>
      <c r="X665">
        <f t="shared" si="156"/>
        <v>4707.9208600000002</v>
      </c>
      <c r="Y665">
        <f t="shared" si="157"/>
        <v>4706.9983199999997</v>
      </c>
      <c r="Z665">
        <f t="shared" si="158"/>
        <v>4763.0976274999994</v>
      </c>
      <c r="AA665">
        <f t="shared" si="159"/>
        <v>4710.4646499999999</v>
      </c>
      <c r="AB665">
        <f t="shared" si="160"/>
        <v>4714.2612399999998</v>
      </c>
      <c r="AC665">
        <f t="shared" si="161"/>
        <v>4703.3117400000001</v>
      </c>
      <c r="AE665">
        <f t="shared" si="162"/>
        <v>4707.9208600000002</v>
      </c>
      <c r="AF665">
        <f t="shared" si="163"/>
        <v>4763.0976274999994</v>
      </c>
      <c r="AG665">
        <f t="shared" si="164"/>
        <v>4714.2612399999998</v>
      </c>
    </row>
    <row r="666" spans="1:33" x14ac:dyDescent="0.55000000000000004">
      <c r="A666">
        <f>ALGLIB_SSA_XAUUSD!J666</f>
        <v>1775593200</v>
      </c>
      <c r="B666" t="str">
        <f>_xlfn.XLOOKUP($A666,ALGLIB_SSA_XAUUSD!$A$2:$A$1001,ALGLIB_SSA_XAUUSD!$B$2:$B$1001,"",0)</f>
        <v/>
      </c>
      <c r="C666" t="str">
        <f>_xlfn.XLOOKUP($A666,ALGLIB_SSA_XAUUSD!$A$2:$A$1001,ALGLIB_SSA_XAUUSD!$C$2:$C$1001,"",0)</f>
        <v/>
      </c>
      <c r="D666" s="1">
        <f>D662+(D674-D662)*4/12</f>
        <v>4743.2066666666669</v>
      </c>
      <c r="E666" s="1">
        <f>E662+(E674-E662)*4/12</f>
        <v>4751.9440933333335</v>
      </c>
      <c r="F666" s="1">
        <f>F662+(F674-F662)*4/12</f>
        <v>4727.0760899999996</v>
      </c>
      <c r="G666" s="1">
        <f>G662+(G674-G662)*4/12</f>
        <v>4765.4420666666665</v>
      </c>
      <c r="H666" s="1">
        <f>H662+(H674-H662)*4/12</f>
        <v>4716.4622300000001</v>
      </c>
      <c r="I666" t="str">
        <f>_xlfn.XLOOKUP($A666,ALGLIB_SSA_XAUUSD!$J$2:$J$1001,ALGLIB_SSA_XAUUSD!$K$2:$K$1001,"",0)</f>
        <v>XAUUSD</v>
      </c>
      <c r="J666" t="str">
        <f>_xlfn.XLOOKUP($A666,ALGLIB_SSA_XAUUSD!$J$2:$J$1001,ALGLIB_SSA_XAUUSD!$L$2:$L$1001,"",0)</f>
        <v>M5</v>
      </c>
      <c r="K666">
        <f>_xlfn.XLOOKUP($A666,ALGLIB_SSA_XAUUSD!$J$2:$J$1001,ALGLIB_SSA_XAUUSD!$M$2:$M$1001,"",0)</f>
        <v>4707.58</v>
      </c>
      <c r="L666">
        <f>_xlfn.XLOOKUP($A666,ALGLIB_SSA_XAUUSD!$J$2:$J$1001,ALGLIB_SSA_XAUUSD!$N$2:$N$1001,"",0)</f>
        <v>4707.9197899999999</v>
      </c>
      <c r="M666">
        <f>_xlfn.XLOOKUP($A666,ALGLIB_SSA_XAUUSD!$J$2:$J$1001,ALGLIB_SSA_XAUUSD!$O$2:$O$1001,"",0)</f>
        <v>4707.4590500000004</v>
      </c>
      <c r="N666">
        <f>_xlfn.XLOOKUP($A666,ALGLIB_SSA_XAUUSD!$J$2:$J$1001,ALGLIB_SSA_XAUUSD!$P$2:$P$1001,"",0)</f>
        <v>4710.4534700000004</v>
      </c>
      <c r="O666">
        <f>_xlfn.XLOOKUP($A666,ALGLIB_SSA_XAUUSD!$J$2:$J$1001,ALGLIB_SSA_XAUUSD!$Q$2:$Q$1001,"",0)</f>
        <v>4703.9915799999999</v>
      </c>
      <c r="R666">
        <f t="shared" si="150"/>
        <v>1775593200</v>
      </c>
      <c r="S666" t="str">
        <f t="shared" si="151"/>
        <v>XAUUSD</v>
      </c>
      <c r="T666" t="str">
        <f t="shared" si="152"/>
        <v>M5</v>
      </c>
      <c r="U666">
        <f t="shared" si="153"/>
        <v>4707.58</v>
      </c>
      <c r="V666">
        <f t="shared" si="154"/>
        <v>4751.9440933333335</v>
      </c>
      <c r="W666">
        <f t="shared" si="155"/>
        <v>4727.0760899999996</v>
      </c>
      <c r="X666">
        <f t="shared" si="156"/>
        <v>4707.9197899999999</v>
      </c>
      <c r="Y666">
        <f t="shared" si="157"/>
        <v>4707.4590500000004</v>
      </c>
      <c r="Z666">
        <f t="shared" si="158"/>
        <v>4765.4420666666665</v>
      </c>
      <c r="AA666">
        <f t="shared" si="159"/>
        <v>4710.4534700000004</v>
      </c>
      <c r="AB666">
        <f t="shared" si="160"/>
        <v>4716.4622300000001</v>
      </c>
      <c r="AC666">
        <f t="shared" si="161"/>
        <v>4703.9915799999999</v>
      </c>
      <c r="AE666">
        <f t="shared" si="162"/>
        <v>4707.9197899999999</v>
      </c>
      <c r="AF666">
        <f t="shared" si="163"/>
        <v>4765.4420666666665</v>
      </c>
      <c r="AG666">
        <f t="shared" si="164"/>
        <v>4716.4622300000001</v>
      </c>
    </row>
    <row r="667" spans="1:33" x14ac:dyDescent="0.55000000000000004">
      <c r="A667">
        <f>ALGLIB_SSA_XAUUSD!J667</f>
        <v>1775593500</v>
      </c>
      <c r="B667" t="str">
        <f>_xlfn.XLOOKUP($A667,ALGLIB_SSA_XAUUSD!$A$2:$A$1001,ALGLIB_SSA_XAUUSD!$B$2:$B$1001,"",0)</f>
        <v/>
      </c>
      <c r="C667" t="str">
        <f>_xlfn.XLOOKUP($A667,ALGLIB_SSA_XAUUSD!$A$2:$A$1001,ALGLIB_SSA_XAUUSD!$C$2:$C$1001,"",0)</f>
        <v/>
      </c>
      <c r="D667" s="1">
        <f>D662+(D674-D662)*5/12</f>
        <v>4752.6183333333338</v>
      </c>
      <c r="E667" s="1">
        <f>E662+(E674-E662)*5/12</f>
        <v>4754.2444916666664</v>
      </c>
      <c r="F667" s="1">
        <f>F662+(F674-F662)*5/12</f>
        <v>4729.2396499999995</v>
      </c>
      <c r="G667" s="1">
        <f>G662+(G674-G662)*5/12</f>
        <v>4767.7865058333336</v>
      </c>
      <c r="H667" s="1">
        <f>H662+(H674-H662)*5/12</f>
        <v>4718.6632199999995</v>
      </c>
      <c r="I667" t="str">
        <f>_xlfn.XLOOKUP($A667,ALGLIB_SSA_XAUUSD!$J$2:$J$1001,ALGLIB_SSA_XAUUSD!$K$2:$K$1001,"",0)</f>
        <v>XAUUSD</v>
      </c>
      <c r="J667" t="str">
        <f>_xlfn.XLOOKUP($A667,ALGLIB_SSA_XAUUSD!$J$2:$J$1001,ALGLIB_SSA_XAUUSD!$L$2:$L$1001,"",0)</f>
        <v>M5</v>
      </c>
      <c r="K667">
        <f>_xlfn.XLOOKUP($A667,ALGLIB_SSA_XAUUSD!$J$2:$J$1001,ALGLIB_SSA_XAUUSD!$M$2:$M$1001,"",0)</f>
        <v>4710.21</v>
      </c>
      <c r="L667">
        <f>_xlfn.XLOOKUP($A667,ALGLIB_SSA_XAUUSD!$J$2:$J$1001,ALGLIB_SSA_XAUUSD!$N$2:$N$1001,"",0)</f>
        <v>4707.8692199999996</v>
      </c>
      <c r="M667">
        <f>_xlfn.XLOOKUP($A667,ALGLIB_SSA_XAUUSD!$J$2:$J$1001,ALGLIB_SSA_XAUUSD!$O$2:$O$1001,"",0)</f>
        <v>4707.6641399999999</v>
      </c>
      <c r="N667">
        <f>_xlfn.XLOOKUP($A667,ALGLIB_SSA_XAUUSD!$J$2:$J$1001,ALGLIB_SSA_XAUUSD!$P$2:$P$1001,"",0)</f>
        <v>4710.7990399999999</v>
      </c>
      <c r="O667">
        <f>_xlfn.XLOOKUP($A667,ALGLIB_SSA_XAUUSD!$J$2:$J$1001,ALGLIB_SSA_XAUUSD!$Q$2:$Q$1001,"",0)</f>
        <v>4704.3999999999996</v>
      </c>
      <c r="R667">
        <f t="shared" si="150"/>
        <v>1775593500</v>
      </c>
      <c r="S667" t="str">
        <f t="shared" si="151"/>
        <v>XAUUSD</v>
      </c>
      <c r="T667" t="str">
        <f t="shared" si="152"/>
        <v>M5</v>
      </c>
      <c r="U667">
        <f t="shared" si="153"/>
        <v>4710.21</v>
      </c>
      <c r="V667">
        <f t="shared" si="154"/>
        <v>4754.2444916666664</v>
      </c>
      <c r="W667">
        <f t="shared" si="155"/>
        <v>4729.2396499999995</v>
      </c>
      <c r="X667">
        <f t="shared" si="156"/>
        <v>4707.8692199999996</v>
      </c>
      <c r="Y667">
        <f t="shared" si="157"/>
        <v>4707.6641399999999</v>
      </c>
      <c r="Z667">
        <f t="shared" si="158"/>
        <v>4767.7865058333336</v>
      </c>
      <c r="AA667">
        <f t="shared" si="159"/>
        <v>4710.7990399999999</v>
      </c>
      <c r="AB667">
        <f t="shared" si="160"/>
        <v>4718.6632199999995</v>
      </c>
      <c r="AC667">
        <f t="shared" si="161"/>
        <v>4704.3999999999996</v>
      </c>
      <c r="AE667">
        <f t="shared" si="162"/>
        <v>4707.8692199999996</v>
      </c>
      <c r="AF667">
        <f t="shared" si="163"/>
        <v>4767.7865058333336</v>
      </c>
      <c r="AG667">
        <f t="shared" si="164"/>
        <v>4718.6632199999995</v>
      </c>
    </row>
    <row r="668" spans="1:33" x14ac:dyDescent="0.55000000000000004">
      <c r="A668">
        <f>ALGLIB_SSA_XAUUSD!J668</f>
        <v>1775593800</v>
      </c>
      <c r="B668" t="str">
        <f>_xlfn.XLOOKUP($A668,ALGLIB_SSA_XAUUSD!$A$2:$A$1001,ALGLIB_SSA_XAUUSD!$B$2:$B$1001,"",0)</f>
        <v/>
      </c>
      <c r="C668" t="str">
        <f>_xlfn.XLOOKUP($A668,ALGLIB_SSA_XAUUSD!$A$2:$A$1001,ALGLIB_SSA_XAUUSD!$C$2:$C$1001,"",0)</f>
        <v/>
      </c>
      <c r="D668" s="1">
        <f>D662+(D674-D662)*6/12</f>
        <v>4762.0300000000007</v>
      </c>
      <c r="E668" s="1">
        <f>E662+(E674-E662)*6/12</f>
        <v>4756.5448900000001</v>
      </c>
      <c r="F668" s="1">
        <f>F662+(F674-F662)*6/12</f>
        <v>4731.4032100000004</v>
      </c>
      <c r="G668" s="1">
        <f>G662+(G674-G662)*6/12</f>
        <v>4770.1309449999999</v>
      </c>
      <c r="H668" s="1">
        <f>H662+(H674-H662)*6/12</f>
        <v>4720.8642099999997</v>
      </c>
      <c r="I668" t="str">
        <f>_xlfn.XLOOKUP($A668,ALGLIB_SSA_XAUUSD!$J$2:$J$1001,ALGLIB_SSA_XAUUSD!$K$2:$K$1001,"",0)</f>
        <v>XAUUSD</v>
      </c>
      <c r="J668" t="str">
        <f>_xlfn.XLOOKUP($A668,ALGLIB_SSA_XAUUSD!$J$2:$J$1001,ALGLIB_SSA_XAUUSD!$L$2:$L$1001,"",0)</f>
        <v>M5</v>
      </c>
      <c r="K668">
        <f>_xlfn.XLOOKUP($A668,ALGLIB_SSA_XAUUSD!$J$2:$J$1001,ALGLIB_SSA_XAUUSD!$M$2:$M$1001,"",0)</f>
        <v>4710.6899999999996</v>
      </c>
      <c r="L668">
        <f>_xlfn.XLOOKUP($A668,ALGLIB_SSA_XAUUSD!$J$2:$J$1001,ALGLIB_SSA_XAUUSD!$N$2:$N$1001,"",0)</f>
        <v>4708.0686100000003</v>
      </c>
      <c r="M668">
        <f>_xlfn.XLOOKUP($A668,ALGLIB_SSA_XAUUSD!$J$2:$J$1001,ALGLIB_SSA_XAUUSD!$O$2:$O$1001,"",0)</f>
        <v>4707.8663800000004</v>
      </c>
      <c r="N668">
        <f>_xlfn.XLOOKUP($A668,ALGLIB_SSA_XAUUSD!$J$2:$J$1001,ALGLIB_SSA_XAUUSD!$P$2:$P$1001,"",0)</f>
        <v>4711.6872899999998</v>
      </c>
      <c r="O668">
        <f>_xlfn.XLOOKUP($A668,ALGLIB_SSA_XAUUSD!$J$2:$J$1001,ALGLIB_SSA_XAUUSD!$Q$2:$Q$1001,"",0)</f>
        <v>4704.8976599999996</v>
      </c>
      <c r="R668">
        <f t="shared" si="150"/>
        <v>1775593800</v>
      </c>
      <c r="S668" t="str">
        <f t="shared" si="151"/>
        <v>XAUUSD</v>
      </c>
      <c r="T668" t="str">
        <f t="shared" si="152"/>
        <v>M5</v>
      </c>
      <c r="U668">
        <f t="shared" si="153"/>
        <v>4710.6899999999996</v>
      </c>
      <c r="V668">
        <f t="shared" si="154"/>
        <v>4756.5448900000001</v>
      </c>
      <c r="W668">
        <f t="shared" si="155"/>
        <v>4731.4032100000004</v>
      </c>
      <c r="X668">
        <f t="shared" si="156"/>
        <v>4708.0686100000003</v>
      </c>
      <c r="Y668">
        <f t="shared" si="157"/>
        <v>4707.8663800000004</v>
      </c>
      <c r="Z668">
        <f t="shared" si="158"/>
        <v>4770.1309449999999</v>
      </c>
      <c r="AA668">
        <f t="shared" si="159"/>
        <v>4711.6872899999998</v>
      </c>
      <c r="AB668">
        <f t="shared" si="160"/>
        <v>4720.8642099999997</v>
      </c>
      <c r="AC668">
        <f t="shared" si="161"/>
        <v>4704.8976599999996</v>
      </c>
      <c r="AE668">
        <f t="shared" si="162"/>
        <v>4708.0686100000003</v>
      </c>
      <c r="AF668">
        <f t="shared" si="163"/>
        <v>4770.1309449999999</v>
      </c>
      <c r="AG668">
        <f t="shared" si="164"/>
        <v>4720.8642099999997</v>
      </c>
    </row>
    <row r="669" spans="1:33" x14ac:dyDescent="0.55000000000000004">
      <c r="A669">
        <f>ALGLIB_SSA_XAUUSD!J669</f>
        <v>1775594100</v>
      </c>
      <c r="B669" t="str">
        <f>_xlfn.XLOOKUP($A669,ALGLIB_SSA_XAUUSD!$A$2:$A$1001,ALGLIB_SSA_XAUUSD!$B$2:$B$1001,"",0)</f>
        <v/>
      </c>
      <c r="C669" t="str">
        <f>_xlfn.XLOOKUP($A669,ALGLIB_SSA_XAUUSD!$A$2:$A$1001,ALGLIB_SSA_XAUUSD!$C$2:$C$1001,"",0)</f>
        <v/>
      </c>
      <c r="D669" s="1">
        <f>D662+(D674-D662)*7/12</f>
        <v>4771.4416666666666</v>
      </c>
      <c r="E669" s="1">
        <f>E662+(E674-E662)*7/12</f>
        <v>4758.8452883333339</v>
      </c>
      <c r="F669" s="1">
        <f>F662+(F674-F662)*7/12</f>
        <v>4733.5667700000004</v>
      </c>
      <c r="G669" s="1">
        <f>G662+(G674-G662)*7/12</f>
        <v>4772.4753841666661</v>
      </c>
      <c r="H669" s="1">
        <f>H662+(H674-H662)*7/12</f>
        <v>4723.0652</v>
      </c>
      <c r="I669" t="str">
        <f>_xlfn.XLOOKUP($A669,ALGLIB_SSA_XAUUSD!$J$2:$J$1001,ALGLIB_SSA_XAUUSD!$K$2:$K$1001,"",0)</f>
        <v>XAUUSD</v>
      </c>
      <c r="J669" t="str">
        <f>_xlfn.XLOOKUP($A669,ALGLIB_SSA_XAUUSD!$J$2:$J$1001,ALGLIB_SSA_XAUUSD!$L$2:$L$1001,"",0)</f>
        <v>M5</v>
      </c>
      <c r="K669">
        <f>_xlfn.XLOOKUP($A669,ALGLIB_SSA_XAUUSD!$J$2:$J$1001,ALGLIB_SSA_XAUUSD!$M$2:$M$1001,"",0)</f>
        <v>4708.28</v>
      </c>
      <c r="L669">
        <f>_xlfn.XLOOKUP($A669,ALGLIB_SSA_XAUUSD!$J$2:$J$1001,ALGLIB_SSA_XAUUSD!$N$2:$N$1001,"",0)</f>
        <v>4708.8566799999999</v>
      </c>
      <c r="M669">
        <f>_xlfn.XLOOKUP($A669,ALGLIB_SSA_XAUUSD!$J$2:$J$1001,ALGLIB_SSA_XAUUSD!$O$2:$O$1001,"",0)</f>
        <v>4708.3615300000001</v>
      </c>
      <c r="N669">
        <f>_xlfn.XLOOKUP($A669,ALGLIB_SSA_XAUUSD!$J$2:$J$1001,ALGLIB_SSA_XAUUSD!$P$2:$P$1001,"",0)</f>
        <v>4713.2653300000002</v>
      </c>
      <c r="O669">
        <f>_xlfn.XLOOKUP($A669,ALGLIB_SSA_XAUUSD!$J$2:$J$1001,ALGLIB_SSA_XAUUSD!$Q$2:$Q$1001,"",0)</f>
        <v>4705.7308400000002</v>
      </c>
      <c r="R669">
        <f t="shared" si="150"/>
        <v>1775594100</v>
      </c>
      <c r="S669" t="str">
        <f t="shared" si="151"/>
        <v>XAUUSD</v>
      </c>
      <c r="T669" t="str">
        <f t="shared" si="152"/>
        <v>M5</v>
      </c>
      <c r="U669">
        <f t="shared" si="153"/>
        <v>4708.28</v>
      </c>
      <c r="V669">
        <f t="shared" si="154"/>
        <v>4758.8452883333339</v>
      </c>
      <c r="W669">
        <f t="shared" si="155"/>
        <v>4733.5667700000004</v>
      </c>
      <c r="X669">
        <f t="shared" si="156"/>
        <v>4708.8566799999999</v>
      </c>
      <c r="Y669">
        <f t="shared" si="157"/>
        <v>4708.3615300000001</v>
      </c>
      <c r="Z669">
        <f t="shared" si="158"/>
        <v>4772.4753841666661</v>
      </c>
      <c r="AA669">
        <f t="shared" si="159"/>
        <v>4713.2653300000002</v>
      </c>
      <c r="AB669">
        <f t="shared" si="160"/>
        <v>4723.0652</v>
      </c>
      <c r="AC669">
        <f t="shared" si="161"/>
        <v>4705.7308400000002</v>
      </c>
      <c r="AE669">
        <f t="shared" si="162"/>
        <v>4708.8566799999999</v>
      </c>
      <c r="AF669">
        <f t="shared" si="163"/>
        <v>4772.4753841666661</v>
      </c>
      <c r="AG669">
        <f t="shared" si="164"/>
        <v>4723.0652</v>
      </c>
    </row>
    <row r="670" spans="1:33" x14ac:dyDescent="0.55000000000000004">
      <c r="A670">
        <f>ALGLIB_SSA_XAUUSD!J670</f>
        <v>1775594400</v>
      </c>
      <c r="B670" t="str">
        <f>_xlfn.XLOOKUP($A670,ALGLIB_SSA_XAUUSD!$A$2:$A$1001,ALGLIB_SSA_XAUUSD!$B$2:$B$1001,"",0)</f>
        <v/>
      </c>
      <c r="C670" t="str">
        <f>_xlfn.XLOOKUP($A670,ALGLIB_SSA_XAUUSD!$A$2:$A$1001,ALGLIB_SSA_XAUUSD!$C$2:$C$1001,"",0)</f>
        <v/>
      </c>
      <c r="D670" s="1">
        <f>D662+(D674-D662)*8/12</f>
        <v>4780.8533333333335</v>
      </c>
      <c r="E670" s="1">
        <f>E662+(E674-E662)*8/12</f>
        <v>4761.1456866666667</v>
      </c>
      <c r="F670" s="1">
        <f>F662+(F674-F662)*8/12</f>
        <v>4735.7303300000003</v>
      </c>
      <c r="G670" s="1">
        <f>G662+(G674-G662)*8/12</f>
        <v>4774.8198233333333</v>
      </c>
      <c r="H670" s="1">
        <f>H662+(H674-H662)*8/12</f>
        <v>4725.2661899999994</v>
      </c>
      <c r="I670" t="str">
        <f>_xlfn.XLOOKUP($A670,ALGLIB_SSA_XAUUSD!$J$2:$J$1001,ALGLIB_SSA_XAUUSD!$K$2:$K$1001,"",0)</f>
        <v>XAUUSD</v>
      </c>
      <c r="J670" t="str">
        <f>_xlfn.XLOOKUP($A670,ALGLIB_SSA_XAUUSD!$J$2:$J$1001,ALGLIB_SSA_XAUUSD!$L$2:$L$1001,"",0)</f>
        <v>M5</v>
      </c>
      <c r="K670">
        <f>_xlfn.XLOOKUP($A670,ALGLIB_SSA_XAUUSD!$J$2:$J$1001,ALGLIB_SSA_XAUUSD!$M$2:$M$1001,"",0)</f>
        <v>4708.21</v>
      </c>
      <c r="L670">
        <f>_xlfn.XLOOKUP($A670,ALGLIB_SSA_XAUUSD!$J$2:$J$1001,ALGLIB_SSA_XAUUSD!$N$2:$N$1001,"",0)</f>
        <v>4710.5613999999996</v>
      </c>
      <c r="M670">
        <f>_xlfn.XLOOKUP($A670,ALGLIB_SSA_XAUUSD!$J$2:$J$1001,ALGLIB_SSA_XAUUSD!$O$2:$O$1001,"",0)</f>
        <v>4709.4614700000002</v>
      </c>
      <c r="N670">
        <f>_xlfn.XLOOKUP($A670,ALGLIB_SSA_XAUUSD!$J$2:$J$1001,ALGLIB_SSA_XAUUSD!$P$2:$P$1001,"",0)</f>
        <v>4715.6644399999996</v>
      </c>
      <c r="O670">
        <f>_xlfn.XLOOKUP($A670,ALGLIB_SSA_XAUUSD!$J$2:$J$1001,ALGLIB_SSA_XAUUSD!$Q$2:$Q$1001,"",0)</f>
        <v>4707.3349600000001</v>
      </c>
      <c r="R670">
        <f t="shared" si="150"/>
        <v>1775594400</v>
      </c>
      <c r="S670" t="str">
        <f t="shared" si="151"/>
        <v>XAUUSD</v>
      </c>
      <c r="T670" t="str">
        <f t="shared" si="152"/>
        <v>M5</v>
      </c>
      <c r="U670">
        <f t="shared" si="153"/>
        <v>4708.21</v>
      </c>
      <c r="V670">
        <f t="shared" si="154"/>
        <v>4761.1456866666667</v>
      </c>
      <c r="W670">
        <f t="shared" si="155"/>
        <v>4735.7303300000003</v>
      </c>
      <c r="X670">
        <f t="shared" si="156"/>
        <v>4710.5613999999996</v>
      </c>
      <c r="Y670">
        <f t="shared" si="157"/>
        <v>4709.4614700000002</v>
      </c>
      <c r="Z670">
        <f t="shared" si="158"/>
        <v>4774.8198233333333</v>
      </c>
      <c r="AA670">
        <f t="shared" si="159"/>
        <v>4715.6644399999996</v>
      </c>
      <c r="AB670">
        <f t="shared" si="160"/>
        <v>4725.2661899999994</v>
      </c>
      <c r="AC670">
        <f t="shared" si="161"/>
        <v>4707.3349600000001</v>
      </c>
      <c r="AE670">
        <f t="shared" si="162"/>
        <v>4710.5613999999996</v>
      </c>
      <c r="AF670">
        <f t="shared" si="163"/>
        <v>4774.8198233333333</v>
      </c>
      <c r="AG670">
        <f t="shared" si="164"/>
        <v>4725.2661899999994</v>
      </c>
    </row>
    <row r="671" spans="1:33" x14ac:dyDescent="0.55000000000000004">
      <c r="A671">
        <f>ALGLIB_SSA_XAUUSD!J671</f>
        <v>1775594700</v>
      </c>
      <c r="B671" t="str">
        <f>_xlfn.XLOOKUP($A671,ALGLIB_SSA_XAUUSD!$A$2:$A$1001,ALGLIB_SSA_XAUUSD!$B$2:$B$1001,"",0)</f>
        <v/>
      </c>
      <c r="C671" t="str">
        <f>_xlfn.XLOOKUP($A671,ALGLIB_SSA_XAUUSD!$A$2:$A$1001,ALGLIB_SSA_XAUUSD!$C$2:$C$1001,"",0)</f>
        <v/>
      </c>
      <c r="D671" s="1">
        <f>D662+(D674-D662)*9/12</f>
        <v>4790.2650000000003</v>
      </c>
      <c r="E671" s="1">
        <f>E662+(E674-E662)*9/12</f>
        <v>4763.4460849999996</v>
      </c>
      <c r="F671" s="1">
        <f>F662+(F674-F662)*9/12</f>
        <v>4737.8938900000003</v>
      </c>
      <c r="G671" s="1">
        <f>G662+(G674-G662)*9/12</f>
        <v>4777.1642625000004</v>
      </c>
      <c r="H671" s="1">
        <f>H662+(H674-H662)*9/12</f>
        <v>4727.4671799999996</v>
      </c>
      <c r="I671" t="str">
        <f>_xlfn.XLOOKUP($A671,ALGLIB_SSA_XAUUSD!$J$2:$J$1001,ALGLIB_SSA_XAUUSD!$K$2:$K$1001,"",0)</f>
        <v>XAUUSD</v>
      </c>
      <c r="J671" t="str">
        <f>_xlfn.XLOOKUP($A671,ALGLIB_SSA_XAUUSD!$J$2:$J$1001,ALGLIB_SSA_XAUUSD!$L$2:$L$1001,"",0)</f>
        <v>M5</v>
      </c>
      <c r="K671">
        <f>_xlfn.XLOOKUP($A671,ALGLIB_SSA_XAUUSD!$J$2:$J$1001,ALGLIB_SSA_XAUUSD!$M$2:$M$1001,"",0)</f>
        <v>4712.3999999999996</v>
      </c>
      <c r="L671">
        <f>_xlfn.XLOOKUP($A671,ALGLIB_SSA_XAUUSD!$J$2:$J$1001,ALGLIB_SSA_XAUUSD!$N$2:$N$1001,"",0)</f>
        <v>4713.2545899999996</v>
      </c>
      <c r="M671">
        <f>_xlfn.XLOOKUP($A671,ALGLIB_SSA_XAUUSD!$J$2:$J$1001,ALGLIB_SSA_XAUUSD!$O$2:$O$1001,"",0)</f>
        <v>4711.3580300000003</v>
      </c>
      <c r="N671">
        <f>_xlfn.XLOOKUP($A671,ALGLIB_SSA_XAUUSD!$J$2:$J$1001,ALGLIB_SSA_XAUUSD!$P$2:$P$1001,"",0)</f>
        <v>4718.8716999999997</v>
      </c>
      <c r="O671">
        <f>_xlfn.XLOOKUP($A671,ALGLIB_SSA_XAUUSD!$J$2:$J$1001,ALGLIB_SSA_XAUUSD!$Q$2:$Q$1001,"",0)</f>
        <v>4709.7372800000003</v>
      </c>
      <c r="R671">
        <f t="shared" si="150"/>
        <v>1775594700</v>
      </c>
      <c r="S671" t="str">
        <f t="shared" si="151"/>
        <v>XAUUSD</v>
      </c>
      <c r="T671" t="str">
        <f t="shared" si="152"/>
        <v>M5</v>
      </c>
      <c r="U671">
        <f t="shared" si="153"/>
        <v>4712.3999999999996</v>
      </c>
      <c r="V671">
        <f t="shared" si="154"/>
        <v>4763.4460849999996</v>
      </c>
      <c r="W671">
        <f t="shared" si="155"/>
        <v>4737.8938900000003</v>
      </c>
      <c r="X671">
        <f t="shared" si="156"/>
        <v>4713.2545899999996</v>
      </c>
      <c r="Y671">
        <f t="shared" si="157"/>
        <v>4711.3580300000003</v>
      </c>
      <c r="Z671">
        <f t="shared" si="158"/>
        <v>4777.1642625000004</v>
      </c>
      <c r="AA671">
        <f t="shared" si="159"/>
        <v>4718.8716999999997</v>
      </c>
      <c r="AB671">
        <f t="shared" si="160"/>
        <v>4727.4671799999996</v>
      </c>
      <c r="AC671">
        <f t="shared" si="161"/>
        <v>4709.7372800000003</v>
      </c>
      <c r="AE671">
        <f t="shared" si="162"/>
        <v>4713.2545899999996</v>
      </c>
      <c r="AF671">
        <f t="shared" si="163"/>
        <v>4777.1642625000004</v>
      </c>
      <c r="AG671">
        <f t="shared" si="164"/>
        <v>4727.4671799999996</v>
      </c>
    </row>
    <row r="672" spans="1:33" x14ac:dyDescent="0.55000000000000004">
      <c r="A672">
        <f>ALGLIB_SSA_XAUUSD!J672</f>
        <v>1775595000</v>
      </c>
      <c r="B672" t="str">
        <f>_xlfn.XLOOKUP($A672,ALGLIB_SSA_XAUUSD!$A$2:$A$1001,ALGLIB_SSA_XAUUSD!$B$2:$B$1001,"",0)</f>
        <v/>
      </c>
      <c r="C672" t="str">
        <f>_xlfn.XLOOKUP($A672,ALGLIB_SSA_XAUUSD!$A$2:$A$1001,ALGLIB_SSA_XAUUSD!$C$2:$C$1001,"",0)</f>
        <v/>
      </c>
      <c r="D672" s="1">
        <f>D662+(D674-D662)*10/12</f>
        <v>4799.6766666666663</v>
      </c>
      <c r="E672" s="1">
        <f>E662+(E674-E662)*10/12</f>
        <v>4765.7464833333333</v>
      </c>
      <c r="F672" s="1">
        <f>F662+(F674-F662)*10/12</f>
        <v>4740.0574500000002</v>
      </c>
      <c r="G672" s="1">
        <f>G662+(G674-G662)*10/12</f>
        <v>4779.5087016666666</v>
      </c>
      <c r="H672" s="1">
        <f>H662+(H674-H662)*10/12</f>
        <v>4729.6681699999999</v>
      </c>
      <c r="I672" t="str">
        <f>_xlfn.XLOOKUP($A672,ALGLIB_SSA_XAUUSD!$J$2:$J$1001,ALGLIB_SSA_XAUUSD!$K$2:$K$1001,"",0)</f>
        <v>XAUUSD</v>
      </c>
      <c r="J672" t="str">
        <f>_xlfn.XLOOKUP($A672,ALGLIB_SSA_XAUUSD!$J$2:$J$1001,ALGLIB_SSA_XAUUSD!$L$2:$L$1001,"",0)</f>
        <v>M5</v>
      </c>
      <c r="K672">
        <f>_xlfn.XLOOKUP($A672,ALGLIB_SSA_XAUUSD!$J$2:$J$1001,ALGLIB_SSA_XAUUSD!$M$2:$M$1001,"",0)</f>
        <v>4708.72</v>
      </c>
      <c r="L672">
        <f>_xlfn.XLOOKUP($A672,ALGLIB_SSA_XAUUSD!$J$2:$J$1001,ALGLIB_SSA_XAUUSD!$N$2:$N$1001,"",0)</f>
        <v>4716.7078099999999</v>
      </c>
      <c r="M672">
        <f>_xlfn.XLOOKUP($A672,ALGLIB_SSA_XAUUSD!$J$2:$J$1001,ALGLIB_SSA_XAUUSD!$O$2:$O$1001,"",0)</f>
        <v>4714.0329199999996</v>
      </c>
      <c r="N672">
        <f>_xlfn.XLOOKUP($A672,ALGLIB_SSA_XAUUSD!$J$2:$J$1001,ALGLIB_SSA_XAUUSD!$P$2:$P$1001,"",0)</f>
        <v>4722.8146500000003</v>
      </c>
      <c r="O672">
        <f>_xlfn.XLOOKUP($A672,ALGLIB_SSA_XAUUSD!$J$2:$J$1001,ALGLIB_SSA_XAUUSD!$Q$2:$Q$1001,"",0)</f>
        <v>4712.8166499999998</v>
      </c>
      <c r="R672">
        <f t="shared" si="150"/>
        <v>1775595000</v>
      </c>
      <c r="S672" t="str">
        <f t="shared" si="151"/>
        <v>XAUUSD</v>
      </c>
      <c r="T672" t="str">
        <f t="shared" si="152"/>
        <v>M5</v>
      </c>
      <c r="U672">
        <f t="shared" si="153"/>
        <v>4708.72</v>
      </c>
      <c r="V672">
        <f t="shared" si="154"/>
        <v>4765.7464833333333</v>
      </c>
      <c r="W672">
        <f t="shared" si="155"/>
        <v>4740.0574500000002</v>
      </c>
      <c r="X672">
        <f t="shared" si="156"/>
        <v>4716.7078099999999</v>
      </c>
      <c r="Y672">
        <f t="shared" si="157"/>
        <v>4714.0329199999996</v>
      </c>
      <c r="Z672">
        <f t="shared" si="158"/>
        <v>4779.5087016666666</v>
      </c>
      <c r="AA672">
        <f t="shared" si="159"/>
        <v>4722.8146500000003</v>
      </c>
      <c r="AB672">
        <f t="shared" si="160"/>
        <v>4729.6681699999999</v>
      </c>
      <c r="AC672">
        <f t="shared" si="161"/>
        <v>4712.8166499999998</v>
      </c>
      <c r="AE672">
        <f t="shared" si="162"/>
        <v>4716.7078099999999</v>
      </c>
      <c r="AF672">
        <f t="shared" si="163"/>
        <v>4779.5087016666666</v>
      </c>
      <c r="AG672">
        <f t="shared" si="164"/>
        <v>4729.6681699999999</v>
      </c>
    </row>
    <row r="673" spans="1:33" x14ac:dyDescent="0.55000000000000004">
      <c r="A673">
        <f>ALGLIB_SSA_XAUUSD!J673</f>
        <v>1775595300</v>
      </c>
      <c r="B673" t="str">
        <f>_xlfn.XLOOKUP($A673,ALGLIB_SSA_XAUUSD!$A$2:$A$1001,ALGLIB_SSA_XAUUSD!$B$2:$B$1001,"",0)</f>
        <v/>
      </c>
      <c r="C673" t="str">
        <f>_xlfn.XLOOKUP($A673,ALGLIB_SSA_XAUUSD!$A$2:$A$1001,ALGLIB_SSA_XAUUSD!$C$2:$C$1001,"",0)</f>
        <v/>
      </c>
      <c r="D673" s="1">
        <f>D662+(D674-D662)*11/12</f>
        <v>4809.0883333333331</v>
      </c>
      <c r="E673" s="1">
        <f>E662+(E674-E662)*11/12</f>
        <v>4768.0468816666671</v>
      </c>
      <c r="F673" s="1">
        <f>F662+(F674-F662)*11/12</f>
        <v>4742.2210100000002</v>
      </c>
      <c r="G673" s="1">
        <f>G662+(G674-G662)*11/12</f>
        <v>4781.8531408333329</v>
      </c>
      <c r="H673" s="1">
        <f>H662+(H674-H662)*11/12</f>
        <v>4731.8691599999993</v>
      </c>
      <c r="I673" t="str">
        <f>_xlfn.XLOOKUP($A673,ALGLIB_SSA_XAUUSD!$J$2:$J$1001,ALGLIB_SSA_XAUUSD!$K$2:$K$1001,"",0)</f>
        <v>XAUUSD</v>
      </c>
      <c r="J673" t="str">
        <f>_xlfn.XLOOKUP($A673,ALGLIB_SSA_XAUUSD!$J$2:$J$1001,ALGLIB_SSA_XAUUSD!$L$2:$L$1001,"",0)</f>
        <v>M5</v>
      </c>
      <c r="K673">
        <f>_xlfn.XLOOKUP($A673,ALGLIB_SSA_XAUUSD!$J$2:$J$1001,ALGLIB_SSA_XAUUSD!$M$2:$M$1001,"",0)</f>
        <v>4705.5600000000004</v>
      </c>
      <c r="L673">
        <f>_xlfn.XLOOKUP($A673,ALGLIB_SSA_XAUUSD!$J$2:$J$1001,ALGLIB_SSA_XAUUSD!$N$2:$N$1001,"",0)</f>
        <v>4720.7801499999996</v>
      </c>
      <c r="M673">
        <f>_xlfn.XLOOKUP($A673,ALGLIB_SSA_XAUUSD!$J$2:$J$1001,ALGLIB_SSA_XAUUSD!$O$2:$O$1001,"",0)</f>
        <v>4717.4065399999999</v>
      </c>
      <c r="N673">
        <f>_xlfn.XLOOKUP($A673,ALGLIB_SSA_XAUUSD!$J$2:$J$1001,ALGLIB_SSA_XAUUSD!$P$2:$P$1001,"",0)</f>
        <v>4727.2197999999999</v>
      </c>
      <c r="O673">
        <f>_xlfn.XLOOKUP($A673,ALGLIB_SSA_XAUUSD!$J$2:$J$1001,ALGLIB_SSA_XAUUSD!$Q$2:$Q$1001,"",0)</f>
        <v>4716.2849500000002</v>
      </c>
      <c r="R673">
        <f t="shared" si="150"/>
        <v>1775595300</v>
      </c>
      <c r="S673" t="str">
        <f t="shared" si="151"/>
        <v>XAUUSD</v>
      </c>
      <c r="T673" t="str">
        <f t="shared" si="152"/>
        <v>M5</v>
      </c>
      <c r="U673">
        <f t="shared" si="153"/>
        <v>4705.5600000000004</v>
      </c>
      <c r="V673">
        <f t="shared" si="154"/>
        <v>4768.0468816666671</v>
      </c>
      <c r="W673">
        <f t="shared" si="155"/>
        <v>4742.2210100000002</v>
      </c>
      <c r="X673">
        <f t="shared" si="156"/>
        <v>4720.7801499999996</v>
      </c>
      <c r="Y673">
        <f t="shared" si="157"/>
        <v>4717.4065399999999</v>
      </c>
      <c r="Z673">
        <f t="shared" si="158"/>
        <v>4781.8531408333329</v>
      </c>
      <c r="AA673">
        <f t="shared" si="159"/>
        <v>4727.2197999999999</v>
      </c>
      <c r="AB673">
        <f t="shared" si="160"/>
        <v>4731.8691599999993</v>
      </c>
      <c r="AC673">
        <f t="shared" si="161"/>
        <v>4716.2849500000002</v>
      </c>
      <c r="AE673">
        <f t="shared" si="162"/>
        <v>4720.7801499999996</v>
      </c>
      <c r="AF673">
        <f t="shared" si="163"/>
        <v>4781.8531408333329</v>
      </c>
      <c r="AG673">
        <f t="shared" si="164"/>
        <v>4731.8691599999993</v>
      </c>
    </row>
    <row r="674" spans="1:33" x14ac:dyDescent="0.55000000000000004">
      <c r="A674">
        <f>ALGLIB_SSA_XAUUSD!J674</f>
        <v>1775599200</v>
      </c>
      <c r="B674" t="str">
        <f>_xlfn.XLOOKUP($A674,ALGLIB_SSA_XAUUSD!$A$2:$A$1001,ALGLIB_SSA_XAUUSD!$B$2:$B$1001,"",0)</f>
        <v>XAUUSD</v>
      </c>
      <c r="C674" t="str">
        <f>_xlfn.XLOOKUP($A674,ALGLIB_SSA_XAUUSD!$A$2:$A$1001,ALGLIB_SSA_XAUUSD!$C$2:$C$1001,"",0)</f>
        <v>H1</v>
      </c>
      <c r="D674" s="2">
        <f>_xlfn.XLOOKUP($A674,ALGLIB_SSA_XAUUSD!$A$2:$A$1001,ALGLIB_SSA_XAUUSD!$D$2:$D$1001,"",0)</f>
        <v>4818.5</v>
      </c>
      <c r="E674" s="2">
        <f>_xlfn.XLOOKUP($A674,ALGLIB_SSA_XAUUSD!$A$2:$A$1001,ALGLIB_SSA_XAUUSD!$E$2:$E$1001,"",0)</f>
        <v>4770.34728</v>
      </c>
      <c r="F674" s="2">
        <f>_xlfn.XLOOKUP($A674,ALGLIB_SSA_XAUUSD!$A$2:$A$1001,ALGLIB_SSA_XAUUSD!$F$2:$F$1001,"",0)</f>
        <v>4744.3845700000002</v>
      </c>
      <c r="G674" s="2">
        <f>_xlfn.XLOOKUP($A674,ALGLIB_SSA_XAUUSD!$A$2:$A$1001,ALGLIB_SSA_XAUUSD!$G$2:$G$1001,"",0)</f>
        <v>4784.19758</v>
      </c>
      <c r="H674" s="2">
        <f>_xlfn.XLOOKUP($A674,ALGLIB_SSA_XAUUSD!$A$2:$A$1001,ALGLIB_SSA_XAUUSD!$H$2:$H$1001,"",0)</f>
        <v>4734.0701499999996</v>
      </c>
      <c r="I674" t="str">
        <f>_xlfn.XLOOKUP($A674,ALGLIB_SSA_XAUUSD!$J$2:$J$1001,ALGLIB_SSA_XAUUSD!$K$2:$K$1001,"",0)</f>
        <v>XAUUSD</v>
      </c>
      <c r="J674" t="str">
        <f>_xlfn.XLOOKUP($A674,ALGLIB_SSA_XAUUSD!$J$2:$J$1001,ALGLIB_SSA_XAUUSD!$L$2:$L$1001,"",0)</f>
        <v>M5</v>
      </c>
      <c r="K674">
        <f>_xlfn.XLOOKUP($A674,ALGLIB_SSA_XAUUSD!$J$2:$J$1001,ALGLIB_SSA_XAUUSD!$M$2:$M$1001,"",0)</f>
        <v>4744.34</v>
      </c>
      <c r="L674">
        <f>_xlfn.XLOOKUP($A674,ALGLIB_SSA_XAUUSD!$J$2:$J$1001,ALGLIB_SSA_XAUUSD!$N$2:$N$1001,"",0)</f>
        <v>4725.2583500000001</v>
      </c>
      <c r="M674">
        <f>_xlfn.XLOOKUP($A674,ALGLIB_SSA_XAUUSD!$J$2:$J$1001,ALGLIB_SSA_XAUUSD!$O$2:$O$1001,"",0)</f>
        <v>4721.3324499999999</v>
      </c>
      <c r="N674">
        <f>_xlfn.XLOOKUP($A674,ALGLIB_SSA_XAUUSD!$J$2:$J$1001,ALGLIB_SSA_XAUUSD!$P$2:$P$1001,"",0)</f>
        <v>4731.7274399999997</v>
      </c>
      <c r="O674">
        <f>_xlfn.XLOOKUP($A674,ALGLIB_SSA_XAUUSD!$J$2:$J$1001,ALGLIB_SSA_XAUUSD!$Q$2:$Q$1001,"",0)</f>
        <v>4719.8566600000004</v>
      </c>
      <c r="R674">
        <f t="shared" si="150"/>
        <v>1775599200</v>
      </c>
      <c r="S674" t="str">
        <f t="shared" si="151"/>
        <v>XAUUSD</v>
      </c>
      <c r="T674" t="str">
        <f t="shared" si="152"/>
        <v>M5</v>
      </c>
      <c r="U674">
        <f t="shared" si="153"/>
        <v>4744.34</v>
      </c>
      <c r="V674">
        <f t="shared" si="154"/>
        <v>4770.34728</v>
      </c>
      <c r="W674">
        <f t="shared" si="155"/>
        <v>4744.3845700000002</v>
      </c>
      <c r="X674">
        <f t="shared" si="156"/>
        <v>4725.2583500000001</v>
      </c>
      <c r="Y674">
        <f t="shared" si="157"/>
        <v>4721.3324499999999</v>
      </c>
      <c r="Z674">
        <f t="shared" si="158"/>
        <v>4784.19758</v>
      </c>
      <c r="AA674">
        <f t="shared" si="159"/>
        <v>4731.7274399999997</v>
      </c>
      <c r="AB674">
        <f t="shared" si="160"/>
        <v>4734.0701499999996</v>
      </c>
      <c r="AC674">
        <f t="shared" si="161"/>
        <v>4719.8566600000004</v>
      </c>
      <c r="AE674">
        <f t="shared" si="162"/>
        <v>4725.2583500000001</v>
      </c>
      <c r="AF674">
        <f t="shared" si="163"/>
        <v>4784.19758</v>
      </c>
      <c r="AG674">
        <f t="shared" si="164"/>
        <v>4734.0701499999996</v>
      </c>
    </row>
    <row r="675" spans="1:33" x14ac:dyDescent="0.55000000000000004">
      <c r="A675">
        <f>ALGLIB_SSA_XAUUSD!J675</f>
        <v>1775599500</v>
      </c>
      <c r="B675" t="str">
        <f>_xlfn.XLOOKUP($A675,ALGLIB_SSA_XAUUSD!$A$2:$A$1001,ALGLIB_SSA_XAUUSD!$B$2:$B$1001,"",0)</f>
        <v/>
      </c>
      <c r="C675" t="str">
        <f>_xlfn.XLOOKUP($A675,ALGLIB_SSA_XAUUSD!$A$2:$A$1001,ALGLIB_SSA_XAUUSD!$C$2:$C$1001,"",0)</f>
        <v/>
      </c>
      <c r="D675" s="1">
        <f>D674+(D686-D674)*1/12</f>
        <v>4819.7250000000004</v>
      </c>
      <c r="E675" s="1">
        <f>E674+(E686-E674)*1/12</f>
        <v>4772.2843224999997</v>
      </c>
      <c r="F675" s="1">
        <f>F674+(F686-F674)*1/12</f>
        <v>4746.4348708333337</v>
      </c>
      <c r="G675" s="1">
        <f>G674+(G686-G674)*1/12</f>
        <v>4786.2118575000004</v>
      </c>
      <c r="H675" s="1">
        <f>H674+(H686-H674)*1/12</f>
        <v>4736.1903116666663</v>
      </c>
      <c r="I675" t="str">
        <f>_xlfn.XLOOKUP($A675,ALGLIB_SSA_XAUUSD!$J$2:$J$1001,ALGLIB_SSA_XAUUSD!$K$2:$K$1001,"",0)</f>
        <v>XAUUSD</v>
      </c>
      <c r="J675" t="str">
        <f>_xlfn.XLOOKUP($A675,ALGLIB_SSA_XAUUSD!$J$2:$J$1001,ALGLIB_SSA_XAUUSD!$L$2:$L$1001,"",0)</f>
        <v>M5</v>
      </c>
      <c r="K675">
        <f>_xlfn.XLOOKUP($A675,ALGLIB_SSA_XAUUSD!$J$2:$J$1001,ALGLIB_SSA_XAUUSD!$M$2:$M$1001,"",0)</f>
        <v>4744.09</v>
      </c>
      <c r="L675">
        <f>_xlfn.XLOOKUP($A675,ALGLIB_SSA_XAUUSD!$J$2:$J$1001,ALGLIB_SSA_XAUUSD!$N$2:$N$1001,"",0)</f>
        <v>4728.9632799999999</v>
      </c>
      <c r="M675">
        <f>_xlfn.XLOOKUP($A675,ALGLIB_SSA_XAUUSD!$J$2:$J$1001,ALGLIB_SSA_XAUUSD!$O$2:$O$1001,"",0)</f>
        <v>4725.14786</v>
      </c>
      <c r="N675">
        <f>_xlfn.XLOOKUP($A675,ALGLIB_SSA_XAUUSD!$J$2:$J$1001,ALGLIB_SSA_XAUUSD!$P$2:$P$1001,"",0)</f>
        <v>4735.2890200000002</v>
      </c>
      <c r="O675">
        <f>_xlfn.XLOOKUP($A675,ALGLIB_SSA_XAUUSD!$J$2:$J$1001,ALGLIB_SSA_XAUUSD!$Q$2:$Q$1001,"",0)</f>
        <v>4722.8708900000001</v>
      </c>
      <c r="R675">
        <f t="shared" si="150"/>
        <v>1775599500</v>
      </c>
      <c r="S675" t="str">
        <f t="shared" si="151"/>
        <v>XAUUSD</v>
      </c>
      <c r="T675" t="str">
        <f t="shared" si="152"/>
        <v>M5</v>
      </c>
      <c r="U675">
        <f t="shared" si="153"/>
        <v>4744.09</v>
      </c>
      <c r="V675">
        <f t="shared" si="154"/>
        <v>4772.2843224999997</v>
      </c>
      <c r="W675">
        <f t="shared" si="155"/>
        <v>4746.4348708333337</v>
      </c>
      <c r="X675">
        <f t="shared" si="156"/>
        <v>4728.9632799999999</v>
      </c>
      <c r="Y675">
        <f t="shared" si="157"/>
        <v>4725.14786</v>
      </c>
      <c r="Z675">
        <f t="shared" si="158"/>
        <v>4786.2118575000004</v>
      </c>
      <c r="AA675">
        <f t="shared" si="159"/>
        <v>4735.2890200000002</v>
      </c>
      <c r="AB675">
        <f t="shared" si="160"/>
        <v>4736.1903116666663</v>
      </c>
      <c r="AC675">
        <f t="shared" si="161"/>
        <v>4722.8708900000001</v>
      </c>
      <c r="AE675">
        <f t="shared" si="162"/>
        <v>4728.9632799999999</v>
      </c>
      <c r="AF675">
        <f t="shared" si="163"/>
        <v>4786.2118575000004</v>
      </c>
      <c r="AG675">
        <f t="shared" si="164"/>
        <v>4736.1903116666663</v>
      </c>
    </row>
    <row r="676" spans="1:33" x14ac:dyDescent="0.55000000000000004">
      <c r="A676">
        <f>ALGLIB_SSA_XAUUSD!J676</f>
        <v>1775599800</v>
      </c>
      <c r="B676" t="str">
        <f>_xlfn.XLOOKUP($A676,ALGLIB_SSA_XAUUSD!$A$2:$A$1001,ALGLIB_SSA_XAUUSD!$B$2:$B$1001,"",0)</f>
        <v/>
      </c>
      <c r="C676" t="str">
        <f>_xlfn.XLOOKUP($A676,ALGLIB_SSA_XAUUSD!$A$2:$A$1001,ALGLIB_SSA_XAUUSD!$C$2:$C$1001,"",0)</f>
        <v/>
      </c>
      <c r="D676" s="1">
        <f>D674+(D686-D674)*2/12</f>
        <v>4820.95</v>
      </c>
      <c r="E676" s="1">
        <f>E674+(E686-E674)*2/12</f>
        <v>4774.2213650000003</v>
      </c>
      <c r="F676" s="1">
        <f>F674+(F686-F674)*2/12</f>
        <v>4748.4851716666672</v>
      </c>
      <c r="G676" s="1">
        <f>G674+(G686-G674)*2/12</f>
        <v>4788.2261349999999</v>
      </c>
      <c r="H676" s="1">
        <f>H674+(H686-H674)*2/12</f>
        <v>4738.310473333333</v>
      </c>
      <c r="I676" t="str">
        <f>_xlfn.XLOOKUP($A676,ALGLIB_SSA_XAUUSD!$J$2:$J$1001,ALGLIB_SSA_XAUUSD!$K$2:$K$1001,"",0)</f>
        <v>XAUUSD</v>
      </c>
      <c r="J676" t="str">
        <f>_xlfn.XLOOKUP($A676,ALGLIB_SSA_XAUUSD!$J$2:$J$1001,ALGLIB_SSA_XAUUSD!$L$2:$L$1001,"",0)</f>
        <v>M5</v>
      </c>
      <c r="K676">
        <f>_xlfn.XLOOKUP($A676,ALGLIB_SSA_XAUUSD!$J$2:$J$1001,ALGLIB_SSA_XAUUSD!$M$2:$M$1001,"",0)</f>
        <v>4731.87</v>
      </c>
      <c r="L676">
        <f>_xlfn.XLOOKUP($A676,ALGLIB_SSA_XAUUSD!$J$2:$J$1001,ALGLIB_SSA_XAUUSD!$N$2:$N$1001,"",0)</f>
        <v>4732.0035500000004</v>
      </c>
      <c r="M676">
        <f>_xlfn.XLOOKUP($A676,ALGLIB_SSA_XAUUSD!$J$2:$J$1001,ALGLIB_SSA_XAUUSD!$O$2:$O$1001,"",0)</f>
        <v>4728.5757100000001</v>
      </c>
      <c r="N676">
        <f>_xlfn.XLOOKUP($A676,ALGLIB_SSA_XAUUSD!$J$2:$J$1001,ALGLIB_SSA_XAUUSD!$P$2:$P$1001,"",0)</f>
        <v>4737.9322300000003</v>
      </c>
      <c r="O676">
        <f>_xlfn.XLOOKUP($A676,ALGLIB_SSA_XAUUSD!$J$2:$J$1001,ALGLIB_SSA_XAUUSD!$Q$2:$Q$1001,"",0)</f>
        <v>4724.7866400000003</v>
      </c>
      <c r="R676">
        <f t="shared" si="150"/>
        <v>1775599800</v>
      </c>
      <c r="S676" t="str">
        <f t="shared" si="151"/>
        <v>XAUUSD</v>
      </c>
      <c r="T676" t="str">
        <f t="shared" si="152"/>
        <v>M5</v>
      </c>
      <c r="U676">
        <f t="shared" si="153"/>
        <v>4731.87</v>
      </c>
      <c r="V676">
        <f t="shared" si="154"/>
        <v>4774.2213650000003</v>
      </c>
      <c r="W676">
        <f t="shared" si="155"/>
        <v>4748.4851716666672</v>
      </c>
      <c r="X676">
        <f t="shared" si="156"/>
        <v>4732.0035500000004</v>
      </c>
      <c r="Y676">
        <f t="shared" si="157"/>
        <v>4728.5757100000001</v>
      </c>
      <c r="Z676">
        <f t="shared" si="158"/>
        <v>4788.2261349999999</v>
      </c>
      <c r="AA676">
        <f t="shared" si="159"/>
        <v>4737.9322300000003</v>
      </c>
      <c r="AB676">
        <f t="shared" si="160"/>
        <v>4738.310473333333</v>
      </c>
      <c r="AC676">
        <f t="shared" si="161"/>
        <v>4724.7866400000003</v>
      </c>
      <c r="AE676">
        <f t="shared" si="162"/>
        <v>4732.0035500000004</v>
      </c>
      <c r="AF676">
        <f t="shared" si="163"/>
        <v>4788.2261349999999</v>
      </c>
      <c r="AG676">
        <f t="shared" si="164"/>
        <v>4738.310473333333</v>
      </c>
    </row>
    <row r="677" spans="1:33" x14ac:dyDescent="0.55000000000000004">
      <c r="A677">
        <f>ALGLIB_SSA_XAUUSD!J677</f>
        <v>1775600100</v>
      </c>
      <c r="B677" t="str">
        <f>_xlfn.XLOOKUP($A677,ALGLIB_SSA_XAUUSD!$A$2:$A$1001,ALGLIB_SSA_XAUUSD!$B$2:$B$1001,"",0)</f>
        <v/>
      </c>
      <c r="C677" t="str">
        <f>_xlfn.XLOOKUP($A677,ALGLIB_SSA_XAUUSD!$A$2:$A$1001,ALGLIB_SSA_XAUUSD!$C$2:$C$1001,"",0)</f>
        <v/>
      </c>
      <c r="D677" s="1">
        <f>D674+(D686-D674)*3/12</f>
        <v>4822.1750000000002</v>
      </c>
      <c r="E677" s="1">
        <f>E674+(E686-E674)*3/12</f>
        <v>4776.1584075000001</v>
      </c>
      <c r="F677" s="1">
        <f>F674+(F686-F674)*3/12</f>
        <v>4750.5354724999997</v>
      </c>
      <c r="G677" s="1">
        <f>G674+(G686-G674)*3/12</f>
        <v>4790.2404125000003</v>
      </c>
      <c r="H677" s="1">
        <f>H674+(H686-H674)*3/12</f>
        <v>4740.4306349999997</v>
      </c>
      <c r="I677" t="str">
        <f>_xlfn.XLOOKUP($A677,ALGLIB_SSA_XAUUSD!$J$2:$J$1001,ALGLIB_SSA_XAUUSD!$K$2:$K$1001,"",0)</f>
        <v>XAUUSD</v>
      </c>
      <c r="J677" t="str">
        <f>_xlfn.XLOOKUP($A677,ALGLIB_SSA_XAUUSD!$J$2:$J$1001,ALGLIB_SSA_XAUUSD!$L$2:$L$1001,"",0)</f>
        <v>M5</v>
      </c>
      <c r="K677">
        <f>_xlfn.XLOOKUP($A677,ALGLIB_SSA_XAUUSD!$J$2:$J$1001,ALGLIB_SSA_XAUUSD!$M$2:$M$1001,"",0)</f>
        <v>4730.66</v>
      </c>
      <c r="L677">
        <f>_xlfn.XLOOKUP($A677,ALGLIB_SSA_XAUUSD!$J$2:$J$1001,ALGLIB_SSA_XAUUSD!$N$2:$N$1001,"",0)</f>
        <v>4735.1721100000004</v>
      </c>
      <c r="M677">
        <f>_xlfn.XLOOKUP($A677,ALGLIB_SSA_XAUUSD!$J$2:$J$1001,ALGLIB_SSA_XAUUSD!$O$2:$O$1001,"",0)</f>
        <v>4731.8739100000003</v>
      </c>
      <c r="N677">
        <f>_xlfn.XLOOKUP($A677,ALGLIB_SSA_XAUUSD!$J$2:$J$1001,ALGLIB_SSA_XAUUSD!$P$2:$P$1001,"",0)</f>
        <v>4740.3910999999998</v>
      </c>
      <c r="O677">
        <f>_xlfn.XLOOKUP($A677,ALGLIB_SSA_XAUUSD!$J$2:$J$1001,ALGLIB_SSA_XAUUSD!$Q$2:$Q$1001,"",0)</f>
        <v>4726.2380499999999</v>
      </c>
      <c r="R677">
        <f t="shared" si="150"/>
        <v>1775600100</v>
      </c>
      <c r="S677" t="str">
        <f t="shared" si="151"/>
        <v>XAUUSD</v>
      </c>
      <c r="T677" t="str">
        <f t="shared" si="152"/>
        <v>M5</v>
      </c>
      <c r="U677">
        <f t="shared" si="153"/>
        <v>4730.66</v>
      </c>
      <c r="V677">
        <f t="shared" si="154"/>
        <v>4776.1584075000001</v>
      </c>
      <c r="W677">
        <f t="shared" si="155"/>
        <v>4750.5354724999997</v>
      </c>
      <c r="X677">
        <f t="shared" si="156"/>
        <v>4735.1721100000004</v>
      </c>
      <c r="Y677">
        <f t="shared" si="157"/>
        <v>4731.8739100000003</v>
      </c>
      <c r="Z677">
        <f t="shared" si="158"/>
        <v>4790.2404125000003</v>
      </c>
      <c r="AA677">
        <f t="shared" si="159"/>
        <v>4740.3910999999998</v>
      </c>
      <c r="AB677">
        <f t="shared" si="160"/>
        <v>4740.4306349999997</v>
      </c>
      <c r="AC677">
        <f t="shared" si="161"/>
        <v>4726.2380499999999</v>
      </c>
      <c r="AE677">
        <f t="shared" si="162"/>
        <v>4735.1721100000004</v>
      </c>
      <c r="AF677">
        <f t="shared" si="163"/>
        <v>4790.2404125000003</v>
      </c>
      <c r="AG677">
        <f t="shared" si="164"/>
        <v>4740.4306349999997</v>
      </c>
    </row>
    <row r="678" spans="1:33" x14ac:dyDescent="0.55000000000000004">
      <c r="A678">
        <f>ALGLIB_SSA_XAUUSD!J678</f>
        <v>1775600400</v>
      </c>
      <c r="B678" t="str">
        <f>_xlfn.XLOOKUP($A678,ALGLIB_SSA_XAUUSD!$A$2:$A$1001,ALGLIB_SSA_XAUUSD!$B$2:$B$1001,"",0)</f>
        <v/>
      </c>
      <c r="C678" t="str">
        <f>_xlfn.XLOOKUP($A678,ALGLIB_SSA_XAUUSD!$A$2:$A$1001,ALGLIB_SSA_XAUUSD!$C$2:$C$1001,"",0)</f>
        <v/>
      </c>
      <c r="D678" s="1">
        <f>D674+(D686-D674)*4/12</f>
        <v>4823.3999999999996</v>
      </c>
      <c r="E678" s="1">
        <f>E674+(E686-E674)*4/12</f>
        <v>4778.0954499999998</v>
      </c>
      <c r="F678" s="1">
        <f>F674+(F686-F674)*4/12</f>
        <v>4752.5857733333332</v>
      </c>
      <c r="G678" s="1">
        <f>G674+(G686-G674)*4/12</f>
        <v>4792.2546899999998</v>
      </c>
      <c r="H678" s="1">
        <f>H674+(H686-H674)*4/12</f>
        <v>4742.5507966666664</v>
      </c>
      <c r="I678" t="str">
        <f>_xlfn.XLOOKUP($A678,ALGLIB_SSA_XAUUSD!$J$2:$J$1001,ALGLIB_SSA_XAUUSD!$K$2:$K$1001,"",0)</f>
        <v>XAUUSD</v>
      </c>
      <c r="J678" t="str">
        <f>_xlfn.XLOOKUP($A678,ALGLIB_SSA_XAUUSD!$J$2:$J$1001,ALGLIB_SSA_XAUUSD!$L$2:$L$1001,"",0)</f>
        <v>M5</v>
      </c>
      <c r="K678">
        <f>_xlfn.XLOOKUP($A678,ALGLIB_SSA_XAUUSD!$J$2:$J$1001,ALGLIB_SSA_XAUUSD!$M$2:$M$1001,"",0)</f>
        <v>4728.04</v>
      </c>
      <c r="L678">
        <f>_xlfn.XLOOKUP($A678,ALGLIB_SSA_XAUUSD!$J$2:$J$1001,ALGLIB_SSA_XAUUSD!$N$2:$N$1001,"",0)</f>
        <v>4739.2167099999997</v>
      </c>
      <c r="M678">
        <f>_xlfn.XLOOKUP($A678,ALGLIB_SSA_XAUUSD!$J$2:$J$1001,ALGLIB_SSA_XAUUSD!$O$2:$O$1001,"",0)</f>
        <v>4735.5453100000004</v>
      </c>
      <c r="N678">
        <f>_xlfn.XLOOKUP($A678,ALGLIB_SSA_XAUUSD!$J$2:$J$1001,ALGLIB_SSA_XAUUSD!$P$2:$P$1001,"",0)</f>
        <v>4743.7694799999999</v>
      </c>
      <c r="O678">
        <f>_xlfn.XLOOKUP($A678,ALGLIB_SSA_XAUUSD!$J$2:$J$1001,ALGLIB_SSA_XAUUSD!$Q$2:$Q$1001,"",0)</f>
        <v>4728.0712000000003</v>
      </c>
      <c r="R678">
        <f t="shared" si="150"/>
        <v>1775600400</v>
      </c>
      <c r="S678" t="str">
        <f t="shared" si="151"/>
        <v>XAUUSD</v>
      </c>
      <c r="T678" t="str">
        <f t="shared" si="152"/>
        <v>M5</v>
      </c>
      <c r="U678">
        <f t="shared" si="153"/>
        <v>4728.04</v>
      </c>
      <c r="V678">
        <f t="shared" si="154"/>
        <v>4778.0954499999998</v>
      </c>
      <c r="W678">
        <f t="shared" si="155"/>
        <v>4752.5857733333332</v>
      </c>
      <c r="X678">
        <f t="shared" si="156"/>
        <v>4739.2167099999997</v>
      </c>
      <c r="Y678">
        <f t="shared" si="157"/>
        <v>4735.5453100000004</v>
      </c>
      <c r="Z678">
        <f t="shared" si="158"/>
        <v>4792.2546899999998</v>
      </c>
      <c r="AA678">
        <f t="shared" si="159"/>
        <v>4743.7694799999999</v>
      </c>
      <c r="AB678">
        <f t="shared" si="160"/>
        <v>4742.5507966666664</v>
      </c>
      <c r="AC678">
        <f t="shared" si="161"/>
        <v>4728.0712000000003</v>
      </c>
      <c r="AE678">
        <f t="shared" si="162"/>
        <v>4739.2167099999997</v>
      </c>
      <c r="AF678">
        <f t="shared" si="163"/>
        <v>4792.2546899999998</v>
      </c>
      <c r="AG678">
        <f t="shared" si="164"/>
        <v>4742.5507966666664</v>
      </c>
    </row>
    <row r="679" spans="1:33" x14ac:dyDescent="0.55000000000000004">
      <c r="A679">
        <f>ALGLIB_SSA_XAUUSD!J679</f>
        <v>1775600700</v>
      </c>
      <c r="B679" t="str">
        <f>_xlfn.XLOOKUP($A679,ALGLIB_SSA_XAUUSD!$A$2:$A$1001,ALGLIB_SSA_XAUUSD!$B$2:$B$1001,"",0)</f>
        <v/>
      </c>
      <c r="C679" t="str">
        <f>_xlfn.XLOOKUP($A679,ALGLIB_SSA_XAUUSD!$A$2:$A$1001,ALGLIB_SSA_XAUUSD!$C$2:$C$1001,"",0)</f>
        <v/>
      </c>
      <c r="D679" s="1">
        <f>D674+(D686-D674)*5/12</f>
        <v>4824.625</v>
      </c>
      <c r="E679" s="1">
        <f>E674+(E686-E674)*5/12</f>
        <v>4780.0324925000004</v>
      </c>
      <c r="F679" s="1">
        <f>F674+(F686-F674)*5/12</f>
        <v>4754.6360741666667</v>
      </c>
      <c r="G679" s="1">
        <f>G674+(G686-G674)*5/12</f>
        <v>4794.2689675000001</v>
      </c>
      <c r="H679" s="1">
        <f>H674+(H686-H674)*5/12</f>
        <v>4744.6709583333331</v>
      </c>
      <c r="I679" t="str">
        <f>_xlfn.XLOOKUP($A679,ALGLIB_SSA_XAUUSD!$J$2:$J$1001,ALGLIB_SSA_XAUUSD!$K$2:$K$1001,"",0)</f>
        <v>XAUUSD</v>
      </c>
      <c r="J679" t="str">
        <f>_xlfn.XLOOKUP($A679,ALGLIB_SSA_XAUUSD!$J$2:$J$1001,ALGLIB_SSA_XAUUSD!$L$2:$L$1001,"",0)</f>
        <v>M5</v>
      </c>
      <c r="K679">
        <f>_xlfn.XLOOKUP($A679,ALGLIB_SSA_XAUUSD!$J$2:$J$1001,ALGLIB_SSA_XAUUSD!$M$2:$M$1001,"",0)</f>
        <v>4735.63</v>
      </c>
      <c r="L679">
        <f>_xlfn.XLOOKUP($A679,ALGLIB_SSA_XAUUSD!$J$2:$J$1001,ALGLIB_SSA_XAUUSD!$N$2:$N$1001,"",0)</f>
        <v>4744.9528300000002</v>
      </c>
      <c r="M679">
        <f>_xlfn.XLOOKUP($A679,ALGLIB_SSA_XAUUSD!$J$2:$J$1001,ALGLIB_SSA_XAUUSD!$O$2:$O$1001,"",0)</f>
        <v>4740.2490699999998</v>
      </c>
      <c r="N679">
        <f>_xlfn.XLOOKUP($A679,ALGLIB_SSA_XAUUSD!$J$2:$J$1001,ALGLIB_SSA_XAUUSD!$P$2:$P$1001,"",0)</f>
        <v>4748.9848199999997</v>
      </c>
      <c r="O679">
        <f>_xlfn.XLOOKUP($A679,ALGLIB_SSA_XAUUSD!$J$2:$J$1001,ALGLIB_SSA_XAUUSD!$Q$2:$Q$1001,"",0)</f>
        <v>4731.1530400000001</v>
      </c>
      <c r="R679">
        <f t="shared" si="150"/>
        <v>1775600700</v>
      </c>
      <c r="S679" t="str">
        <f t="shared" si="151"/>
        <v>XAUUSD</v>
      </c>
      <c r="T679" t="str">
        <f t="shared" si="152"/>
        <v>M5</v>
      </c>
      <c r="U679">
        <f t="shared" si="153"/>
        <v>4735.63</v>
      </c>
      <c r="V679">
        <f t="shared" si="154"/>
        <v>4780.0324925000004</v>
      </c>
      <c r="W679">
        <f t="shared" si="155"/>
        <v>4754.6360741666667</v>
      </c>
      <c r="X679">
        <f t="shared" si="156"/>
        <v>4744.9528300000002</v>
      </c>
      <c r="Y679">
        <f t="shared" si="157"/>
        <v>4740.2490699999998</v>
      </c>
      <c r="Z679">
        <f t="shared" si="158"/>
        <v>4794.2689675000001</v>
      </c>
      <c r="AA679">
        <f t="shared" si="159"/>
        <v>4748.9848199999997</v>
      </c>
      <c r="AB679">
        <f t="shared" si="160"/>
        <v>4744.6709583333331</v>
      </c>
      <c r="AC679">
        <f t="shared" si="161"/>
        <v>4731.1530400000001</v>
      </c>
      <c r="AE679">
        <f t="shared" si="162"/>
        <v>4744.9528300000002</v>
      </c>
      <c r="AF679">
        <f t="shared" si="163"/>
        <v>4794.2689675000001</v>
      </c>
      <c r="AG679">
        <f t="shared" si="164"/>
        <v>4744.6709583333331</v>
      </c>
    </row>
    <row r="680" spans="1:33" x14ac:dyDescent="0.55000000000000004">
      <c r="A680">
        <f>ALGLIB_SSA_XAUUSD!J680</f>
        <v>1775601000</v>
      </c>
      <c r="B680" t="str">
        <f>_xlfn.XLOOKUP($A680,ALGLIB_SSA_XAUUSD!$A$2:$A$1001,ALGLIB_SSA_XAUUSD!$B$2:$B$1001,"",0)</f>
        <v/>
      </c>
      <c r="C680" t="str">
        <f>_xlfn.XLOOKUP($A680,ALGLIB_SSA_XAUUSD!$A$2:$A$1001,ALGLIB_SSA_XAUUSD!$C$2:$C$1001,"",0)</f>
        <v/>
      </c>
      <c r="D680" s="1">
        <f>D674+(D686-D674)*6/12</f>
        <v>4825.8500000000004</v>
      </c>
      <c r="E680" s="1">
        <f>E674+(E686-E674)*6/12</f>
        <v>4781.9695350000002</v>
      </c>
      <c r="F680" s="1">
        <f>F674+(F686-F674)*6/12</f>
        <v>4756.6863750000002</v>
      </c>
      <c r="G680" s="1">
        <f>G674+(G686-G674)*6/12</f>
        <v>4796.2832450000005</v>
      </c>
      <c r="H680" s="1">
        <f>H674+(H686-H674)*6/12</f>
        <v>4746.7911199999999</v>
      </c>
      <c r="I680" t="str">
        <f>_xlfn.XLOOKUP($A680,ALGLIB_SSA_XAUUSD!$J$2:$J$1001,ALGLIB_SSA_XAUUSD!$K$2:$K$1001,"",0)</f>
        <v>XAUUSD</v>
      </c>
      <c r="J680" t="str">
        <f>_xlfn.XLOOKUP($A680,ALGLIB_SSA_XAUUSD!$J$2:$J$1001,ALGLIB_SSA_XAUUSD!$L$2:$L$1001,"",0)</f>
        <v>M5</v>
      </c>
      <c r="K680">
        <f>_xlfn.XLOOKUP($A680,ALGLIB_SSA_XAUUSD!$J$2:$J$1001,ALGLIB_SSA_XAUUSD!$M$2:$M$1001,"",0)</f>
        <v>4760.8599999999997</v>
      </c>
      <c r="L680">
        <f>_xlfn.XLOOKUP($A680,ALGLIB_SSA_XAUUSD!$J$2:$J$1001,ALGLIB_SSA_XAUUSD!$N$2:$N$1001,"",0)</f>
        <v>4752.7552100000003</v>
      </c>
      <c r="M680">
        <f>_xlfn.XLOOKUP($A680,ALGLIB_SSA_XAUUSD!$J$2:$J$1001,ALGLIB_SSA_XAUUSD!$O$2:$O$1001,"",0)</f>
        <v>4746.5021399999996</v>
      </c>
      <c r="N680">
        <f>_xlfn.XLOOKUP($A680,ALGLIB_SSA_XAUUSD!$J$2:$J$1001,ALGLIB_SSA_XAUUSD!$P$2:$P$1001,"",0)</f>
        <v>4756.5922600000004</v>
      </c>
      <c r="O680">
        <f>_xlfn.XLOOKUP($A680,ALGLIB_SSA_XAUUSD!$J$2:$J$1001,ALGLIB_SSA_XAUUSD!$Q$2:$Q$1001,"",0)</f>
        <v>4736.2914700000001</v>
      </c>
      <c r="R680">
        <f t="shared" si="150"/>
        <v>1775601000</v>
      </c>
      <c r="S680" t="str">
        <f t="shared" si="151"/>
        <v>XAUUSD</v>
      </c>
      <c r="T680" t="str">
        <f t="shared" si="152"/>
        <v>M5</v>
      </c>
      <c r="U680">
        <f t="shared" si="153"/>
        <v>4760.8599999999997</v>
      </c>
      <c r="V680">
        <f t="shared" si="154"/>
        <v>4781.9695350000002</v>
      </c>
      <c r="W680">
        <f t="shared" si="155"/>
        <v>4756.6863750000002</v>
      </c>
      <c r="X680">
        <f t="shared" si="156"/>
        <v>4752.7552100000003</v>
      </c>
      <c r="Y680">
        <f t="shared" si="157"/>
        <v>4746.5021399999996</v>
      </c>
      <c r="Z680">
        <f t="shared" si="158"/>
        <v>4796.2832450000005</v>
      </c>
      <c r="AA680">
        <f t="shared" si="159"/>
        <v>4756.5922600000004</v>
      </c>
      <c r="AB680">
        <f t="shared" si="160"/>
        <v>4746.7911199999999</v>
      </c>
      <c r="AC680">
        <f t="shared" si="161"/>
        <v>4736.2914700000001</v>
      </c>
      <c r="AE680">
        <f t="shared" si="162"/>
        <v>4752.7552100000003</v>
      </c>
      <c r="AF680">
        <f t="shared" si="163"/>
        <v>4796.2832450000005</v>
      </c>
      <c r="AG680">
        <f t="shared" si="164"/>
        <v>4746.7911199999999</v>
      </c>
    </row>
    <row r="681" spans="1:33" x14ac:dyDescent="0.55000000000000004">
      <c r="A681">
        <f>ALGLIB_SSA_XAUUSD!J681</f>
        <v>1775601300</v>
      </c>
      <c r="B681" t="str">
        <f>_xlfn.XLOOKUP($A681,ALGLIB_SSA_XAUUSD!$A$2:$A$1001,ALGLIB_SSA_XAUUSD!$B$2:$B$1001,"",0)</f>
        <v/>
      </c>
      <c r="C681" t="str">
        <f>_xlfn.XLOOKUP($A681,ALGLIB_SSA_XAUUSD!$A$2:$A$1001,ALGLIB_SSA_XAUUSD!$C$2:$C$1001,"",0)</f>
        <v/>
      </c>
      <c r="D681" s="1">
        <f>D674+(D686-D674)*7/12</f>
        <v>4827.0749999999998</v>
      </c>
      <c r="E681" s="1">
        <f>E674+(E686-E674)*7/12</f>
        <v>4783.9065774999999</v>
      </c>
      <c r="F681" s="1">
        <f>F674+(F686-F674)*7/12</f>
        <v>4758.7366758333337</v>
      </c>
      <c r="G681" s="1">
        <f>G674+(G686-G674)*7/12</f>
        <v>4798.2975225</v>
      </c>
      <c r="H681" s="1">
        <f>H674+(H686-H674)*7/12</f>
        <v>4748.9112816666666</v>
      </c>
      <c r="I681" t="str">
        <f>_xlfn.XLOOKUP($A681,ALGLIB_SSA_XAUUSD!$J$2:$J$1001,ALGLIB_SSA_XAUUSD!$K$2:$K$1001,"",0)</f>
        <v>XAUUSD</v>
      </c>
      <c r="J681" t="str">
        <f>_xlfn.XLOOKUP($A681,ALGLIB_SSA_XAUUSD!$J$2:$J$1001,ALGLIB_SSA_XAUUSD!$L$2:$L$1001,"",0)</f>
        <v>M5</v>
      </c>
      <c r="K681">
        <f>_xlfn.XLOOKUP($A681,ALGLIB_SSA_XAUUSD!$J$2:$J$1001,ALGLIB_SSA_XAUUSD!$M$2:$M$1001,"",0)</f>
        <v>4775.2700000000004</v>
      </c>
      <c r="L681">
        <f>_xlfn.XLOOKUP($A681,ALGLIB_SSA_XAUUSD!$J$2:$J$1001,ALGLIB_SSA_XAUUSD!$N$2:$N$1001,"",0)</f>
        <v>4762.2261900000003</v>
      </c>
      <c r="M681">
        <f>_xlfn.XLOOKUP($A681,ALGLIB_SSA_XAUUSD!$J$2:$J$1001,ALGLIB_SSA_XAUUSD!$O$2:$O$1001,"",0)</f>
        <v>4754.3641699999998</v>
      </c>
      <c r="N681">
        <f>_xlfn.XLOOKUP($A681,ALGLIB_SSA_XAUUSD!$J$2:$J$1001,ALGLIB_SSA_XAUUSD!$P$2:$P$1001,"",0)</f>
        <v>4766.1809000000003</v>
      </c>
      <c r="O681">
        <f>_xlfn.XLOOKUP($A681,ALGLIB_SSA_XAUUSD!$J$2:$J$1001,ALGLIB_SSA_XAUUSD!$Q$2:$Q$1001,"",0)</f>
        <v>4744.3306000000002</v>
      </c>
      <c r="R681">
        <f t="shared" si="150"/>
        <v>1775601300</v>
      </c>
      <c r="S681" t="str">
        <f t="shared" si="151"/>
        <v>XAUUSD</v>
      </c>
      <c r="T681" t="str">
        <f t="shared" si="152"/>
        <v>M5</v>
      </c>
      <c r="U681">
        <f t="shared" si="153"/>
        <v>4775.2700000000004</v>
      </c>
      <c r="V681">
        <f t="shared" si="154"/>
        <v>4783.9065774999999</v>
      </c>
      <c r="W681">
        <f t="shared" si="155"/>
        <v>4758.7366758333337</v>
      </c>
      <c r="X681">
        <f t="shared" si="156"/>
        <v>4762.2261900000003</v>
      </c>
      <c r="Y681">
        <f t="shared" si="157"/>
        <v>4754.3641699999998</v>
      </c>
      <c r="Z681">
        <f t="shared" si="158"/>
        <v>4798.2975225</v>
      </c>
      <c r="AA681">
        <f t="shared" si="159"/>
        <v>4766.1809000000003</v>
      </c>
      <c r="AB681">
        <f t="shared" si="160"/>
        <v>4748.9112816666666</v>
      </c>
      <c r="AC681">
        <f t="shared" si="161"/>
        <v>4744.3306000000002</v>
      </c>
      <c r="AE681">
        <f t="shared" si="162"/>
        <v>4762.2261900000003</v>
      </c>
      <c r="AF681">
        <f t="shared" si="163"/>
        <v>4798.2975225</v>
      </c>
      <c r="AG681">
        <f t="shared" si="164"/>
        <v>4748.9112816666666</v>
      </c>
    </row>
    <row r="682" spans="1:33" x14ac:dyDescent="0.55000000000000004">
      <c r="A682">
        <f>ALGLIB_SSA_XAUUSD!J682</f>
        <v>1775601600</v>
      </c>
      <c r="B682" t="str">
        <f>_xlfn.XLOOKUP($A682,ALGLIB_SSA_XAUUSD!$A$2:$A$1001,ALGLIB_SSA_XAUUSD!$B$2:$B$1001,"",0)</f>
        <v/>
      </c>
      <c r="C682" t="str">
        <f>_xlfn.XLOOKUP($A682,ALGLIB_SSA_XAUUSD!$A$2:$A$1001,ALGLIB_SSA_XAUUSD!$C$2:$C$1001,"",0)</f>
        <v/>
      </c>
      <c r="D682" s="1">
        <f>D674+(D686-D674)*8/12</f>
        <v>4828.3</v>
      </c>
      <c r="E682" s="1">
        <f>E674+(E686-E674)*8/12</f>
        <v>4785.8436200000006</v>
      </c>
      <c r="F682" s="1">
        <f>F674+(F686-F674)*8/12</f>
        <v>4760.7869766666672</v>
      </c>
      <c r="G682" s="1">
        <f>G674+(G686-G674)*8/12</f>
        <v>4800.3118000000004</v>
      </c>
      <c r="H682" s="1">
        <f>H674+(H686-H674)*8/12</f>
        <v>4751.0314433333333</v>
      </c>
      <c r="I682" t="str">
        <f>_xlfn.XLOOKUP($A682,ALGLIB_SSA_XAUUSD!$J$2:$J$1001,ALGLIB_SSA_XAUUSD!$K$2:$K$1001,"",0)</f>
        <v>XAUUSD</v>
      </c>
      <c r="J682" t="str">
        <f>_xlfn.XLOOKUP($A682,ALGLIB_SSA_XAUUSD!$J$2:$J$1001,ALGLIB_SSA_XAUUSD!$L$2:$L$1001,"",0)</f>
        <v>M5</v>
      </c>
      <c r="K682">
        <f>_xlfn.XLOOKUP($A682,ALGLIB_SSA_XAUUSD!$J$2:$J$1001,ALGLIB_SSA_XAUUSD!$M$2:$M$1001,"",0)</f>
        <v>4770.0200000000004</v>
      </c>
      <c r="L682">
        <f>_xlfn.XLOOKUP($A682,ALGLIB_SSA_XAUUSD!$J$2:$J$1001,ALGLIB_SSA_XAUUSD!$N$2:$N$1001,"",0)</f>
        <v>4772.8776099999995</v>
      </c>
      <c r="M682">
        <f>_xlfn.XLOOKUP($A682,ALGLIB_SSA_XAUUSD!$J$2:$J$1001,ALGLIB_SSA_XAUUSD!$O$2:$O$1001,"",0)</f>
        <v>4763.6208900000001</v>
      </c>
      <c r="N682">
        <f>_xlfn.XLOOKUP($A682,ALGLIB_SSA_XAUUSD!$J$2:$J$1001,ALGLIB_SSA_XAUUSD!$P$2:$P$1001,"",0)</f>
        <v>4777.2227599999997</v>
      </c>
      <c r="O682">
        <f>_xlfn.XLOOKUP($A682,ALGLIB_SSA_XAUUSD!$J$2:$J$1001,ALGLIB_SSA_XAUUSD!$Q$2:$Q$1001,"",0)</f>
        <v>4754.3768200000004</v>
      </c>
      <c r="R682">
        <f t="shared" si="150"/>
        <v>1775601600</v>
      </c>
      <c r="S682" t="str">
        <f t="shared" si="151"/>
        <v>XAUUSD</v>
      </c>
      <c r="T682" t="str">
        <f t="shared" si="152"/>
        <v>M5</v>
      </c>
      <c r="U682">
        <f t="shared" si="153"/>
        <v>4770.0200000000004</v>
      </c>
      <c r="V682">
        <f t="shared" si="154"/>
        <v>4785.8436200000006</v>
      </c>
      <c r="W682">
        <f t="shared" si="155"/>
        <v>4760.7869766666672</v>
      </c>
      <c r="X682">
        <f t="shared" si="156"/>
        <v>4772.8776099999995</v>
      </c>
      <c r="Y682">
        <f t="shared" si="157"/>
        <v>4763.6208900000001</v>
      </c>
      <c r="Z682">
        <f t="shared" si="158"/>
        <v>4800.3118000000004</v>
      </c>
      <c r="AA682">
        <f t="shared" si="159"/>
        <v>4777.2227599999997</v>
      </c>
      <c r="AB682">
        <f t="shared" si="160"/>
        <v>4751.0314433333333</v>
      </c>
      <c r="AC682">
        <f t="shared" si="161"/>
        <v>4754.3768200000004</v>
      </c>
      <c r="AE682">
        <f t="shared" si="162"/>
        <v>4772.8776099999995</v>
      </c>
      <c r="AF682">
        <f t="shared" si="163"/>
        <v>4800.3118000000004</v>
      </c>
      <c r="AG682">
        <f t="shared" si="164"/>
        <v>4751.0314433333333</v>
      </c>
    </row>
    <row r="683" spans="1:33" x14ac:dyDescent="0.55000000000000004">
      <c r="A683">
        <f>ALGLIB_SSA_XAUUSD!J683</f>
        <v>1775601900</v>
      </c>
      <c r="B683" t="str">
        <f>_xlfn.XLOOKUP($A683,ALGLIB_SSA_XAUUSD!$A$2:$A$1001,ALGLIB_SSA_XAUUSD!$B$2:$B$1001,"",0)</f>
        <v/>
      </c>
      <c r="C683" t="str">
        <f>_xlfn.XLOOKUP($A683,ALGLIB_SSA_XAUUSD!$A$2:$A$1001,ALGLIB_SSA_XAUUSD!$C$2:$C$1001,"",0)</f>
        <v/>
      </c>
      <c r="D683" s="1">
        <f>D674+(D686-D674)*9/12</f>
        <v>4829.5249999999996</v>
      </c>
      <c r="E683" s="1">
        <f>E674+(E686-E674)*9/12</f>
        <v>4787.7806625000003</v>
      </c>
      <c r="F683" s="1">
        <f>F674+(F686-F674)*9/12</f>
        <v>4762.8372775000007</v>
      </c>
      <c r="G683" s="1">
        <f>G674+(G686-G674)*9/12</f>
        <v>4802.3260774999999</v>
      </c>
      <c r="H683" s="1">
        <f>H674+(H686-H674)*9/12</f>
        <v>4753.151605</v>
      </c>
      <c r="I683" t="str">
        <f>_xlfn.XLOOKUP($A683,ALGLIB_SSA_XAUUSD!$J$2:$J$1001,ALGLIB_SSA_XAUUSD!$K$2:$K$1001,"",0)</f>
        <v>XAUUSD</v>
      </c>
      <c r="J683" t="str">
        <f>_xlfn.XLOOKUP($A683,ALGLIB_SSA_XAUUSD!$J$2:$J$1001,ALGLIB_SSA_XAUUSD!$L$2:$L$1001,"",0)</f>
        <v>M5</v>
      </c>
      <c r="K683">
        <f>_xlfn.XLOOKUP($A683,ALGLIB_SSA_XAUUSD!$J$2:$J$1001,ALGLIB_SSA_XAUUSD!$M$2:$M$1001,"",0)</f>
        <v>4772.0600000000004</v>
      </c>
      <c r="L683">
        <f>_xlfn.XLOOKUP($A683,ALGLIB_SSA_XAUUSD!$J$2:$J$1001,ALGLIB_SSA_XAUUSD!$N$2:$N$1001,"",0)</f>
        <v>4784.3898799999997</v>
      </c>
      <c r="M683">
        <f>_xlfn.XLOOKUP($A683,ALGLIB_SSA_XAUUSD!$J$2:$J$1001,ALGLIB_SSA_XAUUSD!$O$2:$O$1001,"",0)</f>
        <v>4774.0053900000003</v>
      </c>
      <c r="N683">
        <f>_xlfn.XLOOKUP($A683,ALGLIB_SSA_XAUUSD!$J$2:$J$1001,ALGLIB_SSA_XAUUSD!$P$2:$P$1001,"",0)</f>
        <v>4789.1879900000004</v>
      </c>
      <c r="O683">
        <f>_xlfn.XLOOKUP($A683,ALGLIB_SSA_XAUUSD!$J$2:$J$1001,ALGLIB_SSA_XAUUSD!$Q$2:$Q$1001,"",0)</f>
        <v>4765.6237700000001</v>
      </c>
      <c r="R683">
        <f t="shared" si="150"/>
        <v>1775601900</v>
      </c>
      <c r="S683" t="str">
        <f t="shared" si="151"/>
        <v>XAUUSD</v>
      </c>
      <c r="T683" t="str">
        <f t="shared" si="152"/>
        <v>M5</v>
      </c>
      <c r="U683">
        <f t="shared" si="153"/>
        <v>4772.0600000000004</v>
      </c>
      <c r="V683">
        <f t="shared" si="154"/>
        <v>4787.7806625000003</v>
      </c>
      <c r="W683">
        <f t="shared" si="155"/>
        <v>4762.8372775000007</v>
      </c>
      <c r="X683">
        <f t="shared" si="156"/>
        <v>4784.3898799999997</v>
      </c>
      <c r="Y683">
        <f t="shared" si="157"/>
        <v>4774.0053900000003</v>
      </c>
      <c r="Z683">
        <f t="shared" si="158"/>
        <v>4802.3260774999999</v>
      </c>
      <c r="AA683">
        <f t="shared" si="159"/>
        <v>4789.1879900000004</v>
      </c>
      <c r="AB683">
        <f t="shared" si="160"/>
        <v>4753.151605</v>
      </c>
      <c r="AC683">
        <f t="shared" si="161"/>
        <v>4765.6237700000001</v>
      </c>
      <c r="AE683">
        <f t="shared" si="162"/>
        <v>4784.3898799999997</v>
      </c>
      <c r="AF683">
        <f t="shared" si="163"/>
        <v>4802.3260774999999</v>
      </c>
      <c r="AG683">
        <f t="shared" si="164"/>
        <v>4753.151605</v>
      </c>
    </row>
    <row r="684" spans="1:33" x14ac:dyDescent="0.55000000000000004">
      <c r="A684">
        <f>ALGLIB_SSA_XAUUSD!J684</f>
        <v>1775602200</v>
      </c>
      <c r="B684" t="str">
        <f>_xlfn.XLOOKUP($A684,ALGLIB_SSA_XAUUSD!$A$2:$A$1001,ALGLIB_SSA_XAUUSD!$B$2:$B$1001,"",0)</f>
        <v/>
      </c>
      <c r="C684" t="str">
        <f>_xlfn.XLOOKUP($A684,ALGLIB_SSA_XAUUSD!$A$2:$A$1001,ALGLIB_SSA_XAUUSD!$C$2:$C$1001,"",0)</f>
        <v/>
      </c>
      <c r="D684" s="1">
        <f>D674+(D686-D674)*10/12</f>
        <v>4830.75</v>
      </c>
      <c r="E684" s="1">
        <f>E674+(E686-E674)*10/12</f>
        <v>4789.717705</v>
      </c>
      <c r="F684" s="1">
        <f>F674+(F686-F674)*10/12</f>
        <v>4764.8875783333333</v>
      </c>
      <c r="G684" s="1">
        <f>G674+(G686-G674)*10/12</f>
        <v>4804.3403550000003</v>
      </c>
      <c r="H684" s="1">
        <f>H674+(H686-H674)*10/12</f>
        <v>4755.2717666666667</v>
      </c>
      <c r="I684" t="str">
        <f>_xlfn.XLOOKUP($A684,ALGLIB_SSA_XAUUSD!$J$2:$J$1001,ALGLIB_SSA_XAUUSD!$K$2:$K$1001,"",0)</f>
        <v>XAUUSD</v>
      </c>
      <c r="J684" t="str">
        <f>_xlfn.XLOOKUP($A684,ALGLIB_SSA_XAUUSD!$J$2:$J$1001,ALGLIB_SSA_XAUUSD!$L$2:$L$1001,"",0)</f>
        <v>M5</v>
      </c>
      <c r="K684">
        <f>_xlfn.XLOOKUP($A684,ALGLIB_SSA_XAUUSD!$J$2:$J$1001,ALGLIB_SSA_XAUUSD!$M$2:$M$1001,"",0)</f>
        <v>4794.3500000000004</v>
      </c>
      <c r="L684">
        <f>_xlfn.XLOOKUP($A684,ALGLIB_SSA_XAUUSD!$J$2:$J$1001,ALGLIB_SSA_XAUUSD!$N$2:$N$1001,"",0)</f>
        <v>4795.9622900000004</v>
      </c>
      <c r="M684">
        <f>_xlfn.XLOOKUP($A684,ALGLIB_SSA_XAUUSD!$J$2:$J$1001,ALGLIB_SSA_XAUUSD!$O$2:$O$1001,"",0)</f>
        <v>4784.9838399999999</v>
      </c>
      <c r="N684">
        <f>_xlfn.XLOOKUP($A684,ALGLIB_SSA_XAUUSD!$J$2:$J$1001,ALGLIB_SSA_XAUUSD!$P$2:$P$1001,"",0)</f>
        <v>4801.3135599999996</v>
      </c>
      <c r="O684">
        <f>_xlfn.XLOOKUP($A684,ALGLIB_SSA_XAUUSD!$J$2:$J$1001,ALGLIB_SSA_XAUUSD!$Q$2:$Q$1001,"",0)</f>
        <v>4777.5890499999996</v>
      </c>
      <c r="R684">
        <f t="shared" si="150"/>
        <v>1775602200</v>
      </c>
      <c r="S684" t="str">
        <f t="shared" si="151"/>
        <v>XAUUSD</v>
      </c>
      <c r="T684" t="str">
        <f t="shared" si="152"/>
        <v>M5</v>
      </c>
      <c r="U684">
        <f t="shared" si="153"/>
        <v>4794.3500000000004</v>
      </c>
      <c r="V684">
        <f t="shared" si="154"/>
        <v>4789.717705</v>
      </c>
      <c r="W684">
        <f t="shared" si="155"/>
        <v>4764.8875783333333</v>
      </c>
      <c r="X684">
        <f t="shared" si="156"/>
        <v>4795.9622900000004</v>
      </c>
      <c r="Y684">
        <f t="shared" si="157"/>
        <v>4784.9838399999999</v>
      </c>
      <c r="Z684">
        <f t="shared" si="158"/>
        <v>4804.3403550000003</v>
      </c>
      <c r="AA684">
        <f t="shared" si="159"/>
        <v>4801.3135599999996</v>
      </c>
      <c r="AB684">
        <f t="shared" si="160"/>
        <v>4755.2717666666667</v>
      </c>
      <c r="AC684">
        <f t="shared" si="161"/>
        <v>4777.5890499999996</v>
      </c>
      <c r="AE684">
        <f t="shared" si="162"/>
        <v>4795.9622900000004</v>
      </c>
      <c r="AF684">
        <f t="shared" si="163"/>
        <v>4804.3403550000003</v>
      </c>
      <c r="AG684">
        <f t="shared" si="164"/>
        <v>4755.2717666666667</v>
      </c>
    </row>
    <row r="685" spans="1:33" x14ac:dyDescent="0.55000000000000004">
      <c r="A685">
        <f>ALGLIB_SSA_XAUUSD!J685</f>
        <v>1775602500</v>
      </c>
      <c r="B685" t="str">
        <f>_xlfn.XLOOKUP($A685,ALGLIB_SSA_XAUUSD!$A$2:$A$1001,ALGLIB_SSA_XAUUSD!$B$2:$B$1001,"",0)</f>
        <v/>
      </c>
      <c r="C685" t="str">
        <f>_xlfn.XLOOKUP($A685,ALGLIB_SSA_XAUUSD!$A$2:$A$1001,ALGLIB_SSA_XAUUSD!$C$2:$C$1001,"",0)</f>
        <v/>
      </c>
      <c r="D685" s="1">
        <f>D674+(D686-D674)*11/12</f>
        <v>4831.9749999999995</v>
      </c>
      <c r="E685" s="1">
        <f>E674+(E686-E674)*11/12</f>
        <v>4791.6547475000007</v>
      </c>
      <c r="F685" s="1">
        <f>F674+(F686-F674)*11/12</f>
        <v>4766.9378791666668</v>
      </c>
      <c r="G685" s="1">
        <f>G674+(G686-G674)*11/12</f>
        <v>4806.3546324999998</v>
      </c>
      <c r="H685" s="1">
        <f>H674+(H686-H674)*11/12</f>
        <v>4757.3919283333335</v>
      </c>
      <c r="I685" t="str">
        <f>_xlfn.XLOOKUP($A685,ALGLIB_SSA_XAUUSD!$J$2:$J$1001,ALGLIB_SSA_XAUUSD!$K$2:$K$1001,"",0)</f>
        <v>XAUUSD</v>
      </c>
      <c r="J685" t="str">
        <f>_xlfn.XLOOKUP($A685,ALGLIB_SSA_XAUUSD!$J$2:$J$1001,ALGLIB_SSA_XAUUSD!$L$2:$L$1001,"",0)</f>
        <v>M5</v>
      </c>
      <c r="K685">
        <f>_xlfn.XLOOKUP($A685,ALGLIB_SSA_XAUUSD!$J$2:$J$1001,ALGLIB_SSA_XAUUSD!$M$2:$M$1001,"",0)</f>
        <v>4818.5</v>
      </c>
      <c r="L685">
        <f>_xlfn.XLOOKUP($A685,ALGLIB_SSA_XAUUSD!$J$2:$J$1001,ALGLIB_SSA_XAUUSD!$N$2:$N$1001,"",0)</f>
        <v>4806.1314400000001</v>
      </c>
      <c r="M685">
        <f>_xlfn.XLOOKUP($A685,ALGLIB_SSA_XAUUSD!$J$2:$J$1001,ALGLIB_SSA_XAUUSD!$O$2:$O$1001,"",0)</f>
        <v>4795.55764</v>
      </c>
      <c r="N685">
        <f>_xlfn.XLOOKUP($A685,ALGLIB_SSA_XAUUSD!$J$2:$J$1001,ALGLIB_SSA_XAUUSD!$P$2:$P$1001,"",0)</f>
        <v>4811.9315200000001</v>
      </c>
      <c r="O685">
        <f>_xlfn.XLOOKUP($A685,ALGLIB_SSA_XAUUSD!$J$2:$J$1001,ALGLIB_SSA_XAUUSD!$Q$2:$Q$1001,"",0)</f>
        <v>4789.1519399999997</v>
      </c>
      <c r="R685">
        <f t="shared" si="150"/>
        <v>1775602500</v>
      </c>
      <c r="S685" t="str">
        <f t="shared" si="151"/>
        <v>XAUUSD</v>
      </c>
      <c r="T685" t="str">
        <f t="shared" si="152"/>
        <v>M5</v>
      </c>
      <c r="U685">
        <f t="shared" si="153"/>
        <v>4818.5</v>
      </c>
      <c r="V685">
        <f t="shared" si="154"/>
        <v>4791.6547475000007</v>
      </c>
      <c r="W685">
        <f t="shared" si="155"/>
        <v>4766.9378791666668</v>
      </c>
      <c r="X685">
        <f t="shared" si="156"/>
        <v>4806.1314400000001</v>
      </c>
      <c r="Y685">
        <f t="shared" si="157"/>
        <v>4795.55764</v>
      </c>
      <c r="Z685">
        <f t="shared" si="158"/>
        <v>4806.3546324999998</v>
      </c>
      <c r="AA685">
        <f t="shared" si="159"/>
        <v>4811.9315200000001</v>
      </c>
      <c r="AB685">
        <f t="shared" si="160"/>
        <v>4757.3919283333335</v>
      </c>
      <c r="AC685">
        <f t="shared" si="161"/>
        <v>4789.1519399999997</v>
      </c>
      <c r="AE685">
        <f t="shared" si="162"/>
        <v>4806.1314400000001</v>
      </c>
      <c r="AF685">
        <f t="shared" si="163"/>
        <v>4806.3546324999998</v>
      </c>
      <c r="AG685">
        <f t="shared" si="164"/>
        <v>4757.3919283333335</v>
      </c>
    </row>
    <row r="686" spans="1:33" x14ac:dyDescent="0.55000000000000004">
      <c r="A686">
        <f>ALGLIB_SSA_XAUUSD!J686</f>
        <v>1775602800</v>
      </c>
      <c r="B686" t="str">
        <f>_xlfn.XLOOKUP($A686,ALGLIB_SSA_XAUUSD!$A$2:$A$1001,ALGLIB_SSA_XAUUSD!$B$2:$B$1001,"",0)</f>
        <v>XAUUSD</v>
      </c>
      <c r="C686" t="str">
        <f>_xlfn.XLOOKUP($A686,ALGLIB_SSA_XAUUSD!$A$2:$A$1001,ALGLIB_SSA_XAUUSD!$C$2:$C$1001,"",0)</f>
        <v>H1</v>
      </c>
      <c r="D686" s="2">
        <f>_xlfn.XLOOKUP($A686,ALGLIB_SSA_XAUUSD!$A$2:$A$1001,ALGLIB_SSA_XAUUSD!$D$2:$D$1001,"",0)</f>
        <v>4833.2</v>
      </c>
      <c r="E686" s="2">
        <f>_xlfn.XLOOKUP($A686,ALGLIB_SSA_XAUUSD!$A$2:$A$1001,ALGLIB_SSA_XAUUSD!$E$2:$E$1001,"",0)</f>
        <v>4793.5917900000004</v>
      </c>
      <c r="F686" s="2">
        <f>_xlfn.XLOOKUP($A686,ALGLIB_SSA_XAUUSD!$A$2:$A$1001,ALGLIB_SSA_XAUUSD!$F$2:$F$1001,"",0)</f>
        <v>4768.9881800000003</v>
      </c>
      <c r="G686" s="2">
        <f>_xlfn.XLOOKUP($A686,ALGLIB_SSA_XAUUSD!$A$2:$A$1001,ALGLIB_SSA_XAUUSD!$G$2:$G$1001,"",0)</f>
        <v>4808.3689100000001</v>
      </c>
      <c r="H686" s="2">
        <f>_xlfn.XLOOKUP($A686,ALGLIB_SSA_XAUUSD!$A$2:$A$1001,ALGLIB_SSA_XAUUSD!$H$2:$H$1001,"",0)</f>
        <v>4759.5120900000002</v>
      </c>
      <c r="I686" t="str">
        <f>_xlfn.XLOOKUP($A686,ALGLIB_SSA_XAUUSD!$J$2:$J$1001,ALGLIB_SSA_XAUUSD!$K$2:$K$1001,"",0)</f>
        <v>XAUUSD</v>
      </c>
      <c r="J686" t="str">
        <f>_xlfn.XLOOKUP($A686,ALGLIB_SSA_XAUUSD!$J$2:$J$1001,ALGLIB_SSA_XAUUSD!$L$2:$L$1001,"",0)</f>
        <v>M5</v>
      </c>
      <c r="K686">
        <f>_xlfn.XLOOKUP($A686,ALGLIB_SSA_XAUUSD!$J$2:$J$1001,ALGLIB_SSA_XAUUSD!$M$2:$M$1001,"",0)</f>
        <v>4810.66</v>
      </c>
      <c r="L686">
        <f>_xlfn.XLOOKUP($A686,ALGLIB_SSA_XAUUSD!$J$2:$J$1001,ALGLIB_SSA_XAUUSD!$N$2:$N$1001,"",0)</f>
        <v>4813.5291500000003</v>
      </c>
      <c r="M686">
        <f>_xlfn.XLOOKUP($A686,ALGLIB_SSA_XAUUSD!$J$2:$J$1001,ALGLIB_SSA_XAUUSD!$O$2:$O$1001,"",0)</f>
        <v>4804.5433999999996</v>
      </c>
      <c r="N686">
        <f>_xlfn.XLOOKUP($A686,ALGLIB_SSA_XAUUSD!$J$2:$J$1001,ALGLIB_SSA_XAUUSD!$P$2:$P$1001,"",0)</f>
        <v>4819.7412100000001</v>
      </c>
      <c r="O686">
        <f>_xlfn.XLOOKUP($A686,ALGLIB_SSA_XAUUSD!$J$2:$J$1001,ALGLIB_SSA_XAUUSD!$Q$2:$Q$1001,"",0)</f>
        <v>4798.8532500000001</v>
      </c>
      <c r="R686">
        <f t="shared" si="150"/>
        <v>1775602800</v>
      </c>
      <c r="S686" t="str">
        <f t="shared" si="151"/>
        <v>XAUUSD</v>
      </c>
      <c r="T686" t="str">
        <f t="shared" si="152"/>
        <v>M5</v>
      </c>
      <c r="U686">
        <f t="shared" si="153"/>
        <v>4810.66</v>
      </c>
      <c r="V686">
        <f t="shared" si="154"/>
        <v>4793.5917900000004</v>
      </c>
      <c r="W686">
        <f t="shared" si="155"/>
        <v>4768.9881800000003</v>
      </c>
      <c r="X686">
        <f t="shared" si="156"/>
        <v>4813.5291500000003</v>
      </c>
      <c r="Y686">
        <f t="shared" si="157"/>
        <v>4804.5433999999996</v>
      </c>
      <c r="Z686">
        <f t="shared" si="158"/>
        <v>4808.3689100000001</v>
      </c>
      <c r="AA686">
        <f t="shared" si="159"/>
        <v>4819.7412100000001</v>
      </c>
      <c r="AB686">
        <f t="shared" si="160"/>
        <v>4759.5120900000002</v>
      </c>
      <c r="AC686">
        <f t="shared" si="161"/>
        <v>4798.8532500000001</v>
      </c>
      <c r="AE686">
        <f t="shared" si="162"/>
        <v>4813.5291500000003</v>
      </c>
      <c r="AF686">
        <f t="shared" si="163"/>
        <v>4808.3689100000001</v>
      </c>
      <c r="AG686">
        <f t="shared" si="164"/>
        <v>4759.5120900000002</v>
      </c>
    </row>
    <row r="687" spans="1:33" x14ac:dyDescent="0.55000000000000004">
      <c r="A687">
        <f>ALGLIB_SSA_XAUUSD!J687</f>
        <v>1775603100</v>
      </c>
      <c r="B687" t="str">
        <f>_xlfn.XLOOKUP($A687,ALGLIB_SSA_XAUUSD!$A$2:$A$1001,ALGLIB_SSA_XAUUSD!$B$2:$B$1001,"",0)</f>
        <v/>
      </c>
      <c r="C687" t="str">
        <f>_xlfn.XLOOKUP($A687,ALGLIB_SSA_XAUUSD!$A$2:$A$1001,ALGLIB_SSA_XAUUSD!$C$2:$C$1001,"",0)</f>
        <v/>
      </c>
      <c r="D687" s="1">
        <f>D686+(D698-D686)*1/12</f>
        <v>4831.9158333333335</v>
      </c>
      <c r="E687" s="1">
        <f>E686+(E698-E686)*1/12</f>
        <v>4794.9908825000002</v>
      </c>
      <c r="F687" s="1">
        <f>F686+(F698-F686)*1/12</f>
        <v>4770.7128766666665</v>
      </c>
      <c r="G687" s="1">
        <f>G686+(G698-G686)*1/12</f>
        <v>4809.8527933333335</v>
      </c>
      <c r="H687" s="1">
        <f>H686+(H698-H686)*1/12</f>
        <v>4761.2734833333334</v>
      </c>
      <c r="I687" t="str">
        <f>_xlfn.XLOOKUP($A687,ALGLIB_SSA_XAUUSD!$J$2:$J$1001,ALGLIB_SSA_XAUUSD!$K$2:$K$1001,"",0)</f>
        <v>XAUUSD</v>
      </c>
      <c r="J687" t="str">
        <f>_xlfn.XLOOKUP($A687,ALGLIB_SSA_XAUUSD!$J$2:$J$1001,ALGLIB_SSA_XAUUSD!$L$2:$L$1001,"",0)</f>
        <v>M5</v>
      </c>
      <c r="K687">
        <f>_xlfn.XLOOKUP($A687,ALGLIB_SSA_XAUUSD!$J$2:$J$1001,ALGLIB_SSA_XAUUSD!$M$2:$M$1001,"",0)</f>
        <v>4814.95</v>
      </c>
      <c r="L687">
        <f>_xlfn.XLOOKUP($A687,ALGLIB_SSA_XAUUSD!$J$2:$J$1001,ALGLIB_SSA_XAUUSD!$N$2:$N$1001,"",0)</f>
        <v>4817.9768199999999</v>
      </c>
      <c r="M687">
        <f>_xlfn.XLOOKUP($A687,ALGLIB_SSA_XAUUSD!$J$2:$J$1001,ALGLIB_SSA_XAUUSD!$O$2:$O$1001,"",0)</f>
        <v>4811.2601100000002</v>
      </c>
      <c r="N687">
        <f>_xlfn.XLOOKUP($A687,ALGLIB_SSA_XAUUSD!$J$2:$J$1001,ALGLIB_SSA_XAUUSD!$P$2:$P$1001,"",0)</f>
        <v>4824.1726099999996</v>
      </c>
      <c r="O687">
        <f>_xlfn.XLOOKUP($A687,ALGLIB_SSA_XAUUSD!$J$2:$J$1001,ALGLIB_SSA_XAUUSD!$Q$2:$Q$1001,"",0)</f>
        <v>4805.8711999999996</v>
      </c>
      <c r="R687">
        <f t="shared" si="150"/>
        <v>1775603100</v>
      </c>
      <c r="S687" t="str">
        <f t="shared" si="151"/>
        <v>XAUUSD</v>
      </c>
      <c r="T687" t="str">
        <f t="shared" si="152"/>
        <v>M5</v>
      </c>
      <c r="U687">
        <f t="shared" si="153"/>
        <v>4814.95</v>
      </c>
      <c r="V687">
        <f t="shared" si="154"/>
        <v>4794.9908825000002</v>
      </c>
      <c r="W687">
        <f t="shared" si="155"/>
        <v>4770.7128766666665</v>
      </c>
      <c r="X687">
        <f t="shared" si="156"/>
        <v>4817.9768199999999</v>
      </c>
      <c r="Y687">
        <f t="shared" si="157"/>
        <v>4811.2601100000002</v>
      </c>
      <c r="Z687">
        <f t="shared" si="158"/>
        <v>4809.8527933333335</v>
      </c>
      <c r="AA687">
        <f t="shared" si="159"/>
        <v>4824.1726099999996</v>
      </c>
      <c r="AB687">
        <f t="shared" si="160"/>
        <v>4761.2734833333334</v>
      </c>
      <c r="AC687">
        <f t="shared" si="161"/>
        <v>4805.8711999999996</v>
      </c>
      <c r="AE687">
        <f t="shared" si="162"/>
        <v>4817.9768199999999</v>
      </c>
      <c r="AF687">
        <f t="shared" si="163"/>
        <v>4809.8527933333335</v>
      </c>
      <c r="AG687">
        <f t="shared" si="164"/>
        <v>4761.2734833333334</v>
      </c>
    </row>
    <row r="688" spans="1:33" x14ac:dyDescent="0.55000000000000004">
      <c r="A688">
        <f>ALGLIB_SSA_XAUUSD!J688</f>
        <v>1775603400</v>
      </c>
      <c r="B688" t="str">
        <f>_xlfn.XLOOKUP($A688,ALGLIB_SSA_XAUUSD!$A$2:$A$1001,ALGLIB_SSA_XAUUSD!$B$2:$B$1001,"",0)</f>
        <v/>
      </c>
      <c r="C688" t="str">
        <f>_xlfn.XLOOKUP($A688,ALGLIB_SSA_XAUUSD!$A$2:$A$1001,ALGLIB_SSA_XAUUSD!$C$2:$C$1001,"",0)</f>
        <v/>
      </c>
      <c r="D688" s="1">
        <f>D686+(D698-D686)*2/12</f>
        <v>4830.6316666666662</v>
      </c>
      <c r="E688" s="1">
        <f>E686+(E698-E686)*2/12</f>
        <v>4796.389975</v>
      </c>
      <c r="F688" s="1">
        <f>F686+(F698-F686)*2/12</f>
        <v>4772.4375733333336</v>
      </c>
      <c r="G688" s="1">
        <f>G686+(G698-G686)*2/12</f>
        <v>4811.3366766666668</v>
      </c>
      <c r="H688" s="1">
        <f>H686+(H698-H686)*2/12</f>
        <v>4763.0348766666666</v>
      </c>
      <c r="I688" t="str">
        <f>_xlfn.XLOOKUP($A688,ALGLIB_SSA_XAUUSD!$J$2:$J$1001,ALGLIB_SSA_XAUUSD!$K$2:$K$1001,"",0)</f>
        <v>XAUUSD</v>
      </c>
      <c r="J688" t="str">
        <f>_xlfn.XLOOKUP($A688,ALGLIB_SSA_XAUUSD!$J$2:$J$1001,ALGLIB_SSA_XAUUSD!$L$2:$L$1001,"",0)</f>
        <v>M5</v>
      </c>
      <c r="K688">
        <f>_xlfn.XLOOKUP($A688,ALGLIB_SSA_XAUUSD!$J$2:$J$1001,ALGLIB_SSA_XAUUSD!$M$2:$M$1001,"",0)</f>
        <v>4817.9399999999996</v>
      </c>
      <c r="L688">
        <f>_xlfn.XLOOKUP($A688,ALGLIB_SSA_XAUUSD!$J$2:$J$1001,ALGLIB_SSA_XAUUSD!$N$2:$N$1001,"",0)</f>
        <v>4819.4851500000004</v>
      </c>
      <c r="M688">
        <f>_xlfn.XLOOKUP($A688,ALGLIB_SSA_XAUUSD!$J$2:$J$1001,ALGLIB_SSA_XAUUSD!$O$2:$O$1001,"",0)</f>
        <v>4815.3726299999998</v>
      </c>
      <c r="N688">
        <f>_xlfn.XLOOKUP($A688,ALGLIB_SSA_XAUUSD!$J$2:$J$1001,ALGLIB_SSA_XAUUSD!$P$2:$P$1001,"",0)</f>
        <v>4825.4617600000001</v>
      </c>
      <c r="O688">
        <f>_xlfn.XLOOKUP($A688,ALGLIB_SSA_XAUUSD!$J$2:$J$1001,ALGLIB_SSA_XAUUSD!$Q$2:$Q$1001,"",0)</f>
        <v>4809.9027900000001</v>
      </c>
      <c r="R688">
        <f t="shared" si="150"/>
        <v>1775603400</v>
      </c>
      <c r="S688" t="str">
        <f t="shared" si="151"/>
        <v>XAUUSD</v>
      </c>
      <c r="T688" t="str">
        <f t="shared" si="152"/>
        <v>M5</v>
      </c>
      <c r="U688">
        <f t="shared" si="153"/>
        <v>4817.9399999999996</v>
      </c>
      <c r="V688">
        <f t="shared" si="154"/>
        <v>4796.389975</v>
      </c>
      <c r="W688">
        <f t="shared" si="155"/>
        <v>4772.4375733333336</v>
      </c>
      <c r="X688">
        <f t="shared" si="156"/>
        <v>4819.4851500000004</v>
      </c>
      <c r="Y688">
        <f t="shared" si="157"/>
        <v>4815.3726299999998</v>
      </c>
      <c r="Z688">
        <f t="shared" si="158"/>
        <v>4811.3366766666668</v>
      </c>
      <c r="AA688">
        <f t="shared" si="159"/>
        <v>4825.4617600000001</v>
      </c>
      <c r="AB688">
        <f t="shared" si="160"/>
        <v>4763.0348766666666</v>
      </c>
      <c r="AC688">
        <f t="shared" si="161"/>
        <v>4809.9027900000001</v>
      </c>
      <c r="AE688">
        <f t="shared" si="162"/>
        <v>4819.4851500000004</v>
      </c>
      <c r="AF688">
        <f t="shared" si="163"/>
        <v>4811.3366766666668</v>
      </c>
      <c r="AG688">
        <f t="shared" si="164"/>
        <v>4763.0348766666666</v>
      </c>
    </row>
    <row r="689" spans="1:33" x14ac:dyDescent="0.55000000000000004">
      <c r="A689">
        <f>ALGLIB_SSA_XAUUSD!J689</f>
        <v>1775603700</v>
      </c>
      <c r="B689" t="str">
        <f>_xlfn.XLOOKUP($A689,ALGLIB_SSA_XAUUSD!$A$2:$A$1001,ALGLIB_SSA_XAUUSD!$B$2:$B$1001,"",0)</f>
        <v/>
      </c>
      <c r="C689" t="str">
        <f>_xlfn.XLOOKUP($A689,ALGLIB_SSA_XAUUSD!$A$2:$A$1001,ALGLIB_SSA_XAUUSD!$C$2:$C$1001,"",0)</f>
        <v/>
      </c>
      <c r="D689" s="1">
        <f>D686+(D698-D686)*3/12</f>
        <v>4829.3474999999999</v>
      </c>
      <c r="E689" s="1">
        <f>E686+(E698-E686)*3/12</f>
        <v>4797.7890674999999</v>
      </c>
      <c r="F689" s="1">
        <f>F686+(F698-F686)*3/12</f>
        <v>4774.1622700000007</v>
      </c>
      <c r="G689" s="1">
        <f>G686+(G698-G686)*3/12</f>
        <v>4812.8205600000001</v>
      </c>
      <c r="H689" s="1">
        <f>H686+(H698-H686)*3/12</f>
        <v>4764.7962699999998</v>
      </c>
      <c r="I689" t="str">
        <f>_xlfn.XLOOKUP($A689,ALGLIB_SSA_XAUUSD!$J$2:$J$1001,ALGLIB_SSA_XAUUSD!$K$2:$K$1001,"",0)</f>
        <v>XAUUSD</v>
      </c>
      <c r="J689" t="str">
        <f>_xlfn.XLOOKUP($A689,ALGLIB_SSA_XAUUSD!$J$2:$J$1001,ALGLIB_SSA_XAUUSD!$L$2:$L$1001,"",0)</f>
        <v>M5</v>
      </c>
      <c r="K689">
        <f>_xlfn.XLOOKUP($A689,ALGLIB_SSA_XAUUSD!$J$2:$J$1001,ALGLIB_SSA_XAUUSD!$M$2:$M$1001,"",0)</f>
        <v>4824.26</v>
      </c>
      <c r="L689">
        <f>_xlfn.XLOOKUP($A689,ALGLIB_SSA_XAUUSD!$J$2:$J$1001,ALGLIB_SSA_XAUUSD!$N$2:$N$1001,"",0)</f>
        <v>4818.5700699999998</v>
      </c>
      <c r="M689">
        <f>_xlfn.XLOOKUP($A689,ALGLIB_SSA_XAUUSD!$J$2:$J$1001,ALGLIB_SSA_XAUUSD!$O$2:$O$1001,"",0)</f>
        <v>4816.9713499999998</v>
      </c>
      <c r="N689">
        <f>_xlfn.XLOOKUP($A689,ALGLIB_SSA_XAUUSD!$J$2:$J$1001,ALGLIB_SSA_XAUUSD!$P$2:$P$1001,"",0)</f>
        <v>4824.1479300000001</v>
      </c>
      <c r="O689">
        <f>_xlfn.XLOOKUP($A689,ALGLIB_SSA_XAUUSD!$J$2:$J$1001,ALGLIB_SSA_XAUUSD!$Q$2:$Q$1001,"",0)</f>
        <v>4811.2437099999997</v>
      </c>
      <c r="R689">
        <f t="shared" si="150"/>
        <v>1775603700</v>
      </c>
      <c r="S689" t="str">
        <f t="shared" si="151"/>
        <v>XAUUSD</v>
      </c>
      <c r="T689" t="str">
        <f t="shared" si="152"/>
        <v>M5</v>
      </c>
      <c r="U689">
        <f t="shared" si="153"/>
        <v>4824.26</v>
      </c>
      <c r="V689">
        <f t="shared" si="154"/>
        <v>4797.7890674999999</v>
      </c>
      <c r="W689">
        <f t="shared" si="155"/>
        <v>4774.1622700000007</v>
      </c>
      <c r="X689">
        <f t="shared" si="156"/>
        <v>4818.5700699999998</v>
      </c>
      <c r="Y689">
        <f t="shared" si="157"/>
        <v>4816.9713499999998</v>
      </c>
      <c r="Z689">
        <f t="shared" si="158"/>
        <v>4812.8205600000001</v>
      </c>
      <c r="AA689">
        <f t="shared" si="159"/>
        <v>4824.1479300000001</v>
      </c>
      <c r="AB689">
        <f t="shared" si="160"/>
        <v>4764.7962699999998</v>
      </c>
      <c r="AC689">
        <f t="shared" si="161"/>
        <v>4811.2437099999997</v>
      </c>
      <c r="AE689">
        <f t="shared" si="162"/>
        <v>4818.5700699999998</v>
      </c>
      <c r="AF689">
        <f t="shared" si="163"/>
        <v>4812.8205600000001</v>
      </c>
      <c r="AG689">
        <f t="shared" si="164"/>
        <v>4764.7962699999998</v>
      </c>
    </row>
    <row r="690" spans="1:33" x14ac:dyDescent="0.55000000000000004">
      <c r="A690">
        <f>ALGLIB_SSA_XAUUSD!J690</f>
        <v>1775604000</v>
      </c>
      <c r="B690" t="str">
        <f>_xlfn.XLOOKUP($A690,ALGLIB_SSA_XAUUSD!$A$2:$A$1001,ALGLIB_SSA_XAUUSD!$B$2:$B$1001,"",0)</f>
        <v/>
      </c>
      <c r="C690" t="str">
        <f>_xlfn.XLOOKUP($A690,ALGLIB_SSA_XAUUSD!$A$2:$A$1001,ALGLIB_SSA_XAUUSD!$C$2:$C$1001,"",0)</f>
        <v/>
      </c>
      <c r="D690" s="1">
        <f>D686+(D698-D686)*4/12</f>
        <v>4828.0633333333335</v>
      </c>
      <c r="E690" s="1">
        <f>E686+(E698-E686)*4/12</f>
        <v>4799.1881600000006</v>
      </c>
      <c r="F690" s="1">
        <f>F686+(F698-F686)*4/12</f>
        <v>4775.8869666666669</v>
      </c>
      <c r="G690" s="1">
        <f>G686+(G698-G686)*4/12</f>
        <v>4814.3044433333334</v>
      </c>
      <c r="H690" s="1">
        <f>H686+(H698-H686)*4/12</f>
        <v>4766.557663333333</v>
      </c>
      <c r="I690" t="str">
        <f>_xlfn.XLOOKUP($A690,ALGLIB_SSA_XAUUSD!$J$2:$J$1001,ALGLIB_SSA_XAUUSD!$K$2:$K$1001,"",0)</f>
        <v>XAUUSD</v>
      </c>
      <c r="J690" t="str">
        <f>_xlfn.XLOOKUP($A690,ALGLIB_SSA_XAUUSD!$J$2:$J$1001,ALGLIB_SSA_XAUUSD!$L$2:$L$1001,"",0)</f>
        <v>M5</v>
      </c>
      <c r="K690">
        <f>_xlfn.XLOOKUP($A690,ALGLIB_SSA_XAUUSD!$J$2:$J$1001,ALGLIB_SSA_XAUUSD!$M$2:$M$1001,"",0)</f>
        <v>4818.28</v>
      </c>
      <c r="L690">
        <f>_xlfn.XLOOKUP($A690,ALGLIB_SSA_XAUUSD!$J$2:$J$1001,ALGLIB_SSA_XAUUSD!$N$2:$N$1001,"",0)</f>
        <v>4816.0297300000002</v>
      </c>
      <c r="M690">
        <f>_xlfn.XLOOKUP($A690,ALGLIB_SSA_XAUUSD!$J$2:$J$1001,ALGLIB_SSA_XAUUSD!$O$2:$O$1001,"",0)</f>
        <v>4816.50054</v>
      </c>
      <c r="N690">
        <f>_xlfn.XLOOKUP($A690,ALGLIB_SSA_XAUUSD!$J$2:$J$1001,ALGLIB_SSA_XAUUSD!$P$2:$P$1001,"",0)</f>
        <v>4821.1774599999999</v>
      </c>
      <c r="O690">
        <f>_xlfn.XLOOKUP($A690,ALGLIB_SSA_XAUUSD!$J$2:$J$1001,ALGLIB_SSA_XAUUSD!$Q$2:$Q$1001,"",0)</f>
        <v>4810.5446300000003</v>
      </c>
      <c r="R690">
        <f t="shared" si="150"/>
        <v>1775604000</v>
      </c>
      <c r="S690" t="str">
        <f t="shared" si="151"/>
        <v>XAUUSD</v>
      </c>
      <c r="T690" t="str">
        <f t="shared" si="152"/>
        <v>M5</v>
      </c>
      <c r="U690">
        <f t="shared" si="153"/>
        <v>4818.28</v>
      </c>
      <c r="V690">
        <f t="shared" si="154"/>
        <v>4799.1881600000006</v>
      </c>
      <c r="W690">
        <f t="shared" si="155"/>
        <v>4775.8869666666669</v>
      </c>
      <c r="X690">
        <f t="shared" si="156"/>
        <v>4816.0297300000002</v>
      </c>
      <c r="Y690">
        <f t="shared" si="157"/>
        <v>4816.50054</v>
      </c>
      <c r="Z690">
        <f t="shared" si="158"/>
        <v>4814.3044433333334</v>
      </c>
      <c r="AA690">
        <f t="shared" si="159"/>
        <v>4821.1774599999999</v>
      </c>
      <c r="AB690">
        <f t="shared" si="160"/>
        <v>4766.557663333333</v>
      </c>
      <c r="AC690">
        <f t="shared" si="161"/>
        <v>4810.5446300000003</v>
      </c>
      <c r="AE690">
        <f t="shared" si="162"/>
        <v>4816.0297300000002</v>
      </c>
      <c r="AF690">
        <f t="shared" si="163"/>
        <v>4814.3044433333334</v>
      </c>
      <c r="AG690">
        <f t="shared" si="164"/>
        <v>4766.557663333333</v>
      </c>
    </row>
    <row r="691" spans="1:33" x14ac:dyDescent="0.55000000000000004">
      <c r="A691">
        <f>ALGLIB_SSA_XAUUSD!J691</f>
        <v>1775604300</v>
      </c>
      <c r="B691" t="str">
        <f>_xlfn.XLOOKUP($A691,ALGLIB_SSA_XAUUSD!$A$2:$A$1001,ALGLIB_SSA_XAUUSD!$B$2:$B$1001,"",0)</f>
        <v/>
      </c>
      <c r="C691" t="str">
        <f>_xlfn.XLOOKUP($A691,ALGLIB_SSA_XAUUSD!$A$2:$A$1001,ALGLIB_SSA_XAUUSD!$C$2:$C$1001,"",0)</f>
        <v/>
      </c>
      <c r="D691" s="1">
        <f>D686+(D698-D686)*5/12</f>
        <v>4826.7791666666662</v>
      </c>
      <c r="E691" s="1">
        <f>E686+(E698-E686)*5/12</f>
        <v>4800.5872525000004</v>
      </c>
      <c r="F691" s="1">
        <f>F686+(F698-F686)*5/12</f>
        <v>4777.6116633333331</v>
      </c>
      <c r="G691" s="1">
        <f>G686+(G698-G686)*5/12</f>
        <v>4815.7883266666668</v>
      </c>
      <c r="H691" s="1">
        <f>H686+(H698-H686)*5/12</f>
        <v>4768.3190566666663</v>
      </c>
      <c r="I691" t="str">
        <f>_xlfn.XLOOKUP($A691,ALGLIB_SSA_XAUUSD!$J$2:$J$1001,ALGLIB_SSA_XAUUSD!$K$2:$K$1001,"",0)</f>
        <v>XAUUSD</v>
      </c>
      <c r="J691" t="str">
        <f>_xlfn.XLOOKUP($A691,ALGLIB_SSA_XAUUSD!$J$2:$J$1001,ALGLIB_SSA_XAUUSD!$L$2:$L$1001,"",0)</f>
        <v>M5</v>
      </c>
      <c r="K691">
        <f>_xlfn.XLOOKUP($A691,ALGLIB_SSA_XAUUSD!$J$2:$J$1001,ALGLIB_SSA_XAUUSD!$M$2:$M$1001,"",0)</f>
        <v>4814.83</v>
      </c>
      <c r="L691">
        <f>_xlfn.XLOOKUP($A691,ALGLIB_SSA_XAUUSD!$J$2:$J$1001,ALGLIB_SSA_XAUUSD!$N$2:$N$1001,"",0)</f>
        <v>4813.2276000000002</v>
      </c>
      <c r="M691">
        <f>_xlfn.XLOOKUP($A691,ALGLIB_SSA_XAUUSD!$J$2:$J$1001,ALGLIB_SSA_XAUUSD!$O$2:$O$1001,"",0)</f>
        <v>4814.8640699999996</v>
      </c>
      <c r="N691">
        <f>_xlfn.XLOOKUP($A691,ALGLIB_SSA_XAUUSD!$J$2:$J$1001,ALGLIB_SSA_XAUUSD!$P$2:$P$1001,"",0)</f>
        <v>4817.78352</v>
      </c>
      <c r="O691">
        <f>_xlfn.XLOOKUP($A691,ALGLIB_SSA_XAUUSD!$J$2:$J$1001,ALGLIB_SSA_XAUUSD!$Q$2:$Q$1001,"",0)</f>
        <v>4808.6570499999998</v>
      </c>
      <c r="R691">
        <f t="shared" si="150"/>
        <v>1775604300</v>
      </c>
      <c r="S691" t="str">
        <f t="shared" si="151"/>
        <v>XAUUSD</v>
      </c>
      <c r="T691" t="str">
        <f t="shared" si="152"/>
        <v>M5</v>
      </c>
      <c r="U691">
        <f t="shared" si="153"/>
        <v>4814.83</v>
      </c>
      <c r="V691">
        <f t="shared" si="154"/>
        <v>4800.5872525000004</v>
      </c>
      <c r="W691">
        <f t="shared" si="155"/>
        <v>4777.6116633333331</v>
      </c>
      <c r="X691">
        <f t="shared" si="156"/>
        <v>4813.2276000000002</v>
      </c>
      <c r="Y691">
        <f t="shared" si="157"/>
        <v>4814.8640699999996</v>
      </c>
      <c r="Z691">
        <f t="shared" si="158"/>
        <v>4815.7883266666668</v>
      </c>
      <c r="AA691">
        <f t="shared" si="159"/>
        <v>4817.78352</v>
      </c>
      <c r="AB691">
        <f t="shared" si="160"/>
        <v>4768.3190566666663</v>
      </c>
      <c r="AC691">
        <f t="shared" si="161"/>
        <v>4808.6570499999998</v>
      </c>
      <c r="AE691">
        <f t="shared" si="162"/>
        <v>4813.2276000000002</v>
      </c>
      <c r="AF691">
        <f t="shared" si="163"/>
        <v>4815.7883266666668</v>
      </c>
      <c r="AG691">
        <f t="shared" si="164"/>
        <v>4768.3190566666663</v>
      </c>
    </row>
    <row r="692" spans="1:33" x14ac:dyDescent="0.55000000000000004">
      <c r="A692">
        <f>ALGLIB_SSA_XAUUSD!J692</f>
        <v>1775604600</v>
      </c>
      <c r="B692" t="str">
        <f>_xlfn.XLOOKUP($A692,ALGLIB_SSA_XAUUSD!$A$2:$A$1001,ALGLIB_SSA_XAUUSD!$B$2:$B$1001,"",0)</f>
        <v/>
      </c>
      <c r="C692" t="str">
        <f>_xlfn.XLOOKUP($A692,ALGLIB_SSA_XAUUSD!$A$2:$A$1001,ALGLIB_SSA_XAUUSD!$C$2:$C$1001,"",0)</f>
        <v/>
      </c>
      <c r="D692" s="1">
        <f>D686+(D698-D686)*6/12</f>
        <v>4825.4949999999999</v>
      </c>
      <c r="E692" s="1">
        <f>E686+(E698-E686)*6/12</f>
        <v>4801.9863450000003</v>
      </c>
      <c r="F692" s="1">
        <f>F686+(F698-F686)*6/12</f>
        <v>4779.3363600000002</v>
      </c>
      <c r="G692" s="1">
        <f>G686+(G698-G686)*6/12</f>
        <v>4817.2722100000001</v>
      </c>
      <c r="H692" s="1">
        <f>H686+(H698-H686)*6/12</f>
        <v>4770.0804499999995</v>
      </c>
      <c r="I692" t="str">
        <f>_xlfn.XLOOKUP($A692,ALGLIB_SSA_XAUUSD!$J$2:$J$1001,ALGLIB_SSA_XAUUSD!$K$2:$K$1001,"",0)</f>
        <v>XAUUSD</v>
      </c>
      <c r="J692" t="str">
        <f>_xlfn.XLOOKUP($A692,ALGLIB_SSA_XAUUSD!$J$2:$J$1001,ALGLIB_SSA_XAUUSD!$L$2:$L$1001,"",0)</f>
        <v>M5</v>
      </c>
      <c r="K692">
        <f>_xlfn.XLOOKUP($A692,ALGLIB_SSA_XAUUSD!$J$2:$J$1001,ALGLIB_SSA_XAUUSD!$M$2:$M$1001,"",0)</f>
        <v>4808.3</v>
      </c>
      <c r="L692">
        <f>_xlfn.XLOOKUP($A692,ALGLIB_SSA_XAUUSD!$J$2:$J$1001,ALGLIB_SSA_XAUUSD!$N$2:$N$1001,"",0)</f>
        <v>4811.4182199999996</v>
      </c>
      <c r="M692">
        <f>_xlfn.XLOOKUP($A692,ALGLIB_SSA_XAUUSD!$J$2:$J$1001,ALGLIB_SSA_XAUUSD!$O$2:$O$1001,"",0)</f>
        <v>4813.1411399999997</v>
      </c>
      <c r="N692">
        <f>_xlfn.XLOOKUP($A692,ALGLIB_SSA_XAUUSD!$J$2:$J$1001,ALGLIB_SSA_XAUUSD!$P$2:$P$1001,"",0)</f>
        <v>4815.5457999999999</v>
      </c>
      <c r="O692">
        <f>_xlfn.XLOOKUP($A692,ALGLIB_SSA_XAUUSD!$J$2:$J$1001,ALGLIB_SSA_XAUUSD!$Q$2:$Q$1001,"",0)</f>
        <v>4806.9727999999996</v>
      </c>
      <c r="R692">
        <f t="shared" si="150"/>
        <v>1775604600</v>
      </c>
      <c r="S692" t="str">
        <f t="shared" si="151"/>
        <v>XAUUSD</v>
      </c>
      <c r="T692" t="str">
        <f t="shared" si="152"/>
        <v>M5</v>
      </c>
      <c r="U692">
        <f t="shared" si="153"/>
        <v>4808.3</v>
      </c>
      <c r="V692">
        <f t="shared" si="154"/>
        <v>4801.9863450000003</v>
      </c>
      <c r="W692">
        <f t="shared" si="155"/>
        <v>4779.3363600000002</v>
      </c>
      <c r="X692">
        <f t="shared" si="156"/>
        <v>4811.4182199999996</v>
      </c>
      <c r="Y692">
        <f t="shared" si="157"/>
        <v>4813.1411399999997</v>
      </c>
      <c r="Z692">
        <f t="shared" si="158"/>
        <v>4817.2722100000001</v>
      </c>
      <c r="AA692">
        <f t="shared" si="159"/>
        <v>4815.5457999999999</v>
      </c>
      <c r="AB692">
        <f t="shared" si="160"/>
        <v>4770.0804499999995</v>
      </c>
      <c r="AC692">
        <f t="shared" si="161"/>
        <v>4806.9727999999996</v>
      </c>
      <c r="AE692">
        <f t="shared" si="162"/>
        <v>4811.4182199999996</v>
      </c>
      <c r="AF692">
        <f t="shared" si="163"/>
        <v>4817.2722100000001</v>
      </c>
      <c r="AG692">
        <f t="shared" si="164"/>
        <v>4770.0804499999995</v>
      </c>
    </row>
    <row r="693" spans="1:33" x14ac:dyDescent="0.55000000000000004">
      <c r="A693">
        <f>ALGLIB_SSA_XAUUSD!J693</f>
        <v>1775604900</v>
      </c>
      <c r="B693" t="str">
        <f>_xlfn.XLOOKUP($A693,ALGLIB_SSA_XAUUSD!$A$2:$A$1001,ALGLIB_SSA_XAUUSD!$B$2:$B$1001,"",0)</f>
        <v/>
      </c>
      <c r="C693" t="str">
        <f>_xlfn.XLOOKUP($A693,ALGLIB_SSA_XAUUSD!$A$2:$A$1001,ALGLIB_SSA_XAUUSD!$C$2:$C$1001,"",0)</f>
        <v/>
      </c>
      <c r="D693" s="1">
        <f>D686+(D698-D686)*7/12</f>
        <v>4824.2108333333335</v>
      </c>
      <c r="E693" s="1">
        <f>E686+(E698-E686)*7/12</f>
        <v>4803.3854375000001</v>
      </c>
      <c r="F693" s="1">
        <f>F686+(F698-F686)*7/12</f>
        <v>4781.0610566666674</v>
      </c>
      <c r="G693" s="1">
        <f>G686+(G698-G686)*7/12</f>
        <v>4818.7560933333334</v>
      </c>
      <c r="H693" s="1">
        <f>H686+(H698-H686)*7/12</f>
        <v>4771.8418433333336</v>
      </c>
      <c r="I693" t="str">
        <f>_xlfn.XLOOKUP($A693,ALGLIB_SSA_XAUUSD!$J$2:$J$1001,ALGLIB_SSA_XAUUSD!$K$2:$K$1001,"",0)</f>
        <v>XAUUSD</v>
      </c>
      <c r="J693" t="str">
        <f>_xlfn.XLOOKUP($A693,ALGLIB_SSA_XAUUSD!$J$2:$J$1001,ALGLIB_SSA_XAUUSD!$L$2:$L$1001,"",0)</f>
        <v>M5</v>
      </c>
      <c r="K693">
        <f>_xlfn.XLOOKUP($A693,ALGLIB_SSA_XAUUSD!$J$2:$J$1001,ALGLIB_SSA_XAUUSD!$M$2:$M$1001,"",0)</f>
        <v>4810.18</v>
      </c>
      <c r="L693">
        <f>_xlfn.XLOOKUP($A693,ALGLIB_SSA_XAUUSD!$J$2:$J$1001,ALGLIB_SSA_XAUUSD!$N$2:$N$1001,"",0)</f>
        <v>4811.5980900000004</v>
      </c>
      <c r="M693">
        <f>_xlfn.XLOOKUP($A693,ALGLIB_SSA_XAUUSD!$J$2:$J$1001,ALGLIB_SSA_XAUUSD!$O$2:$O$1001,"",0)</f>
        <v>4812.3696200000004</v>
      </c>
      <c r="N693">
        <f>_xlfn.XLOOKUP($A693,ALGLIB_SSA_XAUUSD!$J$2:$J$1001,ALGLIB_SSA_XAUUSD!$P$2:$P$1001,"",0)</f>
        <v>4815.4742500000002</v>
      </c>
      <c r="O693">
        <f>_xlfn.XLOOKUP($A693,ALGLIB_SSA_XAUUSD!$J$2:$J$1001,ALGLIB_SSA_XAUUSD!$Q$2:$Q$1001,"",0)</f>
        <v>4806.4592199999997</v>
      </c>
      <c r="R693">
        <f t="shared" si="150"/>
        <v>1775604900</v>
      </c>
      <c r="S693" t="str">
        <f t="shared" si="151"/>
        <v>XAUUSD</v>
      </c>
      <c r="T693" t="str">
        <f t="shared" si="152"/>
        <v>M5</v>
      </c>
      <c r="U693">
        <f t="shared" si="153"/>
        <v>4810.18</v>
      </c>
      <c r="V693">
        <f t="shared" si="154"/>
        <v>4803.3854375000001</v>
      </c>
      <c r="W693">
        <f t="shared" si="155"/>
        <v>4781.0610566666674</v>
      </c>
      <c r="X693">
        <f t="shared" si="156"/>
        <v>4811.5980900000004</v>
      </c>
      <c r="Y693">
        <f t="shared" si="157"/>
        <v>4812.3696200000004</v>
      </c>
      <c r="Z693">
        <f t="shared" si="158"/>
        <v>4818.7560933333334</v>
      </c>
      <c r="AA693">
        <f t="shared" si="159"/>
        <v>4815.4742500000002</v>
      </c>
      <c r="AB693">
        <f t="shared" si="160"/>
        <v>4771.8418433333336</v>
      </c>
      <c r="AC693">
        <f t="shared" si="161"/>
        <v>4806.4592199999997</v>
      </c>
      <c r="AE693">
        <f t="shared" si="162"/>
        <v>4811.5980900000004</v>
      </c>
      <c r="AF693">
        <f t="shared" si="163"/>
        <v>4818.7560933333334</v>
      </c>
      <c r="AG693">
        <f t="shared" si="164"/>
        <v>4771.8418433333336</v>
      </c>
    </row>
    <row r="694" spans="1:33" x14ac:dyDescent="0.55000000000000004">
      <c r="A694">
        <f>ALGLIB_SSA_XAUUSD!J694</f>
        <v>1775605200</v>
      </c>
      <c r="B694" t="str">
        <f>_xlfn.XLOOKUP($A694,ALGLIB_SSA_XAUUSD!$A$2:$A$1001,ALGLIB_SSA_XAUUSD!$B$2:$B$1001,"",0)</f>
        <v/>
      </c>
      <c r="C694" t="str">
        <f>_xlfn.XLOOKUP($A694,ALGLIB_SSA_XAUUSD!$A$2:$A$1001,ALGLIB_SSA_XAUUSD!$C$2:$C$1001,"",0)</f>
        <v/>
      </c>
      <c r="D694" s="1">
        <f>D686+(D698-D686)*8/12</f>
        <v>4822.9266666666663</v>
      </c>
      <c r="E694" s="1">
        <f>E686+(E698-E686)*8/12</f>
        <v>4804.7845299999999</v>
      </c>
      <c r="F694" s="1">
        <f>F686+(F698-F686)*8/12</f>
        <v>4782.7857533333336</v>
      </c>
      <c r="G694" s="1">
        <f>G686+(G698-G686)*8/12</f>
        <v>4820.2399766666667</v>
      </c>
      <c r="H694" s="1">
        <f>H686+(H698-H686)*8/12</f>
        <v>4773.6032366666668</v>
      </c>
      <c r="I694" t="str">
        <f>_xlfn.XLOOKUP($A694,ALGLIB_SSA_XAUUSD!$J$2:$J$1001,ALGLIB_SSA_XAUUSD!$K$2:$K$1001,"",0)</f>
        <v>XAUUSD</v>
      </c>
      <c r="J694" t="str">
        <f>_xlfn.XLOOKUP($A694,ALGLIB_SSA_XAUUSD!$J$2:$J$1001,ALGLIB_SSA_XAUUSD!$L$2:$L$1001,"",0)</f>
        <v>M5</v>
      </c>
      <c r="K694">
        <f>_xlfn.XLOOKUP($A694,ALGLIB_SSA_XAUUSD!$J$2:$J$1001,ALGLIB_SSA_XAUUSD!$M$2:$M$1001,"",0)</f>
        <v>4813.25</v>
      </c>
      <c r="L694">
        <f>_xlfn.XLOOKUP($A694,ALGLIB_SSA_XAUUSD!$J$2:$J$1001,ALGLIB_SSA_XAUUSD!$N$2:$N$1001,"",0)</f>
        <v>4814.0496599999997</v>
      </c>
      <c r="M694">
        <f>_xlfn.XLOOKUP($A694,ALGLIB_SSA_XAUUSD!$J$2:$J$1001,ALGLIB_SSA_XAUUSD!$O$2:$O$1001,"",0)</f>
        <v>4813.20964</v>
      </c>
      <c r="N694">
        <f>_xlfn.XLOOKUP($A694,ALGLIB_SSA_XAUUSD!$J$2:$J$1001,ALGLIB_SSA_XAUUSD!$P$2:$P$1001,"",0)</f>
        <v>4818.1056900000003</v>
      </c>
      <c r="O694">
        <f>_xlfn.XLOOKUP($A694,ALGLIB_SSA_XAUUSD!$J$2:$J$1001,ALGLIB_SSA_XAUUSD!$Q$2:$Q$1001,"",0)</f>
        <v>4807.8002800000004</v>
      </c>
      <c r="R694">
        <f t="shared" si="150"/>
        <v>1775605200</v>
      </c>
      <c r="S694" t="str">
        <f t="shared" si="151"/>
        <v>XAUUSD</v>
      </c>
      <c r="T694" t="str">
        <f t="shared" si="152"/>
        <v>M5</v>
      </c>
      <c r="U694">
        <f t="shared" si="153"/>
        <v>4813.25</v>
      </c>
      <c r="V694">
        <f t="shared" si="154"/>
        <v>4804.7845299999999</v>
      </c>
      <c r="W694">
        <f t="shared" si="155"/>
        <v>4782.7857533333336</v>
      </c>
      <c r="X694">
        <f t="shared" si="156"/>
        <v>4814.0496599999997</v>
      </c>
      <c r="Y694">
        <f t="shared" si="157"/>
        <v>4813.20964</v>
      </c>
      <c r="Z694">
        <f t="shared" si="158"/>
        <v>4820.2399766666667</v>
      </c>
      <c r="AA694">
        <f t="shared" si="159"/>
        <v>4818.1056900000003</v>
      </c>
      <c r="AB694">
        <f t="shared" si="160"/>
        <v>4773.6032366666668</v>
      </c>
      <c r="AC694">
        <f t="shared" si="161"/>
        <v>4807.8002800000004</v>
      </c>
      <c r="AE694">
        <f t="shared" si="162"/>
        <v>4814.0496599999997</v>
      </c>
      <c r="AF694">
        <f t="shared" si="163"/>
        <v>4820.2399766666667</v>
      </c>
      <c r="AG694">
        <f t="shared" si="164"/>
        <v>4773.6032366666668</v>
      </c>
    </row>
    <row r="695" spans="1:33" x14ac:dyDescent="0.55000000000000004">
      <c r="A695">
        <f>ALGLIB_SSA_XAUUSD!J695</f>
        <v>1775605500</v>
      </c>
      <c r="B695" t="str">
        <f>_xlfn.XLOOKUP($A695,ALGLIB_SSA_XAUUSD!$A$2:$A$1001,ALGLIB_SSA_XAUUSD!$B$2:$B$1001,"",0)</f>
        <v/>
      </c>
      <c r="C695" t="str">
        <f>_xlfn.XLOOKUP($A695,ALGLIB_SSA_XAUUSD!$A$2:$A$1001,ALGLIB_SSA_XAUUSD!$C$2:$C$1001,"",0)</f>
        <v/>
      </c>
      <c r="D695" s="1">
        <f>D686+(D698-D686)*9/12</f>
        <v>4821.6424999999999</v>
      </c>
      <c r="E695" s="1">
        <f>E686+(E698-E686)*9/12</f>
        <v>4806.1836225000006</v>
      </c>
      <c r="F695" s="1">
        <f>F686+(F698-F686)*9/12</f>
        <v>4784.5104499999998</v>
      </c>
      <c r="G695" s="1">
        <f>G686+(G698-G686)*9/12</f>
        <v>4821.7238600000001</v>
      </c>
      <c r="H695" s="1">
        <f>H686+(H698-H686)*9/12</f>
        <v>4775.36463</v>
      </c>
      <c r="I695" t="str">
        <f>_xlfn.XLOOKUP($A695,ALGLIB_SSA_XAUUSD!$J$2:$J$1001,ALGLIB_SSA_XAUUSD!$K$2:$K$1001,"",0)</f>
        <v>XAUUSD</v>
      </c>
      <c r="J695" t="str">
        <f>_xlfn.XLOOKUP($A695,ALGLIB_SSA_XAUUSD!$J$2:$J$1001,ALGLIB_SSA_XAUUSD!$L$2:$L$1001,"",0)</f>
        <v>M5</v>
      </c>
      <c r="K695">
        <f>_xlfn.XLOOKUP($A695,ALGLIB_SSA_XAUUSD!$J$2:$J$1001,ALGLIB_SSA_XAUUSD!$M$2:$M$1001,"",0)</f>
        <v>4812.05</v>
      </c>
      <c r="L695">
        <f>_xlfn.XLOOKUP($A695,ALGLIB_SSA_XAUUSD!$J$2:$J$1001,ALGLIB_SSA_XAUUSD!$N$2:$N$1001,"",0)</f>
        <v>4818.4620800000002</v>
      </c>
      <c r="M695">
        <f>_xlfn.XLOOKUP($A695,ALGLIB_SSA_XAUUSD!$J$2:$J$1001,ALGLIB_SSA_XAUUSD!$O$2:$O$1001,"",0)</f>
        <v>4815.8358600000001</v>
      </c>
      <c r="N695">
        <f>_xlfn.XLOOKUP($A695,ALGLIB_SSA_XAUUSD!$J$2:$J$1001,ALGLIB_SSA_XAUUSD!$P$2:$P$1001,"",0)</f>
        <v>4823.2620699999998</v>
      </c>
      <c r="O695">
        <f>_xlfn.XLOOKUP($A695,ALGLIB_SSA_XAUUSD!$J$2:$J$1001,ALGLIB_SSA_XAUUSD!$Q$2:$Q$1001,"",0)</f>
        <v>4810.9764999999998</v>
      </c>
      <c r="R695">
        <f t="shared" si="150"/>
        <v>1775605500</v>
      </c>
      <c r="S695" t="str">
        <f t="shared" si="151"/>
        <v>XAUUSD</v>
      </c>
      <c r="T695" t="str">
        <f t="shared" si="152"/>
        <v>M5</v>
      </c>
      <c r="U695">
        <f t="shared" si="153"/>
        <v>4812.05</v>
      </c>
      <c r="V695">
        <f t="shared" si="154"/>
        <v>4806.1836225000006</v>
      </c>
      <c r="W695">
        <f t="shared" si="155"/>
        <v>4784.5104499999998</v>
      </c>
      <c r="X695">
        <f t="shared" si="156"/>
        <v>4818.4620800000002</v>
      </c>
      <c r="Y695">
        <f t="shared" si="157"/>
        <v>4815.8358600000001</v>
      </c>
      <c r="Z695">
        <f t="shared" si="158"/>
        <v>4821.7238600000001</v>
      </c>
      <c r="AA695">
        <f t="shared" si="159"/>
        <v>4823.2620699999998</v>
      </c>
      <c r="AB695">
        <f t="shared" si="160"/>
        <v>4775.36463</v>
      </c>
      <c r="AC695">
        <f t="shared" si="161"/>
        <v>4810.9764999999998</v>
      </c>
      <c r="AE695">
        <f t="shared" si="162"/>
        <v>4818.4620800000002</v>
      </c>
      <c r="AF695">
        <f t="shared" si="163"/>
        <v>4821.7238600000001</v>
      </c>
      <c r="AG695">
        <f t="shared" si="164"/>
        <v>4775.36463</v>
      </c>
    </row>
    <row r="696" spans="1:33" x14ac:dyDescent="0.55000000000000004">
      <c r="A696">
        <f>ALGLIB_SSA_XAUUSD!J696</f>
        <v>1775605800</v>
      </c>
      <c r="B696" t="str">
        <f>_xlfn.XLOOKUP($A696,ALGLIB_SSA_XAUUSD!$A$2:$A$1001,ALGLIB_SSA_XAUUSD!$B$2:$B$1001,"",0)</f>
        <v/>
      </c>
      <c r="C696" t="str">
        <f>_xlfn.XLOOKUP($A696,ALGLIB_SSA_XAUUSD!$A$2:$A$1001,ALGLIB_SSA_XAUUSD!$C$2:$C$1001,"",0)</f>
        <v/>
      </c>
      <c r="D696" s="1">
        <f>D686+(D698-D686)*10/12</f>
        <v>4820.3583333333336</v>
      </c>
      <c r="E696" s="1">
        <f>E686+(E698-E686)*10/12</f>
        <v>4807.5827150000005</v>
      </c>
      <c r="F696" s="1">
        <f>F686+(F698-F686)*10/12</f>
        <v>4786.2351466666669</v>
      </c>
      <c r="G696" s="1">
        <f>G686+(G698-G686)*10/12</f>
        <v>4823.2077433333334</v>
      </c>
      <c r="H696" s="1">
        <f>H686+(H698-H686)*10/12</f>
        <v>4777.1260233333333</v>
      </c>
      <c r="I696" t="str">
        <f>_xlfn.XLOOKUP($A696,ALGLIB_SSA_XAUUSD!$J$2:$J$1001,ALGLIB_SSA_XAUUSD!$K$2:$K$1001,"",0)</f>
        <v>XAUUSD</v>
      </c>
      <c r="J696" t="str">
        <f>_xlfn.XLOOKUP($A696,ALGLIB_SSA_XAUUSD!$J$2:$J$1001,ALGLIB_SSA_XAUUSD!$L$2:$L$1001,"",0)</f>
        <v>M5</v>
      </c>
      <c r="K696">
        <f>_xlfn.XLOOKUP($A696,ALGLIB_SSA_XAUUSD!$J$2:$J$1001,ALGLIB_SSA_XAUUSD!$M$2:$M$1001,"",0)</f>
        <v>4818.92</v>
      </c>
      <c r="L696">
        <f>_xlfn.XLOOKUP($A696,ALGLIB_SSA_XAUUSD!$J$2:$J$1001,ALGLIB_SSA_XAUUSD!$N$2:$N$1001,"",0)</f>
        <v>4824.1435499999998</v>
      </c>
      <c r="M696">
        <f>_xlfn.XLOOKUP($A696,ALGLIB_SSA_XAUUSD!$J$2:$J$1001,ALGLIB_SSA_XAUUSD!$O$2:$O$1001,"",0)</f>
        <v>4819.9897099999998</v>
      </c>
      <c r="N696">
        <f>_xlfn.XLOOKUP($A696,ALGLIB_SSA_XAUUSD!$J$2:$J$1001,ALGLIB_SSA_XAUUSD!$P$2:$P$1001,"",0)</f>
        <v>4830.0312199999998</v>
      </c>
      <c r="O696">
        <f>_xlfn.XLOOKUP($A696,ALGLIB_SSA_XAUUSD!$J$2:$J$1001,ALGLIB_SSA_XAUUSD!$Q$2:$Q$1001,"",0)</f>
        <v>4815.53557</v>
      </c>
      <c r="R696">
        <f t="shared" si="150"/>
        <v>1775605800</v>
      </c>
      <c r="S696" t="str">
        <f t="shared" si="151"/>
        <v>XAUUSD</v>
      </c>
      <c r="T696" t="str">
        <f t="shared" si="152"/>
        <v>M5</v>
      </c>
      <c r="U696">
        <f t="shared" si="153"/>
        <v>4818.92</v>
      </c>
      <c r="V696">
        <f t="shared" si="154"/>
        <v>4807.5827150000005</v>
      </c>
      <c r="W696">
        <f t="shared" si="155"/>
        <v>4786.2351466666669</v>
      </c>
      <c r="X696">
        <f t="shared" si="156"/>
        <v>4824.1435499999998</v>
      </c>
      <c r="Y696">
        <f t="shared" si="157"/>
        <v>4819.9897099999998</v>
      </c>
      <c r="Z696">
        <f t="shared" si="158"/>
        <v>4823.2077433333334</v>
      </c>
      <c r="AA696">
        <f t="shared" si="159"/>
        <v>4830.0312199999998</v>
      </c>
      <c r="AB696">
        <f t="shared" si="160"/>
        <v>4777.1260233333333</v>
      </c>
      <c r="AC696">
        <f t="shared" si="161"/>
        <v>4815.53557</v>
      </c>
      <c r="AE696">
        <f t="shared" si="162"/>
        <v>4824.1435499999998</v>
      </c>
      <c r="AF696">
        <f t="shared" si="163"/>
        <v>4823.2077433333334</v>
      </c>
      <c r="AG696">
        <f t="shared" si="164"/>
        <v>4777.1260233333333</v>
      </c>
    </row>
    <row r="697" spans="1:33" x14ac:dyDescent="0.55000000000000004">
      <c r="A697">
        <f>ALGLIB_SSA_XAUUSD!J697</f>
        <v>1775606100</v>
      </c>
      <c r="B697" t="str">
        <f>_xlfn.XLOOKUP($A697,ALGLIB_SSA_XAUUSD!$A$2:$A$1001,ALGLIB_SSA_XAUUSD!$B$2:$B$1001,"",0)</f>
        <v/>
      </c>
      <c r="C697" t="str">
        <f>_xlfn.XLOOKUP($A697,ALGLIB_SSA_XAUUSD!$A$2:$A$1001,ALGLIB_SSA_XAUUSD!$C$2:$C$1001,"",0)</f>
        <v/>
      </c>
      <c r="D697" s="1">
        <f>D686+(D698-D686)*11/12</f>
        <v>4819.0741666666663</v>
      </c>
      <c r="E697" s="1">
        <f>E686+(E698-E686)*11/12</f>
        <v>4808.9818075000003</v>
      </c>
      <c r="F697" s="1">
        <f>F686+(F698-F686)*11/12</f>
        <v>4787.959843333334</v>
      </c>
      <c r="G697" s="1">
        <f>G686+(G698-G686)*11/12</f>
        <v>4824.6916266666667</v>
      </c>
      <c r="H697" s="1">
        <f>H686+(H698-H686)*11/12</f>
        <v>4778.8874166666665</v>
      </c>
      <c r="I697" t="str">
        <f>_xlfn.XLOOKUP($A697,ALGLIB_SSA_XAUUSD!$J$2:$J$1001,ALGLIB_SSA_XAUUSD!$K$2:$K$1001,"",0)</f>
        <v>XAUUSD</v>
      </c>
      <c r="J697" t="str">
        <f>_xlfn.XLOOKUP($A697,ALGLIB_SSA_XAUUSD!$J$2:$J$1001,ALGLIB_SSA_XAUUSD!$L$2:$L$1001,"",0)</f>
        <v>M5</v>
      </c>
      <c r="K697">
        <f>_xlfn.XLOOKUP($A697,ALGLIB_SSA_XAUUSD!$J$2:$J$1001,ALGLIB_SSA_XAUUSD!$M$2:$M$1001,"",0)</f>
        <v>4833.2</v>
      </c>
      <c r="L697">
        <f>_xlfn.XLOOKUP($A697,ALGLIB_SSA_XAUUSD!$J$2:$J$1001,ALGLIB_SSA_XAUUSD!$N$2:$N$1001,"",0)</f>
        <v>4829.9040000000005</v>
      </c>
      <c r="M697">
        <f>_xlfn.XLOOKUP($A697,ALGLIB_SSA_XAUUSD!$J$2:$J$1001,ALGLIB_SSA_XAUUSD!$O$2:$O$1001,"",0)</f>
        <v>4824.94686</v>
      </c>
      <c r="N697">
        <f>_xlfn.XLOOKUP($A697,ALGLIB_SSA_XAUUSD!$J$2:$J$1001,ALGLIB_SSA_XAUUSD!$P$2:$P$1001,"",0)</f>
        <v>4837.0111100000004</v>
      </c>
      <c r="O697">
        <f>_xlfn.XLOOKUP($A697,ALGLIB_SSA_XAUUSD!$J$2:$J$1001,ALGLIB_SSA_XAUUSD!$Q$2:$Q$1001,"",0)</f>
        <v>4820.7376999999997</v>
      </c>
      <c r="R697">
        <f t="shared" si="150"/>
        <v>1775606100</v>
      </c>
      <c r="S697" t="str">
        <f t="shared" si="151"/>
        <v>XAUUSD</v>
      </c>
      <c r="T697" t="str">
        <f t="shared" si="152"/>
        <v>M5</v>
      </c>
      <c r="U697">
        <f t="shared" si="153"/>
        <v>4833.2</v>
      </c>
      <c r="V697">
        <f t="shared" si="154"/>
        <v>4808.9818075000003</v>
      </c>
      <c r="W697">
        <f t="shared" si="155"/>
        <v>4787.959843333334</v>
      </c>
      <c r="X697">
        <f t="shared" si="156"/>
        <v>4829.9040000000005</v>
      </c>
      <c r="Y697">
        <f t="shared" si="157"/>
        <v>4824.94686</v>
      </c>
      <c r="Z697">
        <f t="shared" si="158"/>
        <v>4824.6916266666667</v>
      </c>
      <c r="AA697">
        <f t="shared" si="159"/>
        <v>4837.0111100000004</v>
      </c>
      <c r="AB697">
        <f t="shared" si="160"/>
        <v>4778.8874166666665</v>
      </c>
      <c r="AC697">
        <f t="shared" si="161"/>
        <v>4820.7376999999997</v>
      </c>
      <c r="AE697">
        <f t="shared" si="162"/>
        <v>4829.9040000000005</v>
      </c>
      <c r="AF697">
        <f t="shared" si="163"/>
        <v>4824.6916266666667</v>
      </c>
      <c r="AG697">
        <f t="shared" si="164"/>
        <v>4778.8874166666665</v>
      </c>
    </row>
    <row r="698" spans="1:33" x14ac:dyDescent="0.55000000000000004">
      <c r="A698">
        <f>ALGLIB_SSA_XAUUSD!J698</f>
        <v>1775606400</v>
      </c>
      <c r="B698" t="str">
        <f>_xlfn.XLOOKUP($A698,ALGLIB_SSA_XAUUSD!$A$2:$A$1001,ALGLIB_SSA_XAUUSD!$B$2:$B$1001,"",0)</f>
        <v>XAUUSD</v>
      </c>
      <c r="C698" t="str">
        <f>_xlfn.XLOOKUP($A698,ALGLIB_SSA_XAUUSD!$A$2:$A$1001,ALGLIB_SSA_XAUUSD!$C$2:$C$1001,"",0)</f>
        <v>H1</v>
      </c>
      <c r="D698" s="2">
        <f>_xlfn.XLOOKUP($A698,ALGLIB_SSA_XAUUSD!$A$2:$A$1001,ALGLIB_SSA_XAUUSD!$D$2:$D$1001,"",0)</f>
        <v>4817.79</v>
      </c>
      <c r="E698" s="2">
        <f>_xlfn.XLOOKUP($A698,ALGLIB_SSA_XAUUSD!$A$2:$A$1001,ALGLIB_SSA_XAUUSD!$E$2:$E$1001,"",0)</f>
        <v>4810.3809000000001</v>
      </c>
      <c r="F698" s="2">
        <f>_xlfn.XLOOKUP($A698,ALGLIB_SSA_XAUUSD!$A$2:$A$1001,ALGLIB_SSA_XAUUSD!$F$2:$F$1001,"",0)</f>
        <v>4789.6845400000002</v>
      </c>
      <c r="G698" s="2">
        <f>_xlfn.XLOOKUP($A698,ALGLIB_SSA_XAUUSD!$A$2:$A$1001,ALGLIB_SSA_XAUUSD!$G$2:$G$1001,"",0)</f>
        <v>4826.17551</v>
      </c>
      <c r="H698" s="2">
        <f>_xlfn.XLOOKUP($A698,ALGLIB_SSA_XAUUSD!$A$2:$A$1001,ALGLIB_SSA_XAUUSD!$H$2:$H$1001,"",0)</f>
        <v>4780.6488099999997</v>
      </c>
      <c r="I698" t="str">
        <f>_xlfn.XLOOKUP($A698,ALGLIB_SSA_XAUUSD!$J$2:$J$1001,ALGLIB_SSA_XAUUSD!$K$2:$K$1001,"",0)</f>
        <v>XAUUSD</v>
      </c>
      <c r="J698" t="str">
        <f>_xlfn.XLOOKUP($A698,ALGLIB_SSA_XAUUSD!$J$2:$J$1001,ALGLIB_SSA_XAUUSD!$L$2:$L$1001,"",0)</f>
        <v>M5</v>
      </c>
      <c r="K698">
        <f>_xlfn.XLOOKUP($A698,ALGLIB_SSA_XAUUSD!$J$2:$J$1001,ALGLIB_SSA_XAUUSD!$M$2:$M$1001,"",0)</f>
        <v>4845.6000000000004</v>
      </c>
      <c r="L698">
        <f>_xlfn.XLOOKUP($A698,ALGLIB_SSA_XAUUSD!$J$2:$J$1001,ALGLIB_SSA_XAUUSD!$N$2:$N$1001,"",0)</f>
        <v>4834.3347800000001</v>
      </c>
      <c r="M698">
        <f>_xlfn.XLOOKUP($A698,ALGLIB_SSA_XAUUSD!$J$2:$J$1001,ALGLIB_SSA_XAUUSD!$O$2:$O$1001,"",0)</f>
        <v>4829.6408199999996</v>
      </c>
      <c r="N698">
        <f>_xlfn.XLOOKUP($A698,ALGLIB_SSA_XAUUSD!$J$2:$J$1001,ALGLIB_SSA_XAUUSD!$P$2:$P$1001,"",0)</f>
        <v>4842.6096299999999</v>
      </c>
      <c r="O698">
        <f>_xlfn.XLOOKUP($A698,ALGLIB_SSA_XAUUSD!$J$2:$J$1001,ALGLIB_SSA_XAUUSD!$Q$2:$Q$1001,"",0)</f>
        <v>4825.56059</v>
      </c>
      <c r="R698">
        <f t="shared" si="150"/>
        <v>1775606400</v>
      </c>
      <c r="S698" t="str">
        <f t="shared" si="151"/>
        <v>XAUUSD</v>
      </c>
      <c r="T698" t="str">
        <f t="shared" si="152"/>
        <v>M5</v>
      </c>
      <c r="U698">
        <f t="shared" si="153"/>
        <v>4845.6000000000004</v>
      </c>
      <c r="V698">
        <f t="shared" si="154"/>
        <v>4810.3809000000001</v>
      </c>
      <c r="W698">
        <f t="shared" si="155"/>
        <v>4789.6845400000002</v>
      </c>
      <c r="X698">
        <f t="shared" si="156"/>
        <v>4834.3347800000001</v>
      </c>
      <c r="Y698">
        <f t="shared" si="157"/>
        <v>4829.6408199999996</v>
      </c>
      <c r="Z698">
        <f t="shared" si="158"/>
        <v>4826.17551</v>
      </c>
      <c r="AA698">
        <f t="shared" si="159"/>
        <v>4842.6096299999999</v>
      </c>
      <c r="AB698">
        <f t="shared" si="160"/>
        <v>4780.6488099999997</v>
      </c>
      <c r="AC698">
        <f t="shared" si="161"/>
        <v>4825.56059</v>
      </c>
      <c r="AE698">
        <f t="shared" si="162"/>
        <v>4834.3347800000001</v>
      </c>
      <c r="AF698">
        <f t="shared" si="163"/>
        <v>4826.17551</v>
      </c>
      <c r="AG698">
        <f t="shared" si="164"/>
        <v>4780.6488099999997</v>
      </c>
    </row>
    <row r="699" spans="1:33" x14ac:dyDescent="0.55000000000000004">
      <c r="A699">
        <f>ALGLIB_SSA_XAUUSD!J699</f>
        <v>1775606700</v>
      </c>
      <c r="B699" t="str">
        <f>_xlfn.XLOOKUP($A699,ALGLIB_SSA_XAUUSD!$A$2:$A$1001,ALGLIB_SSA_XAUUSD!$B$2:$B$1001,"",0)</f>
        <v/>
      </c>
      <c r="C699" t="str">
        <f>_xlfn.XLOOKUP($A699,ALGLIB_SSA_XAUUSD!$A$2:$A$1001,ALGLIB_SSA_XAUUSD!$C$2:$C$1001,"",0)</f>
        <v/>
      </c>
      <c r="D699" s="1">
        <f>D698+(D710-D698)*1/12</f>
        <v>4817.165</v>
      </c>
      <c r="E699" s="1">
        <f>E698+(E710-E698)*1/12</f>
        <v>4811.203821666667</v>
      </c>
      <c r="F699" s="1">
        <f>F698+(F710-F698)*1/12</f>
        <v>4790.9583491666672</v>
      </c>
      <c r="G699" s="1">
        <f>G698+(G710-G698)*1/12</f>
        <v>4827.018208333333</v>
      </c>
      <c r="H699" s="1">
        <f>H698+(H710-H698)*1/12</f>
        <v>4781.928955833333</v>
      </c>
      <c r="I699" t="str">
        <f>_xlfn.XLOOKUP($A699,ALGLIB_SSA_XAUUSD!$J$2:$J$1001,ALGLIB_SSA_XAUUSD!$K$2:$K$1001,"",0)</f>
        <v>XAUUSD</v>
      </c>
      <c r="J699" t="str">
        <f>_xlfn.XLOOKUP($A699,ALGLIB_SSA_XAUUSD!$J$2:$J$1001,ALGLIB_SSA_XAUUSD!$L$2:$L$1001,"",0)</f>
        <v>M5</v>
      </c>
      <c r="K699">
        <f>_xlfn.XLOOKUP($A699,ALGLIB_SSA_XAUUSD!$J$2:$J$1001,ALGLIB_SSA_XAUUSD!$M$2:$M$1001,"",0)</f>
        <v>4839.17</v>
      </c>
      <c r="L699">
        <f>_xlfn.XLOOKUP($A699,ALGLIB_SSA_XAUUSD!$J$2:$J$1001,ALGLIB_SSA_XAUUSD!$N$2:$N$1001,"",0)</f>
        <v>4836.3614200000002</v>
      </c>
      <c r="M699">
        <f>_xlfn.XLOOKUP($A699,ALGLIB_SSA_XAUUSD!$J$2:$J$1001,ALGLIB_SSA_XAUUSD!$O$2:$O$1001,"",0)</f>
        <v>4833.0011199999999</v>
      </c>
      <c r="N699">
        <f>_xlfn.XLOOKUP($A699,ALGLIB_SSA_XAUUSD!$J$2:$J$1001,ALGLIB_SSA_XAUUSD!$P$2:$P$1001,"",0)</f>
        <v>4845.44445</v>
      </c>
      <c r="O699">
        <f>_xlfn.XLOOKUP($A699,ALGLIB_SSA_XAUUSD!$J$2:$J$1001,ALGLIB_SSA_XAUUSD!$Q$2:$Q$1001,"",0)</f>
        <v>4828.7816800000001</v>
      </c>
      <c r="R699">
        <f t="shared" si="150"/>
        <v>1775606700</v>
      </c>
      <c r="S699" t="str">
        <f t="shared" si="151"/>
        <v>XAUUSD</v>
      </c>
      <c r="T699" t="str">
        <f t="shared" si="152"/>
        <v>M5</v>
      </c>
      <c r="U699">
        <f t="shared" si="153"/>
        <v>4839.17</v>
      </c>
      <c r="V699">
        <f t="shared" si="154"/>
        <v>4811.203821666667</v>
      </c>
      <c r="W699">
        <f t="shared" si="155"/>
        <v>4790.9583491666672</v>
      </c>
      <c r="X699">
        <f t="shared" si="156"/>
        <v>4836.3614200000002</v>
      </c>
      <c r="Y699">
        <f t="shared" si="157"/>
        <v>4833.0011199999999</v>
      </c>
      <c r="Z699">
        <f t="shared" si="158"/>
        <v>4827.018208333333</v>
      </c>
      <c r="AA699">
        <f t="shared" si="159"/>
        <v>4845.44445</v>
      </c>
      <c r="AB699">
        <f t="shared" si="160"/>
        <v>4781.928955833333</v>
      </c>
      <c r="AC699">
        <f t="shared" si="161"/>
        <v>4828.7816800000001</v>
      </c>
      <c r="AE699">
        <f t="shared" si="162"/>
        <v>4836.3614200000002</v>
      </c>
      <c r="AF699">
        <f t="shared" si="163"/>
        <v>4827.018208333333</v>
      </c>
      <c r="AG699">
        <f t="shared" si="164"/>
        <v>4781.928955833333</v>
      </c>
    </row>
    <row r="700" spans="1:33" x14ac:dyDescent="0.55000000000000004">
      <c r="A700">
        <f>ALGLIB_SSA_XAUUSD!J700</f>
        <v>1775607000</v>
      </c>
      <c r="B700" t="str">
        <f>_xlfn.XLOOKUP($A700,ALGLIB_SSA_XAUUSD!$A$2:$A$1001,ALGLIB_SSA_XAUUSD!$B$2:$B$1001,"",0)</f>
        <v/>
      </c>
      <c r="C700" t="str">
        <f>_xlfn.XLOOKUP($A700,ALGLIB_SSA_XAUUSD!$A$2:$A$1001,ALGLIB_SSA_XAUUSD!$C$2:$C$1001,"",0)</f>
        <v/>
      </c>
      <c r="D700" s="1">
        <f>D698+(D710-D698)*2/12</f>
        <v>4816.54</v>
      </c>
      <c r="E700" s="1">
        <f>E698+(E710-E698)*2/12</f>
        <v>4812.0267433333338</v>
      </c>
      <c r="F700" s="1">
        <f>F698+(F710-F698)*2/12</f>
        <v>4792.2321583333332</v>
      </c>
      <c r="G700" s="1">
        <f>G698+(G710-G698)*2/12</f>
        <v>4827.8609066666668</v>
      </c>
      <c r="H700" s="1">
        <f>H698+(H710-H698)*2/12</f>
        <v>4783.2091016666664</v>
      </c>
      <c r="I700" t="str">
        <f>_xlfn.XLOOKUP($A700,ALGLIB_SSA_XAUUSD!$J$2:$J$1001,ALGLIB_SSA_XAUUSD!$K$2:$K$1001,"",0)</f>
        <v>XAUUSD</v>
      </c>
      <c r="J700" t="str">
        <f>_xlfn.XLOOKUP($A700,ALGLIB_SSA_XAUUSD!$J$2:$J$1001,ALGLIB_SSA_XAUUSD!$L$2:$L$1001,"",0)</f>
        <v>M5</v>
      </c>
      <c r="K700">
        <f>_xlfn.XLOOKUP($A700,ALGLIB_SSA_XAUUSD!$J$2:$J$1001,ALGLIB_SSA_XAUUSD!$M$2:$M$1001,"",0)</f>
        <v>4834.2700000000004</v>
      </c>
      <c r="L700">
        <f>_xlfn.XLOOKUP($A700,ALGLIB_SSA_XAUUSD!$J$2:$J$1001,ALGLIB_SSA_XAUUSD!$N$2:$N$1001,"",0)</f>
        <v>4835.8945800000001</v>
      </c>
      <c r="M700">
        <f>_xlfn.XLOOKUP($A700,ALGLIB_SSA_XAUUSD!$J$2:$J$1001,ALGLIB_SSA_XAUUSD!$O$2:$O$1001,"",0)</f>
        <v>4834.4478499999996</v>
      </c>
      <c r="N700">
        <f>_xlfn.XLOOKUP($A700,ALGLIB_SSA_XAUUSD!$J$2:$J$1001,ALGLIB_SSA_XAUUSD!$P$2:$P$1001,"",0)</f>
        <v>4844.9642999999996</v>
      </c>
      <c r="O700">
        <f>_xlfn.XLOOKUP($A700,ALGLIB_SSA_XAUUSD!$J$2:$J$1001,ALGLIB_SSA_XAUUSD!$Q$2:$Q$1001,"",0)</f>
        <v>4829.74323</v>
      </c>
      <c r="R700">
        <f t="shared" si="150"/>
        <v>1775607000</v>
      </c>
      <c r="S700" t="str">
        <f t="shared" si="151"/>
        <v>XAUUSD</v>
      </c>
      <c r="T700" t="str">
        <f t="shared" si="152"/>
        <v>M5</v>
      </c>
      <c r="U700">
        <f t="shared" si="153"/>
        <v>4834.2700000000004</v>
      </c>
      <c r="V700">
        <f t="shared" si="154"/>
        <v>4812.0267433333338</v>
      </c>
      <c r="W700">
        <f t="shared" si="155"/>
        <v>4792.2321583333332</v>
      </c>
      <c r="X700">
        <f t="shared" si="156"/>
        <v>4835.8945800000001</v>
      </c>
      <c r="Y700">
        <f t="shared" si="157"/>
        <v>4834.4478499999996</v>
      </c>
      <c r="Z700">
        <f t="shared" si="158"/>
        <v>4827.8609066666668</v>
      </c>
      <c r="AA700">
        <f t="shared" si="159"/>
        <v>4844.9642999999996</v>
      </c>
      <c r="AB700">
        <f t="shared" si="160"/>
        <v>4783.2091016666664</v>
      </c>
      <c r="AC700">
        <f t="shared" si="161"/>
        <v>4829.74323</v>
      </c>
      <c r="AE700">
        <f t="shared" si="162"/>
        <v>4835.8945800000001</v>
      </c>
      <c r="AF700">
        <f t="shared" si="163"/>
        <v>4827.8609066666668</v>
      </c>
      <c r="AG700">
        <f t="shared" si="164"/>
        <v>4783.2091016666664</v>
      </c>
    </row>
    <row r="701" spans="1:33" x14ac:dyDescent="0.55000000000000004">
      <c r="A701">
        <f>ALGLIB_SSA_XAUUSD!J701</f>
        <v>1775607300</v>
      </c>
      <c r="B701" t="str">
        <f>_xlfn.XLOOKUP($A701,ALGLIB_SSA_XAUUSD!$A$2:$A$1001,ALGLIB_SSA_XAUUSD!$B$2:$B$1001,"",0)</f>
        <v/>
      </c>
      <c r="C701" t="str">
        <f>_xlfn.XLOOKUP($A701,ALGLIB_SSA_XAUUSD!$A$2:$A$1001,ALGLIB_SSA_XAUUSD!$C$2:$C$1001,"",0)</f>
        <v/>
      </c>
      <c r="D701" s="1">
        <f>D698+(D710-D698)*3/12</f>
        <v>4815.915</v>
      </c>
      <c r="E701" s="1">
        <f>E698+(E710-E698)*3/12</f>
        <v>4812.8496649999997</v>
      </c>
      <c r="F701" s="1">
        <f>F698+(F710-F698)*3/12</f>
        <v>4793.5059675000002</v>
      </c>
      <c r="G701" s="1">
        <f>G698+(G710-G698)*3/12</f>
        <v>4828.7036049999997</v>
      </c>
      <c r="H701" s="1">
        <f>H698+(H710-H698)*3/12</f>
        <v>4784.4892474999997</v>
      </c>
      <c r="I701" t="str">
        <f>_xlfn.XLOOKUP($A701,ALGLIB_SSA_XAUUSD!$J$2:$J$1001,ALGLIB_SSA_XAUUSD!$K$2:$K$1001,"",0)</f>
        <v>XAUUSD</v>
      </c>
      <c r="J701" t="str">
        <f>_xlfn.XLOOKUP($A701,ALGLIB_SSA_XAUUSD!$J$2:$J$1001,ALGLIB_SSA_XAUUSD!$L$2:$L$1001,"",0)</f>
        <v>M5</v>
      </c>
      <c r="K701">
        <f>_xlfn.XLOOKUP($A701,ALGLIB_SSA_XAUUSD!$J$2:$J$1001,ALGLIB_SSA_XAUUSD!$M$2:$M$1001,"",0)</f>
        <v>4833.22</v>
      </c>
      <c r="L701">
        <f>_xlfn.XLOOKUP($A701,ALGLIB_SSA_XAUUSD!$J$2:$J$1001,ALGLIB_SSA_XAUUSD!$N$2:$N$1001,"",0)</f>
        <v>4833.31844</v>
      </c>
      <c r="M701">
        <f>_xlfn.XLOOKUP($A701,ALGLIB_SSA_XAUUSD!$J$2:$J$1001,ALGLIB_SSA_XAUUSD!$O$2:$O$1001,"",0)</f>
        <v>4833.8831399999999</v>
      </c>
      <c r="N701">
        <f>_xlfn.XLOOKUP($A701,ALGLIB_SSA_XAUUSD!$J$2:$J$1001,ALGLIB_SSA_XAUUSD!$P$2:$P$1001,"",0)</f>
        <v>4841.7796399999997</v>
      </c>
      <c r="O701">
        <f>_xlfn.XLOOKUP($A701,ALGLIB_SSA_XAUUSD!$J$2:$J$1001,ALGLIB_SSA_XAUUSD!$Q$2:$Q$1001,"",0)</f>
        <v>4828.5505999999996</v>
      </c>
      <c r="R701">
        <f t="shared" si="150"/>
        <v>1775607300</v>
      </c>
      <c r="S701" t="str">
        <f t="shared" si="151"/>
        <v>XAUUSD</v>
      </c>
      <c r="T701" t="str">
        <f t="shared" si="152"/>
        <v>M5</v>
      </c>
      <c r="U701">
        <f t="shared" si="153"/>
        <v>4833.22</v>
      </c>
      <c r="V701">
        <f t="shared" si="154"/>
        <v>4812.8496649999997</v>
      </c>
      <c r="W701">
        <f t="shared" si="155"/>
        <v>4793.5059675000002</v>
      </c>
      <c r="X701">
        <f t="shared" si="156"/>
        <v>4833.31844</v>
      </c>
      <c r="Y701">
        <f t="shared" si="157"/>
        <v>4833.8831399999999</v>
      </c>
      <c r="Z701">
        <f t="shared" si="158"/>
        <v>4828.7036049999997</v>
      </c>
      <c r="AA701">
        <f t="shared" si="159"/>
        <v>4841.7796399999997</v>
      </c>
      <c r="AB701">
        <f t="shared" si="160"/>
        <v>4784.4892474999997</v>
      </c>
      <c r="AC701">
        <f t="shared" si="161"/>
        <v>4828.5505999999996</v>
      </c>
      <c r="AE701">
        <f t="shared" si="162"/>
        <v>4833.31844</v>
      </c>
      <c r="AF701">
        <f t="shared" si="163"/>
        <v>4828.7036049999997</v>
      </c>
      <c r="AG701">
        <f t="shared" si="164"/>
        <v>4784.4892474999997</v>
      </c>
    </row>
    <row r="702" spans="1:33" x14ac:dyDescent="0.55000000000000004">
      <c r="A702">
        <f>ALGLIB_SSA_XAUUSD!J702</f>
        <v>1775607600</v>
      </c>
      <c r="B702" t="str">
        <f>_xlfn.XLOOKUP($A702,ALGLIB_SSA_XAUUSD!$A$2:$A$1001,ALGLIB_SSA_XAUUSD!$B$2:$B$1001,"",0)</f>
        <v/>
      </c>
      <c r="C702" t="str">
        <f>_xlfn.XLOOKUP($A702,ALGLIB_SSA_XAUUSD!$A$2:$A$1001,ALGLIB_SSA_XAUUSD!$C$2:$C$1001,"",0)</f>
        <v/>
      </c>
      <c r="D702" s="1">
        <f>D698+(D710-D698)*4/12</f>
        <v>4815.29</v>
      </c>
      <c r="E702" s="1">
        <f>E698+(E710-E698)*4/12</f>
        <v>4813.6725866666666</v>
      </c>
      <c r="F702" s="1">
        <f>F698+(F710-F698)*4/12</f>
        <v>4794.7797766666672</v>
      </c>
      <c r="G702" s="1">
        <f>G698+(G710-G698)*4/12</f>
        <v>4829.5463033333335</v>
      </c>
      <c r="H702" s="1">
        <f>H698+(H710-H698)*4/12</f>
        <v>4785.769393333333</v>
      </c>
      <c r="I702" t="str">
        <f>_xlfn.XLOOKUP($A702,ALGLIB_SSA_XAUUSD!$J$2:$J$1001,ALGLIB_SSA_XAUUSD!$K$2:$K$1001,"",0)</f>
        <v>XAUUSD</v>
      </c>
      <c r="J702" t="str">
        <f>_xlfn.XLOOKUP($A702,ALGLIB_SSA_XAUUSD!$J$2:$J$1001,ALGLIB_SSA_XAUUSD!$L$2:$L$1001,"",0)</f>
        <v>M5</v>
      </c>
      <c r="K702">
        <f>_xlfn.XLOOKUP($A702,ALGLIB_SSA_XAUUSD!$J$2:$J$1001,ALGLIB_SSA_XAUUSD!$M$2:$M$1001,"",0)</f>
        <v>4828.05</v>
      </c>
      <c r="L702">
        <f>_xlfn.XLOOKUP($A702,ALGLIB_SSA_XAUUSD!$J$2:$J$1001,ALGLIB_SSA_XAUUSD!$N$2:$N$1001,"",0)</f>
        <v>4829.2949799999997</v>
      </c>
      <c r="M702">
        <f>_xlfn.XLOOKUP($A702,ALGLIB_SSA_XAUUSD!$J$2:$J$1001,ALGLIB_SSA_XAUUSD!$O$2:$O$1001,"",0)</f>
        <v>4831.5890600000002</v>
      </c>
      <c r="N702">
        <f>_xlfn.XLOOKUP($A702,ALGLIB_SSA_XAUUSD!$J$2:$J$1001,ALGLIB_SSA_XAUUSD!$P$2:$P$1001,"",0)</f>
        <v>4836.8167299999996</v>
      </c>
      <c r="O702">
        <f>_xlfn.XLOOKUP($A702,ALGLIB_SSA_XAUUSD!$J$2:$J$1001,ALGLIB_SSA_XAUUSD!$Q$2:$Q$1001,"",0)</f>
        <v>4825.6220899999998</v>
      </c>
      <c r="R702">
        <f t="shared" si="150"/>
        <v>1775607600</v>
      </c>
      <c r="S702" t="str">
        <f t="shared" si="151"/>
        <v>XAUUSD</v>
      </c>
      <c r="T702" t="str">
        <f t="shared" si="152"/>
        <v>M5</v>
      </c>
      <c r="U702">
        <f t="shared" si="153"/>
        <v>4828.05</v>
      </c>
      <c r="V702">
        <f t="shared" si="154"/>
        <v>4813.6725866666666</v>
      </c>
      <c r="W702">
        <f t="shared" si="155"/>
        <v>4794.7797766666672</v>
      </c>
      <c r="X702">
        <f t="shared" si="156"/>
        <v>4829.2949799999997</v>
      </c>
      <c r="Y702">
        <f t="shared" si="157"/>
        <v>4831.5890600000002</v>
      </c>
      <c r="Z702">
        <f t="shared" si="158"/>
        <v>4829.5463033333335</v>
      </c>
      <c r="AA702">
        <f t="shared" si="159"/>
        <v>4836.8167299999996</v>
      </c>
      <c r="AB702">
        <f t="shared" si="160"/>
        <v>4785.769393333333</v>
      </c>
      <c r="AC702">
        <f t="shared" si="161"/>
        <v>4825.6220899999998</v>
      </c>
      <c r="AE702">
        <f t="shared" si="162"/>
        <v>4829.2949799999997</v>
      </c>
      <c r="AF702">
        <f t="shared" si="163"/>
        <v>4829.5463033333335</v>
      </c>
      <c r="AG702">
        <f t="shared" si="164"/>
        <v>4785.769393333333</v>
      </c>
    </row>
    <row r="703" spans="1:33" x14ac:dyDescent="0.55000000000000004">
      <c r="A703">
        <f>ALGLIB_SSA_XAUUSD!J703</f>
        <v>1775607900</v>
      </c>
      <c r="B703" t="str">
        <f>_xlfn.XLOOKUP($A703,ALGLIB_SSA_XAUUSD!$A$2:$A$1001,ALGLIB_SSA_XAUUSD!$B$2:$B$1001,"",0)</f>
        <v/>
      </c>
      <c r="C703" t="str">
        <f>_xlfn.XLOOKUP($A703,ALGLIB_SSA_XAUUSD!$A$2:$A$1001,ALGLIB_SSA_XAUUSD!$C$2:$C$1001,"",0)</f>
        <v/>
      </c>
      <c r="D703" s="1">
        <f>D698+(D710-D698)*5/12</f>
        <v>4814.665</v>
      </c>
      <c r="E703" s="1">
        <f>E698+(E710-E698)*5/12</f>
        <v>4814.4955083333334</v>
      </c>
      <c r="F703" s="1">
        <f>F698+(F710-F698)*5/12</f>
        <v>4796.0535858333333</v>
      </c>
      <c r="G703" s="1">
        <f>G698+(G710-G698)*5/12</f>
        <v>4830.3890016666664</v>
      </c>
      <c r="H703" s="1">
        <f>H698+(H710-H698)*5/12</f>
        <v>4787.0495391666664</v>
      </c>
      <c r="I703" t="str">
        <f>_xlfn.XLOOKUP($A703,ALGLIB_SSA_XAUUSD!$J$2:$J$1001,ALGLIB_SSA_XAUUSD!$K$2:$K$1001,"",0)</f>
        <v>XAUUSD</v>
      </c>
      <c r="J703" t="str">
        <f>_xlfn.XLOOKUP($A703,ALGLIB_SSA_XAUUSD!$J$2:$J$1001,ALGLIB_SSA_XAUUSD!$L$2:$L$1001,"",0)</f>
        <v>M5</v>
      </c>
      <c r="K703">
        <f>_xlfn.XLOOKUP($A703,ALGLIB_SSA_XAUUSD!$J$2:$J$1001,ALGLIB_SSA_XAUUSD!$M$2:$M$1001,"",0)</f>
        <v>4822.75</v>
      </c>
      <c r="L703">
        <f>_xlfn.XLOOKUP($A703,ALGLIB_SSA_XAUUSD!$J$2:$J$1001,ALGLIB_SSA_XAUUSD!$N$2:$N$1001,"",0)</f>
        <v>4824.8139000000001</v>
      </c>
      <c r="M703">
        <f>_xlfn.XLOOKUP($A703,ALGLIB_SSA_XAUUSD!$J$2:$J$1001,ALGLIB_SSA_XAUUSD!$O$2:$O$1001,"",0)</f>
        <v>4828.2014799999997</v>
      </c>
      <c r="N703">
        <f>_xlfn.XLOOKUP($A703,ALGLIB_SSA_XAUUSD!$J$2:$J$1001,ALGLIB_SSA_XAUUSD!$P$2:$P$1001,"",0)</f>
        <v>4831.2634099999996</v>
      </c>
      <c r="O703">
        <f>_xlfn.XLOOKUP($A703,ALGLIB_SSA_XAUUSD!$J$2:$J$1001,ALGLIB_SSA_XAUUSD!$Q$2:$Q$1001,"",0)</f>
        <v>4821.6886199999999</v>
      </c>
      <c r="R703">
        <f t="shared" si="150"/>
        <v>1775607900</v>
      </c>
      <c r="S703" t="str">
        <f t="shared" si="151"/>
        <v>XAUUSD</v>
      </c>
      <c r="T703" t="str">
        <f t="shared" si="152"/>
        <v>M5</v>
      </c>
      <c r="U703">
        <f t="shared" si="153"/>
        <v>4822.75</v>
      </c>
      <c r="V703">
        <f t="shared" si="154"/>
        <v>4814.4955083333334</v>
      </c>
      <c r="W703">
        <f t="shared" si="155"/>
        <v>4796.0535858333333</v>
      </c>
      <c r="X703">
        <f t="shared" si="156"/>
        <v>4824.8139000000001</v>
      </c>
      <c r="Y703">
        <f t="shared" si="157"/>
        <v>4828.2014799999997</v>
      </c>
      <c r="Z703">
        <f t="shared" si="158"/>
        <v>4830.3890016666664</v>
      </c>
      <c r="AA703">
        <f t="shared" si="159"/>
        <v>4831.2634099999996</v>
      </c>
      <c r="AB703">
        <f t="shared" si="160"/>
        <v>4787.0495391666664</v>
      </c>
      <c r="AC703">
        <f t="shared" si="161"/>
        <v>4821.6886199999999</v>
      </c>
      <c r="AE703">
        <f t="shared" si="162"/>
        <v>4824.8139000000001</v>
      </c>
      <c r="AF703">
        <f t="shared" si="163"/>
        <v>4830.3890016666664</v>
      </c>
      <c r="AG703">
        <f t="shared" si="164"/>
        <v>4787.0495391666664</v>
      </c>
    </row>
    <row r="704" spans="1:33" x14ac:dyDescent="0.55000000000000004">
      <c r="A704">
        <f>ALGLIB_SSA_XAUUSD!J704</f>
        <v>1775608200</v>
      </c>
      <c r="B704" t="str">
        <f>_xlfn.XLOOKUP($A704,ALGLIB_SSA_XAUUSD!$A$2:$A$1001,ALGLIB_SSA_XAUUSD!$B$2:$B$1001,"",0)</f>
        <v/>
      </c>
      <c r="C704" t="str">
        <f>_xlfn.XLOOKUP($A704,ALGLIB_SSA_XAUUSD!$A$2:$A$1001,ALGLIB_SSA_XAUUSD!$C$2:$C$1001,"",0)</f>
        <v/>
      </c>
      <c r="D704" s="1">
        <f>D698+(D710-D698)*6/12</f>
        <v>4814.04</v>
      </c>
      <c r="E704" s="1">
        <f>E698+(E710-E698)*6/12</f>
        <v>4815.3184300000003</v>
      </c>
      <c r="F704" s="1">
        <f>F698+(F710-F698)*6/12</f>
        <v>4797.3273950000003</v>
      </c>
      <c r="G704" s="1">
        <f>G698+(G710-G698)*6/12</f>
        <v>4831.2317000000003</v>
      </c>
      <c r="H704" s="1">
        <f>H698+(H710-H698)*6/12</f>
        <v>4788.3296849999997</v>
      </c>
      <c r="I704" t="str">
        <f>_xlfn.XLOOKUP($A704,ALGLIB_SSA_XAUUSD!$J$2:$J$1001,ALGLIB_SSA_XAUUSD!$K$2:$K$1001,"",0)</f>
        <v>XAUUSD</v>
      </c>
      <c r="J704" t="str">
        <f>_xlfn.XLOOKUP($A704,ALGLIB_SSA_XAUUSD!$J$2:$J$1001,ALGLIB_SSA_XAUUSD!$L$2:$L$1001,"",0)</f>
        <v>M5</v>
      </c>
      <c r="K704">
        <f>_xlfn.XLOOKUP($A704,ALGLIB_SSA_XAUUSD!$J$2:$J$1001,ALGLIB_SSA_XAUUSD!$M$2:$M$1001,"",0)</f>
        <v>4815.74</v>
      </c>
      <c r="L704">
        <f>_xlfn.XLOOKUP($A704,ALGLIB_SSA_XAUUSD!$J$2:$J$1001,ALGLIB_SSA_XAUUSD!$N$2:$N$1001,"",0)</f>
        <v>4820.8296</v>
      </c>
      <c r="M704">
        <f>_xlfn.XLOOKUP($A704,ALGLIB_SSA_XAUUSD!$J$2:$J$1001,ALGLIB_SSA_XAUUSD!$O$2:$O$1001,"",0)</f>
        <v>4824.5155400000003</v>
      </c>
      <c r="N704">
        <f>_xlfn.XLOOKUP($A704,ALGLIB_SSA_XAUUSD!$J$2:$J$1001,ALGLIB_SSA_XAUUSD!$P$2:$P$1001,"",0)</f>
        <v>4826.3131100000001</v>
      </c>
      <c r="O704">
        <f>_xlfn.XLOOKUP($A704,ALGLIB_SSA_XAUUSD!$J$2:$J$1001,ALGLIB_SSA_XAUUSD!$Q$2:$Q$1001,"",0)</f>
        <v>4817.71173</v>
      </c>
      <c r="R704">
        <f t="shared" si="150"/>
        <v>1775608200</v>
      </c>
      <c r="S704" t="str">
        <f t="shared" si="151"/>
        <v>XAUUSD</v>
      </c>
      <c r="T704" t="str">
        <f t="shared" si="152"/>
        <v>M5</v>
      </c>
      <c r="U704">
        <f t="shared" si="153"/>
        <v>4815.74</v>
      </c>
      <c r="V704">
        <f t="shared" si="154"/>
        <v>4815.3184300000003</v>
      </c>
      <c r="W704">
        <f t="shared" si="155"/>
        <v>4797.3273950000003</v>
      </c>
      <c r="X704">
        <f t="shared" si="156"/>
        <v>4820.8296</v>
      </c>
      <c r="Y704">
        <f t="shared" si="157"/>
        <v>4824.5155400000003</v>
      </c>
      <c r="Z704">
        <f t="shared" si="158"/>
        <v>4831.2317000000003</v>
      </c>
      <c r="AA704">
        <f t="shared" si="159"/>
        <v>4826.3131100000001</v>
      </c>
      <c r="AB704">
        <f t="shared" si="160"/>
        <v>4788.3296849999997</v>
      </c>
      <c r="AC704">
        <f t="shared" si="161"/>
        <v>4817.71173</v>
      </c>
      <c r="AE704">
        <f t="shared" si="162"/>
        <v>4820.8296</v>
      </c>
      <c r="AF704">
        <f t="shared" si="163"/>
        <v>4831.2317000000003</v>
      </c>
      <c r="AG704">
        <f t="shared" si="164"/>
        <v>4788.3296849999997</v>
      </c>
    </row>
    <row r="705" spans="1:33" x14ac:dyDescent="0.55000000000000004">
      <c r="A705">
        <f>ALGLIB_SSA_XAUUSD!J705</f>
        <v>1775608500</v>
      </c>
      <c r="B705" t="str">
        <f>_xlfn.XLOOKUP($A705,ALGLIB_SSA_XAUUSD!$A$2:$A$1001,ALGLIB_SSA_XAUUSD!$B$2:$B$1001,"",0)</f>
        <v/>
      </c>
      <c r="C705" t="str">
        <f>_xlfn.XLOOKUP($A705,ALGLIB_SSA_XAUUSD!$A$2:$A$1001,ALGLIB_SSA_XAUUSD!$C$2:$C$1001,"",0)</f>
        <v/>
      </c>
      <c r="D705" s="1">
        <f>D698+(D710-D698)*7/12</f>
        <v>4813.415</v>
      </c>
      <c r="E705" s="1">
        <f>E698+(E710-E698)*7/12</f>
        <v>4816.1413516666671</v>
      </c>
      <c r="F705" s="1">
        <f>F698+(F710-F698)*7/12</f>
        <v>4798.6012041666672</v>
      </c>
      <c r="G705" s="1">
        <f>G698+(G710-G698)*7/12</f>
        <v>4832.0743983333332</v>
      </c>
      <c r="H705" s="1">
        <f>H698+(H710-H698)*7/12</f>
        <v>4789.609830833333</v>
      </c>
      <c r="I705" t="str">
        <f>_xlfn.XLOOKUP($A705,ALGLIB_SSA_XAUUSD!$J$2:$J$1001,ALGLIB_SSA_XAUUSD!$K$2:$K$1001,"",0)</f>
        <v>XAUUSD</v>
      </c>
      <c r="J705" t="str">
        <f>_xlfn.XLOOKUP($A705,ALGLIB_SSA_XAUUSD!$J$2:$J$1001,ALGLIB_SSA_XAUUSD!$L$2:$L$1001,"",0)</f>
        <v>M5</v>
      </c>
      <c r="K705">
        <f>_xlfn.XLOOKUP($A705,ALGLIB_SSA_XAUUSD!$J$2:$J$1001,ALGLIB_SSA_XAUUSD!$M$2:$M$1001,"",0)</f>
        <v>4820.84</v>
      </c>
      <c r="L705">
        <f>_xlfn.XLOOKUP($A705,ALGLIB_SSA_XAUUSD!$J$2:$J$1001,ALGLIB_SSA_XAUUSD!$N$2:$N$1001,"",0)</f>
        <v>4818.0239300000003</v>
      </c>
      <c r="M705">
        <f>_xlfn.XLOOKUP($A705,ALGLIB_SSA_XAUUSD!$J$2:$J$1001,ALGLIB_SSA_XAUUSD!$O$2:$O$1001,"",0)</f>
        <v>4821.2697399999997</v>
      </c>
      <c r="N705">
        <f>_xlfn.XLOOKUP($A705,ALGLIB_SSA_XAUUSD!$J$2:$J$1001,ALGLIB_SSA_XAUUSD!$P$2:$P$1001,"",0)</f>
        <v>4822.7792200000004</v>
      </c>
      <c r="O705">
        <f>_xlfn.XLOOKUP($A705,ALGLIB_SSA_XAUUSD!$J$2:$J$1001,ALGLIB_SSA_XAUUSD!$Q$2:$Q$1001,"",0)</f>
        <v>4814.4060900000004</v>
      </c>
      <c r="R705">
        <f t="shared" si="150"/>
        <v>1775608500</v>
      </c>
      <c r="S705" t="str">
        <f t="shared" si="151"/>
        <v>XAUUSD</v>
      </c>
      <c r="T705" t="str">
        <f t="shared" si="152"/>
        <v>M5</v>
      </c>
      <c r="U705">
        <f t="shared" si="153"/>
        <v>4820.84</v>
      </c>
      <c r="V705">
        <f t="shared" si="154"/>
        <v>4816.1413516666671</v>
      </c>
      <c r="W705">
        <f t="shared" si="155"/>
        <v>4798.6012041666672</v>
      </c>
      <c r="X705">
        <f t="shared" si="156"/>
        <v>4818.0239300000003</v>
      </c>
      <c r="Y705">
        <f t="shared" si="157"/>
        <v>4821.2697399999997</v>
      </c>
      <c r="Z705">
        <f t="shared" si="158"/>
        <v>4832.0743983333332</v>
      </c>
      <c r="AA705">
        <f t="shared" si="159"/>
        <v>4822.7792200000004</v>
      </c>
      <c r="AB705">
        <f t="shared" si="160"/>
        <v>4789.609830833333</v>
      </c>
      <c r="AC705">
        <f t="shared" si="161"/>
        <v>4814.4060900000004</v>
      </c>
      <c r="AE705">
        <f t="shared" si="162"/>
        <v>4818.0239300000003</v>
      </c>
      <c r="AF705">
        <f t="shared" si="163"/>
        <v>4832.0743983333332</v>
      </c>
      <c r="AG705">
        <f t="shared" si="164"/>
        <v>4789.609830833333</v>
      </c>
    </row>
    <row r="706" spans="1:33" x14ac:dyDescent="0.55000000000000004">
      <c r="A706">
        <f>ALGLIB_SSA_XAUUSD!J706</f>
        <v>1775608800</v>
      </c>
      <c r="B706" t="str">
        <f>_xlfn.XLOOKUP($A706,ALGLIB_SSA_XAUUSD!$A$2:$A$1001,ALGLIB_SSA_XAUUSD!$B$2:$B$1001,"",0)</f>
        <v/>
      </c>
      <c r="C706" t="str">
        <f>_xlfn.XLOOKUP($A706,ALGLIB_SSA_XAUUSD!$A$2:$A$1001,ALGLIB_SSA_XAUUSD!$C$2:$C$1001,"",0)</f>
        <v/>
      </c>
      <c r="D706" s="1">
        <f>D698+(D710-D698)*8/12</f>
        <v>4812.79</v>
      </c>
      <c r="E706" s="1">
        <f>E698+(E710-E698)*8/12</f>
        <v>4816.9642733333339</v>
      </c>
      <c r="F706" s="1">
        <f>F698+(F710-F698)*8/12</f>
        <v>4799.8750133333333</v>
      </c>
      <c r="G706" s="1">
        <f>G698+(G710-G698)*8/12</f>
        <v>4832.9170966666661</v>
      </c>
      <c r="H706" s="1">
        <f>H698+(H710-H698)*8/12</f>
        <v>4790.8899766666664</v>
      </c>
      <c r="I706" t="str">
        <f>_xlfn.XLOOKUP($A706,ALGLIB_SSA_XAUUSD!$J$2:$J$1001,ALGLIB_SSA_XAUUSD!$K$2:$K$1001,"",0)</f>
        <v>XAUUSD</v>
      </c>
      <c r="J706" t="str">
        <f>_xlfn.XLOOKUP($A706,ALGLIB_SSA_XAUUSD!$J$2:$J$1001,ALGLIB_SSA_XAUUSD!$L$2:$L$1001,"",0)</f>
        <v>M5</v>
      </c>
      <c r="K706">
        <f>_xlfn.XLOOKUP($A706,ALGLIB_SSA_XAUUSD!$J$2:$J$1001,ALGLIB_SSA_XAUUSD!$M$2:$M$1001,"",0)</f>
        <v>4813.83</v>
      </c>
      <c r="L706">
        <f>_xlfn.XLOOKUP($A706,ALGLIB_SSA_XAUUSD!$J$2:$J$1001,ALGLIB_SSA_XAUUSD!$N$2:$N$1001,"",0)</f>
        <v>4816.4297200000001</v>
      </c>
      <c r="M706">
        <f>_xlfn.XLOOKUP($A706,ALGLIB_SSA_XAUUSD!$J$2:$J$1001,ALGLIB_SSA_XAUUSD!$O$2:$O$1001,"",0)</f>
        <v>4818.8497299999999</v>
      </c>
      <c r="N706">
        <f>_xlfn.XLOOKUP($A706,ALGLIB_SSA_XAUUSD!$J$2:$J$1001,ALGLIB_SSA_XAUUSD!$P$2:$P$1001,"",0)</f>
        <v>4820.9977699999999</v>
      </c>
      <c r="O706">
        <f>_xlfn.XLOOKUP($A706,ALGLIB_SSA_XAUUSD!$J$2:$J$1001,ALGLIB_SSA_XAUUSD!$Q$2:$Q$1001,"",0)</f>
        <v>4812.1442399999996</v>
      </c>
      <c r="R706">
        <f t="shared" si="150"/>
        <v>1775608800</v>
      </c>
      <c r="S706" t="str">
        <f t="shared" si="151"/>
        <v>XAUUSD</v>
      </c>
      <c r="T706" t="str">
        <f t="shared" si="152"/>
        <v>M5</v>
      </c>
      <c r="U706">
        <f t="shared" si="153"/>
        <v>4813.83</v>
      </c>
      <c r="V706">
        <f t="shared" si="154"/>
        <v>4816.9642733333339</v>
      </c>
      <c r="W706">
        <f t="shared" si="155"/>
        <v>4799.8750133333333</v>
      </c>
      <c r="X706">
        <f t="shared" si="156"/>
        <v>4816.4297200000001</v>
      </c>
      <c r="Y706">
        <f t="shared" si="157"/>
        <v>4818.8497299999999</v>
      </c>
      <c r="Z706">
        <f t="shared" si="158"/>
        <v>4832.9170966666661</v>
      </c>
      <c r="AA706">
        <f t="shared" si="159"/>
        <v>4820.9977699999999</v>
      </c>
      <c r="AB706">
        <f t="shared" si="160"/>
        <v>4790.8899766666664</v>
      </c>
      <c r="AC706">
        <f t="shared" si="161"/>
        <v>4812.1442399999996</v>
      </c>
      <c r="AE706">
        <f t="shared" si="162"/>
        <v>4816.4297200000001</v>
      </c>
      <c r="AF706">
        <f t="shared" si="163"/>
        <v>4832.9170966666661</v>
      </c>
      <c r="AG706">
        <f t="shared" si="164"/>
        <v>4790.8899766666664</v>
      </c>
    </row>
    <row r="707" spans="1:33" x14ac:dyDescent="0.55000000000000004">
      <c r="A707">
        <f>ALGLIB_SSA_XAUUSD!J707</f>
        <v>1775609100</v>
      </c>
      <c r="B707" t="str">
        <f>_xlfn.XLOOKUP($A707,ALGLIB_SSA_XAUUSD!$A$2:$A$1001,ALGLIB_SSA_XAUUSD!$B$2:$B$1001,"",0)</f>
        <v/>
      </c>
      <c r="C707" t="str">
        <f>_xlfn.XLOOKUP($A707,ALGLIB_SSA_XAUUSD!$A$2:$A$1001,ALGLIB_SSA_XAUUSD!$C$2:$C$1001,"",0)</f>
        <v/>
      </c>
      <c r="D707" s="1">
        <f>D698+(D710-D698)*9/12</f>
        <v>4812.165</v>
      </c>
      <c r="E707" s="1">
        <f>E698+(E710-E698)*9/12</f>
        <v>4817.7871950000008</v>
      </c>
      <c r="F707" s="1">
        <f>F698+(F710-F698)*9/12</f>
        <v>4801.1488225000003</v>
      </c>
      <c r="G707" s="1">
        <f>G698+(G710-G698)*9/12</f>
        <v>4833.7597949999999</v>
      </c>
      <c r="H707" s="1">
        <f>H698+(H710-H698)*9/12</f>
        <v>4792.1701224999997</v>
      </c>
      <c r="I707" t="str">
        <f>_xlfn.XLOOKUP($A707,ALGLIB_SSA_XAUUSD!$J$2:$J$1001,ALGLIB_SSA_XAUUSD!$K$2:$K$1001,"",0)</f>
        <v>XAUUSD</v>
      </c>
      <c r="J707" t="str">
        <f>_xlfn.XLOOKUP($A707,ALGLIB_SSA_XAUUSD!$J$2:$J$1001,ALGLIB_SSA_XAUUSD!$L$2:$L$1001,"",0)</f>
        <v>M5</v>
      </c>
      <c r="K707">
        <f>_xlfn.XLOOKUP($A707,ALGLIB_SSA_XAUUSD!$J$2:$J$1001,ALGLIB_SSA_XAUUSD!$M$2:$M$1001,"",0)</f>
        <v>4815.3</v>
      </c>
      <c r="L707">
        <f>_xlfn.XLOOKUP($A707,ALGLIB_SSA_XAUUSD!$J$2:$J$1001,ALGLIB_SSA_XAUUSD!$N$2:$N$1001,"",0)</f>
        <v>4816.0033299999996</v>
      </c>
      <c r="M707">
        <f>_xlfn.XLOOKUP($A707,ALGLIB_SSA_XAUUSD!$J$2:$J$1001,ALGLIB_SSA_XAUUSD!$O$2:$O$1001,"",0)</f>
        <v>4817.4265299999997</v>
      </c>
      <c r="N707">
        <f>_xlfn.XLOOKUP($A707,ALGLIB_SSA_XAUUSD!$J$2:$J$1001,ALGLIB_SSA_XAUUSD!$P$2:$P$1001,"",0)</f>
        <v>4820.8067199999996</v>
      </c>
      <c r="O707">
        <f>_xlfn.XLOOKUP($A707,ALGLIB_SSA_XAUUSD!$J$2:$J$1001,ALGLIB_SSA_XAUUSD!$Q$2:$Q$1001,"",0)</f>
        <v>4810.89383</v>
      </c>
      <c r="R707">
        <f t="shared" ref="R707:R770" si="165">A707</f>
        <v>1775609100</v>
      </c>
      <c r="S707" t="str">
        <f t="shared" ref="S707:S770" si="166">I707</f>
        <v>XAUUSD</v>
      </c>
      <c r="T707" t="str">
        <f t="shared" ref="T707:T770" si="167">J707</f>
        <v>M5</v>
      </c>
      <c r="U707">
        <f t="shared" ref="U707:U770" si="168">K707</f>
        <v>4815.3</v>
      </c>
      <c r="V707">
        <f t="shared" ref="V707:V770" si="169">E707</f>
        <v>4817.7871950000008</v>
      </c>
      <c r="W707">
        <f t="shared" ref="W707:W770" si="170">F707</f>
        <v>4801.1488225000003</v>
      </c>
      <c r="X707">
        <f t="shared" ref="X707:X770" si="171">L707</f>
        <v>4816.0033299999996</v>
      </c>
      <c r="Y707">
        <f t="shared" ref="Y707:Y770" si="172">M707</f>
        <v>4817.4265299999997</v>
      </c>
      <c r="Z707">
        <f t="shared" ref="Z707:Z770" si="173">G707</f>
        <v>4833.7597949999999</v>
      </c>
      <c r="AA707">
        <f t="shared" ref="AA707:AA770" si="174">N707</f>
        <v>4820.8067199999996</v>
      </c>
      <c r="AB707">
        <f t="shared" ref="AB707:AB770" si="175">H707</f>
        <v>4792.1701224999997</v>
      </c>
      <c r="AC707">
        <f t="shared" ref="AC707:AC770" si="176">O707</f>
        <v>4810.89383</v>
      </c>
      <c r="AE707">
        <f t="shared" ref="AE707:AE770" si="177">X707</f>
        <v>4816.0033299999996</v>
      </c>
      <c r="AF707">
        <f t="shared" ref="AF707:AF770" si="178">Z707</f>
        <v>4833.7597949999999</v>
      </c>
      <c r="AG707">
        <f t="shared" ref="AG707:AG770" si="179">AB707</f>
        <v>4792.1701224999997</v>
      </c>
    </row>
    <row r="708" spans="1:33" x14ac:dyDescent="0.55000000000000004">
      <c r="A708">
        <f>ALGLIB_SSA_XAUUSD!J708</f>
        <v>1775609400</v>
      </c>
      <c r="B708" t="str">
        <f>_xlfn.XLOOKUP($A708,ALGLIB_SSA_XAUUSD!$A$2:$A$1001,ALGLIB_SSA_XAUUSD!$B$2:$B$1001,"",0)</f>
        <v/>
      </c>
      <c r="C708" t="str">
        <f>_xlfn.XLOOKUP($A708,ALGLIB_SSA_XAUUSD!$A$2:$A$1001,ALGLIB_SSA_XAUUSD!$C$2:$C$1001,"",0)</f>
        <v/>
      </c>
      <c r="D708" s="1">
        <f>D698+(D710-D698)*10/12</f>
        <v>4811.54</v>
      </c>
      <c r="E708" s="1">
        <f>E698+(E710-E698)*10/12</f>
        <v>4818.6101166666667</v>
      </c>
      <c r="F708" s="1">
        <f>F698+(F710-F698)*10/12</f>
        <v>4802.4226316666673</v>
      </c>
      <c r="G708" s="1">
        <f>G698+(G710-G698)*10/12</f>
        <v>4834.6024933333329</v>
      </c>
      <c r="H708" s="1">
        <f>H698+(H710-H698)*10/12</f>
        <v>4793.450268333333</v>
      </c>
      <c r="I708" t="str">
        <f>_xlfn.XLOOKUP($A708,ALGLIB_SSA_XAUUSD!$J$2:$J$1001,ALGLIB_SSA_XAUUSD!$K$2:$K$1001,"",0)</f>
        <v>XAUUSD</v>
      </c>
      <c r="J708" t="str">
        <f>_xlfn.XLOOKUP($A708,ALGLIB_SSA_XAUUSD!$J$2:$J$1001,ALGLIB_SSA_XAUUSD!$L$2:$L$1001,"",0)</f>
        <v>M5</v>
      </c>
      <c r="K708">
        <f>_xlfn.XLOOKUP($A708,ALGLIB_SSA_XAUUSD!$J$2:$J$1001,ALGLIB_SSA_XAUUSD!$M$2:$M$1001,"",0)</f>
        <v>4821.7</v>
      </c>
      <c r="L708">
        <f>_xlfn.XLOOKUP($A708,ALGLIB_SSA_XAUUSD!$J$2:$J$1001,ALGLIB_SSA_XAUUSD!$N$2:$N$1001,"",0)</f>
        <v>4816.1689699999997</v>
      </c>
      <c r="M708">
        <f>_xlfn.XLOOKUP($A708,ALGLIB_SSA_XAUUSD!$J$2:$J$1001,ALGLIB_SSA_XAUUSD!$O$2:$O$1001,"",0)</f>
        <v>4816.7977499999997</v>
      </c>
      <c r="N708">
        <f>_xlfn.XLOOKUP($A708,ALGLIB_SSA_XAUUSD!$J$2:$J$1001,ALGLIB_SSA_XAUUSD!$P$2:$P$1001,"",0)</f>
        <v>4821.78514</v>
      </c>
      <c r="O708">
        <f>_xlfn.XLOOKUP($A708,ALGLIB_SSA_XAUUSD!$J$2:$J$1001,ALGLIB_SSA_XAUUSD!$Q$2:$Q$1001,"",0)</f>
        <v>4810.3756599999997</v>
      </c>
      <c r="R708">
        <f t="shared" si="165"/>
        <v>1775609400</v>
      </c>
      <c r="S708" t="str">
        <f t="shared" si="166"/>
        <v>XAUUSD</v>
      </c>
      <c r="T708" t="str">
        <f t="shared" si="167"/>
        <v>M5</v>
      </c>
      <c r="U708">
        <f t="shared" si="168"/>
        <v>4821.7</v>
      </c>
      <c r="V708">
        <f t="shared" si="169"/>
        <v>4818.6101166666667</v>
      </c>
      <c r="W708">
        <f t="shared" si="170"/>
        <v>4802.4226316666673</v>
      </c>
      <c r="X708">
        <f t="shared" si="171"/>
        <v>4816.1689699999997</v>
      </c>
      <c r="Y708">
        <f t="shared" si="172"/>
        <v>4816.7977499999997</v>
      </c>
      <c r="Z708">
        <f t="shared" si="173"/>
        <v>4834.6024933333329</v>
      </c>
      <c r="AA708">
        <f t="shared" si="174"/>
        <v>4821.78514</v>
      </c>
      <c r="AB708">
        <f t="shared" si="175"/>
        <v>4793.450268333333</v>
      </c>
      <c r="AC708">
        <f t="shared" si="176"/>
        <v>4810.3756599999997</v>
      </c>
      <c r="AE708">
        <f t="shared" si="177"/>
        <v>4816.1689699999997</v>
      </c>
      <c r="AF708">
        <f t="shared" si="178"/>
        <v>4834.6024933333329</v>
      </c>
      <c r="AG708">
        <f t="shared" si="179"/>
        <v>4793.450268333333</v>
      </c>
    </row>
    <row r="709" spans="1:33" x14ac:dyDescent="0.55000000000000004">
      <c r="A709">
        <f>ALGLIB_SSA_XAUUSD!J709</f>
        <v>1775609700</v>
      </c>
      <c r="B709" t="str">
        <f>_xlfn.XLOOKUP($A709,ALGLIB_SSA_XAUUSD!$A$2:$A$1001,ALGLIB_SSA_XAUUSD!$B$2:$B$1001,"",0)</f>
        <v/>
      </c>
      <c r="C709" t="str">
        <f>_xlfn.XLOOKUP($A709,ALGLIB_SSA_XAUUSD!$A$2:$A$1001,ALGLIB_SSA_XAUUSD!$C$2:$C$1001,"",0)</f>
        <v/>
      </c>
      <c r="D709" s="1">
        <f>D698+(D710-D698)*11/12</f>
        <v>4810.915</v>
      </c>
      <c r="E709" s="1">
        <f>E698+(E710-E698)*11/12</f>
        <v>4819.4330383333336</v>
      </c>
      <c r="F709" s="1">
        <f>F698+(F710-F698)*11/12</f>
        <v>4803.6964408333333</v>
      </c>
      <c r="G709" s="1">
        <f>G698+(G710-G698)*11/12</f>
        <v>4835.4451916666667</v>
      </c>
      <c r="H709" s="1">
        <f>H698+(H710-H698)*11/12</f>
        <v>4794.7304141666664</v>
      </c>
      <c r="I709" t="str">
        <f>_xlfn.XLOOKUP($A709,ALGLIB_SSA_XAUUSD!$J$2:$J$1001,ALGLIB_SSA_XAUUSD!$K$2:$K$1001,"",0)</f>
        <v>XAUUSD</v>
      </c>
      <c r="J709" t="str">
        <f>_xlfn.XLOOKUP($A709,ALGLIB_SSA_XAUUSD!$J$2:$J$1001,ALGLIB_SSA_XAUUSD!$L$2:$L$1001,"",0)</f>
        <v>M5</v>
      </c>
      <c r="K709">
        <f>_xlfn.XLOOKUP($A709,ALGLIB_SSA_XAUUSD!$J$2:$J$1001,ALGLIB_SSA_XAUUSD!$M$2:$M$1001,"",0)</f>
        <v>4817.79</v>
      </c>
      <c r="L709">
        <f>_xlfn.XLOOKUP($A709,ALGLIB_SSA_XAUUSD!$J$2:$J$1001,ALGLIB_SSA_XAUUSD!$N$2:$N$1001,"",0)</f>
        <v>4816.1000199999999</v>
      </c>
      <c r="M709">
        <f>_xlfn.XLOOKUP($A709,ALGLIB_SSA_XAUUSD!$J$2:$J$1001,ALGLIB_SSA_XAUUSD!$O$2:$O$1001,"",0)</f>
        <v>4816.4488899999997</v>
      </c>
      <c r="N709">
        <f>_xlfn.XLOOKUP($A709,ALGLIB_SSA_XAUUSD!$J$2:$J$1001,ALGLIB_SSA_XAUUSD!$P$2:$P$1001,"",0)</f>
        <v>4822.8493699999999</v>
      </c>
      <c r="O709">
        <f>_xlfn.XLOOKUP($A709,ALGLIB_SSA_XAUUSD!$J$2:$J$1001,ALGLIB_SSA_XAUUSD!$Q$2:$Q$1001,"",0)</f>
        <v>4809.8737300000003</v>
      </c>
      <c r="R709">
        <f t="shared" si="165"/>
        <v>1775609700</v>
      </c>
      <c r="S709" t="str">
        <f t="shared" si="166"/>
        <v>XAUUSD</v>
      </c>
      <c r="T709" t="str">
        <f t="shared" si="167"/>
        <v>M5</v>
      </c>
      <c r="U709">
        <f t="shared" si="168"/>
        <v>4817.79</v>
      </c>
      <c r="V709">
        <f t="shared" si="169"/>
        <v>4819.4330383333336</v>
      </c>
      <c r="W709">
        <f t="shared" si="170"/>
        <v>4803.6964408333333</v>
      </c>
      <c r="X709">
        <f t="shared" si="171"/>
        <v>4816.1000199999999</v>
      </c>
      <c r="Y709">
        <f t="shared" si="172"/>
        <v>4816.4488899999997</v>
      </c>
      <c r="Z709">
        <f t="shared" si="173"/>
        <v>4835.4451916666667</v>
      </c>
      <c r="AA709">
        <f t="shared" si="174"/>
        <v>4822.8493699999999</v>
      </c>
      <c r="AB709">
        <f t="shared" si="175"/>
        <v>4794.7304141666664</v>
      </c>
      <c r="AC709">
        <f t="shared" si="176"/>
        <v>4809.8737300000003</v>
      </c>
      <c r="AE709">
        <f t="shared" si="177"/>
        <v>4816.1000199999999</v>
      </c>
      <c r="AF709">
        <f t="shared" si="178"/>
        <v>4835.4451916666667</v>
      </c>
      <c r="AG709">
        <f t="shared" si="179"/>
        <v>4794.7304141666664</v>
      </c>
    </row>
    <row r="710" spans="1:33" x14ac:dyDescent="0.55000000000000004">
      <c r="A710">
        <f>ALGLIB_SSA_XAUUSD!J710</f>
        <v>1775610000</v>
      </c>
      <c r="B710" t="str">
        <f>_xlfn.XLOOKUP($A710,ALGLIB_SSA_XAUUSD!$A$2:$A$1001,ALGLIB_SSA_XAUUSD!$B$2:$B$1001,"",0)</f>
        <v>XAUUSD</v>
      </c>
      <c r="C710" t="str">
        <f>_xlfn.XLOOKUP($A710,ALGLIB_SSA_XAUUSD!$A$2:$A$1001,ALGLIB_SSA_XAUUSD!$C$2:$C$1001,"",0)</f>
        <v>H1</v>
      </c>
      <c r="D710" s="2">
        <f>_xlfn.XLOOKUP($A710,ALGLIB_SSA_XAUUSD!$A$2:$A$1001,ALGLIB_SSA_XAUUSD!$D$2:$D$1001,"",0)</f>
        <v>4810.29</v>
      </c>
      <c r="E710" s="2">
        <f>_xlfn.XLOOKUP($A710,ALGLIB_SSA_XAUUSD!$A$2:$A$1001,ALGLIB_SSA_XAUUSD!$E$2:$E$1001,"",0)</f>
        <v>4820.2559600000004</v>
      </c>
      <c r="F710" s="2">
        <f>_xlfn.XLOOKUP($A710,ALGLIB_SSA_XAUUSD!$A$2:$A$1001,ALGLIB_SSA_XAUUSD!$F$2:$F$1001,"",0)</f>
        <v>4804.9702500000003</v>
      </c>
      <c r="G710" s="2">
        <f>_xlfn.XLOOKUP($A710,ALGLIB_SSA_XAUUSD!$A$2:$A$1001,ALGLIB_SSA_XAUUSD!$G$2:$G$1001,"",0)</f>
        <v>4836.2878899999996</v>
      </c>
      <c r="H710" s="2">
        <f>_xlfn.XLOOKUP($A710,ALGLIB_SSA_XAUUSD!$A$2:$A$1001,ALGLIB_SSA_XAUUSD!$H$2:$H$1001,"",0)</f>
        <v>4796.0105599999997</v>
      </c>
      <c r="I710" t="str">
        <f>_xlfn.XLOOKUP($A710,ALGLIB_SSA_XAUUSD!$J$2:$J$1001,ALGLIB_SSA_XAUUSD!$K$2:$K$1001,"",0)</f>
        <v>XAUUSD</v>
      </c>
      <c r="J710" t="str">
        <f>_xlfn.XLOOKUP($A710,ALGLIB_SSA_XAUUSD!$J$2:$J$1001,ALGLIB_SSA_XAUUSD!$L$2:$L$1001,"",0)</f>
        <v>M5</v>
      </c>
      <c r="K710">
        <f>_xlfn.XLOOKUP($A710,ALGLIB_SSA_XAUUSD!$J$2:$J$1001,ALGLIB_SSA_XAUUSD!$M$2:$M$1001,"",0)</f>
        <v>4807.13</v>
      </c>
      <c r="L710">
        <f>_xlfn.XLOOKUP($A710,ALGLIB_SSA_XAUUSD!$J$2:$J$1001,ALGLIB_SSA_XAUUSD!$N$2:$N$1001,"",0)</f>
        <v>4815.3050899999998</v>
      </c>
      <c r="M710">
        <f>_xlfn.XLOOKUP($A710,ALGLIB_SSA_XAUUSD!$J$2:$J$1001,ALGLIB_SSA_XAUUSD!$O$2:$O$1001,"",0)</f>
        <v>4815.8769899999998</v>
      </c>
      <c r="N710">
        <f>_xlfn.XLOOKUP($A710,ALGLIB_SSA_XAUUSD!$J$2:$J$1001,ALGLIB_SSA_XAUUSD!$P$2:$P$1001,"",0)</f>
        <v>4823.2313700000004</v>
      </c>
      <c r="O710">
        <f>_xlfn.XLOOKUP($A710,ALGLIB_SSA_XAUUSD!$J$2:$J$1001,ALGLIB_SSA_XAUUSD!$Q$2:$Q$1001,"",0)</f>
        <v>4808.9576299999999</v>
      </c>
      <c r="R710">
        <f t="shared" si="165"/>
        <v>1775610000</v>
      </c>
      <c r="S710" t="str">
        <f t="shared" si="166"/>
        <v>XAUUSD</v>
      </c>
      <c r="T710" t="str">
        <f t="shared" si="167"/>
        <v>M5</v>
      </c>
      <c r="U710">
        <f t="shared" si="168"/>
        <v>4807.13</v>
      </c>
      <c r="V710">
        <f t="shared" si="169"/>
        <v>4820.2559600000004</v>
      </c>
      <c r="W710">
        <f t="shared" si="170"/>
        <v>4804.9702500000003</v>
      </c>
      <c r="X710">
        <f t="shared" si="171"/>
        <v>4815.3050899999998</v>
      </c>
      <c r="Y710">
        <f t="shared" si="172"/>
        <v>4815.8769899999998</v>
      </c>
      <c r="Z710">
        <f t="shared" si="173"/>
        <v>4836.2878899999996</v>
      </c>
      <c r="AA710">
        <f t="shared" si="174"/>
        <v>4823.2313700000004</v>
      </c>
      <c r="AB710">
        <f t="shared" si="175"/>
        <v>4796.0105599999997</v>
      </c>
      <c r="AC710">
        <f t="shared" si="176"/>
        <v>4808.9576299999999</v>
      </c>
      <c r="AE710">
        <f t="shared" si="177"/>
        <v>4815.3050899999998</v>
      </c>
      <c r="AF710">
        <f t="shared" si="178"/>
        <v>4836.2878899999996</v>
      </c>
      <c r="AG710">
        <f t="shared" si="179"/>
        <v>4796.0105599999997</v>
      </c>
    </row>
    <row r="711" spans="1:33" x14ac:dyDescent="0.55000000000000004">
      <c r="A711">
        <f>ALGLIB_SSA_XAUUSD!J711</f>
        <v>1775610300</v>
      </c>
      <c r="B711" t="str">
        <f>_xlfn.XLOOKUP($A711,ALGLIB_SSA_XAUUSD!$A$2:$A$1001,ALGLIB_SSA_XAUUSD!$B$2:$B$1001,"",0)</f>
        <v/>
      </c>
      <c r="C711" t="str">
        <f>_xlfn.XLOOKUP($A711,ALGLIB_SSA_XAUUSD!$A$2:$A$1001,ALGLIB_SSA_XAUUSD!$C$2:$C$1001,"",0)</f>
        <v/>
      </c>
      <c r="D711" s="1">
        <f>D710+(D722-D710)*1/12</f>
        <v>4809.78</v>
      </c>
      <c r="E711" s="1">
        <f>E710+(E722-E710)*1/12</f>
        <v>4820.5488916666673</v>
      </c>
      <c r="F711" s="1">
        <f>F710+(F722-F710)*1/12</f>
        <v>4805.753620833334</v>
      </c>
      <c r="G711" s="1">
        <f>G710+(G722-G710)*1/12</f>
        <v>4836.5541166666662</v>
      </c>
      <c r="H711" s="1">
        <f>H710+(H722-H710)*1/12</f>
        <v>4796.8052975000001</v>
      </c>
      <c r="I711" t="str">
        <f>_xlfn.XLOOKUP($A711,ALGLIB_SSA_XAUUSD!$J$2:$J$1001,ALGLIB_SSA_XAUUSD!$K$2:$K$1001,"",0)</f>
        <v>XAUUSD</v>
      </c>
      <c r="J711" t="str">
        <f>_xlfn.XLOOKUP($A711,ALGLIB_SSA_XAUUSD!$J$2:$J$1001,ALGLIB_SSA_XAUUSD!$L$2:$L$1001,"",0)</f>
        <v>M5</v>
      </c>
      <c r="K711">
        <f>_xlfn.XLOOKUP($A711,ALGLIB_SSA_XAUUSD!$J$2:$J$1001,ALGLIB_SSA_XAUUSD!$M$2:$M$1001,"",0)</f>
        <v>4818.93</v>
      </c>
      <c r="L711">
        <f>_xlfn.XLOOKUP($A711,ALGLIB_SSA_XAUUSD!$J$2:$J$1001,ALGLIB_SSA_XAUUSD!$N$2:$N$1001,"",0)</f>
        <v>4813.6760000000004</v>
      </c>
      <c r="M711">
        <f>_xlfn.XLOOKUP($A711,ALGLIB_SSA_XAUUSD!$J$2:$J$1001,ALGLIB_SSA_XAUUSD!$O$2:$O$1001,"",0)</f>
        <v>4814.7764900000002</v>
      </c>
      <c r="N711">
        <f>_xlfn.XLOOKUP($A711,ALGLIB_SSA_XAUUSD!$J$2:$J$1001,ALGLIB_SSA_XAUUSD!$P$2:$P$1001,"",0)</f>
        <v>4822.2717599999996</v>
      </c>
      <c r="O711">
        <f>_xlfn.XLOOKUP($A711,ALGLIB_SSA_XAUUSD!$J$2:$J$1001,ALGLIB_SSA_XAUUSD!$Q$2:$Q$1001,"",0)</f>
        <v>4807.3491400000003</v>
      </c>
      <c r="R711">
        <f t="shared" si="165"/>
        <v>1775610300</v>
      </c>
      <c r="S711" t="str">
        <f t="shared" si="166"/>
        <v>XAUUSD</v>
      </c>
      <c r="T711" t="str">
        <f t="shared" si="167"/>
        <v>M5</v>
      </c>
      <c r="U711">
        <f t="shared" si="168"/>
        <v>4818.93</v>
      </c>
      <c r="V711">
        <f t="shared" si="169"/>
        <v>4820.5488916666673</v>
      </c>
      <c r="W711">
        <f t="shared" si="170"/>
        <v>4805.753620833334</v>
      </c>
      <c r="X711">
        <f t="shared" si="171"/>
        <v>4813.6760000000004</v>
      </c>
      <c r="Y711">
        <f t="shared" si="172"/>
        <v>4814.7764900000002</v>
      </c>
      <c r="Z711">
        <f t="shared" si="173"/>
        <v>4836.5541166666662</v>
      </c>
      <c r="AA711">
        <f t="shared" si="174"/>
        <v>4822.2717599999996</v>
      </c>
      <c r="AB711">
        <f t="shared" si="175"/>
        <v>4796.8052975000001</v>
      </c>
      <c r="AC711">
        <f t="shared" si="176"/>
        <v>4807.3491400000003</v>
      </c>
      <c r="AE711">
        <f t="shared" si="177"/>
        <v>4813.6760000000004</v>
      </c>
      <c r="AF711">
        <f t="shared" si="178"/>
        <v>4836.5541166666662</v>
      </c>
      <c r="AG711">
        <f t="shared" si="179"/>
        <v>4796.8052975000001</v>
      </c>
    </row>
    <row r="712" spans="1:33" x14ac:dyDescent="0.55000000000000004">
      <c r="A712">
        <f>ALGLIB_SSA_XAUUSD!J712</f>
        <v>1775610600</v>
      </c>
      <c r="B712" t="str">
        <f>_xlfn.XLOOKUP($A712,ALGLIB_SSA_XAUUSD!$A$2:$A$1001,ALGLIB_SSA_XAUUSD!$B$2:$B$1001,"",0)</f>
        <v/>
      </c>
      <c r="C712" t="str">
        <f>_xlfn.XLOOKUP($A712,ALGLIB_SSA_XAUUSD!$A$2:$A$1001,ALGLIB_SSA_XAUUSD!$C$2:$C$1001,"",0)</f>
        <v/>
      </c>
      <c r="D712" s="1">
        <f>D710+(D722-D710)*2/12</f>
        <v>4809.2700000000004</v>
      </c>
      <c r="E712" s="1">
        <f>E710+(E722-E710)*2/12</f>
        <v>4820.8418233333341</v>
      </c>
      <c r="F712" s="1">
        <f>F710+(F722-F710)*2/12</f>
        <v>4806.5369916666668</v>
      </c>
      <c r="G712" s="1">
        <f>G710+(G722-G710)*2/12</f>
        <v>4836.8203433333329</v>
      </c>
      <c r="H712" s="1">
        <f>H710+(H722-H710)*2/12</f>
        <v>4797.6000349999995</v>
      </c>
      <c r="I712" t="str">
        <f>_xlfn.XLOOKUP($A712,ALGLIB_SSA_XAUUSD!$J$2:$J$1001,ALGLIB_SSA_XAUUSD!$K$2:$K$1001,"",0)</f>
        <v>XAUUSD</v>
      </c>
      <c r="J712" t="str">
        <f>_xlfn.XLOOKUP($A712,ALGLIB_SSA_XAUUSD!$J$2:$J$1001,ALGLIB_SSA_XAUUSD!$L$2:$L$1001,"",0)</f>
        <v>M5</v>
      </c>
      <c r="K712">
        <f>_xlfn.XLOOKUP($A712,ALGLIB_SSA_XAUUSD!$J$2:$J$1001,ALGLIB_SSA_XAUUSD!$M$2:$M$1001,"",0)</f>
        <v>4820.1000000000004</v>
      </c>
      <c r="L712">
        <f>_xlfn.XLOOKUP($A712,ALGLIB_SSA_XAUUSD!$J$2:$J$1001,ALGLIB_SSA_XAUUSD!$N$2:$N$1001,"",0)</f>
        <v>4810.8639400000002</v>
      </c>
      <c r="M712">
        <f>_xlfn.XLOOKUP($A712,ALGLIB_SSA_XAUUSD!$J$2:$J$1001,ALGLIB_SSA_XAUUSD!$O$2:$O$1001,"",0)</f>
        <v>4812.8202099999999</v>
      </c>
      <c r="N712">
        <f>_xlfn.XLOOKUP($A712,ALGLIB_SSA_XAUUSD!$J$2:$J$1001,ALGLIB_SSA_XAUUSD!$P$2:$P$1001,"",0)</f>
        <v>4819.8619399999998</v>
      </c>
      <c r="O712">
        <f>_xlfn.XLOOKUP($A712,ALGLIB_SSA_XAUUSD!$J$2:$J$1001,ALGLIB_SSA_XAUUSD!$Q$2:$Q$1001,"",0)</f>
        <v>4804.8727399999998</v>
      </c>
      <c r="R712">
        <f t="shared" si="165"/>
        <v>1775610600</v>
      </c>
      <c r="S712" t="str">
        <f t="shared" si="166"/>
        <v>XAUUSD</v>
      </c>
      <c r="T712" t="str">
        <f t="shared" si="167"/>
        <v>M5</v>
      </c>
      <c r="U712">
        <f t="shared" si="168"/>
        <v>4820.1000000000004</v>
      </c>
      <c r="V712">
        <f t="shared" si="169"/>
        <v>4820.8418233333341</v>
      </c>
      <c r="W712">
        <f t="shared" si="170"/>
        <v>4806.5369916666668</v>
      </c>
      <c r="X712">
        <f t="shared" si="171"/>
        <v>4810.8639400000002</v>
      </c>
      <c r="Y712">
        <f t="shared" si="172"/>
        <v>4812.8202099999999</v>
      </c>
      <c r="Z712">
        <f t="shared" si="173"/>
        <v>4836.8203433333329</v>
      </c>
      <c r="AA712">
        <f t="shared" si="174"/>
        <v>4819.8619399999998</v>
      </c>
      <c r="AB712">
        <f t="shared" si="175"/>
        <v>4797.6000349999995</v>
      </c>
      <c r="AC712">
        <f t="shared" si="176"/>
        <v>4804.8727399999998</v>
      </c>
      <c r="AE712">
        <f t="shared" si="177"/>
        <v>4810.8639400000002</v>
      </c>
      <c r="AF712">
        <f t="shared" si="178"/>
        <v>4836.8203433333329</v>
      </c>
      <c r="AG712">
        <f t="shared" si="179"/>
        <v>4797.6000349999995</v>
      </c>
    </row>
    <row r="713" spans="1:33" x14ac:dyDescent="0.55000000000000004">
      <c r="A713">
        <f>ALGLIB_SSA_XAUUSD!J713</f>
        <v>1775610900</v>
      </c>
      <c r="B713" t="str">
        <f>_xlfn.XLOOKUP($A713,ALGLIB_SSA_XAUUSD!$A$2:$A$1001,ALGLIB_SSA_XAUUSD!$B$2:$B$1001,"",0)</f>
        <v/>
      </c>
      <c r="C713" t="str">
        <f>_xlfn.XLOOKUP($A713,ALGLIB_SSA_XAUUSD!$A$2:$A$1001,ALGLIB_SSA_XAUUSD!$C$2:$C$1001,"",0)</f>
        <v/>
      </c>
      <c r="D713" s="1">
        <f>D710+(D722-D710)*3/12</f>
        <v>4808.76</v>
      </c>
      <c r="E713" s="1">
        <f>E710+(E722-E710)*3/12</f>
        <v>4821.134755</v>
      </c>
      <c r="F713" s="1">
        <f>F710+(F722-F710)*3/12</f>
        <v>4807.3203625000006</v>
      </c>
      <c r="G713" s="1">
        <f>G710+(G722-G710)*3/12</f>
        <v>4837.0865699999995</v>
      </c>
      <c r="H713" s="1">
        <f>H710+(H722-H710)*3/12</f>
        <v>4798.3947724999998</v>
      </c>
      <c r="I713" t="str">
        <f>_xlfn.XLOOKUP($A713,ALGLIB_SSA_XAUUSD!$J$2:$J$1001,ALGLIB_SSA_XAUUSD!$K$2:$K$1001,"",0)</f>
        <v>XAUUSD</v>
      </c>
      <c r="J713" t="str">
        <f>_xlfn.XLOOKUP($A713,ALGLIB_SSA_XAUUSD!$J$2:$J$1001,ALGLIB_SSA_XAUUSD!$L$2:$L$1001,"",0)</f>
        <v>M5</v>
      </c>
      <c r="K713">
        <f>_xlfn.XLOOKUP($A713,ALGLIB_SSA_XAUUSD!$J$2:$J$1001,ALGLIB_SSA_XAUUSD!$M$2:$M$1001,"",0)</f>
        <v>4803.42</v>
      </c>
      <c r="L713">
        <f>_xlfn.XLOOKUP($A713,ALGLIB_SSA_XAUUSD!$J$2:$J$1001,ALGLIB_SSA_XAUUSD!$N$2:$N$1001,"",0)</f>
        <v>4807.1683999999996</v>
      </c>
      <c r="M713">
        <f>_xlfn.XLOOKUP($A713,ALGLIB_SSA_XAUUSD!$J$2:$J$1001,ALGLIB_SSA_XAUUSD!$O$2:$O$1001,"",0)</f>
        <v>4809.99431</v>
      </c>
      <c r="N713">
        <f>_xlfn.XLOOKUP($A713,ALGLIB_SSA_XAUUSD!$J$2:$J$1001,ALGLIB_SSA_XAUUSD!$P$2:$P$1001,"",0)</f>
        <v>4816.1691499999997</v>
      </c>
      <c r="O713">
        <f>_xlfn.XLOOKUP($A713,ALGLIB_SSA_XAUUSD!$J$2:$J$1001,ALGLIB_SSA_XAUUSD!$Q$2:$Q$1001,"",0)</f>
        <v>4801.5303000000004</v>
      </c>
      <c r="R713">
        <f t="shared" si="165"/>
        <v>1775610900</v>
      </c>
      <c r="S713" t="str">
        <f t="shared" si="166"/>
        <v>XAUUSD</v>
      </c>
      <c r="T713" t="str">
        <f t="shared" si="167"/>
        <v>M5</v>
      </c>
      <c r="U713">
        <f t="shared" si="168"/>
        <v>4803.42</v>
      </c>
      <c r="V713">
        <f t="shared" si="169"/>
        <v>4821.134755</v>
      </c>
      <c r="W713">
        <f t="shared" si="170"/>
        <v>4807.3203625000006</v>
      </c>
      <c r="X713">
        <f t="shared" si="171"/>
        <v>4807.1683999999996</v>
      </c>
      <c r="Y713">
        <f t="shared" si="172"/>
        <v>4809.99431</v>
      </c>
      <c r="Z713">
        <f t="shared" si="173"/>
        <v>4837.0865699999995</v>
      </c>
      <c r="AA713">
        <f t="shared" si="174"/>
        <v>4816.1691499999997</v>
      </c>
      <c r="AB713">
        <f t="shared" si="175"/>
        <v>4798.3947724999998</v>
      </c>
      <c r="AC713">
        <f t="shared" si="176"/>
        <v>4801.5303000000004</v>
      </c>
      <c r="AE713">
        <f t="shared" si="177"/>
        <v>4807.1683999999996</v>
      </c>
      <c r="AF713">
        <f t="shared" si="178"/>
        <v>4837.0865699999995</v>
      </c>
      <c r="AG713">
        <f t="shared" si="179"/>
        <v>4798.3947724999998</v>
      </c>
    </row>
    <row r="714" spans="1:33" x14ac:dyDescent="0.55000000000000004">
      <c r="A714">
        <f>ALGLIB_SSA_XAUUSD!J714</f>
        <v>1775611200</v>
      </c>
      <c r="B714" t="str">
        <f>_xlfn.XLOOKUP($A714,ALGLIB_SSA_XAUUSD!$A$2:$A$1001,ALGLIB_SSA_XAUUSD!$B$2:$B$1001,"",0)</f>
        <v/>
      </c>
      <c r="C714" t="str">
        <f>_xlfn.XLOOKUP($A714,ALGLIB_SSA_XAUUSD!$A$2:$A$1001,ALGLIB_SSA_XAUUSD!$C$2:$C$1001,"",0)</f>
        <v/>
      </c>
      <c r="D714" s="1">
        <f>D710+(D722-D710)*4/12</f>
        <v>4808.25</v>
      </c>
      <c r="E714" s="1">
        <f>E710+(E722-E710)*4/12</f>
        <v>4821.4276866666669</v>
      </c>
      <c r="F714" s="1">
        <f>F710+(F722-F710)*4/12</f>
        <v>4808.1037333333334</v>
      </c>
      <c r="G714" s="1">
        <f>G710+(G722-G710)*4/12</f>
        <v>4837.3527966666661</v>
      </c>
      <c r="H714" s="1">
        <f>H710+(H722-H710)*4/12</f>
        <v>4799.1895100000002</v>
      </c>
      <c r="I714" t="str">
        <f>_xlfn.XLOOKUP($A714,ALGLIB_SSA_XAUUSD!$J$2:$J$1001,ALGLIB_SSA_XAUUSD!$K$2:$K$1001,"",0)</f>
        <v>XAUUSD</v>
      </c>
      <c r="J714" t="str">
        <f>_xlfn.XLOOKUP($A714,ALGLIB_SSA_XAUUSD!$J$2:$J$1001,ALGLIB_SSA_XAUUSD!$L$2:$L$1001,"",0)</f>
        <v>M5</v>
      </c>
      <c r="K714">
        <f>_xlfn.XLOOKUP($A714,ALGLIB_SSA_XAUUSD!$J$2:$J$1001,ALGLIB_SSA_XAUUSD!$M$2:$M$1001,"",0)</f>
        <v>4801.6899999999996</v>
      </c>
      <c r="L714">
        <f>_xlfn.XLOOKUP($A714,ALGLIB_SSA_XAUUSD!$J$2:$J$1001,ALGLIB_SSA_XAUUSD!$N$2:$N$1001,"",0)</f>
        <v>4803.6057600000004</v>
      </c>
      <c r="M714">
        <f>_xlfn.XLOOKUP($A714,ALGLIB_SSA_XAUUSD!$J$2:$J$1001,ALGLIB_SSA_XAUUSD!$O$2:$O$1001,"",0)</f>
        <v>4806.8000300000003</v>
      </c>
      <c r="N714">
        <f>_xlfn.XLOOKUP($A714,ALGLIB_SSA_XAUUSD!$J$2:$J$1001,ALGLIB_SSA_XAUUSD!$P$2:$P$1001,"",0)</f>
        <v>4811.8251200000004</v>
      </c>
      <c r="O714">
        <f>_xlfn.XLOOKUP($A714,ALGLIB_SSA_XAUUSD!$J$2:$J$1001,ALGLIB_SSA_XAUUSD!$Q$2:$Q$1001,"",0)</f>
        <v>4798.1842900000001</v>
      </c>
      <c r="R714">
        <f t="shared" si="165"/>
        <v>1775611200</v>
      </c>
      <c r="S714" t="str">
        <f t="shared" si="166"/>
        <v>XAUUSD</v>
      </c>
      <c r="T714" t="str">
        <f t="shared" si="167"/>
        <v>M5</v>
      </c>
      <c r="U714">
        <f t="shared" si="168"/>
        <v>4801.6899999999996</v>
      </c>
      <c r="V714">
        <f t="shared" si="169"/>
        <v>4821.4276866666669</v>
      </c>
      <c r="W714">
        <f t="shared" si="170"/>
        <v>4808.1037333333334</v>
      </c>
      <c r="X714">
        <f t="shared" si="171"/>
        <v>4803.6057600000004</v>
      </c>
      <c r="Y714">
        <f t="shared" si="172"/>
        <v>4806.8000300000003</v>
      </c>
      <c r="Z714">
        <f t="shared" si="173"/>
        <v>4837.3527966666661</v>
      </c>
      <c r="AA714">
        <f t="shared" si="174"/>
        <v>4811.8251200000004</v>
      </c>
      <c r="AB714">
        <f t="shared" si="175"/>
        <v>4799.1895100000002</v>
      </c>
      <c r="AC714">
        <f t="shared" si="176"/>
        <v>4798.1842900000001</v>
      </c>
      <c r="AE714">
        <f t="shared" si="177"/>
        <v>4803.6057600000004</v>
      </c>
      <c r="AF714">
        <f t="shared" si="178"/>
        <v>4837.3527966666661</v>
      </c>
      <c r="AG714">
        <f t="shared" si="179"/>
        <v>4799.1895100000002</v>
      </c>
    </row>
    <row r="715" spans="1:33" x14ac:dyDescent="0.55000000000000004">
      <c r="A715">
        <f>ALGLIB_SSA_XAUUSD!J715</f>
        <v>1775611500</v>
      </c>
      <c r="B715" t="str">
        <f>_xlfn.XLOOKUP($A715,ALGLIB_SSA_XAUUSD!$A$2:$A$1001,ALGLIB_SSA_XAUUSD!$B$2:$B$1001,"",0)</f>
        <v/>
      </c>
      <c r="C715" t="str">
        <f>_xlfn.XLOOKUP($A715,ALGLIB_SSA_XAUUSD!$A$2:$A$1001,ALGLIB_SSA_XAUUSD!$C$2:$C$1001,"",0)</f>
        <v/>
      </c>
      <c r="D715" s="1">
        <f>D710+(D722-D710)*5/12</f>
        <v>4807.74</v>
      </c>
      <c r="E715" s="1">
        <f>E710+(E722-E710)*5/12</f>
        <v>4821.7206183333337</v>
      </c>
      <c r="F715" s="1">
        <f>F710+(F722-F710)*5/12</f>
        <v>4808.8871041666671</v>
      </c>
      <c r="G715" s="1">
        <f>G710+(G722-G710)*5/12</f>
        <v>4837.6190233333327</v>
      </c>
      <c r="H715" s="1">
        <f>H710+(H722-H710)*5/12</f>
        <v>4799.9842474999996</v>
      </c>
      <c r="I715" t="str">
        <f>_xlfn.XLOOKUP($A715,ALGLIB_SSA_XAUUSD!$J$2:$J$1001,ALGLIB_SSA_XAUUSD!$K$2:$K$1001,"",0)</f>
        <v>XAUUSD</v>
      </c>
      <c r="J715" t="str">
        <f>_xlfn.XLOOKUP($A715,ALGLIB_SSA_XAUUSD!$J$2:$J$1001,ALGLIB_SSA_XAUUSD!$L$2:$L$1001,"",0)</f>
        <v>M5</v>
      </c>
      <c r="K715">
        <f>_xlfn.XLOOKUP($A715,ALGLIB_SSA_XAUUSD!$J$2:$J$1001,ALGLIB_SSA_XAUUSD!$M$2:$M$1001,"",0)</f>
        <v>4794.28</v>
      </c>
      <c r="L715">
        <f>_xlfn.XLOOKUP($A715,ALGLIB_SSA_XAUUSD!$J$2:$J$1001,ALGLIB_SSA_XAUUSD!$N$2:$N$1001,"",0)</f>
        <v>4800.83907</v>
      </c>
      <c r="M715">
        <f>_xlfn.XLOOKUP($A715,ALGLIB_SSA_XAUUSD!$J$2:$J$1001,ALGLIB_SSA_XAUUSD!$O$2:$O$1001,"",0)</f>
        <v>4803.8195500000002</v>
      </c>
      <c r="N715">
        <f>_xlfn.XLOOKUP($A715,ALGLIB_SSA_XAUUSD!$J$2:$J$1001,ALGLIB_SSA_XAUUSD!$P$2:$P$1001,"",0)</f>
        <v>4807.9019200000002</v>
      </c>
      <c r="O715">
        <f>_xlfn.XLOOKUP($A715,ALGLIB_SSA_XAUUSD!$J$2:$J$1001,ALGLIB_SSA_XAUUSD!$Q$2:$Q$1001,"",0)</f>
        <v>4795.6105699999998</v>
      </c>
      <c r="R715">
        <f t="shared" si="165"/>
        <v>1775611500</v>
      </c>
      <c r="S715" t="str">
        <f t="shared" si="166"/>
        <v>XAUUSD</v>
      </c>
      <c r="T715" t="str">
        <f t="shared" si="167"/>
        <v>M5</v>
      </c>
      <c r="U715">
        <f t="shared" si="168"/>
        <v>4794.28</v>
      </c>
      <c r="V715">
        <f t="shared" si="169"/>
        <v>4821.7206183333337</v>
      </c>
      <c r="W715">
        <f t="shared" si="170"/>
        <v>4808.8871041666671</v>
      </c>
      <c r="X715">
        <f t="shared" si="171"/>
        <v>4800.83907</v>
      </c>
      <c r="Y715">
        <f t="shared" si="172"/>
        <v>4803.8195500000002</v>
      </c>
      <c r="Z715">
        <f t="shared" si="173"/>
        <v>4837.6190233333327</v>
      </c>
      <c r="AA715">
        <f t="shared" si="174"/>
        <v>4807.9019200000002</v>
      </c>
      <c r="AB715">
        <f t="shared" si="175"/>
        <v>4799.9842474999996</v>
      </c>
      <c r="AC715">
        <f t="shared" si="176"/>
        <v>4795.6105699999998</v>
      </c>
      <c r="AE715">
        <f t="shared" si="177"/>
        <v>4800.83907</v>
      </c>
      <c r="AF715">
        <f t="shared" si="178"/>
        <v>4837.6190233333327</v>
      </c>
      <c r="AG715">
        <f t="shared" si="179"/>
        <v>4799.9842474999996</v>
      </c>
    </row>
    <row r="716" spans="1:33" x14ac:dyDescent="0.55000000000000004">
      <c r="A716">
        <f>ALGLIB_SSA_XAUUSD!J716</f>
        <v>1775611800</v>
      </c>
      <c r="B716" t="str">
        <f>_xlfn.XLOOKUP($A716,ALGLIB_SSA_XAUUSD!$A$2:$A$1001,ALGLIB_SSA_XAUUSD!$B$2:$B$1001,"",0)</f>
        <v/>
      </c>
      <c r="C716" t="str">
        <f>_xlfn.XLOOKUP($A716,ALGLIB_SSA_XAUUSD!$A$2:$A$1001,ALGLIB_SSA_XAUUSD!$C$2:$C$1001,"",0)</f>
        <v/>
      </c>
      <c r="D716" s="1">
        <f>D710+(D722-D710)*6/12</f>
        <v>4807.2299999999996</v>
      </c>
      <c r="E716" s="1">
        <f>E710+(E722-E710)*6/12</f>
        <v>4822.0135499999997</v>
      </c>
      <c r="F716" s="1">
        <f>F710+(F722-F710)*6/12</f>
        <v>4809.6704750000008</v>
      </c>
      <c r="G716" s="1">
        <f>G710+(G722-G710)*6/12</f>
        <v>4837.8852499999994</v>
      </c>
      <c r="H716" s="1">
        <f>H710+(H722-H710)*6/12</f>
        <v>4800.7789849999999</v>
      </c>
      <c r="I716" t="str">
        <f>_xlfn.XLOOKUP($A716,ALGLIB_SSA_XAUUSD!$J$2:$J$1001,ALGLIB_SSA_XAUUSD!$K$2:$K$1001,"",0)</f>
        <v>XAUUSD</v>
      </c>
      <c r="J716" t="str">
        <f>_xlfn.XLOOKUP($A716,ALGLIB_SSA_XAUUSD!$J$2:$J$1001,ALGLIB_SSA_XAUUSD!$L$2:$L$1001,"",0)</f>
        <v>M5</v>
      </c>
      <c r="K716">
        <f>_xlfn.XLOOKUP($A716,ALGLIB_SSA_XAUUSD!$J$2:$J$1001,ALGLIB_SSA_XAUUSD!$M$2:$M$1001,"",0)</f>
        <v>4799.51</v>
      </c>
      <c r="L716">
        <f>_xlfn.XLOOKUP($A716,ALGLIB_SSA_XAUUSD!$J$2:$J$1001,ALGLIB_SSA_XAUUSD!$N$2:$N$1001,"",0)</f>
        <v>4799.5351899999996</v>
      </c>
      <c r="M716">
        <f>_xlfn.XLOOKUP($A716,ALGLIB_SSA_XAUUSD!$J$2:$J$1001,ALGLIB_SSA_XAUUSD!$O$2:$O$1001,"",0)</f>
        <v>4801.6773700000003</v>
      </c>
      <c r="N716">
        <f>_xlfn.XLOOKUP($A716,ALGLIB_SSA_XAUUSD!$J$2:$J$1001,ALGLIB_SSA_XAUUSD!$P$2:$P$1001,"",0)</f>
        <v>4805.18415</v>
      </c>
      <c r="O716">
        <f>_xlfn.XLOOKUP($A716,ALGLIB_SSA_XAUUSD!$J$2:$J$1001,ALGLIB_SSA_XAUUSD!$Q$2:$Q$1001,"",0)</f>
        <v>4794.3614799999996</v>
      </c>
      <c r="R716">
        <f t="shared" si="165"/>
        <v>1775611800</v>
      </c>
      <c r="S716" t="str">
        <f t="shared" si="166"/>
        <v>XAUUSD</v>
      </c>
      <c r="T716" t="str">
        <f t="shared" si="167"/>
        <v>M5</v>
      </c>
      <c r="U716">
        <f t="shared" si="168"/>
        <v>4799.51</v>
      </c>
      <c r="V716">
        <f t="shared" si="169"/>
        <v>4822.0135499999997</v>
      </c>
      <c r="W716">
        <f t="shared" si="170"/>
        <v>4809.6704750000008</v>
      </c>
      <c r="X716">
        <f t="shared" si="171"/>
        <v>4799.5351899999996</v>
      </c>
      <c r="Y716">
        <f t="shared" si="172"/>
        <v>4801.6773700000003</v>
      </c>
      <c r="Z716">
        <f t="shared" si="173"/>
        <v>4837.8852499999994</v>
      </c>
      <c r="AA716">
        <f t="shared" si="174"/>
        <v>4805.18415</v>
      </c>
      <c r="AB716">
        <f t="shared" si="175"/>
        <v>4800.7789849999999</v>
      </c>
      <c r="AC716">
        <f t="shared" si="176"/>
        <v>4794.3614799999996</v>
      </c>
      <c r="AE716">
        <f t="shared" si="177"/>
        <v>4799.5351899999996</v>
      </c>
      <c r="AF716">
        <f t="shared" si="178"/>
        <v>4837.8852499999994</v>
      </c>
      <c r="AG716">
        <f t="shared" si="179"/>
        <v>4800.7789849999999</v>
      </c>
    </row>
    <row r="717" spans="1:33" x14ac:dyDescent="0.55000000000000004">
      <c r="A717">
        <f>ALGLIB_SSA_XAUUSD!J717</f>
        <v>1775612100</v>
      </c>
      <c r="B717" t="str">
        <f>_xlfn.XLOOKUP($A717,ALGLIB_SSA_XAUUSD!$A$2:$A$1001,ALGLIB_SSA_XAUUSD!$B$2:$B$1001,"",0)</f>
        <v/>
      </c>
      <c r="C717" t="str">
        <f>_xlfn.XLOOKUP($A717,ALGLIB_SSA_XAUUSD!$A$2:$A$1001,ALGLIB_SSA_XAUUSD!$C$2:$C$1001,"",0)</f>
        <v/>
      </c>
      <c r="D717" s="1">
        <f>D710+(D722-D710)*7/12</f>
        <v>4806.72</v>
      </c>
      <c r="E717" s="1">
        <f>E710+(E722-E710)*7/12</f>
        <v>4822.3064816666665</v>
      </c>
      <c r="F717" s="1">
        <f>F710+(F722-F710)*7/12</f>
        <v>4810.4538458333336</v>
      </c>
      <c r="G717" s="1">
        <f>G710+(G722-G710)*7/12</f>
        <v>4838.1514766666669</v>
      </c>
      <c r="H717" s="1">
        <f>H710+(H722-H710)*7/12</f>
        <v>4801.5737225000003</v>
      </c>
      <c r="I717" t="str">
        <f>_xlfn.XLOOKUP($A717,ALGLIB_SSA_XAUUSD!$J$2:$J$1001,ALGLIB_SSA_XAUUSD!$K$2:$K$1001,"",0)</f>
        <v>XAUUSD</v>
      </c>
      <c r="J717" t="str">
        <f>_xlfn.XLOOKUP($A717,ALGLIB_SSA_XAUUSD!$J$2:$J$1001,ALGLIB_SSA_XAUUSD!$L$2:$L$1001,"",0)</f>
        <v>M5</v>
      </c>
      <c r="K717">
        <f>_xlfn.XLOOKUP($A717,ALGLIB_SSA_XAUUSD!$J$2:$J$1001,ALGLIB_SSA_XAUUSD!$M$2:$M$1001,"",0)</f>
        <v>4799.29</v>
      </c>
      <c r="L717">
        <f>_xlfn.XLOOKUP($A717,ALGLIB_SSA_XAUUSD!$J$2:$J$1001,ALGLIB_SSA_XAUUSD!$N$2:$N$1001,"",0)</f>
        <v>4799.8130899999996</v>
      </c>
      <c r="M717">
        <f>_xlfn.XLOOKUP($A717,ALGLIB_SSA_XAUUSD!$J$2:$J$1001,ALGLIB_SSA_XAUUSD!$O$2:$O$1001,"",0)</f>
        <v>4800.7452300000004</v>
      </c>
      <c r="N717">
        <f>_xlfn.XLOOKUP($A717,ALGLIB_SSA_XAUUSD!$J$2:$J$1001,ALGLIB_SSA_XAUUSD!$P$2:$P$1001,"",0)</f>
        <v>4804.2638200000001</v>
      </c>
      <c r="O717">
        <f>_xlfn.XLOOKUP($A717,ALGLIB_SSA_XAUUSD!$J$2:$J$1001,ALGLIB_SSA_XAUUSD!$Q$2:$Q$1001,"",0)</f>
        <v>4794.82528</v>
      </c>
      <c r="R717">
        <f t="shared" si="165"/>
        <v>1775612100</v>
      </c>
      <c r="S717" t="str">
        <f t="shared" si="166"/>
        <v>XAUUSD</v>
      </c>
      <c r="T717" t="str">
        <f t="shared" si="167"/>
        <v>M5</v>
      </c>
      <c r="U717">
        <f t="shared" si="168"/>
        <v>4799.29</v>
      </c>
      <c r="V717">
        <f t="shared" si="169"/>
        <v>4822.3064816666665</v>
      </c>
      <c r="W717">
        <f t="shared" si="170"/>
        <v>4810.4538458333336</v>
      </c>
      <c r="X717">
        <f t="shared" si="171"/>
        <v>4799.8130899999996</v>
      </c>
      <c r="Y717">
        <f t="shared" si="172"/>
        <v>4800.7452300000004</v>
      </c>
      <c r="Z717">
        <f t="shared" si="173"/>
        <v>4838.1514766666669</v>
      </c>
      <c r="AA717">
        <f t="shared" si="174"/>
        <v>4804.2638200000001</v>
      </c>
      <c r="AB717">
        <f t="shared" si="175"/>
        <v>4801.5737225000003</v>
      </c>
      <c r="AC717">
        <f t="shared" si="176"/>
        <v>4794.82528</v>
      </c>
      <c r="AE717">
        <f t="shared" si="177"/>
        <v>4799.8130899999996</v>
      </c>
      <c r="AF717">
        <f t="shared" si="178"/>
        <v>4838.1514766666669</v>
      </c>
      <c r="AG717">
        <f t="shared" si="179"/>
        <v>4801.5737225000003</v>
      </c>
    </row>
    <row r="718" spans="1:33" x14ac:dyDescent="0.55000000000000004">
      <c r="A718">
        <f>ALGLIB_SSA_XAUUSD!J718</f>
        <v>1775612400</v>
      </c>
      <c r="B718" t="str">
        <f>_xlfn.XLOOKUP($A718,ALGLIB_SSA_XAUUSD!$A$2:$A$1001,ALGLIB_SSA_XAUUSD!$B$2:$B$1001,"",0)</f>
        <v/>
      </c>
      <c r="C718" t="str">
        <f>_xlfn.XLOOKUP($A718,ALGLIB_SSA_XAUUSD!$A$2:$A$1001,ALGLIB_SSA_XAUUSD!$C$2:$C$1001,"",0)</f>
        <v/>
      </c>
      <c r="D718" s="1">
        <f>D710+(D722-D710)*8/12</f>
        <v>4806.21</v>
      </c>
      <c r="E718" s="1">
        <f>E710+(E722-E710)*8/12</f>
        <v>4822.5994133333334</v>
      </c>
      <c r="F718" s="1">
        <f>F710+(F722-F710)*8/12</f>
        <v>4811.2372166666673</v>
      </c>
      <c r="G718" s="1">
        <f>G710+(G722-G710)*8/12</f>
        <v>4838.4177033333335</v>
      </c>
      <c r="H718" s="1">
        <f>H710+(H722-H710)*8/12</f>
        <v>4802.3684599999997</v>
      </c>
      <c r="I718" t="str">
        <f>_xlfn.XLOOKUP($A718,ALGLIB_SSA_XAUUSD!$J$2:$J$1001,ALGLIB_SSA_XAUUSD!$K$2:$K$1001,"",0)</f>
        <v>XAUUSD</v>
      </c>
      <c r="J718" t="str">
        <f>_xlfn.XLOOKUP($A718,ALGLIB_SSA_XAUUSD!$J$2:$J$1001,ALGLIB_SSA_XAUUSD!$L$2:$L$1001,"",0)</f>
        <v>M5</v>
      </c>
      <c r="K718">
        <f>_xlfn.XLOOKUP($A718,ALGLIB_SSA_XAUUSD!$J$2:$J$1001,ALGLIB_SSA_XAUUSD!$M$2:$M$1001,"",0)</f>
        <v>4800.22</v>
      </c>
      <c r="L718">
        <f>_xlfn.XLOOKUP($A718,ALGLIB_SSA_XAUUSD!$J$2:$J$1001,ALGLIB_SSA_XAUUSD!$N$2:$N$1001,"",0)</f>
        <v>4801.6087399999997</v>
      </c>
      <c r="M718">
        <f>_xlfn.XLOOKUP($A718,ALGLIB_SSA_XAUUSD!$J$2:$J$1001,ALGLIB_SSA_XAUUSD!$O$2:$O$1001,"",0)</f>
        <v>4801.1769800000002</v>
      </c>
      <c r="N718">
        <f>_xlfn.XLOOKUP($A718,ALGLIB_SSA_XAUUSD!$J$2:$J$1001,ALGLIB_SSA_XAUUSD!$P$2:$P$1001,"",0)</f>
        <v>4805.1339500000004</v>
      </c>
      <c r="O718">
        <f>_xlfn.XLOOKUP($A718,ALGLIB_SSA_XAUUSD!$J$2:$J$1001,ALGLIB_SSA_XAUUSD!$Q$2:$Q$1001,"",0)</f>
        <v>4796.7540099999997</v>
      </c>
      <c r="R718">
        <f t="shared" si="165"/>
        <v>1775612400</v>
      </c>
      <c r="S718" t="str">
        <f t="shared" si="166"/>
        <v>XAUUSD</v>
      </c>
      <c r="T718" t="str">
        <f t="shared" si="167"/>
        <v>M5</v>
      </c>
      <c r="U718">
        <f t="shared" si="168"/>
        <v>4800.22</v>
      </c>
      <c r="V718">
        <f t="shared" si="169"/>
        <v>4822.5994133333334</v>
      </c>
      <c r="W718">
        <f t="shared" si="170"/>
        <v>4811.2372166666673</v>
      </c>
      <c r="X718">
        <f t="shared" si="171"/>
        <v>4801.6087399999997</v>
      </c>
      <c r="Y718">
        <f t="shared" si="172"/>
        <v>4801.1769800000002</v>
      </c>
      <c r="Z718">
        <f t="shared" si="173"/>
        <v>4838.4177033333335</v>
      </c>
      <c r="AA718">
        <f t="shared" si="174"/>
        <v>4805.1339500000004</v>
      </c>
      <c r="AB718">
        <f t="shared" si="175"/>
        <v>4802.3684599999997</v>
      </c>
      <c r="AC718">
        <f t="shared" si="176"/>
        <v>4796.7540099999997</v>
      </c>
      <c r="AE718">
        <f t="shared" si="177"/>
        <v>4801.6087399999997</v>
      </c>
      <c r="AF718">
        <f t="shared" si="178"/>
        <v>4838.4177033333335</v>
      </c>
      <c r="AG718">
        <f t="shared" si="179"/>
        <v>4802.3684599999997</v>
      </c>
    </row>
    <row r="719" spans="1:33" x14ac:dyDescent="0.55000000000000004">
      <c r="A719">
        <f>ALGLIB_SSA_XAUUSD!J719</f>
        <v>1775612700</v>
      </c>
      <c r="B719" t="str">
        <f>_xlfn.XLOOKUP($A719,ALGLIB_SSA_XAUUSD!$A$2:$A$1001,ALGLIB_SSA_XAUUSD!$B$2:$B$1001,"",0)</f>
        <v/>
      </c>
      <c r="C719" t="str">
        <f>_xlfn.XLOOKUP($A719,ALGLIB_SSA_XAUUSD!$A$2:$A$1001,ALGLIB_SSA_XAUUSD!$C$2:$C$1001,"",0)</f>
        <v/>
      </c>
      <c r="D719" s="1">
        <f>D710+(D722-D710)*9/12</f>
        <v>4805.7</v>
      </c>
      <c r="E719" s="1">
        <f>E710+(E722-E710)*9/12</f>
        <v>4822.8923450000002</v>
      </c>
      <c r="F719" s="1">
        <f>F710+(F722-F710)*9/12</f>
        <v>4812.0205875000001</v>
      </c>
      <c r="G719" s="1">
        <f>G710+(G722-G710)*9/12</f>
        <v>4838.6839300000001</v>
      </c>
      <c r="H719" s="1">
        <f>H710+(H722-H710)*9/12</f>
        <v>4803.1631975</v>
      </c>
      <c r="I719" t="str">
        <f>_xlfn.XLOOKUP($A719,ALGLIB_SSA_XAUUSD!$J$2:$J$1001,ALGLIB_SSA_XAUUSD!$K$2:$K$1001,"",0)</f>
        <v>XAUUSD</v>
      </c>
      <c r="J719" t="str">
        <f>_xlfn.XLOOKUP($A719,ALGLIB_SSA_XAUUSD!$J$2:$J$1001,ALGLIB_SSA_XAUUSD!$L$2:$L$1001,"",0)</f>
        <v>M5</v>
      </c>
      <c r="K719">
        <f>_xlfn.XLOOKUP($A719,ALGLIB_SSA_XAUUSD!$J$2:$J$1001,ALGLIB_SSA_XAUUSD!$M$2:$M$1001,"",0)</f>
        <v>4808.3900000000003</v>
      </c>
      <c r="L719">
        <f>_xlfn.XLOOKUP($A719,ALGLIB_SSA_XAUUSD!$J$2:$J$1001,ALGLIB_SSA_XAUUSD!$N$2:$N$1001,"",0)</f>
        <v>4804.5413500000004</v>
      </c>
      <c r="M719">
        <f>_xlfn.XLOOKUP($A719,ALGLIB_SSA_XAUUSD!$J$2:$J$1001,ALGLIB_SSA_XAUUSD!$O$2:$O$1001,"",0)</f>
        <v>4802.8591699999997</v>
      </c>
      <c r="N719">
        <f>_xlfn.XLOOKUP($A719,ALGLIB_SSA_XAUUSD!$J$2:$J$1001,ALGLIB_SSA_XAUUSD!$P$2:$P$1001,"",0)</f>
        <v>4807.5452599999999</v>
      </c>
      <c r="O719">
        <f>_xlfn.XLOOKUP($A719,ALGLIB_SSA_XAUUSD!$J$2:$J$1001,ALGLIB_SSA_XAUUSD!$Q$2:$Q$1001,"",0)</f>
        <v>4799.8923400000003</v>
      </c>
      <c r="R719">
        <f t="shared" si="165"/>
        <v>1775612700</v>
      </c>
      <c r="S719" t="str">
        <f t="shared" si="166"/>
        <v>XAUUSD</v>
      </c>
      <c r="T719" t="str">
        <f t="shared" si="167"/>
        <v>M5</v>
      </c>
      <c r="U719">
        <f t="shared" si="168"/>
        <v>4808.3900000000003</v>
      </c>
      <c r="V719">
        <f t="shared" si="169"/>
        <v>4822.8923450000002</v>
      </c>
      <c r="W719">
        <f t="shared" si="170"/>
        <v>4812.0205875000001</v>
      </c>
      <c r="X719">
        <f t="shared" si="171"/>
        <v>4804.5413500000004</v>
      </c>
      <c r="Y719">
        <f t="shared" si="172"/>
        <v>4802.8591699999997</v>
      </c>
      <c r="Z719">
        <f t="shared" si="173"/>
        <v>4838.6839300000001</v>
      </c>
      <c r="AA719">
        <f t="shared" si="174"/>
        <v>4807.5452599999999</v>
      </c>
      <c r="AB719">
        <f t="shared" si="175"/>
        <v>4803.1631975</v>
      </c>
      <c r="AC719">
        <f t="shared" si="176"/>
        <v>4799.8923400000003</v>
      </c>
      <c r="AE719">
        <f t="shared" si="177"/>
        <v>4804.5413500000004</v>
      </c>
      <c r="AF719">
        <f t="shared" si="178"/>
        <v>4838.6839300000001</v>
      </c>
      <c r="AG719">
        <f t="shared" si="179"/>
        <v>4803.1631975</v>
      </c>
    </row>
    <row r="720" spans="1:33" x14ac:dyDescent="0.55000000000000004">
      <c r="A720">
        <f>ALGLIB_SSA_XAUUSD!J720</f>
        <v>1775613000</v>
      </c>
      <c r="B720" t="str">
        <f>_xlfn.XLOOKUP($A720,ALGLIB_SSA_XAUUSD!$A$2:$A$1001,ALGLIB_SSA_XAUUSD!$B$2:$B$1001,"",0)</f>
        <v/>
      </c>
      <c r="C720" t="str">
        <f>_xlfn.XLOOKUP($A720,ALGLIB_SSA_XAUUSD!$A$2:$A$1001,ALGLIB_SSA_XAUUSD!$C$2:$C$1001,"",0)</f>
        <v/>
      </c>
      <c r="D720" s="1">
        <f>D710+(D722-D710)*10/12</f>
        <v>4805.1900000000005</v>
      </c>
      <c r="E720" s="1">
        <f>E710+(E722-E710)*10/12</f>
        <v>4823.1852766666671</v>
      </c>
      <c r="F720" s="1">
        <f>F710+(F722-F710)*10/12</f>
        <v>4812.8039583333339</v>
      </c>
      <c r="G720" s="1">
        <f>G710+(G722-G710)*10/12</f>
        <v>4838.9501566666668</v>
      </c>
      <c r="H720" s="1">
        <f>H710+(H722-H710)*10/12</f>
        <v>4803.9579350000004</v>
      </c>
      <c r="I720" t="str">
        <f>_xlfn.XLOOKUP($A720,ALGLIB_SSA_XAUUSD!$J$2:$J$1001,ALGLIB_SSA_XAUUSD!$K$2:$K$1001,"",0)</f>
        <v>XAUUSD</v>
      </c>
      <c r="J720" t="str">
        <f>_xlfn.XLOOKUP($A720,ALGLIB_SSA_XAUUSD!$J$2:$J$1001,ALGLIB_SSA_XAUUSD!$L$2:$L$1001,"",0)</f>
        <v>M5</v>
      </c>
      <c r="K720">
        <f>_xlfn.XLOOKUP($A720,ALGLIB_SSA_XAUUSD!$J$2:$J$1001,ALGLIB_SSA_XAUUSD!$M$2:$M$1001,"",0)</f>
        <v>4809.57</v>
      </c>
      <c r="L720">
        <f>_xlfn.XLOOKUP($A720,ALGLIB_SSA_XAUUSD!$J$2:$J$1001,ALGLIB_SSA_XAUUSD!$N$2:$N$1001,"",0)</f>
        <v>4807.8756100000001</v>
      </c>
      <c r="M720">
        <f>_xlfn.XLOOKUP($A720,ALGLIB_SSA_XAUUSD!$J$2:$J$1001,ALGLIB_SSA_XAUUSD!$O$2:$O$1001,"",0)</f>
        <v>4805.3673900000003</v>
      </c>
      <c r="N720">
        <f>_xlfn.XLOOKUP($A720,ALGLIB_SSA_XAUUSD!$J$2:$J$1001,ALGLIB_SSA_XAUUSD!$P$2:$P$1001,"",0)</f>
        <v>4810.8199100000002</v>
      </c>
      <c r="O720">
        <f>_xlfn.XLOOKUP($A720,ALGLIB_SSA_XAUUSD!$J$2:$J$1001,ALGLIB_SSA_XAUUSD!$Q$2:$Q$1001,"",0)</f>
        <v>4803.7043599999997</v>
      </c>
      <c r="R720">
        <f t="shared" si="165"/>
        <v>1775613000</v>
      </c>
      <c r="S720" t="str">
        <f t="shared" si="166"/>
        <v>XAUUSD</v>
      </c>
      <c r="T720" t="str">
        <f t="shared" si="167"/>
        <v>M5</v>
      </c>
      <c r="U720">
        <f t="shared" si="168"/>
        <v>4809.57</v>
      </c>
      <c r="V720">
        <f t="shared" si="169"/>
        <v>4823.1852766666671</v>
      </c>
      <c r="W720">
        <f t="shared" si="170"/>
        <v>4812.8039583333339</v>
      </c>
      <c r="X720">
        <f t="shared" si="171"/>
        <v>4807.8756100000001</v>
      </c>
      <c r="Y720">
        <f t="shared" si="172"/>
        <v>4805.3673900000003</v>
      </c>
      <c r="Z720">
        <f t="shared" si="173"/>
        <v>4838.9501566666668</v>
      </c>
      <c r="AA720">
        <f t="shared" si="174"/>
        <v>4810.8199100000002</v>
      </c>
      <c r="AB720">
        <f t="shared" si="175"/>
        <v>4803.9579350000004</v>
      </c>
      <c r="AC720">
        <f t="shared" si="176"/>
        <v>4803.7043599999997</v>
      </c>
      <c r="AE720">
        <f t="shared" si="177"/>
        <v>4807.8756100000001</v>
      </c>
      <c r="AF720">
        <f t="shared" si="178"/>
        <v>4838.9501566666668</v>
      </c>
      <c r="AG720">
        <f t="shared" si="179"/>
        <v>4803.9579350000004</v>
      </c>
    </row>
    <row r="721" spans="1:33" x14ac:dyDescent="0.55000000000000004">
      <c r="A721">
        <f>ALGLIB_SSA_XAUUSD!J721</f>
        <v>1775613300</v>
      </c>
      <c r="B721" t="str">
        <f>_xlfn.XLOOKUP($A721,ALGLIB_SSA_XAUUSD!$A$2:$A$1001,ALGLIB_SSA_XAUUSD!$B$2:$B$1001,"",0)</f>
        <v/>
      </c>
      <c r="C721" t="str">
        <f>_xlfn.XLOOKUP($A721,ALGLIB_SSA_XAUUSD!$A$2:$A$1001,ALGLIB_SSA_XAUUSD!$C$2:$C$1001,"",0)</f>
        <v/>
      </c>
      <c r="D721" s="1">
        <f>D710+(D722-D710)*11/12</f>
        <v>4804.68</v>
      </c>
      <c r="E721" s="1">
        <f>E710+(E722-E710)*11/12</f>
        <v>4823.478208333333</v>
      </c>
      <c r="F721" s="1">
        <f>F710+(F722-F710)*11/12</f>
        <v>4813.5873291666667</v>
      </c>
      <c r="G721" s="1">
        <f>G710+(G722-G710)*11/12</f>
        <v>4839.2163833333334</v>
      </c>
      <c r="H721" s="1">
        <f>H710+(H722-H710)*11/12</f>
        <v>4804.7526724999998</v>
      </c>
      <c r="I721" t="str">
        <f>_xlfn.XLOOKUP($A721,ALGLIB_SSA_XAUUSD!$J$2:$J$1001,ALGLIB_SSA_XAUUSD!$K$2:$K$1001,"",0)</f>
        <v>XAUUSD</v>
      </c>
      <c r="J721" t="str">
        <f>_xlfn.XLOOKUP($A721,ALGLIB_SSA_XAUUSD!$J$2:$J$1001,ALGLIB_SSA_XAUUSD!$L$2:$L$1001,"",0)</f>
        <v>M5</v>
      </c>
      <c r="K721">
        <f>_xlfn.XLOOKUP($A721,ALGLIB_SSA_XAUUSD!$J$2:$J$1001,ALGLIB_SSA_XAUUSD!$M$2:$M$1001,"",0)</f>
        <v>4810.29</v>
      </c>
      <c r="L721">
        <f>_xlfn.XLOOKUP($A721,ALGLIB_SSA_XAUUSD!$J$2:$J$1001,ALGLIB_SSA_XAUUSD!$N$2:$N$1001,"",0)</f>
        <v>4811.0448100000003</v>
      </c>
      <c r="M721">
        <f>_xlfn.XLOOKUP($A721,ALGLIB_SSA_XAUUSD!$J$2:$J$1001,ALGLIB_SSA_XAUUSD!$O$2:$O$1001,"",0)</f>
        <v>4808.2061000000003</v>
      </c>
      <c r="N721">
        <f>_xlfn.XLOOKUP($A721,ALGLIB_SSA_XAUUSD!$J$2:$J$1001,ALGLIB_SSA_XAUUSD!$P$2:$P$1001,"",0)</f>
        <v>4814.1463800000001</v>
      </c>
      <c r="O721">
        <f>_xlfn.XLOOKUP($A721,ALGLIB_SSA_XAUUSD!$J$2:$J$1001,ALGLIB_SSA_XAUUSD!$Q$2:$Q$1001,"",0)</f>
        <v>4807.3840700000001</v>
      </c>
      <c r="R721">
        <f t="shared" si="165"/>
        <v>1775613300</v>
      </c>
      <c r="S721" t="str">
        <f t="shared" si="166"/>
        <v>XAUUSD</v>
      </c>
      <c r="T721" t="str">
        <f t="shared" si="167"/>
        <v>M5</v>
      </c>
      <c r="U721">
        <f t="shared" si="168"/>
        <v>4810.29</v>
      </c>
      <c r="V721">
        <f t="shared" si="169"/>
        <v>4823.478208333333</v>
      </c>
      <c r="W721">
        <f t="shared" si="170"/>
        <v>4813.5873291666667</v>
      </c>
      <c r="X721">
        <f t="shared" si="171"/>
        <v>4811.0448100000003</v>
      </c>
      <c r="Y721">
        <f t="shared" si="172"/>
        <v>4808.2061000000003</v>
      </c>
      <c r="Z721">
        <f t="shared" si="173"/>
        <v>4839.2163833333334</v>
      </c>
      <c r="AA721">
        <f t="shared" si="174"/>
        <v>4814.1463800000001</v>
      </c>
      <c r="AB721">
        <f t="shared" si="175"/>
        <v>4804.7526724999998</v>
      </c>
      <c r="AC721">
        <f t="shared" si="176"/>
        <v>4807.3840700000001</v>
      </c>
      <c r="AE721">
        <f t="shared" si="177"/>
        <v>4811.0448100000003</v>
      </c>
      <c r="AF721">
        <f t="shared" si="178"/>
        <v>4839.2163833333334</v>
      </c>
      <c r="AG721">
        <f t="shared" si="179"/>
        <v>4804.7526724999998</v>
      </c>
    </row>
    <row r="722" spans="1:33" x14ac:dyDescent="0.55000000000000004">
      <c r="A722">
        <f>ALGLIB_SSA_XAUUSD!J722</f>
        <v>1775613600</v>
      </c>
      <c r="B722" t="str">
        <f>_xlfn.XLOOKUP($A722,ALGLIB_SSA_XAUUSD!$A$2:$A$1001,ALGLIB_SSA_XAUUSD!$B$2:$B$1001,"",0)</f>
        <v>XAUUSD</v>
      </c>
      <c r="C722" t="str">
        <f>_xlfn.XLOOKUP($A722,ALGLIB_SSA_XAUUSD!$A$2:$A$1001,ALGLIB_SSA_XAUUSD!$C$2:$C$1001,"",0)</f>
        <v>H1</v>
      </c>
      <c r="D722" s="2">
        <f>_xlfn.XLOOKUP($A722,ALGLIB_SSA_XAUUSD!$A$2:$A$1001,ALGLIB_SSA_XAUUSD!$D$2:$D$1001,"",0)</f>
        <v>4804.17</v>
      </c>
      <c r="E722" s="2">
        <f>_xlfn.XLOOKUP($A722,ALGLIB_SSA_XAUUSD!$A$2:$A$1001,ALGLIB_SSA_XAUUSD!$E$2:$E$1001,"",0)</f>
        <v>4823.7711399999998</v>
      </c>
      <c r="F722" s="2">
        <f>_xlfn.XLOOKUP($A722,ALGLIB_SSA_XAUUSD!$A$2:$A$1001,ALGLIB_SSA_XAUUSD!$F$2:$F$1001,"",0)</f>
        <v>4814.3707000000004</v>
      </c>
      <c r="G722" s="2">
        <f>_xlfn.XLOOKUP($A722,ALGLIB_SSA_XAUUSD!$A$2:$A$1001,ALGLIB_SSA_XAUUSD!$G$2:$G$1001,"",0)</f>
        <v>4839.48261</v>
      </c>
      <c r="H722" s="2">
        <f>_xlfn.XLOOKUP($A722,ALGLIB_SSA_XAUUSD!$A$2:$A$1001,ALGLIB_SSA_XAUUSD!$H$2:$H$1001,"",0)</f>
        <v>4805.5474100000001</v>
      </c>
      <c r="I722" t="str">
        <f>_xlfn.XLOOKUP($A722,ALGLIB_SSA_XAUUSD!$J$2:$J$1001,ALGLIB_SSA_XAUUSD!$K$2:$K$1001,"",0)</f>
        <v>XAUUSD</v>
      </c>
      <c r="J722" t="str">
        <f>_xlfn.XLOOKUP($A722,ALGLIB_SSA_XAUUSD!$J$2:$J$1001,ALGLIB_SSA_XAUUSD!$L$2:$L$1001,"",0)</f>
        <v>M5</v>
      </c>
      <c r="K722">
        <f>_xlfn.XLOOKUP($A722,ALGLIB_SSA_XAUUSD!$J$2:$J$1001,ALGLIB_SSA_XAUUSD!$M$2:$M$1001,"",0)</f>
        <v>4817.1499999999996</v>
      </c>
      <c r="L722">
        <f>_xlfn.XLOOKUP($A722,ALGLIB_SSA_XAUUSD!$J$2:$J$1001,ALGLIB_SSA_XAUUSD!$N$2:$N$1001,"",0)</f>
        <v>4813.5753999999997</v>
      </c>
      <c r="M722">
        <f>_xlfn.XLOOKUP($A722,ALGLIB_SSA_XAUUSD!$J$2:$J$1001,ALGLIB_SSA_XAUUSD!$O$2:$O$1001,"",0)</f>
        <v>4810.8907499999996</v>
      </c>
      <c r="N722">
        <f>_xlfn.XLOOKUP($A722,ALGLIB_SSA_XAUUSD!$J$2:$J$1001,ALGLIB_SSA_XAUUSD!$P$2:$P$1001,"",0)</f>
        <v>4816.9993199999999</v>
      </c>
      <c r="O722">
        <f>_xlfn.XLOOKUP($A722,ALGLIB_SSA_XAUUSD!$J$2:$J$1001,ALGLIB_SSA_XAUUSD!$Q$2:$Q$1001,"",0)</f>
        <v>4810.45957</v>
      </c>
      <c r="R722">
        <f t="shared" si="165"/>
        <v>1775613600</v>
      </c>
      <c r="S722" t="str">
        <f t="shared" si="166"/>
        <v>XAUUSD</v>
      </c>
      <c r="T722" t="str">
        <f t="shared" si="167"/>
        <v>M5</v>
      </c>
      <c r="U722">
        <f t="shared" si="168"/>
        <v>4817.1499999999996</v>
      </c>
      <c r="V722">
        <f t="shared" si="169"/>
        <v>4823.7711399999998</v>
      </c>
      <c r="W722">
        <f t="shared" si="170"/>
        <v>4814.3707000000004</v>
      </c>
      <c r="X722">
        <f t="shared" si="171"/>
        <v>4813.5753999999997</v>
      </c>
      <c r="Y722">
        <f t="shared" si="172"/>
        <v>4810.8907499999996</v>
      </c>
      <c r="Z722">
        <f t="shared" si="173"/>
        <v>4839.48261</v>
      </c>
      <c r="AA722">
        <f t="shared" si="174"/>
        <v>4816.9993199999999</v>
      </c>
      <c r="AB722">
        <f t="shared" si="175"/>
        <v>4805.5474100000001</v>
      </c>
      <c r="AC722">
        <f t="shared" si="176"/>
        <v>4810.45957</v>
      </c>
      <c r="AE722">
        <f t="shared" si="177"/>
        <v>4813.5753999999997</v>
      </c>
      <c r="AF722">
        <f t="shared" si="178"/>
        <v>4839.48261</v>
      </c>
      <c r="AG722">
        <f t="shared" si="179"/>
        <v>4805.5474100000001</v>
      </c>
    </row>
    <row r="723" spans="1:33" x14ac:dyDescent="0.55000000000000004">
      <c r="A723">
        <f>ALGLIB_SSA_XAUUSD!J723</f>
        <v>1775613900</v>
      </c>
      <c r="B723" t="str">
        <f>_xlfn.XLOOKUP($A723,ALGLIB_SSA_XAUUSD!$A$2:$A$1001,ALGLIB_SSA_XAUUSD!$B$2:$B$1001,"",0)</f>
        <v/>
      </c>
      <c r="C723" t="str">
        <f>_xlfn.XLOOKUP($A723,ALGLIB_SSA_XAUUSD!$A$2:$A$1001,ALGLIB_SSA_XAUUSD!$C$2:$C$1001,"",0)</f>
        <v/>
      </c>
      <c r="D723" s="1">
        <f>D722+(D734-D722)*1/12</f>
        <v>4803.6416666666664</v>
      </c>
      <c r="E723" s="1">
        <f>E722+(E734-E722)*1/12</f>
        <v>4823.6505900000002</v>
      </c>
      <c r="F723" s="1">
        <f>F722+(F734-F722)*1/12</f>
        <v>4814.7021100000002</v>
      </c>
      <c r="G723" s="1">
        <f>G722+(G734-G722)*1/12</f>
        <v>4839.2879883333335</v>
      </c>
      <c r="H723" s="1">
        <f>H722+(H734-H722)*1/12</f>
        <v>4805.8829658333334</v>
      </c>
      <c r="I723" t="str">
        <f>_xlfn.XLOOKUP($A723,ALGLIB_SSA_XAUUSD!$J$2:$J$1001,ALGLIB_SSA_XAUUSD!$K$2:$K$1001,"",0)</f>
        <v>XAUUSD</v>
      </c>
      <c r="J723" t="str">
        <f>_xlfn.XLOOKUP($A723,ALGLIB_SSA_XAUUSD!$J$2:$J$1001,ALGLIB_SSA_XAUUSD!$L$2:$L$1001,"",0)</f>
        <v>M5</v>
      </c>
      <c r="K723">
        <f>_xlfn.XLOOKUP($A723,ALGLIB_SSA_XAUUSD!$J$2:$J$1001,ALGLIB_SSA_XAUUSD!$M$2:$M$1001,"",0)</f>
        <v>4816.32</v>
      </c>
      <c r="L723">
        <f>_xlfn.XLOOKUP($A723,ALGLIB_SSA_XAUUSD!$J$2:$J$1001,ALGLIB_SSA_XAUUSD!$N$2:$N$1001,"",0)</f>
        <v>4815.0469999999996</v>
      </c>
      <c r="M723">
        <f>_xlfn.XLOOKUP($A723,ALGLIB_SSA_XAUUSD!$J$2:$J$1001,ALGLIB_SSA_XAUUSD!$O$2:$O$1001,"",0)</f>
        <v>4812.9688800000004</v>
      </c>
      <c r="N723">
        <f>_xlfn.XLOOKUP($A723,ALGLIB_SSA_XAUUSD!$J$2:$J$1001,ALGLIB_SSA_XAUUSD!$P$2:$P$1001,"",0)</f>
        <v>4818.6854000000003</v>
      </c>
      <c r="O723">
        <f>_xlfn.XLOOKUP($A723,ALGLIB_SSA_XAUUSD!$J$2:$J$1001,ALGLIB_SSA_XAUUSD!$Q$2:$Q$1001,"",0)</f>
        <v>4812.5330800000002</v>
      </c>
      <c r="R723">
        <f t="shared" si="165"/>
        <v>1775613900</v>
      </c>
      <c r="S723" t="str">
        <f t="shared" si="166"/>
        <v>XAUUSD</v>
      </c>
      <c r="T723" t="str">
        <f t="shared" si="167"/>
        <v>M5</v>
      </c>
      <c r="U723">
        <f t="shared" si="168"/>
        <v>4816.32</v>
      </c>
      <c r="V723">
        <f t="shared" si="169"/>
        <v>4823.6505900000002</v>
      </c>
      <c r="W723">
        <f t="shared" si="170"/>
        <v>4814.7021100000002</v>
      </c>
      <c r="X723">
        <f t="shared" si="171"/>
        <v>4815.0469999999996</v>
      </c>
      <c r="Y723">
        <f t="shared" si="172"/>
        <v>4812.9688800000004</v>
      </c>
      <c r="Z723">
        <f t="shared" si="173"/>
        <v>4839.2879883333335</v>
      </c>
      <c r="AA723">
        <f t="shared" si="174"/>
        <v>4818.6854000000003</v>
      </c>
      <c r="AB723">
        <f t="shared" si="175"/>
        <v>4805.8829658333334</v>
      </c>
      <c r="AC723">
        <f t="shared" si="176"/>
        <v>4812.5330800000002</v>
      </c>
      <c r="AE723">
        <f t="shared" si="177"/>
        <v>4815.0469999999996</v>
      </c>
      <c r="AF723">
        <f t="shared" si="178"/>
        <v>4839.2879883333335</v>
      </c>
      <c r="AG723">
        <f t="shared" si="179"/>
        <v>4805.8829658333334</v>
      </c>
    </row>
    <row r="724" spans="1:33" x14ac:dyDescent="0.55000000000000004">
      <c r="A724">
        <f>ALGLIB_SSA_XAUUSD!J724</f>
        <v>1775614200</v>
      </c>
      <c r="B724" t="str">
        <f>_xlfn.XLOOKUP($A724,ALGLIB_SSA_XAUUSD!$A$2:$A$1001,ALGLIB_SSA_XAUUSD!$B$2:$B$1001,"",0)</f>
        <v/>
      </c>
      <c r="C724" t="str">
        <f>_xlfn.XLOOKUP($A724,ALGLIB_SSA_XAUUSD!$A$2:$A$1001,ALGLIB_SSA_XAUUSD!$C$2:$C$1001,"",0)</f>
        <v/>
      </c>
      <c r="D724" s="1">
        <f>D722+(D734-D722)*2/12</f>
        <v>4803.1133333333337</v>
      </c>
      <c r="E724" s="1">
        <f>E722+(E734-E722)*2/12</f>
        <v>4823.5300399999996</v>
      </c>
      <c r="F724" s="1">
        <f>F722+(F734-F722)*2/12</f>
        <v>4815.03352</v>
      </c>
      <c r="G724" s="1">
        <f>G722+(G734-G722)*2/12</f>
        <v>4839.093366666667</v>
      </c>
      <c r="H724" s="1">
        <f>H722+(H734-H722)*2/12</f>
        <v>4806.2185216666667</v>
      </c>
      <c r="I724" t="str">
        <f>_xlfn.XLOOKUP($A724,ALGLIB_SSA_XAUUSD!$J$2:$J$1001,ALGLIB_SSA_XAUUSD!$K$2:$K$1001,"",0)</f>
        <v>XAUUSD</v>
      </c>
      <c r="J724" t="str">
        <f>_xlfn.XLOOKUP($A724,ALGLIB_SSA_XAUUSD!$J$2:$J$1001,ALGLIB_SSA_XAUUSD!$L$2:$L$1001,"",0)</f>
        <v>M5</v>
      </c>
      <c r="K724">
        <f>_xlfn.XLOOKUP($A724,ALGLIB_SSA_XAUUSD!$J$2:$J$1001,ALGLIB_SSA_XAUUSD!$M$2:$M$1001,"",0)</f>
        <v>4813.8599999999997</v>
      </c>
      <c r="L724">
        <f>_xlfn.XLOOKUP($A724,ALGLIB_SSA_XAUUSD!$J$2:$J$1001,ALGLIB_SSA_XAUUSD!$N$2:$N$1001,"",0)</f>
        <v>4815.44416</v>
      </c>
      <c r="M724">
        <f>_xlfn.XLOOKUP($A724,ALGLIB_SSA_XAUUSD!$J$2:$J$1001,ALGLIB_SSA_XAUUSD!$O$2:$O$1001,"",0)</f>
        <v>4814.2065199999997</v>
      </c>
      <c r="N724">
        <f>_xlfn.XLOOKUP($A724,ALGLIB_SSA_XAUUSD!$J$2:$J$1001,ALGLIB_SSA_XAUUSD!$P$2:$P$1001,"",0)</f>
        <v>4819.26595</v>
      </c>
      <c r="O724">
        <f>_xlfn.XLOOKUP($A724,ALGLIB_SSA_XAUUSD!$J$2:$J$1001,ALGLIB_SSA_XAUUSD!$Q$2:$Q$1001,"",0)</f>
        <v>4813.3837100000001</v>
      </c>
      <c r="R724">
        <f t="shared" si="165"/>
        <v>1775614200</v>
      </c>
      <c r="S724" t="str">
        <f t="shared" si="166"/>
        <v>XAUUSD</v>
      </c>
      <c r="T724" t="str">
        <f t="shared" si="167"/>
        <v>M5</v>
      </c>
      <c r="U724">
        <f t="shared" si="168"/>
        <v>4813.8599999999997</v>
      </c>
      <c r="V724">
        <f t="shared" si="169"/>
        <v>4823.5300399999996</v>
      </c>
      <c r="W724">
        <f t="shared" si="170"/>
        <v>4815.03352</v>
      </c>
      <c r="X724">
        <f t="shared" si="171"/>
        <v>4815.44416</v>
      </c>
      <c r="Y724">
        <f t="shared" si="172"/>
        <v>4814.2065199999997</v>
      </c>
      <c r="Z724">
        <f t="shared" si="173"/>
        <v>4839.093366666667</v>
      </c>
      <c r="AA724">
        <f t="shared" si="174"/>
        <v>4819.26595</v>
      </c>
      <c r="AB724">
        <f t="shared" si="175"/>
        <v>4806.2185216666667</v>
      </c>
      <c r="AC724">
        <f t="shared" si="176"/>
        <v>4813.3837100000001</v>
      </c>
      <c r="AE724">
        <f t="shared" si="177"/>
        <v>4815.44416</v>
      </c>
      <c r="AF724">
        <f t="shared" si="178"/>
        <v>4839.093366666667</v>
      </c>
      <c r="AG724">
        <f t="shared" si="179"/>
        <v>4806.2185216666667</v>
      </c>
    </row>
    <row r="725" spans="1:33" x14ac:dyDescent="0.55000000000000004">
      <c r="A725">
        <f>ALGLIB_SSA_XAUUSD!J725</f>
        <v>1775614500</v>
      </c>
      <c r="B725" t="str">
        <f>_xlfn.XLOOKUP($A725,ALGLIB_SSA_XAUUSD!$A$2:$A$1001,ALGLIB_SSA_XAUUSD!$B$2:$B$1001,"",0)</f>
        <v/>
      </c>
      <c r="C725" t="str">
        <f>_xlfn.XLOOKUP($A725,ALGLIB_SSA_XAUUSD!$A$2:$A$1001,ALGLIB_SSA_XAUUSD!$C$2:$C$1001,"",0)</f>
        <v/>
      </c>
      <c r="D725" s="1">
        <f>D722+(D734-D722)*3/12</f>
        <v>4802.585</v>
      </c>
      <c r="E725" s="1">
        <f>E722+(E734-E722)*3/12</f>
        <v>4823.40949</v>
      </c>
      <c r="F725" s="1">
        <f>F722+(F734-F722)*3/12</f>
        <v>4815.3649299999997</v>
      </c>
      <c r="G725" s="1">
        <f>G722+(G734-G722)*3/12</f>
        <v>4838.8987450000004</v>
      </c>
      <c r="H725" s="1">
        <f>H722+(H734-H722)*3/12</f>
        <v>4806.5540774999999</v>
      </c>
      <c r="I725" t="str">
        <f>_xlfn.XLOOKUP($A725,ALGLIB_SSA_XAUUSD!$J$2:$J$1001,ALGLIB_SSA_XAUUSD!$K$2:$K$1001,"",0)</f>
        <v>XAUUSD</v>
      </c>
      <c r="J725" t="str">
        <f>_xlfn.XLOOKUP($A725,ALGLIB_SSA_XAUUSD!$J$2:$J$1001,ALGLIB_SSA_XAUUSD!$L$2:$L$1001,"",0)</f>
        <v>M5</v>
      </c>
      <c r="K725">
        <f>_xlfn.XLOOKUP($A725,ALGLIB_SSA_XAUUSD!$J$2:$J$1001,ALGLIB_SSA_XAUUSD!$M$2:$M$1001,"",0)</f>
        <v>4812.3</v>
      </c>
      <c r="L725">
        <f>_xlfn.XLOOKUP($A725,ALGLIB_SSA_XAUUSD!$J$2:$J$1001,ALGLIB_SSA_XAUUSD!$N$2:$N$1001,"",0)</f>
        <v>4814.9813299999996</v>
      </c>
      <c r="M725">
        <f>_xlfn.XLOOKUP($A725,ALGLIB_SSA_XAUUSD!$J$2:$J$1001,ALGLIB_SSA_XAUUSD!$O$2:$O$1001,"",0)</f>
        <v>4814.5939200000003</v>
      </c>
      <c r="N725">
        <f>_xlfn.XLOOKUP($A725,ALGLIB_SSA_XAUUSD!$J$2:$J$1001,ALGLIB_SSA_XAUUSD!$P$2:$P$1001,"",0)</f>
        <v>4818.8755700000002</v>
      </c>
      <c r="O725">
        <f>_xlfn.XLOOKUP($A725,ALGLIB_SSA_XAUUSD!$J$2:$J$1001,ALGLIB_SSA_XAUUSD!$Q$2:$Q$1001,"",0)</f>
        <v>4813.17022</v>
      </c>
      <c r="R725">
        <f t="shared" si="165"/>
        <v>1775614500</v>
      </c>
      <c r="S725" t="str">
        <f t="shared" si="166"/>
        <v>XAUUSD</v>
      </c>
      <c r="T725" t="str">
        <f t="shared" si="167"/>
        <v>M5</v>
      </c>
      <c r="U725">
        <f t="shared" si="168"/>
        <v>4812.3</v>
      </c>
      <c r="V725">
        <f t="shared" si="169"/>
        <v>4823.40949</v>
      </c>
      <c r="W725">
        <f t="shared" si="170"/>
        <v>4815.3649299999997</v>
      </c>
      <c r="X725">
        <f t="shared" si="171"/>
        <v>4814.9813299999996</v>
      </c>
      <c r="Y725">
        <f t="shared" si="172"/>
        <v>4814.5939200000003</v>
      </c>
      <c r="Z725">
        <f t="shared" si="173"/>
        <v>4838.8987450000004</v>
      </c>
      <c r="AA725">
        <f t="shared" si="174"/>
        <v>4818.8755700000002</v>
      </c>
      <c r="AB725">
        <f t="shared" si="175"/>
        <v>4806.5540774999999</v>
      </c>
      <c r="AC725">
        <f t="shared" si="176"/>
        <v>4813.17022</v>
      </c>
      <c r="AE725">
        <f t="shared" si="177"/>
        <v>4814.9813299999996</v>
      </c>
      <c r="AF725">
        <f t="shared" si="178"/>
        <v>4838.8987450000004</v>
      </c>
      <c r="AG725">
        <f t="shared" si="179"/>
        <v>4806.5540774999999</v>
      </c>
    </row>
    <row r="726" spans="1:33" x14ac:dyDescent="0.55000000000000004">
      <c r="A726">
        <f>ALGLIB_SSA_XAUUSD!J726</f>
        <v>1775614800</v>
      </c>
      <c r="B726" t="str">
        <f>_xlfn.XLOOKUP($A726,ALGLIB_SSA_XAUUSD!$A$2:$A$1001,ALGLIB_SSA_XAUUSD!$B$2:$B$1001,"",0)</f>
        <v/>
      </c>
      <c r="C726" t="str">
        <f>_xlfn.XLOOKUP($A726,ALGLIB_SSA_XAUUSD!$A$2:$A$1001,ALGLIB_SSA_XAUUSD!$C$2:$C$1001,"",0)</f>
        <v/>
      </c>
      <c r="D726" s="1">
        <f>D722+(D734-D722)*4/12</f>
        <v>4802.0566666666664</v>
      </c>
      <c r="E726" s="1">
        <f>E722+(E734-E722)*4/12</f>
        <v>4823.2889399999995</v>
      </c>
      <c r="F726" s="1">
        <f>F722+(F734-F722)*4/12</f>
        <v>4815.6963400000004</v>
      </c>
      <c r="G726" s="1">
        <f>G722+(G734-G722)*4/12</f>
        <v>4838.704123333333</v>
      </c>
      <c r="H726" s="1">
        <f>H722+(H734-H722)*4/12</f>
        <v>4806.8896333333332</v>
      </c>
      <c r="I726" t="str">
        <f>_xlfn.XLOOKUP($A726,ALGLIB_SSA_XAUUSD!$J$2:$J$1001,ALGLIB_SSA_XAUUSD!$K$2:$K$1001,"",0)</f>
        <v>XAUUSD</v>
      </c>
      <c r="J726" t="str">
        <f>_xlfn.XLOOKUP($A726,ALGLIB_SSA_XAUUSD!$J$2:$J$1001,ALGLIB_SSA_XAUUSD!$L$2:$L$1001,"",0)</f>
        <v>M5</v>
      </c>
      <c r="K726">
        <f>_xlfn.XLOOKUP($A726,ALGLIB_SSA_XAUUSD!$J$2:$J$1001,ALGLIB_SSA_XAUUSD!$M$2:$M$1001,"",0)</f>
        <v>4809.8</v>
      </c>
      <c r="L726">
        <f>_xlfn.XLOOKUP($A726,ALGLIB_SSA_XAUUSD!$J$2:$J$1001,ALGLIB_SSA_XAUUSD!$N$2:$N$1001,"",0)</f>
        <v>4813.9600300000002</v>
      </c>
      <c r="M726">
        <f>_xlfn.XLOOKUP($A726,ALGLIB_SSA_XAUUSD!$J$2:$J$1001,ALGLIB_SSA_XAUUSD!$O$2:$O$1001,"",0)</f>
        <v>4814.2769799999996</v>
      </c>
      <c r="N726">
        <f>_xlfn.XLOOKUP($A726,ALGLIB_SSA_XAUUSD!$J$2:$J$1001,ALGLIB_SSA_XAUUSD!$P$2:$P$1001,"",0)</f>
        <v>4817.9303399999999</v>
      </c>
      <c r="O726">
        <f>_xlfn.XLOOKUP($A726,ALGLIB_SSA_XAUUSD!$J$2:$J$1001,ALGLIB_SSA_XAUUSD!$Q$2:$Q$1001,"",0)</f>
        <v>4812.2145399999999</v>
      </c>
      <c r="R726">
        <f t="shared" si="165"/>
        <v>1775614800</v>
      </c>
      <c r="S726" t="str">
        <f t="shared" si="166"/>
        <v>XAUUSD</v>
      </c>
      <c r="T726" t="str">
        <f t="shared" si="167"/>
        <v>M5</v>
      </c>
      <c r="U726">
        <f t="shared" si="168"/>
        <v>4809.8</v>
      </c>
      <c r="V726">
        <f t="shared" si="169"/>
        <v>4823.2889399999995</v>
      </c>
      <c r="W726">
        <f t="shared" si="170"/>
        <v>4815.6963400000004</v>
      </c>
      <c r="X726">
        <f t="shared" si="171"/>
        <v>4813.9600300000002</v>
      </c>
      <c r="Y726">
        <f t="shared" si="172"/>
        <v>4814.2769799999996</v>
      </c>
      <c r="Z726">
        <f t="shared" si="173"/>
        <v>4838.704123333333</v>
      </c>
      <c r="AA726">
        <f t="shared" si="174"/>
        <v>4817.9303399999999</v>
      </c>
      <c r="AB726">
        <f t="shared" si="175"/>
        <v>4806.8896333333332</v>
      </c>
      <c r="AC726">
        <f t="shared" si="176"/>
        <v>4812.2145399999999</v>
      </c>
      <c r="AE726">
        <f t="shared" si="177"/>
        <v>4813.9600300000002</v>
      </c>
      <c r="AF726">
        <f t="shared" si="178"/>
        <v>4838.704123333333</v>
      </c>
      <c r="AG726">
        <f t="shared" si="179"/>
        <v>4806.8896333333332</v>
      </c>
    </row>
    <row r="727" spans="1:33" x14ac:dyDescent="0.55000000000000004">
      <c r="A727">
        <f>ALGLIB_SSA_XAUUSD!J727</f>
        <v>1775615100</v>
      </c>
      <c r="B727" t="str">
        <f>_xlfn.XLOOKUP($A727,ALGLIB_SSA_XAUUSD!$A$2:$A$1001,ALGLIB_SSA_XAUUSD!$B$2:$B$1001,"",0)</f>
        <v/>
      </c>
      <c r="C727" t="str">
        <f>_xlfn.XLOOKUP($A727,ALGLIB_SSA_XAUUSD!$A$2:$A$1001,ALGLIB_SSA_XAUUSD!$C$2:$C$1001,"",0)</f>
        <v/>
      </c>
      <c r="D727" s="1">
        <f>D722+(D734-D722)*5/12</f>
        <v>4801.5283333333336</v>
      </c>
      <c r="E727" s="1">
        <f>E722+(E734-E722)*5/12</f>
        <v>4823.1683899999998</v>
      </c>
      <c r="F727" s="1">
        <f>F722+(F734-F722)*5/12</f>
        <v>4816.0277500000002</v>
      </c>
      <c r="G727" s="1">
        <f>G722+(G734-G722)*5/12</f>
        <v>4838.5095016666664</v>
      </c>
      <c r="H727" s="1">
        <f>H722+(H734-H722)*5/12</f>
        <v>4807.2251891666665</v>
      </c>
      <c r="I727" t="str">
        <f>_xlfn.XLOOKUP($A727,ALGLIB_SSA_XAUUSD!$J$2:$J$1001,ALGLIB_SSA_XAUUSD!$K$2:$K$1001,"",0)</f>
        <v>XAUUSD</v>
      </c>
      <c r="J727" t="str">
        <f>_xlfn.XLOOKUP($A727,ALGLIB_SSA_XAUUSD!$J$2:$J$1001,ALGLIB_SSA_XAUUSD!$L$2:$L$1001,"",0)</f>
        <v>M5</v>
      </c>
      <c r="K727">
        <f>_xlfn.XLOOKUP($A727,ALGLIB_SSA_XAUUSD!$J$2:$J$1001,ALGLIB_SSA_XAUUSD!$M$2:$M$1001,"",0)</f>
        <v>4811.55</v>
      </c>
      <c r="L727">
        <f>_xlfn.XLOOKUP($A727,ALGLIB_SSA_XAUUSD!$J$2:$J$1001,ALGLIB_SSA_XAUUSD!$N$2:$N$1001,"",0)</f>
        <v>4812.6883200000002</v>
      </c>
      <c r="M727">
        <f>_xlfn.XLOOKUP($A727,ALGLIB_SSA_XAUUSD!$J$2:$J$1001,ALGLIB_SSA_XAUUSD!$O$2:$O$1001,"",0)</f>
        <v>4813.4826499999999</v>
      </c>
      <c r="N727">
        <f>_xlfn.XLOOKUP($A727,ALGLIB_SSA_XAUUSD!$J$2:$J$1001,ALGLIB_SSA_XAUUSD!$P$2:$P$1001,"",0)</f>
        <v>4816.7054699999999</v>
      </c>
      <c r="O727">
        <f>_xlfn.XLOOKUP($A727,ALGLIB_SSA_XAUUSD!$J$2:$J$1001,ALGLIB_SSA_XAUUSD!$Q$2:$Q$1001,"",0)</f>
        <v>4810.8546399999996</v>
      </c>
      <c r="R727">
        <f t="shared" si="165"/>
        <v>1775615100</v>
      </c>
      <c r="S727" t="str">
        <f t="shared" si="166"/>
        <v>XAUUSD</v>
      </c>
      <c r="T727" t="str">
        <f t="shared" si="167"/>
        <v>M5</v>
      </c>
      <c r="U727">
        <f t="shared" si="168"/>
        <v>4811.55</v>
      </c>
      <c r="V727">
        <f t="shared" si="169"/>
        <v>4823.1683899999998</v>
      </c>
      <c r="W727">
        <f t="shared" si="170"/>
        <v>4816.0277500000002</v>
      </c>
      <c r="X727">
        <f t="shared" si="171"/>
        <v>4812.6883200000002</v>
      </c>
      <c r="Y727">
        <f t="shared" si="172"/>
        <v>4813.4826499999999</v>
      </c>
      <c r="Z727">
        <f t="shared" si="173"/>
        <v>4838.5095016666664</v>
      </c>
      <c r="AA727">
        <f t="shared" si="174"/>
        <v>4816.7054699999999</v>
      </c>
      <c r="AB727">
        <f t="shared" si="175"/>
        <v>4807.2251891666665</v>
      </c>
      <c r="AC727">
        <f t="shared" si="176"/>
        <v>4810.8546399999996</v>
      </c>
      <c r="AE727">
        <f t="shared" si="177"/>
        <v>4812.6883200000002</v>
      </c>
      <c r="AF727">
        <f t="shared" si="178"/>
        <v>4838.5095016666664</v>
      </c>
      <c r="AG727">
        <f t="shared" si="179"/>
        <v>4807.2251891666665</v>
      </c>
    </row>
    <row r="728" spans="1:33" x14ac:dyDescent="0.55000000000000004">
      <c r="A728">
        <f>ALGLIB_SSA_XAUUSD!J728</f>
        <v>1775615400</v>
      </c>
      <c r="B728" t="str">
        <f>_xlfn.XLOOKUP($A728,ALGLIB_SSA_XAUUSD!$A$2:$A$1001,ALGLIB_SSA_XAUUSD!$B$2:$B$1001,"",0)</f>
        <v/>
      </c>
      <c r="C728" t="str">
        <f>_xlfn.XLOOKUP($A728,ALGLIB_SSA_XAUUSD!$A$2:$A$1001,ALGLIB_SSA_XAUUSD!$C$2:$C$1001,"",0)</f>
        <v/>
      </c>
      <c r="D728" s="1">
        <f>D722+(D734-D722)*6/12</f>
        <v>4801</v>
      </c>
      <c r="E728" s="1">
        <f>E722+(E734-E722)*6/12</f>
        <v>4823.0478399999993</v>
      </c>
      <c r="F728" s="1">
        <f>F722+(F734-F722)*6/12</f>
        <v>4816.35916</v>
      </c>
      <c r="G728" s="1">
        <f>G722+(G734-G722)*6/12</f>
        <v>4838.3148799999999</v>
      </c>
      <c r="H728" s="1">
        <f>H722+(H734-H722)*6/12</f>
        <v>4807.5607450000007</v>
      </c>
      <c r="I728" t="str">
        <f>_xlfn.XLOOKUP($A728,ALGLIB_SSA_XAUUSD!$J$2:$J$1001,ALGLIB_SSA_XAUUSD!$K$2:$K$1001,"",0)</f>
        <v>XAUUSD</v>
      </c>
      <c r="J728" t="str">
        <f>_xlfn.XLOOKUP($A728,ALGLIB_SSA_XAUUSD!$J$2:$J$1001,ALGLIB_SSA_XAUUSD!$L$2:$L$1001,"",0)</f>
        <v>M5</v>
      </c>
      <c r="K728">
        <f>_xlfn.XLOOKUP($A728,ALGLIB_SSA_XAUUSD!$J$2:$J$1001,ALGLIB_SSA_XAUUSD!$M$2:$M$1001,"",0)</f>
        <v>4814.7700000000004</v>
      </c>
      <c r="L728">
        <f>_xlfn.XLOOKUP($A728,ALGLIB_SSA_XAUUSD!$J$2:$J$1001,ALGLIB_SSA_XAUUSD!$N$2:$N$1001,"",0)</f>
        <v>4811.2784000000001</v>
      </c>
      <c r="M728">
        <f>_xlfn.XLOOKUP($A728,ALGLIB_SSA_XAUUSD!$J$2:$J$1001,ALGLIB_SSA_XAUUSD!$O$2:$O$1001,"",0)</f>
        <v>4812.3805199999997</v>
      </c>
      <c r="N728">
        <f>_xlfn.XLOOKUP($A728,ALGLIB_SSA_XAUUSD!$J$2:$J$1001,ALGLIB_SSA_XAUUSD!$P$2:$P$1001,"",0)</f>
        <v>4815.3827600000004</v>
      </c>
      <c r="O728">
        <f>_xlfn.XLOOKUP($A728,ALGLIB_SSA_XAUUSD!$J$2:$J$1001,ALGLIB_SSA_XAUUSD!$Q$2:$Q$1001,"",0)</f>
        <v>4809.3818899999997</v>
      </c>
      <c r="R728">
        <f t="shared" si="165"/>
        <v>1775615400</v>
      </c>
      <c r="S728" t="str">
        <f t="shared" si="166"/>
        <v>XAUUSD</v>
      </c>
      <c r="T728" t="str">
        <f t="shared" si="167"/>
        <v>M5</v>
      </c>
      <c r="U728">
        <f t="shared" si="168"/>
        <v>4814.7700000000004</v>
      </c>
      <c r="V728">
        <f t="shared" si="169"/>
        <v>4823.0478399999993</v>
      </c>
      <c r="W728">
        <f t="shared" si="170"/>
        <v>4816.35916</v>
      </c>
      <c r="X728">
        <f t="shared" si="171"/>
        <v>4811.2784000000001</v>
      </c>
      <c r="Y728">
        <f t="shared" si="172"/>
        <v>4812.3805199999997</v>
      </c>
      <c r="Z728">
        <f t="shared" si="173"/>
        <v>4838.3148799999999</v>
      </c>
      <c r="AA728">
        <f t="shared" si="174"/>
        <v>4815.3827600000004</v>
      </c>
      <c r="AB728">
        <f t="shared" si="175"/>
        <v>4807.5607450000007</v>
      </c>
      <c r="AC728">
        <f t="shared" si="176"/>
        <v>4809.3818899999997</v>
      </c>
      <c r="AE728">
        <f t="shared" si="177"/>
        <v>4811.2784000000001</v>
      </c>
      <c r="AF728">
        <f t="shared" si="178"/>
        <v>4838.3148799999999</v>
      </c>
      <c r="AG728">
        <f t="shared" si="179"/>
        <v>4807.5607450000007</v>
      </c>
    </row>
    <row r="729" spans="1:33" x14ac:dyDescent="0.55000000000000004">
      <c r="A729">
        <f>ALGLIB_SSA_XAUUSD!J729</f>
        <v>1775615700</v>
      </c>
      <c r="B729" t="str">
        <f>_xlfn.XLOOKUP($A729,ALGLIB_SSA_XAUUSD!$A$2:$A$1001,ALGLIB_SSA_XAUUSD!$B$2:$B$1001,"",0)</f>
        <v/>
      </c>
      <c r="C729" t="str">
        <f>_xlfn.XLOOKUP($A729,ALGLIB_SSA_XAUUSD!$A$2:$A$1001,ALGLIB_SSA_XAUUSD!$C$2:$C$1001,"",0)</f>
        <v/>
      </c>
      <c r="D729" s="1">
        <f>D722+(D734-D722)*7/12</f>
        <v>4800.4716666666664</v>
      </c>
      <c r="E729" s="1">
        <f>E722+(E734-E722)*7/12</f>
        <v>4822.9272899999996</v>
      </c>
      <c r="F729" s="1">
        <f>F722+(F734-F722)*7/12</f>
        <v>4816.6905699999998</v>
      </c>
      <c r="G729" s="1">
        <f>G722+(G734-G722)*7/12</f>
        <v>4838.1202583333334</v>
      </c>
      <c r="H729" s="1">
        <f>H722+(H734-H722)*7/12</f>
        <v>4807.896300833334</v>
      </c>
      <c r="I729" t="str">
        <f>_xlfn.XLOOKUP($A729,ALGLIB_SSA_XAUUSD!$J$2:$J$1001,ALGLIB_SSA_XAUUSD!$K$2:$K$1001,"",0)</f>
        <v>XAUUSD</v>
      </c>
      <c r="J729" t="str">
        <f>_xlfn.XLOOKUP($A729,ALGLIB_SSA_XAUUSD!$J$2:$J$1001,ALGLIB_SSA_XAUUSD!$L$2:$L$1001,"",0)</f>
        <v>M5</v>
      </c>
      <c r="K729">
        <f>_xlfn.XLOOKUP($A729,ALGLIB_SSA_XAUUSD!$J$2:$J$1001,ALGLIB_SSA_XAUUSD!$M$2:$M$1001,"",0)</f>
        <v>4813.82</v>
      </c>
      <c r="L729">
        <f>_xlfn.XLOOKUP($A729,ALGLIB_SSA_XAUUSD!$J$2:$J$1001,ALGLIB_SSA_XAUUSD!$N$2:$N$1001,"",0)</f>
        <v>4809.7232700000004</v>
      </c>
      <c r="M729">
        <f>_xlfn.XLOOKUP($A729,ALGLIB_SSA_XAUUSD!$J$2:$J$1001,ALGLIB_SSA_XAUUSD!$O$2:$O$1001,"",0)</f>
        <v>4811.0519000000004</v>
      </c>
      <c r="N729">
        <f>_xlfn.XLOOKUP($A729,ALGLIB_SSA_XAUUSD!$J$2:$J$1001,ALGLIB_SSA_XAUUSD!$P$2:$P$1001,"",0)</f>
        <v>4813.9366300000002</v>
      </c>
      <c r="O729">
        <f>_xlfn.XLOOKUP($A729,ALGLIB_SSA_XAUUSD!$J$2:$J$1001,ALGLIB_SSA_XAUUSD!$Q$2:$Q$1001,"",0)</f>
        <v>4807.8756299999995</v>
      </c>
      <c r="R729">
        <f t="shared" si="165"/>
        <v>1775615700</v>
      </c>
      <c r="S729" t="str">
        <f t="shared" si="166"/>
        <v>XAUUSD</v>
      </c>
      <c r="T729" t="str">
        <f t="shared" si="167"/>
        <v>M5</v>
      </c>
      <c r="U729">
        <f t="shared" si="168"/>
        <v>4813.82</v>
      </c>
      <c r="V729">
        <f t="shared" si="169"/>
        <v>4822.9272899999996</v>
      </c>
      <c r="W729">
        <f t="shared" si="170"/>
        <v>4816.6905699999998</v>
      </c>
      <c r="X729">
        <f t="shared" si="171"/>
        <v>4809.7232700000004</v>
      </c>
      <c r="Y729">
        <f t="shared" si="172"/>
        <v>4811.0519000000004</v>
      </c>
      <c r="Z729">
        <f t="shared" si="173"/>
        <v>4838.1202583333334</v>
      </c>
      <c r="AA729">
        <f t="shared" si="174"/>
        <v>4813.9366300000002</v>
      </c>
      <c r="AB729">
        <f t="shared" si="175"/>
        <v>4807.896300833334</v>
      </c>
      <c r="AC729">
        <f t="shared" si="176"/>
        <v>4807.8756299999995</v>
      </c>
      <c r="AE729">
        <f t="shared" si="177"/>
        <v>4809.7232700000004</v>
      </c>
      <c r="AF729">
        <f t="shared" si="178"/>
        <v>4838.1202583333334</v>
      </c>
      <c r="AG729">
        <f t="shared" si="179"/>
        <v>4807.896300833334</v>
      </c>
    </row>
    <row r="730" spans="1:33" x14ac:dyDescent="0.55000000000000004">
      <c r="A730">
        <f>ALGLIB_SSA_XAUUSD!J730</f>
        <v>1775616000</v>
      </c>
      <c r="B730" t="str">
        <f>_xlfn.XLOOKUP($A730,ALGLIB_SSA_XAUUSD!$A$2:$A$1001,ALGLIB_SSA_XAUUSD!$B$2:$B$1001,"",0)</f>
        <v/>
      </c>
      <c r="C730" t="str">
        <f>_xlfn.XLOOKUP($A730,ALGLIB_SSA_XAUUSD!$A$2:$A$1001,ALGLIB_SSA_XAUUSD!$C$2:$C$1001,"",0)</f>
        <v/>
      </c>
      <c r="D730" s="1">
        <f>D722+(D734-D722)*8/12</f>
        <v>4799.9433333333336</v>
      </c>
      <c r="E730" s="1">
        <f>E722+(E734-E722)*8/12</f>
        <v>4822.80674</v>
      </c>
      <c r="F730" s="1">
        <f>F722+(F734-F722)*8/12</f>
        <v>4817.0219799999995</v>
      </c>
      <c r="G730" s="1">
        <f>G722+(G734-G722)*8/12</f>
        <v>4837.9256366666668</v>
      </c>
      <c r="H730" s="1">
        <f>H722+(H734-H722)*8/12</f>
        <v>4808.2318566666672</v>
      </c>
      <c r="I730" t="str">
        <f>_xlfn.XLOOKUP($A730,ALGLIB_SSA_XAUUSD!$J$2:$J$1001,ALGLIB_SSA_XAUUSD!$K$2:$K$1001,"",0)</f>
        <v>XAUUSD</v>
      </c>
      <c r="J730" t="str">
        <f>_xlfn.XLOOKUP($A730,ALGLIB_SSA_XAUUSD!$J$2:$J$1001,ALGLIB_SSA_XAUUSD!$L$2:$L$1001,"",0)</f>
        <v>M5</v>
      </c>
      <c r="K730">
        <f>_xlfn.XLOOKUP($A730,ALGLIB_SSA_XAUUSD!$J$2:$J$1001,ALGLIB_SSA_XAUUSD!$M$2:$M$1001,"",0)</f>
        <v>4806.53</v>
      </c>
      <c r="L730">
        <f>_xlfn.XLOOKUP($A730,ALGLIB_SSA_XAUUSD!$J$2:$J$1001,ALGLIB_SSA_XAUUSD!$N$2:$N$1001,"",0)</f>
        <v>4808.0833499999999</v>
      </c>
      <c r="M730">
        <f>_xlfn.XLOOKUP($A730,ALGLIB_SSA_XAUUSD!$J$2:$J$1001,ALGLIB_SSA_XAUUSD!$O$2:$O$1001,"",0)</f>
        <v>4809.5676299999996</v>
      </c>
      <c r="N730">
        <f>_xlfn.XLOOKUP($A730,ALGLIB_SSA_XAUUSD!$J$2:$J$1001,ALGLIB_SSA_XAUUSD!$P$2:$P$1001,"",0)</f>
        <v>4812.22811</v>
      </c>
      <c r="O730">
        <f>_xlfn.XLOOKUP($A730,ALGLIB_SSA_XAUUSD!$J$2:$J$1001,ALGLIB_SSA_XAUUSD!$Q$2:$Q$1001,"",0)</f>
        <v>4806.3037999999997</v>
      </c>
      <c r="R730">
        <f t="shared" si="165"/>
        <v>1775616000</v>
      </c>
      <c r="S730" t="str">
        <f t="shared" si="166"/>
        <v>XAUUSD</v>
      </c>
      <c r="T730" t="str">
        <f t="shared" si="167"/>
        <v>M5</v>
      </c>
      <c r="U730">
        <f t="shared" si="168"/>
        <v>4806.53</v>
      </c>
      <c r="V730">
        <f t="shared" si="169"/>
        <v>4822.80674</v>
      </c>
      <c r="W730">
        <f t="shared" si="170"/>
        <v>4817.0219799999995</v>
      </c>
      <c r="X730">
        <f t="shared" si="171"/>
        <v>4808.0833499999999</v>
      </c>
      <c r="Y730">
        <f t="shared" si="172"/>
        <v>4809.5676299999996</v>
      </c>
      <c r="Z730">
        <f t="shared" si="173"/>
        <v>4837.9256366666668</v>
      </c>
      <c r="AA730">
        <f t="shared" si="174"/>
        <v>4812.22811</v>
      </c>
      <c r="AB730">
        <f t="shared" si="175"/>
        <v>4808.2318566666672</v>
      </c>
      <c r="AC730">
        <f t="shared" si="176"/>
        <v>4806.3037999999997</v>
      </c>
      <c r="AE730">
        <f t="shared" si="177"/>
        <v>4808.0833499999999</v>
      </c>
      <c r="AF730">
        <f t="shared" si="178"/>
        <v>4837.9256366666668</v>
      </c>
      <c r="AG730">
        <f t="shared" si="179"/>
        <v>4808.2318566666672</v>
      </c>
    </row>
    <row r="731" spans="1:33" x14ac:dyDescent="0.55000000000000004">
      <c r="A731">
        <f>ALGLIB_SSA_XAUUSD!J731</f>
        <v>1775616300</v>
      </c>
      <c r="B731" t="str">
        <f>_xlfn.XLOOKUP($A731,ALGLIB_SSA_XAUUSD!$A$2:$A$1001,ALGLIB_SSA_XAUUSD!$B$2:$B$1001,"",0)</f>
        <v/>
      </c>
      <c r="C731" t="str">
        <f>_xlfn.XLOOKUP($A731,ALGLIB_SSA_XAUUSD!$A$2:$A$1001,ALGLIB_SSA_XAUUSD!$C$2:$C$1001,"",0)</f>
        <v/>
      </c>
      <c r="D731" s="1">
        <f>D722+(D734-D722)*9/12</f>
        <v>4799.415</v>
      </c>
      <c r="E731" s="1">
        <f>E722+(E734-E722)*9/12</f>
        <v>4822.6861899999994</v>
      </c>
      <c r="F731" s="1">
        <f>F722+(F734-F722)*9/12</f>
        <v>4817.3533900000002</v>
      </c>
      <c r="G731" s="1">
        <f>G722+(G734-G722)*9/12</f>
        <v>4837.7310149999994</v>
      </c>
      <c r="H731" s="1">
        <f>H722+(H734-H722)*9/12</f>
        <v>4808.5674125000005</v>
      </c>
      <c r="I731" t="str">
        <f>_xlfn.XLOOKUP($A731,ALGLIB_SSA_XAUUSD!$J$2:$J$1001,ALGLIB_SSA_XAUUSD!$K$2:$K$1001,"",0)</f>
        <v>XAUUSD</v>
      </c>
      <c r="J731" t="str">
        <f>_xlfn.XLOOKUP($A731,ALGLIB_SSA_XAUUSD!$J$2:$J$1001,ALGLIB_SSA_XAUUSD!$L$2:$L$1001,"",0)</f>
        <v>M5</v>
      </c>
      <c r="K731">
        <f>_xlfn.XLOOKUP($A731,ALGLIB_SSA_XAUUSD!$J$2:$J$1001,ALGLIB_SSA_XAUUSD!$M$2:$M$1001,"",0)</f>
        <v>4806.28</v>
      </c>
      <c r="L731">
        <f>_xlfn.XLOOKUP($A731,ALGLIB_SSA_XAUUSD!$J$2:$J$1001,ALGLIB_SSA_XAUUSD!$N$2:$N$1001,"",0)</f>
        <v>4806.5458799999997</v>
      </c>
      <c r="M731">
        <f>_xlfn.XLOOKUP($A731,ALGLIB_SSA_XAUUSD!$J$2:$J$1001,ALGLIB_SSA_XAUUSD!$O$2:$O$1001,"",0)</f>
        <v>4808.0567499999997</v>
      </c>
      <c r="N731">
        <f>_xlfn.XLOOKUP($A731,ALGLIB_SSA_XAUUSD!$J$2:$J$1001,ALGLIB_SSA_XAUUSD!$P$2:$P$1001,"",0)</f>
        <v>4810.4120599999997</v>
      </c>
      <c r="O731">
        <f>_xlfn.XLOOKUP($A731,ALGLIB_SSA_XAUUSD!$J$2:$J$1001,ALGLIB_SSA_XAUUSD!$Q$2:$Q$1001,"",0)</f>
        <v>4804.7987199999998</v>
      </c>
      <c r="R731">
        <f t="shared" si="165"/>
        <v>1775616300</v>
      </c>
      <c r="S731" t="str">
        <f t="shared" si="166"/>
        <v>XAUUSD</v>
      </c>
      <c r="T731" t="str">
        <f t="shared" si="167"/>
        <v>M5</v>
      </c>
      <c r="U731">
        <f t="shared" si="168"/>
        <v>4806.28</v>
      </c>
      <c r="V731">
        <f t="shared" si="169"/>
        <v>4822.6861899999994</v>
      </c>
      <c r="W731">
        <f t="shared" si="170"/>
        <v>4817.3533900000002</v>
      </c>
      <c r="X731">
        <f t="shared" si="171"/>
        <v>4806.5458799999997</v>
      </c>
      <c r="Y731">
        <f t="shared" si="172"/>
        <v>4808.0567499999997</v>
      </c>
      <c r="Z731">
        <f t="shared" si="173"/>
        <v>4837.7310149999994</v>
      </c>
      <c r="AA731">
        <f t="shared" si="174"/>
        <v>4810.4120599999997</v>
      </c>
      <c r="AB731">
        <f t="shared" si="175"/>
        <v>4808.5674125000005</v>
      </c>
      <c r="AC731">
        <f t="shared" si="176"/>
        <v>4804.7987199999998</v>
      </c>
      <c r="AE731">
        <f t="shared" si="177"/>
        <v>4806.5458799999997</v>
      </c>
      <c r="AF731">
        <f t="shared" si="178"/>
        <v>4837.7310149999994</v>
      </c>
      <c r="AG731">
        <f t="shared" si="179"/>
        <v>4808.5674125000005</v>
      </c>
    </row>
    <row r="732" spans="1:33" x14ac:dyDescent="0.55000000000000004">
      <c r="A732">
        <f>ALGLIB_SSA_XAUUSD!J732</f>
        <v>1775616600</v>
      </c>
      <c r="B732" t="str">
        <f>_xlfn.XLOOKUP($A732,ALGLIB_SSA_XAUUSD!$A$2:$A$1001,ALGLIB_SSA_XAUUSD!$B$2:$B$1001,"",0)</f>
        <v/>
      </c>
      <c r="C732" t="str">
        <f>_xlfn.XLOOKUP($A732,ALGLIB_SSA_XAUUSD!$A$2:$A$1001,ALGLIB_SSA_XAUUSD!$C$2:$C$1001,"",0)</f>
        <v/>
      </c>
      <c r="D732" s="1">
        <f>D722+(D734-D722)*10/12</f>
        <v>4798.8866666666663</v>
      </c>
      <c r="E732" s="1">
        <f>E722+(E734-E722)*10/12</f>
        <v>4822.5656399999998</v>
      </c>
      <c r="F732" s="1">
        <f>F722+(F734-F722)*10/12</f>
        <v>4817.6848</v>
      </c>
      <c r="G732" s="1">
        <f>G722+(G734-G722)*10/12</f>
        <v>4837.5363933333329</v>
      </c>
      <c r="H732" s="1">
        <f>H722+(H734-H722)*10/12</f>
        <v>4808.9029683333338</v>
      </c>
      <c r="I732" t="str">
        <f>_xlfn.XLOOKUP($A732,ALGLIB_SSA_XAUUSD!$J$2:$J$1001,ALGLIB_SSA_XAUUSD!$K$2:$K$1001,"",0)</f>
        <v>XAUUSD</v>
      </c>
      <c r="J732" t="str">
        <f>_xlfn.XLOOKUP($A732,ALGLIB_SSA_XAUUSD!$J$2:$J$1001,ALGLIB_SSA_XAUUSD!$L$2:$L$1001,"",0)</f>
        <v>M5</v>
      </c>
      <c r="K732">
        <f>_xlfn.XLOOKUP($A732,ALGLIB_SSA_XAUUSD!$J$2:$J$1001,ALGLIB_SSA_XAUUSD!$M$2:$M$1001,"",0)</f>
        <v>4803.8</v>
      </c>
      <c r="L732">
        <f>_xlfn.XLOOKUP($A732,ALGLIB_SSA_XAUUSD!$J$2:$J$1001,ALGLIB_SSA_XAUUSD!$N$2:$N$1001,"",0)</f>
        <v>4805.10005</v>
      </c>
      <c r="M732">
        <f>_xlfn.XLOOKUP($A732,ALGLIB_SSA_XAUUSD!$J$2:$J$1001,ALGLIB_SSA_XAUUSD!$O$2:$O$1001,"",0)</f>
        <v>4806.5784000000003</v>
      </c>
      <c r="N732">
        <f>_xlfn.XLOOKUP($A732,ALGLIB_SSA_XAUUSD!$J$2:$J$1001,ALGLIB_SSA_XAUUSD!$P$2:$P$1001,"",0)</f>
        <v>4808.6187300000001</v>
      </c>
      <c r="O732">
        <f>_xlfn.XLOOKUP($A732,ALGLIB_SSA_XAUUSD!$J$2:$J$1001,ALGLIB_SSA_XAUUSD!$Q$2:$Q$1001,"",0)</f>
        <v>4803.3512899999996</v>
      </c>
      <c r="R732">
        <f t="shared" si="165"/>
        <v>1775616600</v>
      </c>
      <c r="S732" t="str">
        <f t="shared" si="166"/>
        <v>XAUUSD</v>
      </c>
      <c r="T732" t="str">
        <f t="shared" si="167"/>
        <v>M5</v>
      </c>
      <c r="U732">
        <f t="shared" si="168"/>
        <v>4803.8</v>
      </c>
      <c r="V732">
        <f t="shared" si="169"/>
        <v>4822.5656399999998</v>
      </c>
      <c r="W732">
        <f t="shared" si="170"/>
        <v>4817.6848</v>
      </c>
      <c r="X732">
        <f t="shared" si="171"/>
        <v>4805.10005</v>
      </c>
      <c r="Y732">
        <f t="shared" si="172"/>
        <v>4806.5784000000003</v>
      </c>
      <c r="Z732">
        <f t="shared" si="173"/>
        <v>4837.5363933333329</v>
      </c>
      <c r="AA732">
        <f t="shared" si="174"/>
        <v>4808.6187300000001</v>
      </c>
      <c r="AB732">
        <f t="shared" si="175"/>
        <v>4808.9029683333338</v>
      </c>
      <c r="AC732">
        <f t="shared" si="176"/>
        <v>4803.3512899999996</v>
      </c>
      <c r="AE732">
        <f t="shared" si="177"/>
        <v>4805.10005</v>
      </c>
      <c r="AF732">
        <f t="shared" si="178"/>
        <v>4837.5363933333329</v>
      </c>
      <c r="AG732">
        <f t="shared" si="179"/>
        <v>4808.9029683333338</v>
      </c>
    </row>
    <row r="733" spans="1:33" x14ac:dyDescent="0.55000000000000004">
      <c r="A733">
        <f>ALGLIB_SSA_XAUUSD!J733</f>
        <v>1775616900</v>
      </c>
      <c r="B733" t="str">
        <f>_xlfn.XLOOKUP($A733,ALGLIB_SSA_XAUUSD!$A$2:$A$1001,ALGLIB_SSA_XAUUSD!$B$2:$B$1001,"",0)</f>
        <v/>
      </c>
      <c r="C733" t="str">
        <f>_xlfn.XLOOKUP($A733,ALGLIB_SSA_XAUUSD!$A$2:$A$1001,ALGLIB_SSA_XAUUSD!$C$2:$C$1001,"",0)</f>
        <v/>
      </c>
      <c r="D733" s="1">
        <f>D722+(D734-D722)*11/12</f>
        <v>4798.3583333333336</v>
      </c>
      <c r="E733" s="1">
        <f>E722+(E734-E722)*11/12</f>
        <v>4822.4450899999993</v>
      </c>
      <c r="F733" s="1">
        <f>F722+(F734-F722)*11/12</f>
        <v>4818.0162099999998</v>
      </c>
      <c r="G733" s="1">
        <f>G722+(G734-G722)*11/12</f>
        <v>4837.3417716666663</v>
      </c>
      <c r="H733" s="1">
        <f>H722+(H734-H722)*11/12</f>
        <v>4809.238524166667</v>
      </c>
      <c r="I733" t="str">
        <f>_xlfn.XLOOKUP($A733,ALGLIB_SSA_XAUUSD!$J$2:$J$1001,ALGLIB_SSA_XAUUSD!$K$2:$K$1001,"",0)</f>
        <v>XAUUSD</v>
      </c>
      <c r="J733" t="str">
        <f>_xlfn.XLOOKUP($A733,ALGLIB_SSA_XAUUSD!$J$2:$J$1001,ALGLIB_SSA_XAUUSD!$L$2:$L$1001,"",0)</f>
        <v>M5</v>
      </c>
      <c r="K733">
        <f>_xlfn.XLOOKUP($A733,ALGLIB_SSA_XAUUSD!$J$2:$J$1001,ALGLIB_SSA_XAUUSD!$M$2:$M$1001,"",0)</f>
        <v>4804.17</v>
      </c>
      <c r="L733">
        <f>_xlfn.XLOOKUP($A733,ALGLIB_SSA_XAUUSD!$J$2:$J$1001,ALGLIB_SSA_XAUUSD!$N$2:$N$1001,"",0)</f>
        <v>4803.7942599999997</v>
      </c>
      <c r="M733">
        <f>_xlfn.XLOOKUP($A733,ALGLIB_SSA_XAUUSD!$J$2:$J$1001,ALGLIB_SSA_XAUUSD!$O$2:$O$1001,"",0)</f>
        <v>4805.1863300000005</v>
      </c>
      <c r="N733">
        <f>_xlfn.XLOOKUP($A733,ALGLIB_SSA_XAUUSD!$J$2:$J$1001,ALGLIB_SSA_XAUUSD!$P$2:$P$1001,"",0)</f>
        <v>4806.8571300000003</v>
      </c>
      <c r="O733">
        <f>_xlfn.XLOOKUP($A733,ALGLIB_SSA_XAUUSD!$J$2:$J$1001,ALGLIB_SSA_XAUUSD!$Q$2:$Q$1001,"",0)</f>
        <v>4801.9556499999999</v>
      </c>
      <c r="R733">
        <f t="shared" si="165"/>
        <v>1775616900</v>
      </c>
      <c r="S733" t="str">
        <f t="shared" si="166"/>
        <v>XAUUSD</v>
      </c>
      <c r="T733" t="str">
        <f t="shared" si="167"/>
        <v>M5</v>
      </c>
      <c r="U733">
        <f t="shared" si="168"/>
        <v>4804.17</v>
      </c>
      <c r="V733">
        <f t="shared" si="169"/>
        <v>4822.4450899999993</v>
      </c>
      <c r="W733">
        <f t="shared" si="170"/>
        <v>4818.0162099999998</v>
      </c>
      <c r="X733">
        <f t="shared" si="171"/>
        <v>4803.7942599999997</v>
      </c>
      <c r="Y733">
        <f t="shared" si="172"/>
        <v>4805.1863300000005</v>
      </c>
      <c r="Z733">
        <f t="shared" si="173"/>
        <v>4837.3417716666663</v>
      </c>
      <c r="AA733">
        <f t="shared" si="174"/>
        <v>4806.8571300000003</v>
      </c>
      <c r="AB733">
        <f t="shared" si="175"/>
        <v>4809.238524166667</v>
      </c>
      <c r="AC733">
        <f t="shared" si="176"/>
        <v>4801.9556499999999</v>
      </c>
      <c r="AE733">
        <f t="shared" si="177"/>
        <v>4803.7942599999997</v>
      </c>
      <c r="AF733">
        <f t="shared" si="178"/>
        <v>4837.3417716666663</v>
      </c>
      <c r="AG733">
        <f t="shared" si="179"/>
        <v>4809.238524166667</v>
      </c>
    </row>
    <row r="734" spans="1:33" x14ac:dyDescent="0.55000000000000004">
      <c r="A734">
        <f>ALGLIB_SSA_XAUUSD!J734</f>
        <v>1775617200</v>
      </c>
      <c r="B734" t="str">
        <f>_xlfn.XLOOKUP($A734,ALGLIB_SSA_XAUUSD!$A$2:$A$1001,ALGLIB_SSA_XAUUSD!$B$2:$B$1001,"",0)</f>
        <v>XAUUSD</v>
      </c>
      <c r="C734" t="str">
        <f>_xlfn.XLOOKUP($A734,ALGLIB_SSA_XAUUSD!$A$2:$A$1001,ALGLIB_SSA_XAUUSD!$C$2:$C$1001,"",0)</f>
        <v>H1</v>
      </c>
      <c r="D734" s="2">
        <f>_xlfn.XLOOKUP($A734,ALGLIB_SSA_XAUUSD!$A$2:$A$1001,ALGLIB_SSA_XAUUSD!$D$2:$D$1001,"",0)</f>
        <v>4797.83</v>
      </c>
      <c r="E734" s="2">
        <f>_xlfn.XLOOKUP($A734,ALGLIB_SSA_XAUUSD!$A$2:$A$1001,ALGLIB_SSA_XAUUSD!$E$2:$E$1001,"",0)</f>
        <v>4822.3245399999996</v>
      </c>
      <c r="F734" s="2">
        <f>_xlfn.XLOOKUP($A734,ALGLIB_SSA_XAUUSD!$A$2:$A$1001,ALGLIB_SSA_XAUUSD!$F$2:$F$1001,"",0)</f>
        <v>4818.3476199999996</v>
      </c>
      <c r="G734" s="2">
        <f>_xlfn.XLOOKUP($A734,ALGLIB_SSA_XAUUSD!$A$2:$A$1001,ALGLIB_SSA_XAUUSD!$G$2:$G$1001,"",0)</f>
        <v>4837.1471499999998</v>
      </c>
      <c r="H734" s="2">
        <f>_xlfn.XLOOKUP($A734,ALGLIB_SSA_XAUUSD!$A$2:$A$1001,ALGLIB_SSA_XAUUSD!$H$2:$H$1001,"",0)</f>
        <v>4809.5740800000003</v>
      </c>
      <c r="I734" t="str">
        <f>_xlfn.XLOOKUP($A734,ALGLIB_SSA_XAUUSD!$J$2:$J$1001,ALGLIB_SSA_XAUUSD!$K$2:$K$1001,"",0)</f>
        <v>XAUUSD</v>
      </c>
      <c r="J734" t="str">
        <f>_xlfn.XLOOKUP($A734,ALGLIB_SSA_XAUUSD!$J$2:$J$1001,ALGLIB_SSA_XAUUSD!$L$2:$L$1001,"",0)</f>
        <v>M5</v>
      </c>
      <c r="K734">
        <f>_xlfn.XLOOKUP($A734,ALGLIB_SSA_XAUUSD!$J$2:$J$1001,ALGLIB_SSA_XAUUSD!$M$2:$M$1001,"",0)</f>
        <v>4803.83</v>
      </c>
      <c r="L734">
        <f>_xlfn.XLOOKUP($A734,ALGLIB_SSA_XAUUSD!$J$2:$J$1001,ALGLIB_SSA_XAUUSD!$N$2:$N$1001,"",0)</f>
        <v>4802.62392</v>
      </c>
      <c r="M734">
        <f>_xlfn.XLOOKUP($A734,ALGLIB_SSA_XAUUSD!$J$2:$J$1001,ALGLIB_SSA_XAUUSD!$O$2:$O$1001,"",0)</f>
        <v>4803.9051200000004</v>
      </c>
      <c r="N734">
        <f>_xlfn.XLOOKUP($A734,ALGLIB_SSA_XAUUSD!$J$2:$J$1001,ALGLIB_SSA_XAUUSD!$P$2:$P$1001,"",0)</f>
        <v>4805.2979599999999</v>
      </c>
      <c r="O734">
        <f>_xlfn.XLOOKUP($A734,ALGLIB_SSA_XAUUSD!$J$2:$J$1001,ALGLIB_SSA_XAUUSD!$Q$2:$Q$1001,"",0)</f>
        <v>4800.7058699999998</v>
      </c>
      <c r="R734">
        <f t="shared" si="165"/>
        <v>1775617200</v>
      </c>
      <c r="S734" t="str">
        <f t="shared" si="166"/>
        <v>XAUUSD</v>
      </c>
      <c r="T734" t="str">
        <f t="shared" si="167"/>
        <v>M5</v>
      </c>
      <c r="U734">
        <f t="shared" si="168"/>
        <v>4803.83</v>
      </c>
      <c r="V734">
        <f t="shared" si="169"/>
        <v>4822.3245399999996</v>
      </c>
      <c r="W734">
        <f t="shared" si="170"/>
        <v>4818.3476199999996</v>
      </c>
      <c r="X734">
        <f t="shared" si="171"/>
        <v>4802.62392</v>
      </c>
      <c r="Y734">
        <f t="shared" si="172"/>
        <v>4803.9051200000004</v>
      </c>
      <c r="Z734">
        <f t="shared" si="173"/>
        <v>4837.1471499999998</v>
      </c>
      <c r="AA734">
        <f t="shared" si="174"/>
        <v>4805.2979599999999</v>
      </c>
      <c r="AB734">
        <f t="shared" si="175"/>
        <v>4809.5740800000003</v>
      </c>
      <c r="AC734">
        <f t="shared" si="176"/>
        <v>4800.7058699999998</v>
      </c>
      <c r="AE734">
        <f t="shared" si="177"/>
        <v>4802.62392</v>
      </c>
      <c r="AF734">
        <f t="shared" si="178"/>
        <v>4837.1471499999998</v>
      </c>
      <c r="AG734">
        <f t="shared" si="179"/>
        <v>4809.5740800000003</v>
      </c>
    </row>
    <row r="735" spans="1:33" x14ac:dyDescent="0.55000000000000004">
      <c r="A735">
        <f>ALGLIB_SSA_XAUUSD!J735</f>
        <v>1775617500</v>
      </c>
      <c r="B735" t="str">
        <f>_xlfn.XLOOKUP($A735,ALGLIB_SSA_XAUUSD!$A$2:$A$1001,ALGLIB_SSA_XAUUSD!$B$2:$B$1001,"",0)</f>
        <v/>
      </c>
      <c r="C735" t="str">
        <f>_xlfn.XLOOKUP($A735,ALGLIB_SSA_XAUUSD!$A$2:$A$1001,ALGLIB_SSA_XAUUSD!$C$2:$C$1001,"",0)</f>
        <v/>
      </c>
      <c r="D735" s="1">
        <f>D734+(D746-D734)*1/12</f>
        <v>4798.3450000000003</v>
      </c>
      <c r="E735" s="1">
        <f>E734+(E746-E734)*1/12</f>
        <v>4821.9518099999996</v>
      </c>
      <c r="F735" s="1">
        <f>F734+(F746-F734)*1/12</f>
        <v>4818.3269599999994</v>
      </c>
      <c r="G735" s="1">
        <f>G734+(G746-G734)*1/12</f>
        <v>4836.6922541666663</v>
      </c>
      <c r="H735" s="1">
        <f>H734+(H746-H734)*1/12</f>
        <v>4809.5449724999999</v>
      </c>
      <c r="I735" t="str">
        <f>_xlfn.XLOOKUP($A735,ALGLIB_SSA_XAUUSD!$J$2:$J$1001,ALGLIB_SSA_XAUUSD!$K$2:$K$1001,"",0)</f>
        <v>XAUUSD</v>
      </c>
      <c r="J735" t="str">
        <f>_xlfn.XLOOKUP($A735,ALGLIB_SSA_XAUUSD!$J$2:$J$1001,ALGLIB_SSA_XAUUSD!$L$2:$L$1001,"",0)</f>
        <v>M5</v>
      </c>
      <c r="K735">
        <f>_xlfn.XLOOKUP($A735,ALGLIB_SSA_XAUUSD!$J$2:$J$1001,ALGLIB_SSA_XAUUSD!$M$2:$M$1001,"",0)</f>
        <v>4802.6099999999997</v>
      </c>
      <c r="L735">
        <f>_xlfn.XLOOKUP($A735,ALGLIB_SSA_XAUUSD!$J$2:$J$1001,ALGLIB_SSA_XAUUSD!$N$2:$N$1001,"",0)</f>
        <v>4801.6266100000003</v>
      </c>
      <c r="M735">
        <f>_xlfn.XLOOKUP($A735,ALGLIB_SSA_XAUUSD!$J$2:$J$1001,ALGLIB_SSA_XAUUSD!$O$2:$O$1001,"",0)</f>
        <v>4802.7658700000002</v>
      </c>
      <c r="N735">
        <f>_xlfn.XLOOKUP($A735,ALGLIB_SSA_XAUUSD!$J$2:$J$1001,ALGLIB_SSA_XAUUSD!$P$2:$P$1001,"",0)</f>
        <v>4803.9804199999999</v>
      </c>
      <c r="O735">
        <f>_xlfn.XLOOKUP($A735,ALGLIB_SSA_XAUUSD!$J$2:$J$1001,ALGLIB_SSA_XAUUSD!$Q$2:$Q$1001,"",0)</f>
        <v>4799.5220200000003</v>
      </c>
      <c r="R735">
        <f t="shared" si="165"/>
        <v>1775617500</v>
      </c>
      <c r="S735" t="str">
        <f t="shared" si="166"/>
        <v>XAUUSD</v>
      </c>
      <c r="T735" t="str">
        <f t="shared" si="167"/>
        <v>M5</v>
      </c>
      <c r="U735">
        <f t="shared" si="168"/>
        <v>4802.6099999999997</v>
      </c>
      <c r="V735">
        <f t="shared" si="169"/>
        <v>4821.9518099999996</v>
      </c>
      <c r="W735">
        <f t="shared" si="170"/>
        <v>4818.3269599999994</v>
      </c>
      <c r="X735">
        <f t="shared" si="171"/>
        <v>4801.6266100000003</v>
      </c>
      <c r="Y735">
        <f t="shared" si="172"/>
        <v>4802.7658700000002</v>
      </c>
      <c r="Z735">
        <f t="shared" si="173"/>
        <v>4836.6922541666663</v>
      </c>
      <c r="AA735">
        <f t="shared" si="174"/>
        <v>4803.9804199999999</v>
      </c>
      <c r="AB735">
        <f t="shared" si="175"/>
        <v>4809.5449724999999</v>
      </c>
      <c r="AC735">
        <f t="shared" si="176"/>
        <v>4799.5220200000003</v>
      </c>
      <c r="AE735">
        <f t="shared" si="177"/>
        <v>4801.6266100000003</v>
      </c>
      <c r="AF735">
        <f t="shared" si="178"/>
        <v>4836.6922541666663</v>
      </c>
      <c r="AG735">
        <f t="shared" si="179"/>
        <v>4809.5449724999999</v>
      </c>
    </row>
    <row r="736" spans="1:33" x14ac:dyDescent="0.55000000000000004">
      <c r="A736">
        <f>ALGLIB_SSA_XAUUSD!J736</f>
        <v>1775617800</v>
      </c>
      <c r="B736" t="str">
        <f>_xlfn.XLOOKUP($A736,ALGLIB_SSA_XAUUSD!$A$2:$A$1001,ALGLIB_SSA_XAUUSD!$B$2:$B$1001,"",0)</f>
        <v/>
      </c>
      <c r="C736" t="str">
        <f>_xlfn.XLOOKUP($A736,ALGLIB_SSA_XAUUSD!$A$2:$A$1001,ALGLIB_SSA_XAUUSD!$C$2:$C$1001,"",0)</f>
        <v/>
      </c>
      <c r="D736" s="1">
        <f>D734+(D746-D734)*2/12</f>
        <v>4798.8599999999997</v>
      </c>
      <c r="E736" s="1">
        <f>E734+(E746-E734)*2/12</f>
        <v>4821.5790799999995</v>
      </c>
      <c r="F736" s="1">
        <f>F734+(F746-F734)*2/12</f>
        <v>4818.3062999999993</v>
      </c>
      <c r="G736" s="1">
        <f>G734+(G746-G734)*2/12</f>
        <v>4836.2373583333328</v>
      </c>
      <c r="H736" s="1">
        <f>H734+(H746-H734)*2/12</f>
        <v>4809.5158650000003</v>
      </c>
      <c r="I736" t="str">
        <f>_xlfn.XLOOKUP($A736,ALGLIB_SSA_XAUUSD!$J$2:$J$1001,ALGLIB_SSA_XAUUSD!$K$2:$K$1001,"",0)</f>
        <v>XAUUSD</v>
      </c>
      <c r="J736" t="str">
        <f>_xlfn.XLOOKUP($A736,ALGLIB_SSA_XAUUSD!$J$2:$J$1001,ALGLIB_SSA_XAUUSD!$L$2:$L$1001,"",0)</f>
        <v>M5</v>
      </c>
      <c r="K736">
        <f>_xlfn.XLOOKUP($A736,ALGLIB_SSA_XAUUSD!$J$2:$J$1001,ALGLIB_SSA_XAUUSD!$M$2:$M$1001,"",0)</f>
        <v>4799.1099999999997</v>
      </c>
      <c r="L736">
        <f>_xlfn.XLOOKUP($A736,ALGLIB_SSA_XAUUSD!$J$2:$J$1001,ALGLIB_SSA_XAUUSD!$N$2:$N$1001,"",0)</f>
        <v>4800.8669</v>
      </c>
      <c r="M736">
        <f>_xlfn.XLOOKUP($A736,ALGLIB_SSA_XAUUSD!$J$2:$J$1001,ALGLIB_SSA_XAUUSD!$O$2:$O$1001,"",0)</f>
        <v>4801.8163800000002</v>
      </c>
      <c r="N736">
        <f>_xlfn.XLOOKUP($A736,ALGLIB_SSA_XAUUSD!$J$2:$J$1001,ALGLIB_SSA_XAUUSD!$P$2:$P$1001,"",0)</f>
        <v>4803.0499</v>
      </c>
      <c r="O736">
        <f>_xlfn.XLOOKUP($A736,ALGLIB_SSA_XAUUSD!$J$2:$J$1001,ALGLIB_SSA_XAUUSD!$Q$2:$Q$1001,"",0)</f>
        <v>4798.5248600000004</v>
      </c>
      <c r="R736">
        <f t="shared" si="165"/>
        <v>1775617800</v>
      </c>
      <c r="S736" t="str">
        <f t="shared" si="166"/>
        <v>XAUUSD</v>
      </c>
      <c r="T736" t="str">
        <f t="shared" si="167"/>
        <v>M5</v>
      </c>
      <c r="U736">
        <f t="shared" si="168"/>
        <v>4799.1099999999997</v>
      </c>
      <c r="V736">
        <f t="shared" si="169"/>
        <v>4821.5790799999995</v>
      </c>
      <c r="W736">
        <f t="shared" si="170"/>
        <v>4818.3062999999993</v>
      </c>
      <c r="X736">
        <f t="shared" si="171"/>
        <v>4800.8669</v>
      </c>
      <c r="Y736">
        <f t="shared" si="172"/>
        <v>4801.8163800000002</v>
      </c>
      <c r="Z736">
        <f t="shared" si="173"/>
        <v>4836.2373583333328</v>
      </c>
      <c r="AA736">
        <f t="shared" si="174"/>
        <v>4803.0499</v>
      </c>
      <c r="AB736">
        <f t="shared" si="175"/>
        <v>4809.5158650000003</v>
      </c>
      <c r="AC736">
        <f t="shared" si="176"/>
        <v>4798.5248600000004</v>
      </c>
      <c r="AE736">
        <f t="shared" si="177"/>
        <v>4800.8669</v>
      </c>
      <c r="AF736">
        <f t="shared" si="178"/>
        <v>4836.2373583333328</v>
      </c>
      <c r="AG736">
        <f t="shared" si="179"/>
        <v>4809.5158650000003</v>
      </c>
    </row>
    <row r="737" spans="1:33" x14ac:dyDescent="0.55000000000000004">
      <c r="A737">
        <f>ALGLIB_SSA_XAUUSD!J737</f>
        <v>1775618100</v>
      </c>
      <c r="B737" t="str">
        <f>_xlfn.XLOOKUP($A737,ALGLIB_SSA_XAUUSD!$A$2:$A$1001,ALGLIB_SSA_XAUUSD!$B$2:$B$1001,"",0)</f>
        <v/>
      </c>
      <c r="C737" t="str">
        <f>_xlfn.XLOOKUP($A737,ALGLIB_SSA_XAUUSD!$A$2:$A$1001,ALGLIB_SSA_XAUUSD!$C$2:$C$1001,"",0)</f>
        <v/>
      </c>
      <c r="D737" s="1">
        <f>D734+(D746-D734)*3/12</f>
        <v>4799.375</v>
      </c>
      <c r="E737" s="1">
        <f>E734+(E746-E734)*3/12</f>
        <v>4821.2063499999995</v>
      </c>
      <c r="F737" s="1">
        <f>F734+(F746-F734)*3/12</f>
        <v>4818.2856400000001</v>
      </c>
      <c r="G737" s="1">
        <f>G734+(G746-G734)*3/12</f>
        <v>4835.7824624999994</v>
      </c>
      <c r="H737" s="1">
        <f>H734+(H746-H734)*3/12</f>
        <v>4809.4867575000007</v>
      </c>
      <c r="I737" t="str">
        <f>_xlfn.XLOOKUP($A737,ALGLIB_SSA_XAUUSD!$J$2:$J$1001,ALGLIB_SSA_XAUUSD!$K$2:$K$1001,"",0)</f>
        <v>XAUUSD</v>
      </c>
      <c r="J737" t="str">
        <f>_xlfn.XLOOKUP($A737,ALGLIB_SSA_XAUUSD!$J$2:$J$1001,ALGLIB_SSA_XAUUSD!$L$2:$L$1001,"",0)</f>
        <v>M5</v>
      </c>
      <c r="K737">
        <f>_xlfn.XLOOKUP($A737,ALGLIB_SSA_XAUUSD!$J$2:$J$1001,ALGLIB_SSA_XAUUSD!$M$2:$M$1001,"",0)</f>
        <v>4798.12</v>
      </c>
      <c r="L737">
        <f>_xlfn.XLOOKUP($A737,ALGLIB_SSA_XAUUSD!$J$2:$J$1001,ALGLIB_SSA_XAUUSD!$N$2:$N$1001,"",0)</f>
        <v>4800.4547000000002</v>
      </c>
      <c r="M737">
        <f>_xlfn.XLOOKUP($A737,ALGLIB_SSA_XAUUSD!$J$2:$J$1001,ALGLIB_SSA_XAUUSD!$O$2:$O$1001,"",0)</f>
        <v>4801.1355400000002</v>
      </c>
      <c r="N737">
        <f>_xlfn.XLOOKUP($A737,ALGLIB_SSA_XAUUSD!$J$2:$J$1001,ALGLIB_SSA_XAUUSD!$P$2:$P$1001,"",0)</f>
        <v>4802.5784899999999</v>
      </c>
      <c r="O737">
        <f>_xlfn.XLOOKUP($A737,ALGLIB_SSA_XAUUSD!$J$2:$J$1001,ALGLIB_SSA_XAUUSD!$Q$2:$Q$1001,"",0)</f>
        <v>4797.8382000000001</v>
      </c>
      <c r="R737">
        <f t="shared" si="165"/>
        <v>1775618100</v>
      </c>
      <c r="S737" t="str">
        <f t="shared" si="166"/>
        <v>XAUUSD</v>
      </c>
      <c r="T737" t="str">
        <f t="shared" si="167"/>
        <v>M5</v>
      </c>
      <c r="U737">
        <f t="shared" si="168"/>
        <v>4798.12</v>
      </c>
      <c r="V737">
        <f t="shared" si="169"/>
        <v>4821.2063499999995</v>
      </c>
      <c r="W737">
        <f t="shared" si="170"/>
        <v>4818.2856400000001</v>
      </c>
      <c r="X737">
        <f t="shared" si="171"/>
        <v>4800.4547000000002</v>
      </c>
      <c r="Y737">
        <f t="shared" si="172"/>
        <v>4801.1355400000002</v>
      </c>
      <c r="Z737">
        <f t="shared" si="173"/>
        <v>4835.7824624999994</v>
      </c>
      <c r="AA737">
        <f t="shared" si="174"/>
        <v>4802.5784899999999</v>
      </c>
      <c r="AB737">
        <f t="shared" si="175"/>
        <v>4809.4867575000007</v>
      </c>
      <c r="AC737">
        <f t="shared" si="176"/>
        <v>4797.8382000000001</v>
      </c>
      <c r="AE737">
        <f t="shared" si="177"/>
        <v>4800.4547000000002</v>
      </c>
      <c r="AF737">
        <f t="shared" si="178"/>
        <v>4835.7824624999994</v>
      </c>
      <c r="AG737">
        <f t="shared" si="179"/>
        <v>4809.4867575000007</v>
      </c>
    </row>
    <row r="738" spans="1:33" x14ac:dyDescent="0.55000000000000004">
      <c r="A738">
        <f>ALGLIB_SSA_XAUUSD!J738</f>
        <v>1775618400</v>
      </c>
      <c r="B738" t="str">
        <f>_xlfn.XLOOKUP($A738,ALGLIB_SSA_XAUUSD!$A$2:$A$1001,ALGLIB_SSA_XAUUSD!$B$2:$B$1001,"",0)</f>
        <v/>
      </c>
      <c r="C738" t="str">
        <f>_xlfn.XLOOKUP($A738,ALGLIB_SSA_XAUUSD!$A$2:$A$1001,ALGLIB_SSA_XAUUSD!$C$2:$C$1001,"",0)</f>
        <v/>
      </c>
      <c r="D738" s="1">
        <f>D734+(D746-D734)*4/12</f>
        <v>4799.8900000000003</v>
      </c>
      <c r="E738" s="1">
        <f>E734+(E746-E734)*4/12</f>
        <v>4820.8336199999994</v>
      </c>
      <c r="F738" s="1">
        <f>F734+(F746-F734)*4/12</f>
        <v>4818.2649799999999</v>
      </c>
      <c r="G738" s="1">
        <f>G734+(G746-G734)*4/12</f>
        <v>4835.3275666666668</v>
      </c>
      <c r="H738" s="1">
        <f>H734+(H746-H734)*4/12</f>
        <v>4809.4576500000003</v>
      </c>
      <c r="I738" t="str">
        <f>_xlfn.XLOOKUP($A738,ALGLIB_SSA_XAUUSD!$J$2:$J$1001,ALGLIB_SSA_XAUUSD!$K$2:$K$1001,"",0)</f>
        <v>XAUUSD</v>
      </c>
      <c r="J738" t="str">
        <f>_xlfn.XLOOKUP($A738,ALGLIB_SSA_XAUUSD!$J$2:$J$1001,ALGLIB_SSA_XAUUSD!$L$2:$L$1001,"",0)</f>
        <v>M5</v>
      </c>
      <c r="K738">
        <f>_xlfn.XLOOKUP($A738,ALGLIB_SSA_XAUUSD!$J$2:$J$1001,ALGLIB_SSA_XAUUSD!$M$2:$M$1001,"",0)</f>
        <v>4800.5600000000004</v>
      </c>
      <c r="L738">
        <f>_xlfn.XLOOKUP($A738,ALGLIB_SSA_XAUUSD!$J$2:$J$1001,ALGLIB_SSA_XAUUSD!$N$2:$N$1001,"",0)</f>
        <v>4800.35646</v>
      </c>
      <c r="M738">
        <f>_xlfn.XLOOKUP($A738,ALGLIB_SSA_XAUUSD!$J$2:$J$1001,ALGLIB_SSA_XAUUSD!$O$2:$O$1001,"",0)</f>
        <v>4800.7460000000001</v>
      </c>
      <c r="N738">
        <f>_xlfn.XLOOKUP($A738,ALGLIB_SSA_XAUUSD!$J$2:$J$1001,ALGLIB_SSA_XAUUSD!$P$2:$P$1001,"",0)</f>
        <v>4802.6260000000002</v>
      </c>
      <c r="O738">
        <f>_xlfn.XLOOKUP($A738,ALGLIB_SSA_XAUUSD!$J$2:$J$1001,ALGLIB_SSA_XAUUSD!$Q$2:$Q$1001,"",0)</f>
        <v>4797.5228299999999</v>
      </c>
      <c r="R738">
        <f t="shared" si="165"/>
        <v>1775618400</v>
      </c>
      <c r="S738" t="str">
        <f t="shared" si="166"/>
        <v>XAUUSD</v>
      </c>
      <c r="T738" t="str">
        <f t="shared" si="167"/>
        <v>M5</v>
      </c>
      <c r="U738">
        <f t="shared" si="168"/>
        <v>4800.5600000000004</v>
      </c>
      <c r="V738">
        <f t="shared" si="169"/>
        <v>4820.8336199999994</v>
      </c>
      <c r="W738">
        <f t="shared" si="170"/>
        <v>4818.2649799999999</v>
      </c>
      <c r="X738">
        <f t="shared" si="171"/>
        <v>4800.35646</v>
      </c>
      <c r="Y738">
        <f t="shared" si="172"/>
        <v>4800.7460000000001</v>
      </c>
      <c r="Z738">
        <f t="shared" si="173"/>
        <v>4835.3275666666668</v>
      </c>
      <c r="AA738">
        <f t="shared" si="174"/>
        <v>4802.6260000000002</v>
      </c>
      <c r="AB738">
        <f t="shared" si="175"/>
        <v>4809.4576500000003</v>
      </c>
      <c r="AC738">
        <f t="shared" si="176"/>
        <v>4797.5228299999999</v>
      </c>
      <c r="AE738">
        <f t="shared" si="177"/>
        <v>4800.35646</v>
      </c>
      <c r="AF738">
        <f t="shared" si="178"/>
        <v>4835.3275666666668</v>
      </c>
      <c r="AG738">
        <f t="shared" si="179"/>
        <v>4809.4576500000003</v>
      </c>
    </row>
    <row r="739" spans="1:33" x14ac:dyDescent="0.55000000000000004">
      <c r="A739">
        <f>ALGLIB_SSA_XAUUSD!J739</f>
        <v>1775618700</v>
      </c>
      <c r="B739" t="str">
        <f>_xlfn.XLOOKUP($A739,ALGLIB_SSA_XAUUSD!$A$2:$A$1001,ALGLIB_SSA_XAUUSD!$B$2:$B$1001,"",0)</f>
        <v/>
      </c>
      <c r="C739" t="str">
        <f>_xlfn.XLOOKUP($A739,ALGLIB_SSA_XAUUSD!$A$2:$A$1001,ALGLIB_SSA_XAUUSD!$C$2:$C$1001,"",0)</f>
        <v/>
      </c>
      <c r="D739" s="1">
        <f>D734+(D746-D734)*5/12</f>
        <v>4800.4049999999997</v>
      </c>
      <c r="E739" s="1">
        <f>E734+(E746-E734)*5/12</f>
        <v>4820.4608899999994</v>
      </c>
      <c r="F739" s="1">
        <f>F734+(F746-F734)*5/12</f>
        <v>4818.2443199999998</v>
      </c>
      <c r="G739" s="1">
        <f>G734+(G746-G734)*5/12</f>
        <v>4834.8726708333334</v>
      </c>
      <c r="H739" s="1">
        <f>H734+(H746-H734)*5/12</f>
        <v>4809.4285424999998</v>
      </c>
      <c r="I739" t="str">
        <f>_xlfn.XLOOKUP($A739,ALGLIB_SSA_XAUUSD!$J$2:$J$1001,ALGLIB_SSA_XAUUSD!$K$2:$K$1001,"",0)</f>
        <v>XAUUSD</v>
      </c>
      <c r="J739" t="str">
        <f>_xlfn.XLOOKUP($A739,ALGLIB_SSA_XAUUSD!$J$2:$J$1001,ALGLIB_SSA_XAUUSD!$L$2:$L$1001,"",0)</f>
        <v>M5</v>
      </c>
      <c r="K739">
        <f>_xlfn.XLOOKUP($A739,ALGLIB_SSA_XAUUSD!$J$2:$J$1001,ALGLIB_SSA_XAUUSD!$M$2:$M$1001,"",0)</f>
        <v>4803.29</v>
      </c>
      <c r="L739">
        <f>_xlfn.XLOOKUP($A739,ALGLIB_SSA_XAUUSD!$J$2:$J$1001,ALGLIB_SSA_XAUUSD!$N$2:$N$1001,"",0)</f>
        <v>4800.38879</v>
      </c>
      <c r="M739">
        <f>_xlfn.XLOOKUP($A739,ALGLIB_SSA_XAUUSD!$J$2:$J$1001,ALGLIB_SSA_XAUUSD!$O$2:$O$1001,"",0)</f>
        <v>4800.5673900000002</v>
      </c>
      <c r="N739">
        <f>_xlfn.XLOOKUP($A739,ALGLIB_SSA_XAUUSD!$J$2:$J$1001,ALGLIB_SSA_XAUUSD!$P$2:$P$1001,"",0)</f>
        <v>4802.9863100000002</v>
      </c>
      <c r="O739">
        <f>_xlfn.XLOOKUP($A739,ALGLIB_SSA_XAUUSD!$J$2:$J$1001,ALGLIB_SSA_XAUUSD!$Q$2:$Q$1001,"",0)</f>
        <v>4797.5093900000002</v>
      </c>
      <c r="R739">
        <f t="shared" si="165"/>
        <v>1775618700</v>
      </c>
      <c r="S739" t="str">
        <f t="shared" si="166"/>
        <v>XAUUSD</v>
      </c>
      <c r="T739" t="str">
        <f t="shared" si="167"/>
        <v>M5</v>
      </c>
      <c r="U739">
        <f t="shared" si="168"/>
        <v>4803.29</v>
      </c>
      <c r="V739">
        <f t="shared" si="169"/>
        <v>4820.4608899999994</v>
      </c>
      <c r="W739">
        <f t="shared" si="170"/>
        <v>4818.2443199999998</v>
      </c>
      <c r="X739">
        <f t="shared" si="171"/>
        <v>4800.38879</v>
      </c>
      <c r="Y739">
        <f t="shared" si="172"/>
        <v>4800.5673900000002</v>
      </c>
      <c r="Z739">
        <f t="shared" si="173"/>
        <v>4834.8726708333334</v>
      </c>
      <c r="AA739">
        <f t="shared" si="174"/>
        <v>4802.9863100000002</v>
      </c>
      <c r="AB739">
        <f t="shared" si="175"/>
        <v>4809.4285424999998</v>
      </c>
      <c r="AC739">
        <f t="shared" si="176"/>
        <v>4797.5093900000002</v>
      </c>
      <c r="AE739">
        <f t="shared" si="177"/>
        <v>4800.38879</v>
      </c>
      <c r="AF739">
        <f t="shared" si="178"/>
        <v>4834.8726708333334</v>
      </c>
      <c r="AG739">
        <f t="shared" si="179"/>
        <v>4809.4285424999998</v>
      </c>
    </row>
    <row r="740" spans="1:33" x14ac:dyDescent="0.55000000000000004">
      <c r="A740">
        <f>ALGLIB_SSA_XAUUSD!J740</f>
        <v>1775619000</v>
      </c>
      <c r="B740" t="str">
        <f>_xlfn.XLOOKUP($A740,ALGLIB_SSA_XAUUSD!$A$2:$A$1001,ALGLIB_SSA_XAUUSD!$B$2:$B$1001,"",0)</f>
        <v/>
      </c>
      <c r="C740" t="str">
        <f>_xlfn.XLOOKUP($A740,ALGLIB_SSA_XAUUSD!$A$2:$A$1001,ALGLIB_SSA_XAUUSD!$C$2:$C$1001,"",0)</f>
        <v/>
      </c>
      <c r="D740" s="1">
        <f>D734+(D746-D734)*6/12</f>
        <v>4800.92</v>
      </c>
      <c r="E740" s="1">
        <f>E734+(E746-E734)*6/12</f>
        <v>4820.0881599999993</v>
      </c>
      <c r="F740" s="1">
        <f>F734+(F746-F734)*6/12</f>
        <v>4818.2236599999997</v>
      </c>
      <c r="G740" s="1">
        <f>G734+(G746-G734)*6/12</f>
        <v>4834.4177749999999</v>
      </c>
      <c r="H740" s="1">
        <f>H734+(H746-H734)*6/12</f>
        <v>4809.3994350000003</v>
      </c>
      <c r="I740" t="str">
        <f>_xlfn.XLOOKUP($A740,ALGLIB_SSA_XAUUSD!$J$2:$J$1001,ALGLIB_SSA_XAUUSD!$K$2:$K$1001,"",0)</f>
        <v>XAUUSD</v>
      </c>
      <c r="J740" t="str">
        <f>_xlfn.XLOOKUP($A740,ALGLIB_SSA_XAUUSD!$J$2:$J$1001,ALGLIB_SSA_XAUUSD!$L$2:$L$1001,"",0)</f>
        <v>M5</v>
      </c>
      <c r="K740">
        <f>_xlfn.XLOOKUP($A740,ALGLIB_SSA_XAUUSD!$J$2:$J$1001,ALGLIB_SSA_XAUUSD!$M$2:$M$1001,"",0)</f>
        <v>4800.37</v>
      </c>
      <c r="L740">
        <f>_xlfn.XLOOKUP($A740,ALGLIB_SSA_XAUUSD!$J$2:$J$1001,ALGLIB_SSA_XAUUSD!$N$2:$N$1001,"",0)</f>
        <v>4800.3683700000001</v>
      </c>
      <c r="M740">
        <f>_xlfn.XLOOKUP($A740,ALGLIB_SSA_XAUUSD!$J$2:$J$1001,ALGLIB_SSA_XAUUSD!$O$2:$O$1001,"",0)</f>
        <v>4800.4678800000002</v>
      </c>
      <c r="N740">
        <f>_xlfn.XLOOKUP($A740,ALGLIB_SSA_XAUUSD!$J$2:$J$1001,ALGLIB_SSA_XAUUSD!$P$2:$P$1001,"",0)</f>
        <v>4803.4107199999999</v>
      </c>
      <c r="O740">
        <f>_xlfn.XLOOKUP($A740,ALGLIB_SSA_XAUUSD!$J$2:$J$1001,ALGLIB_SSA_XAUUSD!$Q$2:$Q$1001,"",0)</f>
        <v>4797.6435499999998</v>
      </c>
      <c r="R740">
        <f t="shared" si="165"/>
        <v>1775619000</v>
      </c>
      <c r="S740" t="str">
        <f t="shared" si="166"/>
        <v>XAUUSD</v>
      </c>
      <c r="T740" t="str">
        <f t="shared" si="167"/>
        <v>M5</v>
      </c>
      <c r="U740">
        <f t="shared" si="168"/>
        <v>4800.37</v>
      </c>
      <c r="V740">
        <f t="shared" si="169"/>
        <v>4820.0881599999993</v>
      </c>
      <c r="W740">
        <f t="shared" si="170"/>
        <v>4818.2236599999997</v>
      </c>
      <c r="X740">
        <f t="shared" si="171"/>
        <v>4800.3683700000001</v>
      </c>
      <c r="Y740">
        <f t="shared" si="172"/>
        <v>4800.4678800000002</v>
      </c>
      <c r="Z740">
        <f t="shared" si="173"/>
        <v>4834.4177749999999</v>
      </c>
      <c r="AA740">
        <f t="shared" si="174"/>
        <v>4803.4107199999999</v>
      </c>
      <c r="AB740">
        <f t="shared" si="175"/>
        <v>4809.3994350000003</v>
      </c>
      <c r="AC740">
        <f t="shared" si="176"/>
        <v>4797.6435499999998</v>
      </c>
      <c r="AE740">
        <f t="shared" si="177"/>
        <v>4800.3683700000001</v>
      </c>
      <c r="AF740">
        <f t="shared" si="178"/>
        <v>4834.4177749999999</v>
      </c>
      <c r="AG740">
        <f t="shared" si="179"/>
        <v>4809.3994350000003</v>
      </c>
    </row>
    <row r="741" spans="1:33" x14ac:dyDescent="0.55000000000000004">
      <c r="A741">
        <f>ALGLIB_SSA_XAUUSD!J741</f>
        <v>1775619300</v>
      </c>
      <c r="B741" t="str">
        <f>_xlfn.XLOOKUP($A741,ALGLIB_SSA_XAUUSD!$A$2:$A$1001,ALGLIB_SSA_XAUUSD!$B$2:$B$1001,"",0)</f>
        <v/>
      </c>
      <c r="C741" t="str">
        <f>_xlfn.XLOOKUP($A741,ALGLIB_SSA_XAUUSD!$A$2:$A$1001,ALGLIB_SSA_XAUUSD!$C$2:$C$1001,"",0)</f>
        <v/>
      </c>
      <c r="D741" s="1">
        <f>D734+(D746-D734)*7/12</f>
        <v>4801.4350000000004</v>
      </c>
      <c r="E741" s="1">
        <f>E734+(E746-E734)*7/12</f>
        <v>4819.7154300000002</v>
      </c>
      <c r="F741" s="1">
        <f>F734+(F746-F734)*7/12</f>
        <v>4818.2029999999995</v>
      </c>
      <c r="G741" s="1">
        <f>G734+(G746-G734)*7/12</f>
        <v>4833.9628791666664</v>
      </c>
      <c r="H741" s="1">
        <f>H734+(H746-H734)*7/12</f>
        <v>4809.3703275000007</v>
      </c>
      <c r="I741" t="str">
        <f>_xlfn.XLOOKUP($A741,ALGLIB_SSA_XAUUSD!$J$2:$J$1001,ALGLIB_SSA_XAUUSD!$K$2:$K$1001,"",0)</f>
        <v>XAUUSD</v>
      </c>
      <c r="J741" t="str">
        <f>_xlfn.XLOOKUP($A741,ALGLIB_SSA_XAUUSD!$J$2:$J$1001,ALGLIB_SSA_XAUUSD!$L$2:$L$1001,"",0)</f>
        <v>M5</v>
      </c>
      <c r="K741">
        <f>_xlfn.XLOOKUP($A741,ALGLIB_SSA_XAUUSD!$J$2:$J$1001,ALGLIB_SSA_XAUUSD!$M$2:$M$1001,"",0)</f>
        <v>4797.6499999999996</v>
      </c>
      <c r="L741">
        <f>_xlfn.XLOOKUP($A741,ALGLIB_SSA_XAUUSD!$J$2:$J$1001,ALGLIB_SSA_XAUUSD!$N$2:$N$1001,"",0)</f>
        <v>4800.2489999999998</v>
      </c>
      <c r="M741">
        <f>_xlfn.XLOOKUP($A741,ALGLIB_SSA_XAUUSD!$J$2:$J$1001,ALGLIB_SSA_XAUUSD!$O$2:$O$1001,"",0)</f>
        <v>4800.35844</v>
      </c>
      <c r="N741">
        <f>_xlfn.XLOOKUP($A741,ALGLIB_SSA_XAUUSD!$J$2:$J$1001,ALGLIB_SSA_XAUUSD!$P$2:$P$1001,"",0)</f>
        <v>4803.7358700000004</v>
      </c>
      <c r="O741">
        <f>_xlfn.XLOOKUP($A741,ALGLIB_SSA_XAUUSD!$J$2:$J$1001,ALGLIB_SSA_XAUUSD!$Q$2:$Q$1001,"",0)</f>
        <v>4797.8687799999998</v>
      </c>
      <c r="R741">
        <f t="shared" si="165"/>
        <v>1775619300</v>
      </c>
      <c r="S741" t="str">
        <f t="shared" si="166"/>
        <v>XAUUSD</v>
      </c>
      <c r="T741" t="str">
        <f t="shared" si="167"/>
        <v>M5</v>
      </c>
      <c r="U741">
        <f t="shared" si="168"/>
        <v>4797.6499999999996</v>
      </c>
      <c r="V741">
        <f t="shared" si="169"/>
        <v>4819.7154300000002</v>
      </c>
      <c r="W741">
        <f t="shared" si="170"/>
        <v>4818.2029999999995</v>
      </c>
      <c r="X741">
        <f t="shared" si="171"/>
        <v>4800.2489999999998</v>
      </c>
      <c r="Y741">
        <f t="shared" si="172"/>
        <v>4800.35844</v>
      </c>
      <c r="Z741">
        <f t="shared" si="173"/>
        <v>4833.9628791666664</v>
      </c>
      <c r="AA741">
        <f t="shared" si="174"/>
        <v>4803.7358700000004</v>
      </c>
      <c r="AB741">
        <f t="shared" si="175"/>
        <v>4809.3703275000007</v>
      </c>
      <c r="AC741">
        <f t="shared" si="176"/>
        <v>4797.8687799999998</v>
      </c>
      <c r="AE741">
        <f t="shared" si="177"/>
        <v>4800.2489999999998</v>
      </c>
      <c r="AF741">
        <f t="shared" si="178"/>
        <v>4833.9628791666664</v>
      </c>
      <c r="AG741">
        <f t="shared" si="179"/>
        <v>4809.3703275000007</v>
      </c>
    </row>
    <row r="742" spans="1:33" x14ac:dyDescent="0.55000000000000004">
      <c r="A742">
        <f>ALGLIB_SSA_XAUUSD!J742</f>
        <v>1775619600</v>
      </c>
      <c r="B742" t="str">
        <f>_xlfn.XLOOKUP($A742,ALGLIB_SSA_XAUUSD!$A$2:$A$1001,ALGLIB_SSA_XAUUSD!$B$2:$B$1001,"",0)</f>
        <v/>
      </c>
      <c r="C742" t="str">
        <f>_xlfn.XLOOKUP($A742,ALGLIB_SSA_XAUUSD!$A$2:$A$1001,ALGLIB_SSA_XAUUSD!$C$2:$C$1001,"",0)</f>
        <v/>
      </c>
      <c r="D742" s="1">
        <f>D734+(D746-D734)*8/12</f>
        <v>4801.95</v>
      </c>
      <c r="E742" s="1">
        <f>E734+(E746-E734)*8/12</f>
        <v>4819.3427000000001</v>
      </c>
      <c r="F742" s="1">
        <f>F734+(F746-F734)*8/12</f>
        <v>4818.1823399999994</v>
      </c>
      <c r="G742" s="1">
        <f>G734+(G746-G734)*8/12</f>
        <v>4833.507983333333</v>
      </c>
      <c r="H742" s="1">
        <f>H734+(H746-H734)*8/12</f>
        <v>4809.3412200000002</v>
      </c>
      <c r="I742" t="str">
        <f>_xlfn.XLOOKUP($A742,ALGLIB_SSA_XAUUSD!$J$2:$J$1001,ALGLIB_SSA_XAUUSD!$K$2:$K$1001,"",0)</f>
        <v>XAUUSD</v>
      </c>
      <c r="J742" t="str">
        <f>_xlfn.XLOOKUP($A742,ALGLIB_SSA_XAUUSD!$J$2:$J$1001,ALGLIB_SSA_XAUUSD!$L$2:$L$1001,"",0)</f>
        <v>M5</v>
      </c>
      <c r="K742">
        <f>_xlfn.XLOOKUP($A742,ALGLIB_SSA_XAUUSD!$J$2:$J$1001,ALGLIB_SSA_XAUUSD!$M$2:$M$1001,"",0)</f>
        <v>4800.7</v>
      </c>
      <c r="L742">
        <f>_xlfn.XLOOKUP($A742,ALGLIB_SSA_XAUUSD!$J$2:$J$1001,ALGLIB_SSA_XAUUSD!$N$2:$N$1001,"",0)</f>
        <v>4799.9806900000003</v>
      </c>
      <c r="M742">
        <f>_xlfn.XLOOKUP($A742,ALGLIB_SSA_XAUUSD!$J$2:$J$1001,ALGLIB_SSA_XAUUSD!$O$2:$O$1001,"",0)</f>
        <v>4800.16957</v>
      </c>
      <c r="N742">
        <f>_xlfn.XLOOKUP($A742,ALGLIB_SSA_XAUUSD!$J$2:$J$1001,ALGLIB_SSA_XAUUSD!$P$2:$P$1001,"",0)</f>
        <v>4803.83457</v>
      </c>
      <c r="O742">
        <f>_xlfn.XLOOKUP($A742,ALGLIB_SSA_XAUUSD!$J$2:$J$1001,ALGLIB_SSA_XAUUSD!$Q$2:$Q$1001,"",0)</f>
        <v>4797.9710400000004</v>
      </c>
      <c r="R742">
        <f t="shared" si="165"/>
        <v>1775619600</v>
      </c>
      <c r="S742" t="str">
        <f t="shared" si="166"/>
        <v>XAUUSD</v>
      </c>
      <c r="T742" t="str">
        <f t="shared" si="167"/>
        <v>M5</v>
      </c>
      <c r="U742">
        <f t="shared" si="168"/>
        <v>4800.7</v>
      </c>
      <c r="V742">
        <f t="shared" si="169"/>
        <v>4819.3427000000001</v>
      </c>
      <c r="W742">
        <f t="shared" si="170"/>
        <v>4818.1823399999994</v>
      </c>
      <c r="X742">
        <f t="shared" si="171"/>
        <v>4799.9806900000003</v>
      </c>
      <c r="Y742">
        <f t="shared" si="172"/>
        <v>4800.16957</v>
      </c>
      <c r="Z742">
        <f t="shared" si="173"/>
        <v>4833.507983333333</v>
      </c>
      <c r="AA742">
        <f t="shared" si="174"/>
        <v>4803.83457</v>
      </c>
      <c r="AB742">
        <f t="shared" si="175"/>
        <v>4809.3412200000002</v>
      </c>
      <c r="AC742">
        <f t="shared" si="176"/>
        <v>4797.9710400000004</v>
      </c>
      <c r="AE742">
        <f t="shared" si="177"/>
        <v>4799.9806900000003</v>
      </c>
      <c r="AF742">
        <f t="shared" si="178"/>
        <v>4833.507983333333</v>
      </c>
      <c r="AG742">
        <f t="shared" si="179"/>
        <v>4809.3412200000002</v>
      </c>
    </row>
    <row r="743" spans="1:33" x14ac:dyDescent="0.55000000000000004">
      <c r="A743">
        <f>ALGLIB_SSA_XAUUSD!J743</f>
        <v>1775619900</v>
      </c>
      <c r="B743" t="str">
        <f>_xlfn.XLOOKUP($A743,ALGLIB_SSA_XAUUSD!$A$2:$A$1001,ALGLIB_SSA_XAUUSD!$B$2:$B$1001,"",0)</f>
        <v/>
      </c>
      <c r="C743" t="str">
        <f>_xlfn.XLOOKUP($A743,ALGLIB_SSA_XAUUSD!$A$2:$A$1001,ALGLIB_SSA_XAUUSD!$C$2:$C$1001,"",0)</f>
        <v/>
      </c>
      <c r="D743" s="1">
        <f>D734+(D746-D734)*9/12</f>
        <v>4802.4650000000001</v>
      </c>
      <c r="E743" s="1">
        <f>E734+(E746-E734)*9/12</f>
        <v>4818.9699700000001</v>
      </c>
      <c r="F743" s="1">
        <f>F734+(F746-F734)*9/12</f>
        <v>4818.1616799999993</v>
      </c>
      <c r="G743" s="1">
        <f>G734+(G746-G734)*9/12</f>
        <v>4833.0530875000004</v>
      </c>
      <c r="H743" s="1">
        <f>H734+(H746-H734)*9/12</f>
        <v>4809.3121124999998</v>
      </c>
      <c r="I743" t="str">
        <f>_xlfn.XLOOKUP($A743,ALGLIB_SSA_XAUUSD!$J$2:$J$1001,ALGLIB_SSA_XAUUSD!$K$2:$K$1001,"",0)</f>
        <v>XAUUSD</v>
      </c>
      <c r="J743" t="str">
        <f>_xlfn.XLOOKUP($A743,ALGLIB_SSA_XAUUSD!$J$2:$J$1001,ALGLIB_SSA_XAUUSD!$L$2:$L$1001,"",0)</f>
        <v>M5</v>
      </c>
      <c r="K743">
        <f>_xlfn.XLOOKUP($A743,ALGLIB_SSA_XAUUSD!$J$2:$J$1001,ALGLIB_SSA_XAUUSD!$M$2:$M$1001,"",0)</f>
        <v>4799.1099999999997</v>
      </c>
      <c r="L743">
        <f>_xlfn.XLOOKUP($A743,ALGLIB_SSA_XAUUSD!$J$2:$J$1001,ALGLIB_SSA_XAUUSD!$N$2:$N$1001,"",0)</f>
        <v>4799.4230399999997</v>
      </c>
      <c r="M743">
        <f>_xlfn.XLOOKUP($A743,ALGLIB_SSA_XAUUSD!$J$2:$J$1001,ALGLIB_SSA_XAUUSD!$O$2:$O$1001,"",0)</f>
        <v>4799.7963</v>
      </c>
      <c r="N743">
        <f>_xlfn.XLOOKUP($A743,ALGLIB_SSA_XAUUSD!$J$2:$J$1001,ALGLIB_SSA_XAUUSD!$P$2:$P$1001,"",0)</f>
        <v>4803.4909799999996</v>
      </c>
      <c r="O743">
        <f>_xlfn.XLOOKUP($A743,ALGLIB_SSA_XAUUSD!$J$2:$J$1001,ALGLIB_SSA_XAUUSD!$Q$2:$Q$1001,"",0)</f>
        <v>4797.7879999999996</v>
      </c>
      <c r="R743">
        <f t="shared" si="165"/>
        <v>1775619900</v>
      </c>
      <c r="S743" t="str">
        <f t="shared" si="166"/>
        <v>XAUUSD</v>
      </c>
      <c r="T743" t="str">
        <f t="shared" si="167"/>
        <v>M5</v>
      </c>
      <c r="U743">
        <f t="shared" si="168"/>
        <v>4799.1099999999997</v>
      </c>
      <c r="V743">
        <f t="shared" si="169"/>
        <v>4818.9699700000001</v>
      </c>
      <c r="W743">
        <f t="shared" si="170"/>
        <v>4818.1616799999993</v>
      </c>
      <c r="X743">
        <f t="shared" si="171"/>
        <v>4799.4230399999997</v>
      </c>
      <c r="Y743">
        <f t="shared" si="172"/>
        <v>4799.7963</v>
      </c>
      <c r="Z743">
        <f t="shared" si="173"/>
        <v>4833.0530875000004</v>
      </c>
      <c r="AA743">
        <f t="shared" si="174"/>
        <v>4803.4909799999996</v>
      </c>
      <c r="AB743">
        <f t="shared" si="175"/>
        <v>4809.3121124999998</v>
      </c>
      <c r="AC743">
        <f t="shared" si="176"/>
        <v>4797.7879999999996</v>
      </c>
      <c r="AE743">
        <f t="shared" si="177"/>
        <v>4799.4230399999997</v>
      </c>
      <c r="AF743">
        <f t="shared" si="178"/>
        <v>4833.0530875000004</v>
      </c>
      <c r="AG743">
        <f t="shared" si="179"/>
        <v>4809.3121124999998</v>
      </c>
    </row>
    <row r="744" spans="1:33" x14ac:dyDescent="0.55000000000000004">
      <c r="A744">
        <f>ALGLIB_SSA_XAUUSD!J744</f>
        <v>1775620200</v>
      </c>
      <c r="B744" t="str">
        <f>_xlfn.XLOOKUP($A744,ALGLIB_SSA_XAUUSD!$A$2:$A$1001,ALGLIB_SSA_XAUUSD!$B$2:$B$1001,"",0)</f>
        <v/>
      </c>
      <c r="C744" t="str">
        <f>_xlfn.XLOOKUP($A744,ALGLIB_SSA_XAUUSD!$A$2:$A$1001,ALGLIB_SSA_XAUUSD!$C$2:$C$1001,"",0)</f>
        <v/>
      </c>
      <c r="D744" s="1">
        <f>D734+(D746-D734)*10/12</f>
        <v>4802.9800000000005</v>
      </c>
      <c r="E744" s="1">
        <f>E734+(E746-E734)*10/12</f>
        <v>4818.5972400000001</v>
      </c>
      <c r="F744" s="1">
        <f>F734+(F746-F734)*10/12</f>
        <v>4818.14102</v>
      </c>
      <c r="G744" s="1">
        <f>G734+(G746-G734)*10/12</f>
        <v>4832.5981916666669</v>
      </c>
      <c r="H744" s="1">
        <f>H734+(H746-H734)*10/12</f>
        <v>4809.2830050000002</v>
      </c>
      <c r="I744" t="str">
        <f>_xlfn.XLOOKUP($A744,ALGLIB_SSA_XAUUSD!$J$2:$J$1001,ALGLIB_SSA_XAUUSD!$K$2:$K$1001,"",0)</f>
        <v>XAUUSD</v>
      </c>
      <c r="J744" t="str">
        <f>_xlfn.XLOOKUP($A744,ALGLIB_SSA_XAUUSD!$J$2:$J$1001,ALGLIB_SSA_XAUUSD!$L$2:$L$1001,"",0)</f>
        <v>M5</v>
      </c>
      <c r="K744">
        <f>_xlfn.XLOOKUP($A744,ALGLIB_SSA_XAUUSD!$J$2:$J$1001,ALGLIB_SSA_XAUUSD!$M$2:$M$1001,"",0)</f>
        <v>4800.5600000000004</v>
      </c>
      <c r="L744">
        <f>_xlfn.XLOOKUP($A744,ALGLIB_SSA_XAUUSD!$J$2:$J$1001,ALGLIB_SSA_XAUUSD!$N$2:$N$1001,"",0)</f>
        <v>4798.64959</v>
      </c>
      <c r="M744">
        <f>_xlfn.XLOOKUP($A744,ALGLIB_SSA_XAUUSD!$J$2:$J$1001,ALGLIB_SSA_XAUUSD!$O$2:$O$1001,"",0)</f>
        <v>4799.2229500000003</v>
      </c>
      <c r="N744">
        <f>_xlfn.XLOOKUP($A744,ALGLIB_SSA_XAUUSD!$J$2:$J$1001,ALGLIB_SSA_XAUUSD!$P$2:$P$1001,"",0)</f>
        <v>4802.7616900000003</v>
      </c>
      <c r="O744">
        <f>_xlfn.XLOOKUP($A744,ALGLIB_SSA_XAUUSD!$J$2:$J$1001,ALGLIB_SSA_XAUUSD!$Q$2:$Q$1001,"",0)</f>
        <v>4797.2380599999997</v>
      </c>
      <c r="R744">
        <f t="shared" si="165"/>
        <v>1775620200</v>
      </c>
      <c r="S744" t="str">
        <f t="shared" si="166"/>
        <v>XAUUSD</v>
      </c>
      <c r="T744" t="str">
        <f t="shared" si="167"/>
        <v>M5</v>
      </c>
      <c r="U744">
        <f t="shared" si="168"/>
        <v>4800.5600000000004</v>
      </c>
      <c r="V744">
        <f t="shared" si="169"/>
        <v>4818.5972400000001</v>
      </c>
      <c r="W744">
        <f t="shared" si="170"/>
        <v>4818.14102</v>
      </c>
      <c r="X744">
        <f t="shared" si="171"/>
        <v>4798.64959</v>
      </c>
      <c r="Y744">
        <f t="shared" si="172"/>
        <v>4799.2229500000003</v>
      </c>
      <c r="Z744">
        <f t="shared" si="173"/>
        <v>4832.5981916666669</v>
      </c>
      <c r="AA744">
        <f t="shared" si="174"/>
        <v>4802.7616900000003</v>
      </c>
      <c r="AB744">
        <f t="shared" si="175"/>
        <v>4809.2830050000002</v>
      </c>
      <c r="AC744">
        <f t="shared" si="176"/>
        <v>4797.2380599999997</v>
      </c>
      <c r="AE744">
        <f t="shared" si="177"/>
        <v>4798.64959</v>
      </c>
      <c r="AF744">
        <f t="shared" si="178"/>
        <v>4832.5981916666669</v>
      </c>
      <c r="AG744">
        <f t="shared" si="179"/>
        <v>4809.2830050000002</v>
      </c>
    </row>
    <row r="745" spans="1:33" x14ac:dyDescent="0.55000000000000004">
      <c r="A745">
        <f>ALGLIB_SSA_XAUUSD!J745</f>
        <v>1775620500</v>
      </c>
      <c r="B745" t="str">
        <f>_xlfn.XLOOKUP($A745,ALGLIB_SSA_XAUUSD!$A$2:$A$1001,ALGLIB_SSA_XAUUSD!$B$2:$B$1001,"",0)</f>
        <v/>
      </c>
      <c r="C745" t="str">
        <f>_xlfn.XLOOKUP($A745,ALGLIB_SSA_XAUUSD!$A$2:$A$1001,ALGLIB_SSA_XAUUSD!$C$2:$C$1001,"",0)</f>
        <v/>
      </c>
      <c r="D745" s="1">
        <f>D734+(D746-D734)*11/12</f>
        <v>4803.4949999999999</v>
      </c>
      <c r="E745" s="1">
        <f>E734+(E746-E734)*11/12</f>
        <v>4818.22451</v>
      </c>
      <c r="F745" s="1">
        <f>F734+(F746-F734)*11/12</f>
        <v>4818.1203599999999</v>
      </c>
      <c r="G745" s="1">
        <f>G734+(G746-G734)*11/12</f>
        <v>4832.1432958333335</v>
      </c>
      <c r="H745" s="1">
        <f>H734+(H746-H734)*11/12</f>
        <v>4809.2538975000007</v>
      </c>
      <c r="I745" t="str">
        <f>_xlfn.XLOOKUP($A745,ALGLIB_SSA_XAUUSD!$J$2:$J$1001,ALGLIB_SSA_XAUUSD!$K$2:$K$1001,"",0)</f>
        <v>XAUUSD</v>
      </c>
      <c r="J745" t="str">
        <f>_xlfn.XLOOKUP($A745,ALGLIB_SSA_XAUUSD!$J$2:$J$1001,ALGLIB_SSA_XAUUSD!$L$2:$L$1001,"",0)</f>
        <v>M5</v>
      </c>
      <c r="K745">
        <f>_xlfn.XLOOKUP($A745,ALGLIB_SSA_XAUUSD!$J$2:$J$1001,ALGLIB_SSA_XAUUSD!$M$2:$M$1001,"",0)</f>
        <v>4797.83</v>
      </c>
      <c r="L745">
        <f>_xlfn.XLOOKUP($A745,ALGLIB_SSA_XAUUSD!$J$2:$J$1001,ALGLIB_SSA_XAUUSD!$N$2:$N$1001,"",0)</f>
        <v>4797.7255699999996</v>
      </c>
      <c r="M745">
        <f>_xlfn.XLOOKUP($A745,ALGLIB_SSA_XAUUSD!$J$2:$J$1001,ALGLIB_SSA_XAUUSD!$O$2:$O$1001,"",0)</f>
        <v>4798.47426</v>
      </c>
      <c r="N745">
        <f>_xlfn.XLOOKUP($A745,ALGLIB_SSA_XAUUSD!$J$2:$J$1001,ALGLIB_SSA_XAUUSD!$P$2:$P$1001,"",0)</f>
        <v>4801.6730799999996</v>
      </c>
      <c r="O745">
        <f>_xlfn.XLOOKUP($A745,ALGLIB_SSA_XAUUSD!$J$2:$J$1001,ALGLIB_SSA_XAUUSD!$Q$2:$Q$1001,"",0)</f>
        <v>4796.3601900000003</v>
      </c>
      <c r="R745">
        <f t="shared" si="165"/>
        <v>1775620500</v>
      </c>
      <c r="S745" t="str">
        <f t="shared" si="166"/>
        <v>XAUUSD</v>
      </c>
      <c r="T745" t="str">
        <f t="shared" si="167"/>
        <v>M5</v>
      </c>
      <c r="U745">
        <f t="shared" si="168"/>
        <v>4797.83</v>
      </c>
      <c r="V745">
        <f t="shared" si="169"/>
        <v>4818.22451</v>
      </c>
      <c r="W745">
        <f t="shared" si="170"/>
        <v>4818.1203599999999</v>
      </c>
      <c r="X745">
        <f t="shared" si="171"/>
        <v>4797.7255699999996</v>
      </c>
      <c r="Y745">
        <f t="shared" si="172"/>
        <v>4798.47426</v>
      </c>
      <c r="Z745">
        <f t="shared" si="173"/>
        <v>4832.1432958333335</v>
      </c>
      <c r="AA745">
        <f t="shared" si="174"/>
        <v>4801.6730799999996</v>
      </c>
      <c r="AB745">
        <f t="shared" si="175"/>
        <v>4809.2538975000007</v>
      </c>
      <c r="AC745">
        <f t="shared" si="176"/>
        <v>4796.3601900000003</v>
      </c>
      <c r="AE745">
        <f t="shared" si="177"/>
        <v>4797.7255699999996</v>
      </c>
      <c r="AF745">
        <f t="shared" si="178"/>
        <v>4832.1432958333335</v>
      </c>
      <c r="AG745">
        <f t="shared" si="179"/>
        <v>4809.2538975000007</v>
      </c>
    </row>
    <row r="746" spans="1:33" x14ac:dyDescent="0.55000000000000004">
      <c r="A746">
        <f>ALGLIB_SSA_XAUUSD!J746</f>
        <v>1775620800</v>
      </c>
      <c r="B746" t="str">
        <f>_xlfn.XLOOKUP($A746,ALGLIB_SSA_XAUUSD!$A$2:$A$1001,ALGLIB_SSA_XAUUSD!$B$2:$B$1001,"",0)</f>
        <v>XAUUSD</v>
      </c>
      <c r="C746" t="str">
        <f>_xlfn.XLOOKUP($A746,ALGLIB_SSA_XAUUSD!$A$2:$A$1001,ALGLIB_SSA_XAUUSD!$C$2:$C$1001,"",0)</f>
        <v>H1</v>
      </c>
      <c r="D746" s="2">
        <f>_xlfn.XLOOKUP($A746,ALGLIB_SSA_XAUUSD!$A$2:$A$1001,ALGLIB_SSA_XAUUSD!$D$2:$D$1001,"",0)</f>
        <v>4804.01</v>
      </c>
      <c r="E746" s="2">
        <f>_xlfn.XLOOKUP($A746,ALGLIB_SSA_XAUUSD!$A$2:$A$1001,ALGLIB_SSA_XAUUSD!$E$2:$E$1001,"",0)</f>
        <v>4817.85178</v>
      </c>
      <c r="F746" s="2">
        <f>_xlfn.XLOOKUP($A746,ALGLIB_SSA_XAUUSD!$A$2:$A$1001,ALGLIB_SSA_XAUUSD!$F$2:$F$1001,"",0)</f>
        <v>4818.0996999999998</v>
      </c>
      <c r="G746" s="2">
        <f>_xlfn.XLOOKUP($A746,ALGLIB_SSA_XAUUSD!$A$2:$A$1001,ALGLIB_SSA_XAUUSD!$G$2:$G$1001,"",0)</f>
        <v>4831.6884</v>
      </c>
      <c r="H746" s="2">
        <f>_xlfn.XLOOKUP($A746,ALGLIB_SSA_XAUUSD!$A$2:$A$1001,ALGLIB_SSA_XAUUSD!$H$2:$H$1001,"",0)</f>
        <v>4809.2247900000002</v>
      </c>
      <c r="I746" t="str">
        <f>_xlfn.XLOOKUP($A746,ALGLIB_SSA_XAUUSD!$J$2:$J$1001,ALGLIB_SSA_XAUUSD!$K$2:$K$1001,"",0)</f>
        <v>XAUUSD</v>
      </c>
      <c r="J746" t="str">
        <f>_xlfn.XLOOKUP($A746,ALGLIB_SSA_XAUUSD!$J$2:$J$1001,ALGLIB_SSA_XAUUSD!$L$2:$L$1001,"",0)</f>
        <v>M5</v>
      </c>
      <c r="K746">
        <f>_xlfn.XLOOKUP($A746,ALGLIB_SSA_XAUUSD!$J$2:$J$1001,ALGLIB_SSA_XAUUSD!$M$2:$M$1001,"",0)</f>
        <v>4797.88</v>
      </c>
      <c r="L746">
        <f>_xlfn.XLOOKUP($A746,ALGLIB_SSA_XAUUSD!$J$2:$J$1001,ALGLIB_SSA_XAUUSD!$N$2:$N$1001,"",0)</f>
        <v>4796.8847800000003</v>
      </c>
      <c r="M746">
        <f>_xlfn.XLOOKUP($A746,ALGLIB_SSA_XAUUSD!$J$2:$J$1001,ALGLIB_SSA_XAUUSD!$O$2:$O$1001,"",0)</f>
        <v>4797.6795199999997</v>
      </c>
      <c r="N746">
        <f>_xlfn.XLOOKUP($A746,ALGLIB_SSA_XAUUSD!$J$2:$J$1001,ALGLIB_SSA_XAUUSD!$P$2:$P$1001,"",0)</f>
        <v>4800.4951899999996</v>
      </c>
      <c r="O746">
        <f>_xlfn.XLOOKUP($A746,ALGLIB_SSA_XAUUSD!$J$2:$J$1001,ALGLIB_SSA_XAUUSD!$Q$2:$Q$1001,"",0)</f>
        <v>4795.3432700000003</v>
      </c>
      <c r="R746">
        <f t="shared" si="165"/>
        <v>1775620800</v>
      </c>
      <c r="S746" t="str">
        <f t="shared" si="166"/>
        <v>XAUUSD</v>
      </c>
      <c r="T746" t="str">
        <f t="shared" si="167"/>
        <v>M5</v>
      </c>
      <c r="U746">
        <f t="shared" si="168"/>
        <v>4797.88</v>
      </c>
      <c r="V746">
        <f t="shared" si="169"/>
        <v>4817.85178</v>
      </c>
      <c r="W746">
        <f t="shared" si="170"/>
        <v>4818.0996999999998</v>
      </c>
      <c r="X746">
        <f t="shared" si="171"/>
        <v>4796.8847800000003</v>
      </c>
      <c r="Y746">
        <f t="shared" si="172"/>
        <v>4797.6795199999997</v>
      </c>
      <c r="Z746">
        <f t="shared" si="173"/>
        <v>4831.6884</v>
      </c>
      <c r="AA746">
        <f t="shared" si="174"/>
        <v>4800.4951899999996</v>
      </c>
      <c r="AB746">
        <f t="shared" si="175"/>
        <v>4809.2247900000002</v>
      </c>
      <c r="AC746">
        <f t="shared" si="176"/>
        <v>4795.3432700000003</v>
      </c>
      <c r="AE746">
        <f t="shared" si="177"/>
        <v>4796.8847800000003</v>
      </c>
      <c r="AF746">
        <f t="shared" si="178"/>
        <v>4831.6884</v>
      </c>
      <c r="AG746">
        <f t="shared" si="179"/>
        <v>4809.2247900000002</v>
      </c>
    </row>
    <row r="747" spans="1:33" x14ac:dyDescent="0.55000000000000004">
      <c r="A747">
        <f>ALGLIB_SSA_XAUUSD!J747</f>
        <v>1775621100</v>
      </c>
      <c r="B747" t="str">
        <f>_xlfn.XLOOKUP($A747,ALGLIB_SSA_XAUUSD!$A$2:$A$1001,ALGLIB_SSA_XAUUSD!$B$2:$B$1001,"",0)</f>
        <v/>
      </c>
      <c r="C747" t="str">
        <f>_xlfn.XLOOKUP($A747,ALGLIB_SSA_XAUUSD!$A$2:$A$1001,ALGLIB_SSA_XAUUSD!$C$2:$C$1001,"",0)</f>
        <v/>
      </c>
      <c r="D747" s="1">
        <f>D746+(D758-D746)*1/12</f>
        <v>4805.9916666666668</v>
      </c>
      <c r="E747" s="1">
        <f>E746+(E758-E746)*1/12</f>
        <v>4817.3721533333337</v>
      </c>
      <c r="F747" s="1">
        <f>F746+(F758-F746)*1/12</f>
        <v>4817.8495566666661</v>
      </c>
      <c r="G747" s="1">
        <f>G746+(G758-G746)*1/12</f>
        <v>4831.1549166666664</v>
      </c>
      <c r="H747" s="1">
        <f>H746+(H758-H746)*1/12</f>
        <v>4808.9549258333336</v>
      </c>
      <c r="I747" t="str">
        <f>_xlfn.XLOOKUP($A747,ALGLIB_SSA_XAUUSD!$J$2:$J$1001,ALGLIB_SSA_XAUUSD!$K$2:$K$1001,"",0)</f>
        <v>XAUUSD</v>
      </c>
      <c r="J747" t="str">
        <f>_xlfn.XLOOKUP($A747,ALGLIB_SSA_XAUUSD!$J$2:$J$1001,ALGLIB_SSA_XAUUSD!$L$2:$L$1001,"",0)</f>
        <v>M5</v>
      </c>
      <c r="K747">
        <f>_xlfn.XLOOKUP($A747,ALGLIB_SSA_XAUUSD!$J$2:$J$1001,ALGLIB_SSA_XAUUSD!$M$2:$M$1001,"",0)</f>
        <v>4794.71</v>
      </c>
      <c r="L747">
        <f>_xlfn.XLOOKUP($A747,ALGLIB_SSA_XAUUSD!$J$2:$J$1001,ALGLIB_SSA_XAUUSD!$N$2:$N$1001,"",0)</f>
        <v>4796.2961100000002</v>
      </c>
      <c r="M747">
        <f>_xlfn.XLOOKUP($A747,ALGLIB_SSA_XAUUSD!$J$2:$J$1001,ALGLIB_SSA_XAUUSD!$O$2:$O$1001,"",0)</f>
        <v>4796.9878200000003</v>
      </c>
      <c r="N747">
        <f>_xlfn.XLOOKUP($A747,ALGLIB_SSA_XAUUSD!$J$2:$J$1001,ALGLIB_SSA_XAUUSD!$P$2:$P$1001,"",0)</f>
        <v>4799.5060899999999</v>
      </c>
      <c r="O747">
        <f>_xlfn.XLOOKUP($A747,ALGLIB_SSA_XAUUSD!$J$2:$J$1001,ALGLIB_SSA_XAUUSD!$Q$2:$Q$1001,"",0)</f>
        <v>4794.3731200000002</v>
      </c>
      <c r="R747">
        <f t="shared" si="165"/>
        <v>1775621100</v>
      </c>
      <c r="S747" t="str">
        <f t="shared" si="166"/>
        <v>XAUUSD</v>
      </c>
      <c r="T747" t="str">
        <f t="shared" si="167"/>
        <v>M5</v>
      </c>
      <c r="U747">
        <f t="shared" si="168"/>
        <v>4794.71</v>
      </c>
      <c r="V747">
        <f t="shared" si="169"/>
        <v>4817.3721533333337</v>
      </c>
      <c r="W747">
        <f t="shared" si="170"/>
        <v>4817.8495566666661</v>
      </c>
      <c r="X747">
        <f t="shared" si="171"/>
        <v>4796.2961100000002</v>
      </c>
      <c r="Y747">
        <f t="shared" si="172"/>
        <v>4796.9878200000003</v>
      </c>
      <c r="Z747">
        <f t="shared" si="173"/>
        <v>4831.1549166666664</v>
      </c>
      <c r="AA747">
        <f t="shared" si="174"/>
        <v>4799.5060899999999</v>
      </c>
      <c r="AB747">
        <f t="shared" si="175"/>
        <v>4808.9549258333336</v>
      </c>
      <c r="AC747">
        <f t="shared" si="176"/>
        <v>4794.3731200000002</v>
      </c>
      <c r="AE747">
        <f t="shared" si="177"/>
        <v>4796.2961100000002</v>
      </c>
      <c r="AF747">
        <f t="shared" si="178"/>
        <v>4831.1549166666664</v>
      </c>
      <c r="AG747">
        <f t="shared" si="179"/>
        <v>4808.9549258333336</v>
      </c>
    </row>
    <row r="748" spans="1:33" x14ac:dyDescent="0.55000000000000004">
      <c r="A748">
        <f>ALGLIB_SSA_XAUUSD!J748</f>
        <v>1775621400</v>
      </c>
      <c r="B748" t="str">
        <f>_xlfn.XLOOKUP($A748,ALGLIB_SSA_XAUUSD!$A$2:$A$1001,ALGLIB_SSA_XAUUSD!$B$2:$B$1001,"",0)</f>
        <v/>
      </c>
      <c r="C748" t="str">
        <f>_xlfn.XLOOKUP($A748,ALGLIB_SSA_XAUUSD!$A$2:$A$1001,ALGLIB_SSA_XAUUSD!$C$2:$C$1001,"",0)</f>
        <v/>
      </c>
      <c r="D748" s="1">
        <f>D746+(D758-D746)*2/12</f>
        <v>4807.9733333333334</v>
      </c>
      <c r="E748" s="1">
        <f>E746+(E758-E746)*2/12</f>
        <v>4816.8925266666665</v>
      </c>
      <c r="F748" s="1">
        <f>F746+(F758-F746)*2/12</f>
        <v>4817.5994133333334</v>
      </c>
      <c r="G748" s="1">
        <f>G746+(G758-G746)*2/12</f>
        <v>4830.6214333333337</v>
      </c>
      <c r="H748" s="1">
        <f>H746+(H758-H746)*2/12</f>
        <v>4808.685061666667</v>
      </c>
      <c r="I748" t="str">
        <f>_xlfn.XLOOKUP($A748,ALGLIB_SSA_XAUUSD!$J$2:$J$1001,ALGLIB_SSA_XAUUSD!$K$2:$K$1001,"",0)</f>
        <v>XAUUSD</v>
      </c>
      <c r="J748" t="str">
        <f>_xlfn.XLOOKUP($A748,ALGLIB_SSA_XAUUSD!$J$2:$J$1001,ALGLIB_SSA_XAUUSD!$L$2:$L$1001,"",0)</f>
        <v>M5</v>
      </c>
      <c r="K748">
        <f>_xlfn.XLOOKUP($A748,ALGLIB_SSA_XAUUSD!$J$2:$J$1001,ALGLIB_SSA_XAUUSD!$M$2:$M$1001,"",0)</f>
        <v>4797.6899999999996</v>
      </c>
      <c r="L748">
        <f>_xlfn.XLOOKUP($A748,ALGLIB_SSA_XAUUSD!$J$2:$J$1001,ALGLIB_SSA_XAUUSD!$N$2:$N$1001,"",0)</f>
        <v>4796.1778899999999</v>
      </c>
      <c r="M748">
        <f>_xlfn.XLOOKUP($A748,ALGLIB_SSA_XAUUSD!$J$2:$J$1001,ALGLIB_SSA_XAUUSD!$O$2:$O$1001,"",0)</f>
        <v>4796.5828499999998</v>
      </c>
      <c r="N748">
        <f>_xlfn.XLOOKUP($A748,ALGLIB_SSA_XAUUSD!$J$2:$J$1001,ALGLIB_SSA_XAUUSD!$P$2:$P$1001,"",0)</f>
        <v>4798.9882900000002</v>
      </c>
      <c r="O748">
        <f>_xlfn.XLOOKUP($A748,ALGLIB_SSA_XAUUSD!$J$2:$J$1001,ALGLIB_SSA_XAUUSD!$Q$2:$Q$1001,"",0)</f>
        <v>4793.73236</v>
      </c>
      <c r="R748">
        <f t="shared" si="165"/>
        <v>1775621400</v>
      </c>
      <c r="S748" t="str">
        <f t="shared" si="166"/>
        <v>XAUUSD</v>
      </c>
      <c r="T748" t="str">
        <f t="shared" si="167"/>
        <v>M5</v>
      </c>
      <c r="U748">
        <f t="shared" si="168"/>
        <v>4797.6899999999996</v>
      </c>
      <c r="V748">
        <f t="shared" si="169"/>
        <v>4816.8925266666665</v>
      </c>
      <c r="W748">
        <f t="shared" si="170"/>
        <v>4817.5994133333334</v>
      </c>
      <c r="X748">
        <f t="shared" si="171"/>
        <v>4796.1778899999999</v>
      </c>
      <c r="Y748">
        <f t="shared" si="172"/>
        <v>4796.5828499999998</v>
      </c>
      <c r="Z748">
        <f t="shared" si="173"/>
        <v>4830.6214333333337</v>
      </c>
      <c r="AA748">
        <f t="shared" si="174"/>
        <v>4798.9882900000002</v>
      </c>
      <c r="AB748">
        <f t="shared" si="175"/>
        <v>4808.685061666667</v>
      </c>
      <c r="AC748">
        <f t="shared" si="176"/>
        <v>4793.73236</v>
      </c>
      <c r="AE748">
        <f t="shared" si="177"/>
        <v>4796.1778899999999</v>
      </c>
      <c r="AF748">
        <f t="shared" si="178"/>
        <v>4830.6214333333337</v>
      </c>
      <c r="AG748">
        <f t="shared" si="179"/>
        <v>4808.685061666667</v>
      </c>
    </row>
    <row r="749" spans="1:33" x14ac:dyDescent="0.55000000000000004">
      <c r="A749">
        <f>ALGLIB_SSA_XAUUSD!J749</f>
        <v>1775621700</v>
      </c>
      <c r="B749" t="str">
        <f>_xlfn.XLOOKUP($A749,ALGLIB_SSA_XAUUSD!$A$2:$A$1001,ALGLIB_SSA_XAUUSD!$B$2:$B$1001,"",0)</f>
        <v/>
      </c>
      <c r="C749" t="str">
        <f>_xlfn.XLOOKUP($A749,ALGLIB_SSA_XAUUSD!$A$2:$A$1001,ALGLIB_SSA_XAUUSD!$C$2:$C$1001,"",0)</f>
        <v/>
      </c>
      <c r="D749" s="1">
        <f>D746+(D758-D746)*3/12</f>
        <v>4809.9549999999999</v>
      </c>
      <c r="E749" s="1">
        <f>E746+(E758-E746)*3/12</f>
        <v>4816.4129000000003</v>
      </c>
      <c r="F749" s="1">
        <f>F746+(F758-F746)*3/12</f>
        <v>4817.3492699999997</v>
      </c>
      <c r="G749" s="1">
        <f>G746+(G758-G746)*3/12</f>
        <v>4830.0879500000001</v>
      </c>
      <c r="H749" s="1">
        <f>H746+(H758-H746)*3/12</f>
        <v>4808.4151975000004</v>
      </c>
      <c r="I749" t="str">
        <f>_xlfn.XLOOKUP($A749,ALGLIB_SSA_XAUUSD!$J$2:$J$1001,ALGLIB_SSA_XAUUSD!$K$2:$K$1001,"",0)</f>
        <v>XAUUSD</v>
      </c>
      <c r="J749" t="str">
        <f>_xlfn.XLOOKUP($A749,ALGLIB_SSA_XAUUSD!$J$2:$J$1001,ALGLIB_SSA_XAUUSD!$L$2:$L$1001,"",0)</f>
        <v>M5</v>
      </c>
      <c r="K749">
        <f>_xlfn.XLOOKUP($A749,ALGLIB_SSA_XAUUSD!$J$2:$J$1001,ALGLIB_SSA_XAUUSD!$M$2:$M$1001,"",0)</f>
        <v>4794.96</v>
      </c>
      <c r="L749">
        <f>_xlfn.XLOOKUP($A749,ALGLIB_SSA_XAUUSD!$J$2:$J$1001,ALGLIB_SSA_XAUUSD!$N$2:$N$1001,"",0)</f>
        <v>4796.5104099999999</v>
      </c>
      <c r="M749">
        <f>_xlfn.XLOOKUP($A749,ALGLIB_SSA_XAUUSD!$J$2:$J$1001,ALGLIB_SSA_XAUUSD!$O$2:$O$1001,"",0)</f>
        <v>4796.5466299999998</v>
      </c>
      <c r="N749">
        <f>_xlfn.XLOOKUP($A749,ALGLIB_SSA_XAUUSD!$J$2:$J$1001,ALGLIB_SSA_XAUUSD!$P$2:$P$1001,"",0)</f>
        <v>4799.1114500000003</v>
      </c>
      <c r="O749">
        <f>_xlfn.XLOOKUP($A749,ALGLIB_SSA_XAUUSD!$J$2:$J$1001,ALGLIB_SSA_XAUUSD!$Q$2:$Q$1001,"",0)</f>
        <v>4793.5667199999998</v>
      </c>
      <c r="R749">
        <f t="shared" si="165"/>
        <v>1775621700</v>
      </c>
      <c r="S749" t="str">
        <f t="shared" si="166"/>
        <v>XAUUSD</v>
      </c>
      <c r="T749" t="str">
        <f t="shared" si="167"/>
        <v>M5</v>
      </c>
      <c r="U749">
        <f t="shared" si="168"/>
        <v>4794.96</v>
      </c>
      <c r="V749">
        <f t="shared" si="169"/>
        <v>4816.4129000000003</v>
      </c>
      <c r="W749">
        <f t="shared" si="170"/>
        <v>4817.3492699999997</v>
      </c>
      <c r="X749">
        <f t="shared" si="171"/>
        <v>4796.5104099999999</v>
      </c>
      <c r="Y749">
        <f t="shared" si="172"/>
        <v>4796.5466299999998</v>
      </c>
      <c r="Z749">
        <f t="shared" si="173"/>
        <v>4830.0879500000001</v>
      </c>
      <c r="AA749">
        <f t="shared" si="174"/>
        <v>4799.1114500000003</v>
      </c>
      <c r="AB749">
        <f t="shared" si="175"/>
        <v>4808.4151975000004</v>
      </c>
      <c r="AC749">
        <f t="shared" si="176"/>
        <v>4793.5667199999998</v>
      </c>
      <c r="AE749">
        <f t="shared" si="177"/>
        <v>4796.5104099999999</v>
      </c>
      <c r="AF749">
        <f t="shared" si="178"/>
        <v>4830.0879500000001</v>
      </c>
      <c r="AG749">
        <f t="shared" si="179"/>
        <v>4808.4151975000004</v>
      </c>
    </row>
    <row r="750" spans="1:33" x14ac:dyDescent="0.55000000000000004">
      <c r="A750">
        <f>ALGLIB_SSA_XAUUSD!J750</f>
        <v>1775622000</v>
      </c>
      <c r="B750" t="str">
        <f>_xlfn.XLOOKUP($A750,ALGLIB_SSA_XAUUSD!$A$2:$A$1001,ALGLIB_SSA_XAUUSD!$B$2:$B$1001,"",0)</f>
        <v/>
      </c>
      <c r="C750" t="str">
        <f>_xlfn.XLOOKUP($A750,ALGLIB_SSA_XAUUSD!$A$2:$A$1001,ALGLIB_SSA_XAUUSD!$C$2:$C$1001,"",0)</f>
        <v/>
      </c>
      <c r="D750" s="1">
        <f>D746+(D758-D746)*4/12</f>
        <v>4811.9366666666665</v>
      </c>
      <c r="E750" s="1">
        <f>E746+(E758-E746)*4/12</f>
        <v>4815.9332733333331</v>
      </c>
      <c r="F750" s="1">
        <f>F746+(F758-F746)*4/12</f>
        <v>4817.0991266666661</v>
      </c>
      <c r="G750" s="1">
        <f>G746+(G758-G746)*4/12</f>
        <v>4829.5544666666665</v>
      </c>
      <c r="H750" s="1">
        <f>H746+(H758-H746)*4/12</f>
        <v>4808.1453333333338</v>
      </c>
      <c r="I750" t="str">
        <f>_xlfn.XLOOKUP($A750,ALGLIB_SSA_XAUUSD!$J$2:$J$1001,ALGLIB_SSA_XAUUSD!$K$2:$K$1001,"",0)</f>
        <v>XAUUSD</v>
      </c>
      <c r="J750" t="str">
        <f>_xlfn.XLOOKUP($A750,ALGLIB_SSA_XAUUSD!$J$2:$J$1001,ALGLIB_SSA_XAUUSD!$L$2:$L$1001,"",0)</f>
        <v>M5</v>
      </c>
      <c r="K750">
        <f>_xlfn.XLOOKUP($A750,ALGLIB_SSA_XAUUSD!$J$2:$J$1001,ALGLIB_SSA_XAUUSD!$M$2:$M$1001,"",0)</f>
        <v>4791.2700000000004</v>
      </c>
      <c r="L750">
        <f>_xlfn.XLOOKUP($A750,ALGLIB_SSA_XAUUSD!$J$2:$J$1001,ALGLIB_SSA_XAUUSD!$N$2:$N$1001,"",0)</f>
        <v>4797.33248</v>
      </c>
      <c r="M750">
        <f>_xlfn.XLOOKUP($A750,ALGLIB_SSA_XAUUSD!$J$2:$J$1001,ALGLIB_SSA_XAUUSD!$O$2:$O$1001,"",0)</f>
        <v>4796.9395500000001</v>
      </c>
      <c r="N750">
        <f>_xlfn.XLOOKUP($A750,ALGLIB_SSA_XAUUSD!$J$2:$J$1001,ALGLIB_SSA_XAUUSD!$P$2:$P$1001,"",0)</f>
        <v>4799.88141</v>
      </c>
      <c r="O750">
        <f>_xlfn.XLOOKUP($A750,ALGLIB_SSA_XAUUSD!$J$2:$J$1001,ALGLIB_SSA_XAUUSD!$Q$2:$Q$1001,"",0)</f>
        <v>4794.0034400000004</v>
      </c>
      <c r="R750">
        <f t="shared" si="165"/>
        <v>1775622000</v>
      </c>
      <c r="S750" t="str">
        <f t="shared" si="166"/>
        <v>XAUUSD</v>
      </c>
      <c r="T750" t="str">
        <f t="shared" si="167"/>
        <v>M5</v>
      </c>
      <c r="U750">
        <f t="shared" si="168"/>
        <v>4791.2700000000004</v>
      </c>
      <c r="V750">
        <f t="shared" si="169"/>
        <v>4815.9332733333331</v>
      </c>
      <c r="W750">
        <f t="shared" si="170"/>
        <v>4817.0991266666661</v>
      </c>
      <c r="X750">
        <f t="shared" si="171"/>
        <v>4797.33248</v>
      </c>
      <c r="Y750">
        <f t="shared" si="172"/>
        <v>4796.9395500000001</v>
      </c>
      <c r="Z750">
        <f t="shared" si="173"/>
        <v>4829.5544666666665</v>
      </c>
      <c r="AA750">
        <f t="shared" si="174"/>
        <v>4799.88141</v>
      </c>
      <c r="AB750">
        <f t="shared" si="175"/>
        <v>4808.1453333333338</v>
      </c>
      <c r="AC750">
        <f t="shared" si="176"/>
        <v>4794.0034400000004</v>
      </c>
      <c r="AE750">
        <f t="shared" si="177"/>
        <v>4797.33248</v>
      </c>
      <c r="AF750">
        <f t="shared" si="178"/>
        <v>4829.5544666666665</v>
      </c>
      <c r="AG750">
        <f t="shared" si="179"/>
        <v>4808.1453333333338</v>
      </c>
    </row>
    <row r="751" spans="1:33" x14ac:dyDescent="0.55000000000000004">
      <c r="A751">
        <f>ALGLIB_SSA_XAUUSD!J751</f>
        <v>1775622300</v>
      </c>
      <c r="B751" t="str">
        <f>_xlfn.XLOOKUP($A751,ALGLIB_SSA_XAUUSD!$A$2:$A$1001,ALGLIB_SSA_XAUUSD!$B$2:$B$1001,"",0)</f>
        <v/>
      </c>
      <c r="C751" t="str">
        <f>_xlfn.XLOOKUP($A751,ALGLIB_SSA_XAUUSD!$A$2:$A$1001,ALGLIB_SSA_XAUUSD!$C$2:$C$1001,"",0)</f>
        <v/>
      </c>
      <c r="D751" s="1">
        <f>D746+(D758-D746)*5/12</f>
        <v>4813.9183333333331</v>
      </c>
      <c r="E751" s="1">
        <f>E746+(E758-E746)*5/12</f>
        <v>4815.4536466666668</v>
      </c>
      <c r="F751" s="1">
        <f>F746+(F758-F746)*5/12</f>
        <v>4816.8489833333333</v>
      </c>
      <c r="G751" s="1">
        <f>G746+(G758-G746)*5/12</f>
        <v>4829.0209833333338</v>
      </c>
      <c r="H751" s="1">
        <f>H746+(H758-H746)*5/12</f>
        <v>4807.8754691666672</v>
      </c>
      <c r="I751" t="str">
        <f>_xlfn.XLOOKUP($A751,ALGLIB_SSA_XAUUSD!$J$2:$J$1001,ALGLIB_SSA_XAUUSD!$K$2:$K$1001,"",0)</f>
        <v>XAUUSD</v>
      </c>
      <c r="J751" t="str">
        <f>_xlfn.XLOOKUP($A751,ALGLIB_SSA_XAUUSD!$J$2:$J$1001,ALGLIB_SSA_XAUUSD!$L$2:$L$1001,"",0)</f>
        <v>M5</v>
      </c>
      <c r="K751">
        <f>_xlfn.XLOOKUP($A751,ALGLIB_SSA_XAUUSD!$J$2:$J$1001,ALGLIB_SSA_XAUUSD!$M$2:$M$1001,"",0)</f>
        <v>4802.54</v>
      </c>
      <c r="L751">
        <f>_xlfn.XLOOKUP($A751,ALGLIB_SSA_XAUUSD!$J$2:$J$1001,ALGLIB_SSA_XAUUSD!$N$2:$N$1001,"",0)</f>
        <v>4798.63375</v>
      </c>
      <c r="M751">
        <f>_xlfn.XLOOKUP($A751,ALGLIB_SSA_XAUUSD!$J$2:$J$1001,ALGLIB_SSA_XAUUSD!$O$2:$O$1001,"",0)</f>
        <v>4797.78665</v>
      </c>
      <c r="N751">
        <f>_xlfn.XLOOKUP($A751,ALGLIB_SSA_XAUUSD!$J$2:$J$1001,ALGLIB_SSA_XAUUSD!$P$2:$P$1001,"",0)</f>
        <v>4801.2449500000002</v>
      </c>
      <c r="O751">
        <f>_xlfn.XLOOKUP($A751,ALGLIB_SSA_XAUUSD!$J$2:$J$1001,ALGLIB_SSA_XAUUSD!$Q$2:$Q$1001,"",0)</f>
        <v>4795.0368799999997</v>
      </c>
      <c r="R751">
        <f t="shared" si="165"/>
        <v>1775622300</v>
      </c>
      <c r="S751" t="str">
        <f t="shared" si="166"/>
        <v>XAUUSD</v>
      </c>
      <c r="T751" t="str">
        <f t="shared" si="167"/>
        <v>M5</v>
      </c>
      <c r="U751">
        <f t="shared" si="168"/>
        <v>4802.54</v>
      </c>
      <c r="V751">
        <f t="shared" si="169"/>
        <v>4815.4536466666668</v>
      </c>
      <c r="W751">
        <f t="shared" si="170"/>
        <v>4816.8489833333333</v>
      </c>
      <c r="X751">
        <f t="shared" si="171"/>
        <v>4798.63375</v>
      </c>
      <c r="Y751">
        <f t="shared" si="172"/>
        <v>4797.78665</v>
      </c>
      <c r="Z751">
        <f t="shared" si="173"/>
        <v>4829.0209833333338</v>
      </c>
      <c r="AA751">
        <f t="shared" si="174"/>
        <v>4801.2449500000002</v>
      </c>
      <c r="AB751">
        <f t="shared" si="175"/>
        <v>4807.8754691666672</v>
      </c>
      <c r="AC751">
        <f t="shared" si="176"/>
        <v>4795.0368799999997</v>
      </c>
      <c r="AE751">
        <f t="shared" si="177"/>
        <v>4798.63375</v>
      </c>
      <c r="AF751">
        <f t="shared" si="178"/>
        <v>4829.0209833333338</v>
      </c>
      <c r="AG751">
        <f t="shared" si="179"/>
        <v>4807.8754691666672</v>
      </c>
    </row>
    <row r="752" spans="1:33" x14ac:dyDescent="0.55000000000000004">
      <c r="A752">
        <f>ALGLIB_SSA_XAUUSD!J752</f>
        <v>1775622600</v>
      </c>
      <c r="B752" t="str">
        <f>_xlfn.XLOOKUP($A752,ALGLIB_SSA_XAUUSD!$A$2:$A$1001,ALGLIB_SSA_XAUUSD!$B$2:$B$1001,"",0)</f>
        <v/>
      </c>
      <c r="C752" t="str">
        <f>_xlfn.XLOOKUP($A752,ALGLIB_SSA_XAUUSD!$A$2:$A$1001,ALGLIB_SSA_XAUUSD!$C$2:$C$1001,"",0)</f>
        <v/>
      </c>
      <c r="D752" s="1">
        <f>D746+(D758-D746)*6/12</f>
        <v>4815.8999999999996</v>
      </c>
      <c r="E752" s="1">
        <f>E746+(E758-E746)*6/12</f>
        <v>4814.9740199999997</v>
      </c>
      <c r="F752" s="1">
        <f>F746+(F758-F746)*6/12</f>
        <v>4816.5988399999997</v>
      </c>
      <c r="G752" s="1">
        <f>G746+(G758-G746)*6/12</f>
        <v>4828.4875000000002</v>
      </c>
      <c r="H752" s="1">
        <f>H746+(H758-H746)*6/12</f>
        <v>4807.6056050000007</v>
      </c>
      <c r="I752" t="str">
        <f>_xlfn.XLOOKUP($A752,ALGLIB_SSA_XAUUSD!$J$2:$J$1001,ALGLIB_SSA_XAUUSD!$K$2:$K$1001,"",0)</f>
        <v>XAUUSD</v>
      </c>
      <c r="J752" t="str">
        <f>_xlfn.XLOOKUP($A752,ALGLIB_SSA_XAUUSD!$J$2:$J$1001,ALGLIB_SSA_XAUUSD!$L$2:$L$1001,"",0)</f>
        <v>M5</v>
      </c>
      <c r="K752">
        <f>_xlfn.XLOOKUP($A752,ALGLIB_SSA_XAUUSD!$J$2:$J$1001,ALGLIB_SSA_XAUUSD!$M$2:$M$1001,"",0)</f>
        <v>4801.37</v>
      </c>
      <c r="L752">
        <f>_xlfn.XLOOKUP($A752,ALGLIB_SSA_XAUUSD!$J$2:$J$1001,ALGLIB_SSA_XAUUSD!$N$2:$N$1001,"",0)</f>
        <v>4799.9516899999999</v>
      </c>
      <c r="M752">
        <f>_xlfn.XLOOKUP($A752,ALGLIB_SSA_XAUUSD!$J$2:$J$1001,ALGLIB_SSA_XAUUSD!$O$2:$O$1001,"",0)</f>
        <v>4798.8691699999999</v>
      </c>
      <c r="N752">
        <f>_xlfn.XLOOKUP($A752,ALGLIB_SSA_XAUUSD!$J$2:$J$1001,ALGLIB_SSA_XAUUSD!$P$2:$P$1001,"",0)</f>
        <v>4802.7599399999999</v>
      </c>
      <c r="O752">
        <f>_xlfn.XLOOKUP($A752,ALGLIB_SSA_XAUUSD!$J$2:$J$1001,ALGLIB_SSA_XAUUSD!$Q$2:$Q$1001,"",0)</f>
        <v>4796.4968799999997</v>
      </c>
      <c r="R752">
        <f t="shared" si="165"/>
        <v>1775622600</v>
      </c>
      <c r="S752" t="str">
        <f t="shared" si="166"/>
        <v>XAUUSD</v>
      </c>
      <c r="T752" t="str">
        <f t="shared" si="167"/>
        <v>M5</v>
      </c>
      <c r="U752">
        <f t="shared" si="168"/>
        <v>4801.37</v>
      </c>
      <c r="V752">
        <f t="shared" si="169"/>
        <v>4814.9740199999997</v>
      </c>
      <c r="W752">
        <f t="shared" si="170"/>
        <v>4816.5988399999997</v>
      </c>
      <c r="X752">
        <f t="shared" si="171"/>
        <v>4799.9516899999999</v>
      </c>
      <c r="Y752">
        <f t="shared" si="172"/>
        <v>4798.8691699999999</v>
      </c>
      <c r="Z752">
        <f t="shared" si="173"/>
        <v>4828.4875000000002</v>
      </c>
      <c r="AA752">
        <f t="shared" si="174"/>
        <v>4802.7599399999999</v>
      </c>
      <c r="AB752">
        <f t="shared" si="175"/>
        <v>4807.6056050000007</v>
      </c>
      <c r="AC752">
        <f t="shared" si="176"/>
        <v>4796.4968799999997</v>
      </c>
      <c r="AE752">
        <f t="shared" si="177"/>
        <v>4799.9516899999999</v>
      </c>
      <c r="AF752">
        <f t="shared" si="178"/>
        <v>4828.4875000000002</v>
      </c>
      <c r="AG752">
        <f t="shared" si="179"/>
        <v>4807.6056050000007</v>
      </c>
    </row>
    <row r="753" spans="1:33" x14ac:dyDescent="0.55000000000000004">
      <c r="A753">
        <f>ALGLIB_SSA_XAUUSD!J753</f>
        <v>1775622900</v>
      </c>
      <c r="B753" t="str">
        <f>_xlfn.XLOOKUP($A753,ALGLIB_SSA_XAUUSD!$A$2:$A$1001,ALGLIB_SSA_XAUUSD!$B$2:$B$1001,"",0)</f>
        <v/>
      </c>
      <c r="C753" t="str">
        <f>_xlfn.XLOOKUP($A753,ALGLIB_SSA_XAUUSD!$A$2:$A$1001,ALGLIB_SSA_XAUUSD!$C$2:$C$1001,"",0)</f>
        <v/>
      </c>
      <c r="D753" s="1">
        <f>D746+(D758-D746)*7/12</f>
        <v>4817.8816666666671</v>
      </c>
      <c r="E753" s="1">
        <f>E746+(E758-E746)*7/12</f>
        <v>4814.4943933333334</v>
      </c>
      <c r="F753" s="1">
        <f>F746+(F758-F746)*7/12</f>
        <v>4816.348696666666</v>
      </c>
      <c r="G753" s="1">
        <f>G746+(G758-G746)*7/12</f>
        <v>4827.9540166666666</v>
      </c>
      <c r="H753" s="1">
        <f>H746+(H758-H746)*7/12</f>
        <v>4807.3357408333331</v>
      </c>
      <c r="I753" t="str">
        <f>_xlfn.XLOOKUP($A753,ALGLIB_SSA_XAUUSD!$J$2:$J$1001,ALGLIB_SSA_XAUUSD!$K$2:$K$1001,"",0)</f>
        <v>XAUUSD</v>
      </c>
      <c r="J753" t="str">
        <f>_xlfn.XLOOKUP($A753,ALGLIB_SSA_XAUUSD!$J$2:$J$1001,ALGLIB_SSA_XAUUSD!$L$2:$L$1001,"",0)</f>
        <v>M5</v>
      </c>
      <c r="K753">
        <f>_xlfn.XLOOKUP($A753,ALGLIB_SSA_XAUUSD!$J$2:$J$1001,ALGLIB_SSA_XAUUSD!$M$2:$M$1001,"",0)</f>
        <v>4804.46</v>
      </c>
      <c r="L753">
        <f>_xlfn.XLOOKUP($A753,ALGLIB_SSA_XAUUSD!$J$2:$J$1001,ALGLIB_SSA_XAUUSD!$N$2:$N$1001,"",0)</f>
        <v>4801.1401400000004</v>
      </c>
      <c r="M753">
        <f>_xlfn.XLOOKUP($A753,ALGLIB_SSA_XAUUSD!$J$2:$J$1001,ALGLIB_SSA_XAUUSD!$O$2:$O$1001,"",0)</f>
        <v>4800.0046499999999</v>
      </c>
      <c r="N753">
        <f>_xlfn.XLOOKUP($A753,ALGLIB_SSA_XAUUSD!$J$2:$J$1001,ALGLIB_SSA_XAUUSD!$P$2:$P$1001,"",0)</f>
        <v>4804.1235999999999</v>
      </c>
      <c r="O753">
        <f>_xlfn.XLOOKUP($A753,ALGLIB_SSA_XAUUSD!$J$2:$J$1001,ALGLIB_SSA_XAUUSD!$Q$2:$Q$1001,"",0)</f>
        <v>4797.9263099999998</v>
      </c>
      <c r="R753">
        <f t="shared" si="165"/>
        <v>1775622900</v>
      </c>
      <c r="S753" t="str">
        <f t="shared" si="166"/>
        <v>XAUUSD</v>
      </c>
      <c r="T753" t="str">
        <f t="shared" si="167"/>
        <v>M5</v>
      </c>
      <c r="U753">
        <f t="shared" si="168"/>
        <v>4804.46</v>
      </c>
      <c r="V753">
        <f t="shared" si="169"/>
        <v>4814.4943933333334</v>
      </c>
      <c r="W753">
        <f t="shared" si="170"/>
        <v>4816.348696666666</v>
      </c>
      <c r="X753">
        <f t="shared" si="171"/>
        <v>4801.1401400000004</v>
      </c>
      <c r="Y753">
        <f t="shared" si="172"/>
        <v>4800.0046499999999</v>
      </c>
      <c r="Z753">
        <f t="shared" si="173"/>
        <v>4827.9540166666666</v>
      </c>
      <c r="AA753">
        <f t="shared" si="174"/>
        <v>4804.1235999999999</v>
      </c>
      <c r="AB753">
        <f t="shared" si="175"/>
        <v>4807.3357408333331</v>
      </c>
      <c r="AC753">
        <f t="shared" si="176"/>
        <v>4797.9263099999998</v>
      </c>
      <c r="AE753">
        <f t="shared" si="177"/>
        <v>4801.1401400000004</v>
      </c>
      <c r="AF753">
        <f t="shared" si="178"/>
        <v>4827.9540166666666</v>
      </c>
      <c r="AG753">
        <f t="shared" si="179"/>
        <v>4807.3357408333331</v>
      </c>
    </row>
    <row r="754" spans="1:33" x14ac:dyDescent="0.55000000000000004">
      <c r="A754">
        <f>ALGLIB_SSA_XAUUSD!J754</f>
        <v>1775623200</v>
      </c>
      <c r="B754" t="str">
        <f>_xlfn.XLOOKUP($A754,ALGLIB_SSA_XAUUSD!$A$2:$A$1001,ALGLIB_SSA_XAUUSD!$B$2:$B$1001,"",0)</f>
        <v/>
      </c>
      <c r="C754" t="str">
        <f>_xlfn.XLOOKUP($A754,ALGLIB_SSA_XAUUSD!$A$2:$A$1001,ALGLIB_SSA_XAUUSD!$C$2:$C$1001,"",0)</f>
        <v/>
      </c>
      <c r="D754" s="1">
        <f>D746+(D758-D746)*8/12</f>
        <v>4819.8633333333337</v>
      </c>
      <c r="E754" s="1">
        <f>E746+(E758-E746)*8/12</f>
        <v>4814.0147666666671</v>
      </c>
      <c r="F754" s="1">
        <f>F746+(F758-F746)*8/12</f>
        <v>4816.0985533333333</v>
      </c>
      <c r="G754" s="1">
        <f>G746+(G758-G746)*8/12</f>
        <v>4827.4205333333339</v>
      </c>
      <c r="H754" s="1">
        <f>H746+(H758-H746)*8/12</f>
        <v>4807.0658766666666</v>
      </c>
      <c r="I754" t="str">
        <f>_xlfn.XLOOKUP($A754,ALGLIB_SSA_XAUUSD!$J$2:$J$1001,ALGLIB_SSA_XAUUSD!$K$2:$K$1001,"",0)</f>
        <v>XAUUSD</v>
      </c>
      <c r="J754" t="str">
        <f>_xlfn.XLOOKUP($A754,ALGLIB_SSA_XAUUSD!$J$2:$J$1001,ALGLIB_SSA_XAUUSD!$L$2:$L$1001,"",0)</f>
        <v>M5</v>
      </c>
      <c r="K754">
        <f>_xlfn.XLOOKUP($A754,ALGLIB_SSA_XAUUSD!$J$2:$J$1001,ALGLIB_SSA_XAUUSD!$M$2:$M$1001,"",0)</f>
        <v>4803.01</v>
      </c>
      <c r="L754">
        <f>_xlfn.XLOOKUP($A754,ALGLIB_SSA_XAUUSD!$J$2:$J$1001,ALGLIB_SSA_XAUUSD!$N$2:$N$1001,"",0)</f>
        <v>4802.0152699999999</v>
      </c>
      <c r="M754">
        <f>_xlfn.XLOOKUP($A754,ALGLIB_SSA_XAUUSD!$J$2:$J$1001,ALGLIB_SSA_XAUUSD!$O$2:$O$1001,"",0)</f>
        <v>4801.0099600000003</v>
      </c>
      <c r="N754">
        <f>_xlfn.XLOOKUP($A754,ALGLIB_SSA_XAUUSD!$J$2:$J$1001,ALGLIB_SSA_XAUUSD!$P$2:$P$1001,"",0)</f>
        <v>4805.1241300000002</v>
      </c>
      <c r="O754">
        <f>_xlfn.XLOOKUP($A754,ALGLIB_SSA_XAUUSD!$J$2:$J$1001,ALGLIB_SSA_XAUUSD!$Q$2:$Q$1001,"",0)</f>
        <v>4799.1356100000003</v>
      </c>
      <c r="R754">
        <f t="shared" si="165"/>
        <v>1775623200</v>
      </c>
      <c r="S754" t="str">
        <f t="shared" si="166"/>
        <v>XAUUSD</v>
      </c>
      <c r="T754" t="str">
        <f t="shared" si="167"/>
        <v>M5</v>
      </c>
      <c r="U754">
        <f t="shared" si="168"/>
        <v>4803.01</v>
      </c>
      <c r="V754">
        <f t="shared" si="169"/>
        <v>4814.0147666666671</v>
      </c>
      <c r="W754">
        <f t="shared" si="170"/>
        <v>4816.0985533333333</v>
      </c>
      <c r="X754">
        <f t="shared" si="171"/>
        <v>4802.0152699999999</v>
      </c>
      <c r="Y754">
        <f t="shared" si="172"/>
        <v>4801.0099600000003</v>
      </c>
      <c r="Z754">
        <f t="shared" si="173"/>
        <v>4827.4205333333339</v>
      </c>
      <c r="AA754">
        <f t="shared" si="174"/>
        <v>4805.1241300000002</v>
      </c>
      <c r="AB754">
        <f t="shared" si="175"/>
        <v>4807.0658766666666</v>
      </c>
      <c r="AC754">
        <f t="shared" si="176"/>
        <v>4799.1356100000003</v>
      </c>
      <c r="AE754">
        <f t="shared" si="177"/>
        <v>4802.0152699999999</v>
      </c>
      <c r="AF754">
        <f t="shared" si="178"/>
        <v>4827.4205333333339</v>
      </c>
      <c r="AG754">
        <f t="shared" si="179"/>
        <v>4807.0658766666666</v>
      </c>
    </row>
    <row r="755" spans="1:33" x14ac:dyDescent="0.55000000000000004">
      <c r="A755">
        <f>ALGLIB_SSA_XAUUSD!J755</f>
        <v>1775623500</v>
      </c>
      <c r="B755" t="str">
        <f>_xlfn.XLOOKUP($A755,ALGLIB_SSA_XAUUSD!$A$2:$A$1001,ALGLIB_SSA_XAUUSD!$B$2:$B$1001,"",0)</f>
        <v/>
      </c>
      <c r="C755" t="str">
        <f>_xlfn.XLOOKUP($A755,ALGLIB_SSA_XAUUSD!$A$2:$A$1001,ALGLIB_SSA_XAUUSD!$C$2:$C$1001,"",0)</f>
        <v/>
      </c>
      <c r="D755" s="1">
        <f>D746+(D758-D746)*9/12</f>
        <v>4821.8450000000003</v>
      </c>
      <c r="E755" s="1">
        <f>E746+(E758-E746)*9/12</f>
        <v>4813.53514</v>
      </c>
      <c r="F755" s="1">
        <f>F746+(F758-F746)*9/12</f>
        <v>4815.8484099999996</v>
      </c>
      <c r="G755" s="1">
        <f>G746+(G758-G746)*9/12</f>
        <v>4826.8870500000003</v>
      </c>
      <c r="H755" s="1">
        <f>H746+(H758-H746)*9/12</f>
        <v>4806.7960125</v>
      </c>
      <c r="I755" t="str">
        <f>_xlfn.XLOOKUP($A755,ALGLIB_SSA_XAUUSD!$J$2:$J$1001,ALGLIB_SSA_XAUUSD!$K$2:$K$1001,"",0)</f>
        <v>XAUUSD</v>
      </c>
      <c r="J755" t="str">
        <f>_xlfn.XLOOKUP($A755,ALGLIB_SSA_XAUUSD!$J$2:$J$1001,ALGLIB_SSA_XAUUSD!$L$2:$L$1001,"",0)</f>
        <v>M5</v>
      </c>
      <c r="K755">
        <f>_xlfn.XLOOKUP($A755,ALGLIB_SSA_XAUUSD!$J$2:$J$1001,ALGLIB_SSA_XAUUSD!$M$2:$M$1001,"",0)</f>
        <v>4798.9799999999996</v>
      </c>
      <c r="L755">
        <f>_xlfn.XLOOKUP($A755,ALGLIB_SSA_XAUUSD!$J$2:$J$1001,ALGLIB_SSA_XAUUSD!$N$2:$N$1001,"",0)</f>
        <v>4802.6245900000004</v>
      </c>
      <c r="M755">
        <f>_xlfn.XLOOKUP($A755,ALGLIB_SSA_XAUUSD!$J$2:$J$1001,ALGLIB_SSA_XAUUSD!$O$2:$O$1001,"",0)</f>
        <v>4801.8172800000002</v>
      </c>
      <c r="N755">
        <f>_xlfn.XLOOKUP($A755,ALGLIB_SSA_XAUUSD!$J$2:$J$1001,ALGLIB_SSA_XAUUSD!$P$2:$P$1001,"",0)</f>
        <v>4805.6485700000003</v>
      </c>
      <c r="O755">
        <f>_xlfn.XLOOKUP($A755,ALGLIB_SSA_XAUUSD!$J$2:$J$1001,ALGLIB_SSA_XAUUSD!$Q$2:$Q$1001,"",0)</f>
        <v>4799.9932600000002</v>
      </c>
      <c r="R755">
        <f t="shared" si="165"/>
        <v>1775623500</v>
      </c>
      <c r="S755" t="str">
        <f t="shared" si="166"/>
        <v>XAUUSD</v>
      </c>
      <c r="T755" t="str">
        <f t="shared" si="167"/>
        <v>M5</v>
      </c>
      <c r="U755">
        <f t="shared" si="168"/>
        <v>4798.9799999999996</v>
      </c>
      <c r="V755">
        <f t="shared" si="169"/>
        <v>4813.53514</v>
      </c>
      <c r="W755">
        <f t="shared" si="170"/>
        <v>4815.8484099999996</v>
      </c>
      <c r="X755">
        <f t="shared" si="171"/>
        <v>4802.6245900000004</v>
      </c>
      <c r="Y755">
        <f t="shared" si="172"/>
        <v>4801.8172800000002</v>
      </c>
      <c r="Z755">
        <f t="shared" si="173"/>
        <v>4826.8870500000003</v>
      </c>
      <c r="AA755">
        <f t="shared" si="174"/>
        <v>4805.6485700000003</v>
      </c>
      <c r="AB755">
        <f t="shared" si="175"/>
        <v>4806.7960125</v>
      </c>
      <c r="AC755">
        <f t="shared" si="176"/>
        <v>4799.9932600000002</v>
      </c>
      <c r="AE755">
        <f t="shared" si="177"/>
        <v>4802.6245900000004</v>
      </c>
      <c r="AF755">
        <f t="shared" si="178"/>
        <v>4826.8870500000003</v>
      </c>
      <c r="AG755">
        <f t="shared" si="179"/>
        <v>4806.7960125</v>
      </c>
    </row>
    <row r="756" spans="1:33" x14ac:dyDescent="0.55000000000000004">
      <c r="A756">
        <f>ALGLIB_SSA_XAUUSD!J756</f>
        <v>1775623800</v>
      </c>
      <c r="B756" t="str">
        <f>_xlfn.XLOOKUP($A756,ALGLIB_SSA_XAUUSD!$A$2:$A$1001,ALGLIB_SSA_XAUUSD!$B$2:$B$1001,"",0)</f>
        <v/>
      </c>
      <c r="C756" t="str">
        <f>_xlfn.XLOOKUP($A756,ALGLIB_SSA_XAUUSD!$A$2:$A$1001,ALGLIB_SSA_XAUUSD!$C$2:$C$1001,"",0)</f>
        <v/>
      </c>
      <c r="D756" s="1">
        <f>D746+(D758-D746)*10/12</f>
        <v>4823.8266666666668</v>
      </c>
      <c r="E756" s="1">
        <f>E746+(E758-E746)*10/12</f>
        <v>4813.0555133333337</v>
      </c>
      <c r="F756" s="1">
        <f>F746+(F758-F746)*10/12</f>
        <v>4815.5982666666659</v>
      </c>
      <c r="G756" s="1">
        <f>G746+(G758-G746)*10/12</f>
        <v>4826.3535666666667</v>
      </c>
      <c r="H756" s="1">
        <f>H746+(H758-H746)*10/12</f>
        <v>4806.5261483333334</v>
      </c>
      <c r="I756" t="str">
        <f>_xlfn.XLOOKUP($A756,ALGLIB_SSA_XAUUSD!$J$2:$J$1001,ALGLIB_SSA_XAUUSD!$K$2:$K$1001,"",0)</f>
        <v>XAUUSD</v>
      </c>
      <c r="J756" t="str">
        <f>_xlfn.XLOOKUP($A756,ALGLIB_SSA_XAUUSD!$J$2:$J$1001,ALGLIB_SSA_XAUUSD!$L$2:$L$1001,"",0)</f>
        <v>M5</v>
      </c>
      <c r="K756">
        <f>_xlfn.XLOOKUP($A756,ALGLIB_SSA_XAUUSD!$J$2:$J$1001,ALGLIB_SSA_XAUUSD!$M$2:$M$1001,"",0)</f>
        <v>4800.3599999999997</v>
      </c>
      <c r="L756">
        <f>_xlfn.XLOOKUP($A756,ALGLIB_SSA_XAUUSD!$J$2:$J$1001,ALGLIB_SSA_XAUUSD!$N$2:$N$1001,"",0)</f>
        <v>4803.1890800000001</v>
      </c>
      <c r="M756">
        <f>_xlfn.XLOOKUP($A756,ALGLIB_SSA_XAUUSD!$J$2:$J$1001,ALGLIB_SSA_XAUUSD!$O$2:$O$1001,"",0)</f>
        <v>4802.5031799999997</v>
      </c>
      <c r="N756">
        <f>_xlfn.XLOOKUP($A756,ALGLIB_SSA_XAUUSD!$J$2:$J$1001,ALGLIB_SSA_XAUUSD!$P$2:$P$1001,"",0)</f>
        <v>4805.84429</v>
      </c>
      <c r="O756">
        <f>_xlfn.XLOOKUP($A756,ALGLIB_SSA_XAUUSD!$J$2:$J$1001,ALGLIB_SSA_XAUUSD!$Q$2:$Q$1001,"",0)</f>
        <v>4800.6378699999996</v>
      </c>
      <c r="R756">
        <f t="shared" si="165"/>
        <v>1775623800</v>
      </c>
      <c r="S756" t="str">
        <f t="shared" si="166"/>
        <v>XAUUSD</v>
      </c>
      <c r="T756" t="str">
        <f t="shared" si="167"/>
        <v>M5</v>
      </c>
      <c r="U756">
        <f t="shared" si="168"/>
        <v>4800.3599999999997</v>
      </c>
      <c r="V756">
        <f t="shared" si="169"/>
        <v>4813.0555133333337</v>
      </c>
      <c r="W756">
        <f t="shared" si="170"/>
        <v>4815.5982666666659</v>
      </c>
      <c r="X756">
        <f t="shared" si="171"/>
        <v>4803.1890800000001</v>
      </c>
      <c r="Y756">
        <f t="shared" si="172"/>
        <v>4802.5031799999997</v>
      </c>
      <c r="Z756">
        <f t="shared" si="173"/>
        <v>4826.3535666666667</v>
      </c>
      <c r="AA756">
        <f t="shared" si="174"/>
        <v>4805.84429</v>
      </c>
      <c r="AB756">
        <f t="shared" si="175"/>
        <v>4806.5261483333334</v>
      </c>
      <c r="AC756">
        <f t="shared" si="176"/>
        <v>4800.6378699999996</v>
      </c>
      <c r="AE756">
        <f t="shared" si="177"/>
        <v>4803.1890800000001</v>
      </c>
      <c r="AF756">
        <f t="shared" si="178"/>
        <v>4826.3535666666667</v>
      </c>
      <c r="AG756">
        <f t="shared" si="179"/>
        <v>4806.5261483333334</v>
      </c>
    </row>
    <row r="757" spans="1:33" x14ac:dyDescent="0.55000000000000004">
      <c r="A757">
        <f>ALGLIB_SSA_XAUUSD!J757</f>
        <v>1775624100</v>
      </c>
      <c r="B757" t="str">
        <f>_xlfn.XLOOKUP($A757,ALGLIB_SSA_XAUUSD!$A$2:$A$1001,ALGLIB_SSA_XAUUSD!$B$2:$B$1001,"",0)</f>
        <v/>
      </c>
      <c r="C757" t="str">
        <f>_xlfn.XLOOKUP($A757,ALGLIB_SSA_XAUUSD!$A$2:$A$1001,ALGLIB_SSA_XAUUSD!$C$2:$C$1001,"",0)</f>
        <v/>
      </c>
      <c r="D757" s="1">
        <f>D746+(D758-D746)*11/12</f>
        <v>4825.8083333333334</v>
      </c>
      <c r="E757" s="1">
        <f>E746+(E758-E746)*11/12</f>
        <v>4812.5758866666665</v>
      </c>
      <c r="F757" s="1">
        <f>F746+(F758-F746)*11/12</f>
        <v>4815.3481233333332</v>
      </c>
      <c r="G757" s="1">
        <f>G746+(G758-G746)*11/12</f>
        <v>4825.820083333334</v>
      </c>
      <c r="H757" s="1">
        <f>H746+(H758-H746)*11/12</f>
        <v>4806.2562841666668</v>
      </c>
      <c r="I757" t="str">
        <f>_xlfn.XLOOKUP($A757,ALGLIB_SSA_XAUUSD!$J$2:$J$1001,ALGLIB_SSA_XAUUSD!$K$2:$K$1001,"",0)</f>
        <v>XAUUSD</v>
      </c>
      <c r="J757" t="str">
        <f>_xlfn.XLOOKUP($A757,ALGLIB_SSA_XAUUSD!$J$2:$J$1001,ALGLIB_SSA_XAUUSD!$L$2:$L$1001,"",0)</f>
        <v>M5</v>
      </c>
      <c r="K757">
        <f>_xlfn.XLOOKUP($A757,ALGLIB_SSA_XAUUSD!$J$2:$J$1001,ALGLIB_SSA_XAUUSD!$M$2:$M$1001,"",0)</f>
        <v>4804.01</v>
      </c>
      <c r="L757">
        <f>_xlfn.XLOOKUP($A757,ALGLIB_SSA_XAUUSD!$J$2:$J$1001,ALGLIB_SSA_XAUUSD!$N$2:$N$1001,"",0)</f>
        <v>4803.8664699999999</v>
      </c>
      <c r="M757">
        <f>_xlfn.XLOOKUP($A757,ALGLIB_SSA_XAUUSD!$J$2:$J$1001,ALGLIB_SSA_XAUUSD!$O$2:$O$1001,"",0)</f>
        <v>4803.1848200000004</v>
      </c>
      <c r="N757">
        <f>_xlfn.XLOOKUP($A757,ALGLIB_SSA_XAUUSD!$J$2:$J$1001,ALGLIB_SSA_XAUUSD!$P$2:$P$1001,"",0)</f>
        <v>4805.9688999999998</v>
      </c>
      <c r="O757">
        <f>_xlfn.XLOOKUP($A757,ALGLIB_SSA_XAUUSD!$J$2:$J$1001,ALGLIB_SSA_XAUUSD!$Q$2:$Q$1001,"",0)</f>
        <v>4801.2099699999999</v>
      </c>
      <c r="R757">
        <f t="shared" si="165"/>
        <v>1775624100</v>
      </c>
      <c r="S757" t="str">
        <f t="shared" si="166"/>
        <v>XAUUSD</v>
      </c>
      <c r="T757" t="str">
        <f t="shared" si="167"/>
        <v>M5</v>
      </c>
      <c r="U757">
        <f t="shared" si="168"/>
        <v>4804.01</v>
      </c>
      <c r="V757">
        <f t="shared" si="169"/>
        <v>4812.5758866666665</v>
      </c>
      <c r="W757">
        <f t="shared" si="170"/>
        <v>4815.3481233333332</v>
      </c>
      <c r="X757">
        <f t="shared" si="171"/>
        <v>4803.8664699999999</v>
      </c>
      <c r="Y757">
        <f t="shared" si="172"/>
        <v>4803.1848200000004</v>
      </c>
      <c r="Z757">
        <f t="shared" si="173"/>
        <v>4825.820083333334</v>
      </c>
      <c r="AA757">
        <f t="shared" si="174"/>
        <v>4805.9688999999998</v>
      </c>
      <c r="AB757">
        <f t="shared" si="175"/>
        <v>4806.2562841666668</v>
      </c>
      <c r="AC757">
        <f t="shared" si="176"/>
        <v>4801.2099699999999</v>
      </c>
      <c r="AE757">
        <f t="shared" si="177"/>
        <v>4803.8664699999999</v>
      </c>
      <c r="AF757">
        <f t="shared" si="178"/>
        <v>4825.820083333334</v>
      </c>
      <c r="AG757">
        <f t="shared" si="179"/>
        <v>4806.2562841666668</v>
      </c>
    </row>
    <row r="758" spans="1:33" x14ac:dyDescent="0.55000000000000004">
      <c r="A758">
        <f>ALGLIB_SSA_XAUUSD!J758</f>
        <v>1775624400</v>
      </c>
      <c r="B758" t="str">
        <f>_xlfn.XLOOKUP($A758,ALGLIB_SSA_XAUUSD!$A$2:$A$1001,ALGLIB_SSA_XAUUSD!$B$2:$B$1001,"",0)</f>
        <v>XAUUSD</v>
      </c>
      <c r="C758" t="str">
        <f>_xlfn.XLOOKUP($A758,ALGLIB_SSA_XAUUSD!$A$2:$A$1001,ALGLIB_SSA_XAUUSD!$C$2:$C$1001,"",0)</f>
        <v>H1</v>
      </c>
      <c r="D758" s="2">
        <f>_xlfn.XLOOKUP($A758,ALGLIB_SSA_XAUUSD!$A$2:$A$1001,ALGLIB_SSA_XAUUSD!$D$2:$D$1001,"",0)</f>
        <v>4827.79</v>
      </c>
      <c r="E758" s="2">
        <f>_xlfn.XLOOKUP($A758,ALGLIB_SSA_XAUUSD!$A$2:$A$1001,ALGLIB_SSA_XAUUSD!$E$2:$E$1001,"",0)</f>
        <v>4812.0962600000003</v>
      </c>
      <c r="F758" s="2">
        <f>_xlfn.XLOOKUP($A758,ALGLIB_SSA_XAUUSD!$A$2:$A$1001,ALGLIB_SSA_XAUUSD!$F$2:$F$1001,"",0)</f>
        <v>4815.0979799999996</v>
      </c>
      <c r="G758" s="2">
        <f>_xlfn.XLOOKUP($A758,ALGLIB_SSA_XAUUSD!$A$2:$A$1001,ALGLIB_SSA_XAUUSD!$G$2:$G$1001,"",0)</f>
        <v>4825.2866000000004</v>
      </c>
      <c r="H758" s="2">
        <f>_xlfn.XLOOKUP($A758,ALGLIB_SSA_XAUUSD!$A$2:$A$1001,ALGLIB_SSA_XAUUSD!$H$2:$H$1001,"",0)</f>
        <v>4805.9864200000002</v>
      </c>
      <c r="I758" t="str">
        <f>_xlfn.XLOOKUP($A758,ALGLIB_SSA_XAUUSD!$J$2:$J$1001,ALGLIB_SSA_XAUUSD!$K$2:$K$1001,"",0)</f>
        <v>XAUUSD</v>
      </c>
      <c r="J758" t="str">
        <f>_xlfn.XLOOKUP($A758,ALGLIB_SSA_XAUUSD!$J$2:$J$1001,ALGLIB_SSA_XAUUSD!$L$2:$L$1001,"",0)</f>
        <v>M5</v>
      </c>
      <c r="K758">
        <f>_xlfn.XLOOKUP($A758,ALGLIB_SSA_XAUUSD!$J$2:$J$1001,ALGLIB_SSA_XAUUSD!$M$2:$M$1001,"",0)</f>
        <v>4806.03</v>
      </c>
      <c r="L758">
        <f>_xlfn.XLOOKUP($A758,ALGLIB_SSA_XAUUSD!$J$2:$J$1001,ALGLIB_SSA_XAUUSD!$N$2:$N$1001,"",0)</f>
        <v>4804.78899</v>
      </c>
      <c r="M758">
        <f>_xlfn.XLOOKUP($A758,ALGLIB_SSA_XAUUSD!$J$2:$J$1001,ALGLIB_SSA_XAUUSD!$O$2:$O$1001,"",0)</f>
        <v>4803.9869099999996</v>
      </c>
      <c r="N758">
        <f>_xlfn.XLOOKUP($A758,ALGLIB_SSA_XAUUSD!$J$2:$J$1001,ALGLIB_SSA_XAUUSD!$P$2:$P$1001,"",0)</f>
        <v>4806.2830100000001</v>
      </c>
      <c r="O758">
        <f>_xlfn.XLOOKUP($A758,ALGLIB_SSA_XAUUSD!$J$2:$J$1001,ALGLIB_SSA_XAUUSD!$Q$2:$Q$1001,"",0)</f>
        <v>4801.8994400000001</v>
      </c>
      <c r="R758">
        <f t="shared" si="165"/>
        <v>1775624400</v>
      </c>
      <c r="S758" t="str">
        <f t="shared" si="166"/>
        <v>XAUUSD</v>
      </c>
      <c r="T758" t="str">
        <f t="shared" si="167"/>
        <v>M5</v>
      </c>
      <c r="U758">
        <f t="shared" si="168"/>
        <v>4806.03</v>
      </c>
      <c r="V758">
        <f t="shared" si="169"/>
        <v>4812.0962600000003</v>
      </c>
      <c r="W758">
        <f t="shared" si="170"/>
        <v>4815.0979799999996</v>
      </c>
      <c r="X758">
        <f t="shared" si="171"/>
        <v>4804.78899</v>
      </c>
      <c r="Y758">
        <f t="shared" si="172"/>
        <v>4803.9869099999996</v>
      </c>
      <c r="Z758">
        <f t="shared" si="173"/>
        <v>4825.2866000000004</v>
      </c>
      <c r="AA758">
        <f t="shared" si="174"/>
        <v>4806.2830100000001</v>
      </c>
      <c r="AB758">
        <f t="shared" si="175"/>
        <v>4805.9864200000002</v>
      </c>
      <c r="AC758">
        <f t="shared" si="176"/>
        <v>4801.8994400000001</v>
      </c>
      <c r="AE758">
        <f t="shared" si="177"/>
        <v>4804.78899</v>
      </c>
      <c r="AF758">
        <f t="shared" si="178"/>
        <v>4825.2866000000004</v>
      </c>
      <c r="AG758">
        <f t="shared" si="179"/>
        <v>4805.9864200000002</v>
      </c>
    </row>
    <row r="759" spans="1:33" x14ac:dyDescent="0.55000000000000004">
      <c r="A759">
        <f>ALGLIB_SSA_XAUUSD!J759</f>
        <v>1775624700</v>
      </c>
      <c r="B759" t="str">
        <f>_xlfn.XLOOKUP($A759,ALGLIB_SSA_XAUUSD!$A$2:$A$1001,ALGLIB_SSA_XAUUSD!$B$2:$B$1001,"",0)</f>
        <v/>
      </c>
      <c r="C759" t="str">
        <f>_xlfn.XLOOKUP($A759,ALGLIB_SSA_XAUUSD!$A$2:$A$1001,ALGLIB_SSA_XAUUSD!$C$2:$C$1001,"",0)</f>
        <v/>
      </c>
      <c r="D759" s="1">
        <f>D758+(D770-D758)*1/12</f>
        <v>4827.1783333333333</v>
      </c>
      <c r="E759" s="1">
        <f>E758+(E770-E758)*1/12</f>
        <v>4811.5882016666674</v>
      </c>
      <c r="F759" s="1">
        <f>F758+(F770-F758)*1/12</f>
        <v>4814.7188791666667</v>
      </c>
      <c r="G759" s="1">
        <f>G758+(G770-G758)*1/12</f>
        <v>4824.7647825000004</v>
      </c>
      <c r="H759" s="1">
        <f>H758+(H770-H758)*1/12</f>
        <v>4805.5694283333332</v>
      </c>
      <c r="I759" t="str">
        <f>_xlfn.XLOOKUP($A759,ALGLIB_SSA_XAUUSD!$J$2:$J$1001,ALGLIB_SSA_XAUUSD!$K$2:$K$1001,"",0)</f>
        <v>XAUUSD</v>
      </c>
      <c r="J759" t="str">
        <f>_xlfn.XLOOKUP($A759,ALGLIB_SSA_XAUUSD!$J$2:$J$1001,ALGLIB_SSA_XAUUSD!$L$2:$L$1001,"",0)</f>
        <v>M5</v>
      </c>
      <c r="K759">
        <f>_xlfn.XLOOKUP($A759,ALGLIB_SSA_XAUUSD!$J$2:$J$1001,ALGLIB_SSA_XAUUSD!$M$2:$M$1001,"",0)</f>
        <v>4808.38</v>
      </c>
      <c r="L759">
        <f>_xlfn.XLOOKUP($A759,ALGLIB_SSA_XAUUSD!$J$2:$J$1001,ALGLIB_SSA_XAUUSD!$N$2:$N$1001,"",0)</f>
        <v>4806.1404400000001</v>
      </c>
      <c r="M759">
        <f>_xlfn.XLOOKUP($A759,ALGLIB_SSA_XAUUSD!$J$2:$J$1001,ALGLIB_SSA_XAUUSD!$O$2:$O$1001,"",0)</f>
        <v>4805.0636699999995</v>
      </c>
      <c r="N759">
        <f>_xlfn.XLOOKUP($A759,ALGLIB_SSA_XAUUSD!$J$2:$J$1001,ALGLIB_SSA_XAUUSD!$P$2:$P$1001,"",0)</f>
        <v>4807.0510299999996</v>
      </c>
      <c r="O759">
        <f>_xlfn.XLOOKUP($A759,ALGLIB_SSA_XAUUSD!$J$2:$J$1001,ALGLIB_SSA_XAUUSD!$Q$2:$Q$1001,"",0)</f>
        <v>4802.9194900000002</v>
      </c>
      <c r="R759">
        <f t="shared" si="165"/>
        <v>1775624700</v>
      </c>
      <c r="S759" t="str">
        <f t="shared" si="166"/>
        <v>XAUUSD</v>
      </c>
      <c r="T759" t="str">
        <f t="shared" si="167"/>
        <v>M5</v>
      </c>
      <c r="U759">
        <f t="shared" si="168"/>
        <v>4808.38</v>
      </c>
      <c r="V759">
        <f t="shared" si="169"/>
        <v>4811.5882016666674</v>
      </c>
      <c r="W759">
        <f t="shared" si="170"/>
        <v>4814.7188791666667</v>
      </c>
      <c r="X759">
        <f t="shared" si="171"/>
        <v>4806.1404400000001</v>
      </c>
      <c r="Y759">
        <f t="shared" si="172"/>
        <v>4805.0636699999995</v>
      </c>
      <c r="Z759">
        <f t="shared" si="173"/>
        <v>4824.7647825000004</v>
      </c>
      <c r="AA759">
        <f t="shared" si="174"/>
        <v>4807.0510299999996</v>
      </c>
      <c r="AB759">
        <f t="shared" si="175"/>
        <v>4805.5694283333332</v>
      </c>
      <c r="AC759">
        <f t="shared" si="176"/>
        <v>4802.9194900000002</v>
      </c>
      <c r="AE759">
        <f t="shared" si="177"/>
        <v>4806.1404400000001</v>
      </c>
      <c r="AF759">
        <f t="shared" si="178"/>
        <v>4824.7647825000004</v>
      </c>
      <c r="AG759">
        <f t="shared" si="179"/>
        <v>4805.5694283333332</v>
      </c>
    </row>
    <row r="760" spans="1:33" x14ac:dyDescent="0.55000000000000004">
      <c r="A760">
        <f>ALGLIB_SSA_XAUUSD!J760</f>
        <v>1775625000</v>
      </c>
      <c r="B760" t="str">
        <f>_xlfn.XLOOKUP($A760,ALGLIB_SSA_XAUUSD!$A$2:$A$1001,ALGLIB_SSA_XAUUSD!$B$2:$B$1001,"",0)</f>
        <v/>
      </c>
      <c r="C760" t="str">
        <f>_xlfn.XLOOKUP($A760,ALGLIB_SSA_XAUUSD!$A$2:$A$1001,ALGLIB_SSA_XAUUSD!$C$2:$C$1001,"",0)</f>
        <v/>
      </c>
      <c r="D760" s="1">
        <f>D758+(D770-D758)*2/12</f>
        <v>4826.5666666666666</v>
      </c>
      <c r="E760" s="1">
        <f>E758+(E770-E758)*2/12</f>
        <v>4811.0801433333336</v>
      </c>
      <c r="F760" s="1">
        <f>F758+(F770-F758)*2/12</f>
        <v>4814.339778333333</v>
      </c>
      <c r="G760" s="1">
        <f>G758+(G770-G758)*2/12</f>
        <v>4824.2429650000004</v>
      </c>
      <c r="H760" s="1">
        <f>H758+(H770-H758)*2/12</f>
        <v>4805.1524366666672</v>
      </c>
      <c r="I760" t="str">
        <f>_xlfn.XLOOKUP($A760,ALGLIB_SSA_XAUUSD!$J$2:$J$1001,ALGLIB_SSA_XAUUSD!$K$2:$K$1001,"",0)</f>
        <v>XAUUSD</v>
      </c>
      <c r="J760" t="str">
        <f>_xlfn.XLOOKUP($A760,ALGLIB_SSA_XAUUSD!$J$2:$J$1001,ALGLIB_SSA_XAUUSD!$L$2:$L$1001,"",0)</f>
        <v>M5</v>
      </c>
      <c r="K760">
        <f>_xlfn.XLOOKUP($A760,ALGLIB_SSA_XAUUSD!$J$2:$J$1001,ALGLIB_SSA_XAUUSD!$M$2:$M$1001,"",0)</f>
        <v>4809.58</v>
      </c>
      <c r="L760">
        <f>_xlfn.XLOOKUP($A760,ALGLIB_SSA_XAUUSD!$J$2:$J$1001,ALGLIB_SSA_XAUUSD!$N$2:$N$1001,"",0)</f>
        <v>4808.0367699999997</v>
      </c>
      <c r="M760">
        <f>_xlfn.XLOOKUP($A760,ALGLIB_SSA_XAUUSD!$J$2:$J$1001,ALGLIB_SSA_XAUUSD!$O$2:$O$1001,"",0)</f>
        <v>4806.5502200000001</v>
      </c>
      <c r="N760">
        <f>_xlfn.XLOOKUP($A760,ALGLIB_SSA_XAUUSD!$J$2:$J$1001,ALGLIB_SSA_XAUUSD!$P$2:$P$1001,"",0)</f>
        <v>4808.4831700000004</v>
      </c>
      <c r="O760">
        <f>_xlfn.XLOOKUP($A760,ALGLIB_SSA_XAUUSD!$J$2:$J$1001,ALGLIB_SSA_XAUUSD!$Q$2:$Q$1001,"",0)</f>
        <v>4804.3602600000004</v>
      </c>
      <c r="R760">
        <f t="shared" si="165"/>
        <v>1775625000</v>
      </c>
      <c r="S760" t="str">
        <f t="shared" si="166"/>
        <v>XAUUSD</v>
      </c>
      <c r="T760" t="str">
        <f t="shared" si="167"/>
        <v>M5</v>
      </c>
      <c r="U760">
        <f t="shared" si="168"/>
        <v>4809.58</v>
      </c>
      <c r="V760">
        <f t="shared" si="169"/>
        <v>4811.0801433333336</v>
      </c>
      <c r="W760">
        <f t="shared" si="170"/>
        <v>4814.339778333333</v>
      </c>
      <c r="X760">
        <f t="shared" si="171"/>
        <v>4808.0367699999997</v>
      </c>
      <c r="Y760">
        <f t="shared" si="172"/>
        <v>4806.5502200000001</v>
      </c>
      <c r="Z760">
        <f t="shared" si="173"/>
        <v>4824.2429650000004</v>
      </c>
      <c r="AA760">
        <f t="shared" si="174"/>
        <v>4808.4831700000004</v>
      </c>
      <c r="AB760">
        <f t="shared" si="175"/>
        <v>4805.1524366666672</v>
      </c>
      <c r="AC760">
        <f t="shared" si="176"/>
        <v>4804.3602600000004</v>
      </c>
      <c r="AE760">
        <f t="shared" si="177"/>
        <v>4808.0367699999997</v>
      </c>
      <c r="AF760">
        <f t="shared" si="178"/>
        <v>4824.2429650000004</v>
      </c>
      <c r="AG760">
        <f t="shared" si="179"/>
        <v>4805.1524366666672</v>
      </c>
    </row>
    <row r="761" spans="1:33" x14ac:dyDescent="0.55000000000000004">
      <c r="A761">
        <f>ALGLIB_SSA_XAUUSD!J761</f>
        <v>1775625300</v>
      </c>
      <c r="B761" t="str">
        <f>_xlfn.XLOOKUP($A761,ALGLIB_SSA_XAUUSD!$A$2:$A$1001,ALGLIB_SSA_XAUUSD!$B$2:$B$1001,"",0)</f>
        <v/>
      </c>
      <c r="C761" t="str">
        <f>_xlfn.XLOOKUP($A761,ALGLIB_SSA_XAUUSD!$A$2:$A$1001,ALGLIB_SSA_XAUUSD!$C$2:$C$1001,"",0)</f>
        <v/>
      </c>
      <c r="D761" s="1">
        <f>D758+(D770-D758)*3/12</f>
        <v>4825.9549999999999</v>
      </c>
      <c r="E761" s="1">
        <f>E758+(E770-E758)*3/12</f>
        <v>4810.5720849999998</v>
      </c>
      <c r="F761" s="1">
        <f>F758+(F770-F758)*3/12</f>
        <v>4813.9606774999993</v>
      </c>
      <c r="G761" s="1">
        <f>G758+(G770-G758)*3/12</f>
        <v>4823.7211475000004</v>
      </c>
      <c r="H761" s="1">
        <f>H758+(H770-H758)*3/12</f>
        <v>4804.7354450000003</v>
      </c>
      <c r="I761" t="str">
        <f>_xlfn.XLOOKUP($A761,ALGLIB_SSA_XAUUSD!$J$2:$J$1001,ALGLIB_SSA_XAUUSD!$K$2:$K$1001,"",0)</f>
        <v>XAUUSD</v>
      </c>
      <c r="J761" t="str">
        <f>_xlfn.XLOOKUP($A761,ALGLIB_SSA_XAUUSD!$J$2:$J$1001,ALGLIB_SSA_XAUUSD!$L$2:$L$1001,"",0)</f>
        <v>M5</v>
      </c>
      <c r="K761">
        <f>_xlfn.XLOOKUP($A761,ALGLIB_SSA_XAUUSD!$J$2:$J$1001,ALGLIB_SSA_XAUUSD!$M$2:$M$1001,"",0)</f>
        <v>4809.79</v>
      </c>
      <c r="L761">
        <f>_xlfn.XLOOKUP($A761,ALGLIB_SSA_XAUUSD!$J$2:$J$1001,ALGLIB_SSA_XAUUSD!$N$2:$N$1001,"",0)</f>
        <v>4810.5339599999998</v>
      </c>
      <c r="M761">
        <f>_xlfn.XLOOKUP($A761,ALGLIB_SSA_XAUUSD!$J$2:$J$1001,ALGLIB_SSA_XAUUSD!$O$2:$O$1001,"",0)</f>
        <v>4808.5420899999999</v>
      </c>
      <c r="N761">
        <f>_xlfn.XLOOKUP($A761,ALGLIB_SSA_XAUUSD!$J$2:$J$1001,ALGLIB_SSA_XAUUSD!$P$2:$P$1001,"",0)</f>
        <v>4810.7796900000003</v>
      </c>
      <c r="O761">
        <f>_xlfn.XLOOKUP($A761,ALGLIB_SSA_XAUUSD!$J$2:$J$1001,ALGLIB_SSA_XAUUSD!$Q$2:$Q$1001,"",0)</f>
        <v>4806.36085</v>
      </c>
      <c r="R761">
        <f t="shared" si="165"/>
        <v>1775625300</v>
      </c>
      <c r="S761" t="str">
        <f t="shared" si="166"/>
        <v>XAUUSD</v>
      </c>
      <c r="T761" t="str">
        <f t="shared" si="167"/>
        <v>M5</v>
      </c>
      <c r="U761">
        <f t="shared" si="168"/>
        <v>4809.79</v>
      </c>
      <c r="V761">
        <f t="shared" si="169"/>
        <v>4810.5720849999998</v>
      </c>
      <c r="W761">
        <f t="shared" si="170"/>
        <v>4813.9606774999993</v>
      </c>
      <c r="X761">
        <f t="shared" si="171"/>
        <v>4810.5339599999998</v>
      </c>
      <c r="Y761">
        <f t="shared" si="172"/>
        <v>4808.5420899999999</v>
      </c>
      <c r="Z761">
        <f t="shared" si="173"/>
        <v>4823.7211475000004</v>
      </c>
      <c r="AA761">
        <f t="shared" si="174"/>
        <v>4810.7796900000003</v>
      </c>
      <c r="AB761">
        <f t="shared" si="175"/>
        <v>4804.7354450000003</v>
      </c>
      <c r="AC761">
        <f t="shared" si="176"/>
        <v>4806.36085</v>
      </c>
      <c r="AE761">
        <f t="shared" si="177"/>
        <v>4810.5339599999998</v>
      </c>
      <c r="AF761">
        <f t="shared" si="178"/>
        <v>4823.7211475000004</v>
      </c>
      <c r="AG761">
        <f t="shared" si="179"/>
        <v>4804.7354450000003</v>
      </c>
    </row>
    <row r="762" spans="1:33" x14ac:dyDescent="0.55000000000000004">
      <c r="A762">
        <f>ALGLIB_SSA_XAUUSD!J762</f>
        <v>1775625600</v>
      </c>
      <c r="B762" t="str">
        <f>_xlfn.XLOOKUP($A762,ALGLIB_SSA_XAUUSD!$A$2:$A$1001,ALGLIB_SSA_XAUUSD!$B$2:$B$1001,"",0)</f>
        <v/>
      </c>
      <c r="C762" t="str">
        <f>_xlfn.XLOOKUP($A762,ALGLIB_SSA_XAUUSD!$A$2:$A$1001,ALGLIB_SSA_XAUUSD!$C$2:$C$1001,"",0)</f>
        <v/>
      </c>
      <c r="D762" s="1">
        <f>D758+(D770-D758)*4/12</f>
        <v>4825.3433333333332</v>
      </c>
      <c r="E762" s="1">
        <f>E758+(E770-E758)*4/12</f>
        <v>4810.0640266666669</v>
      </c>
      <c r="F762" s="1">
        <f>F758+(F770-F758)*4/12</f>
        <v>4813.5815766666665</v>
      </c>
      <c r="G762" s="1">
        <f>G758+(G770-G758)*4/12</f>
        <v>4823.1993300000004</v>
      </c>
      <c r="H762" s="1">
        <f>H758+(H770-H758)*4/12</f>
        <v>4804.3184533333333</v>
      </c>
      <c r="I762" t="str">
        <f>_xlfn.XLOOKUP($A762,ALGLIB_SSA_XAUUSD!$J$2:$J$1001,ALGLIB_SSA_XAUUSD!$K$2:$K$1001,"",0)</f>
        <v>XAUUSD</v>
      </c>
      <c r="J762" t="str">
        <f>_xlfn.XLOOKUP($A762,ALGLIB_SSA_XAUUSD!$J$2:$J$1001,ALGLIB_SSA_XAUUSD!$L$2:$L$1001,"",0)</f>
        <v>M5</v>
      </c>
      <c r="K762">
        <f>_xlfn.XLOOKUP($A762,ALGLIB_SSA_XAUUSD!$J$2:$J$1001,ALGLIB_SSA_XAUUSD!$M$2:$M$1001,"",0)</f>
        <v>4811.3</v>
      </c>
      <c r="L762">
        <f>_xlfn.XLOOKUP($A762,ALGLIB_SSA_XAUUSD!$J$2:$J$1001,ALGLIB_SSA_XAUUSD!$N$2:$N$1001,"",0)</f>
        <v>4813.5767299999998</v>
      </c>
      <c r="M762">
        <f>_xlfn.XLOOKUP($A762,ALGLIB_SSA_XAUUSD!$J$2:$J$1001,ALGLIB_SSA_XAUUSD!$O$2:$O$1001,"",0)</f>
        <v>4811.0594099999998</v>
      </c>
      <c r="N762">
        <f>_xlfn.XLOOKUP($A762,ALGLIB_SSA_XAUUSD!$J$2:$J$1001,ALGLIB_SSA_XAUUSD!$P$2:$P$1001,"",0)</f>
        <v>4813.9819699999998</v>
      </c>
      <c r="O762">
        <f>_xlfn.XLOOKUP($A762,ALGLIB_SSA_XAUUSD!$J$2:$J$1001,ALGLIB_SSA_XAUUSD!$Q$2:$Q$1001,"",0)</f>
        <v>4808.9193699999996</v>
      </c>
      <c r="R762">
        <f t="shared" si="165"/>
        <v>1775625600</v>
      </c>
      <c r="S762" t="str">
        <f t="shared" si="166"/>
        <v>XAUUSD</v>
      </c>
      <c r="T762" t="str">
        <f t="shared" si="167"/>
        <v>M5</v>
      </c>
      <c r="U762">
        <f t="shared" si="168"/>
        <v>4811.3</v>
      </c>
      <c r="V762">
        <f t="shared" si="169"/>
        <v>4810.0640266666669</v>
      </c>
      <c r="W762">
        <f t="shared" si="170"/>
        <v>4813.5815766666665</v>
      </c>
      <c r="X762">
        <f t="shared" si="171"/>
        <v>4813.5767299999998</v>
      </c>
      <c r="Y762">
        <f t="shared" si="172"/>
        <v>4811.0594099999998</v>
      </c>
      <c r="Z762">
        <f t="shared" si="173"/>
        <v>4823.1993300000004</v>
      </c>
      <c r="AA762">
        <f t="shared" si="174"/>
        <v>4813.9819699999998</v>
      </c>
      <c r="AB762">
        <f t="shared" si="175"/>
        <v>4804.3184533333333</v>
      </c>
      <c r="AC762">
        <f t="shared" si="176"/>
        <v>4808.9193699999996</v>
      </c>
      <c r="AE762">
        <f t="shared" si="177"/>
        <v>4813.5767299999998</v>
      </c>
      <c r="AF762">
        <f t="shared" si="178"/>
        <v>4823.1993300000004</v>
      </c>
      <c r="AG762">
        <f t="shared" si="179"/>
        <v>4804.3184533333333</v>
      </c>
    </row>
    <row r="763" spans="1:33" x14ac:dyDescent="0.55000000000000004">
      <c r="A763">
        <f>ALGLIB_SSA_XAUUSD!J763</f>
        <v>1775625900</v>
      </c>
      <c r="B763" t="str">
        <f>_xlfn.XLOOKUP($A763,ALGLIB_SSA_XAUUSD!$A$2:$A$1001,ALGLIB_SSA_XAUUSD!$B$2:$B$1001,"",0)</f>
        <v/>
      </c>
      <c r="C763" t="str">
        <f>_xlfn.XLOOKUP($A763,ALGLIB_SSA_XAUUSD!$A$2:$A$1001,ALGLIB_SSA_XAUUSD!$C$2:$C$1001,"",0)</f>
        <v/>
      </c>
      <c r="D763" s="1">
        <f>D758+(D770-D758)*5/12</f>
        <v>4824.7316666666666</v>
      </c>
      <c r="E763" s="1">
        <f>E758+(E770-E758)*5/12</f>
        <v>4809.555968333334</v>
      </c>
      <c r="F763" s="1">
        <f>F758+(F770-F758)*5/12</f>
        <v>4813.2024758333337</v>
      </c>
      <c r="G763" s="1">
        <f>G758+(G770-G758)*5/12</f>
        <v>4822.6775125000004</v>
      </c>
      <c r="H763" s="1">
        <f>H758+(H770-H758)*5/12</f>
        <v>4803.9014616666664</v>
      </c>
      <c r="I763" t="str">
        <f>_xlfn.XLOOKUP($A763,ALGLIB_SSA_XAUUSD!$J$2:$J$1001,ALGLIB_SSA_XAUUSD!$K$2:$K$1001,"",0)</f>
        <v>XAUUSD</v>
      </c>
      <c r="J763" t="str">
        <f>_xlfn.XLOOKUP($A763,ALGLIB_SSA_XAUUSD!$J$2:$J$1001,ALGLIB_SSA_XAUUSD!$L$2:$L$1001,"",0)</f>
        <v>M5</v>
      </c>
      <c r="K763">
        <f>_xlfn.XLOOKUP($A763,ALGLIB_SSA_XAUUSD!$J$2:$J$1001,ALGLIB_SSA_XAUUSD!$M$2:$M$1001,"",0)</f>
        <v>4815.91</v>
      </c>
      <c r="L763">
        <f>_xlfn.XLOOKUP($A763,ALGLIB_SSA_XAUUSD!$J$2:$J$1001,ALGLIB_SSA_XAUUSD!$N$2:$N$1001,"",0)</f>
        <v>4816.9647500000001</v>
      </c>
      <c r="M763">
        <f>_xlfn.XLOOKUP($A763,ALGLIB_SSA_XAUUSD!$J$2:$J$1001,ALGLIB_SSA_XAUUSD!$O$2:$O$1001,"",0)</f>
        <v>4814.0120800000004</v>
      </c>
      <c r="N763">
        <f>_xlfn.XLOOKUP($A763,ALGLIB_SSA_XAUUSD!$J$2:$J$1001,ALGLIB_SSA_XAUUSD!$P$2:$P$1001,"",0)</f>
        <v>4817.8777700000001</v>
      </c>
      <c r="O763">
        <f>_xlfn.XLOOKUP($A763,ALGLIB_SSA_XAUUSD!$J$2:$J$1001,ALGLIB_SSA_XAUUSD!$Q$2:$Q$1001,"",0)</f>
        <v>4811.8928800000003</v>
      </c>
      <c r="R763">
        <f t="shared" si="165"/>
        <v>1775625900</v>
      </c>
      <c r="S763" t="str">
        <f t="shared" si="166"/>
        <v>XAUUSD</v>
      </c>
      <c r="T763" t="str">
        <f t="shared" si="167"/>
        <v>M5</v>
      </c>
      <c r="U763">
        <f t="shared" si="168"/>
        <v>4815.91</v>
      </c>
      <c r="V763">
        <f t="shared" si="169"/>
        <v>4809.555968333334</v>
      </c>
      <c r="W763">
        <f t="shared" si="170"/>
        <v>4813.2024758333337</v>
      </c>
      <c r="X763">
        <f t="shared" si="171"/>
        <v>4816.9647500000001</v>
      </c>
      <c r="Y763">
        <f t="shared" si="172"/>
        <v>4814.0120800000004</v>
      </c>
      <c r="Z763">
        <f t="shared" si="173"/>
        <v>4822.6775125000004</v>
      </c>
      <c r="AA763">
        <f t="shared" si="174"/>
        <v>4817.8777700000001</v>
      </c>
      <c r="AB763">
        <f t="shared" si="175"/>
        <v>4803.9014616666664</v>
      </c>
      <c r="AC763">
        <f t="shared" si="176"/>
        <v>4811.8928800000003</v>
      </c>
      <c r="AE763">
        <f t="shared" si="177"/>
        <v>4816.9647500000001</v>
      </c>
      <c r="AF763">
        <f t="shared" si="178"/>
        <v>4822.6775125000004</v>
      </c>
      <c r="AG763">
        <f t="shared" si="179"/>
        <v>4803.9014616666664</v>
      </c>
    </row>
    <row r="764" spans="1:33" x14ac:dyDescent="0.55000000000000004">
      <c r="A764">
        <f>ALGLIB_SSA_XAUUSD!J764</f>
        <v>1775626200</v>
      </c>
      <c r="B764" t="str">
        <f>_xlfn.XLOOKUP($A764,ALGLIB_SSA_XAUUSD!$A$2:$A$1001,ALGLIB_SSA_XAUUSD!$B$2:$B$1001,"",0)</f>
        <v/>
      </c>
      <c r="C764" t="str">
        <f>_xlfn.XLOOKUP($A764,ALGLIB_SSA_XAUUSD!$A$2:$A$1001,ALGLIB_SSA_XAUUSD!$C$2:$C$1001,"",0)</f>
        <v/>
      </c>
      <c r="D764" s="1">
        <f>D758+(D770-D758)*6/12</f>
        <v>4824.12</v>
      </c>
      <c r="E764" s="1">
        <f>E758+(E770-E758)*6/12</f>
        <v>4809.0479100000002</v>
      </c>
      <c r="F764" s="1">
        <f>F758+(F770-F758)*6/12</f>
        <v>4812.8233749999999</v>
      </c>
      <c r="G764" s="1">
        <f>G758+(G770-G758)*6/12</f>
        <v>4822.1556950000004</v>
      </c>
      <c r="H764" s="1">
        <f>H758+(H770-H758)*6/12</f>
        <v>4803.4844699999994</v>
      </c>
      <c r="I764" t="str">
        <f>_xlfn.XLOOKUP($A764,ALGLIB_SSA_XAUUSD!$J$2:$J$1001,ALGLIB_SSA_XAUUSD!$K$2:$K$1001,"",0)</f>
        <v>XAUUSD</v>
      </c>
      <c r="J764" t="str">
        <f>_xlfn.XLOOKUP($A764,ALGLIB_SSA_XAUUSD!$J$2:$J$1001,ALGLIB_SSA_XAUUSD!$L$2:$L$1001,"",0)</f>
        <v>M5</v>
      </c>
      <c r="K764">
        <f>_xlfn.XLOOKUP($A764,ALGLIB_SSA_XAUUSD!$J$2:$J$1001,ALGLIB_SSA_XAUUSD!$M$2:$M$1001,"",0)</f>
        <v>4822.24</v>
      </c>
      <c r="L764">
        <f>_xlfn.XLOOKUP($A764,ALGLIB_SSA_XAUUSD!$J$2:$J$1001,ALGLIB_SSA_XAUUSD!$N$2:$N$1001,"",0)</f>
        <v>4820.3513800000001</v>
      </c>
      <c r="M764">
        <f>_xlfn.XLOOKUP($A764,ALGLIB_SSA_XAUUSD!$J$2:$J$1001,ALGLIB_SSA_XAUUSD!$O$2:$O$1001,"",0)</f>
        <v>4817.1817300000002</v>
      </c>
      <c r="N764">
        <f>_xlfn.XLOOKUP($A764,ALGLIB_SSA_XAUUSD!$J$2:$J$1001,ALGLIB_SSA_XAUUSD!$P$2:$P$1001,"",0)</f>
        <v>4822.0753000000004</v>
      </c>
      <c r="O764">
        <f>_xlfn.XLOOKUP($A764,ALGLIB_SSA_XAUUSD!$J$2:$J$1001,ALGLIB_SSA_XAUUSD!$Q$2:$Q$1001,"",0)</f>
        <v>4815.0339700000004</v>
      </c>
      <c r="R764">
        <f t="shared" si="165"/>
        <v>1775626200</v>
      </c>
      <c r="S764" t="str">
        <f t="shared" si="166"/>
        <v>XAUUSD</v>
      </c>
      <c r="T764" t="str">
        <f t="shared" si="167"/>
        <v>M5</v>
      </c>
      <c r="U764">
        <f t="shared" si="168"/>
        <v>4822.24</v>
      </c>
      <c r="V764">
        <f t="shared" si="169"/>
        <v>4809.0479100000002</v>
      </c>
      <c r="W764">
        <f t="shared" si="170"/>
        <v>4812.8233749999999</v>
      </c>
      <c r="X764">
        <f t="shared" si="171"/>
        <v>4820.3513800000001</v>
      </c>
      <c r="Y764">
        <f t="shared" si="172"/>
        <v>4817.1817300000002</v>
      </c>
      <c r="Z764">
        <f t="shared" si="173"/>
        <v>4822.1556950000004</v>
      </c>
      <c r="AA764">
        <f t="shared" si="174"/>
        <v>4822.0753000000004</v>
      </c>
      <c r="AB764">
        <f t="shared" si="175"/>
        <v>4803.4844699999994</v>
      </c>
      <c r="AC764">
        <f t="shared" si="176"/>
        <v>4815.0339700000004</v>
      </c>
      <c r="AE764">
        <f t="shared" si="177"/>
        <v>4820.3513800000001</v>
      </c>
      <c r="AF764">
        <f t="shared" si="178"/>
        <v>4822.1556950000004</v>
      </c>
      <c r="AG764">
        <f t="shared" si="179"/>
        <v>4803.4844699999994</v>
      </c>
    </row>
    <row r="765" spans="1:33" x14ac:dyDescent="0.55000000000000004">
      <c r="A765">
        <f>ALGLIB_SSA_XAUUSD!J765</f>
        <v>1775626500</v>
      </c>
      <c r="B765" t="str">
        <f>_xlfn.XLOOKUP($A765,ALGLIB_SSA_XAUUSD!$A$2:$A$1001,ALGLIB_SSA_XAUUSD!$B$2:$B$1001,"",0)</f>
        <v/>
      </c>
      <c r="C765" t="str">
        <f>_xlfn.XLOOKUP($A765,ALGLIB_SSA_XAUUSD!$A$2:$A$1001,ALGLIB_SSA_XAUUSD!$C$2:$C$1001,"",0)</f>
        <v/>
      </c>
      <c r="D765" s="1">
        <f>D758+(D770-D758)*7/12</f>
        <v>4823.5083333333332</v>
      </c>
      <c r="E765" s="1">
        <f>E758+(E770-E758)*7/12</f>
        <v>4808.5398516666664</v>
      </c>
      <c r="F765" s="1">
        <f>F758+(F770-F758)*7/12</f>
        <v>4812.4442741666662</v>
      </c>
      <c r="G765" s="1">
        <f>G758+(G770-G758)*7/12</f>
        <v>4821.6338775000004</v>
      </c>
      <c r="H765" s="1">
        <f>H758+(H770-H758)*7/12</f>
        <v>4803.0674783333334</v>
      </c>
      <c r="I765" t="str">
        <f>_xlfn.XLOOKUP($A765,ALGLIB_SSA_XAUUSD!$J$2:$J$1001,ALGLIB_SSA_XAUUSD!$K$2:$K$1001,"",0)</f>
        <v>XAUUSD</v>
      </c>
      <c r="J765" t="str">
        <f>_xlfn.XLOOKUP($A765,ALGLIB_SSA_XAUUSD!$J$2:$J$1001,ALGLIB_SSA_XAUUSD!$L$2:$L$1001,"",0)</f>
        <v>M5</v>
      </c>
      <c r="K765">
        <f>_xlfn.XLOOKUP($A765,ALGLIB_SSA_XAUUSD!$J$2:$J$1001,ALGLIB_SSA_XAUUSD!$M$2:$M$1001,"",0)</f>
        <v>4820.1499999999996</v>
      </c>
      <c r="L765">
        <f>_xlfn.XLOOKUP($A765,ALGLIB_SSA_XAUUSD!$J$2:$J$1001,ALGLIB_SSA_XAUUSD!$N$2:$N$1001,"",0)</f>
        <v>4823.3327399999998</v>
      </c>
      <c r="M765">
        <f>_xlfn.XLOOKUP($A765,ALGLIB_SSA_XAUUSD!$J$2:$J$1001,ALGLIB_SSA_XAUUSD!$O$2:$O$1001,"",0)</f>
        <v>4820.2572399999999</v>
      </c>
      <c r="N765">
        <f>_xlfn.XLOOKUP($A765,ALGLIB_SSA_XAUUSD!$J$2:$J$1001,ALGLIB_SSA_XAUUSD!$P$2:$P$1001,"",0)</f>
        <v>4826.0529200000001</v>
      </c>
      <c r="O765">
        <f>_xlfn.XLOOKUP($A765,ALGLIB_SSA_XAUUSD!$J$2:$J$1001,ALGLIB_SSA_XAUUSD!$Q$2:$Q$1001,"",0)</f>
        <v>4818.0300100000004</v>
      </c>
      <c r="R765">
        <f t="shared" si="165"/>
        <v>1775626500</v>
      </c>
      <c r="S765" t="str">
        <f t="shared" si="166"/>
        <v>XAUUSD</v>
      </c>
      <c r="T765" t="str">
        <f t="shared" si="167"/>
        <v>M5</v>
      </c>
      <c r="U765">
        <f t="shared" si="168"/>
        <v>4820.1499999999996</v>
      </c>
      <c r="V765">
        <f t="shared" si="169"/>
        <v>4808.5398516666664</v>
      </c>
      <c r="W765">
        <f t="shared" si="170"/>
        <v>4812.4442741666662</v>
      </c>
      <c r="X765">
        <f t="shared" si="171"/>
        <v>4823.3327399999998</v>
      </c>
      <c r="Y765">
        <f t="shared" si="172"/>
        <v>4820.2572399999999</v>
      </c>
      <c r="Z765">
        <f t="shared" si="173"/>
        <v>4821.6338775000004</v>
      </c>
      <c r="AA765">
        <f t="shared" si="174"/>
        <v>4826.0529200000001</v>
      </c>
      <c r="AB765">
        <f t="shared" si="175"/>
        <v>4803.0674783333334</v>
      </c>
      <c r="AC765">
        <f t="shared" si="176"/>
        <v>4818.0300100000004</v>
      </c>
      <c r="AE765">
        <f t="shared" si="177"/>
        <v>4823.3327399999998</v>
      </c>
      <c r="AF765">
        <f t="shared" si="178"/>
        <v>4821.6338775000004</v>
      </c>
      <c r="AG765">
        <f t="shared" si="179"/>
        <v>4803.0674783333334</v>
      </c>
    </row>
    <row r="766" spans="1:33" x14ac:dyDescent="0.55000000000000004">
      <c r="A766">
        <f>ALGLIB_SSA_XAUUSD!J766</f>
        <v>1775626800</v>
      </c>
      <c r="B766" t="str">
        <f>_xlfn.XLOOKUP($A766,ALGLIB_SSA_XAUUSD!$A$2:$A$1001,ALGLIB_SSA_XAUUSD!$B$2:$B$1001,"",0)</f>
        <v/>
      </c>
      <c r="C766" t="str">
        <f>_xlfn.XLOOKUP($A766,ALGLIB_SSA_XAUUSD!$A$2:$A$1001,ALGLIB_SSA_XAUUSD!$C$2:$C$1001,"",0)</f>
        <v/>
      </c>
      <c r="D766" s="1">
        <f>D758+(D770-D758)*8/12</f>
        <v>4822.8966666666665</v>
      </c>
      <c r="E766" s="1">
        <f>E758+(E770-E758)*8/12</f>
        <v>4808.0317933333336</v>
      </c>
      <c r="F766" s="1">
        <f>F758+(F770-F758)*8/12</f>
        <v>4812.0651733333334</v>
      </c>
      <c r="G766" s="1">
        <f>G758+(G770-G758)*8/12</f>
        <v>4821.1120600000004</v>
      </c>
      <c r="H766" s="1">
        <f>H758+(H770-H758)*8/12</f>
        <v>4802.6504866666664</v>
      </c>
      <c r="I766" t="str">
        <f>_xlfn.XLOOKUP($A766,ALGLIB_SSA_XAUUSD!$J$2:$J$1001,ALGLIB_SSA_XAUUSD!$K$2:$K$1001,"",0)</f>
        <v>XAUUSD</v>
      </c>
      <c r="J766" t="str">
        <f>_xlfn.XLOOKUP($A766,ALGLIB_SSA_XAUUSD!$J$2:$J$1001,ALGLIB_SSA_XAUUSD!$L$2:$L$1001,"",0)</f>
        <v>M5</v>
      </c>
      <c r="K766">
        <f>_xlfn.XLOOKUP($A766,ALGLIB_SSA_XAUUSD!$J$2:$J$1001,ALGLIB_SSA_XAUUSD!$M$2:$M$1001,"",0)</f>
        <v>4822.54</v>
      </c>
      <c r="L766">
        <f>_xlfn.XLOOKUP($A766,ALGLIB_SSA_XAUUSD!$J$2:$J$1001,ALGLIB_SSA_XAUUSD!$N$2:$N$1001,"",0)</f>
        <v>4825.7961400000004</v>
      </c>
      <c r="M766">
        <f>_xlfn.XLOOKUP($A766,ALGLIB_SSA_XAUUSD!$J$2:$J$1001,ALGLIB_SSA_XAUUSD!$O$2:$O$1001,"",0)</f>
        <v>4823.0266899999997</v>
      </c>
      <c r="N766">
        <f>_xlfn.XLOOKUP($A766,ALGLIB_SSA_XAUUSD!$J$2:$J$1001,ALGLIB_SSA_XAUUSD!$P$2:$P$1001,"",0)</f>
        <v>4829.4880199999998</v>
      </c>
      <c r="O766">
        <f>_xlfn.XLOOKUP($A766,ALGLIB_SSA_XAUUSD!$J$2:$J$1001,ALGLIB_SSA_XAUUSD!$Q$2:$Q$1001,"",0)</f>
        <v>4820.5961600000001</v>
      </c>
      <c r="R766">
        <f t="shared" si="165"/>
        <v>1775626800</v>
      </c>
      <c r="S766" t="str">
        <f t="shared" si="166"/>
        <v>XAUUSD</v>
      </c>
      <c r="T766" t="str">
        <f t="shared" si="167"/>
        <v>M5</v>
      </c>
      <c r="U766">
        <f t="shared" si="168"/>
        <v>4822.54</v>
      </c>
      <c r="V766">
        <f t="shared" si="169"/>
        <v>4808.0317933333336</v>
      </c>
      <c r="W766">
        <f t="shared" si="170"/>
        <v>4812.0651733333334</v>
      </c>
      <c r="X766">
        <f t="shared" si="171"/>
        <v>4825.7961400000004</v>
      </c>
      <c r="Y766">
        <f t="shared" si="172"/>
        <v>4823.0266899999997</v>
      </c>
      <c r="Z766">
        <f t="shared" si="173"/>
        <v>4821.1120600000004</v>
      </c>
      <c r="AA766">
        <f t="shared" si="174"/>
        <v>4829.4880199999998</v>
      </c>
      <c r="AB766">
        <f t="shared" si="175"/>
        <v>4802.6504866666664</v>
      </c>
      <c r="AC766">
        <f t="shared" si="176"/>
        <v>4820.5961600000001</v>
      </c>
      <c r="AE766">
        <f t="shared" si="177"/>
        <v>4825.7961400000004</v>
      </c>
      <c r="AF766">
        <f t="shared" si="178"/>
        <v>4821.1120600000004</v>
      </c>
      <c r="AG766">
        <f t="shared" si="179"/>
        <v>4802.6504866666664</v>
      </c>
    </row>
    <row r="767" spans="1:33" x14ac:dyDescent="0.55000000000000004">
      <c r="A767">
        <f>ALGLIB_SSA_XAUUSD!J767</f>
        <v>1775627100</v>
      </c>
      <c r="B767" t="str">
        <f>_xlfn.XLOOKUP($A767,ALGLIB_SSA_XAUUSD!$A$2:$A$1001,ALGLIB_SSA_XAUUSD!$B$2:$B$1001,"",0)</f>
        <v/>
      </c>
      <c r="C767" t="str">
        <f>_xlfn.XLOOKUP($A767,ALGLIB_SSA_XAUUSD!$A$2:$A$1001,ALGLIB_SSA_XAUUSD!$C$2:$C$1001,"",0)</f>
        <v/>
      </c>
      <c r="D767" s="1">
        <f>D758+(D770-D758)*9/12</f>
        <v>4822.2849999999999</v>
      </c>
      <c r="E767" s="1">
        <f>E758+(E770-E758)*9/12</f>
        <v>4807.5237350000007</v>
      </c>
      <c r="F767" s="1">
        <f>F758+(F770-F758)*9/12</f>
        <v>4811.6860725000006</v>
      </c>
      <c r="G767" s="1">
        <f>G758+(G770-G758)*9/12</f>
        <v>4820.5902425000004</v>
      </c>
      <c r="H767" s="1">
        <f>H758+(H770-H758)*9/12</f>
        <v>4802.2334949999995</v>
      </c>
      <c r="I767" t="str">
        <f>_xlfn.XLOOKUP($A767,ALGLIB_SSA_XAUUSD!$J$2:$J$1001,ALGLIB_SSA_XAUUSD!$K$2:$K$1001,"",0)</f>
        <v>XAUUSD</v>
      </c>
      <c r="J767" t="str">
        <f>_xlfn.XLOOKUP($A767,ALGLIB_SSA_XAUUSD!$J$2:$J$1001,ALGLIB_SSA_XAUUSD!$L$2:$L$1001,"",0)</f>
        <v>M5</v>
      </c>
      <c r="K767">
        <f>_xlfn.XLOOKUP($A767,ALGLIB_SSA_XAUUSD!$J$2:$J$1001,ALGLIB_SSA_XAUUSD!$M$2:$M$1001,"",0)</f>
        <v>4831.41</v>
      </c>
      <c r="L767">
        <f>_xlfn.XLOOKUP($A767,ALGLIB_SSA_XAUUSD!$J$2:$J$1001,ALGLIB_SSA_XAUUSD!$N$2:$N$1001,"",0)</f>
        <v>4827.6361399999996</v>
      </c>
      <c r="M767">
        <f>_xlfn.XLOOKUP($A767,ALGLIB_SSA_XAUUSD!$J$2:$J$1001,ALGLIB_SSA_XAUUSD!$O$2:$O$1001,"",0)</f>
        <v>4825.3314099999998</v>
      </c>
      <c r="N767">
        <f>_xlfn.XLOOKUP($A767,ALGLIB_SSA_XAUUSD!$J$2:$J$1001,ALGLIB_SSA_XAUUSD!$P$2:$P$1001,"",0)</f>
        <v>4832.1133200000004</v>
      </c>
      <c r="O767">
        <f>_xlfn.XLOOKUP($A767,ALGLIB_SSA_XAUUSD!$J$2:$J$1001,ALGLIB_SSA_XAUUSD!$Q$2:$Q$1001,"",0)</f>
        <v>4822.5627100000002</v>
      </c>
      <c r="R767">
        <f t="shared" si="165"/>
        <v>1775627100</v>
      </c>
      <c r="S767" t="str">
        <f t="shared" si="166"/>
        <v>XAUUSD</v>
      </c>
      <c r="T767" t="str">
        <f t="shared" si="167"/>
        <v>M5</v>
      </c>
      <c r="U767">
        <f t="shared" si="168"/>
        <v>4831.41</v>
      </c>
      <c r="V767">
        <f t="shared" si="169"/>
        <v>4807.5237350000007</v>
      </c>
      <c r="W767">
        <f t="shared" si="170"/>
        <v>4811.6860725000006</v>
      </c>
      <c r="X767">
        <f t="shared" si="171"/>
        <v>4827.6361399999996</v>
      </c>
      <c r="Y767">
        <f t="shared" si="172"/>
        <v>4825.3314099999998</v>
      </c>
      <c r="Z767">
        <f t="shared" si="173"/>
        <v>4820.5902425000004</v>
      </c>
      <c r="AA767">
        <f t="shared" si="174"/>
        <v>4832.1133200000004</v>
      </c>
      <c r="AB767">
        <f t="shared" si="175"/>
        <v>4802.2334949999995</v>
      </c>
      <c r="AC767">
        <f t="shared" si="176"/>
        <v>4822.5627100000002</v>
      </c>
      <c r="AE767">
        <f t="shared" si="177"/>
        <v>4827.6361399999996</v>
      </c>
      <c r="AF767">
        <f t="shared" si="178"/>
        <v>4820.5902425000004</v>
      </c>
      <c r="AG767">
        <f t="shared" si="179"/>
        <v>4802.2334949999995</v>
      </c>
    </row>
    <row r="768" spans="1:33" x14ac:dyDescent="0.55000000000000004">
      <c r="A768">
        <f>ALGLIB_SSA_XAUUSD!J768</f>
        <v>1775627400</v>
      </c>
      <c r="B768" t="str">
        <f>_xlfn.XLOOKUP($A768,ALGLIB_SSA_XAUUSD!$A$2:$A$1001,ALGLIB_SSA_XAUUSD!$B$2:$B$1001,"",0)</f>
        <v/>
      </c>
      <c r="C768" t="str">
        <f>_xlfn.XLOOKUP($A768,ALGLIB_SSA_XAUUSD!$A$2:$A$1001,ALGLIB_SSA_XAUUSD!$C$2:$C$1001,"",0)</f>
        <v/>
      </c>
      <c r="D768" s="1">
        <f>D758+(D770-D758)*10/12</f>
        <v>4821.6733333333332</v>
      </c>
      <c r="E768" s="1">
        <f>E758+(E770-E758)*10/12</f>
        <v>4807.0156766666669</v>
      </c>
      <c r="F768" s="1">
        <f>F758+(F770-F758)*10/12</f>
        <v>4811.3069716666669</v>
      </c>
      <c r="G768" s="1">
        <f>G758+(G770-G758)*10/12</f>
        <v>4820.0684250000004</v>
      </c>
      <c r="H768" s="1">
        <f>H758+(H770-H758)*10/12</f>
        <v>4801.8165033333335</v>
      </c>
      <c r="I768" t="str">
        <f>_xlfn.XLOOKUP($A768,ALGLIB_SSA_XAUUSD!$J$2:$J$1001,ALGLIB_SSA_XAUUSD!$K$2:$K$1001,"",0)</f>
        <v>XAUUSD</v>
      </c>
      <c r="J768" t="str">
        <f>_xlfn.XLOOKUP($A768,ALGLIB_SSA_XAUUSD!$J$2:$J$1001,ALGLIB_SSA_XAUUSD!$L$2:$L$1001,"",0)</f>
        <v>M5</v>
      </c>
      <c r="K768">
        <f>_xlfn.XLOOKUP($A768,ALGLIB_SSA_XAUUSD!$J$2:$J$1001,ALGLIB_SSA_XAUUSD!$M$2:$M$1001,"",0)</f>
        <v>4836.4799999999996</v>
      </c>
      <c r="L768">
        <f>_xlfn.XLOOKUP($A768,ALGLIB_SSA_XAUUSD!$J$2:$J$1001,ALGLIB_SSA_XAUUSD!$N$2:$N$1001,"",0)</f>
        <v>4828.7056400000001</v>
      </c>
      <c r="M768">
        <f>_xlfn.XLOOKUP($A768,ALGLIB_SSA_XAUUSD!$J$2:$J$1001,ALGLIB_SSA_XAUUSD!$O$2:$O$1001,"",0)</f>
        <v>4827.0185300000003</v>
      </c>
      <c r="N768">
        <f>_xlfn.XLOOKUP($A768,ALGLIB_SSA_XAUUSD!$J$2:$J$1001,ALGLIB_SSA_XAUUSD!$P$2:$P$1001,"",0)</f>
        <v>4833.7185799999997</v>
      </c>
      <c r="O768">
        <f>_xlfn.XLOOKUP($A768,ALGLIB_SSA_XAUUSD!$J$2:$J$1001,ALGLIB_SSA_XAUUSD!$Q$2:$Q$1001,"",0)</f>
        <v>4823.9353499999997</v>
      </c>
      <c r="R768">
        <f t="shared" si="165"/>
        <v>1775627400</v>
      </c>
      <c r="S768" t="str">
        <f t="shared" si="166"/>
        <v>XAUUSD</v>
      </c>
      <c r="T768" t="str">
        <f t="shared" si="167"/>
        <v>M5</v>
      </c>
      <c r="U768">
        <f t="shared" si="168"/>
        <v>4836.4799999999996</v>
      </c>
      <c r="V768">
        <f t="shared" si="169"/>
        <v>4807.0156766666669</v>
      </c>
      <c r="W768">
        <f t="shared" si="170"/>
        <v>4811.3069716666669</v>
      </c>
      <c r="X768">
        <f t="shared" si="171"/>
        <v>4828.7056400000001</v>
      </c>
      <c r="Y768">
        <f t="shared" si="172"/>
        <v>4827.0185300000003</v>
      </c>
      <c r="Z768">
        <f t="shared" si="173"/>
        <v>4820.0684250000004</v>
      </c>
      <c r="AA768">
        <f t="shared" si="174"/>
        <v>4833.7185799999997</v>
      </c>
      <c r="AB768">
        <f t="shared" si="175"/>
        <v>4801.8165033333335</v>
      </c>
      <c r="AC768">
        <f t="shared" si="176"/>
        <v>4823.9353499999997</v>
      </c>
      <c r="AE768">
        <f t="shared" si="177"/>
        <v>4828.7056400000001</v>
      </c>
      <c r="AF768">
        <f t="shared" si="178"/>
        <v>4820.0684250000004</v>
      </c>
      <c r="AG768">
        <f t="shared" si="179"/>
        <v>4801.8165033333335</v>
      </c>
    </row>
    <row r="769" spans="1:33" x14ac:dyDescent="0.55000000000000004">
      <c r="A769">
        <f>ALGLIB_SSA_XAUUSD!J769</f>
        <v>1775627700</v>
      </c>
      <c r="B769" t="str">
        <f>_xlfn.XLOOKUP($A769,ALGLIB_SSA_XAUUSD!$A$2:$A$1001,ALGLIB_SSA_XAUUSD!$B$2:$B$1001,"",0)</f>
        <v/>
      </c>
      <c r="C769" t="str">
        <f>_xlfn.XLOOKUP($A769,ALGLIB_SSA_XAUUSD!$A$2:$A$1001,ALGLIB_SSA_XAUUSD!$C$2:$C$1001,"",0)</f>
        <v/>
      </c>
      <c r="D769" s="1">
        <f>D758+(D770-D758)*11/12</f>
        <v>4821.0616666666665</v>
      </c>
      <c r="E769" s="1">
        <f>E758+(E770-E758)*11/12</f>
        <v>4806.5076183333331</v>
      </c>
      <c r="F769" s="1">
        <f>F758+(F770-F758)*11/12</f>
        <v>4810.9278708333331</v>
      </c>
      <c r="G769" s="1">
        <f>G758+(G770-G758)*11/12</f>
        <v>4819.5466075000004</v>
      </c>
      <c r="H769" s="1">
        <f>H758+(H770-H758)*11/12</f>
        <v>4801.3995116666665</v>
      </c>
      <c r="I769" t="str">
        <f>_xlfn.XLOOKUP($A769,ALGLIB_SSA_XAUUSD!$J$2:$J$1001,ALGLIB_SSA_XAUUSD!$K$2:$K$1001,"",0)</f>
        <v>XAUUSD</v>
      </c>
      <c r="J769" t="str">
        <f>_xlfn.XLOOKUP($A769,ALGLIB_SSA_XAUUSD!$J$2:$J$1001,ALGLIB_SSA_XAUUSD!$L$2:$L$1001,"",0)</f>
        <v>M5</v>
      </c>
      <c r="K769">
        <f>_xlfn.XLOOKUP($A769,ALGLIB_SSA_XAUUSD!$J$2:$J$1001,ALGLIB_SSA_XAUUSD!$M$2:$M$1001,"",0)</f>
        <v>4827.79</v>
      </c>
      <c r="L769">
        <f>_xlfn.XLOOKUP($A769,ALGLIB_SSA_XAUUSD!$J$2:$J$1001,ALGLIB_SSA_XAUUSD!$N$2:$N$1001,"",0)</f>
        <v>4829.1012899999996</v>
      </c>
      <c r="M769">
        <f>_xlfn.XLOOKUP($A769,ALGLIB_SSA_XAUUSD!$J$2:$J$1001,ALGLIB_SSA_XAUUSD!$O$2:$O$1001,"",0)</f>
        <v>4828.0599099999999</v>
      </c>
      <c r="N769">
        <f>_xlfn.XLOOKUP($A769,ALGLIB_SSA_XAUUSD!$J$2:$J$1001,ALGLIB_SSA_XAUUSD!$P$2:$P$1001,"",0)</f>
        <v>4834.1528600000001</v>
      </c>
      <c r="O769">
        <f>_xlfn.XLOOKUP($A769,ALGLIB_SSA_XAUUSD!$J$2:$J$1001,ALGLIB_SSA_XAUUSD!$Q$2:$Q$1001,"",0)</f>
        <v>4824.6415999999999</v>
      </c>
      <c r="R769">
        <f t="shared" si="165"/>
        <v>1775627700</v>
      </c>
      <c r="S769" t="str">
        <f t="shared" si="166"/>
        <v>XAUUSD</v>
      </c>
      <c r="T769" t="str">
        <f t="shared" si="167"/>
        <v>M5</v>
      </c>
      <c r="U769">
        <f t="shared" si="168"/>
        <v>4827.79</v>
      </c>
      <c r="V769">
        <f t="shared" si="169"/>
        <v>4806.5076183333331</v>
      </c>
      <c r="W769">
        <f t="shared" si="170"/>
        <v>4810.9278708333331</v>
      </c>
      <c r="X769">
        <f t="shared" si="171"/>
        <v>4829.1012899999996</v>
      </c>
      <c r="Y769">
        <f t="shared" si="172"/>
        <v>4828.0599099999999</v>
      </c>
      <c r="Z769">
        <f t="shared" si="173"/>
        <v>4819.5466075000004</v>
      </c>
      <c r="AA769">
        <f t="shared" si="174"/>
        <v>4834.1528600000001</v>
      </c>
      <c r="AB769">
        <f t="shared" si="175"/>
        <v>4801.3995116666665</v>
      </c>
      <c r="AC769">
        <f t="shared" si="176"/>
        <v>4824.6415999999999</v>
      </c>
      <c r="AE769">
        <f t="shared" si="177"/>
        <v>4829.1012899999996</v>
      </c>
      <c r="AF769">
        <f t="shared" si="178"/>
        <v>4819.5466075000004</v>
      </c>
      <c r="AG769">
        <f t="shared" si="179"/>
        <v>4801.3995116666665</v>
      </c>
    </row>
    <row r="770" spans="1:33" x14ac:dyDescent="0.55000000000000004">
      <c r="A770">
        <f>ALGLIB_SSA_XAUUSD!J770</f>
        <v>1775628000</v>
      </c>
      <c r="B770" t="str">
        <f>_xlfn.XLOOKUP($A770,ALGLIB_SSA_XAUUSD!$A$2:$A$1001,ALGLIB_SSA_XAUUSD!$B$2:$B$1001,"",0)</f>
        <v>XAUUSD</v>
      </c>
      <c r="C770" t="str">
        <f>_xlfn.XLOOKUP($A770,ALGLIB_SSA_XAUUSD!$A$2:$A$1001,ALGLIB_SSA_XAUUSD!$C$2:$C$1001,"",0)</f>
        <v>H1</v>
      </c>
      <c r="D770" s="2">
        <f>_xlfn.XLOOKUP($A770,ALGLIB_SSA_XAUUSD!$A$2:$A$1001,ALGLIB_SSA_XAUUSD!$D$2:$D$1001,"",0)</f>
        <v>4820.45</v>
      </c>
      <c r="E770" s="2">
        <f>_xlfn.XLOOKUP($A770,ALGLIB_SSA_XAUUSD!$A$2:$A$1001,ALGLIB_SSA_XAUUSD!$E$2:$E$1001,"",0)</f>
        <v>4805.9995600000002</v>
      </c>
      <c r="F770" s="2">
        <f>_xlfn.XLOOKUP($A770,ALGLIB_SSA_XAUUSD!$A$2:$A$1001,ALGLIB_SSA_XAUUSD!$F$2:$F$1001,"",0)</f>
        <v>4810.5487700000003</v>
      </c>
      <c r="G770" s="2">
        <f>_xlfn.XLOOKUP($A770,ALGLIB_SSA_XAUUSD!$A$2:$A$1001,ALGLIB_SSA_XAUUSD!$G$2:$G$1001,"",0)</f>
        <v>4819.0247900000004</v>
      </c>
      <c r="H770" s="2">
        <f>_xlfn.XLOOKUP($A770,ALGLIB_SSA_XAUUSD!$A$2:$A$1001,ALGLIB_SSA_XAUUSD!$H$2:$H$1001,"",0)</f>
        <v>4800.9825199999996</v>
      </c>
      <c r="I770" t="str">
        <f>_xlfn.XLOOKUP($A770,ALGLIB_SSA_XAUUSD!$J$2:$J$1001,ALGLIB_SSA_XAUUSD!$K$2:$K$1001,"",0)</f>
        <v>XAUUSD</v>
      </c>
      <c r="J770" t="str">
        <f>_xlfn.XLOOKUP($A770,ALGLIB_SSA_XAUUSD!$J$2:$J$1001,ALGLIB_SSA_XAUUSD!$L$2:$L$1001,"",0)</f>
        <v>M5</v>
      </c>
      <c r="K770">
        <f>_xlfn.XLOOKUP($A770,ALGLIB_SSA_XAUUSD!$J$2:$J$1001,ALGLIB_SSA_XAUUSD!$M$2:$M$1001,"",0)</f>
        <v>4830.68</v>
      </c>
      <c r="L770">
        <f>_xlfn.XLOOKUP($A770,ALGLIB_SSA_XAUUSD!$J$2:$J$1001,ALGLIB_SSA_XAUUSD!$N$2:$N$1001,"",0)</f>
        <v>4829.33968</v>
      </c>
      <c r="M770">
        <f>_xlfn.XLOOKUP($A770,ALGLIB_SSA_XAUUSD!$J$2:$J$1001,ALGLIB_SSA_XAUUSD!$O$2:$O$1001,"",0)</f>
        <v>4828.6998000000003</v>
      </c>
      <c r="N770">
        <f>_xlfn.XLOOKUP($A770,ALGLIB_SSA_XAUUSD!$J$2:$J$1001,ALGLIB_SSA_XAUUSD!$P$2:$P$1001,"",0)</f>
        <v>4833.9431100000002</v>
      </c>
      <c r="O770">
        <f>_xlfn.XLOOKUP($A770,ALGLIB_SSA_XAUUSD!$J$2:$J$1001,ALGLIB_SSA_XAUUSD!$Q$2:$Q$1001,"",0)</f>
        <v>4825.0868200000004</v>
      </c>
      <c r="R770">
        <f t="shared" si="165"/>
        <v>1775628000</v>
      </c>
      <c r="S770" t="str">
        <f t="shared" si="166"/>
        <v>XAUUSD</v>
      </c>
      <c r="T770" t="str">
        <f t="shared" si="167"/>
        <v>M5</v>
      </c>
      <c r="U770">
        <f t="shared" si="168"/>
        <v>4830.68</v>
      </c>
      <c r="V770">
        <f t="shared" si="169"/>
        <v>4805.9995600000002</v>
      </c>
      <c r="W770">
        <f t="shared" si="170"/>
        <v>4810.5487700000003</v>
      </c>
      <c r="X770">
        <f t="shared" si="171"/>
        <v>4829.33968</v>
      </c>
      <c r="Y770">
        <f t="shared" si="172"/>
        <v>4828.6998000000003</v>
      </c>
      <c r="Z770">
        <f t="shared" si="173"/>
        <v>4819.0247900000004</v>
      </c>
      <c r="AA770">
        <f t="shared" si="174"/>
        <v>4833.9431100000002</v>
      </c>
      <c r="AB770">
        <f t="shared" si="175"/>
        <v>4800.9825199999996</v>
      </c>
      <c r="AC770">
        <f t="shared" si="176"/>
        <v>4825.0868200000004</v>
      </c>
      <c r="AE770">
        <f t="shared" si="177"/>
        <v>4829.33968</v>
      </c>
      <c r="AF770">
        <f t="shared" si="178"/>
        <v>4819.0247900000004</v>
      </c>
      <c r="AG770">
        <f t="shared" si="179"/>
        <v>4800.9825199999996</v>
      </c>
    </row>
    <row r="771" spans="1:33" x14ac:dyDescent="0.55000000000000004">
      <c r="A771">
        <f>ALGLIB_SSA_XAUUSD!J771</f>
        <v>1775628300</v>
      </c>
      <c r="B771" t="str">
        <f>_xlfn.XLOOKUP($A771,ALGLIB_SSA_XAUUSD!$A$2:$A$1001,ALGLIB_SSA_XAUUSD!$B$2:$B$1001,"",0)</f>
        <v/>
      </c>
      <c r="C771" t="str">
        <f>_xlfn.XLOOKUP($A771,ALGLIB_SSA_XAUUSD!$A$2:$A$1001,ALGLIB_SSA_XAUUSD!$C$2:$C$1001,"",0)</f>
        <v/>
      </c>
      <c r="D771" s="1">
        <f>D770+(D782-D770)*1/12</f>
        <v>4819.873333333333</v>
      </c>
      <c r="E771" s="1">
        <f>E770+(E782-E770)*1/12</f>
        <v>4805.5446358333338</v>
      </c>
      <c r="F771" s="1">
        <f>F770+(F782-F770)*1/12</f>
        <v>4810.1317575000003</v>
      </c>
      <c r="G771" s="1">
        <f>G770+(G782-G770)*1/12</f>
        <v>4818.6102908333341</v>
      </c>
      <c r="H771" s="1">
        <f>H770+(H782-H770)*1/12</f>
        <v>4800.467864166666</v>
      </c>
      <c r="I771" t="str">
        <f>_xlfn.XLOOKUP($A771,ALGLIB_SSA_XAUUSD!$J$2:$J$1001,ALGLIB_SSA_XAUUSD!$K$2:$K$1001,"",0)</f>
        <v>XAUUSD</v>
      </c>
      <c r="J771" t="str">
        <f>_xlfn.XLOOKUP($A771,ALGLIB_SSA_XAUUSD!$J$2:$J$1001,ALGLIB_SSA_XAUUSD!$L$2:$L$1001,"",0)</f>
        <v>M5</v>
      </c>
      <c r="K771">
        <f>_xlfn.XLOOKUP($A771,ALGLIB_SSA_XAUUSD!$J$2:$J$1001,ALGLIB_SSA_XAUUSD!$M$2:$M$1001,"",0)</f>
        <v>4824.4799999999996</v>
      </c>
      <c r="L771">
        <f>_xlfn.XLOOKUP($A771,ALGLIB_SSA_XAUUSD!$J$2:$J$1001,ALGLIB_SSA_XAUUSD!$N$2:$N$1001,"",0)</f>
        <v>4829.6446599999999</v>
      </c>
      <c r="M771">
        <f>_xlfn.XLOOKUP($A771,ALGLIB_SSA_XAUUSD!$J$2:$J$1001,ALGLIB_SSA_XAUUSD!$O$2:$O$1001,"",0)</f>
        <v>4829.1722300000001</v>
      </c>
      <c r="N771">
        <f>_xlfn.XLOOKUP($A771,ALGLIB_SSA_XAUUSD!$J$2:$J$1001,ALGLIB_SSA_XAUUSD!$P$2:$P$1001,"",0)</f>
        <v>4833.5598399999999</v>
      </c>
      <c r="O771">
        <f>_xlfn.XLOOKUP($A771,ALGLIB_SSA_XAUUSD!$J$2:$J$1001,ALGLIB_SSA_XAUUSD!$Q$2:$Q$1001,"",0)</f>
        <v>4825.5028599999996</v>
      </c>
      <c r="R771">
        <f t="shared" ref="R771:R834" si="180">A771</f>
        <v>1775628300</v>
      </c>
      <c r="S771" t="str">
        <f t="shared" ref="S771:S834" si="181">I771</f>
        <v>XAUUSD</v>
      </c>
      <c r="T771" t="str">
        <f t="shared" ref="T771:T834" si="182">J771</f>
        <v>M5</v>
      </c>
      <c r="U771">
        <f t="shared" ref="U771:U834" si="183">K771</f>
        <v>4824.4799999999996</v>
      </c>
      <c r="V771">
        <f t="shared" ref="V771:V834" si="184">E771</f>
        <v>4805.5446358333338</v>
      </c>
      <c r="W771">
        <f t="shared" ref="W771:W834" si="185">F771</f>
        <v>4810.1317575000003</v>
      </c>
      <c r="X771">
        <f t="shared" ref="X771:X834" si="186">L771</f>
        <v>4829.6446599999999</v>
      </c>
      <c r="Y771">
        <f t="shared" ref="Y771:Y834" si="187">M771</f>
        <v>4829.1722300000001</v>
      </c>
      <c r="Z771">
        <f t="shared" ref="Z771:Z834" si="188">G771</f>
        <v>4818.6102908333341</v>
      </c>
      <c r="AA771">
        <f t="shared" ref="AA771:AA834" si="189">N771</f>
        <v>4833.5598399999999</v>
      </c>
      <c r="AB771">
        <f t="shared" ref="AB771:AB834" si="190">H771</f>
        <v>4800.467864166666</v>
      </c>
      <c r="AC771">
        <f t="shared" ref="AC771:AC834" si="191">O771</f>
        <v>4825.5028599999996</v>
      </c>
      <c r="AE771">
        <f t="shared" ref="AE771:AE834" si="192">X771</f>
        <v>4829.6446599999999</v>
      </c>
      <c r="AF771">
        <f t="shared" ref="AF771:AF834" si="193">Z771</f>
        <v>4818.6102908333341</v>
      </c>
      <c r="AG771">
        <f t="shared" ref="AG771:AG834" si="194">AB771</f>
        <v>4800.467864166666</v>
      </c>
    </row>
    <row r="772" spans="1:33" x14ac:dyDescent="0.55000000000000004">
      <c r="A772">
        <f>ALGLIB_SSA_XAUUSD!J772</f>
        <v>1775628600</v>
      </c>
      <c r="B772" t="str">
        <f>_xlfn.XLOOKUP($A772,ALGLIB_SSA_XAUUSD!$A$2:$A$1001,ALGLIB_SSA_XAUUSD!$B$2:$B$1001,"",0)</f>
        <v/>
      </c>
      <c r="C772" t="str">
        <f>_xlfn.XLOOKUP($A772,ALGLIB_SSA_XAUUSD!$A$2:$A$1001,ALGLIB_SSA_XAUUSD!$C$2:$C$1001,"",0)</f>
        <v/>
      </c>
      <c r="D772" s="1">
        <f>D770+(D782-D770)*2/12</f>
        <v>4819.2966666666662</v>
      </c>
      <c r="E772" s="1">
        <f>E770+(E782-E770)*2/12</f>
        <v>4805.0897116666665</v>
      </c>
      <c r="F772" s="1">
        <f>F770+(F782-F770)*2/12</f>
        <v>4809.7147450000002</v>
      </c>
      <c r="G772" s="1">
        <f>G770+(G782-G770)*2/12</f>
        <v>4818.195791666667</v>
      </c>
      <c r="H772" s="1">
        <f>H770+(H782-H770)*2/12</f>
        <v>4799.9532083333334</v>
      </c>
      <c r="I772" t="str">
        <f>_xlfn.XLOOKUP($A772,ALGLIB_SSA_XAUUSD!$J$2:$J$1001,ALGLIB_SSA_XAUUSD!$K$2:$K$1001,"",0)</f>
        <v>XAUUSD</v>
      </c>
      <c r="J772" t="str">
        <f>_xlfn.XLOOKUP($A772,ALGLIB_SSA_XAUUSD!$J$2:$J$1001,ALGLIB_SSA_XAUUSD!$L$2:$L$1001,"",0)</f>
        <v>M5</v>
      </c>
      <c r="K772">
        <f>_xlfn.XLOOKUP($A772,ALGLIB_SSA_XAUUSD!$J$2:$J$1001,ALGLIB_SSA_XAUUSD!$M$2:$M$1001,"",0)</f>
        <v>4826.4399999999996</v>
      </c>
      <c r="L772">
        <f>_xlfn.XLOOKUP($A772,ALGLIB_SSA_XAUUSD!$J$2:$J$1001,ALGLIB_SSA_XAUUSD!$N$2:$N$1001,"",0)</f>
        <v>4830.3548799999999</v>
      </c>
      <c r="M772">
        <f>_xlfn.XLOOKUP($A772,ALGLIB_SSA_XAUUSD!$J$2:$J$1001,ALGLIB_SSA_XAUUSD!$O$2:$O$1001,"",0)</f>
        <v>4829.7635499999997</v>
      </c>
      <c r="N772">
        <f>_xlfn.XLOOKUP($A772,ALGLIB_SSA_XAUUSD!$J$2:$J$1001,ALGLIB_SSA_XAUUSD!$P$2:$P$1001,"",0)</f>
        <v>4833.4672</v>
      </c>
      <c r="O772">
        <f>_xlfn.XLOOKUP($A772,ALGLIB_SSA_XAUUSD!$J$2:$J$1001,ALGLIB_SSA_XAUUSD!$Q$2:$Q$1001,"",0)</f>
        <v>4826.2445500000003</v>
      </c>
      <c r="R772">
        <f t="shared" si="180"/>
        <v>1775628600</v>
      </c>
      <c r="S772" t="str">
        <f t="shared" si="181"/>
        <v>XAUUSD</v>
      </c>
      <c r="T772" t="str">
        <f t="shared" si="182"/>
        <v>M5</v>
      </c>
      <c r="U772">
        <f t="shared" si="183"/>
        <v>4826.4399999999996</v>
      </c>
      <c r="V772">
        <f t="shared" si="184"/>
        <v>4805.0897116666665</v>
      </c>
      <c r="W772">
        <f t="shared" si="185"/>
        <v>4809.7147450000002</v>
      </c>
      <c r="X772">
        <f t="shared" si="186"/>
        <v>4830.3548799999999</v>
      </c>
      <c r="Y772">
        <f t="shared" si="187"/>
        <v>4829.7635499999997</v>
      </c>
      <c r="Z772">
        <f t="shared" si="188"/>
        <v>4818.195791666667</v>
      </c>
      <c r="AA772">
        <f t="shared" si="189"/>
        <v>4833.4672</v>
      </c>
      <c r="AB772">
        <f t="shared" si="190"/>
        <v>4799.9532083333334</v>
      </c>
      <c r="AC772">
        <f t="shared" si="191"/>
        <v>4826.2445500000003</v>
      </c>
      <c r="AE772">
        <f t="shared" si="192"/>
        <v>4830.3548799999999</v>
      </c>
      <c r="AF772">
        <f t="shared" si="193"/>
        <v>4818.195791666667</v>
      </c>
      <c r="AG772">
        <f t="shared" si="194"/>
        <v>4799.9532083333334</v>
      </c>
    </row>
    <row r="773" spans="1:33" x14ac:dyDescent="0.55000000000000004">
      <c r="A773">
        <f>ALGLIB_SSA_XAUUSD!J773</f>
        <v>1775628900</v>
      </c>
      <c r="B773" t="str">
        <f>_xlfn.XLOOKUP($A773,ALGLIB_SSA_XAUUSD!$A$2:$A$1001,ALGLIB_SSA_XAUUSD!$B$2:$B$1001,"",0)</f>
        <v/>
      </c>
      <c r="C773" t="str">
        <f>_xlfn.XLOOKUP($A773,ALGLIB_SSA_XAUUSD!$A$2:$A$1001,ALGLIB_SSA_XAUUSD!$C$2:$C$1001,"",0)</f>
        <v/>
      </c>
      <c r="D773" s="1">
        <f>D770+(D782-D770)*3/12</f>
        <v>4818.7199999999993</v>
      </c>
      <c r="E773" s="1">
        <f>E770+(E782-E770)*3/12</f>
        <v>4804.6347875000001</v>
      </c>
      <c r="F773" s="1">
        <f>F770+(F782-F770)*3/12</f>
        <v>4809.2977325000002</v>
      </c>
      <c r="G773" s="1">
        <f>G770+(G782-G770)*3/12</f>
        <v>4817.7812924999998</v>
      </c>
      <c r="H773" s="1">
        <f>H770+(H782-H770)*3/12</f>
        <v>4799.4385524999998</v>
      </c>
      <c r="I773" t="str">
        <f>_xlfn.XLOOKUP($A773,ALGLIB_SSA_XAUUSD!$J$2:$J$1001,ALGLIB_SSA_XAUUSD!$K$2:$K$1001,"",0)</f>
        <v>XAUUSD</v>
      </c>
      <c r="J773" t="str">
        <f>_xlfn.XLOOKUP($A773,ALGLIB_SSA_XAUUSD!$J$2:$J$1001,ALGLIB_SSA_XAUUSD!$L$2:$L$1001,"",0)</f>
        <v>M5</v>
      </c>
      <c r="K773">
        <f>_xlfn.XLOOKUP($A773,ALGLIB_SSA_XAUUSD!$J$2:$J$1001,ALGLIB_SSA_XAUUSD!$M$2:$M$1001,"",0)</f>
        <v>4830.6899999999996</v>
      </c>
      <c r="L773">
        <f>_xlfn.XLOOKUP($A773,ALGLIB_SSA_XAUUSD!$J$2:$J$1001,ALGLIB_SSA_XAUUSD!$N$2:$N$1001,"",0)</f>
        <v>4831.4295099999999</v>
      </c>
      <c r="M773">
        <f>_xlfn.XLOOKUP($A773,ALGLIB_SSA_XAUUSD!$J$2:$J$1001,ALGLIB_SSA_XAUUSD!$O$2:$O$1001,"",0)</f>
        <v>4830.5965299999998</v>
      </c>
      <c r="N773">
        <f>_xlfn.XLOOKUP($A773,ALGLIB_SSA_XAUUSD!$J$2:$J$1001,ALGLIB_SSA_XAUUSD!$P$2:$P$1001,"",0)</f>
        <v>4833.9708899999996</v>
      </c>
      <c r="O773">
        <f>_xlfn.XLOOKUP($A773,ALGLIB_SSA_XAUUSD!$J$2:$J$1001,ALGLIB_SSA_XAUUSD!$Q$2:$Q$1001,"",0)</f>
        <v>4827.3134899999995</v>
      </c>
      <c r="R773">
        <f t="shared" si="180"/>
        <v>1775628900</v>
      </c>
      <c r="S773" t="str">
        <f t="shared" si="181"/>
        <v>XAUUSD</v>
      </c>
      <c r="T773" t="str">
        <f t="shared" si="182"/>
        <v>M5</v>
      </c>
      <c r="U773">
        <f t="shared" si="183"/>
        <v>4830.6899999999996</v>
      </c>
      <c r="V773">
        <f t="shared" si="184"/>
        <v>4804.6347875000001</v>
      </c>
      <c r="W773">
        <f t="shared" si="185"/>
        <v>4809.2977325000002</v>
      </c>
      <c r="X773">
        <f t="shared" si="186"/>
        <v>4831.4295099999999</v>
      </c>
      <c r="Y773">
        <f t="shared" si="187"/>
        <v>4830.5965299999998</v>
      </c>
      <c r="Z773">
        <f t="shared" si="188"/>
        <v>4817.7812924999998</v>
      </c>
      <c r="AA773">
        <f t="shared" si="189"/>
        <v>4833.9708899999996</v>
      </c>
      <c r="AB773">
        <f t="shared" si="190"/>
        <v>4799.4385524999998</v>
      </c>
      <c r="AC773">
        <f t="shared" si="191"/>
        <v>4827.3134899999995</v>
      </c>
      <c r="AE773">
        <f t="shared" si="192"/>
        <v>4831.4295099999999</v>
      </c>
      <c r="AF773">
        <f t="shared" si="193"/>
        <v>4817.7812924999998</v>
      </c>
      <c r="AG773">
        <f t="shared" si="194"/>
        <v>4799.4385524999998</v>
      </c>
    </row>
    <row r="774" spans="1:33" x14ac:dyDescent="0.55000000000000004">
      <c r="A774">
        <f>ALGLIB_SSA_XAUUSD!J774</f>
        <v>1775629200</v>
      </c>
      <c r="B774" t="str">
        <f>_xlfn.XLOOKUP($A774,ALGLIB_SSA_XAUUSD!$A$2:$A$1001,ALGLIB_SSA_XAUUSD!$B$2:$B$1001,"",0)</f>
        <v/>
      </c>
      <c r="C774" t="str">
        <f>_xlfn.XLOOKUP($A774,ALGLIB_SSA_XAUUSD!$A$2:$A$1001,ALGLIB_SSA_XAUUSD!$C$2:$C$1001,"",0)</f>
        <v/>
      </c>
      <c r="D774" s="1">
        <f>D770+(D782-D770)*4/12</f>
        <v>4818.1433333333334</v>
      </c>
      <c r="E774" s="1">
        <f>E770+(E782-E770)*4/12</f>
        <v>4804.1798633333337</v>
      </c>
      <c r="F774" s="1">
        <f>F770+(F782-F770)*4/12</f>
        <v>4808.8807200000001</v>
      </c>
      <c r="G774" s="1">
        <f>G770+(G782-G770)*4/12</f>
        <v>4817.3667933333336</v>
      </c>
      <c r="H774" s="1">
        <f>H770+(H782-H770)*4/12</f>
        <v>4798.9238966666662</v>
      </c>
      <c r="I774" t="str">
        <f>_xlfn.XLOOKUP($A774,ALGLIB_SSA_XAUUSD!$J$2:$J$1001,ALGLIB_SSA_XAUUSD!$K$2:$K$1001,"",0)</f>
        <v>XAUUSD</v>
      </c>
      <c r="J774" t="str">
        <f>_xlfn.XLOOKUP($A774,ALGLIB_SSA_XAUUSD!$J$2:$J$1001,ALGLIB_SSA_XAUUSD!$L$2:$L$1001,"",0)</f>
        <v>M5</v>
      </c>
      <c r="K774">
        <f>_xlfn.XLOOKUP($A774,ALGLIB_SSA_XAUUSD!$J$2:$J$1001,ALGLIB_SSA_XAUUSD!$M$2:$M$1001,"",0)</f>
        <v>4833.68</v>
      </c>
      <c r="L774">
        <f>_xlfn.XLOOKUP($A774,ALGLIB_SSA_XAUUSD!$J$2:$J$1001,ALGLIB_SSA_XAUUSD!$N$2:$N$1001,"",0)</f>
        <v>4832.5776699999997</v>
      </c>
      <c r="M774">
        <f>_xlfn.XLOOKUP($A774,ALGLIB_SSA_XAUUSD!$J$2:$J$1001,ALGLIB_SSA_XAUUSD!$O$2:$O$1001,"",0)</f>
        <v>4831.5870999999997</v>
      </c>
      <c r="N774">
        <f>_xlfn.XLOOKUP($A774,ALGLIB_SSA_XAUUSD!$J$2:$J$1001,ALGLIB_SSA_XAUUSD!$P$2:$P$1001,"",0)</f>
        <v>4834.9796299999998</v>
      </c>
      <c r="O774">
        <f>_xlfn.XLOOKUP($A774,ALGLIB_SSA_XAUUSD!$J$2:$J$1001,ALGLIB_SSA_XAUUSD!$Q$2:$Q$1001,"",0)</f>
        <v>4828.57762</v>
      </c>
      <c r="R774">
        <f t="shared" si="180"/>
        <v>1775629200</v>
      </c>
      <c r="S774" t="str">
        <f t="shared" si="181"/>
        <v>XAUUSD</v>
      </c>
      <c r="T774" t="str">
        <f t="shared" si="182"/>
        <v>M5</v>
      </c>
      <c r="U774">
        <f t="shared" si="183"/>
        <v>4833.68</v>
      </c>
      <c r="V774">
        <f t="shared" si="184"/>
        <v>4804.1798633333337</v>
      </c>
      <c r="W774">
        <f t="shared" si="185"/>
        <v>4808.8807200000001</v>
      </c>
      <c r="X774">
        <f t="shared" si="186"/>
        <v>4832.5776699999997</v>
      </c>
      <c r="Y774">
        <f t="shared" si="187"/>
        <v>4831.5870999999997</v>
      </c>
      <c r="Z774">
        <f t="shared" si="188"/>
        <v>4817.3667933333336</v>
      </c>
      <c r="AA774">
        <f t="shared" si="189"/>
        <v>4834.9796299999998</v>
      </c>
      <c r="AB774">
        <f t="shared" si="190"/>
        <v>4798.9238966666662</v>
      </c>
      <c r="AC774">
        <f t="shared" si="191"/>
        <v>4828.57762</v>
      </c>
      <c r="AE774">
        <f t="shared" si="192"/>
        <v>4832.5776699999997</v>
      </c>
      <c r="AF774">
        <f t="shared" si="193"/>
        <v>4817.3667933333336</v>
      </c>
      <c r="AG774">
        <f t="shared" si="194"/>
        <v>4798.9238966666662</v>
      </c>
    </row>
    <row r="775" spans="1:33" x14ac:dyDescent="0.55000000000000004">
      <c r="A775">
        <f>ALGLIB_SSA_XAUUSD!J775</f>
        <v>1775629500</v>
      </c>
      <c r="B775" t="str">
        <f>_xlfn.XLOOKUP($A775,ALGLIB_SSA_XAUUSD!$A$2:$A$1001,ALGLIB_SSA_XAUUSD!$B$2:$B$1001,"",0)</f>
        <v/>
      </c>
      <c r="C775" t="str">
        <f>_xlfn.XLOOKUP($A775,ALGLIB_SSA_XAUUSD!$A$2:$A$1001,ALGLIB_SSA_XAUUSD!$C$2:$C$1001,"",0)</f>
        <v/>
      </c>
      <c r="D775" s="1">
        <f>D770+(D782-D770)*5/12</f>
        <v>4817.5666666666666</v>
      </c>
      <c r="E775" s="1">
        <f>E770+(E782-E770)*5/12</f>
        <v>4803.7249391666664</v>
      </c>
      <c r="F775" s="1">
        <f>F770+(F782-F770)*5/12</f>
        <v>4808.4637075000001</v>
      </c>
      <c r="G775" s="1">
        <f>G770+(G782-G770)*5/12</f>
        <v>4816.9522941666673</v>
      </c>
      <c r="H775" s="1">
        <f>H770+(H782-H770)*5/12</f>
        <v>4798.4092408333336</v>
      </c>
      <c r="I775" t="str">
        <f>_xlfn.XLOOKUP($A775,ALGLIB_SSA_XAUUSD!$J$2:$J$1001,ALGLIB_SSA_XAUUSD!$K$2:$K$1001,"",0)</f>
        <v>XAUUSD</v>
      </c>
      <c r="J775" t="str">
        <f>_xlfn.XLOOKUP($A775,ALGLIB_SSA_XAUUSD!$J$2:$J$1001,ALGLIB_SSA_XAUUSD!$L$2:$L$1001,"",0)</f>
        <v>M5</v>
      </c>
      <c r="K775">
        <f>_xlfn.XLOOKUP($A775,ALGLIB_SSA_XAUUSD!$J$2:$J$1001,ALGLIB_SSA_XAUUSD!$M$2:$M$1001,"",0)</f>
        <v>4836.63</v>
      </c>
      <c r="L775">
        <f>_xlfn.XLOOKUP($A775,ALGLIB_SSA_XAUUSD!$J$2:$J$1001,ALGLIB_SSA_XAUUSD!$N$2:$N$1001,"",0)</f>
        <v>4833.4215199999999</v>
      </c>
      <c r="M775">
        <f>_xlfn.XLOOKUP($A775,ALGLIB_SSA_XAUUSD!$J$2:$J$1001,ALGLIB_SSA_XAUUSD!$O$2:$O$1001,"",0)</f>
        <v>4832.5043100000003</v>
      </c>
      <c r="N775">
        <f>_xlfn.XLOOKUP($A775,ALGLIB_SSA_XAUUSD!$J$2:$J$1001,ALGLIB_SSA_XAUUSD!$P$2:$P$1001,"",0)</f>
        <v>4836.1170400000001</v>
      </c>
      <c r="O775">
        <f>_xlfn.XLOOKUP($A775,ALGLIB_SSA_XAUUSD!$J$2:$J$1001,ALGLIB_SSA_XAUUSD!$Q$2:$Q$1001,"",0)</f>
        <v>4829.6617800000004</v>
      </c>
      <c r="R775">
        <f t="shared" si="180"/>
        <v>1775629500</v>
      </c>
      <c r="S775" t="str">
        <f t="shared" si="181"/>
        <v>XAUUSD</v>
      </c>
      <c r="T775" t="str">
        <f t="shared" si="182"/>
        <v>M5</v>
      </c>
      <c r="U775">
        <f t="shared" si="183"/>
        <v>4836.63</v>
      </c>
      <c r="V775">
        <f t="shared" si="184"/>
        <v>4803.7249391666664</v>
      </c>
      <c r="W775">
        <f t="shared" si="185"/>
        <v>4808.4637075000001</v>
      </c>
      <c r="X775">
        <f t="shared" si="186"/>
        <v>4833.4215199999999</v>
      </c>
      <c r="Y775">
        <f t="shared" si="187"/>
        <v>4832.5043100000003</v>
      </c>
      <c r="Z775">
        <f t="shared" si="188"/>
        <v>4816.9522941666673</v>
      </c>
      <c r="AA775">
        <f t="shared" si="189"/>
        <v>4836.1170400000001</v>
      </c>
      <c r="AB775">
        <f t="shared" si="190"/>
        <v>4798.4092408333336</v>
      </c>
      <c r="AC775">
        <f t="shared" si="191"/>
        <v>4829.6617800000004</v>
      </c>
      <c r="AE775">
        <f t="shared" si="192"/>
        <v>4833.4215199999999</v>
      </c>
      <c r="AF775">
        <f t="shared" si="193"/>
        <v>4816.9522941666673</v>
      </c>
      <c r="AG775">
        <f t="shared" si="194"/>
        <v>4798.4092408333336</v>
      </c>
    </row>
    <row r="776" spans="1:33" x14ac:dyDescent="0.55000000000000004">
      <c r="A776">
        <f>ALGLIB_SSA_XAUUSD!J776</f>
        <v>1775629800</v>
      </c>
      <c r="B776" t="str">
        <f>_xlfn.XLOOKUP($A776,ALGLIB_SSA_XAUUSD!$A$2:$A$1001,ALGLIB_SSA_XAUUSD!$B$2:$B$1001,"",0)</f>
        <v/>
      </c>
      <c r="C776" t="str">
        <f>_xlfn.XLOOKUP($A776,ALGLIB_SSA_XAUUSD!$A$2:$A$1001,ALGLIB_SSA_XAUUSD!$C$2:$C$1001,"",0)</f>
        <v/>
      </c>
      <c r="D776" s="1">
        <f>D770+(D782-D770)*6/12</f>
        <v>4816.99</v>
      </c>
      <c r="E776" s="1">
        <f>E770+(E782-E770)*6/12</f>
        <v>4803.2700150000001</v>
      </c>
      <c r="F776" s="1">
        <f>F770+(F782-F770)*6/12</f>
        <v>4808.046695</v>
      </c>
      <c r="G776" s="1">
        <f>G770+(G782-G770)*6/12</f>
        <v>4816.5377950000002</v>
      </c>
      <c r="H776" s="1">
        <f>H770+(H782-H770)*6/12</f>
        <v>4797.894585</v>
      </c>
      <c r="I776" t="str">
        <f>_xlfn.XLOOKUP($A776,ALGLIB_SSA_XAUUSD!$J$2:$J$1001,ALGLIB_SSA_XAUUSD!$K$2:$K$1001,"",0)</f>
        <v>XAUUSD</v>
      </c>
      <c r="J776" t="str">
        <f>_xlfn.XLOOKUP($A776,ALGLIB_SSA_XAUUSD!$J$2:$J$1001,ALGLIB_SSA_XAUUSD!$L$2:$L$1001,"",0)</f>
        <v>M5</v>
      </c>
      <c r="K776">
        <f>_xlfn.XLOOKUP($A776,ALGLIB_SSA_XAUUSD!$J$2:$J$1001,ALGLIB_SSA_XAUUSD!$M$2:$M$1001,"",0)</f>
        <v>4832.95</v>
      </c>
      <c r="L776">
        <f>_xlfn.XLOOKUP($A776,ALGLIB_SSA_XAUUSD!$J$2:$J$1001,ALGLIB_SSA_XAUUSD!$N$2:$N$1001,"",0)</f>
        <v>4833.5772800000004</v>
      </c>
      <c r="M776">
        <f>_xlfn.XLOOKUP($A776,ALGLIB_SSA_XAUUSD!$J$2:$J$1001,ALGLIB_SSA_XAUUSD!$O$2:$O$1001,"",0)</f>
        <v>4833.0407999999998</v>
      </c>
      <c r="N776">
        <f>_xlfn.XLOOKUP($A776,ALGLIB_SSA_XAUUSD!$J$2:$J$1001,ALGLIB_SSA_XAUUSD!$P$2:$P$1001,"",0)</f>
        <v>4836.9983700000003</v>
      </c>
      <c r="O776">
        <f>_xlfn.XLOOKUP($A776,ALGLIB_SSA_XAUUSD!$J$2:$J$1001,ALGLIB_SSA_XAUUSD!$Q$2:$Q$1001,"",0)</f>
        <v>4830.2076399999996</v>
      </c>
      <c r="R776">
        <f t="shared" si="180"/>
        <v>1775629800</v>
      </c>
      <c r="S776" t="str">
        <f t="shared" si="181"/>
        <v>XAUUSD</v>
      </c>
      <c r="T776" t="str">
        <f t="shared" si="182"/>
        <v>M5</v>
      </c>
      <c r="U776">
        <f t="shared" si="183"/>
        <v>4832.95</v>
      </c>
      <c r="V776">
        <f t="shared" si="184"/>
        <v>4803.2700150000001</v>
      </c>
      <c r="W776">
        <f t="shared" si="185"/>
        <v>4808.046695</v>
      </c>
      <c r="X776">
        <f t="shared" si="186"/>
        <v>4833.5772800000004</v>
      </c>
      <c r="Y776">
        <f t="shared" si="187"/>
        <v>4833.0407999999998</v>
      </c>
      <c r="Z776">
        <f t="shared" si="188"/>
        <v>4816.5377950000002</v>
      </c>
      <c r="AA776">
        <f t="shared" si="189"/>
        <v>4836.9983700000003</v>
      </c>
      <c r="AB776">
        <f t="shared" si="190"/>
        <v>4797.894585</v>
      </c>
      <c r="AC776">
        <f t="shared" si="191"/>
        <v>4830.2076399999996</v>
      </c>
      <c r="AE776">
        <f t="shared" si="192"/>
        <v>4833.5772800000004</v>
      </c>
      <c r="AF776">
        <f t="shared" si="193"/>
        <v>4816.5377950000002</v>
      </c>
      <c r="AG776">
        <f t="shared" si="194"/>
        <v>4797.894585</v>
      </c>
    </row>
    <row r="777" spans="1:33" x14ac:dyDescent="0.55000000000000004">
      <c r="A777">
        <f>ALGLIB_SSA_XAUUSD!J777</f>
        <v>1775630100</v>
      </c>
      <c r="B777" t="str">
        <f>_xlfn.XLOOKUP($A777,ALGLIB_SSA_XAUUSD!$A$2:$A$1001,ALGLIB_SSA_XAUUSD!$B$2:$B$1001,"",0)</f>
        <v/>
      </c>
      <c r="C777" t="str">
        <f>_xlfn.XLOOKUP($A777,ALGLIB_SSA_XAUUSD!$A$2:$A$1001,ALGLIB_SSA_XAUUSD!$C$2:$C$1001,"",0)</f>
        <v/>
      </c>
      <c r="D777" s="1">
        <f>D770+(D782-D770)*7/12</f>
        <v>4816.413333333333</v>
      </c>
      <c r="E777" s="1">
        <f>E770+(E782-E770)*7/12</f>
        <v>4802.8150908333337</v>
      </c>
      <c r="F777" s="1">
        <f>F770+(F782-F770)*7/12</f>
        <v>4807.6296824999999</v>
      </c>
      <c r="G777" s="1">
        <f>G770+(G782-G770)*7/12</f>
        <v>4816.123295833333</v>
      </c>
      <c r="H777" s="1">
        <f>H770+(H782-H770)*7/12</f>
        <v>4797.3799291666664</v>
      </c>
      <c r="I777" t="str">
        <f>_xlfn.XLOOKUP($A777,ALGLIB_SSA_XAUUSD!$J$2:$J$1001,ALGLIB_SSA_XAUUSD!$K$2:$K$1001,"",0)</f>
        <v>XAUUSD</v>
      </c>
      <c r="J777" t="str">
        <f>_xlfn.XLOOKUP($A777,ALGLIB_SSA_XAUUSD!$J$2:$J$1001,ALGLIB_SSA_XAUUSD!$L$2:$L$1001,"",0)</f>
        <v>M5</v>
      </c>
      <c r="K777">
        <f>_xlfn.XLOOKUP($A777,ALGLIB_SSA_XAUUSD!$J$2:$J$1001,ALGLIB_SSA_XAUUSD!$M$2:$M$1001,"",0)</f>
        <v>4831.5</v>
      </c>
      <c r="L777">
        <f>_xlfn.XLOOKUP($A777,ALGLIB_SSA_XAUUSD!$J$2:$J$1001,ALGLIB_SSA_XAUUSD!$N$2:$N$1001,"",0)</f>
        <v>4832.8882299999996</v>
      </c>
      <c r="M777">
        <f>_xlfn.XLOOKUP($A777,ALGLIB_SSA_XAUUSD!$J$2:$J$1001,ALGLIB_SSA_XAUUSD!$O$2:$O$1001,"",0)</f>
        <v>4832.9645099999998</v>
      </c>
      <c r="N777">
        <f>_xlfn.XLOOKUP($A777,ALGLIB_SSA_XAUUSD!$J$2:$J$1001,ALGLIB_SSA_XAUUSD!$P$2:$P$1001,"",0)</f>
        <v>4837.2151999999996</v>
      </c>
      <c r="O777">
        <f>_xlfn.XLOOKUP($A777,ALGLIB_SSA_XAUUSD!$J$2:$J$1001,ALGLIB_SSA_XAUUSD!$Q$2:$Q$1001,"",0)</f>
        <v>4829.9800699999996</v>
      </c>
      <c r="R777">
        <f t="shared" si="180"/>
        <v>1775630100</v>
      </c>
      <c r="S777" t="str">
        <f t="shared" si="181"/>
        <v>XAUUSD</v>
      </c>
      <c r="T777" t="str">
        <f t="shared" si="182"/>
        <v>M5</v>
      </c>
      <c r="U777">
        <f t="shared" si="183"/>
        <v>4831.5</v>
      </c>
      <c r="V777">
        <f t="shared" si="184"/>
        <v>4802.8150908333337</v>
      </c>
      <c r="W777">
        <f t="shared" si="185"/>
        <v>4807.6296824999999</v>
      </c>
      <c r="X777">
        <f t="shared" si="186"/>
        <v>4832.8882299999996</v>
      </c>
      <c r="Y777">
        <f t="shared" si="187"/>
        <v>4832.9645099999998</v>
      </c>
      <c r="Z777">
        <f t="shared" si="188"/>
        <v>4816.123295833333</v>
      </c>
      <c r="AA777">
        <f t="shared" si="189"/>
        <v>4837.2151999999996</v>
      </c>
      <c r="AB777">
        <f t="shared" si="190"/>
        <v>4797.3799291666664</v>
      </c>
      <c r="AC777">
        <f t="shared" si="191"/>
        <v>4829.9800699999996</v>
      </c>
      <c r="AE777">
        <f t="shared" si="192"/>
        <v>4832.8882299999996</v>
      </c>
      <c r="AF777">
        <f t="shared" si="193"/>
        <v>4816.123295833333</v>
      </c>
      <c r="AG777">
        <f t="shared" si="194"/>
        <v>4797.3799291666664</v>
      </c>
    </row>
    <row r="778" spans="1:33" x14ac:dyDescent="0.55000000000000004">
      <c r="A778">
        <f>ALGLIB_SSA_XAUUSD!J778</f>
        <v>1775630400</v>
      </c>
      <c r="B778" t="str">
        <f>_xlfn.XLOOKUP($A778,ALGLIB_SSA_XAUUSD!$A$2:$A$1001,ALGLIB_SSA_XAUUSD!$B$2:$B$1001,"",0)</f>
        <v/>
      </c>
      <c r="C778" t="str">
        <f>_xlfn.XLOOKUP($A778,ALGLIB_SSA_XAUUSD!$A$2:$A$1001,ALGLIB_SSA_XAUUSD!$C$2:$C$1001,"",0)</f>
        <v/>
      </c>
      <c r="D778" s="1">
        <f>D770+(D782-D770)*8/12</f>
        <v>4815.8366666666661</v>
      </c>
      <c r="E778" s="1">
        <f>E770+(E782-E770)*8/12</f>
        <v>4802.3601666666664</v>
      </c>
      <c r="F778" s="1">
        <f>F770+(F782-F770)*8/12</f>
        <v>4807.2126699999999</v>
      </c>
      <c r="G778" s="1">
        <f>G770+(G782-G770)*8/12</f>
        <v>4815.7087966666668</v>
      </c>
      <c r="H778" s="1">
        <f>H770+(H782-H770)*8/12</f>
        <v>4796.8652733333338</v>
      </c>
      <c r="I778" t="str">
        <f>_xlfn.XLOOKUP($A778,ALGLIB_SSA_XAUUSD!$J$2:$J$1001,ALGLIB_SSA_XAUUSD!$K$2:$K$1001,"",0)</f>
        <v>XAUUSD</v>
      </c>
      <c r="J778" t="str">
        <f>_xlfn.XLOOKUP($A778,ALGLIB_SSA_XAUUSD!$J$2:$J$1001,ALGLIB_SSA_XAUUSD!$L$2:$L$1001,"",0)</f>
        <v>M5</v>
      </c>
      <c r="K778">
        <f>_xlfn.XLOOKUP($A778,ALGLIB_SSA_XAUUSD!$J$2:$J$1001,ALGLIB_SSA_XAUUSD!$M$2:$M$1001,"",0)</f>
        <v>4835.71</v>
      </c>
      <c r="L778">
        <f>_xlfn.XLOOKUP($A778,ALGLIB_SSA_XAUUSD!$J$2:$J$1001,ALGLIB_SSA_XAUUSD!$N$2:$N$1001,"",0)</f>
        <v>4831.2693900000004</v>
      </c>
      <c r="M778">
        <f>_xlfn.XLOOKUP($A778,ALGLIB_SSA_XAUUSD!$J$2:$J$1001,ALGLIB_SSA_XAUUSD!$O$2:$O$1001,"",0)</f>
        <v>4832.1169499999996</v>
      </c>
      <c r="N778">
        <f>_xlfn.XLOOKUP($A778,ALGLIB_SSA_XAUUSD!$J$2:$J$1001,ALGLIB_SSA_XAUUSD!$P$2:$P$1001,"",0)</f>
        <v>4836.3854700000002</v>
      </c>
      <c r="O778">
        <f>_xlfn.XLOOKUP($A778,ALGLIB_SSA_XAUUSD!$J$2:$J$1001,ALGLIB_SSA_XAUUSD!$Q$2:$Q$1001,"",0)</f>
        <v>4828.7774399999998</v>
      </c>
      <c r="R778">
        <f t="shared" si="180"/>
        <v>1775630400</v>
      </c>
      <c r="S778" t="str">
        <f t="shared" si="181"/>
        <v>XAUUSD</v>
      </c>
      <c r="T778" t="str">
        <f t="shared" si="182"/>
        <v>M5</v>
      </c>
      <c r="U778">
        <f t="shared" si="183"/>
        <v>4835.71</v>
      </c>
      <c r="V778">
        <f t="shared" si="184"/>
        <v>4802.3601666666664</v>
      </c>
      <c r="W778">
        <f t="shared" si="185"/>
        <v>4807.2126699999999</v>
      </c>
      <c r="X778">
        <f t="shared" si="186"/>
        <v>4831.2693900000004</v>
      </c>
      <c r="Y778">
        <f t="shared" si="187"/>
        <v>4832.1169499999996</v>
      </c>
      <c r="Z778">
        <f t="shared" si="188"/>
        <v>4815.7087966666668</v>
      </c>
      <c r="AA778">
        <f t="shared" si="189"/>
        <v>4836.3854700000002</v>
      </c>
      <c r="AB778">
        <f t="shared" si="190"/>
        <v>4796.8652733333338</v>
      </c>
      <c r="AC778">
        <f t="shared" si="191"/>
        <v>4828.7774399999998</v>
      </c>
      <c r="AE778">
        <f t="shared" si="192"/>
        <v>4831.2693900000004</v>
      </c>
      <c r="AF778">
        <f t="shared" si="193"/>
        <v>4815.7087966666668</v>
      </c>
      <c r="AG778">
        <f t="shared" si="194"/>
        <v>4796.8652733333338</v>
      </c>
    </row>
    <row r="779" spans="1:33" x14ac:dyDescent="0.55000000000000004">
      <c r="A779">
        <f>ALGLIB_SSA_XAUUSD!J779</f>
        <v>1775630700</v>
      </c>
      <c r="B779" t="str">
        <f>_xlfn.XLOOKUP($A779,ALGLIB_SSA_XAUUSD!$A$2:$A$1001,ALGLIB_SSA_XAUUSD!$B$2:$B$1001,"",0)</f>
        <v/>
      </c>
      <c r="C779" t="str">
        <f>_xlfn.XLOOKUP($A779,ALGLIB_SSA_XAUUSD!$A$2:$A$1001,ALGLIB_SSA_XAUUSD!$C$2:$C$1001,"",0)</f>
        <v/>
      </c>
      <c r="D779" s="1">
        <f>D770+(D782-D770)*9/12</f>
        <v>4815.26</v>
      </c>
      <c r="E779" s="1">
        <f>E770+(E782-E770)*9/12</f>
        <v>4801.9052425</v>
      </c>
      <c r="F779" s="1">
        <f>F770+(F782-F770)*9/12</f>
        <v>4806.7956574999998</v>
      </c>
      <c r="G779" s="1">
        <f>G770+(G782-G770)*9/12</f>
        <v>4815.2942975000005</v>
      </c>
      <c r="H779" s="1">
        <f>H770+(H782-H770)*9/12</f>
        <v>4796.3506175000002</v>
      </c>
      <c r="I779" t="str">
        <f>_xlfn.XLOOKUP($A779,ALGLIB_SSA_XAUUSD!$J$2:$J$1001,ALGLIB_SSA_XAUUSD!$K$2:$K$1001,"",0)</f>
        <v>XAUUSD</v>
      </c>
      <c r="J779" t="str">
        <f>_xlfn.XLOOKUP($A779,ALGLIB_SSA_XAUUSD!$J$2:$J$1001,ALGLIB_SSA_XAUUSD!$L$2:$L$1001,"",0)</f>
        <v>M5</v>
      </c>
      <c r="K779">
        <f>_xlfn.XLOOKUP($A779,ALGLIB_SSA_XAUUSD!$J$2:$J$1001,ALGLIB_SSA_XAUUSD!$M$2:$M$1001,"",0)</f>
        <v>4832.29</v>
      </c>
      <c r="L779">
        <f>_xlfn.XLOOKUP($A779,ALGLIB_SSA_XAUUSD!$J$2:$J$1001,ALGLIB_SSA_XAUUSD!$N$2:$N$1001,"",0)</f>
        <v>4828.6390199999996</v>
      </c>
      <c r="M779">
        <f>_xlfn.XLOOKUP($A779,ALGLIB_SSA_XAUUSD!$J$2:$J$1001,ALGLIB_SSA_XAUUSD!$O$2:$O$1001,"",0)</f>
        <v>4830.37799</v>
      </c>
      <c r="N779">
        <f>_xlfn.XLOOKUP($A779,ALGLIB_SSA_XAUUSD!$J$2:$J$1001,ALGLIB_SSA_XAUUSD!$P$2:$P$1001,"",0)</f>
        <v>4834.4250099999999</v>
      </c>
      <c r="O779">
        <f>_xlfn.XLOOKUP($A779,ALGLIB_SSA_XAUUSD!$J$2:$J$1001,ALGLIB_SSA_XAUUSD!$Q$2:$Q$1001,"",0)</f>
        <v>4826.55998</v>
      </c>
      <c r="R779">
        <f t="shared" si="180"/>
        <v>1775630700</v>
      </c>
      <c r="S779" t="str">
        <f t="shared" si="181"/>
        <v>XAUUSD</v>
      </c>
      <c r="T779" t="str">
        <f t="shared" si="182"/>
        <v>M5</v>
      </c>
      <c r="U779">
        <f t="shared" si="183"/>
        <v>4832.29</v>
      </c>
      <c r="V779">
        <f t="shared" si="184"/>
        <v>4801.9052425</v>
      </c>
      <c r="W779">
        <f t="shared" si="185"/>
        <v>4806.7956574999998</v>
      </c>
      <c r="X779">
        <f t="shared" si="186"/>
        <v>4828.6390199999996</v>
      </c>
      <c r="Y779">
        <f t="shared" si="187"/>
        <v>4830.37799</v>
      </c>
      <c r="Z779">
        <f t="shared" si="188"/>
        <v>4815.2942975000005</v>
      </c>
      <c r="AA779">
        <f t="shared" si="189"/>
        <v>4834.4250099999999</v>
      </c>
      <c r="AB779">
        <f t="shared" si="190"/>
        <v>4796.3506175000002</v>
      </c>
      <c r="AC779">
        <f t="shared" si="191"/>
        <v>4826.55998</v>
      </c>
      <c r="AE779">
        <f t="shared" si="192"/>
        <v>4828.6390199999996</v>
      </c>
      <c r="AF779">
        <f t="shared" si="193"/>
        <v>4815.2942975000005</v>
      </c>
      <c r="AG779">
        <f t="shared" si="194"/>
        <v>4796.3506175000002</v>
      </c>
    </row>
    <row r="780" spans="1:33" x14ac:dyDescent="0.55000000000000004">
      <c r="A780">
        <f>ALGLIB_SSA_XAUUSD!J780</f>
        <v>1775631000</v>
      </c>
      <c r="B780" t="str">
        <f>_xlfn.XLOOKUP($A780,ALGLIB_SSA_XAUUSD!$A$2:$A$1001,ALGLIB_SSA_XAUUSD!$B$2:$B$1001,"",0)</f>
        <v/>
      </c>
      <c r="C780" t="str">
        <f>_xlfn.XLOOKUP($A780,ALGLIB_SSA_XAUUSD!$A$2:$A$1001,ALGLIB_SSA_XAUUSD!$C$2:$C$1001,"",0)</f>
        <v/>
      </c>
      <c r="D780" s="1">
        <f>D770+(D782-D770)*10/12</f>
        <v>4814.6833333333334</v>
      </c>
      <c r="E780" s="1">
        <f>E770+(E782-E770)*10/12</f>
        <v>4801.4503183333336</v>
      </c>
      <c r="F780" s="1">
        <f>F770+(F782-F770)*10/12</f>
        <v>4806.3786449999998</v>
      </c>
      <c r="G780" s="1">
        <f>G770+(G782-G770)*10/12</f>
        <v>4814.8797983333334</v>
      </c>
      <c r="H780" s="1">
        <f>H770+(H782-H770)*10/12</f>
        <v>4795.8359616666667</v>
      </c>
      <c r="I780" t="str">
        <f>_xlfn.XLOOKUP($A780,ALGLIB_SSA_XAUUSD!$J$2:$J$1001,ALGLIB_SSA_XAUUSD!$K$2:$K$1001,"",0)</f>
        <v>XAUUSD</v>
      </c>
      <c r="J780" t="str">
        <f>_xlfn.XLOOKUP($A780,ALGLIB_SSA_XAUUSD!$J$2:$J$1001,ALGLIB_SSA_XAUUSD!$L$2:$L$1001,"",0)</f>
        <v>M5</v>
      </c>
      <c r="K780">
        <f>_xlfn.XLOOKUP($A780,ALGLIB_SSA_XAUUSD!$J$2:$J$1001,ALGLIB_SSA_XAUUSD!$M$2:$M$1001,"",0)</f>
        <v>4823.32</v>
      </c>
      <c r="L780">
        <f>_xlfn.XLOOKUP($A780,ALGLIB_SSA_XAUUSD!$J$2:$J$1001,ALGLIB_SSA_XAUUSD!$N$2:$N$1001,"",0)</f>
        <v>4825.2918300000001</v>
      </c>
      <c r="M780">
        <f>_xlfn.XLOOKUP($A780,ALGLIB_SSA_XAUUSD!$J$2:$J$1001,ALGLIB_SSA_XAUUSD!$O$2:$O$1001,"",0)</f>
        <v>4827.8349099999996</v>
      </c>
      <c r="N780">
        <f>_xlfn.XLOOKUP($A780,ALGLIB_SSA_XAUUSD!$J$2:$J$1001,ALGLIB_SSA_XAUUSD!$P$2:$P$1001,"",0)</f>
        <v>4831.3497100000004</v>
      </c>
      <c r="O780">
        <f>_xlfn.XLOOKUP($A780,ALGLIB_SSA_XAUUSD!$J$2:$J$1001,ALGLIB_SSA_XAUUSD!$Q$2:$Q$1001,"",0)</f>
        <v>4823.4419600000001</v>
      </c>
      <c r="R780">
        <f t="shared" si="180"/>
        <v>1775631000</v>
      </c>
      <c r="S780" t="str">
        <f t="shared" si="181"/>
        <v>XAUUSD</v>
      </c>
      <c r="T780" t="str">
        <f t="shared" si="182"/>
        <v>M5</v>
      </c>
      <c r="U780">
        <f t="shared" si="183"/>
        <v>4823.32</v>
      </c>
      <c r="V780">
        <f t="shared" si="184"/>
        <v>4801.4503183333336</v>
      </c>
      <c r="W780">
        <f t="shared" si="185"/>
        <v>4806.3786449999998</v>
      </c>
      <c r="X780">
        <f t="shared" si="186"/>
        <v>4825.2918300000001</v>
      </c>
      <c r="Y780">
        <f t="shared" si="187"/>
        <v>4827.8349099999996</v>
      </c>
      <c r="Z780">
        <f t="shared" si="188"/>
        <v>4814.8797983333334</v>
      </c>
      <c r="AA780">
        <f t="shared" si="189"/>
        <v>4831.3497100000004</v>
      </c>
      <c r="AB780">
        <f t="shared" si="190"/>
        <v>4795.8359616666667</v>
      </c>
      <c r="AC780">
        <f t="shared" si="191"/>
        <v>4823.4419600000001</v>
      </c>
      <c r="AE780">
        <f t="shared" si="192"/>
        <v>4825.2918300000001</v>
      </c>
      <c r="AF780">
        <f t="shared" si="193"/>
        <v>4814.8797983333334</v>
      </c>
      <c r="AG780">
        <f t="shared" si="194"/>
        <v>4795.8359616666667</v>
      </c>
    </row>
    <row r="781" spans="1:33" x14ac:dyDescent="0.55000000000000004">
      <c r="A781">
        <f>ALGLIB_SSA_XAUUSD!J781</f>
        <v>1775631300</v>
      </c>
      <c r="B781" t="str">
        <f>_xlfn.XLOOKUP($A781,ALGLIB_SSA_XAUUSD!$A$2:$A$1001,ALGLIB_SSA_XAUUSD!$B$2:$B$1001,"",0)</f>
        <v/>
      </c>
      <c r="C781" t="str">
        <f>_xlfn.XLOOKUP($A781,ALGLIB_SSA_XAUUSD!$A$2:$A$1001,ALGLIB_SSA_XAUUSD!$C$2:$C$1001,"",0)</f>
        <v/>
      </c>
      <c r="D781" s="1">
        <f>D770+(D782-D770)*11/12</f>
        <v>4814.1066666666666</v>
      </c>
      <c r="E781" s="1">
        <f>E770+(E782-E770)*11/12</f>
        <v>4800.9953941666663</v>
      </c>
      <c r="F781" s="1">
        <f>F770+(F782-F770)*11/12</f>
        <v>4805.9616324999997</v>
      </c>
      <c r="G781" s="1">
        <f>G770+(G782-G770)*11/12</f>
        <v>4814.4652991666662</v>
      </c>
      <c r="H781" s="1">
        <f>H770+(H782-H770)*11/12</f>
        <v>4795.321305833334</v>
      </c>
      <c r="I781" t="str">
        <f>_xlfn.XLOOKUP($A781,ALGLIB_SSA_XAUUSD!$J$2:$J$1001,ALGLIB_SSA_XAUUSD!$K$2:$K$1001,"",0)</f>
        <v>XAUUSD</v>
      </c>
      <c r="J781" t="str">
        <f>_xlfn.XLOOKUP($A781,ALGLIB_SSA_XAUUSD!$J$2:$J$1001,ALGLIB_SSA_XAUUSD!$L$2:$L$1001,"",0)</f>
        <v>M5</v>
      </c>
      <c r="K781">
        <f>_xlfn.XLOOKUP($A781,ALGLIB_SSA_XAUUSD!$J$2:$J$1001,ALGLIB_SSA_XAUUSD!$M$2:$M$1001,"",0)</f>
        <v>4820.45</v>
      </c>
      <c r="L781">
        <f>_xlfn.XLOOKUP($A781,ALGLIB_SSA_XAUUSD!$J$2:$J$1001,ALGLIB_SSA_XAUUSD!$N$2:$N$1001,"",0)</f>
        <v>4821.7609000000002</v>
      </c>
      <c r="M781">
        <f>_xlfn.XLOOKUP($A781,ALGLIB_SSA_XAUUSD!$J$2:$J$1001,ALGLIB_SSA_XAUUSD!$O$2:$O$1001,"",0)</f>
        <v>4824.7978999999996</v>
      </c>
      <c r="N781">
        <f>_xlfn.XLOOKUP($A781,ALGLIB_SSA_XAUUSD!$J$2:$J$1001,ALGLIB_SSA_XAUUSD!$P$2:$P$1001,"",0)</f>
        <v>4827.59267</v>
      </c>
      <c r="O781">
        <f>_xlfn.XLOOKUP($A781,ALGLIB_SSA_XAUUSD!$J$2:$J$1001,ALGLIB_SSA_XAUUSD!$Q$2:$Q$1001,"",0)</f>
        <v>4819.9661299999998</v>
      </c>
      <c r="R781">
        <f t="shared" si="180"/>
        <v>1775631300</v>
      </c>
      <c r="S781" t="str">
        <f t="shared" si="181"/>
        <v>XAUUSD</v>
      </c>
      <c r="T781" t="str">
        <f t="shared" si="182"/>
        <v>M5</v>
      </c>
      <c r="U781">
        <f t="shared" si="183"/>
        <v>4820.45</v>
      </c>
      <c r="V781">
        <f t="shared" si="184"/>
        <v>4800.9953941666663</v>
      </c>
      <c r="W781">
        <f t="shared" si="185"/>
        <v>4805.9616324999997</v>
      </c>
      <c r="X781">
        <f t="shared" si="186"/>
        <v>4821.7609000000002</v>
      </c>
      <c r="Y781">
        <f t="shared" si="187"/>
        <v>4824.7978999999996</v>
      </c>
      <c r="Z781">
        <f t="shared" si="188"/>
        <v>4814.4652991666662</v>
      </c>
      <c r="AA781">
        <f t="shared" si="189"/>
        <v>4827.59267</v>
      </c>
      <c r="AB781">
        <f t="shared" si="190"/>
        <v>4795.321305833334</v>
      </c>
      <c r="AC781">
        <f t="shared" si="191"/>
        <v>4819.9661299999998</v>
      </c>
      <c r="AE781">
        <f t="shared" si="192"/>
        <v>4821.7609000000002</v>
      </c>
      <c r="AF781">
        <f t="shared" si="193"/>
        <v>4814.4652991666662</v>
      </c>
      <c r="AG781">
        <f t="shared" si="194"/>
        <v>4795.321305833334</v>
      </c>
    </row>
    <row r="782" spans="1:33" x14ac:dyDescent="0.55000000000000004">
      <c r="A782">
        <f>ALGLIB_SSA_XAUUSD!J782</f>
        <v>1775631600</v>
      </c>
      <c r="B782" t="str">
        <f>_xlfn.XLOOKUP($A782,ALGLIB_SSA_XAUUSD!$A$2:$A$1001,ALGLIB_SSA_XAUUSD!$B$2:$B$1001,"",0)</f>
        <v>XAUUSD</v>
      </c>
      <c r="C782" t="str">
        <f>_xlfn.XLOOKUP($A782,ALGLIB_SSA_XAUUSD!$A$2:$A$1001,ALGLIB_SSA_XAUUSD!$C$2:$C$1001,"",0)</f>
        <v>H1</v>
      </c>
      <c r="D782" s="2">
        <f>_xlfn.XLOOKUP($A782,ALGLIB_SSA_XAUUSD!$A$2:$A$1001,ALGLIB_SSA_XAUUSD!$D$2:$D$1001,"",0)</f>
        <v>4813.53</v>
      </c>
      <c r="E782" s="2">
        <f>_xlfn.XLOOKUP($A782,ALGLIB_SSA_XAUUSD!$A$2:$A$1001,ALGLIB_SSA_XAUUSD!$E$2:$E$1001,"",0)</f>
        <v>4800.5404699999999</v>
      </c>
      <c r="F782" s="2">
        <f>_xlfn.XLOOKUP($A782,ALGLIB_SSA_XAUUSD!$A$2:$A$1001,ALGLIB_SSA_XAUUSD!$F$2:$F$1001,"",0)</f>
        <v>4805.5446199999997</v>
      </c>
      <c r="G782" s="2">
        <f>_xlfn.XLOOKUP($A782,ALGLIB_SSA_XAUUSD!$A$2:$A$1001,ALGLIB_SSA_XAUUSD!$G$2:$G$1001,"",0)</f>
        <v>4814.0508</v>
      </c>
      <c r="H782" s="2">
        <f>_xlfn.XLOOKUP($A782,ALGLIB_SSA_XAUUSD!$A$2:$A$1001,ALGLIB_SSA_XAUUSD!$H$2:$H$1001,"",0)</f>
        <v>4794.8066500000004</v>
      </c>
      <c r="I782" t="str">
        <f>_xlfn.XLOOKUP($A782,ALGLIB_SSA_XAUUSD!$J$2:$J$1001,ALGLIB_SSA_XAUUSD!$K$2:$K$1001,"",0)</f>
        <v>XAUUSD</v>
      </c>
      <c r="J782" t="str">
        <f>_xlfn.XLOOKUP($A782,ALGLIB_SSA_XAUUSD!$J$2:$J$1001,ALGLIB_SSA_XAUUSD!$L$2:$L$1001,"",0)</f>
        <v>M5</v>
      </c>
      <c r="K782">
        <f>_xlfn.XLOOKUP($A782,ALGLIB_SSA_XAUUSD!$J$2:$J$1001,ALGLIB_SSA_XAUUSD!$M$2:$M$1001,"",0)</f>
        <v>4812.68</v>
      </c>
      <c r="L782">
        <f>_xlfn.XLOOKUP($A782,ALGLIB_SSA_XAUUSD!$J$2:$J$1001,ALGLIB_SSA_XAUUSD!$N$2:$N$1001,"",0)</f>
        <v>4818.4298399999998</v>
      </c>
      <c r="M782">
        <f>_xlfn.XLOOKUP($A782,ALGLIB_SSA_XAUUSD!$J$2:$J$1001,ALGLIB_SSA_XAUUSD!$O$2:$O$1001,"",0)</f>
        <v>4821.6138700000001</v>
      </c>
      <c r="N782">
        <f>_xlfn.XLOOKUP($A782,ALGLIB_SSA_XAUUSD!$J$2:$J$1001,ALGLIB_SSA_XAUUSD!$P$2:$P$1001,"",0)</f>
        <v>4823.7435999999998</v>
      </c>
      <c r="O782">
        <f>_xlfn.XLOOKUP($A782,ALGLIB_SSA_XAUUSD!$J$2:$J$1001,ALGLIB_SSA_XAUUSD!$Q$2:$Q$1001,"",0)</f>
        <v>4816.4853000000003</v>
      </c>
      <c r="R782">
        <f t="shared" si="180"/>
        <v>1775631600</v>
      </c>
      <c r="S782" t="str">
        <f t="shared" si="181"/>
        <v>XAUUSD</v>
      </c>
      <c r="T782" t="str">
        <f t="shared" si="182"/>
        <v>M5</v>
      </c>
      <c r="U782">
        <f t="shared" si="183"/>
        <v>4812.68</v>
      </c>
      <c r="V782">
        <f t="shared" si="184"/>
        <v>4800.5404699999999</v>
      </c>
      <c r="W782">
        <f t="shared" si="185"/>
        <v>4805.5446199999997</v>
      </c>
      <c r="X782">
        <f t="shared" si="186"/>
        <v>4818.4298399999998</v>
      </c>
      <c r="Y782">
        <f t="shared" si="187"/>
        <v>4821.6138700000001</v>
      </c>
      <c r="Z782">
        <f t="shared" si="188"/>
        <v>4814.0508</v>
      </c>
      <c r="AA782">
        <f t="shared" si="189"/>
        <v>4823.7435999999998</v>
      </c>
      <c r="AB782">
        <f t="shared" si="190"/>
        <v>4794.8066500000004</v>
      </c>
      <c r="AC782">
        <f t="shared" si="191"/>
        <v>4816.4853000000003</v>
      </c>
      <c r="AE782">
        <f t="shared" si="192"/>
        <v>4818.4298399999998</v>
      </c>
      <c r="AF782">
        <f t="shared" si="193"/>
        <v>4814.0508</v>
      </c>
      <c r="AG782">
        <f t="shared" si="194"/>
        <v>4794.8066500000004</v>
      </c>
    </row>
    <row r="783" spans="1:33" x14ac:dyDescent="0.55000000000000004">
      <c r="A783">
        <f>ALGLIB_SSA_XAUUSD!J783</f>
        <v>1775631900</v>
      </c>
      <c r="B783" t="str">
        <f>_xlfn.XLOOKUP($A783,ALGLIB_SSA_XAUUSD!$A$2:$A$1001,ALGLIB_SSA_XAUUSD!$B$2:$B$1001,"",0)</f>
        <v/>
      </c>
      <c r="C783" t="str">
        <f>_xlfn.XLOOKUP($A783,ALGLIB_SSA_XAUUSD!$A$2:$A$1001,ALGLIB_SSA_XAUUSD!$C$2:$C$1001,"",0)</f>
        <v/>
      </c>
      <c r="D783" s="1">
        <f>D782+(D794-D782)*1/12</f>
        <v>4811.9216666666662</v>
      </c>
      <c r="E783" s="1">
        <f>E782+(E794-E782)*1/12</f>
        <v>4800.1735975000001</v>
      </c>
      <c r="F783" s="1">
        <f>F782+(F794-F782)*1/12</f>
        <v>4805.1526774999993</v>
      </c>
      <c r="G783" s="1">
        <f>G782+(G794-G782)*1/12</f>
        <v>4813.7974008333331</v>
      </c>
      <c r="H783" s="1">
        <f>H782+(H794-H782)*1/12</f>
        <v>4794.2712691666675</v>
      </c>
      <c r="I783" t="str">
        <f>_xlfn.XLOOKUP($A783,ALGLIB_SSA_XAUUSD!$J$2:$J$1001,ALGLIB_SSA_XAUUSD!$K$2:$K$1001,"",0)</f>
        <v>XAUUSD</v>
      </c>
      <c r="J783" t="str">
        <f>_xlfn.XLOOKUP($A783,ALGLIB_SSA_XAUUSD!$J$2:$J$1001,ALGLIB_SSA_XAUUSD!$L$2:$L$1001,"",0)</f>
        <v>M5</v>
      </c>
      <c r="K783">
        <f>_xlfn.XLOOKUP($A783,ALGLIB_SSA_XAUUSD!$J$2:$J$1001,ALGLIB_SSA_XAUUSD!$M$2:$M$1001,"",0)</f>
        <v>4815.3500000000004</v>
      </c>
      <c r="L783">
        <f>_xlfn.XLOOKUP($A783,ALGLIB_SSA_XAUUSD!$J$2:$J$1001,ALGLIB_SSA_XAUUSD!$N$2:$N$1001,"",0)</f>
        <v>4815.7449100000003</v>
      </c>
      <c r="M783">
        <f>_xlfn.XLOOKUP($A783,ALGLIB_SSA_XAUUSD!$J$2:$J$1001,ALGLIB_SSA_XAUUSD!$O$2:$O$1001,"",0)</f>
        <v>4818.6793900000002</v>
      </c>
      <c r="N783">
        <f>_xlfn.XLOOKUP($A783,ALGLIB_SSA_XAUUSD!$J$2:$J$1001,ALGLIB_SSA_XAUUSD!$P$2:$P$1001,"",0)</f>
        <v>4820.2729200000003</v>
      </c>
      <c r="O783">
        <f>_xlfn.XLOOKUP($A783,ALGLIB_SSA_XAUUSD!$J$2:$J$1001,ALGLIB_SSA_XAUUSD!$Q$2:$Q$1001,"",0)</f>
        <v>4813.5034400000004</v>
      </c>
      <c r="R783">
        <f t="shared" si="180"/>
        <v>1775631900</v>
      </c>
      <c r="S783" t="str">
        <f t="shared" si="181"/>
        <v>XAUUSD</v>
      </c>
      <c r="T783" t="str">
        <f t="shared" si="182"/>
        <v>M5</v>
      </c>
      <c r="U783">
        <f t="shared" si="183"/>
        <v>4815.3500000000004</v>
      </c>
      <c r="V783">
        <f t="shared" si="184"/>
        <v>4800.1735975000001</v>
      </c>
      <c r="W783">
        <f t="shared" si="185"/>
        <v>4805.1526774999993</v>
      </c>
      <c r="X783">
        <f t="shared" si="186"/>
        <v>4815.7449100000003</v>
      </c>
      <c r="Y783">
        <f t="shared" si="187"/>
        <v>4818.6793900000002</v>
      </c>
      <c r="Z783">
        <f t="shared" si="188"/>
        <v>4813.7974008333331</v>
      </c>
      <c r="AA783">
        <f t="shared" si="189"/>
        <v>4820.2729200000003</v>
      </c>
      <c r="AB783">
        <f t="shared" si="190"/>
        <v>4794.2712691666675</v>
      </c>
      <c r="AC783">
        <f t="shared" si="191"/>
        <v>4813.5034400000004</v>
      </c>
      <c r="AE783">
        <f t="shared" si="192"/>
        <v>4815.7449100000003</v>
      </c>
      <c r="AF783">
        <f t="shared" si="193"/>
        <v>4813.7974008333331</v>
      </c>
      <c r="AG783">
        <f t="shared" si="194"/>
        <v>4794.2712691666675</v>
      </c>
    </row>
    <row r="784" spans="1:33" x14ac:dyDescent="0.55000000000000004">
      <c r="A784">
        <f>ALGLIB_SSA_XAUUSD!J784</f>
        <v>1775632200</v>
      </c>
      <c r="B784" t="str">
        <f>_xlfn.XLOOKUP($A784,ALGLIB_SSA_XAUUSD!$A$2:$A$1001,ALGLIB_SSA_XAUUSD!$B$2:$B$1001,"",0)</f>
        <v/>
      </c>
      <c r="C784" t="str">
        <f>_xlfn.XLOOKUP($A784,ALGLIB_SSA_XAUUSD!$A$2:$A$1001,ALGLIB_SSA_XAUUSD!$C$2:$C$1001,"",0)</f>
        <v/>
      </c>
      <c r="D784" s="1">
        <f>D782+(D794-D782)*2/12</f>
        <v>4810.3133333333335</v>
      </c>
      <c r="E784" s="1">
        <f>E782+(E794-E782)*2/12</f>
        <v>4799.8067250000004</v>
      </c>
      <c r="F784" s="1">
        <f>F782+(F794-F782)*2/12</f>
        <v>4804.7607349999998</v>
      </c>
      <c r="G784" s="1">
        <f>G782+(G794-G782)*2/12</f>
        <v>4813.5440016666671</v>
      </c>
      <c r="H784" s="1">
        <f>H782+(H794-H782)*2/12</f>
        <v>4793.7358883333336</v>
      </c>
      <c r="I784" t="str">
        <f>_xlfn.XLOOKUP($A784,ALGLIB_SSA_XAUUSD!$J$2:$J$1001,ALGLIB_SSA_XAUUSD!$K$2:$K$1001,"",0)</f>
        <v>XAUUSD</v>
      </c>
      <c r="J784" t="str">
        <f>_xlfn.XLOOKUP($A784,ALGLIB_SSA_XAUUSD!$J$2:$J$1001,ALGLIB_SSA_XAUUSD!$L$2:$L$1001,"",0)</f>
        <v>M5</v>
      </c>
      <c r="K784">
        <f>_xlfn.XLOOKUP($A784,ALGLIB_SSA_XAUUSD!$J$2:$J$1001,ALGLIB_SSA_XAUUSD!$M$2:$M$1001,"",0)</f>
        <v>4812.59</v>
      </c>
      <c r="L784">
        <f>_xlfn.XLOOKUP($A784,ALGLIB_SSA_XAUUSD!$J$2:$J$1001,ALGLIB_SSA_XAUUSD!$N$2:$N$1001,"",0)</f>
        <v>4813.7617300000002</v>
      </c>
      <c r="M784">
        <f>_xlfn.XLOOKUP($A784,ALGLIB_SSA_XAUUSD!$J$2:$J$1001,ALGLIB_SSA_XAUUSD!$O$2:$O$1001,"",0)</f>
        <v>4816.2205599999998</v>
      </c>
      <c r="N784">
        <f>_xlfn.XLOOKUP($A784,ALGLIB_SSA_XAUUSD!$J$2:$J$1001,ALGLIB_SSA_XAUUSD!$P$2:$P$1001,"",0)</f>
        <v>4817.55807</v>
      </c>
      <c r="O784">
        <f>_xlfn.XLOOKUP($A784,ALGLIB_SSA_XAUUSD!$J$2:$J$1001,ALGLIB_SSA_XAUUSD!$Q$2:$Q$1001,"",0)</f>
        <v>4811.1469200000001</v>
      </c>
      <c r="R784">
        <f t="shared" si="180"/>
        <v>1775632200</v>
      </c>
      <c r="S784" t="str">
        <f t="shared" si="181"/>
        <v>XAUUSD</v>
      </c>
      <c r="T784" t="str">
        <f t="shared" si="182"/>
        <v>M5</v>
      </c>
      <c r="U784">
        <f t="shared" si="183"/>
        <v>4812.59</v>
      </c>
      <c r="V784">
        <f t="shared" si="184"/>
        <v>4799.8067250000004</v>
      </c>
      <c r="W784">
        <f t="shared" si="185"/>
        <v>4804.7607349999998</v>
      </c>
      <c r="X784">
        <f t="shared" si="186"/>
        <v>4813.7617300000002</v>
      </c>
      <c r="Y784">
        <f t="shared" si="187"/>
        <v>4816.2205599999998</v>
      </c>
      <c r="Z784">
        <f t="shared" si="188"/>
        <v>4813.5440016666671</v>
      </c>
      <c r="AA784">
        <f t="shared" si="189"/>
        <v>4817.55807</v>
      </c>
      <c r="AB784">
        <f t="shared" si="190"/>
        <v>4793.7358883333336</v>
      </c>
      <c r="AC784">
        <f t="shared" si="191"/>
        <v>4811.1469200000001</v>
      </c>
      <c r="AE784">
        <f t="shared" si="192"/>
        <v>4813.7617300000002</v>
      </c>
      <c r="AF784">
        <f t="shared" si="193"/>
        <v>4813.5440016666671</v>
      </c>
      <c r="AG784">
        <f t="shared" si="194"/>
        <v>4793.7358883333336</v>
      </c>
    </row>
    <row r="785" spans="1:33" x14ac:dyDescent="0.55000000000000004">
      <c r="A785">
        <f>ALGLIB_SSA_XAUUSD!J785</f>
        <v>1775632500</v>
      </c>
      <c r="B785" t="str">
        <f>_xlfn.XLOOKUP($A785,ALGLIB_SSA_XAUUSD!$A$2:$A$1001,ALGLIB_SSA_XAUUSD!$B$2:$B$1001,"",0)</f>
        <v/>
      </c>
      <c r="C785" t="str">
        <f>_xlfn.XLOOKUP($A785,ALGLIB_SSA_XAUUSD!$A$2:$A$1001,ALGLIB_SSA_XAUUSD!$C$2:$C$1001,"",0)</f>
        <v/>
      </c>
      <c r="D785" s="1">
        <f>D782+(D794-D782)*3/12</f>
        <v>4808.7049999999999</v>
      </c>
      <c r="E785" s="1">
        <f>E782+(E794-E782)*3/12</f>
        <v>4799.4398524999997</v>
      </c>
      <c r="F785" s="1">
        <f>F782+(F794-F782)*3/12</f>
        <v>4804.3687924999995</v>
      </c>
      <c r="G785" s="1">
        <f>G782+(G794-G782)*3/12</f>
        <v>4813.2906025000002</v>
      </c>
      <c r="H785" s="1">
        <f>H782+(H794-H782)*3/12</f>
        <v>4793.2005075000006</v>
      </c>
      <c r="I785" t="str">
        <f>_xlfn.XLOOKUP($A785,ALGLIB_SSA_XAUUSD!$J$2:$J$1001,ALGLIB_SSA_XAUUSD!$K$2:$K$1001,"",0)</f>
        <v>XAUUSD</v>
      </c>
      <c r="J785" t="str">
        <f>_xlfn.XLOOKUP($A785,ALGLIB_SSA_XAUUSD!$J$2:$J$1001,ALGLIB_SSA_XAUUSD!$L$2:$L$1001,"",0)</f>
        <v>M5</v>
      </c>
      <c r="K785">
        <f>_xlfn.XLOOKUP($A785,ALGLIB_SSA_XAUUSD!$J$2:$J$1001,ALGLIB_SSA_XAUUSD!$M$2:$M$1001,"",0)</f>
        <v>4812.5600000000004</v>
      </c>
      <c r="L785">
        <f>_xlfn.XLOOKUP($A785,ALGLIB_SSA_XAUUSD!$J$2:$J$1001,ALGLIB_SSA_XAUUSD!$N$2:$N$1001,"",0)</f>
        <v>4812.5634399999999</v>
      </c>
      <c r="M785">
        <f>_xlfn.XLOOKUP($A785,ALGLIB_SSA_XAUUSD!$J$2:$J$1001,ALGLIB_SSA_XAUUSD!$O$2:$O$1001,"",0)</f>
        <v>4814.3919999999998</v>
      </c>
      <c r="N785">
        <f>_xlfn.XLOOKUP($A785,ALGLIB_SSA_XAUUSD!$J$2:$J$1001,ALGLIB_SSA_XAUUSD!$P$2:$P$1001,"",0)</f>
        <v>4815.7882600000003</v>
      </c>
      <c r="O785">
        <f>_xlfn.XLOOKUP($A785,ALGLIB_SSA_XAUUSD!$J$2:$J$1001,ALGLIB_SSA_XAUUSD!$Q$2:$Q$1001,"",0)</f>
        <v>4809.5433899999998</v>
      </c>
      <c r="R785">
        <f t="shared" si="180"/>
        <v>1775632500</v>
      </c>
      <c r="S785" t="str">
        <f t="shared" si="181"/>
        <v>XAUUSD</v>
      </c>
      <c r="T785" t="str">
        <f t="shared" si="182"/>
        <v>M5</v>
      </c>
      <c r="U785">
        <f t="shared" si="183"/>
        <v>4812.5600000000004</v>
      </c>
      <c r="V785">
        <f t="shared" si="184"/>
        <v>4799.4398524999997</v>
      </c>
      <c r="W785">
        <f t="shared" si="185"/>
        <v>4804.3687924999995</v>
      </c>
      <c r="X785">
        <f t="shared" si="186"/>
        <v>4812.5634399999999</v>
      </c>
      <c r="Y785">
        <f t="shared" si="187"/>
        <v>4814.3919999999998</v>
      </c>
      <c r="Z785">
        <f t="shared" si="188"/>
        <v>4813.2906025000002</v>
      </c>
      <c r="AA785">
        <f t="shared" si="189"/>
        <v>4815.7882600000003</v>
      </c>
      <c r="AB785">
        <f t="shared" si="190"/>
        <v>4793.2005075000006</v>
      </c>
      <c r="AC785">
        <f t="shared" si="191"/>
        <v>4809.5433899999998</v>
      </c>
      <c r="AE785">
        <f t="shared" si="192"/>
        <v>4812.5634399999999</v>
      </c>
      <c r="AF785">
        <f t="shared" si="193"/>
        <v>4813.2906025000002</v>
      </c>
      <c r="AG785">
        <f t="shared" si="194"/>
        <v>4793.2005075000006</v>
      </c>
    </row>
    <row r="786" spans="1:33" x14ac:dyDescent="0.55000000000000004">
      <c r="A786">
        <f>ALGLIB_SSA_XAUUSD!J786</f>
        <v>1775632800</v>
      </c>
      <c r="B786" t="str">
        <f>_xlfn.XLOOKUP($A786,ALGLIB_SSA_XAUUSD!$A$2:$A$1001,ALGLIB_SSA_XAUUSD!$B$2:$B$1001,"",0)</f>
        <v/>
      </c>
      <c r="C786" t="str">
        <f>_xlfn.XLOOKUP($A786,ALGLIB_SSA_XAUUSD!$A$2:$A$1001,ALGLIB_SSA_XAUUSD!$C$2:$C$1001,"",0)</f>
        <v/>
      </c>
      <c r="D786" s="1">
        <f>D782+(D794-D782)*4/12</f>
        <v>4807.0966666666664</v>
      </c>
      <c r="E786" s="1">
        <f>E782+(E794-E782)*4/12</f>
        <v>4799.0729799999999</v>
      </c>
      <c r="F786" s="1">
        <f>F782+(F794-F782)*4/12</f>
        <v>4803.97685</v>
      </c>
      <c r="G786" s="1">
        <f>G782+(G794-G782)*4/12</f>
        <v>4813.0372033333333</v>
      </c>
      <c r="H786" s="1">
        <f>H782+(H794-H782)*4/12</f>
        <v>4792.6651266666668</v>
      </c>
      <c r="I786" t="str">
        <f>_xlfn.XLOOKUP($A786,ALGLIB_SSA_XAUUSD!$J$2:$J$1001,ALGLIB_SSA_XAUUSD!$K$2:$K$1001,"",0)</f>
        <v>XAUUSD</v>
      </c>
      <c r="J786" t="str">
        <f>_xlfn.XLOOKUP($A786,ALGLIB_SSA_XAUUSD!$J$2:$J$1001,ALGLIB_SSA_XAUUSD!$L$2:$L$1001,"",0)</f>
        <v>M5</v>
      </c>
      <c r="K786">
        <f>_xlfn.XLOOKUP($A786,ALGLIB_SSA_XAUUSD!$J$2:$J$1001,ALGLIB_SSA_XAUUSD!$M$2:$M$1001,"",0)</f>
        <v>4816.03</v>
      </c>
      <c r="L786">
        <f>_xlfn.XLOOKUP($A786,ALGLIB_SSA_XAUUSD!$J$2:$J$1001,ALGLIB_SSA_XAUUSD!$N$2:$N$1001,"",0)</f>
        <v>4812.0464199999997</v>
      </c>
      <c r="M786">
        <f>_xlfn.XLOOKUP($A786,ALGLIB_SSA_XAUUSD!$J$2:$J$1001,ALGLIB_SSA_XAUUSD!$O$2:$O$1001,"",0)</f>
        <v>4813.2192100000002</v>
      </c>
      <c r="N786">
        <f>_xlfn.XLOOKUP($A786,ALGLIB_SSA_XAUUSD!$J$2:$J$1001,ALGLIB_SSA_XAUUSD!$P$2:$P$1001,"",0)</f>
        <v>4814.9600300000002</v>
      </c>
      <c r="O786">
        <f>_xlfn.XLOOKUP($A786,ALGLIB_SSA_XAUUSD!$J$2:$J$1001,ALGLIB_SSA_XAUUSD!$Q$2:$Q$1001,"",0)</f>
        <v>4808.6154900000001</v>
      </c>
      <c r="R786">
        <f t="shared" si="180"/>
        <v>1775632800</v>
      </c>
      <c r="S786" t="str">
        <f t="shared" si="181"/>
        <v>XAUUSD</v>
      </c>
      <c r="T786" t="str">
        <f t="shared" si="182"/>
        <v>M5</v>
      </c>
      <c r="U786">
        <f t="shared" si="183"/>
        <v>4816.03</v>
      </c>
      <c r="V786">
        <f t="shared" si="184"/>
        <v>4799.0729799999999</v>
      </c>
      <c r="W786">
        <f t="shared" si="185"/>
        <v>4803.97685</v>
      </c>
      <c r="X786">
        <f t="shared" si="186"/>
        <v>4812.0464199999997</v>
      </c>
      <c r="Y786">
        <f t="shared" si="187"/>
        <v>4813.2192100000002</v>
      </c>
      <c r="Z786">
        <f t="shared" si="188"/>
        <v>4813.0372033333333</v>
      </c>
      <c r="AA786">
        <f t="shared" si="189"/>
        <v>4814.9600300000002</v>
      </c>
      <c r="AB786">
        <f t="shared" si="190"/>
        <v>4792.6651266666668</v>
      </c>
      <c r="AC786">
        <f t="shared" si="191"/>
        <v>4808.6154900000001</v>
      </c>
      <c r="AE786">
        <f t="shared" si="192"/>
        <v>4812.0464199999997</v>
      </c>
      <c r="AF786">
        <f t="shared" si="193"/>
        <v>4813.0372033333333</v>
      </c>
      <c r="AG786">
        <f t="shared" si="194"/>
        <v>4792.6651266666668</v>
      </c>
    </row>
    <row r="787" spans="1:33" x14ac:dyDescent="0.55000000000000004">
      <c r="A787">
        <f>ALGLIB_SSA_XAUUSD!J787</f>
        <v>1775633100</v>
      </c>
      <c r="B787" t="str">
        <f>_xlfn.XLOOKUP($A787,ALGLIB_SSA_XAUUSD!$A$2:$A$1001,ALGLIB_SSA_XAUUSD!$B$2:$B$1001,"",0)</f>
        <v/>
      </c>
      <c r="C787" t="str">
        <f>_xlfn.XLOOKUP($A787,ALGLIB_SSA_XAUUSD!$A$2:$A$1001,ALGLIB_SSA_XAUUSD!$C$2:$C$1001,"",0)</f>
        <v/>
      </c>
      <c r="D787" s="1">
        <f>D782+(D794-D782)*5/12</f>
        <v>4805.4883333333328</v>
      </c>
      <c r="E787" s="1">
        <f>E782+(E794-E782)*5/12</f>
        <v>4798.7061075000001</v>
      </c>
      <c r="F787" s="1">
        <f>F782+(F794-F782)*5/12</f>
        <v>4803.5849074999996</v>
      </c>
      <c r="G787" s="1">
        <f>G782+(G794-G782)*5/12</f>
        <v>4812.7838041666664</v>
      </c>
      <c r="H787" s="1">
        <f>H782+(H794-H782)*5/12</f>
        <v>4792.1297458333338</v>
      </c>
      <c r="I787" t="str">
        <f>_xlfn.XLOOKUP($A787,ALGLIB_SSA_XAUUSD!$J$2:$J$1001,ALGLIB_SSA_XAUUSD!$K$2:$K$1001,"",0)</f>
        <v>XAUUSD</v>
      </c>
      <c r="J787" t="str">
        <f>_xlfn.XLOOKUP($A787,ALGLIB_SSA_XAUUSD!$J$2:$J$1001,ALGLIB_SSA_XAUUSD!$L$2:$L$1001,"",0)</f>
        <v>M5</v>
      </c>
      <c r="K787">
        <f>_xlfn.XLOOKUP($A787,ALGLIB_SSA_XAUUSD!$J$2:$J$1001,ALGLIB_SSA_XAUUSD!$M$2:$M$1001,"",0)</f>
        <v>4818.6499999999996</v>
      </c>
      <c r="L787">
        <f>_xlfn.XLOOKUP($A787,ALGLIB_SSA_XAUUSD!$J$2:$J$1001,ALGLIB_SSA_XAUUSD!$N$2:$N$1001,"",0)</f>
        <v>4811.9641199999996</v>
      </c>
      <c r="M787">
        <f>_xlfn.XLOOKUP($A787,ALGLIB_SSA_XAUUSD!$J$2:$J$1001,ALGLIB_SSA_XAUUSD!$O$2:$O$1001,"",0)</f>
        <v>4812.5916699999998</v>
      </c>
      <c r="N787">
        <f>_xlfn.XLOOKUP($A787,ALGLIB_SSA_XAUUSD!$J$2:$J$1001,ALGLIB_SSA_XAUUSD!$P$2:$P$1001,"",0)</f>
        <v>4814.8709500000004</v>
      </c>
      <c r="O787">
        <f>_xlfn.XLOOKUP($A787,ALGLIB_SSA_XAUUSD!$J$2:$J$1001,ALGLIB_SSA_XAUUSD!$Q$2:$Q$1001,"",0)</f>
        <v>4808.2697399999997</v>
      </c>
      <c r="R787">
        <f t="shared" si="180"/>
        <v>1775633100</v>
      </c>
      <c r="S787" t="str">
        <f t="shared" si="181"/>
        <v>XAUUSD</v>
      </c>
      <c r="T787" t="str">
        <f t="shared" si="182"/>
        <v>M5</v>
      </c>
      <c r="U787">
        <f t="shared" si="183"/>
        <v>4818.6499999999996</v>
      </c>
      <c r="V787">
        <f t="shared" si="184"/>
        <v>4798.7061075000001</v>
      </c>
      <c r="W787">
        <f t="shared" si="185"/>
        <v>4803.5849074999996</v>
      </c>
      <c r="X787">
        <f t="shared" si="186"/>
        <v>4811.9641199999996</v>
      </c>
      <c r="Y787">
        <f t="shared" si="187"/>
        <v>4812.5916699999998</v>
      </c>
      <c r="Z787">
        <f t="shared" si="188"/>
        <v>4812.7838041666664</v>
      </c>
      <c r="AA787">
        <f t="shared" si="189"/>
        <v>4814.8709500000004</v>
      </c>
      <c r="AB787">
        <f t="shared" si="190"/>
        <v>4792.1297458333338</v>
      </c>
      <c r="AC787">
        <f t="shared" si="191"/>
        <v>4808.2697399999997</v>
      </c>
      <c r="AE787">
        <f t="shared" si="192"/>
        <v>4811.9641199999996</v>
      </c>
      <c r="AF787">
        <f t="shared" si="193"/>
        <v>4812.7838041666664</v>
      </c>
      <c r="AG787">
        <f t="shared" si="194"/>
        <v>4792.1297458333338</v>
      </c>
    </row>
    <row r="788" spans="1:33" x14ac:dyDescent="0.55000000000000004">
      <c r="A788">
        <f>ALGLIB_SSA_XAUUSD!J788</f>
        <v>1775633400</v>
      </c>
      <c r="B788" t="str">
        <f>_xlfn.XLOOKUP($A788,ALGLIB_SSA_XAUUSD!$A$2:$A$1001,ALGLIB_SSA_XAUUSD!$B$2:$B$1001,"",0)</f>
        <v/>
      </c>
      <c r="C788" t="str">
        <f>_xlfn.XLOOKUP($A788,ALGLIB_SSA_XAUUSD!$A$2:$A$1001,ALGLIB_SSA_XAUUSD!$C$2:$C$1001,"",0)</f>
        <v/>
      </c>
      <c r="D788" s="1">
        <f>D782+(D794-D782)*6/12</f>
        <v>4803.8799999999992</v>
      </c>
      <c r="E788" s="1">
        <f>E782+(E794-E782)*6/12</f>
        <v>4798.3392349999995</v>
      </c>
      <c r="F788" s="1">
        <f>F782+(F794-F782)*6/12</f>
        <v>4803.1929650000002</v>
      </c>
      <c r="G788" s="1">
        <f>G782+(G794-G782)*6/12</f>
        <v>4812.5304049999995</v>
      </c>
      <c r="H788" s="1">
        <f>H782+(H794-H782)*6/12</f>
        <v>4791.5943650000008</v>
      </c>
      <c r="I788" t="str">
        <f>_xlfn.XLOOKUP($A788,ALGLIB_SSA_XAUUSD!$J$2:$J$1001,ALGLIB_SSA_XAUUSD!$K$2:$K$1001,"",0)</f>
        <v>XAUUSD</v>
      </c>
      <c r="J788" t="str">
        <f>_xlfn.XLOOKUP($A788,ALGLIB_SSA_XAUUSD!$J$2:$J$1001,ALGLIB_SSA_XAUUSD!$L$2:$L$1001,"",0)</f>
        <v>M5</v>
      </c>
      <c r="K788">
        <f>_xlfn.XLOOKUP($A788,ALGLIB_SSA_XAUUSD!$J$2:$J$1001,ALGLIB_SSA_XAUUSD!$M$2:$M$1001,"",0)</f>
        <v>4810.08</v>
      </c>
      <c r="L788">
        <f>_xlfn.XLOOKUP($A788,ALGLIB_SSA_XAUUSD!$J$2:$J$1001,ALGLIB_SSA_XAUUSD!$N$2:$N$1001,"",0)</f>
        <v>4812.1102499999997</v>
      </c>
      <c r="M788">
        <f>_xlfn.XLOOKUP($A788,ALGLIB_SSA_XAUUSD!$J$2:$J$1001,ALGLIB_SSA_XAUUSD!$O$2:$O$1001,"",0)</f>
        <v>4812.3509599999998</v>
      </c>
      <c r="N788">
        <f>_xlfn.XLOOKUP($A788,ALGLIB_SSA_XAUUSD!$J$2:$J$1001,ALGLIB_SSA_XAUUSD!$P$2:$P$1001,"",0)</f>
        <v>4815.1642400000001</v>
      </c>
      <c r="O788">
        <f>_xlfn.XLOOKUP($A788,ALGLIB_SSA_XAUUSD!$J$2:$J$1001,ALGLIB_SSA_XAUUSD!$Q$2:$Q$1001,"",0)</f>
        <v>4808.2227800000001</v>
      </c>
      <c r="R788">
        <f t="shared" si="180"/>
        <v>1775633400</v>
      </c>
      <c r="S788" t="str">
        <f t="shared" si="181"/>
        <v>XAUUSD</v>
      </c>
      <c r="T788" t="str">
        <f t="shared" si="182"/>
        <v>M5</v>
      </c>
      <c r="U788">
        <f t="shared" si="183"/>
        <v>4810.08</v>
      </c>
      <c r="V788">
        <f t="shared" si="184"/>
        <v>4798.3392349999995</v>
      </c>
      <c r="W788">
        <f t="shared" si="185"/>
        <v>4803.1929650000002</v>
      </c>
      <c r="X788">
        <f t="shared" si="186"/>
        <v>4812.1102499999997</v>
      </c>
      <c r="Y788">
        <f t="shared" si="187"/>
        <v>4812.3509599999998</v>
      </c>
      <c r="Z788">
        <f t="shared" si="188"/>
        <v>4812.5304049999995</v>
      </c>
      <c r="AA788">
        <f t="shared" si="189"/>
        <v>4815.1642400000001</v>
      </c>
      <c r="AB788">
        <f t="shared" si="190"/>
        <v>4791.5943650000008</v>
      </c>
      <c r="AC788">
        <f t="shared" si="191"/>
        <v>4808.2227800000001</v>
      </c>
      <c r="AE788">
        <f t="shared" si="192"/>
        <v>4812.1102499999997</v>
      </c>
      <c r="AF788">
        <f t="shared" si="193"/>
        <v>4812.5304049999995</v>
      </c>
      <c r="AG788">
        <f t="shared" si="194"/>
        <v>4791.5943650000008</v>
      </c>
    </row>
    <row r="789" spans="1:33" x14ac:dyDescent="0.55000000000000004">
      <c r="A789">
        <f>ALGLIB_SSA_XAUUSD!J789</f>
        <v>1775633700</v>
      </c>
      <c r="B789" t="str">
        <f>_xlfn.XLOOKUP($A789,ALGLIB_SSA_XAUUSD!$A$2:$A$1001,ALGLIB_SSA_XAUUSD!$B$2:$B$1001,"",0)</f>
        <v/>
      </c>
      <c r="C789" t="str">
        <f>_xlfn.XLOOKUP($A789,ALGLIB_SSA_XAUUSD!$A$2:$A$1001,ALGLIB_SSA_XAUUSD!$C$2:$C$1001,"",0)</f>
        <v/>
      </c>
      <c r="D789" s="1">
        <f>D782+(D794-D782)*7/12</f>
        <v>4802.2716666666665</v>
      </c>
      <c r="E789" s="1">
        <f>E782+(E794-E782)*7/12</f>
        <v>4797.9723624999997</v>
      </c>
      <c r="F789" s="1">
        <f>F782+(F794-F782)*7/12</f>
        <v>4802.8010224999998</v>
      </c>
      <c r="G789" s="1">
        <f>G782+(G794-G782)*7/12</f>
        <v>4812.2770058333335</v>
      </c>
      <c r="H789" s="1">
        <f>H782+(H794-H782)*7/12</f>
        <v>4791.058984166667</v>
      </c>
      <c r="I789" t="str">
        <f>_xlfn.XLOOKUP($A789,ALGLIB_SSA_XAUUSD!$J$2:$J$1001,ALGLIB_SSA_XAUUSD!$K$2:$K$1001,"",0)</f>
        <v>XAUUSD</v>
      </c>
      <c r="J789" t="str">
        <f>_xlfn.XLOOKUP($A789,ALGLIB_SSA_XAUUSD!$J$2:$J$1001,ALGLIB_SSA_XAUUSD!$L$2:$L$1001,"",0)</f>
        <v>M5</v>
      </c>
      <c r="K789">
        <f>_xlfn.XLOOKUP($A789,ALGLIB_SSA_XAUUSD!$J$2:$J$1001,ALGLIB_SSA_XAUUSD!$M$2:$M$1001,"",0)</f>
        <v>4810.5</v>
      </c>
      <c r="L789">
        <f>_xlfn.XLOOKUP($A789,ALGLIB_SSA_XAUUSD!$J$2:$J$1001,ALGLIB_SSA_XAUUSD!$N$2:$N$1001,"",0)</f>
        <v>4812.6038600000002</v>
      </c>
      <c r="M789">
        <f>_xlfn.XLOOKUP($A789,ALGLIB_SSA_XAUUSD!$J$2:$J$1001,ALGLIB_SSA_XAUUSD!$O$2:$O$1001,"",0)</f>
        <v>4812.4774100000004</v>
      </c>
      <c r="N789">
        <f>_xlfn.XLOOKUP($A789,ALGLIB_SSA_XAUUSD!$J$2:$J$1001,ALGLIB_SSA_XAUUSD!$P$2:$P$1001,"",0)</f>
        <v>4815.67094</v>
      </c>
      <c r="O789">
        <f>_xlfn.XLOOKUP($A789,ALGLIB_SSA_XAUUSD!$J$2:$J$1001,ALGLIB_SSA_XAUUSD!$Q$2:$Q$1001,"",0)</f>
        <v>4808.5628900000002</v>
      </c>
      <c r="R789">
        <f t="shared" si="180"/>
        <v>1775633700</v>
      </c>
      <c r="S789" t="str">
        <f t="shared" si="181"/>
        <v>XAUUSD</v>
      </c>
      <c r="T789" t="str">
        <f t="shared" si="182"/>
        <v>M5</v>
      </c>
      <c r="U789">
        <f t="shared" si="183"/>
        <v>4810.5</v>
      </c>
      <c r="V789">
        <f t="shared" si="184"/>
        <v>4797.9723624999997</v>
      </c>
      <c r="W789">
        <f t="shared" si="185"/>
        <v>4802.8010224999998</v>
      </c>
      <c r="X789">
        <f t="shared" si="186"/>
        <v>4812.6038600000002</v>
      </c>
      <c r="Y789">
        <f t="shared" si="187"/>
        <v>4812.4774100000004</v>
      </c>
      <c r="Z789">
        <f t="shared" si="188"/>
        <v>4812.2770058333335</v>
      </c>
      <c r="AA789">
        <f t="shared" si="189"/>
        <v>4815.67094</v>
      </c>
      <c r="AB789">
        <f t="shared" si="190"/>
        <v>4791.058984166667</v>
      </c>
      <c r="AC789">
        <f t="shared" si="191"/>
        <v>4808.5628900000002</v>
      </c>
      <c r="AE789">
        <f t="shared" si="192"/>
        <v>4812.6038600000002</v>
      </c>
      <c r="AF789">
        <f t="shared" si="193"/>
        <v>4812.2770058333335</v>
      </c>
      <c r="AG789">
        <f t="shared" si="194"/>
        <v>4791.058984166667</v>
      </c>
    </row>
    <row r="790" spans="1:33" x14ac:dyDescent="0.55000000000000004">
      <c r="A790">
        <f>ALGLIB_SSA_XAUUSD!J790</f>
        <v>1775634000</v>
      </c>
      <c r="B790" t="str">
        <f>_xlfn.XLOOKUP($A790,ALGLIB_SSA_XAUUSD!$A$2:$A$1001,ALGLIB_SSA_XAUUSD!$B$2:$B$1001,"",0)</f>
        <v/>
      </c>
      <c r="C790" t="str">
        <f>_xlfn.XLOOKUP($A790,ALGLIB_SSA_XAUUSD!$A$2:$A$1001,ALGLIB_SSA_XAUUSD!$C$2:$C$1001,"",0)</f>
        <v/>
      </c>
      <c r="D790" s="1">
        <f>D782+(D794-D782)*8/12</f>
        <v>4800.663333333333</v>
      </c>
      <c r="E790" s="1">
        <f>E782+(E794-E782)*8/12</f>
        <v>4797.6054899999999</v>
      </c>
      <c r="F790" s="1">
        <f>F782+(F794-F782)*8/12</f>
        <v>4802.4090799999994</v>
      </c>
      <c r="G790" s="1">
        <f>G782+(G794-G782)*8/12</f>
        <v>4812.0236066666666</v>
      </c>
      <c r="H790" s="1">
        <f>H782+(H794-H782)*8/12</f>
        <v>4790.523603333334</v>
      </c>
      <c r="I790" t="str">
        <f>_xlfn.XLOOKUP($A790,ALGLIB_SSA_XAUUSD!$J$2:$J$1001,ALGLIB_SSA_XAUUSD!$K$2:$K$1001,"",0)</f>
        <v>XAUUSD</v>
      </c>
      <c r="J790" t="str">
        <f>_xlfn.XLOOKUP($A790,ALGLIB_SSA_XAUUSD!$J$2:$J$1001,ALGLIB_SSA_XAUUSD!$L$2:$L$1001,"",0)</f>
        <v>M5</v>
      </c>
      <c r="K790">
        <f>_xlfn.XLOOKUP($A790,ALGLIB_SSA_XAUUSD!$J$2:$J$1001,ALGLIB_SSA_XAUUSD!$M$2:$M$1001,"",0)</f>
        <v>4809.03</v>
      </c>
      <c r="L790">
        <f>_xlfn.XLOOKUP($A790,ALGLIB_SSA_XAUUSD!$J$2:$J$1001,ALGLIB_SSA_XAUUSD!$N$2:$N$1001,"",0)</f>
        <v>4813.3757400000004</v>
      </c>
      <c r="M790">
        <f>_xlfn.XLOOKUP($A790,ALGLIB_SSA_XAUUSD!$J$2:$J$1001,ALGLIB_SSA_XAUUSD!$O$2:$O$1001,"",0)</f>
        <v>4812.9265699999996</v>
      </c>
      <c r="N790">
        <f>_xlfn.XLOOKUP($A790,ALGLIB_SSA_XAUUSD!$J$2:$J$1001,ALGLIB_SSA_XAUUSD!$P$2:$P$1001,"",0)</f>
        <v>4816.33914</v>
      </c>
      <c r="O790">
        <f>_xlfn.XLOOKUP($A790,ALGLIB_SSA_XAUUSD!$J$2:$J$1001,ALGLIB_SSA_XAUUSD!$Q$2:$Q$1001,"",0)</f>
        <v>4809.2457400000003</v>
      </c>
      <c r="R790">
        <f t="shared" si="180"/>
        <v>1775634000</v>
      </c>
      <c r="S790" t="str">
        <f t="shared" si="181"/>
        <v>XAUUSD</v>
      </c>
      <c r="T790" t="str">
        <f t="shared" si="182"/>
        <v>M5</v>
      </c>
      <c r="U790">
        <f t="shared" si="183"/>
        <v>4809.03</v>
      </c>
      <c r="V790">
        <f t="shared" si="184"/>
        <v>4797.6054899999999</v>
      </c>
      <c r="W790">
        <f t="shared" si="185"/>
        <v>4802.4090799999994</v>
      </c>
      <c r="X790">
        <f t="shared" si="186"/>
        <v>4813.3757400000004</v>
      </c>
      <c r="Y790">
        <f t="shared" si="187"/>
        <v>4812.9265699999996</v>
      </c>
      <c r="Z790">
        <f t="shared" si="188"/>
        <v>4812.0236066666666</v>
      </c>
      <c r="AA790">
        <f t="shared" si="189"/>
        <v>4816.33914</v>
      </c>
      <c r="AB790">
        <f t="shared" si="190"/>
        <v>4790.523603333334</v>
      </c>
      <c r="AC790">
        <f t="shared" si="191"/>
        <v>4809.2457400000003</v>
      </c>
      <c r="AE790">
        <f t="shared" si="192"/>
        <v>4813.3757400000004</v>
      </c>
      <c r="AF790">
        <f t="shared" si="193"/>
        <v>4812.0236066666666</v>
      </c>
      <c r="AG790">
        <f t="shared" si="194"/>
        <v>4790.523603333334</v>
      </c>
    </row>
    <row r="791" spans="1:33" x14ac:dyDescent="0.55000000000000004">
      <c r="A791">
        <f>ALGLIB_SSA_XAUUSD!J791</f>
        <v>1775634300</v>
      </c>
      <c r="B791" t="str">
        <f>_xlfn.XLOOKUP($A791,ALGLIB_SSA_XAUUSD!$A$2:$A$1001,ALGLIB_SSA_XAUUSD!$B$2:$B$1001,"",0)</f>
        <v/>
      </c>
      <c r="C791" t="str">
        <f>_xlfn.XLOOKUP($A791,ALGLIB_SSA_XAUUSD!$A$2:$A$1001,ALGLIB_SSA_XAUUSD!$C$2:$C$1001,"",0)</f>
        <v/>
      </c>
      <c r="D791" s="1">
        <f>D782+(D794-D782)*9/12</f>
        <v>4799.0549999999994</v>
      </c>
      <c r="E791" s="1">
        <f>E782+(E794-E782)*9/12</f>
        <v>4797.2386175000001</v>
      </c>
      <c r="F791" s="1">
        <f>F782+(F794-F782)*9/12</f>
        <v>4802.0171375</v>
      </c>
      <c r="G791" s="1">
        <f>G782+(G794-G782)*9/12</f>
        <v>4811.7702074999997</v>
      </c>
      <c r="H791" s="1">
        <f>H782+(H794-H782)*9/12</f>
        <v>4789.9882225000001</v>
      </c>
      <c r="I791" t="str">
        <f>_xlfn.XLOOKUP($A791,ALGLIB_SSA_XAUUSD!$J$2:$J$1001,ALGLIB_SSA_XAUUSD!$K$2:$K$1001,"",0)</f>
        <v>XAUUSD</v>
      </c>
      <c r="J791" t="str">
        <f>_xlfn.XLOOKUP($A791,ALGLIB_SSA_XAUUSD!$J$2:$J$1001,ALGLIB_SSA_XAUUSD!$L$2:$L$1001,"",0)</f>
        <v>M5</v>
      </c>
      <c r="K791">
        <f>_xlfn.XLOOKUP($A791,ALGLIB_SSA_XAUUSD!$J$2:$J$1001,ALGLIB_SSA_XAUUSD!$M$2:$M$1001,"",0)</f>
        <v>4814.67</v>
      </c>
      <c r="L791">
        <f>_xlfn.XLOOKUP($A791,ALGLIB_SSA_XAUUSD!$J$2:$J$1001,ALGLIB_SSA_XAUUSD!$N$2:$N$1001,"",0)</f>
        <v>4814.4063900000001</v>
      </c>
      <c r="M791">
        <f>_xlfn.XLOOKUP($A791,ALGLIB_SSA_XAUUSD!$J$2:$J$1001,ALGLIB_SSA_XAUUSD!$O$2:$O$1001,"",0)</f>
        <v>4813.6664799999999</v>
      </c>
      <c r="N791">
        <f>_xlfn.XLOOKUP($A791,ALGLIB_SSA_XAUUSD!$J$2:$J$1001,ALGLIB_SSA_XAUUSD!$P$2:$P$1001,"",0)</f>
        <v>4817.1468400000003</v>
      </c>
      <c r="O791">
        <f>_xlfn.XLOOKUP($A791,ALGLIB_SSA_XAUUSD!$J$2:$J$1001,ALGLIB_SSA_XAUUSD!$Q$2:$Q$1001,"",0)</f>
        <v>4810.2316199999996</v>
      </c>
      <c r="R791">
        <f t="shared" si="180"/>
        <v>1775634300</v>
      </c>
      <c r="S791" t="str">
        <f t="shared" si="181"/>
        <v>XAUUSD</v>
      </c>
      <c r="T791" t="str">
        <f t="shared" si="182"/>
        <v>M5</v>
      </c>
      <c r="U791">
        <f t="shared" si="183"/>
        <v>4814.67</v>
      </c>
      <c r="V791">
        <f t="shared" si="184"/>
        <v>4797.2386175000001</v>
      </c>
      <c r="W791">
        <f t="shared" si="185"/>
        <v>4802.0171375</v>
      </c>
      <c r="X791">
        <f t="shared" si="186"/>
        <v>4814.4063900000001</v>
      </c>
      <c r="Y791">
        <f t="shared" si="187"/>
        <v>4813.6664799999999</v>
      </c>
      <c r="Z791">
        <f t="shared" si="188"/>
        <v>4811.7702074999997</v>
      </c>
      <c r="AA791">
        <f t="shared" si="189"/>
        <v>4817.1468400000003</v>
      </c>
      <c r="AB791">
        <f t="shared" si="190"/>
        <v>4789.9882225000001</v>
      </c>
      <c r="AC791">
        <f t="shared" si="191"/>
        <v>4810.2316199999996</v>
      </c>
      <c r="AE791">
        <f t="shared" si="192"/>
        <v>4814.4063900000001</v>
      </c>
      <c r="AF791">
        <f t="shared" si="193"/>
        <v>4811.7702074999997</v>
      </c>
      <c r="AG791">
        <f t="shared" si="194"/>
        <v>4789.9882225000001</v>
      </c>
    </row>
    <row r="792" spans="1:33" x14ac:dyDescent="0.55000000000000004">
      <c r="A792">
        <f>ALGLIB_SSA_XAUUSD!J792</f>
        <v>1775634600</v>
      </c>
      <c r="B792" t="str">
        <f>_xlfn.XLOOKUP($A792,ALGLIB_SSA_XAUUSD!$A$2:$A$1001,ALGLIB_SSA_XAUUSD!$B$2:$B$1001,"",0)</f>
        <v/>
      </c>
      <c r="C792" t="str">
        <f>_xlfn.XLOOKUP($A792,ALGLIB_SSA_XAUUSD!$A$2:$A$1001,ALGLIB_SSA_XAUUSD!$C$2:$C$1001,"",0)</f>
        <v/>
      </c>
      <c r="D792" s="1">
        <f>D782+(D794-D782)*10/12</f>
        <v>4797.4466666666667</v>
      </c>
      <c r="E792" s="1">
        <f>E782+(E794-E782)*10/12</f>
        <v>4796.8717450000004</v>
      </c>
      <c r="F792" s="1">
        <f>F782+(F794-F782)*10/12</f>
        <v>4801.6251949999996</v>
      </c>
      <c r="G792" s="1">
        <f>G782+(G794-G782)*10/12</f>
        <v>4811.5168083333338</v>
      </c>
      <c r="H792" s="1">
        <f>H782+(H794-H782)*10/12</f>
        <v>4789.4528416666672</v>
      </c>
      <c r="I792" t="str">
        <f>_xlfn.XLOOKUP($A792,ALGLIB_SSA_XAUUSD!$J$2:$J$1001,ALGLIB_SSA_XAUUSD!$K$2:$K$1001,"",0)</f>
        <v>XAUUSD</v>
      </c>
      <c r="J792" t="str">
        <f>_xlfn.XLOOKUP($A792,ALGLIB_SSA_XAUUSD!$J$2:$J$1001,ALGLIB_SSA_XAUUSD!$L$2:$L$1001,"",0)</f>
        <v>M5</v>
      </c>
      <c r="K792">
        <f>_xlfn.XLOOKUP($A792,ALGLIB_SSA_XAUUSD!$J$2:$J$1001,ALGLIB_SSA_XAUUSD!$M$2:$M$1001,"",0)</f>
        <v>4819.22</v>
      </c>
      <c r="L792">
        <f>_xlfn.XLOOKUP($A792,ALGLIB_SSA_XAUUSD!$J$2:$J$1001,ALGLIB_SSA_XAUUSD!$N$2:$N$1001,"",0)</f>
        <v>4815.4571999999998</v>
      </c>
      <c r="M792">
        <f>_xlfn.XLOOKUP($A792,ALGLIB_SSA_XAUUSD!$J$2:$J$1001,ALGLIB_SSA_XAUUSD!$O$2:$O$1001,"",0)</f>
        <v>4814.5618400000003</v>
      </c>
      <c r="N792">
        <f>_xlfn.XLOOKUP($A792,ALGLIB_SSA_XAUUSD!$J$2:$J$1001,ALGLIB_SSA_XAUUSD!$P$2:$P$1001,"",0)</f>
        <v>4817.9489400000002</v>
      </c>
      <c r="O792">
        <f>_xlfn.XLOOKUP($A792,ALGLIB_SSA_XAUUSD!$J$2:$J$1001,ALGLIB_SSA_XAUUSD!$Q$2:$Q$1001,"",0)</f>
        <v>4811.3359200000004</v>
      </c>
      <c r="R792">
        <f t="shared" si="180"/>
        <v>1775634600</v>
      </c>
      <c r="S792" t="str">
        <f t="shared" si="181"/>
        <v>XAUUSD</v>
      </c>
      <c r="T792" t="str">
        <f t="shared" si="182"/>
        <v>M5</v>
      </c>
      <c r="U792">
        <f t="shared" si="183"/>
        <v>4819.22</v>
      </c>
      <c r="V792">
        <f t="shared" si="184"/>
        <v>4796.8717450000004</v>
      </c>
      <c r="W792">
        <f t="shared" si="185"/>
        <v>4801.6251949999996</v>
      </c>
      <c r="X792">
        <f t="shared" si="186"/>
        <v>4815.4571999999998</v>
      </c>
      <c r="Y792">
        <f t="shared" si="187"/>
        <v>4814.5618400000003</v>
      </c>
      <c r="Z792">
        <f t="shared" si="188"/>
        <v>4811.5168083333338</v>
      </c>
      <c r="AA792">
        <f t="shared" si="189"/>
        <v>4817.9489400000002</v>
      </c>
      <c r="AB792">
        <f t="shared" si="190"/>
        <v>4789.4528416666672</v>
      </c>
      <c r="AC792">
        <f t="shared" si="191"/>
        <v>4811.3359200000004</v>
      </c>
      <c r="AE792">
        <f t="shared" si="192"/>
        <v>4815.4571999999998</v>
      </c>
      <c r="AF792">
        <f t="shared" si="193"/>
        <v>4811.5168083333338</v>
      </c>
      <c r="AG792">
        <f t="shared" si="194"/>
        <v>4789.4528416666672</v>
      </c>
    </row>
    <row r="793" spans="1:33" x14ac:dyDescent="0.55000000000000004">
      <c r="A793">
        <f>ALGLIB_SSA_XAUUSD!J793</f>
        <v>1775634900</v>
      </c>
      <c r="B793" t="str">
        <f>_xlfn.XLOOKUP($A793,ALGLIB_SSA_XAUUSD!$A$2:$A$1001,ALGLIB_SSA_XAUUSD!$B$2:$B$1001,"",0)</f>
        <v/>
      </c>
      <c r="C793" t="str">
        <f>_xlfn.XLOOKUP($A793,ALGLIB_SSA_XAUUSD!$A$2:$A$1001,ALGLIB_SSA_XAUUSD!$C$2:$C$1001,"",0)</f>
        <v/>
      </c>
      <c r="D793" s="1">
        <f>D782+(D794-D782)*11/12</f>
        <v>4795.8383333333331</v>
      </c>
      <c r="E793" s="1">
        <f>E782+(E794-E782)*11/12</f>
        <v>4796.5048724999997</v>
      </c>
      <c r="F793" s="1">
        <f>F782+(F794-F782)*11/12</f>
        <v>4801.2332525000002</v>
      </c>
      <c r="G793" s="1">
        <f>G782+(G794-G782)*11/12</f>
        <v>4811.2634091666669</v>
      </c>
      <c r="H793" s="1">
        <f>H782+(H794-H782)*11/12</f>
        <v>4788.9174608333333</v>
      </c>
      <c r="I793" t="str">
        <f>_xlfn.XLOOKUP($A793,ALGLIB_SSA_XAUUSD!$J$2:$J$1001,ALGLIB_SSA_XAUUSD!$K$2:$K$1001,"",0)</f>
        <v>XAUUSD</v>
      </c>
      <c r="J793" t="str">
        <f>_xlfn.XLOOKUP($A793,ALGLIB_SSA_XAUUSD!$J$2:$J$1001,ALGLIB_SSA_XAUUSD!$L$2:$L$1001,"",0)</f>
        <v>M5</v>
      </c>
      <c r="K793">
        <f>_xlfn.XLOOKUP($A793,ALGLIB_SSA_XAUUSD!$J$2:$J$1001,ALGLIB_SSA_XAUUSD!$M$2:$M$1001,"",0)</f>
        <v>4813.53</v>
      </c>
      <c r="L793">
        <f>_xlfn.XLOOKUP($A793,ALGLIB_SSA_XAUUSD!$J$2:$J$1001,ALGLIB_SSA_XAUUSD!$N$2:$N$1001,"",0)</f>
        <v>4816.2579599999999</v>
      </c>
      <c r="M793">
        <f>_xlfn.XLOOKUP($A793,ALGLIB_SSA_XAUUSD!$J$2:$J$1001,ALGLIB_SSA_XAUUSD!$O$2:$O$1001,"",0)</f>
        <v>4815.4098999999997</v>
      </c>
      <c r="N793">
        <f>_xlfn.XLOOKUP($A793,ALGLIB_SSA_XAUUSD!$J$2:$J$1001,ALGLIB_SSA_XAUUSD!$P$2:$P$1001,"",0)</f>
        <v>4818.55447</v>
      </c>
      <c r="O793">
        <f>_xlfn.XLOOKUP($A793,ALGLIB_SSA_XAUUSD!$J$2:$J$1001,ALGLIB_SSA_XAUUSD!$Q$2:$Q$1001,"",0)</f>
        <v>4812.2618000000002</v>
      </c>
      <c r="R793">
        <f t="shared" si="180"/>
        <v>1775634900</v>
      </c>
      <c r="S793" t="str">
        <f t="shared" si="181"/>
        <v>XAUUSD</v>
      </c>
      <c r="T793" t="str">
        <f t="shared" si="182"/>
        <v>M5</v>
      </c>
      <c r="U793">
        <f t="shared" si="183"/>
        <v>4813.53</v>
      </c>
      <c r="V793">
        <f t="shared" si="184"/>
        <v>4796.5048724999997</v>
      </c>
      <c r="W793">
        <f t="shared" si="185"/>
        <v>4801.2332525000002</v>
      </c>
      <c r="X793">
        <f t="shared" si="186"/>
        <v>4816.2579599999999</v>
      </c>
      <c r="Y793">
        <f t="shared" si="187"/>
        <v>4815.4098999999997</v>
      </c>
      <c r="Z793">
        <f t="shared" si="188"/>
        <v>4811.2634091666669</v>
      </c>
      <c r="AA793">
        <f t="shared" si="189"/>
        <v>4818.55447</v>
      </c>
      <c r="AB793">
        <f t="shared" si="190"/>
        <v>4788.9174608333333</v>
      </c>
      <c r="AC793">
        <f t="shared" si="191"/>
        <v>4812.2618000000002</v>
      </c>
      <c r="AE793">
        <f t="shared" si="192"/>
        <v>4816.2579599999999</v>
      </c>
      <c r="AF793">
        <f t="shared" si="193"/>
        <v>4811.2634091666669</v>
      </c>
      <c r="AG793">
        <f t="shared" si="194"/>
        <v>4788.9174608333333</v>
      </c>
    </row>
    <row r="794" spans="1:33" x14ac:dyDescent="0.55000000000000004">
      <c r="A794">
        <f>ALGLIB_SSA_XAUUSD!J794</f>
        <v>1775635200</v>
      </c>
      <c r="B794" t="str">
        <f>_xlfn.XLOOKUP($A794,ALGLIB_SSA_XAUUSD!$A$2:$A$1001,ALGLIB_SSA_XAUUSD!$B$2:$B$1001,"",0)</f>
        <v>XAUUSD</v>
      </c>
      <c r="C794" t="str">
        <f>_xlfn.XLOOKUP($A794,ALGLIB_SSA_XAUUSD!$A$2:$A$1001,ALGLIB_SSA_XAUUSD!$C$2:$C$1001,"",0)</f>
        <v>H1</v>
      </c>
      <c r="D794" s="2">
        <f>_xlfn.XLOOKUP($A794,ALGLIB_SSA_XAUUSD!$A$2:$A$1001,ALGLIB_SSA_XAUUSD!$D$2:$D$1001,"",0)</f>
        <v>4794.2299999999996</v>
      </c>
      <c r="E794" s="2">
        <f>_xlfn.XLOOKUP($A794,ALGLIB_SSA_XAUUSD!$A$2:$A$1001,ALGLIB_SSA_XAUUSD!$E$2:$E$1001,"",0)</f>
        <v>4796.1379999999999</v>
      </c>
      <c r="F794" s="2">
        <f>_xlfn.XLOOKUP($A794,ALGLIB_SSA_XAUUSD!$A$2:$A$1001,ALGLIB_SSA_XAUUSD!$F$2:$F$1001,"",0)</f>
        <v>4800.8413099999998</v>
      </c>
      <c r="G794" s="2">
        <f>_xlfn.XLOOKUP($A794,ALGLIB_SSA_XAUUSD!$A$2:$A$1001,ALGLIB_SSA_XAUUSD!$G$2:$G$1001,"",0)</f>
        <v>4811.01001</v>
      </c>
      <c r="H794" s="2">
        <f>_xlfn.XLOOKUP($A794,ALGLIB_SSA_XAUUSD!$A$2:$A$1001,ALGLIB_SSA_XAUUSD!$H$2:$H$1001,"",0)</f>
        <v>4788.3820800000003</v>
      </c>
      <c r="I794" t="str">
        <f>_xlfn.XLOOKUP($A794,ALGLIB_SSA_XAUUSD!$J$2:$J$1001,ALGLIB_SSA_XAUUSD!$K$2:$K$1001,"",0)</f>
        <v>XAUUSD</v>
      </c>
      <c r="J794" t="str">
        <f>_xlfn.XLOOKUP($A794,ALGLIB_SSA_XAUUSD!$J$2:$J$1001,ALGLIB_SSA_XAUUSD!$L$2:$L$1001,"",0)</f>
        <v>M5</v>
      </c>
      <c r="K794">
        <f>_xlfn.XLOOKUP($A794,ALGLIB_SSA_XAUUSD!$J$2:$J$1001,ALGLIB_SSA_XAUUSD!$M$2:$M$1001,"",0)</f>
        <v>4816.4799999999996</v>
      </c>
      <c r="L794">
        <f>_xlfn.XLOOKUP($A794,ALGLIB_SSA_XAUUSD!$J$2:$J$1001,ALGLIB_SSA_XAUUSD!$N$2:$N$1001,"",0)</f>
        <v>4816.7461700000003</v>
      </c>
      <c r="M794">
        <f>_xlfn.XLOOKUP($A794,ALGLIB_SSA_XAUUSD!$J$2:$J$1001,ALGLIB_SSA_XAUUSD!$O$2:$O$1001,"",0)</f>
        <v>4816.0780400000003</v>
      </c>
      <c r="N794">
        <f>_xlfn.XLOOKUP($A794,ALGLIB_SSA_XAUUSD!$J$2:$J$1001,ALGLIB_SSA_XAUUSD!$P$2:$P$1001,"",0)</f>
        <v>4818.8726999999999</v>
      </c>
      <c r="O794">
        <f>_xlfn.XLOOKUP($A794,ALGLIB_SSA_XAUUSD!$J$2:$J$1001,ALGLIB_SSA_XAUUSD!$Q$2:$Q$1001,"",0)</f>
        <v>4812.8053900000004</v>
      </c>
      <c r="R794">
        <f t="shared" si="180"/>
        <v>1775635200</v>
      </c>
      <c r="S794" t="str">
        <f t="shared" si="181"/>
        <v>XAUUSD</v>
      </c>
      <c r="T794" t="str">
        <f t="shared" si="182"/>
        <v>M5</v>
      </c>
      <c r="U794">
        <f t="shared" si="183"/>
        <v>4816.4799999999996</v>
      </c>
      <c r="V794">
        <f t="shared" si="184"/>
        <v>4796.1379999999999</v>
      </c>
      <c r="W794">
        <f t="shared" si="185"/>
        <v>4800.8413099999998</v>
      </c>
      <c r="X794">
        <f t="shared" si="186"/>
        <v>4816.7461700000003</v>
      </c>
      <c r="Y794">
        <f t="shared" si="187"/>
        <v>4816.0780400000003</v>
      </c>
      <c r="Z794">
        <f t="shared" si="188"/>
        <v>4811.01001</v>
      </c>
      <c r="AA794">
        <f t="shared" si="189"/>
        <v>4818.8726999999999</v>
      </c>
      <c r="AB794">
        <f t="shared" si="190"/>
        <v>4788.3820800000003</v>
      </c>
      <c r="AC794">
        <f t="shared" si="191"/>
        <v>4812.8053900000004</v>
      </c>
      <c r="AE794">
        <f t="shared" si="192"/>
        <v>4816.7461700000003</v>
      </c>
      <c r="AF794">
        <f t="shared" si="193"/>
        <v>4811.01001</v>
      </c>
      <c r="AG794">
        <f t="shared" si="194"/>
        <v>4788.3820800000003</v>
      </c>
    </row>
    <row r="795" spans="1:33" x14ac:dyDescent="0.55000000000000004">
      <c r="A795">
        <f>ALGLIB_SSA_XAUUSD!J795</f>
        <v>1775635500</v>
      </c>
      <c r="B795" t="str">
        <f>_xlfn.XLOOKUP($A795,ALGLIB_SSA_XAUUSD!$A$2:$A$1001,ALGLIB_SSA_XAUUSD!$B$2:$B$1001,"",0)</f>
        <v/>
      </c>
      <c r="C795" t="str">
        <f>_xlfn.XLOOKUP($A795,ALGLIB_SSA_XAUUSD!$A$2:$A$1001,ALGLIB_SSA_XAUUSD!$C$2:$C$1001,"",0)</f>
        <v/>
      </c>
      <c r="D795" s="1">
        <f>D794+(D806-D794)*1/12</f>
        <v>4793.2991666666667</v>
      </c>
      <c r="E795" s="1">
        <f>E794+(E806-E794)*1/12</f>
        <v>4795.8844200000003</v>
      </c>
      <c r="F795" s="1">
        <f>F794+(F806-F794)*1/12</f>
        <v>4800.5185483333335</v>
      </c>
      <c r="G795" s="1">
        <f>G794+(G806-G794)*1/12</f>
        <v>4810.8809708333338</v>
      </c>
      <c r="H795" s="1">
        <f>H794+(H806-H794)*1/12</f>
        <v>4787.8825575000001</v>
      </c>
      <c r="I795" t="str">
        <f>_xlfn.XLOOKUP($A795,ALGLIB_SSA_XAUUSD!$J$2:$J$1001,ALGLIB_SSA_XAUUSD!$K$2:$K$1001,"",0)</f>
        <v>XAUUSD</v>
      </c>
      <c r="J795" t="str">
        <f>_xlfn.XLOOKUP($A795,ALGLIB_SSA_XAUUSD!$J$2:$J$1001,ALGLIB_SSA_XAUUSD!$L$2:$L$1001,"",0)</f>
        <v>M5</v>
      </c>
      <c r="K795">
        <f>_xlfn.XLOOKUP($A795,ALGLIB_SSA_XAUUSD!$J$2:$J$1001,ALGLIB_SSA_XAUUSD!$M$2:$M$1001,"",0)</f>
        <v>4816.2700000000004</v>
      </c>
      <c r="L795">
        <f>_xlfn.XLOOKUP($A795,ALGLIB_SSA_XAUUSD!$J$2:$J$1001,ALGLIB_SSA_XAUUSD!$N$2:$N$1001,"",0)</f>
        <v>4816.6120899999996</v>
      </c>
      <c r="M795">
        <f>_xlfn.XLOOKUP($A795,ALGLIB_SSA_XAUUSD!$J$2:$J$1001,ALGLIB_SSA_XAUUSD!$O$2:$O$1001,"",0)</f>
        <v>4816.3450599999996</v>
      </c>
      <c r="N795">
        <f>_xlfn.XLOOKUP($A795,ALGLIB_SSA_XAUUSD!$J$2:$J$1001,ALGLIB_SSA_XAUUSD!$P$2:$P$1001,"",0)</f>
        <v>4818.8919400000004</v>
      </c>
      <c r="O795">
        <f>_xlfn.XLOOKUP($A795,ALGLIB_SSA_XAUUSD!$J$2:$J$1001,ALGLIB_SSA_XAUUSD!$Q$2:$Q$1001,"",0)</f>
        <v>4812.8499899999997</v>
      </c>
      <c r="R795">
        <f t="shared" si="180"/>
        <v>1775635500</v>
      </c>
      <c r="S795" t="str">
        <f t="shared" si="181"/>
        <v>XAUUSD</v>
      </c>
      <c r="T795" t="str">
        <f t="shared" si="182"/>
        <v>M5</v>
      </c>
      <c r="U795">
        <f t="shared" si="183"/>
        <v>4816.2700000000004</v>
      </c>
      <c r="V795">
        <f t="shared" si="184"/>
        <v>4795.8844200000003</v>
      </c>
      <c r="W795">
        <f t="shared" si="185"/>
        <v>4800.5185483333335</v>
      </c>
      <c r="X795">
        <f t="shared" si="186"/>
        <v>4816.6120899999996</v>
      </c>
      <c r="Y795">
        <f t="shared" si="187"/>
        <v>4816.3450599999996</v>
      </c>
      <c r="Z795">
        <f t="shared" si="188"/>
        <v>4810.8809708333338</v>
      </c>
      <c r="AA795">
        <f t="shared" si="189"/>
        <v>4818.8919400000004</v>
      </c>
      <c r="AB795">
        <f t="shared" si="190"/>
        <v>4787.8825575000001</v>
      </c>
      <c r="AC795">
        <f t="shared" si="191"/>
        <v>4812.8499899999997</v>
      </c>
      <c r="AE795">
        <f t="shared" si="192"/>
        <v>4816.6120899999996</v>
      </c>
      <c r="AF795">
        <f t="shared" si="193"/>
        <v>4810.8809708333338</v>
      </c>
      <c r="AG795">
        <f t="shared" si="194"/>
        <v>4787.8825575000001</v>
      </c>
    </row>
    <row r="796" spans="1:33" x14ac:dyDescent="0.55000000000000004">
      <c r="A796">
        <f>ALGLIB_SSA_XAUUSD!J796</f>
        <v>1775635800</v>
      </c>
      <c r="B796" t="str">
        <f>_xlfn.XLOOKUP($A796,ALGLIB_SSA_XAUUSD!$A$2:$A$1001,ALGLIB_SSA_XAUUSD!$B$2:$B$1001,"",0)</f>
        <v/>
      </c>
      <c r="C796" t="str">
        <f>_xlfn.XLOOKUP($A796,ALGLIB_SSA_XAUUSD!$A$2:$A$1001,ALGLIB_SSA_XAUUSD!$C$2:$C$1001,"",0)</f>
        <v/>
      </c>
      <c r="D796" s="1">
        <f>D794+(D806-D794)*2/12</f>
        <v>4792.3683333333329</v>
      </c>
      <c r="E796" s="1">
        <f>E794+(E806-E794)*2/12</f>
        <v>4795.6308399999998</v>
      </c>
      <c r="F796" s="1">
        <f>F794+(F806-F794)*2/12</f>
        <v>4800.1957866666662</v>
      </c>
      <c r="G796" s="1">
        <f>G794+(G806-G794)*2/12</f>
        <v>4810.7519316666667</v>
      </c>
      <c r="H796" s="1">
        <f>H794+(H806-H794)*2/12</f>
        <v>4787.3830350000007</v>
      </c>
      <c r="I796" t="str">
        <f>_xlfn.XLOOKUP($A796,ALGLIB_SSA_XAUUSD!$J$2:$J$1001,ALGLIB_SSA_XAUUSD!$K$2:$K$1001,"",0)</f>
        <v>XAUUSD</v>
      </c>
      <c r="J796" t="str">
        <f>_xlfn.XLOOKUP($A796,ALGLIB_SSA_XAUUSD!$J$2:$J$1001,ALGLIB_SSA_XAUUSD!$L$2:$L$1001,"",0)</f>
        <v>M5</v>
      </c>
      <c r="K796">
        <f>_xlfn.XLOOKUP($A796,ALGLIB_SSA_XAUUSD!$J$2:$J$1001,ALGLIB_SSA_XAUUSD!$M$2:$M$1001,"",0)</f>
        <v>4815.16</v>
      </c>
      <c r="L796">
        <f>_xlfn.XLOOKUP($A796,ALGLIB_SSA_XAUUSD!$J$2:$J$1001,ALGLIB_SSA_XAUUSD!$N$2:$N$1001,"",0)</f>
        <v>4815.6529899999996</v>
      </c>
      <c r="M796">
        <f>_xlfn.XLOOKUP($A796,ALGLIB_SSA_XAUUSD!$J$2:$J$1001,ALGLIB_SSA_XAUUSD!$O$2:$O$1001,"",0)</f>
        <v>4815.9990299999999</v>
      </c>
      <c r="N796">
        <f>_xlfn.XLOOKUP($A796,ALGLIB_SSA_XAUUSD!$J$2:$J$1001,ALGLIB_SSA_XAUUSD!$P$2:$P$1001,"",0)</f>
        <v>4818.40427</v>
      </c>
      <c r="O796">
        <f>_xlfn.XLOOKUP($A796,ALGLIB_SSA_XAUUSD!$J$2:$J$1001,ALGLIB_SSA_XAUUSD!$Q$2:$Q$1001,"",0)</f>
        <v>4812.0099600000003</v>
      </c>
      <c r="R796">
        <f t="shared" si="180"/>
        <v>1775635800</v>
      </c>
      <c r="S796" t="str">
        <f t="shared" si="181"/>
        <v>XAUUSD</v>
      </c>
      <c r="T796" t="str">
        <f t="shared" si="182"/>
        <v>M5</v>
      </c>
      <c r="U796">
        <f t="shared" si="183"/>
        <v>4815.16</v>
      </c>
      <c r="V796">
        <f t="shared" si="184"/>
        <v>4795.6308399999998</v>
      </c>
      <c r="W796">
        <f t="shared" si="185"/>
        <v>4800.1957866666662</v>
      </c>
      <c r="X796">
        <f t="shared" si="186"/>
        <v>4815.6529899999996</v>
      </c>
      <c r="Y796">
        <f t="shared" si="187"/>
        <v>4815.9990299999999</v>
      </c>
      <c r="Z796">
        <f t="shared" si="188"/>
        <v>4810.7519316666667</v>
      </c>
      <c r="AA796">
        <f t="shared" si="189"/>
        <v>4818.40427</v>
      </c>
      <c r="AB796">
        <f t="shared" si="190"/>
        <v>4787.3830350000007</v>
      </c>
      <c r="AC796">
        <f t="shared" si="191"/>
        <v>4812.0099600000003</v>
      </c>
      <c r="AE796">
        <f t="shared" si="192"/>
        <v>4815.6529899999996</v>
      </c>
      <c r="AF796">
        <f t="shared" si="193"/>
        <v>4810.7519316666667</v>
      </c>
      <c r="AG796">
        <f t="shared" si="194"/>
        <v>4787.3830350000007</v>
      </c>
    </row>
    <row r="797" spans="1:33" x14ac:dyDescent="0.55000000000000004">
      <c r="A797">
        <f>ALGLIB_SSA_XAUUSD!J797</f>
        <v>1775636100</v>
      </c>
      <c r="B797" t="str">
        <f>_xlfn.XLOOKUP($A797,ALGLIB_SSA_XAUUSD!$A$2:$A$1001,ALGLIB_SSA_XAUUSD!$B$2:$B$1001,"",0)</f>
        <v/>
      </c>
      <c r="C797" t="str">
        <f>_xlfn.XLOOKUP($A797,ALGLIB_SSA_XAUUSD!$A$2:$A$1001,ALGLIB_SSA_XAUUSD!$C$2:$C$1001,"",0)</f>
        <v/>
      </c>
      <c r="D797" s="1">
        <f>D794+(D806-D794)*3/12</f>
        <v>4791.4375</v>
      </c>
      <c r="E797" s="1">
        <f>E794+(E806-E794)*3/12</f>
        <v>4795.3772600000002</v>
      </c>
      <c r="F797" s="1">
        <f>F794+(F806-F794)*3/12</f>
        <v>4799.8730249999999</v>
      </c>
      <c r="G797" s="1">
        <f>G794+(G806-G794)*3/12</f>
        <v>4810.6228924999996</v>
      </c>
      <c r="H797" s="1">
        <f>H794+(H806-H794)*3/12</f>
        <v>4786.8835125000005</v>
      </c>
      <c r="I797" t="str">
        <f>_xlfn.XLOOKUP($A797,ALGLIB_SSA_XAUUSD!$J$2:$J$1001,ALGLIB_SSA_XAUUSD!$K$2:$K$1001,"",0)</f>
        <v>XAUUSD</v>
      </c>
      <c r="J797" t="str">
        <f>_xlfn.XLOOKUP($A797,ALGLIB_SSA_XAUUSD!$J$2:$J$1001,ALGLIB_SSA_XAUUSD!$L$2:$L$1001,"",0)</f>
        <v>M5</v>
      </c>
      <c r="K797">
        <f>_xlfn.XLOOKUP($A797,ALGLIB_SSA_XAUUSD!$J$2:$J$1001,ALGLIB_SSA_XAUUSD!$M$2:$M$1001,"",0)</f>
        <v>4818.87</v>
      </c>
      <c r="L797">
        <f>_xlfn.XLOOKUP($A797,ALGLIB_SSA_XAUUSD!$J$2:$J$1001,ALGLIB_SSA_XAUUSD!$N$2:$N$1001,"",0)</f>
        <v>4813.7653700000001</v>
      </c>
      <c r="M797">
        <f>_xlfn.XLOOKUP($A797,ALGLIB_SSA_XAUUSD!$J$2:$J$1001,ALGLIB_SSA_XAUUSD!$O$2:$O$1001,"",0)</f>
        <v>4814.8822</v>
      </c>
      <c r="N797">
        <f>_xlfn.XLOOKUP($A797,ALGLIB_SSA_XAUUSD!$J$2:$J$1001,ALGLIB_SSA_XAUUSD!$P$2:$P$1001,"",0)</f>
        <v>4817.3315400000001</v>
      </c>
      <c r="O797">
        <f>_xlfn.XLOOKUP($A797,ALGLIB_SSA_XAUUSD!$J$2:$J$1001,ALGLIB_SSA_XAUUSD!$Q$2:$Q$1001,"",0)</f>
        <v>4810.2379300000002</v>
      </c>
      <c r="R797">
        <f t="shared" si="180"/>
        <v>1775636100</v>
      </c>
      <c r="S797" t="str">
        <f t="shared" si="181"/>
        <v>XAUUSD</v>
      </c>
      <c r="T797" t="str">
        <f t="shared" si="182"/>
        <v>M5</v>
      </c>
      <c r="U797">
        <f t="shared" si="183"/>
        <v>4818.87</v>
      </c>
      <c r="V797">
        <f t="shared" si="184"/>
        <v>4795.3772600000002</v>
      </c>
      <c r="W797">
        <f t="shared" si="185"/>
        <v>4799.8730249999999</v>
      </c>
      <c r="X797">
        <f t="shared" si="186"/>
        <v>4813.7653700000001</v>
      </c>
      <c r="Y797">
        <f t="shared" si="187"/>
        <v>4814.8822</v>
      </c>
      <c r="Z797">
        <f t="shared" si="188"/>
        <v>4810.6228924999996</v>
      </c>
      <c r="AA797">
        <f t="shared" si="189"/>
        <v>4817.3315400000001</v>
      </c>
      <c r="AB797">
        <f t="shared" si="190"/>
        <v>4786.8835125000005</v>
      </c>
      <c r="AC797">
        <f t="shared" si="191"/>
        <v>4810.2379300000002</v>
      </c>
      <c r="AE797">
        <f t="shared" si="192"/>
        <v>4813.7653700000001</v>
      </c>
      <c r="AF797">
        <f t="shared" si="193"/>
        <v>4810.6228924999996</v>
      </c>
      <c r="AG797">
        <f t="shared" si="194"/>
        <v>4786.8835125000005</v>
      </c>
    </row>
    <row r="798" spans="1:33" x14ac:dyDescent="0.55000000000000004">
      <c r="A798">
        <f>ALGLIB_SSA_XAUUSD!J798</f>
        <v>1775636400</v>
      </c>
      <c r="B798" t="str">
        <f>_xlfn.XLOOKUP($A798,ALGLIB_SSA_XAUUSD!$A$2:$A$1001,ALGLIB_SSA_XAUUSD!$B$2:$B$1001,"",0)</f>
        <v/>
      </c>
      <c r="C798" t="str">
        <f>_xlfn.XLOOKUP($A798,ALGLIB_SSA_XAUUSD!$A$2:$A$1001,ALGLIB_SSA_XAUUSD!$C$2:$C$1001,"",0)</f>
        <v/>
      </c>
      <c r="D798" s="1">
        <f>D794+(D806-D794)*4/12</f>
        <v>4790.5066666666662</v>
      </c>
      <c r="E798" s="1">
        <f>E794+(E806-E794)*4/12</f>
        <v>4795.1236799999997</v>
      </c>
      <c r="F798" s="1">
        <f>F794+(F806-F794)*4/12</f>
        <v>4799.5502633333335</v>
      </c>
      <c r="G798" s="1">
        <f>G794+(G806-G794)*4/12</f>
        <v>4810.4938533333334</v>
      </c>
      <c r="H798" s="1">
        <f>H794+(H806-H794)*4/12</f>
        <v>4786.3839900000003</v>
      </c>
      <c r="I798" t="str">
        <f>_xlfn.XLOOKUP($A798,ALGLIB_SSA_XAUUSD!$J$2:$J$1001,ALGLIB_SSA_XAUUSD!$K$2:$K$1001,"",0)</f>
        <v>XAUUSD</v>
      </c>
      <c r="J798" t="str">
        <f>_xlfn.XLOOKUP($A798,ALGLIB_SSA_XAUUSD!$J$2:$J$1001,ALGLIB_SSA_XAUUSD!$L$2:$L$1001,"",0)</f>
        <v>M5</v>
      </c>
      <c r="K798">
        <f>_xlfn.XLOOKUP($A798,ALGLIB_SSA_XAUUSD!$J$2:$J$1001,ALGLIB_SSA_XAUUSD!$M$2:$M$1001,"",0)</f>
        <v>4808.25</v>
      </c>
      <c r="L798">
        <f>_xlfn.XLOOKUP($A798,ALGLIB_SSA_XAUUSD!$J$2:$J$1001,ALGLIB_SSA_XAUUSD!$N$2:$N$1001,"",0)</f>
        <v>4810.86276</v>
      </c>
      <c r="M798">
        <f>_xlfn.XLOOKUP($A798,ALGLIB_SSA_XAUUSD!$J$2:$J$1001,ALGLIB_SSA_XAUUSD!$O$2:$O$1001,"",0)</f>
        <v>4812.87248</v>
      </c>
      <c r="N798">
        <f>_xlfn.XLOOKUP($A798,ALGLIB_SSA_XAUUSD!$J$2:$J$1001,ALGLIB_SSA_XAUUSD!$P$2:$P$1001,"",0)</f>
        <v>4815.4921899999999</v>
      </c>
      <c r="O798">
        <f>_xlfn.XLOOKUP($A798,ALGLIB_SSA_XAUUSD!$J$2:$J$1001,ALGLIB_SSA_XAUUSD!$Q$2:$Q$1001,"",0)</f>
        <v>4807.4751800000004</v>
      </c>
      <c r="R798">
        <f t="shared" si="180"/>
        <v>1775636400</v>
      </c>
      <c r="S798" t="str">
        <f t="shared" si="181"/>
        <v>XAUUSD</v>
      </c>
      <c r="T798" t="str">
        <f t="shared" si="182"/>
        <v>M5</v>
      </c>
      <c r="U798">
        <f t="shared" si="183"/>
        <v>4808.25</v>
      </c>
      <c r="V798">
        <f t="shared" si="184"/>
        <v>4795.1236799999997</v>
      </c>
      <c r="W798">
        <f t="shared" si="185"/>
        <v>4799.5502633333335</v>
      </c>
      <c r="X798">
        <f t="shared" si="186"/>
        <v>4810.86276</v>
      </c>
      <c r="Y798">
        <f t="shared" si="187"/>
        <v>4812.87248</v>
      </c>
      <c r="Z798">
        <f t="shared" si="188"/>
        <v>4810.4938533333334</v>
      </c>
      <c r="AA798">
        <f t="shared" si="189"/>
        <v>4815.4921899999999</v>
      </c>
      <c r="AB798">
        <f t="shared" si="190"/>
        <v>4786.3839900000003</v>
      </c>
      <c r="AC798">
        <f t="shared" si="191"/>
        <v>4807.4751800000004</v>
      </c>
      <c r="AE798">
        <f t="shared" si="192"/>
        <v>4810.86276</v>
      </c>
      <c r="AF798">
        <f t="shared" si="193"/>
        <v>4810.4938533333334</v>
      </c>
      <c r="AG798">
        <f t="shared" si="194"/>
        <v>4786.3839900000003</v>
      </c>
    </row>
    <row r="799" spans="1:33" x14ac:dyDescent="0.55000000000000004">
      <c r="A799">
        <f>ALGLIB_SSA_XAUUSD!J799</f>
        <v>1775636700</v>
      </c>
      <c r="B799" t="str">
        <f>_xlfn.XLOOKUP($A799,ALGLIB_SSA_XAUUSD!$A$2:$A$1001,ALGLIB_SSA_XAUUSD!$B$2:$B$1001,"",0)</f>
        <v/>
      </c>
      <c r="C799" t="str">
        <f>_xlfn.XLOOKUP($A799,ALGLIB_SSA_XAUUSD!$A$2:$A$1001,ALGLIB_SSA_XAUUSD!$C$2:$C$1001,"",0)</f>
        <v/>
      </c>
      <c r="D799" s="1">
        <f>D794+(D806-D794)*5/12</f>
        <v>4789.5758333333333</v>
      </c>
      <c r="E799" s="1">
        <f>E794+(E806-E794)*5/12</f>
        <v>4794.8701000000001</v>
      </c>
      <c r="F799" s="1">
        <f>F794+(F806-F794)*5/12</f>
        <v>4799.2275016666663</v>
      </c>
      <c r="G799" s="1">
        <f>G794+(G806-G794)*5/12</f>
        <v>4810.3648141666672</v>
      </c>
      <c r="H799" s="1">
        <f>H794+(H806-H794)*5/12</f>
        <v>4785.8844675</v>
      </c>
      <c r="I799" t="str">
        <f>_xlfn.XLOOKUP($A799,ALGLIB_SSA_XAUUSD!$J$2:$J$1001,ALGLIB_SSA_XAUUSD!$K$2:$K$1001,"",0)</f>
        <v>XAUUSD</v>
      </c>
      <c r="J799" t="str">
        <f>_xlfn.XLOOKUP($A799,ALGLIB_SSA_XAUUSD!$J$2:$J$1001,ALGLIB_SSA_XAUUSD!$L$2:$L$1001,"",0)</f>
        <v>M5</v>
      </c>
      <c r="K799">
        <f>_xlfn.XLOOKUP($A799,ALGLIB_SSA_XAUUSD!$J$2:$J$1001,ALGLIB_SSA_XAUUSD!$M$2:$M$1001,"",0)</f>
        <v>4808.6000000000004</v>
      </c>
      <c r="L799">
        <f>_xlfn.XLOOKUP($A799,ALGLIB_SSA_XAUUSD!$J$2:$J$1001,ALGLIB_SSA_XAUUSD!$N$2:$N$1001,"",0)</f>
        <v>4807.4014900000002</v>
      </c>
      <c r="M799">
        <f>_xlfn.XLOOKUP($A799,ALGLIB_SSA_XAUUSD!$J$2:$J$1001,ALGLIB_SSA_XAUUSD!$O$2:$O$1001,"",0)</f>
        <v>4810.1369800000002</v>
      </c>
      <c r="N799">
        <f>_xlfn.XLOOKUP($A799,ALGLIB_SSA_XAUUSD!$J$2:$J$1001,ALGLIB_SSA_XAUUSD!$P$2:$P$1001,"",0)</f>
        <v>4812.8844399999998</v>
      </c>
      <c r="O799">
        <f>_xlfn.XLOOKUP($A799,ALGLIB_SSA_XAUUSD!$J$2:$J$1001,ALGLIB_SSA_XAUUSD!$Q$2:$Q$1001,"",0)</f>
        <v>4804.0904</v>
      </c>
      <c r="R799">
        <f t="shared" si="180"/>
        <v>1775636700</v>
      </c>
      <c r="S799" t="str">
        <f t="shared" si="181"/>
        <v>XAUUSD</v>
      </c>
      <c r="T799" t="str">
        <f t="shared" si="182"/>
        <v>M5</v>
      </c>
      <c r="U799">
        <f t="shared" si="183"/>
        <v>4808.6000000000004</v>
      </c>
      <c r="V799">
        <f t="shared" si="184"/>
        <v>4794.8701000000001</v>
      </c>
      <c r="W799">
        <f t="shared" si="185"/>
        <v>4799.2275016666663</v>
      </c>
      <c r="X799">
        <f t="shared" si="186"/>
        <v>4807.4014900000002</v>
      </c>
      <c r="Y799">
        <f t="shared" si="187"/>
        <v>4810.1369800000002</v>
      </c>
      <c r="Z799">
        <f t="shared" si="188"/>
        <v>4810.3648141666672</v>
      </c>
      <c r="AA799">
        <f t="shared" si="189"/>
        <v>4812.8844399999998</v>
      </c>
      <c r="AB799">
        <f t="shared" si="190"/>
        <v>4785.8844675</v>
      </c>
      <c r="AC799">
        <f t="shared" si="191"/>
        <v>4804.0904</v>
      </c>
      <c r="AE799">
        <f t="shared" si="192"/>
        <v>4807.4014900000002</v>
      </c>
      <c r="AF799">
        <f t="shared" si="193"/>
        <v>4810.3648141666672</v>
      </c>
      <c r="AG799">
        <f t="shared" si="194"/>
        <v>4785.8844675</v>
      </c>
    </row>
    <row r="800" spans="1:33" x14ac:dyDescent="0.55000000000000004">
      <c r="A800">
        <f>ALGLIB_SSA_XAUUSD!J800</f>
        <v>1775637000</v>
      </c>
      <c r="B800" t="str">
        <f>_xlfn.XLOOKUP($A800,ALGLIB_SSA_XAUUSD!$A$2:$A$1001,ALGLIB_SSA_XAUUSD!$B$2:$B$1001,"",0)</f>
        <v/>
      </c>
      <c r="C800" t="str">
        <f>_xlfn.XLOOKUP($A800,ALGLIB_SSA_XAUUSD!$A$2:$A$1001,ALGLIB_SSA_XAUUSD!$C$2:$C$1001,"",0)</f>
        <v/>
      </c>
      <c r="D800" s="1">
        <f>D794+(D806-D794)*6/12</f>
        <v>4788.6450000000004</v>
      </c>
      <c r="E800" s="1">
        <f>E794+(E806-E794)*6/12</f>
        <v>4794.6165199999996</v>
      </c>
      <c r="F800" s="1">
        <f>F794+(F806-F794)*6/12</f>
        <v>4798.9047399999999</v>
      </c>
      <c r="G800" s="1">
        <f>G794+(G806-G794)*6/12</f>
        <v>4810.2357750000001</v>
      </c>
      <c r="H800" s="1">
        <f>H794+(H806-H794)*6/12</f>
        <v>4785.3849449999998</v>
      </c>
      <c r="I800" t="str">
        <f>_xlfn.XLOOKUP($A800,ALGLIB_SSA_XAUUSD!$J$2:$J$1001,ALGLIB_SSA_XAUUSD!$K$2:$K$1001,"",0)</f>
        <v>XAUUSD</v>
      </c>
      <c r="J800" t="str">
        <f>_xlfn.XLOOKUP($A800,ALGLIB_SSA_XAUUSD!$J$2:$J$1001,ALGLIB_SSA_XAUUSD!$L$2:$L$1001,"",0)</f>
        <v>M5</v>
      </c>
      <c r="K800">
        <f>_xlfn.XLOOKUP($A800,ALGLIB_SSA_XAUUSD!$J$2:$J$1001,ALGLIB_SSA_XAUUSD!$M$2:$M$1001,"",0)</f>
        <v>4802.7700000000004</v>
      </c>
      <c r="L800">
        <f>_xlfn.XLOOKUP($A800,ALGLIB_SSA_XAUUSD!$J$2:$J$1001,ALGLIB_SSA_XAUUSD!$N$2:$N$1001,"",0)</f>
        <v>4803.7107299999998</v>
      </c>
      <c r="M800">
        <f>_xlfn.XLOOKUP($A800,ALGLIB_SSA_XAUUSD!$J$2:$J$1001,ALGLIB_SSA_XAUUSD!$O$2:$O$1001,"",0)</f>
        <v>4806.9238599999999</v>
      </c>
      <c r="N800">
        <f>_xlfn.XLOOKUP($A800,ALGLIB_SSA_XAUUSD!$J$2:$J$1001,ALGLIB_SSA_XAUUSD!$P$2:$P$1001,"",0)</f>
        <v>4809.8995800000002</v>
      </c>
      <c r="O800">
        <f>_xlfn.XLOOKUP($A800,ALGLIB_SSA_XAUUSD!$J$2:$J$1001,ALGLIB_SSA_XAUUSD!$Q$2:$Q$1001,"",0)</f>
        <v>4800.62914</v>
      </c>
      <c r="R800">
        <f t="shared" si="180"/>
        <v>1775637000</v>
      </c>
      <c r="S800" t="str">
        <f t="shared" si="181"/>
        <v>XAUUSD</v>
      </c>
      <c r="T800" t="str">
        <f t="shared" si="182"/>
        <v>M5</v>
      </c>
      <c r="U800">
        <f t="shared" si="183"/>
        <v>4802.7700000000004</v>
      </c>
      <c r="V800">
        <f t="shared" si="184"/>
        <v>4794.6165199999996</v>
      </c>
      <c r="W800">
        <f t="shared" si="185"/>
        <v>4798.9047399999999</v>
      </c>
      <c r="X800">
        <f t="shared" si="186"/>
        <v>4803.7107299999998</v>
      </c>
      <c r="Y800">
        <f t="shared" si="187"/>
        <v>4806.9238599999999</v>
      </c>
      <c r="Z800">
        <f t="shared" si="188"/>
        <v>4810.2357750000001</v>
      </c>
      <c r="AA800">
        <f t="shared" si="189"/>
        <v>4809.8995800000002</v>
      </c>
      <c r="AB800">
        <f t="shared" si="190"/>
        <v>4785.3849449999998</v>
      </c>
      <c r="AC800">
        <f t="shared" si="191"/>
        <v>4800.62914</v>
      </c>
      <c r="AE800">
        <f t="shared" si="192"/>
        <v>4803.7107299999998</v>
      </c>
      <c r="AF800">
        <f t="shared" si="193"/>
        <v>4810.2357750000001</v>
      </c>
      <c r="AG800">
        <f t="shared" si="194"/>
        <v>4785.3849449999998</v>
      </c>
    </row>
    <row r="801" spans="1:33" x14ac:dyDescent="0.55000000000000004">
      <c r="A801">
        <f>ALGLIB_SSA_XAUUSD!J801</f>
        <v>1775637300</v>
      </c>
      <c r="B801" t="str">
        <f>_xlfn.XLOOKUP($A801,ALGLIB_SSA_XAUUSD!$A$2:$A$1001,ALGLIB_SSA_XAUUSD!$B$2:$B$1001,"",0)</f>
        <v/>
      </c>
      <c r="C801" t="str">
        <f>_xlfn.XLOOKUP($A801,ALGLIB_SSA_XAUUSD!$A$2:$A$1001,ALGLIB_SSA_XAUUSD!$C$2:$C$1001,"",0)</f>
        <v/>
      </c>
      <c r="D801" s="1">
        <f>D794+(D806-D794)*7/12</f>
        <v>4787.7141666666666</v>
      </c>
      <c r="E801" s="1">
        <f>E794+(E806-E794)*7/12</f>
        <v>4794.36294</v>
      </c>
      <c r="F801" s="1">
        <f>F794+(F806-F794)*7/12</f>
        <v>4798.5819783333336</v>
      </c>
      <c r="G801" s="1">
        <f>G794+(G806-G794)*7/12</f>
        <v>4810.106735833333</v>
      </c>
      <c r="H801" s="1">
        <f>H794+(H806-H794)*7/12</f>
        <v>4784.8854225000005</v>
      </c>
      <c r="I801" t="str">
        <f>_xlfn.XLOOKUP($A801,ALGLIB_SSA_XAUUSD!$J$2:$J$1001,ALGLIB_SSA_XAUUSD!$K$2:$K$1001,"",0)</f>
        <v>XAUUSD</v>
      </c>
      <c r="J801" t="str">
        <f>_xlfn.XLOOKUP($A801,ALGLIB_SSA_XAUUSD!$J$2:$J$1001,ALGLIB_SSA_XAUUSD!$L$2:$L$1001,"",0)</f>
        <v>M5</v>
      </c>
      <c r="K801">
        <f>_xlfn.XLOOKUP($A801,ALGLIB_SSA_XAUUSD!$J$2:$J$1001,ALGLIB_SSA_XAUUSD!$M$2:$M$1001,"",0)</f>
        <v>4802.75</v>
      </c>
      <c r="L801">
        <f>_xlfn.XLOOKUP($A801,ALGLIB_SSA_XAUUSD!$J$2:$J$1001,ALGLIB_SSA_XAUUSD!$N$2:$N$1001,"",0)</f>
        <v>4800.3065200000001</v>
      </c>
      <c r="M801">
        <f>_xlfn.XLOOKUP($A801,ALGLIB_SSA_XAUUSD!$J$2:$J$1001,ALGLIB_SSA_XAUUSD!$O$2:$O$1001,"",0)</f>
        <v>4803.6151900000004</v>
      </c>
      <c r="N801">
        <f>_xlfn.XLOOKUP($A801,ALGLIB_SSA_XAUUSD!$J$2:$J$1001,ALGLIB_SSA_XAUUSD!$P$2:$P$1001,"",0)</f>
        <v>4806.8125499999996</v>
      </c>
      <c r="O801">
        <f>_xlfn.XLOOKUP($A801,ALGLIB_SSA_XAUUSD!$J$2:$J$1001,ALGLIB_SSA_XAUUSD!$Q$2:$Q$1001,"",0)</f>
        <v>4797.3713900000002</v>
      </c>
      <c r="R801">
        <f t="shared" si="180"/>
        <v>1775637300</v>
      </c>
      <c r="S801" t="str">
        <f t="shared" si="181"/>
        <v>XAUUSD</v>
      </c>
      <c r="T801" t="str">
        <f t="shared" si="182"/>
        <v>M5</v>
      </c>
      <c r="U801">
        <f t="shared" si="183"/>
        <v>4802.75</v>
      </c>
      <c r="V801">
        <f t="shared" si="184"/>
        <v>4794.36294</v>
      </c>
      <c r="W801">
        <f t="shared" si="185"/>
        <v>4798.5819783333336</v>
      </c>
      <c r="X801">
        <f t="shared" si="186"/>
        <v>4800.3065200000001</v>
      </c>
      <c r="Y801">
        <f t="shared" si="187"/>
        <v>4803.6151900000004</v>
      </c>
      <c r="Z801">
        <f t="shared" si="188"/>
        <v>4810.106735833333</v>
      </c>
      <c r="AA801">
        <f t="shared" si="189"/>
        <v>4806.8125499999996</v>
      </c>
      <c r="AB801">
        <f t="shared" si="190"/>
        <v>4784.8854225000005</v>
      </c>
      <c r="AC801">
        <f t="shared" si="191"/>
        <v>4797.3713900000002</v>
      </c>
      <c r="AE801">
        <f t="shared" si="192"/>
        <v>4800.3065200000001</v>
      </c>
      <c r="AF801">
        <f t="shared" si="193"/>
        <v>4810.106735833333</v>
      </c>
      <c r="AG801">
        <f t="shared" si="194"/>
        <v>4784.8854225000005</v>
      </c>
    </row>
    <row r="802" spans="1:33" x14ac:dyDescent="0.55000000000000004">
      <c r="A802">
        <f>ALGLIB_SSA_XAUUSD!J802</f>
        <v>1775637600</v>
      </c>
      <c r="B802" t="str">
        <f>_xlfn.XLOOKUP($A802,ALGLIB_SSA_XAUUSD!$A$2:$A$1001,ALGLIB_SSA_XAUUSD!$B$2:$B$1001,"",0)</f>
        <v/>
      </c>
      <c r="C802" t="str">
        <f>_xlfn.XLOOKUP($A802,ALGLIB_SSA_XAUUSD!$A$2:$A$1001,ALGLIB_SSA_XAUUSD!$C$2:$C$1001,"",0)</f>
        <v/>
      </c>
      <c r="D802" s="1">
        <f>D794+(D806-D794)*8/12</f>
        <v>4786.7833333333338</v>
      </c>
      <c r="E802" s="1">
        <f>E794+(E806-E794)*8/12</f>
        <v>4794.1093600000004</v>
      </c>
      <c r="F802" s="1">
        <f>F794+(F806-F794)*8/12</f>
        <v>4798.2592166666664</v>
      </c>
      <c r="G802" s="1">
        <f>G794+(G806-G794)*8/12</f>
        <v>4809.9776966666668</v>
      </c>
      <c r="H802" s="1">
        <f>H794+(H806-H794)*8/12</f>
        <v>4784.3859000000002</v>
      </c>
      <c r="I802" t="str">
        <f>_xlfn.XLOOKUP($A802,ALGLIB_SSA_XAUUSD!$J$2:$J$1001,ALGLIB_SSA_XAUUSD!$K$2:$K$1001,"",0)</f>
        <v>XAUUSD</v>
      </c>
      <c r="J802" t="str">
        <f>_xlfn.XLOOKUP($A802,ALGLIB_SSA_XAUUSD!$J$2:$J$1001,ALGLIB_SSA_XAUUSD!$L$2:$L$1001,"",0)</f>
        <v>M5</v>
      </c>
      <c r="K802">
        <f>_xlfn.XLOOKUP($A802,ALGLIB_SSA_XAUUSD!$J$2:$J$1001,ALGLIB_SSA_XAUUSD!$M$2:$M$1001,"",0)</f>
        <v>4793.58</v>
      </c>
      <c r="L802">
        <f>_xlfn.XLOOKUP($A802,ALGLIB_SSA_XAUUSD!$J$2:$J$1001,ALGLIB_SSA_XAUUSD!$N$2:$N$1001,"",0)</f>
        <v>4797.5393800000002</v>
      </c>
      <c r="M802">
        <f>_xlfn.XLOOKUP($A802,ALGLIB_SSA_XAUUSD!$J$2:$J$1001,ALGLIB_SSA_XAUUSD!$O$2:$O$1001,"",0)</f>
        <v>4800.5772800000004</v>
      </c>
      <c r="N802">
        <f>_xlfn.XLOOKUP($A802,ALGLIB_SSA_XAUUSD!$J$2:$J$1001,ALGLIB_SSA_XAUUSD!$P$2:$P$1001,"",0)</f>
        <v>4803.9280799999997</v>
      </c>
      <c r="O802">
        <f>_xlfn.XLOOKUP($A802,ALGLIB_SSA_XAUUSD!$J$2:$J$1001,ALGLIB_SSA_XAUUSD!$Q$2:$Q$1001,"",0)</f>
        <v>4794.6922800000002</v>
      </c>
      <c r="R802">
        <f t="shared" si="180"/>
        <v>1775637600</v>
      </c>
      <c r="S802" t="str">
        <f t="shared" si="181"/>
        <v>XAUUSD</v>
      </c>
      <c r="T802" t="str">
        <f t="shared" si="182"/>
        <v>M5</v>
      </c>
      <c r="U802">
        <f t="shared" si="183"/>
        <v>4793.58</v>
      </c>
      <c r="V802">
        <f t="shared" si="184"/>
        <v>4794.1093600000004</v>
      </c>
      <c r="W802">
        <f t="shared" si="185"/>
        <v>4798.2592166666664</v>
      </c>
      <c r="X802">
        <f t="shared" si="186"/>
        <v>4797.5393800000002</v>
      </c>
      <c r="Y802">
        <f t="shared" si="187"/>
        <v>4800.5772800000004</v>
      </c>
      <c r="Z802">
        <f t="shared" si="188"/>
        <v>4809.9776966666668</v>
      </c>
      <c r="AA802">
        <f t="shared" si="189"/>
        <v>4803.9280799999997</v>
      </c>
      <c r="AB802">
        <f t="shared" si="190"/>
        <v>4784.3859000000002</v>
      </c>
      <c r="AC802">
        <f t="shared" si="191"/>
        <v>4794.6922800000002</v>
      </c>
      <c r="AE802">
        <f t="shared" si="192"/>
        <v>4797.5393800000002</v>
      </c>
      <c r="AF802">
        <f t="shared" si="193"/>
        <v>4809.9776966666668</v>
      </c>
      <c r="AG802">
        <f t="shared" si="194"/>
        <v>4784.3859000000002</v>
      </c>
    </row>
    <row r="803" spans="1:33" x14ac:dyDescent="0.55000000000000004">
      <c r="A803">
        <f>ALGLIB_SSA_XAUUSD!J803</f>
        <v>1775637900</v>
      </c>
      <c r="B803" t="str">
        <f>_xlfn.XLOOKUP($A803,ALGLIB_SSA_XAUUSD!$A$2:$A$1001,ALGLIB_SSA_XAUUSD!$B$2:$B$1001,"",0)</f>
        <v/>
      </c>
      <c r="C803" t="str">
        <f>_xlfn.XLOOKUP($A803,ALGLIB_SSA_XAUUSD!$A$2:$A$1001,ALGLIB_SSA_XAUUSD!$C$2:$C$1001,"",0)</f>
        <v/>
      </c>
      <c r="D803" s="1">
        <f>D794+(D806-D794)*9/12</f>
        <v>4785.8525</v>
      </c>
      <c r="E803" s="1">
        <f>E794+(E806-E794)*9/12</f>
        <v>4793.8557799999999</v>
      </c>
      <c r="F803" s="1">
        <f>F794+(F806-F794)*9/12</f>
        <v>4797.936455</v>
      </c>
      <c r="G803" s="1">
        <f>G794+(G806-G794)*9/12</f>
        <v>4809.8486575000006</v>
      </c>
      <c r="H803" s="1">
        <f>H794+(H806-H794)*9/12</f>
        <v>4783.8863775</v>
      </c>
      <c r="I803" t="str">
        <f>_xlfn.XLOOKUP($A803,ALGLIB_SSA_XAUUSD!$J$2:$J$1001,ALGLIB_SSA_XAUUSD!$K$2:$K$1001,"",0)</f>
        <v>XAUUSD</v>
      </c>
      <c r="J803" t="str">
        <f>_xlfn.XLOOKUP($A803,ALGLIB_SSA_XAUUSD!$J$2:$J$1001,ALGLIB_SSA_XAUUSD!$L$2:$L$1001,"",0)</f>
        <v>M5</v>
      </c>
      <c r="K803">
        <f>_xlfn.XLOOKUP($A803,ALGLIB_SSA_XAUUSD!$J$2:$J$1001,ALGLIB_SSA_XAUUSD!$M$2:$M$1001,"",0)</f>
        <v>4795.59</v>
      </c>
      <c r="L803">
        <f>_xlfn.XLOOKUP($A803,ALGLIB_SSA_XAUUSD!$J$2:$J$1001,ALGLIB_SSA_XAUUSD!$N$2:$N$1001,"",0)</f>
        <v>4795.88454</v>
      </c>
      <c r="M803">
        <f>_xlfn.XLOOKUP($A803,ALGLIB_SSA_XAUUSD!$J$2:$J$1001,ALGLIB_SSA_XAUUSD!$O$2:$O$1001,"",0)</f>
        <v>4798.2309100000002</v>
      </c>
      <c r="N803">
        <f>_xlfn.XLOOKUP($A803,ALGLIB_SSA_XAUUSD!$J$2:$J$1001,ALGLIB_SSA_XAUUSD!$P$2:$P$1001,"",0)</f>
        <v>4801.5921399999997</v>
      </c>
      <c r="O803">
        <f>_xlfn.XLOOKUP($A803,ALGLIB_SSA_XAUUSD!$J$2:$J$1001,ALGLIB_SSA_XAUUSD!$Q$2:$Q$1001,"",0)</f>
        <v>4793.1034</v>
      </c>
      <c r="R803">
        <f t="shared" si="180"/>
        <v>1775637900</v>
      </c>
      <c r="S803" t="str">
        <f t="shared" si="181"/>
        <v>XAUUSD</v>
      </c>
      <c r="T803" t="str">
        <f t="shared" si="182"/>
        <v>M5</v>
      </c>
      <c r="U803">
        <f t="shared" si="183"/>
        <v>4795.59</v>
      </c>
      <c r="V803">
        <f t="shared" si="184"/>
        <v>4793.8557799999999</v>
      </c>
      <c r="W803">
        <f t="shared" si="185"/>
        <v>4797.936455</v>
      </c>
      <c r="X803">
        <f t="shared" si="186"/>
        <v>4795.88454</v>
      </c>
      <c r="Y803">
        <f t="shared" si="187"/>
        <v>4798.2309100000002</v>
      </c>
      <c r="Z803">
        <f t="shared" si="188"/>
        <v>4809.8486575000006</v>
      </c>
      <c r="AA803">
        <f t="shared" si="189"/>
        <v>4801.5921399999997</v>
      </c>
      <c r="AB803">
        <f t="shared" si="190"/>
        <v>4783.8863775</v>
      </c>
      <c r="AC803">
        <f t="shared" si="191"/>
        <v>4793.1034</v>
      </c>
      <c r="AE803">
        <f t="shared" si="192"/>
        <v>4795.88454</v>
      </c>
      <c r="AF803">
        <f t="shared" si="193"/>
        <v>4809.8486575000006</v>
      </c>
      <c r="AG803">
        <f t="shared" si="194"/>
        <v>4783.8863775</v>
      </c>
    </row>
    <row r="804" spans="1:33" x14ac:dyDescent="0.55000000000000004">
      <c r="A804">
        <f>ALGLIB_SSA_XAUUSD!J804</f>
        <v>1775638200</v>
      </c>
      <c r="B804" t="str">
        <f>_xlfn.XLOOKUP($A804,ALGLIB_SSA_XAUUSD!$A$2:$A$1001,ALGLIB_SSA_XAUUSD!$B$2:$B$1001,"",0)</f>
        <v/>
      </c>
      <c r="C804" t="str">
        <f>_xlfn.XLOOKUP($A804,ALGLIB_SSA_XAUUSD!$A$2:$A$1001,ALGLIB_SSA_XAUUSD!$C$2:$C$1001,"",0)</f>
        <v/>
      </c>
      <c r="D804" s="1">
        <f>D794+(D806-D794)*10/12</f>
        <v>4784.9216666666671</v>
      </c>
      <c r="E804" s="1">
        <f>E794+(E806-E794)*10/12</f>
        <v>4793.6022000000003</v>
      </c>
      <c r="F804" s="1">
        <f>F794+(F806-F794)*10/12</f>
        <v>4797.6136933333337</v>
      </c>
      <c r="G804" s="1">
        <f>G794+(G806-G794)*10/12</f>
        <v>4809.7196183333335</v>
      </c>
      <c r="H804" s="1">
        <f>H794+(H806-H794)*10/12</f>
        <v>4783.3868550000007</v>
      </c>
      <c r="I804" t="str">
        <f>_xlfn.XLOOKUP($A804,ALGLIB_SSA_XAUUSD!$J$2:$J$1001,ALGLIB_SSA_XAUUSD!$K$2:$K$1001,"",0)</f>
        <v>XAUUSD</v>
      </c>
      <c r="J804" t="str">
        <f>_xlfn.XLOOKUP($A804,ALGLIB_SSA_XAUUSD!$J$2:$J$1001,ALGLIB_SSA_XAUUSD!$L$2:$L$1001,"",0)</f>
        <v>M5</v>
      </c>
      <c r="K804">
        <f>_xlfn.XLOOKUP($A804,ALGLIB_SSA_XAUUSD!$J$2:$J$1001,ALGLIB_SSA_XAUUSD!$M$2:$M$1001,"",0)</f>
        <v>4797</v>
      </c>
      <c r="L804">
        <f>_xlfn.XLOOKUP($A804,ALGLIB_SSA_XAUUSD!$J$2:$J$1001,ALGLIB_SSA_XAUUSD!$N$2:$N$1001,"",0)</f>
        <v>4795.3485600000004</v>
      </c>
      <c r="M804">
        <f>_xlfn.XLOOKUP($A804,ALGLIB_SSA_XAUUSD!$J$2:$J$1001,ALGLIB_SSA_XAUUSD!$O$2:$O$1001,"",0)</f>
        <v>4796.7897300000004</v>
      </c>
      <c r="N804">
        <f>_xlfn.XLOOKUP($A804,ALGLIB_SSA_XAUUSD!$J$2:$J$1001,ALGLIB_SSA_XAUUSD!$P$2:$P$1001,"",0)</f>
        <v>4800.1396999999997</v>
      </c>
      <c r="O804">
        <f>_xlfn.XLOOKUP($A804,ALGLIB_SSA_XAUUSD!$J$2:$J$1001,ALGLIB_SSA_XAUUSD!$Q$2:$Q$1001,"",0)</f>
        <v>4792.6475</v>
      </c>
      <c r="R804">
        <f t="shared" si="180"/>
        <v>1775638200</v>
      </c>
      <c r="S804" t="str">
        <f t="shared" si="181"/>
        <v>XAUUSD</v>
      </c>
      <c r="T804" t="str">
        <f t="shared" si="182"/>
        <v>M5</v>
      </c>
      <c r="U804">
        <f t="shared" si="183"/>
        <v>4797</v>
      </c>
      <c r="V804">
        <f t="shared" si="184"/>
        <v>4793.6022000000003</v>
      </c>
      <c r="W804">
        <f t="shared" si="185"/>
        <v>4797.6136933333337</v>
      </c>
      <c r="X804">
        <f t="shared" si="186"/>
        <v>4795.3485600000004</v>
      </c>
      <c r="Y804">
        <f t="shared" si="187"/>
        <v>4796.7897300000004</v>
      </c>
      <c r="Z804">
        <f t="shared" si="188"/>
        <v>4809.7196183333335</v>
      </c>
      <c r="AA804">
        <f t="shared" si="189"/>
        <v>4800.1396999999997</v>
      </c>
      <c r="AB804">
        <f t="shared" si="190"/>
        <v>4783.3868550000007</v>
      </c>
      <c r="AC804">
        <f t="shared" si="191"/>
        <v>4792.6475</v>
      </c>
      <c r="AE804">
        <f t="shared" si="192"/>
        <v>4795.3485600000004</v>
      </c>
      <c r="AF804">
        <f t="shared" si="193"/>
        <v>4809.7196183333335</v>
      </c>
      <c r="AG804">
        <f t="shared" si="194"/>
        <v>4783.3868550000007</v>
      </c>
    </row>
    <row r="805" spans="1:33" x14ac:dyDescent="0.55000000000000004">
      <c r="A805">
        <f>ALGLIB_SSA_XAUUSD!J805</f>
        <v>1775638500</v>
      </c>
      <c r="B805" t="str">
        <f>_xlfn.XLOOKUP($A805,ALGLIB_SSA_XAUUSD!$A$2:$A$1001,ALGLIB_SSA_XAUUSD!$B$2:$B$1001,"",0)</f>
        <v/>
      </c>
      <c r="C805" t="str">
        <f>_xlfn.XLOOKUP($A805,ALGLIB_SSA_XAUUSD!$A$2:$A$1001,ALGLIB_SSA_XAUUSD!$C$2:$C$1001,"",0)</f>
        <v/>
      </c>
      <c r="D805" s="1">
        <f>D794+(D806-D794)*11/12</f>
        <v>4783.9908333333333</v>
      </c>
      <c r="E805" s="1">
        <f>E794+(E806-E794)*11/12</f>
        <v>4793.3486199999998</v>
      </c>
      <c r="F805" s="1">
        <f>F794+(F806-F794)*11/12</f>
        <v>4797.2909316666664</v>
      </c>
      <c r="G805" s="1">
        <f>G794+(G806-G794)*11/12</f>
        <v>4809.5905791666664</v>
      </c>
      <c r="H805" s="1">
        <f>H794+(H806-H794)*11/12</f>
        <v>4782.8873325000004</v>
      </c>
      <c r="I805" t="str">
        <f>_xlfn.XLOOKUP($A805,ALGLIB_SSA_XAUUSD!$J$2:$J$1001,ALGLIB_SSA_XAUUSD!$K$2:$K$1001,"",0)</f>
        <v>XAUUSD</v>
      </c>
      <c r="J805" t="str">
        <f>_xlfn.XLOOKUP($A805,ALGLIB_SSA_XAUUSD!$J$2:$J$1001,ALGLIB_SSA_XAUUSD!$L$2:$L$1001,"",0)</f>
        <v>M5</v>
      </c>
      <c r="K805">
        <f>_xlfn.XLOOKUP($A805,ALGLIB_SSA_XAUUSD!$J$2:$J$1001,ALGLIB_SSA_XAUUSD!$M$2:$M$1001,"",0)</f>
        <v>4794.2299999999996</v>
      </c>
      <c r="L805">
        <f>_xlfn.XLOOKUP($A805,ALGLIB_SSA_XAUUSD!$J$2:$J$1001,ALGLIB_SSA_XAUUSD!$N$2:$N$1001,"",0)</f>
        <v>4795.7423399999998</v>
      </c>
      <c r="M805">
        <f>_xlfn.XLOOKUP($A805,ALGLIB_SSA_XAUUSD!$J$2:$J$1001,ALGLIB_SSA_XAUUSD!$O$2:$O$1001,"",0)</f>
        <v>4796.2660400000004</v>
      </c>
      <c r="N805">
        <f>_xlfn.XLOOKUP($A805,ALGLIB_SSA_XAUUSD!$J$2:$J$1001,ALGLIB_SSA_XAUUSD!$P$2:$P$1001,"",0)</f>
        <v>4799.5142299999998</v>
      </c>
      <c r="O805">
        <f>_xlfn.XLOOKUP($A805,ALGLIB_SSA_XAUUSD!$J$2:$J$1001,ALGLIB_SSA_XAUUSD!$Q$2:$Q$1001,"",0)</f>
        <v>4793.08151</v>
      </c>
      <c r="R805">
        <f t="shared" si="180"/>
        <v>1775638500</v>
      </c>
      <c r="S805" t="str">
        <f t="shared" si="181"/>
        <v>XAUUSD</v>
      </c>
      <c r="T805" t="str">
        <f t="shared" si="182"/>
        <v>M5</v>
      </c>
      <c r="U805">
        <f t="shared" si="183"/>
        <v>4794.2299999999996</v>
      </c>
      <c r="V805">
        <f t="shared" si="184"/>
        <v>4793.3486199999998</v>
      </c>
      <c r="W805">
        <f t="shared" si="185"/>
        <v>4797.2909316666664</v>
      </c>
      <c r="X805">
        <f t="shared" si="186"/>
        <v>4795.7423399999998</v>
      </c>
      <c r="Y805">
        <f t="shared" si="187"/>
        <v>4796.2660400000004</v>
      </c>
      <c r="Z805">
        <f t="shared" si="188"/>
        <v>4809.5905791666664</v>
      </c>
      <c r="AA805">
        <f t="shared" si="189"/>
        <v>4799.5142299999998</v>
      </c>
      <c r="AB805">
        <f t="shared" si="190"/>
        <v>4782.8873325000004</v>
      </c>
      <c r="AC805">
        <f t="shared" si="191"/>
        <v>4793.08151</v>
      </c>
      <c r="AE805">
        <f t="shared" si="192"/>
        <v>4795.7423399999998</v>
      </c>
      <c r="AF805">
        <f t="shared" si="193"/>
        <v>4809.5905791666664</v>
      </c>
      <c r="AG805">
        <f t="shared" si="194"/>
        <v>4782.8873325000004</v>
      </c>
    </row>
    <row r="806" spans="1:33" x14ac:dyDescent="0.55000000000000004">
      <c r="A806">
        <f>ALGLIB_SSA_XAUUSD!J806</f>
        <v>1775638800</v>
      </c>
      <c r="B806" t="str">
        <f>_xlfn.XLOOKUP($A806,ALGLIB_SSA_XAUUSD!$A$2:$A$1001,ALGLIB_SSA_XAUUSD!$B$2:$B$1001,"",0)</f>
        <v>XAUUSD</v>
      </c>
      <c r="C806" t="str">
        <f>_xlfn.XLOOKUP($A806,ALGLIB_SSA_XAUUSD!$A$2:$A$1001,ALGLIB_SSA_XAUUSD!$C$2:$C$1001,"",0)</f>
        <v>H1</v>
      </c>
      <c r="D806" s="2">
        <f>_xlfn.XLOOKUP($A806,ALGLIB_SSA_XAUUSD!$A$2:$A$1001,ALGLIB_SSA_XAUUSD!$D$2:$D$1001,"",0)</f>
        <v>4783.0600000000004</v>
      </c>
      <c r="E806" s="2">
        <f>_xlfn.XLOOKUP($A806,ALGLIB_SSA_XAUUSD!$A$2:$A$1001,ALGLIB_SSA_XAUUSD!$E$2:$E$1001,"",0)</f>
        <v>4793.0950400000002</v>
      </c>
      <c r="F806" s="2">
        <f>_xlfn.XLOOKUP($A806,ALGLIB_SSA_XAUUSD!$A$2:$A$1001,ALGLIB_SSA_XAUUSD!$F$2:$F$1001,"",0)</f>
        <v>4796.9681700000001</v>
      </c>
      <c r="G806" s="2">
        <f>_xlfn.XLOOKUP($A806,ALGLIB_SSA_XAUUSD!$A$2:$A$1001,ALGLIB_SSA_XAUUSD!$G$2:$G$1001,"",0)</f>
        <v>4809.4615400000002</v>
      </c>
      <c r="H806" s="2">
        <f>_xlfn.XLOOKUP($A806,ALGLIB_SSA_XAUUSD!$A$2:$A$1001,ALGLIB_SSA_XAUUSD!$H$2:$H$1001,"",0)</f>
        <v>4782.3878100000002</v>
      </c>
      <c r="I806" t="str">
        <f>_xlfn.XLOOKUP($A806,ALGLIB_SSA_XAUUSD!$J$2:$J$1001,ALGLIB_SSA_XAUUSD!$K$2:$K$1001,"",0)</f>
        <v>XAUUSD</v>
      </c>
      <c r="J806" t="str">
        <f>_xlfn.XLOOKUP($A806,ALGLIB_SSA_XAUUSD!$J$2:$J$1001,ALGLIB_SSA_XAUUSD!$L$2:$L$1001,"",0)</f>
        <v>M5</v>
      </c>
      <c r="K806">
        <f>_xlfn.XLOOKUP($A806,ALGLIB_SSA_XAUUSD!$J$2:$J$1001,ALGLIB_SSA_XAUUSD!$M$2:$M$1001,"",0)</f>
        <v>4796.84</v>
      </c>
      <c r="L806">
        <f>_xlfn.XLOOKUP($A806,ALGLIB_SSA_XAUUSD!$J$2:$J$1001,ALGLIB_SSA_XAUUSD!$N$2:$N$1001,"",0)</f>
        <v>4796.8155800000004</v>
      </c>
      <c r="M806">
        <f>_xlfn.XLOOKUP($A806,ALGLIB_SSA_XAUUSD!$J$2:$J$1001,ALGLIB_SSA_XAUUSD!$O$2:$O$1001,"",0)</f>
        <v>4796.5408100000004</v>
      </c>
      <c r="N806">
        <f>_xlfn.XLOOKUP($A806,ALGLIB_SSA_XAUUSD!$J$2:$J$1001,ALGLIB_SSA_XAUUSD!$P$2:$P$1001,"",0)</f>
        <v>4799.7451700000001</v>
      </c>
      <c r="O806">
        <f>_xlfn.XLOOKUP($A806,ALGLIB_SSA_XAUUSD!$J$2:$J$1001,ALGLIB_SSA_XAUUSD!$Q$2:$Q$1001,"",0)</f>
        <v>4794.0772800000004</v>
      </c>
      <c r="R806">
        <f t="shared" si="180"/>
        <v>1775638800</v>
      </c>
      <c r="S806" t="str">
        <f t="shared" si="181"/>
        <v>XAUUSD</v>
      </c>
      <c r="T806" t="str">
        <f t="shared" si="182"/>
        <v>M5</v>
      </c>
      <c r="U806">
        <f t="shared" si="183"/>
        <v>4796.84</v>
      </c>
      <c r="V806">
        <f t="shared" si="184"/>
        <v>4793.0950400000002</v>
      </c>
      <c r="W806">
        <f t="shared" si="185"/>
        <v>4796.9681700000001</v>
      </c>
      <c r="X806">
        <f t="shared" si="186"/>
        <v>4796.8155800000004</v>
      </c>
      <c r="Y806">
        <f t="shared" si="187"/>
        <v>4796.5408100000004</v>
      </c>
      <c r="Z806">
        <f t="shared" si="188"/>
        <v>4809.4615400000002</v>
      </c>
      <c r="AA806">
        <f t="shared" si="189"/>
        <v>4799.7451700000001</v>
      </c>
      <c r="AB806">
        <f t="shared" si="190"/>
        <v>4782.3878100000002</v>
      </c>
      <c r="AC806">
        <f t="shared" si="191"/>
        <v>4794.0772800000004</v>
      </c>
      <c r="AE806">
        <f t="shared" si="192"/>
        <v>4796.8155800000004</v>
      </c>
      <c r="AF806">
        <f t="shared" si="193"/>
        <v>4809.4615400000002</v>
      </c>
      <c r="AG806">
        <f t="shared" si="194"/>
        <v>4782.3878100000002</v>
      </c>
    </row>
    <row r="807" spans="1:33" x14ac:dyDescent="0.55000000000000004">
      <c r="A807">
        <f>ALGLIB_SSA_XAUUSD!J807</f>
        <v>1775639100</v>
      </c>
      <c r="B807" t="str">
        <f>_xlfn.XLOOKUP($A807,ALGLIB_SSA_XAUUSD!$A$2:$A$1001,ALGLIB_SSA_XAUUSD!$B$2:$B$1001,"",0)</f>
        <v/>
      </c>
      <c r="C807" t="str">
        <f>_xlfn.XLOOKUP($A807,ALGLIB_SSA_XAUUSD!$A$2:$A$1001,ALGLIB_SSA_XAUUSD!$C$2:$C$1001,"",0)</f>
        <v/>
      </c>
      <c r="D807" s="1">
        <f>D806+(D818-D806)*1/12</f>
        <v>4783.0308333333342</v>
      </c>
      <c r="E807" s="1">
        <f>E806+(E818-E806)*1/12</f>
        <v>4792.9149800000005</v>
      </c>
      <c r="F807" s="1">
        <f>F806+(F818-F806)*1/12</f>
        <v>4796.7167600000002</v>
      </c>
      <c r="G807" s="1">
        <f>G806+(G818-G806)*1/12</f>
        <v>4809.3972983333333</v>
      </c>
      <c r="H807" s="1">
        <f>H806+(H818-H806)*1/12</f>
        <v>4781.9397391666671</v>
      </c>
      <c r="I807" t="str">
        <f>_xlfn.XLOOKUP($A807,ALGLIB_SSA_XAUUSD!$J$2:$J$1001,ALGLIB_SSA_XAUUSD!$K$2:$K$1001,"",0)</f>
        <v>XAUUSD</v>
      </c>
      <c r="J807" t="str">
        <f>_xlfn.XLOOKUP($A807,ALGLIB_SSA_XAUUSD!$J$2:$J$1001,ALGLIB_SSA_XAUUSD!$L$2:$L$1001,"",0)</f>
        <v>M5</v>
      </c>
      <c r="K807">
        <f>_xlfn.XLOOKUP($A807,ALGLIB_SSA_XAUUSD!$J$2:$J$1001,ALGLIB_SSA_XAUUSD!$M$2:$M$1001,"",0)</f>
        <v>4797.38</v>
      </c>
      <c r="L807">
        <f>_xlfn.XLOOKUP($A807,ALGLIB_SSA_XAUUSD!$J$2:$J$1001,ALGLIB_SSA_XAUUSD!$N$2:$N$1001,"",0)</f>
        <v>4798.1026700000002</v>
      </c>
      <c r="M807">
        <f>_xlfn.XLOOKUP($A807,ALGLIB_SSA_XAUUSD!$J$2:$J$1001,ALGLIB_SSA_XAUUSD!$O$2:$O$1001,"",0)</f>
        <v>4797.3217400000003</v>
      </c>
      <c r="N807">
        <f>_xlfn.XLOOKUP($A807,ALGLIB_SSA_XAUUSD!$J$2:$J$1001,ALGLIB_SSA_XAUUSD!$P$2:$P$1001,"",0)</f>
        <v>4800.6156499999997</v>
      </c>
      <c r="O807">
        <f>_xlfn.XLOOKUP($A807,ALGLIB_SSA_XAUUSD!$J$2:$J$1001,ALGLIB_SSA_XAUUSD!$Q$2:$Q$1001,"",0)</f>
        <v>4795.2319100000004</v>
      </c>
      <c r="R807">
        <f t="shared" si="180"/>
        <v>1775639100</v>
      </c>
      <c r="S807" t="str">
        <f t="shared" si="181"/>
        <v>XAUUSD</v>
      </c>
      <c r="T807" t="str">
        <f t="shared" si="182"/>
        <v>M5</v>
      </c>
      <c r="U807">
        <f t="shared" si="183"/>
        <v>4797.38</v>
      </c>
      <c r="V807">
        <f t="shared" si="184"/>
        <v>4792.9149800000005</v>
      </c>
      <c r="W807">
        <f t="shared" si="185"/>
        <v>4796.7167600000002</v>
      </c>
      <c r="X807">
        <f t="shared" si="186"/>
        <v>4798.1026700000002</v>
      </c>
      <c r="Y807">
        <f t="shared" si="187"/>
        <v>4797.3217400000003</v>
      </c>
      <c r="Z807">
        <f t="shared" si="188"/>
        <v>4809.3972983333333</v>
      </c>
      <c r="AA807">
        <f t="shared" si="189"/>
        <v>4800.6156499999997</v>
      </c>
      <c r="AB807">
        <f t="shared" si="190"/>
        <v>4781.9397391666671</v>
      </c>
      <c r="AC807">
        <f t="shared" si="191"/>
        <v>4795.2319100000004</v>
      </c>
      <c r="AE807">
        <f t="shared" si="192"/>
        <v>4798.1026700000002</v>
      </c>
      <c r="AF807">
        <f t="shared" si="193"/>
        <v>4809.3972983333333</v>
      </c>
      <c r="AG807">
        <f t="shared" si="194"/>
        <v>4781.9397391666671</v>
      </c>
    </row>
    <row r="808" spans="1:33" x14ac:dyDescent="0.55000000000000004">
      <c r="A808">
        <f>ALGLIB_SSA_XAUUSD!J808</f>
        <v>1775639400</v>
      </c>
      <c r="B808" t="str">
        <f>_xlfn.XLOOKUP($A808,ALGLIB_SSA_XAUUSD!$A$2:$A$1001,ALGLIB_SSA_XAUUSD!$B$2:$B$1001,"",0)</f>
        <v/>
      </c>
      <c r="C808" t="str">
        <f>_xlfn.XLOOKUP($A808,ALGLIB_SSA_XAUUSD!$A$2:$A$1001,ALGLIB_SSA_XAUUSD!$C$2:$C$1001,"",0)</f>
        <v/>
      </c>
      <c r="D808" s="1">
        <f>D806+(D818-D806)*2/12</f>
        <v>4783.001666666667</v>
      </c>
      <c r="E808" s="1">
        <f>E806+(E818-E806)*2/12</f>
        <v>4792.7349199999999</v>
      </c>
      <c r="F808" s="1">
        <f>F806+(F818-F806)*2/12</f>
        <v>4796.4653500000004</v>
      </c>
      <c r="G808" s="1">
        <f>G806+(G818-G806)*2/12</f>
        <v>4809.3330566666664</v>
      </c>
      <c r="H808" s="1">
        <f>H806+(H818-H806)*2/12</f>
        <v>4781.4916683333331</v>
      </c>
      <c r="I808" t="str">
        <f>_xlfn.XLOOKUP($A808,ALGLIB_SSA_XAUUSD!$J$2:$J$1001,ALGLIB_SSA_XAUUSD!$K$2:$K$1001,"",0)</f>
        <v>XAUUSD</v>
      </c>
      <c r="J808" t="str">
        <f>_xlfn.XLOOKUP($A808,ALGLIB_SSA_XAUUSD!$J$2:$J$1001,ALGLIB_SSA_XAUUSD!$L$2:$L$1001,"",0)</f>
        <v>M5</v>
      </c>
      <c r="K808">
        <f>_xlfn.XLOOKUP($A808,ALGLIB_SSA_XAUUSD!$J$2:$J$1001,ALGLIB_SSA_XAUUSD!$M$2:$M$1001,"",0)</f>
        <v>4801.01</v>
      </c>
      <c r="L808">
        <f>_xlfn.XLOOKUP($A808,ALGLIB_SSA_XAUUSD!$J$2:$J$1001,ALGLIB_SSA_XAUUSD!$N$2:$N$1001,"",0)</f>
        <v>4799.1698800000004</v>
      </c>
      <c r="M808">
        <f>_xlfn.XLOOKUP($A808,ALGLIB_SSA_XAUUSD!$J$2:$J$1001,ALGLIB_SSA_XAUUSD!$O$2:$O$1001,"",0)</f>
        <v>4798.2458100000003</v>
      </c>
      <c r="N808">
        <f>_xlfn.XLOOKUP($A808,ALGLIB_SSA_XAUUSD!$J$2:$J$1001,ALGLIB_SSA_XAUUSD!$P$2:$P$1001,"",0)</f>
        <v>4801.7709500000001</v>
      </c>
      <c r="O808">
        <f>_xlfn.XLOOKUP($A808,ALGLIB_SSA_XAUUSD!$J$2:$J$1001,ALGLIB_SSA_XAUUSD!$Q$2:$Q$1001,"",0)</f>
        <v>4796.0824899999998</v>
      </c>
      <c r="R808">
        <f t="shared" si="180"/>
        <v>1775639400</v>
      </c>
      <c r="S808" t="str">
        <f t="shared" si="181"/>
        <v>XAUUSD</v>
      </c>
      <c r="T808" t="str">
        <f t="shared" si="182"/>
        <v>M5</v>
      </c>
      <c r="U808">
        <f t="shared" si="183"/>
        <v>4801.01</v>
      </c>
      <c r="V808">
        <f t="shared" si="184"/>
        <v>4792.7349199999999</v>
      </c>
      <c r="W808">
        <f t="shared" si="185"/>
        <v>4796.4653500000004</v>
      </c>
      <c r="X808">
        <f t="shared" si="186"/>
        <v>4799.1698800000004</v>
      </c>
      <c r="Y808">
        <f t="shared" si="187"/>
        <v>4798.2458100000003</v>
      </c>
      <c r="Z808">
        <f t="shared" si="188"/>
        <v>4809.3330566666664</v>
      </c>
      <c r="AA808">
        <f t="shared" si="189"/>
        <v>4801.7709500000001</v>
      </c>
      <c r="AB808">
        <f t="shared" si="190"/>
        <v>4781.4916683333331</v>
      </c>
      <c r="AC808">
        <f t="shared" si="191"/>
        <v>4796.0824899999998</v>
      </c>
      <c r="AE808">
        <f t="shared" si="192"/>
        <v>4799.1698800000004</v>
      </c>
      <c r="AF808">
        <f t="shared" si="193"/>
        <v>4809.3330566666664</v>
      </c>
      <c r="AG808">
        <f t="shared" si="194"/>
        <v>4781.4916683333331</v>
      </c>
    </row>
    <row r="809" spans="1:33" x14ac:dyDescent="0.55000000000000004">
      <c r="A809">
        <f>ALGLIB_SSA_XAUUSD!J809</f>
        <v>1775639700</v>
      </c>
      <c r="B809" t="str">
        <f>_xlfn.XLOOKUP($A809,ALGLIB_SSA_XAUUSD!$A$2:$A$1001,ALGLIB_SSA_XAUUSD!$B$2:$B$1001,"",0)</f>
        <v/>
      </c>
      <c r="C809" t="str">
        <f>_xlfn.XLOOKUP($A809,ALGLIB_SSA_XAUUSD!$A$2:$A$1001,ALGLIB_SSA_XAUUSD!$C$2:$C$1001,"",0)</f>
        <v/>
      </c>
      <c r="D809" s="1">
        <f>D806+(D818-D806)*3/12</f>
        <v>4782.9724999999999</v>
      </c>
      <c r="E809" s="1">
        <f>E806+(E818-E806)*3/12</f>
        <v>4792.5548600000002</v>
      </c>
      <c r="F809" s="1">
        <f>F806+(F818-F806)*3/12</f>
        <v>4796.2139399999996</v>
      </c>
      <c r="G809" s="1">
        <f>G806+(G818-G806)*3/12</f>
        <v>4809.2688150000004</v>
      </c>
      <c r="H809" s="1">
        <f>H806+(H818-H806)*3/12</f>
        <v>4781.0435975</v>
      </c>
      <c r="I809" t="str">
        <f>_xlfn.XLOOKUP($A809,ALGLIB_SSA_XAUUSD!$J$2:$J$1001,ALGLIB_SSA_XAUUSD!$K$2:$K$1001,"",0)</f>
        <v>XAUUSD</v>
      </c>
      <c r="J809" t="str">
        <f>_xlfn.XLOOKUP($A809,ALGLIB_SSA_XAUUSD!$J$2:$J$1001,ALGLIB_SSA_XAUUSD!$L$2:$L$1001,"",0)</f>
        <v>M5</v>
      </c>
      <c r="K809">
        <f>_xlfn.XLOOKUP($A809,ALGLIB_SSA_XAUUSD!$J$2:$J$1001,ALGLIB_SSA_XAUUSD!$M$2:$M$1001,"",0)</f>
        <v>4797.46</v>
      </c>
      <c r="L809">
        <f>_xlfn.XLOOKUP($A809,ALGLIB_SSA_XAUUSD!$J$2:$J$1001,ALGLIB_SSA_XAUUSD!$N$2:$N$1001,"",0)</f>
        <v>4799.5533599999999</v>
      </c>
      <c r="M809">
        <f>_xlfn.XLOOKUP($A809,ALGLIB_SSA_XAUUSD!$J$2:$J$1001,ALGLIB_SSA_XAUUSD!$O$2:$O$1001,"",0)</f>
        <v>4798.89959</v>
      </c>
      <c r="N809">
        <f>_xlfn.XLOOKUP($A809,ALGLIB_SSA_XAUUSD!$J$2:$J$1001,ALGLIB_SSA_XAUUSD!$P$2:$P$1001,"",0)</f>
        <v>4802.77394</v>
      </c>
      <c r="O809">
        <f>_xlfn.XLOOKUP($A809,ALGLIB_SSA_XAUUSD!$J$2:$J$1001,ALGLIB_SSA_XAUUSD!$Q$2:$Q$1001,"",0)</f>
        <v>4796.2885500000002</v>
      </c>
      <c r="R809">
        <f t="shared" si="180"/>
        <v>1775639700</v>
      </c>
      <c r="S809" t="str">
        <f t="shared" si="181"/>
        <v>XAUUSD</v>
      </c>
      <c r="T809" t="str">
        <f t="shared" si="182"/>
        <v>M5</v>
      </c>
      <c r="U809">
        <f t="shared" si="183"/>
        <v>4797.46</v>
      </c>
      <c r="V809">
        <f t="shared" si="184"/>
        <v>4792.5548600000002</v>
      </c>
      <c r="W809">
        <f t="shared" si="185"/>
        <v>4796.2139399999996</v>
      </c>
      <c r="X809">
        <f t="shared" si="186"/>
        <v>4799.5533599999999</v>
      </c>
      <c r="Y809">
        <f t="shared" si="187"/>
        <v>4798.89959</v>
      </c>
      <c r="Z809">
        <f t="shared" si="188"/>
        <v>4809.2688150000004</v>
      </c>
      <c r="AA809">
        <f t="shared" si="189"/>
        <v>4802.77394</v>
      </c>
      <c r="AB809">
        <f t="shared" si="190"/>
        <v>4781.0435975</v>
      </c>
      <c r="AC809">
        <f t="shared" si="191"/>
        <v>4796.2885500000002</v>
      </c>
      <c r="AE809">
        <f t="shared" si="192"/>
        <v>4799.5533599999999</v>
      </c>
      <c r="AF809">
        <f t="shared" si="193"/>
        <v>4809.2688150000004</v>
      </c>
      <c r="AG809">
        <f t="shared" si="194"/>
        <v>4781.0435975</v>
      </c>
    </row>
    <row r="810" spans="1:33" x14ac:dyDescent="0.55000000000000004">
      <c r="A810">
        <f>ALGLIB_SSA_XAUUSD!J810</f>
        <v>1775640000</v>
      </c>
      <c r="B810" t="str">
        <f>_xlfn.XLOOKUP($A810,ALGLIB_SSA_XAUUSD!$A$2:$A$1001,ALGLIB_SSA_XAUUSD!$B$2:$B$1001,"",0)</f>
        <v/>
      </c>
      <c r="C810" t="str">
        <f>_xlfn.XLOOKUP($A810,ALGLIB_SSA_XAUUSD!$A$2:$A$1001,ALGLIB_SSA_XAUUSD!$C$2:$C$1001,"",0)</f>
        <v/>
      </c>
      <c r="D810" s="1">
        <f>D806+(D818-D806)*4/12</f>
        <v>4782.9433333333336</v>
      </c>
      <c r="E810" s="1">
        <f>E806+(E818-E806)*4/12</f>
        <v>4792.3748000000005</v>
      </c>
      <c r="F810" s="1">
        <f>F806+(F818-F806)*4/12</f>
        <v>4795.9625299999998</v>
      </c>
      <c r="G810" s="1">
        <f>G806+(G818-G806)*4/12</f>
        <v>4809.2045733333334</v>
      </c>
      <c r="H810" s="1">
        <f>H806+(H818-H806)*4/12</f>
        <v>4780.595526666667</v>
      </c>
      <c r="I810" t="str">
        <f>_xlfn.XLOOKUP($A810,ALGLIB_SSA_XAUUSD!$J$2:$J$1001,ALGLIB_SSA_XAUUSD!$K$2:$K$1001,"",0)</f>
        <v>XAUUSD</v>
      </c>
      <c r="J810" t="str">
        <f>_xlfn.XLOOKUP($A810,ALGLIB_SSA_XAUUSD!$J$2:$J$1001,ALGLIB_SSA_XAUUSD!$L$2:$L$1001,"",0)</f>
        <v>M5</v>
      </c>
      <c r="K810">
        <f>_xlfn.XLOOKUP($A810,ALGLIB_SSA_XAUUSD!$J$2:$J$1001,ALGLIB_SSA_XAUUSD!$M$2:$M$1001,"",0)</f>
        <v>4802.26</v>
      </c>
      <c r="L810">
        <f>_xlfn.XLOOKUP($A810,ALGLIB_SSA_XAUUSD!$J$2:$J$1001,ALGLIB_SSA_XAUUSD!$N$2:$N$1001,"",0)</f>
        <v>4799.1197300000003</v>
      </c>
      <c r="M810">
        <f>_xlfn.XLOOKUP($A810,ALGLIB_SSA_XAUUSD!$J$2:$J$1001,ALGLIB_SSA_XAUUSD!$O$2:$O$1001,"",0)</f>
        <v>4799.0096599999997</v>
      </c>
      <c r="N810">
        <f>_xlfn.XLOOKUP($A810,ALGLIB_SSA_XAUUSD!$J$2:$J$1001,ALGLIB_SSA_XAUUSD!$P$2:$P$1001,"",0)</f>
        <v>4803.2606699999997</v>
      </c>
      <c r="O810">
        <f>_xlfn.XLOOKUP($A810,ALGLIB_SSA_XAUUSD!$J$2:$J$1001,ALGLIB_SSA_XAUUSD!$Q$2:$Q$1001,"",0)</f>
        <v>4795.6442800000004</v>
      </c>
      <c r="R810">
        <f t="shared" si="180"/>
        <v>1775640000</v>
      </c>
      <c r="S810" t="str">
        <f t="shared" si="181"/>
        <v>XAUUSD</v>
      </c>
      <c r="T810" t="str">
        <f t="shared" si="182"/>
        <v>M5</v>
      </c>
      <c r="U810">
        <f t="shared" si="183"/>
        <v>4802.26</v>
      </c>
      <c r="V810">
        <f t="shared" si="184"/>
        <v>4792.3748000000005</v>
      </c>
      <c r="W810">
        <f t="shared" si="185"/>
        <v>4795.9625299999998</v>
      </c>
      <c r="X810">
        <f t="shared" si="186"/>
        <v>4799.1197300000003</v>
      </c>
      <c r="Y810">
        <f t="shared" si="187"/>
        <v>4799.0096599999997</v>
      </c>
      <c r="Z810">
        <f t="shared" si="188"/>
        <v>4809.2045733333334</v>
      </c>
      <c r="AA810">
        <f t="shared" si="189"/>
        <v>4803.2606699999997</v>
      </c>
      <c r="AB810">
        <f t="shared" si="190"/>
        <v>4780.595526666667</v>
      </c>
      <c r="AC810">
        <f t="shared" si="191"/>
        <v>4795.6442800000004</v>
      </c>
      <c r="AE810">
        <f t="shared" si="192"/>
        <v>4799.1197300000003</v>
      </c>
      <c r="AF810">
        <f t="shared" si="193"/>
        <v>4809.2045733333334</v>
      </c>
      <c r="AG810">
        <f t="shared" si="194"/>
        <v>4780.595526666667</v>
      </c>
    </row>
    <row r="811" spans="1:33" x14ac:dyDescent="0.55000000000000004">
      <c r="A811">
        <f>ALGLIB_SSA_XAUUSD!J811</f>
        <v>1775640300</v>
      </c>
      <c r="B811" t="str">
        <f>_xlfn.XLOOKUP($A811,ALGLIB_SSA_XAUUSD!$A$2:$A$1001,ALGLIB_SSA_XAUUSD!$B$2:$B$1001,"",0)</f>
        <v/>
      </c>
      <c r="C811" t="str">
        <f>_xlfn.XLOOKUP($A811,ALGLIB_SSA_XAUUSD!$A$2:$A$1001,ALGLIB_SSA_XAUUSD!$C$2:$C$1001,"",0)</f>
        <v/>
      </c>
      <c r="D811" s="1">
        <f>D806+(D818-D806)*5/12</f>
        <v>4782.9141666666674</v>
      </c>
      <c r="E811" s="1">
        <f>E806+(E818-E806)*5/12</f>
        <v>4792.1947399999999</v>
      </c>
      <c r="F811" s="1">
        <f>F806+(F818-F806)*5/12</f>
        <v>4795.7111199999999</v>
      </c>
      <c r="G811" s="1">
        <f>G806+(G818-G806)*5/12</f>
        <v>4809.1403316666665</v>
      </c>
      <c r="H811" s="1">
        <f>H806+(H818-H806)*5/12</f>
        <v>4780.147455833333</v>
      </c>
      <c r="I811" t="str">
        <f>_xlfn.XLOOKUP($A811,ALGLIB_SSA_XAUUSD!$J$2:$J$1001,ALGLIB_SSA_XAUUSD!$K$2:$K$1001,"",0)</f>
        <v>XAUUSD</v>
      </c>
      <c r="J811" t="str">
        <f>_xlfn.XLOOKUP($A811,ALGLIB_SSA_XAUUSD!$J$2:$J$1001,ALGLIB_SSA_XAUUSD!$L$2:$L$1001,"",0)</f>
        <v>M5</v>
      </c>
      <c r="K811">
        <f>_xlfn.XLOOKUP($A811,ALGLIB_SSA_XAUUSD!$J$2:$J$1001,ALGLIB_SSA_XAUUSD!$M$2:$M$1001,"",0)</f>
        <v>4798.49</v>
      </c>
      <c r="L811">
        <f>_xlfn.XLOOKUP($A811,ALGLIB_SSA_XAUUSD!$J$2:$J$1001,ALGLIB_SSA_XAUUSD!$N$2:$N$1001,"",0)</f>
        <v>4797.7077399999998</v>
      </c>
      <c r="M811">
        <f>_xlfn.XLOOKUP($A811,ALGLIB_SSA_XAUUSD!$J$2:$J$1001,ALGLIB_SSA_XAUUSD!$O$2:$O$1001,"",0)</f>
        <v>4798.3586999999998</v>
      </c>
      <c r="N811">
        <f>_xlfn.XLOOKUP($A811,ALGLIB_SSA_XAUUSD!$J$2:$J$1001,ALGLIB_SSA_XAUUSD!$P$2:$P$1001,"",0)</f>
        <v>4802.9081100000003</v>
      </c>
      <c r="O811">
        <f>_xlfn.XLOOKUP($A811,ALGLIB_SSA_XAUUSD!$J$2:$J$1001,ALGLIB_SSA_XAUUSD!$Q$2:$Q$1001,"",0)</f>
        <v>4794.1305899999998</v>
      </c>
      <c r="R811">
        <f t="shared" si="180"/>
        <v>1775640300</v>
      </c>
      <c r="S811" t="str">
        <f t="shared" si="181"/>
        <v>XAUUSD</v>
      </c>
      <c r="T811" t="str">
        <f t="shared" si="182"/>
        <v>M5</v>
      </c>
      <c r="U811">
        <f t="shared" si="183"/>
        <v>4798.49</v>
      </c>
      <c r="V811">
        <f t="shared" si="184"/>
        <v>4792.1947399999999</v>
      </c>
      <c r="W811">
        <f t="shared" si="185"/>
        <v>4795.7111199999999</v>
      </c>
      <c r="X811">
        <f t="shared" si="186"/>
        <v>4797.7077399999998</v>
      </c>
      <c r="Y811">
        <f t="shared" si="187"/>
        <v>4798.3586999999998</v>
      </c>
      <c r="Z811">
        <f t="shared" si="188"/>
        <v>4809.1403316666665</v>
      </c>
      <c r="AA811">
        <f t="shared" si="189"/>
        <v>4802.9081100000003</v>
      </c>
      <c r="AB811">
        <f t="shared" si="190"/>
        <v>4780.147455833333</v>
      </c>
      <c r="AC811">
        <f t="shared" si="191"/>
        <v>4794.1305899999998</v>
      </c>
      <c r="AE811">
        <f t="shared" si="192"/>
        <v>4797.7077399999998</v>
      </c>
      <c r="AF811">
        <f t="shared" si="193"/>
        <v>4809.1403316666665</v>
      </c>
      <c r="AG811">
        <f t="shared" si="194"/>
        <v>4780.147455833333</v>
      </c>
    </row>
    <row r="812" spans="1:33" x14ac:dyDescent="0.55000000000000004">
      <c r="A812">
        <f>ALGLIB_SSA_XAUUSD!J812</f>
        <v>1775640600</v>
      </c>
      <c r="B812" t="str">
        <f>_xlfn.XLOOKUP($A812,ALGLIB_SSA_XAUUSD!$A$2:$A$1001,ALGLIB_SSA_XAUUSD!$B$2:$B$1001,"",0)</f>
        <v/>
      </c>
      <c r="C812" t="str">
        <f>_xlfn.XLOOKUP($A812,ALGLIB_SSA_XAUUSD!$A$2:$A$1001,ALGLIB_SSA_XAUUSD!$C$2:$C$1001,"",0)</f>
        <v/>
      </c>
      <c r="D812" s="1">
        <f>D806+(D818-D806)*6/12</f>
        <v>4782.8850000000002</v>
      </c>
      <c r="E812" s="1">
        <f>E806+(E818-E806)*6/12</f>
        <v>4792.0146800000002</v>
      </c>
      <c r="F812" s="1">
        <f>F806+(F818-F806)*6/12</f>
        <v>4795.4597100000001</v>
      </c>
      <c r="G812" s="1">
        <f>G806+(G818-G806)*6/12</f>
        <v>4809.0760900000005</v>
      </c>
      <c r="H812" s="1">
        <f>H806+(H818-H806)*6/12</f>
        <v>4779.6993849999999</v>
      </c>
      <c r="I812" t="str">
        <f>_xlfn.XLOOKUP($A812,ALGLIB_SSA_XAUUSD!$J$2:$J$1001,ALGLIB_SSA_XAUUSD!$K$2:$K$1001,"",0)</f>
        <v>XAUUSD</v>
      </c>
      <c r="J812" t="str">
        <f>_xlfn.XLOOKUP($A812,ALGLIB_SSA_XAUUSD!$J$2:$J$1001,ALGLIB_SSA_XAUUSD!$L$2:$L$1001,"",0)</f>
        <v>M5</v>
      </c>
      <c r="K812">
        <f>_xlfn.XLOOKUP($A812,ALGLIB_SSA_XAUUSD!$J$2:$J$1001,ALGLIB_SSA_XAUUSD!$M$2:$M$1001,"",0)</f>
        <v>4797.4799999999996</v>
      </c>
      <c r="L812">
        <f>_xlfn.XLOOKUP($A812,ALGLIB_SSA_XAUUSD!$J$2:$J$1001,ALGLIB_SSA_XAUUSD!$N$2:$N$1001,"",0)</f>
        <v>4795.5254599999998</v>
      </c>
      <c r="M812">
        <f>_xlfn.XLOOKUP($A812,ALGLIB_SSA_XAUUSD!$J$2:$J$1001,ALGLIB_SSA_XAUUSD!$O$2:$O$1001,"",0)</f>
        <v>4796.9420799999998</v>
      </c>
      <c r="N812">
        <f>_xlfn.XLOOKUP($A812,ALGLIB_SSA_XAUUSD!$J$2:$J$1001,ALGLIB_SSA_XAUUSD!$P$2:$P$1001,"",0)</f>
        <v>4801.5348899999999</v>
      </c>
      <c r="O812">
        <f>_xlfn.XLOOKUP($A812,ALGLIB_SSA_XAUUSD!$J$2:$J$1001,ALGLIB_SSA_XAUUSD!$Q$2:$Q$1001,"",0)</f>
        <v>4791.8401599999997</v>
      </c>
      <c r="R812">
        <f t="shared" si="180"/>
        <v>1775640600</v>
      </c>
      <c r="S812" t="str">
        <f t="shared" si="181"/>
        <v>XAUUSD</v>
      </c>
      <c r="T812" t="str">
        <f t="shared" si="182"/>
        <v>M5</v>
      </c>
      <c r="U812">
        <f t="shared" si="183"/>
        <v>4797.4799999999996</v>
      </c>
      <c r="V812">
        <f t="shared" si="184"/>
        <v>4792.0146800000002</v>
      </c>
      <c r="W812">
        <f t="shared" si="185"/>
        <v>4795.4597100000001</v>
      </c>
      <c r="X812">
        <f t="shared" si="186"/>
        <v>4795.5254599999998</v>
      </c>
      <c r="Y812">
        <f t="shared" si="187"/>
        <v>4796.9420799999998</v>
      </c>
      <c r="Z812">
        <f t="shared" si="188"/>
        <v>4809.0760900000005</v>
      </c>
      <c r="AA812">
        <f t="shared" si="189"/>
        <v>4801.5348899999999</v>
      </c>
      <c r="AB812">
        <f t="shared" si="190"/>
        <v>4779.6993849999999</v>
      </c>
      <c r="AC812">
        <f t="shared" si="191"/>
        <v>4791.8401599999997</v>
      </c>
      <c r="AE812">
        <f t="shared" si="192"/>
        <v>4795.5254599999998</v>
      </c>
      <c r="AF812">
        <f t="shared" si="193"/>
        <v>4809.0760900000005</v>
      </c>
      <c r="AG812">
        <f t="shared" si="194"/>
        <v>4779.6993849999999</v>
      </c>
    </row>
    <row r="813" spans="1:33" x14ac:dyDescent="0.55000000000000004">
      <c r="A813">
        <f>ALGLIB_SSA_XAUUSD!J813</f>
        <v>1775640900</v>
      </c>
      <c r="B813" t="str">
        <f>_xlfn.XLOOKUP($A813,ALGLIB_SSA_XAUUSD!$A$2:$A$1001,ALGLIB_SSA_XAUUSD!$B$2:$B$1001,"",0)</f>
        <v/>
      </c>
      <c r="C813" t="str">
        <f>_xlfn.XLOOKUP($A813,ALGLIB_SSA_XAUUSD!$A$2:$A$1001,ALGLIB_SSA_XAUUSD!$C$2:$C$1001,"",0)</f>
        <v/>
      </c>
      <c r="D813" s="1">
        <f>D806+(D818-D806)*7/12</f>
        <v>4782.8558333333331</v>
      </c>
      <c r="E813" s="1">
        <f>E806+(E818-E806)*7/12</f>
        <v>4791.8346200000005</v>
      </c>
      <c r="F813" s="1">
        <f>F806+(F818-F806)*7/12</f>
        <v>4795.2083000000002</v>
      </c>
      <c r="G813" s="1">
        <f>G806+(G818-G806)*7/12</f>
        <v>4809.0118483333335</v>
      </c>
      <c r="H813" s="1">
        <f>H806+(H818-H806)*7/12</f>
        <v>4779.2513141666668</v>
      </c>
      <c r="I813" t="str">
        <f>_xlfn.XLOOKUP($A813,ALGLIB_SSA_XAUUSD!$J$2:$J$1001,ALGLIB_SSA_XAUUSD!$K$2:$K$1001,"",0)</f>
        <v>XAUUSD</v>
      </c>
      <c r="J813" t="str">
        <f>_xlfn.XLOOKUP($A813,ALGLIB_SSA_XAUUSD!$J$2:$J$1001,ALGLIB_SSA_XAUUSD!$L$2:$L$1001,"",0)</f>
        <v>M5</v>
      </c>
      <c r="K813">
        <f>_xlfn.XLOOKUP($A813,ALGLIB_SSA_XAUUSD!$J$2:$J$1001,ALGLIB_SSA_XAUUSD!$M$2:$M$1001,"",0)</f>
        <v>4794.8599999999997</v>
      </c>
      <c r="L813">
        <f>_xlfn.XLOOKUP($A813,ALGLIB_SSA_XAUUSD!$J$2:$J$1001,ALGLIB_SSA_XAUUSD!$N$2:$N$1001,"",0)</f>
        <v>4792.8177999999998</v>
      </c>
      <c r="M813">
        <f>_xlfn.XLOOKUP($A813,ALGLIB_SSA_XAUUSD!$J$2:$J$1001,ALGLIB_SSA_XAUUSD!$O$2:$O$1001,"",0)</f>
        <v>4794.8799399999998</v>
      </c>
      <c r="N813">
        <f>_xlfn.XLOOKUP($A813,ALGLIB_SSA_XAUUSD!$J$2:$J$1001,ALGLIB_SSA_XAUUSD!$P$2:$P$1001,"",0)</f>
        <v>4799.2787500000004</v>
      </c>
      <c r="O813">
        <f>_xlfn.XLOOKUP($A813,ALGLIB_SSA_XAUUSD!$J$2:$J$1001,ALGLIB_SSA_XAUUSD!$Q$2:$Q$1001,"",0)</f>
        <v>4789.01548</v>
      </c>
      <c r="R813">
        <f t="shared" si="180"/>
        <v>1775640900</v>
      </c>
      <c r="S813" t="str">
        <f t="shared" si="181"/>
        <v>XAUUSD</v>
      </c>
      <c r="T813" t="str">
        <f t="shared" si="182"/>
        <v>M5</v>
      </c>
      <c r="U813">
        <f t="shared" si="183"/>
        <v>4794.8599999999997</v>
      </c>
      <c r="V813">
        <f t="shared" si="184"/>
        <v>4791.8346200000005</v>
      </c>
      <c r="W813">
        <f t="shared" si="185"/>
        <v>4795.2083000000002</v>
      </c>
      <c r="X813">
        <f t="shared" si="186"/>
        <v>4792.8177999999998</v>
      </c>
      <c r="Y813">
        <f t="shared" si="187"/>
        <v>4794.8799399999998</v>
      </c>
      <c r="Z813">
        <f t="shared" si="188"/>
        <v>4809.0118483333335</v>
      </c>
      <c r="AA813">
        <f t="shared" si="189"/>
        <v>4799.2787500000004</v>
      </c>
      <c r="AB813">
        <f t="shared" si="190"/>
        <v>4779.2513141666668</v>
      </c>
      <c r="AC813">
        <f t="shared" si="191"/>
        <v>4789.01548</v>
      </c>
      <c r="AE813">
        <f t="shared" si="192"/>
        <v>4792.8177999999998</v>
      </c>
      <c r="AF813">
        <f t="shared" si="193"/>
        <v>4809.0118483333335</v>
      </c>
      <c r="AG813">
        <f t="shared" si="194"/>
        <v>4779.2513141666668</v>
      </c>
    </row>
    <row r="814" spans="1:33" x14ac:dyDescent="0.55000000000000004">
      <c r="A814">
        <f>ALGLIB_SSA_XAUUSD!J814</f>
        <v>1775641200</v>
      </c>
      <c r="B814" t="str">
        <f>_xlfn.XLOOKUP($A814,ALGLIB_SSA_XAUUSD!$A$2:$A$1001,ALGLIB_SSA_XAUUSD!$B$2:$B$1001,"",0)</f>
        <v/>
      </c>
      <c r="C814" t="str">
        <f>_xlfn.XLOOKUP($A814,ALGLIB_SSA_XAUUSD!$A$2:$A$1001,ALGLIB_SSA_XAUUSD!$C$2:$C$1001,"",0)</f>
        <v/>
      </c>
      <c r="D814" s="1">
        <f>D806+(D818-D806)*8/12</f>
        <v>4782.8266666666668</v>
      </c>
      <c r="E814" s="1">
        <f>E806+(E818-E806)*8/12</f>
        <v>4791.6545599999999</v>
      </c>
      <c r="F814" s="1">
        <f>F806+(F818-F806)*8/12</f>
        <v>4794.9568900000004</v>
      </c>
      <c r="G814" s="1">
        <f>G806+(G818-G806)*8/12</f>
        <v>4808.9476066666666</v>
      </c>
      <c r="H814" s="1">
        <f>H806+(H818-H806)*8/12</f>
        <v>4778.8032433333328</v>
      </c>
      <c r="I814" t="str">
        <f>_xlfn.XLOOKUP($A814,ALGLIB_SSA_XAUUSD!$J$2:$J$1001,ALGLIB_SSA_XAUUSD!$K$2:$K$1001,"",0)</f>
        <v>XAUUSD</v>
      </c>
      <c r="J814" t="str">
        <f>_xlfn.XLOOKUP($A814,ALGLIB_SSA_XAUUSD!$J$2:$J$1001,ALGLIB_SSA_XAUUSD!$L$2:$L$1001,"",0)</f>
        <v>M5</v>
      </c>
      <c r="K814">
        <f>_xlfn.XLOOKUP($A814,ALGLIB_SSA_XAUUSD!$J$2:$J$1001,ALGLIB_SSA_XAUUSD!$M$2:$M$1001,"",0)</f>
        <v>4781.8999999999996</v>
      </c>
      <c r="L814">
        <f>_xlfn.XLOOKUP($A814,ALGLIB_SSA_XAUUSD!$J$2:$J$1001,ALGLIB_SSA_XAUUSD!$N$2:$N$1001,"",0)</f>
        <v>4789.9170199999999</v>
      </c>
      <c r="M814">
        <f>_xlfn.XLOOKUP($A814,ALGLIB_SSA_XAUUSD!$J$2:$J$1001,ALGLIB_SSA_XAUUSD!$O$2:$O$1001,"",0)</f>
        <v>4792.3984799999998</v>
      </c>
      <c r="N814">
        <f>_xlfn.XLOOKUP($A814,ALGLIB_SSA_XAUUSD!$J$2:$J$1001,ALGLIB_SSA_XAUUSD!$P$2:$P$1001,"",0)</f>
        <v>4796.3890000000001</v>
      </c>
      <c r="O814">
        <f>_xlfn.XLOOKUP($A814,ALGLIB_SSA_XAUUSD!$J$2:$J$1001,ALGLIB_SSA_XAUUSD!$Q$2:$Q$1001,"",0)</f>
        <v>4785.9866599999996</v>
      </c>
      <c r="R814">
        <f t="shared" si="180"/>
        <v>1775641200</v>
      </c>
      <c r="S814" t="str">
        <f t="shared" si="181"/>
        <v>XAUUSD</v>
      </c>
      <c r="T814" t="str">
        <f t="shared" si="182"/>
        <v>M5</v>
      </c>
      <c r="U814">
        <f t="shared" si="183"/>
        <v>4781.8999999999996</v>
      </c>
      <c r="V814">
        <f t="shared" si="184"/>
        <v>4791.6545599999999</v>
      </c>
      <c r="W814">
        <f t="shared" si="185"/>
        <v>4794.9568900000004</v>
      </c>
      <c r="X814">
        <f t="shared" si="186"/>
        <v>4789.9170199999999</v>
      </c>
      <c r="Y814">
        <f t="shared" si="187"/>
        <v>4792.3984799999998</v>
      </c>
      <c r="Z814">
        <f t="shared" si="188"/>
        <v>4808.9476066666666</v>
      </c>
      <c r="AA814">
        <f t="shared" si="189"/>
        <v>4796.3890000000001</v>
      </c>
      <c r="AB814">
        <f t="shared" si="190"/>
        <v>4778.8032433333328</v>
      </c>
      <c r="AC814">
        <f t="shared" si="191"/>
        <v>4785.9866599999996</v>
      </c>
      <c r="AE814">
        <f t="shared" si="192"/>
        <v>4789.9170199999999</v>
      </c>
      <c r="AF814">
        <f t="shared" si="193"/>
        <v>4808.9476066666666</v>
      </c>
      <c r="AG814">
        <f t="shared" si="194"/>
        <v>4778.8032433333328</v>
      </c>
    </row>
    <row r="815" spans="1:33" x14ac:dyDescent="0.55000000000000004">
      <c r="A815">
        <f>ALGLIB_SSA_XAUUSD!J815</f>
        <v>1775641500</v>
      </c>
      <c r="B815" t="str">
        <f>_xlfn.XLOOKUP($A815,ALGLIB_SSA_XAUUSD!$A$2:$A$1001,ALGLIB_SSA_XAUUSD!$B$2:$B$1001,"",0)</f>
        <v/>
      </c>
      <c r="C815" t="str">
        <f>_xlfn.XLOOKUP($A815,ALGLIB_SSA_XAUUSD!$A$2:$A$1001,ALGLIB_SSA_XAUUSD!$C$2:$C$1001,"",0)</f>
        <v/>
      </c>
      <c r="D815" s="1">
        <f>D806+(D818-D806)*9/12</f>
        <v>4782.7975000000006</v>
      </c>
      <c r="E815" s="1">
        <f>E806+(E818-E806)*9/12</f>
        <v>4791.4745000000003</v>
      </c>
      <c r="F815" s="1">
        <f>F806+(F818-F806)*9/12</f>
        <v>4794.7054800000005</v>
      </c>
      <c r="G815" s="1">
        <f>G806+(G818-G806)*9/12</f>
        <v>4808.8833649999997</v>
      </c>
      <c r="H815" s="1">
        <f>H806+(H818-H806)*9/12</f>
        <v>4778.3551724999998</v>
      </c>
      <c r="I815" t="str">
        <f>_xlfn.XLOOKUP($A815,ALGLIB_SSA_XAUUSD!$J$2:$J$1001,ALGLIB_SSA_XAUUSD!$K$2:$K$1001,"",0)</f>
        <v>XAUUSD</v>
      </c>
      <c r="J815" t="str">
        <f>_xlfn.XLOOKUP($A815,ALGLIB_SSA_XAUUSD!$J$2:$J$1001,ALGLIB_SSA_XAUUSD!$L$2:$L$1001,"",0)</f>
        <v>M5</v>
      </c>
      <c r="K815">
        <f>_xlfn.XLOOKUP($A815,ALGLIB_SSA_XAUUSD!$J$2:$J$1001,ALGLIB_SSA_XAUUSD!$M$2:$M$1001,"",0)</f>
        <v>4785.3999999999996</v>
      </c>
      <c r="L815">
        <f>_xlfn.XLOOKUP($A815,ALGLIB_SSA_XAUUSD!$J$2:$J$1001,ALGLIB_SSA_XAUUSD!$N$2:$N$1001,"",0)</f>
        <v>4787.3928500000002</v>
      </c>
      <c r="M815">
        <f>_xlfn.XLOOKUP($A815,ALGLIB_SSA_XAUUSD!$J$2:$J$1001,ALGLIB_SSA_XAUUSD!$O$2:$O$1001,"",0)</f>
        <v>4789.8956699999999</v>
      </c>
      <c r="N815">
        <f>_xlfn.XLOOKUP($A815,ALGLIB_SSA_XAUUSD!$J$2:$J$1001,ALGLIB_SSA_XAUUSD!$P$2:$P$1001,"",0)</f>
        <v>4793.2788</v>
      </c>
      <c r="O815">
        <f>_xlfn.XLOOKUP($A815,ALGLIB_SSA_XAUUSD!$J$2:$J$1001,ALGLIB_SSA_XAUUSD!$Q$2:$Q$1001,"",0)</f>
        <v>4783.4104900000002</v>
      </c>
      <c r="R815">
        <f t="shared" si="180"/>
        <v>1775641500</v>
      </c>
      <c r="S815" t="str">
        <f t="shared" si="181"/>
        <v>XAUUSD</v>
      </c>
      <c r="T815" t="str">
        <f t="shared" si="182"/>
        <v>M5</v>
      </c>
      <c r="U815">
        <f t="shared" si="183"/>
        <v>4785.3999999999996</v>
      </c>
      <c r="V815">
        <f t="shared" si="184"/>
        <v>4791.4745000000003</v>
      </c>
      <c r="W815">
        <f t="shared" si="185"/>
        <v>4794.7054800000005</v>
      </c>
      <c r="X815">
        <f t="shared" si="186"/>
        <v>4787.3928500000002</v>
      </c>
      <c r="Y815">
        <f t="shared" si="187"/>
        <v>4789.8956699999999</v>
      </c>
      <c r="Z815">
        <f t="shared" si="188"/>
        <v>4808.8833649999997</v>
      </c>
      <c r="AA815">
        <f t="shared" si="189"/>
        <v>4793.2788</v>
      </c>
      <c r="AB815">
        <f t="shared" si="190"/>
        <v>4778.3551724999998</v>
      </c>
      <c r="AC815">
        <f t="shared" si="191"/>
        <v>4783.4104900000002</v>
      </c>
      <c r="AE815">
        <f t="shared" si="192"/>
        <v>4787.3928500000002</v>
      </c>
      <c r="AF815">
        <f t="shared" si="193"/>
        <v>4808.8833649999997</v>
      </c>
      <c r="AG815">
        <f t="shared" si="194"/>
        <v>4778.3551724999998</v>
      </c>
    </row>
    <row r="816" spans="1:33" x14ac:dyDescent="0.55000000000000004">
      <c r="A816">
        <f>ALGLIB_SSA_XAUUSD!J816</f>
        <v>1775641800</v>
      </c>
      <c r="B816" t="str">
        <f>_xlfn.XLOOKUP($A816,ALGLIB_SSA_XAUUSD!$A$2:$A$1001,ALGLIB_SSA_XAUUSD!$B$2:$B$1001,"",0)</f>
        <v/>
      </c>
      <c r="C816" t="str">
        <f>_xlfn.XLOOKUP($A816,ALGLIB_SSA_XAUUSD!$A$2:$A$1001,ALGLIB_SSA_XAUUSD!$C$2:$C$1001,"",0)</f>
        <v/>
      </c>
      <c r="D816" s="1">
        <f>D806+(D818-D806)*10/12</f>
        <v>4782.7683333333334</v>
      </c>
      <c r="E816" s="1">
        <f>E806+(E818-E806)*10/12</f>
        <v>4791.2944400000006</v>
      </c>
      <c r="F816" s="1">
        <f>F806+(F818-F806)*10/12</f>
        <v>4794.4540699999998</v>
      </c>
      <c r="G816" s="1">
        <f>G806+(G818-G806)*10/12</f>
        <v>4808.8191233333328</v>
      </c>
      <c r="H816" s="1">
        <f>H806+(H818-H806)*10/12</f>
        <v>4777.9071016666667</v>
      </c>
      <c r="I816" t="str">
        <f>_xlfn.XLOOKUP($A816,ALGLIB_SSA_XAUUSD!$J$2:$J$1001,ALGLIB_SSA_XAUUSD!$K$2:$K$1001,"",0)</f>
        <v>XAUUSD</v>
      </c>
      <c r="J816" t="str">
        <f>_xlfn.XLOOKUP($A816,ALGLIB_SSA_XAUUSD!$J$2:$J$1001,ALGLIB_SSA_XAUUSD!$L$2:$L$1001,"",0)</f>
        <v>M5</v>
      </c>
      <c r="K816">
        <f>_xlfn.XLOOKUP($A816,ALGLIB_SSA_XAUUSD!$J$2:$J$1001,ALGLIB_SSA_XAUUSD!$M$2:$M$1001,"",0)</f>
        <v>4784.49</v>
      </c>
      <c r="L816">
        <f>_xlfn.XLOOKUP($A816,ALGLIB_SSA_XAUUSD!$J$2:$J$1001,ALGLIB_SSA_XAUUSD!$N$2:$N$1001,"",0)</f>
        <v>4785.3259099999996</v>
      </c>
      <c r="M816">
        <f>_xlfn.XLOOKUP($A816,ALGLIB_SSA_XAUUSD!$J$2:$J$1001,ALGLIB_SSA_XAUUSD!$O$2:$O$1001,"",0)</f>
        <v>4787.6107899999997</v>
      </c>
      <c r="N816">
        <f>_xlfn.XLOOKUP($A816,ALGLIB_SSA_XAUUSD!$J$2:$J$1001,ALGLIB_SSA_XAUUSD!$P$2:$P$1001,"",0)</f>
        <v>4790.4506000000001</v>
      </c>
      <c r="O816">
        <f>_xlfn.XLOOKUP($A816,ALGLIB_SSA_XAUUSD!$J$2:$J$1001,ALGLIB_SSA_XAUUSD!$Q$2:$Q$1001,"",0)</f>
        <v>4781.4365299999999</v>
      </c>
      <c r="R816">
        <f t="shared" si="180"/>
        <v>1775641800</v>
      </c>
      <c r="S816" t="str">
        <f t="shared" si="181"/>
        <v>XAUUSD</v>
      </c>
      <c r="T816" t="str">
        <f t="shared" si="182"/>
        <v>M5</v>
      </c>
      <c r="U816">
        <f t="shared" si="183"/>
        <v>4784.49</v>
      </c>
      <c r="V816">
        <f t="shared" si="184"/>
        <v>4791.2944400000006</v>
      </c>
      <c r="W816">
        <f t="shared" si="185"/>
        <v>4794.4540699999998</v>
      </c>
      <c r="X816">
        <f t="shared" si="186"/>
        <v>4785.3259099999996</v>
      </c>
      <c r="Y816">
        <f t="shared" si="187"/>
        <v>4787.6107899999997</v>
      </c>
      <c r="Z816">
        <f t="shared" si="188"/>
        <v>4808.8191233333328</v>
      </c>
      <c r="AA816">
        <f t="shared" si="189"/>
        <v>4790.4506000000001</v>
      </c>
      <c r="AB816">
        <f t="shared" si="190"/>
        <v>4777.9071016666667</v>
      </c>
      <c r="AC816">
        <f t="shared" si="191"/>
        <v>4781.4365299999999</v>
      </c>
      <c r="AE816">
        <f t="shared" si="192"/>
        <v>4785.3259099999996</v>
      </c>
      <c r="AF816">
        <f t="shared" si="193"/>
        <v>4808.8191233333328</v>
      </c>
      <c r="AG816">
        <f t="shared" si="194"/>
        <v>4777.9071016666667</v>
      </c>
    </row>
    <row r="817" spans="1:33" x14ac:dyDescent="0.55000000000000004">
      <c r="A817">
        <f>ALGLIB_SSA_XAUUSD!J817</f>
        <v>1775642100</v>
      </c>
      <c r="B817" t="str">
        <f>_xlfn.XLOOKUP($A817,ALGLIB_SSA_XAUUSD!$A$2:$A$1001,ALGLIB_SSA_XAUUSD!$B$2:$B$1001,"",0)</f>
        <v/>
      </c>
      <c r="C817" t="str">
        <f>_xlfn.XLOOKUP($A817,ALGLIB_SSA_XAUUSD!$A$2:$A$1001,ALGLIB_SSA_XAUUSD!$C$2:$C$1001,"",0)</f>
        <v/>
      </c>
      <c r="D817" s="1">
        <f>D806+(D818-D806)*11/12</f>
        <v>4782.7391666666663</v>
      </c>
      <c r="E817" s="1">
        <f>E806+(E818-E806)*11/12</f>
        <v>4791.11438</v>
      </c>
      <c r="F817" s="1">
        <f>F806+(F818-F806)*11/12</f>
        <v>4794.2026599999999</v>
      </c>
      <c r="G817" s="1">
        <f>G806+(G818-G806)*11/12</f>
        <v>4808.7548816666667</v>
      </c>
      <c r="H817" s="1">
        <f>H806+(H818-H806)*11/12</f>
        <v>4777.4590308333327</v>
      </c>
      <c r="I817" t="str">
        <f>_xlfn.XLOOKUP($A817,ALGLIB_SSA_XAUUSD!$J$2:$J$1001,ALGLIB_SSA_XAUUSD!$K$2:$K$1001,"",0)</f>
        <v>XAUUSD</v>
      </c>
      <c r="J817" t="str">
        <f>_xlfn.XLOOKUP($A817,ALGLIB_SSA_XAUUSD!$J$2:$J$1001,ALGLIB_SSA_XAUUSD!$L$2:$L$1001,"",0)</f>
        <v>M5</v>
      </c>
      <c r="K817">
        <f>_xlfn.XLOOKUP($A817,ALGLIB_SSA_XAUUSD!$J$2:$J$1001,ALGLIB_SSA_XAUUSD!$M$2:$M$1001,"",0)</f>
        <v>4783.0600000000004</v>
      </c>
      <c r="L817">
        <f>_xlfn.XLOOKUP($A817,ALGLIB_SSA_XAUUSD!$J$2:$J$1001,ALGLIB_SSA_XAUUSD!$N$2:$N$1001,"",0)</f>
        <v>4783.80555</v>
      </c>
      <c r="M817">
        <f>_xlfn.XLOOKUP($A817,ALGLIB_SSA_XAUUSD!$J$2:$J$1001,ALGLIB_SSA_XAUUSD!$O$2:$O$1001,"",0)</f>
        <v>4785.7081699999999</v>
      </c>
      <c r="N817">
        <f>_xlfn.XLOOKUP($A817,ALGLIB_SSA_XAUUSD!$J$2:$J$1001,ALGLIB_SSA_XAUUSD!$P$2:$P$1001,"",0)</f>
        <v>4788.0813699999999</v>
      </c>
      <c r="O817">
        <f>_xlfn.XLOOKUP($A817,ALGLIB_SSA_XAUUSD!$J$2:$J$1001,ALGLIB_SSA_XAUUSD!$Q$2:$Q$1001,"",0)</f>
        <v>4779.9138599999997</v>
      </c>
      <c r="R817">
        <f t="shared" si="180"/>
        <v>1775642100</v>
      </c>
      <c r="S817" t="str">
        <f t="shared" si="181"/>
        <v>XAUUSD</v>
      </c>
      <c r="T817" t="str">
        <f t="shared" si="182"/>
        <v>M5</v>
      </c>
      <c r="U817">
        <f t="shared" si="183"/>
        <v>4783.0600000000004</v>
      </c>
      <c r="V817">
        <f t="shared" si="184"/>
        <v>4791.11438</v>
      </c>
      <c r="W817">
        <f t="shared" si="185"/>
        <v>4794.2026599999999</v>
      </c>
      <c r="X817">
        <f t="shared" si="186"/>
        <v>4783.80555</v>
      </c>
      <c r="Y817">
        <f t="shared" si="187"/>
        <v>4785.7081699999999</v>
      </c>
      <c r="Z817">
        <f t="shared" si="188"/>
        <v>4808.7548816666667</v>
      </c>
      <c r="AA817">
        <f t="shared" si="189"/>
        <v>4788.0813699999999</v>
      </c>
      <c r="AB817">
        <f t="shared" si="190"/>
        <v>4777.4590308333327</v>
      </c>
      <c r="AC817">
        <f t="shared" si="191"/>
        <v>4779.9138599999997</v>
      </c>
      <c r="AE817">
        <f t="shared" si="192"/>
        <v>4783.80555</v>
      </c>
      <c r="AF817">
        <f t="shared" si="193"/>
        <v>4808.7548816666667</v>
      </c>
      <c r="AG817">
        <f t="shared" si="194"/>
        <v>4777.4590308333327</v>
      </c>
    </row>
    <row r="818" spans="1:33" x14ac:dyDescent="0.55000000000000004">
      <c r="A818">
        <f>ALGLIB_SSA_XAUUSD!J818</f>
        <v>1775642400</v>
      </c>
      <c r="B818" t="str">
        <f>_xlfn.XLOOKUP($A818,ALGLIB_SSA_XAUUSD!$A$2:$A$1001,ALGLIB_SSA_XAUUSD!$B$2:$B$1001,"",0)</f>
        <v>XAUUSD</v>
      </c>
      <c r="C818" t="str">
        <f>_xlfn.XLOOKUP($A818,ALGLIB_SSA_XAUUSD!$A$2:$A$1001,ALGLIB_SSA_XAUUSD!$C$2:$C$1001,"",0)</f>
        <v>H1</v>
      </c>
      <c r="D818" s="2">
        <f>_xlfn.XLOOKUP($A818,ALGLIB_SSA_XAUUSD!$A$2:$A$1001,ALGLIB_SSA_XAUUSD!$D$2:$D$1001,"",0)</f>
        <v>4782.71</v>
      </c>
      <c r="E818" s="2">
        <f>_xlfn.XLOOKUP($A818,ALGLIB_SSA_XAUUSD!$A$2:$A$1001,ALGLIB_SSA_XAUUSD!$E$2:$E$1001,"",0)</f>
        <v>4790.9343200000003</v>
      </c>
      <c r="F818" s="2">
        <f>_xlfn.XLOOKUP($A818,ALGLIB_SSA_XAUUSD!$A$2:$A$1001,ALGLIB_SSA_XAUUSD!$F$2:$F$1001,"",0)</f>
        <v>4793.9512500000001</v>
      </c>
      <c r="G818" s="2">
        <f>_xlfn.XLOOKUP($A818,ALGLIB_SSA_XAUUSD!$A$2:$A$1001,ALGLIB_SSA_XAUUSD!$G$2:$G$1001,"",0)</f>
        <v>4808.6906399999998</v>
      </c>
      <c r="H818" s="2">
        <f>_xlfn.XLOOKUP($A818,ALGLIB_SSA_XAUUSD!$A$2:$A$1001,ALGLIB_SSA_XAUUSD!$H$2:$H$1001,"",0)</f>
        <v>4777.0109599999996</v>
      </c>
      <c r="I818" t="str">
        <f>_xlfn.XLOOKUP($A818,ALGLIB_SSA_XAUUSD!$J$2:$J$1001,ALGLIB_SSA_XAUUSD!$K$2:$K$1001,"",0)</f>
        <v>XAUUSD</v>
      </c>
      <c r="J818" t="str">
        <f>_xlfn.XLOOKUP($A818,ALGLIB_SSA_XAUUSD!$J$2:$J$1001,ALGLIB_SSA_XAUUSD!$L$2:$L$1001,"",0)</f>
        <v>M5</v>
      </c>
      <c r="K818">
        <f>_xlfn.XLOOKUP($A818,ALGLIB_SSA_XAUUSD!$J$2:$J$1001,ALGLIB_SSA_XAUUSD!$M$2:$M$1001,"",0)</f>
        <v>4788.7700000000004</v>
      </c>
      <c r="L818">
        <f>_xlfn.XLOOKUP($A818,ALGLIB_SSA_XAUUSD!$J$2:$J$1001,ALGLIB_SSA_XAUUSD!$N$2:$N$1001,"",0)</f>
        <v>4782.8072099999999</v>
      </c>
      <c r="M818">
        <f>_xlfn.XLOOKUP($A818,ALGLIB_SSA_XAUUSD!$J$2:$J$1001,ALGLIB_SSA_XAUUSD!$O$2:$O$1001,"",0)</f>
        <v>4784.2576900000004</v>
      </c>
      <c r="N818">
        <f>_xlfn.XLOOKUP($A818,ALGLIB_SSA_XAUUSD!$J$2:$J$1001,ALGLIB_SSA_XAUUSD!$P$2:$P$1001,"",0)</f>
        <v>4786.3532999999998</v>
      </c>
      <c r="O818">
        <f>_xlfn.XLOOKUP($A818,ALGLIB_SSA_XAUUSD!$J$2:$J$1001,ALGLIB_SSA_XAUUSD!$Q$2:$Q$1001,"",0)</f>
        <v>4778.8952499999996</v>
      </c>
      <c r="R818">
        <f t="shared" si="180"/>
        <v>1775642400</v>
      </c>
      <c r="S818" t="str">
        <f t="shared" si="181"/>
        <v>XAUUSD</v>
      </c>
      <c r="T818" t="str">
        <f t="shared" si="182"/>
        <v>M5</v>
      </c>
      <c r="U818">
        <f t="shared" si="183"/>
        <v>4788.7700000000004</v>
      </c>
      <c r="V818">
        <f t="shared" si="184"/>
        <v>4790.9343200000003</v>
      </c>
      <c r="W818">
        <f t="shared" si="185"/>
        <v>4793.9512500000001</v>
      </c>
      <c r="X818">
        <f t="shared" si="186"/>
        <v>4782.8072099999999</v>
      </c>
      <c r="Y818">
        <f t="shared" si="187"/>
        <v>4784.2576900000004</v>
      </c>
      <c r="Z818">
        <f t="shared" si="188"/>
        <v>4808.6906399999998</v>
      </c>
      <c r="AA818">
        <f t="shared" si="189"/>
        <v>4786.3532999999998</v>
      </c>
      <c r="AB818">
        <f t="shared" si="190"/>
        <v>4777.0109599999996</v>
      </c>
      <c r="AC818">
        <f t="shared" si="191"/>
        <v>4778.8952499999996</v>
      </c>
      <c r="AE818">
        <f t="shared" si="192"/>
        <v>4782.8072099999999</v>
      </c>
      <c r="AF818">
        <f t="shared" si="193"/>
        <v>4808.6906399999998</v>
      </c>
      <c r="AG818">
        <f t="shared" si="194"/>
        <v>4777.0109599999996</v>
      </c>
    </row>
    <row r="819" spans="1:33" x14ac:dyDescent="0.55000000000000004">
      <c r="A819">
        <f>ALGLIB_SSA_XAUUSD!J819</f>
        <v>1775642700</v>
      </c>
      <c r="B819" t="str">
        <f>_xlfn.XLOOKUP($A819,ALGLIB_SSA_XAUUSD!$A$2:$A$1001,ALGLIB_SSA_XAUUSD!$B$2:$B$1001,"",0)</f>
        <v/>
      </c>
      <c r="C819" t="str">
        <f>_xlfn.XLOOKUP($A819,ALGLIB_SSA_XAUUSD!$A$2:$A$1001,ALGLIB_SSA_XAUUSD!$C$2:$C$1001,"",0)</f>
        <v/>
      </c>
      <c r="D819" s="1">
        <f>D818+(D830-D818)*1/12</f>
        <v>4784.0091666666667</v>
      </c>
      <c r="E819" s="1">
        <f>E818+(E830-E818)*1/12</f>
        <v>4790.7385308333332</v>
      </c>
      <c r="F819" s="1">
        <f>F818+(F830-F818)*1/12</f>
        <v>4793.7276499999998</v>
      </c>
      <c r="G819" s="1">
        <f>G818+(G830-G818)*1/12</f>
        <v>4808.6057558333332</v>
      </c>
      <c r="H819" s="1">
        <f>H818+(H830-H818)*1/12</f>
        <v>4776.5830058333331</v>
      </c>
      <c r="I819" t="str">
        <f>_xlfn.XLOOKUP($A819,ALGLIB_SSA_XAUUSD!$J$2:$J$1001,ALGLIB_SSA_XAUUSD!$K$2:$K$1001,"",0)</f>
        <v>XAUUSD</v>
      </c>
      <c r="J819" t="str">
        <f>_xlfn.XLOOKUP($A819,ALGLIB_SSA_XAUUSD!$J$2:$J$1001,ALGLIB_SSA_XAUUSD!$L$2:$L$1001,"",0)</f>
        <v>M5</v>
      </c>
      <c r="K819">
        <f>_xlfn.XLOOKUP($A819,ALGLIB_SSA_XAUUSD!$J$2:$J$1001,ALGLIB_SSA_XAUUSD!$M$2:$M$1001,"",0)</f>
        <v>4788.0600000000004</v>
      </c>
      <c r="L819">
        <f>_xlfn.XLOOKUP($A819,ALGLIB_SSA_XAUUSD!$J$2:$J$1001,ALGLIB_SSA_XAUUSD!$N$2:$N$1001,"",0)</f>
        <v>4782.1177299999999</v>
      </c>
      <c r="M819">
        <f>_xlfn.XLOOKUP($A819,ALGLIB_SSA_XAUUSD!$J$2:$J$1001,ALGLIB_SSA_XAUUSD!$O$2:$O$1001,"",0)</f>
        <v>4783.1877100000002</v>
      </c>
      <c r="N819">
        <f>_xlfn.XLOOKUP($A819,ALGLIB_SSA_XAUUSD!$J$2:$J$1001,ALGLIB_SSA_XAUUSD!$P$2:$P$1001,"",0)</f>
        <v>4785.1604900000002</v>
      </c>
      <c r="O819">
        <f>_xlfn.XLOOKUP($A819,ALGLIB_SSA_XAUUSD!$J$2:$J$1001,ALGLIB_SSA_XAUUSD!$Q$2:$Q$1001,"",0)</f>
        <v>4778.2278200000001</v>
      </c>
      <c r="R819">
        <f t="shared" si="180"/>
        <v>1775642700</v>
      </c>
      <c r="S819" t="str">
        <f t="shared" si="181"/>
        <v>XAUUSD</v>
      </c>
      <c r="T819" t="str">
        <f t="shared" si="182"/>
        <v>M5</v>
      </c>
      <c r="U819">
        <f t="shared" si="183"/>
        <v>4788.0600000000004</v>
      </c>
      <c r="V819">
        <f t="shared" si="184"/>
        <v>4790.7385308333332</v>
      </c>
      <c r="W819">
        <f t="shared" si="185"/>
        <v>4793.7276499999998</v>
      </c>
      <c r="X819">
        <f t="shared" si="186"/>
        <v>4782.1177299999999</v>
      </c>
      <c r="Y819">
        <f t="shared" si="187"/>
        <v>4783.1877100000002</v>
      </c>
      <c r="Z819">
        <f t="shared" si="188"/>
        <v>4808.6057558333332</v>
      </c>
      <c r="AA819">
        <f t="shared" si="189"/>
        <v>4785.1604900000002</v>
      </c>
      <c r="AB819">
        <f t="shared" si="190"/>
        <v>4776.5830058333331</v>
      </c>
      <c r="AC819">
        <f t="shared" si="191"/>
        <v>4778.2278200000001</v>
      </c>
      <c r="AE819">
        <f t="shared" si="192"/>
        <v>4782.1177299999999</v>
      </c>
      <c r="AF819">
        <f t="shared" si="193"/>
        <v>4808.6057558333332</v>
      </c>
      <c r="AG819">
        <f t="shared" si="194"/>
        <v>4776.5830058333331</v>
      </c>
    </row>
    <row r="820" spans="1:33" x14ac:dyDescent="0.55000000000000004">
      <c r="A820">
        <f>ALGLIB_SSA_XAUUSD!J820</f>
        <v>1775643000</v>
      </c>
      <c r="B820" t="str">
        <f>_xlfn.XLOOKUP($A820,ALGLIB_SSA_XAUUSD!$A$2:$A$1001,ALGLIB_SSA_XAUUSD!$B$2:$B$1001,"",0)</f>
        <v/>
      </c>
      <c r="C820" t="str">
        <f>_xlfn.XLOOKUP($A820,ALGLIB_SSA_XAUUSD!$A$2:$A$1001,ALGLIB_SSA_XAUUSD!$C$2:$C$1001,"",0)</f>
        <v/>
      </c>
      <c r="D820" s="1">
        <f>D818+(D830-D818)*2/12</f>
        <v>4785.3083333333334</v>
      </c>
      <c r="E820" s="1">
        <f>E818+(E830-E818)*2/12</f>
        <v>4790.5427416666671</v>
      </c>
      <c r="F820" s="1">
        <f>F818+(F830-F818)*2/12</f>
        <v>4793.5040499999996</v>
      </c>
      <c r="G820" s="1">
        <f>G818+(G830-G818)*2/12</f>
        <v>4808.5208716666666</v>
      </c>
      <c r="H820" s="1">
        <f>H818+(H830-H818)*2/12</f>
        <v>4776.1550516666666</v>
      </c>
      <c r="I820" t="str">
        <f>_xlfn.XLOOKUP($A820,ALGLIB_SSA_XAUUSD!$J$2:$J$1001,ALGLIB_SSA_XAUUSD!$K$2:$K$1001,"",0)</f>
        <v>XAUUSD</v>
      </c>
      <c r="J820" t="str">
        <f>_xlfn.XLOOKUP($A820,ALGLIB_SSA_XAUUSD!$J$2:$J$1001,ALGLIB_SSA_XAUUSD!$L$2:$L$1001,"",0)</f>
        <v>M5</v>
      </c>
      <c r="K820">
        <f>_xlfn.XLOOKUP($A820,ALGLIB_SSA_XAUUSD!$J$2:$J$1001,ALGLIB_SSA_XAUUSD!$M$2:$M$1001,"",0)</f>
        <v>4782.7700000000004</v>
      </c>
      <c r="L820">
        <f>_xlfn.XLOOKUP($A820,ALGLIB_SSA_XAUUSD!$J$2:$J$1001,ALGLIB_SSA_XAUUSD!$N$2:$N$1001,"",0)</f>
        <v>4781.7229200000002</v>
      </c>
      <c r="M820">
        <f>_xlfn.XLOOKUP($A820,ALGLIB_SSA_XAUUSD!$J$2:$J$1001,ALGLIB_SSA_XAUUSD!$O$2:$O$1001,"",0)</f>
        <v>4782.45532</v>
      </c>
      <c r="N820">
        <f>_xlfn.XLOOKUP($A820,ALGLIB_SSA_XAUUSD!$J$2:$J$1001,ALGLIB_SSA_XAUUSD!$P$2:$P$1001,"",0)</f>
        <v>4784.5085399999998</v>
      </c>
      <c r="O820">
        <f>_xlfn.XLOOKUP($A820,ALGLIB_SSA_XAUUSD!$J$2:$J$1001,ALGLIB_SSA_XAUUSD!$Q$2:$Q$1001,"",0)</f>
        <v>4777.7585600000002</v>
      </c>
      <c r="R820">
        <f t="shared" si="180"/>
        <v>1775643000</v>
      </c>
      <c r="S820" t="str">
        <f t="shared" si="181"/>
        <v>XAUUSD</v>
      </c>
      <c r="T820" t="str">
        <f t="shared" si="182"/>
        <v>M5</v>
      </c>
      <c r="U820">
        <f t="shared" si="183"/>
        <v>4782.7700000000004</v>
      </c>
      <c r="V820">
        <f t="shared" si="184"/>
        <v>4790.5427416666671</v>
      </c>
      <c r="W820">
        <f t="shared" si="185"/>
        <v>4793.5040499999996</v>
      </c>
      <c r="X820">
        <f t="shared" si="186"/>
        <v>4781.7229200000002</v>
      </c>
      <c r="Y820">
        <f t="shared" si="187"/>
        <v>4782.45532</v>
      </c>
      <c r="Z820">
        <f t="shared" si="188"/>
        <v>4808.5208716666666</v>
      </c>
      <c r="AA820">
        <f t="shared" si="189"/>
        <v>4784.5085399999998</v>
      </c>
      <c r="AB820">
        <f t="shared" si="190"/>
        <v>4776.1550516666666</v>
      </c>
      <c r="AC820">
        <f t="shared" si="191"/>
        <v>4777.7585600000002</v>
      </c>
      <c r="AE820">
        <f t="shared" si="192"/>
        <v>4781.7229200000002</v>
      </c>
      <c r="AF820">
        <f t="shared" si="193"/>
        <v>4808.5208716666666</v>
      </c>
      <c r="AG820">
        <f t="shared" si="194"/>
        <v>4776.1550516666666</v>
      </c>
    </row>
    <row r="821" spans="1:33" x14ac:dyDescent="0.55000000000000004">
      <c r="A821">
        <f>ALGLIB_SSA_XAUUSD!J821</f>
        <v>1775643300</v>
      </c>
      <c r="B821" t="str">
        <f>_xlfn.XLOOKUP($A821,ALGLIB_SSA_XAUUSD!$A$2:$A$1001,ALGLIB_SSA_XAUUSD!$B$2:$B$1001,"",0)</f>
        <v/>
      </c>
      <c r="C821" t="str">
        <f>_xlfn.XLOOKUP($A821,ALGLIB_SSA_XAUUSD!$A$2:$A$1001,ALGLIB_SSA_XAUUSD!$C$2:$C$1001,"",0)</f>
        <v/>
      </c>
      <c r="D821" s="1">
        <f>D818+(D830-D818)*3/12</f>
        <v>4786.6075000000001</v>
      </c>
      <c r="E821" s="1">
        <f>E818+(E830-E818)*3/12</f>
        <v>4790.3469525</v>
      </c>
      <c r="F821" s="1">
        <f>F818+(F830-F818)*3/12</f>
        <v>4793.2804500000002</v>
      </c>
      <c r="G821" s="1">
        <f>G818+(G830-G818)*3/12</f>
        <v>4808.4359875</v>
      </c>
      <c r="H821" s="1">
        <f>H818+(H830-H818)*3/12</f>
        <v>4775.7270974999992</v>
      </c>
      <c r="I821" t="str">
        <f>_xlfn.XLOOKUP($A821,ALGLIB_SSA_XAUUSD!$J$2:$J$1001,ALGLIB_SSA_XAUUSD!$K$2:$K$1001,"",0)</f>
        <v>XAUUSD</v>
      </c>
      <c r="J821" t="str">
        <f>_xlfn.XLOOKUP($A821,ALGLIB_SSA_XAUUSD!$J$2:$J$1001,ALGLIB_SSA_XAUUSD!$L$2:$L$1001,"",0)</f>
        <v>M5</v>
      </c>
      <c r="K821">
        <f>_xlfn.XLOOKUP($A821,ALGLIB_SSA_XAUUSD!$J$2:$J$1001,ALGLIB_SSA_XAUUSD!$M$2:$M$1001,"",0)</f>
        <v>4776.51</v>
      </c>
      <c r="L821">
        <f>_xlfn.XLOOKUP($A821,ALGLIB_SSA_XAUUSD!$J$2:$J$1001,ALGLIB_SSA_XAUUSD!$N$2:$N$1001,"",0)</f>
        <v>4781.7722000000003</v>
      </c>
      <c r="M821">
        <f>_xlfn.XLOOKUP($A821,ALGLIB_SSA_XAUUSD!$J$2:$J$1001,ALGLIB_SSA_XAUUSD!$O$2:$O$1001,"",0)</f>
        <v>4782.1137600000002</v>
      </c>
      <c r="N821">
        <f>_xlfn.XLOOKUP($A821,ALGLIB_SSA_XAUUSD!$J$2:$J$1001,ALGLIB_SSA_XAUUSD!$P$2:$P$1001,"",0)</f>
        <v>4784.4058199999999</v>
      </c>
      <c r="O821">
        <f>_xlfn.XLOOKUP($A821,ALGLIB_SSA_XAUUSD!$J$2:$J$1001,ALGLIB_SSA_XAUUSD!$Q$2:$Q$1001,"",0)</f>
        <v>4777.5870100000002</v>
      </c>
      <c r="R821">
        <f t="shared" si="180"/>
        <v>1775643300</v>
      </c>
      <c r="S821" t="str">
        <f t="shared" si="181"/>
        <v>XAUUSD</v>
      </c>
      <c r="T821" t="str">
        <f t="shared" si="182"/>
        <v>M5</v>
      </c>
      <c r="U821">
        <f t="shared" si="183"/>
        <v>4776.51</v>
      </c>
      <c r="V821">
        <f t="shared" si="184"/>
        <v>4790.3469525</v>
      </c>
      <c r="W821">
        <f t="shared" si="185"/>
        <v>4793.2804500000002</v>
      </c>
      <c r="X821">
        <f t="shared" si="186"/>
        <v>4781.7722000000003</v>
      </c>
      <c r="Y821">
        <f t="shared" si="187"/>
        <v>4782.1137600000002</v>
      </c>
      <c r="Z821">
        <f t="shared" si="188"/>
        <v>4808.4359875</v>
      </c>
      <c r="AA821">
        <f t="shared" si="189"/>
        <v>4784.4058199999999</v>
      </c>
      <c r="AB821">
        <f t="shared" si="190"/>
        <v>4775.7270974999992</v>
      </c>
      <c r="AC821">
        <f t="shared" si="191"/>
        <v>4777.5870100000002</v>
      </c>
      <c r="AE821">
        <f t="shared" si="192"/>
        <v>4781.7722000000003</v>
      </c>
      <c r="AF821">
        <f t="shared" si="193"/>
        <v>4808.4359875</v>
      </c>
      <c r="AG821">
        <f t="shared" si="194"/>
        <v>4775.7270974999992</v>
      </c>
    </row>
    <row r="822" spans="1:33" x14ac:dyDescent="0.55000000000000004">
      <c r="A822">
        <f>ALGLIB_SSA_XAUUSD!J822</f>
        <v>1775643600</v>
      </c>
      <c r="B822" t="str">
        <f>_xlfn.XLOOKUP($A822,ALGLIB_SSA_XAUUSD!$A$2:$A$1001,ALGLIB_SSA_XAUUSD!$B$2:$B$1001,"",0)</f>
        <v/>
      </c>
      <c r="C822" t="str">
        <f>_xlfn.XLOOKUP($A822,ALGLIB_SSA_XAUUSD!$A$2:$A$1001,ALGLIB_SSA_XAUUSD!$C$2:$C$1001,"",0)</f>
        <v/>
      </c>
      <c r="D822" s="1">
        <f>D818+(D830-D818)*4/12</f>
        <v>4787.9066666666668</v>
      </c>
      <c r="E822" s="1">
        <f>E818+(E830-E818)*4/12</f>
        <v>4790.1511633333339</v>
      </c>
      <c r="F822" s="1">
        <f>F818+(F830-F818)*4/12</f>
        <v>4793.0568499999999</v>
      </c>
      <c r="G822" s="1">
        <f>G818+(G830-G818)*4/12</f>
        <v>4808.3511033333334</v>
      </c>
      <c r="H822" s="1">
        <f>H818+(H830-H818)*4/12</f>
        <v>4775.2991433333327</v>
      </c>
      <c r="I822" t="str">
        <f>_xlfn.XLOOKUP($A822,ALGLIB_SSA_XAUUSD!$J$2:$J$1001,ALGLIB_SSA_XAUUSD!$K$2:$K$1001,"",0)</f>
        <v>XAUUSD</v>
      </c>
      <c r="J822" t="str">
        <f>_xlfn.XLOOKUP($A822,ALGLIB_SSA_XAUUSD!$J$2:$J$1001,ALGLIB_SSA_XAUUSD!$L$2:$L$1001,"",0)</f>
        <v>M5</v>
      </c>
      <c r="K822">
        <f>_xlfn.XLOOKUP($A822,ALGLIB_SSA_XAUUSD!$J$2:$J$1001,ALGLIB_SSA_XAUUSD!$M$2:$M$1001,"",0)</f>
        <v>4778.6899999999996</v>
      </c>
      <c r="L822">
        <f>_xlfn.XLOOKUP($A822,ALGLIB_SSA_XAUUSD!$J$2:$J$1001,ALGLIB_SSA_XAUUSD!$N$2:$N$1001,"",0)</f>
        <v>4782.4230299999999</v>
      </c>
      <c r="M822">
        <f>_xlfn.XLOOKUP($A822,ALGLIB_SSA_XAUUSD!$J$2:$J$1001,ALGLIB_SSA_XAUUSD!$O$2:$O$1001,"",0)</f>
        <v>4782.2683999999999</v>
      </c>
      <c r="N822">
        <f>_xlfn.XLOOKUP($A822,ALGLIB_SSA_XAUUSD!$J$2:$J$1001,ALGLIB_SSA_XAUUSD!$P$2:$P$1001,"",0)</f>
        <v>4784.9299300000002</v>
      </c>
      <c r="O822">
        <f>_xlfn.XLOOKUP($A822,ALGLIB_SSA_XAUUSD!$J$2:$J$1001,ALGLIB_SSA_XAUUSD!$Q$2:$Q$1001,"",0)</f>
        <v>4778.0565500000002</v>
      </c>
      <c r="R822">
        <f t="shared" si="180"/>
        <v>1775643600</v>
      </c>
      <c r="S822" t="str">
        <f t="shared" si="181"/>
        <v>XAUUSD</v>
      </c>
      <c r="T822" t="str">
        <f t="shared" si="182"/>
        <v>M5</v>
      </c>
      <c r="U822">
        <f t="shared" si="183"/>
        <v>4778.6899999999996</v>
      </c>
      <c r="V822">
        <f t="shared" si="184"/>
        <v>4790.1511633333339</v>
      </c>
      <c r="W822">
        <f t="shared" si="185"/>
        <v>4793.0568499999999</v>
      </c>
      <c r="X822">
        <f t="shared" si="186"/>
        <v>4782.4230299999999</v>
      </c>
      <c r="Y822">
        <f t="shared" si="187"/>
        <v>4782.2683999999999</v>
      </c>
      <c r="Z822">
        <f t="shared" si="188"/>
        <v>4808.3511033333334</v>
      </c>
      <c r="AA822">
        <f t="shared" si="189"/>
        <v>4784.9299300000002</v>
      </c>
      <c r="AB822">
        <f t="shared" si="190"/>
        <v>4775.2991433333327</v>
      </c>
      <c r="AC822">
        <f t="shared" si="191"/>
        <v>4778.0565500000002</v>
      </c>
      <c r="AE822">
        <f t="shared" si="192"/>
        <v>4782.4230299999999</v>
      </c>
      <c r="AF822">
        <f t="shared" si="193"/>
        <v>4808.3511033333334</v>
      </c>
      <c r="AG822">
        <f t="shared" si="194"/>
        <v>4775.2991433333327</v>
      </c>
    </row>
    <row r="823" spans="1:33" x14ac:dyDescent="0.55000000000000004">
      <c r="A823">
        <f>ALGLIB_SSA_XAUUSD!J823</f>
        <v>1775643900</v>
      </c>
      <c r="B823" t="str">
        <f>_xlfn.XLOOKUP($A823,ALGLIB_SSA_XAUUSD!$A$2:$A$1001,ALGLIB_SSA_XAUUSD!$B$2:$B$1001,"",0)</f>
        <v/>
      </c>
      <c r="C823" t="str">
        <f>_xlfn.XLOOKUP($A823,ALGLIB_SSA_XAUUSD!$A$2:$A$1001,ALGLIB_SSA_XAUUSD!$C$2:$C$1001,"",0)</f>
        <v/>
      </c>
      <c r="D823" s="1">
        <f>D818+(D830-D818)*5/12</f>
        <v>4789.2058333333334</v>
      </c>
      <c r="E823" s="1">
        <f>E818+(E830-E818)*5/12</f>
        <v>4789.9553741666668</v>
      </c>
      <c r="F823" s="1">
        <f>F818+(F830-F818)*5/12</f>
        <v>4792.8332499999997</v>
      </c>
      <c r="G823" s="1">
        <f>G818+(G830-G818)*5/12</f>
        <v>4808.2662191666668</v>
      </c>
      <c r="H823" s="1">
        <f>H818+(H830-H818)*5/12</f>
        <v>4774.8711891666662</v>
      </c>
      <c r="I823" t="str">
        <f>_xlfn.XLOOKUP($A823,ALGLIB_SSA_XAUUSD!$J$2:$J$1001,ALGLIB_SSA_XAUUSD!$K$2:$K$1001,"",0)</f>
        <v>XAUUSD</v>
      </c>
      <c r="J823" t="str">
        <f>_xlfn.XLOOKUP($A823,ALGLIB_SSA_XAUUSD!$J$2:$J$1001,ALGLIB_SSA_XAUUSD!$L$2:$L$1001,"",0)</f>
        <v>M5</v>
      </c>
      <c r="K823">
        <f>_xlfn.XLOOKUP($A823,ALGLIB_SSA_XAUUSD!$J$2:$J$1001,ALGLIB_SSA_XAUUSD!$M$2:$M$1001,"",0)</f>
        <v>4782.6099999999997</v>
      </c>
      <c r="L823">
        <f>_xlfn.XLOOKUP($A823,ALGLIB_SSA_XAUUSD!$J$2:$J$1001,ALGLIB_SSA_XAUUSD!$N$2:$N$1001,"",0)</f>
        <v>4783.58</v>
      </c>
      <c r="M823">
        <f>_xlfn.XLOOKUP($A823,ALGLIB_SSA_XAUUSD!$J$2:$J$1001,ALGLIB_SSA_XAUUSD!$O$2:$O$1001,"",0)</f>
        <v>4782.9242000000004</v>
      </c>
      <c r="N823">
        <f>_xlfn.XLOOKUP($A823,ALGLIB_SSA_XAUUSD!$J$2:$J$1001,ALGLIB_SSA_XAUUSD!$P$2:$P$1001,"",0)</f>
        <v>4786.0493999999999</v>
      </c>
      <c r="O823">
        <f>_xlfn.XLOOKUP($A823,ALGLIB_SSA_XAUUSD!$J$2:$J$1001,ALGLIB_SSA_XAUUSD!$Q$2:$Q$1001,"",0)</f>
        <v>4779.1751299999996</v>
      </c>
      <c r="R823">
        <f t="shared" si="180"/>
        <v>1775643900</v>
      </c>
      <c r="S823" t="str">
        <f t="shared" si="181"/>
        <v>XAUUSD</v>
      </c>
      <c r="T823" t="str">
        <f t="shared" si="182"/>
        <v>M5</v>
      </c>
      <c r="U823">
        <f t="shared" si="183"/>
        <v>4782.6099999999997</v>
      </c>
      <c r="V823">
        <f t="shared" si="184"/>
        <v>4789.9553741666668</v>
      </c>
      <c r="W823">
        <f t="shared" si="185"/>
        <v>4792.8332499999997</v>
      </c>
      <c r="X823">
        <f t="shared" si="186"/>
        <v>4783.58</v>
      </c>
      <c r="Y823">
        <f t="shared" si="187"/>
        <v>4782.9242000000004</v>
      </c>
      <c r="Z823">
        <f t="shared" si="188"/>
        <v>4808.2662191666668</v>
      </c>
      <c r="AA823">
        <f t="shared" si="189"/>
        <v>4786.0493999999999</v>
      </c>
      <c r="AB823">
        <f t="shared" si="190"/>
        <v>4774.8711891666662</v>
      </c>
      <c r="AC823">
        <f t="shared" si="191"/>
        <v>4779.1751299999996</v>
      </c>
      <c r="AE823">
        <f t="shared" si="192"/>
        <v>4783.58</v>
      </c>
      <c r="AF823">
        <f t="shared" si="193"/>
        <v>4808.2662191666668</v>
      </c>
      <c r="AG823">
        <f t="shared" si="194"/>
        <v>4774.8711891666662</v>
      </c>
    </row>
    <row r="824" spans="1:33" x14ac:dyDescent="0.55000000000000004">
      <c r="A824">
        <f>ALGLIB_SSA_XAUUSD!J824</f>
        <v>1775644200</v>
      </c>
      <c r="B824" t="str">
        <f>_xlfn.XLOOKUP($A824,ALGLIB_SSA_XAUUSD!$A$2:$A$1001,ALGLIB_SSA_XAUUSD!$B$2:$B$1001,"",0)</f>
        <v/>
      </c>
      <c r="C824" t="str">
        <f>_xlfn.XLOOKUP($A824,ALGLIB_SSA_XAUUSD!$A$2:$A$1001,ALGLIB_SSA_XAUUSD!$C$2:$C$1001,"",0)</f>
        <v/>
      </c>
      <c r="D824" s="1">
        <f>D818+(D830-D818)*6/12</f>
        <v>4790.5050000000001</v>
      </c>
      <c r="E824" s="1">
        <f>E818+(E830-E818)*6/12</f>
        <v>4789.7595849999998</v>
      </c>
      <c r="F824" s="1">
        <f>F818+(F830-F818)*6/12</f>
        <v>4792.6096500000003</v>
      </c>
      <c r="G824" s="1">
        <f>G818+(G830-G818)*6/12</f>
        <v>4808.1813349999993</v>
      </c>
      <c r="H824" s="1">
        <f>H818+(H830-H818)*6/12</f>
        <v>4774.4432349999997</v>
      </c>
      <c r="I824" t="str">
        <f>_xlfn.XLOOKUP($A824,ALGLIB_SSA_XAUUSD!$J$2:$J$1001,ALGLIB_SSA_XAUUSD!$K$2:$K$1001,"",0)</f>
        <v>XAUUSD</v>
      </c>
      <c r="J824" t="str">
        <f>_xlfn.XLOOKUP($A824,ALGLIB_SSA_XAUUSD!$J$2:$J$1001,ALGLIB_SSA_XAUUSD!$L$2:$L$1001,"",0)</f>
        <v>M5</v>
      </c>
      <c r="K824">
        <f>_xlfn.XLOOKUP($A824,ALGLIB_SSA_XAUUSD!$J$2:$J$1001,ALGLIB_SSA_XAUUSD!$M$2:$M$1001,"",0)</f>
        <v>4783.17</v>
      </c>
      <c r="L824">
        <f>_xlfn.XLOOKUP($A824,ALGLIB_SSA_XAUUSD!$J$2:$J$1001,ALGLIB_SSA_XAUUSD!$N$2:$N$1001,"",0)</f>
        <v>4785.06376</v>
      </c>
      <c r="M824">
        <f>_xlfn.XLOOKUP($A824,ALGLIB_SSA_XAUUSD!$J$2:$J$1001,ALGLIB_SSA_XAUUSD!$O$2:$O$1001,"",0)</f>
        <v>4783.9939800000002</v>
      </c>
      <c r="N824">
        <f>_xlfn.XLOOKUP($A824,ALGLIB_SSA_XAUUSD!$J$2:$J$1001,ALGLIB_SSA_XAUUSD!$P$2:$P$1001,"",0)</f>
        <v>4787.5799200000001</v>
      </c>
      <c r="O824">
        <f>_xlfn.XLOOKUP($A824,ALGLIB_SSA_XAUUSD!$J$2:$J$1001,ALGLIB_SSA_XAUUSD!$Q$2:$Q$1001,"",0)</f>
        <v>4780.7391699999998</v>
      </c>
      <c r="R824">
        <f t="shared" si="180"/>
        <v>1775644200</v>
      </c>
      <c r="S824" t="str">
        <f t="shared" si="181"/>
        <v>XAUUSD</v>
      </c>
      <c r="T824" t="str">
        <f t="shared" si="182"/>
        <v>M5</v>
      </c>
      <c r="U824">
        <f t="shared" si="183"/>
        <v>4783.17</v>
      </c>
      <c r="V824">
        <f t="shared" si="184"/>
        <v>4789.7595849999998</v>
      </c>
      <c r="W824">
        <f t="shared" si="185"/>
        <v>4792.6096500000003</v>
      </c>
      <c r="X824">
        <f t="shared" si="186"/>
        <v>4785.06376</v>
      </c>
      <c r="Y824">
        <f t="shared" si="187"/>
        <v>4783.9939800000002</v>
      </c>
      <c r="Z824">
        <f t="shared" si="188"/>
        <v>4808.1813349999993</v>
      </c>
      <c r="AA824">
        <f t="shared" si="189"/>
        <v>4787.5799200000001</v>
      </c>
      <c r="AB824">
        <f t="shared" si="190"/>
        <v>4774.4432349999997</v>
      </c>
      <c r="AC824">
        <f t="shared" si="191"/>
        <v>4780.7391699999998</v>
      </c>
      <c r="AE824">
        <f t="shared" si="192"/>
        <v>4785.06376</v>
      </c>
      <c r="AF824">
        <f t="shared" si="193"/>
        <v>4808.1813349999993</v>
      </c>
      <c r="AG824">
        <f t="shared" si="194"/>
        <v>4774.4432349999997</v>
      </c>
    </row>
    <row r="825" spans="1:33" x14ac:dyDescent="0.55000000000000004">
      <c r="A825">
        <f>ALGLIB_SSA_XAUUSD!J825</f>
        <v>1775644500</v>
      </c>
      <c r="B825" t="str">
        <f>_xlfn.XLOOKUP($A825,ALGLIB_SSA_XAUUSD!$A$2:$A$1001,ALGLIB_SSA_XAUUSD!$B$2:$B$1001,"",0)</f>
        <v/>
      </c>
      <c r="C825" t="str">
        <f>_xlfn.XLOOKUP($A825,ALGLIB_SSA_XAUUSD!$A$2:$A$1001,ALGLIB_SSA_XAUUSD!$C$2:$C$1001,"",0)</f>
        <v/>
      </c>
      <c r="D825" s="1">
        <f>D818+(D830-D818)*7/12</f>
        <v>4791.8041666666668</v>
      </c>
      <c r="E825" s="1">
        <f>E818+(E830-E818)*7/12</f>
        <v>4789.5637958333336</v>
      </c>
      <c r="F825" s="1">
        <f>F818+(F830-F818)*7/12</f>
        <v>4792.3860500000001</v>
      </c>
      <c r="G825" s="1">
        <f>G818+(G830-G818)*7/12</f>
        <v>4808.0964508333327</v>
      </c>
      <c r="H825" s="1">
        <f>H818+(H830-H818)*7/12</f>
        <v>4774.0152808333332</v>
      </c>
      <c r="I825" t="str">
        <f>_xlfn.XLOOKUP($A825,ALGLIB_SSA_XAUUSD!$J$2:$J$1001,ALGLIB_SSA_XAUUSD!$K$2:$K$1001,"",0)</f>
        <v>XAUUSD</v>
      </c>
      <c r="J825" t="str">
        <f>_xlfn.XLOOKUP($A825,ALGLIB_SSA_XAUUSD!$J$2:$J$1001,ALGLIB_SSA_XAUUSD!$L$2:$L$1001,"",0)</f>
        <v>M5</v>
      </c>
      <c r="K825">
        <f>_xlfn.XLOOKUP($A825,ALGLIB_SSA_XAUUSD!$J$2:$J$1001,ALGLIB_SSA_XAUUSD!$M$2:$M$1001,"",0)</f>
        <v>4787.74</v>
      </c>
      <c r="L825">
        <f>_xlfn.XLOOKUP($A825,ALGLIB_SSA_XAUUSD!$J$2:$J$1001,ALGLIB_SSA_XAUUSD!$N$2:$N$1001,"",0)</f>
        <v>4786.7003800000002</v>
      </c>
      <c r="M825">
        <f>_xlfn.XLOOKUP($A825,ALGLIB_SSA_XAUUSD!$J$2:$J$1001,ALGLIB_SSA_XAUUSD!$O$2:$O$1001,"",0)</f>
        <v>4785.3471799999998</v>
      </c>
      <c r="N825">
        <f>_xlfn.XLOOKUP($A825,ALGLIB_SSA_XAUUSD!$J$2:$J$1001,ALGLIB_SSA_XAUUSD!$P$2:$P$1001,"",0)</f>
        <v>4789.3000599999996</v>
      </c>
      <c r="O825">
        <f>_xlfn.XLOOKUP($A825,ALGLIB_SSA_XAUUSD!$J$2:$J$1001,ALGLIB_SSA_XAUUSD!$Q$2:$Q$1001,"",0)</f>
        <v>4782.5747099999999</v>
      </c>
      <c r="R825">
        <f t="shared" si="180"/>
        <v>1775644500</v>
      </c>
      <c r="S825" t="str">
        <f t="shared" si="181"/>
        <v>XAUUSD</v>
      </c>
      <c r="T825" t="str">
        <f t="shared" si="182"/>
        <v>M5</v>
      </c>
      <c r="U825">
        <f t="shared" si="183"/>
        <v>4787.74</v>
      </c>
      <c r="V825">
        <f t="shared" si="184"/>
        <v>4789.5637958333336</v>
      </c>
      <c r="W825">
        <f t="shared" si="185"/>
        <v>4792.3860500000001</v>
      </c>
      <c r="X825">
        <f t="shared" si="186"/>
        <v>4786.7003800000002</v>
      </c>
      <c r="Y825">
        <f t="shared" si="187"/>
        <v>4785.3471799999998</v>
      </c>
      <c r="Z825">
        <f t="shared" si="188"/>
        <v>4808.0964508333327</v>
      </c>
      <c r="AA825">
        <f t="shared" si="189"/>
        <v>4789.3000599999996</v>
      </c>
      <c r="AB825">
        <f t="shared" si="190"/>
        <v>4774.0152808333332</v>
      </c>
      <c r="AC825">
        <f t="shared" si="191"/>
        <v>4782.5747099999999</v>
      </c>
      <c r="AE825">
        <f t="shared" si="192"/>
        <v>4786.7003800000002</v>
      </c>
      <c r="AF825">
        <f t="shared" si="193"/>
        <v>4808.0964508333327</v>
      </c>
      <c r="AG825">
        <f t="shared" si="194"/>
        <v>4774.0152808333332</v>
      </c>
    </row>
    <row r="826" spans="1:33" x14ac:dyDescent="0.55000000000000004">
      <c r="A826">
        <f>ALGLIB_SSA_XAUUSD!J826</f>
        <v>1775644800</v>
      </c>
      <c r="B826" t="str">
        <f>_xlfn.XLOOKUP($A826,ALGLIB_SSA_XAUUSD!$A$2:$A$1001,ALGLIB_SSA_XAUUSD!$B$2:$B$1001,"",0)</f>
        <v/>
      </c>
      <c r="C826" t="str">
        <f>_xlfn.XLOOKUP($A826,ALGLIB_SSA_XAUUSD!$A$2:$A$1001,ALGLIB_SSA_XAUUSD!$C$2:$C$1001,"",0)</f>
        <v/>
      </c>
      <c r="D826" s="1">
        <f>D818+(D830-D818)*8/12</f>
        <v>4793.1033333333335</v>
      </c>
      <c r="E826" s="1">
        <f>E818+(E830-E818)*8/12</f>
        <v>4789.3680066666666</v>
      </c>
      <c r="F826" s="1">
        <f>F818+(F830-F818)*8/12</f>
        <v>4792.1624499999998</v>
      </c>
      <c r="G826" s="1">
        <f>G818+(G830-G818)*8/12</f>
        <v>4808.0115666666661</v>
      </c>
      <c r="H826" s="1">
        <f>H818+(H830-H818)*8/12</f>
        <v>4773.5873266666667</v>
      </c>
      <c r="I826" t="str">
        <f>_xlfn.XLOOKUP($A826,ALGLIB_SSA_XAUUSD!$J$2:$J$1001,ALGLIB_SSA_XAUUSD!$K$2:$K$1001,"",0)</f>
        <v>XAUUSD</v>
      </c>
      <c r="J826" t="str">
        <f>_xlfn.XLOOKUP($A826,ALGLIB_SSA_XAUUSD!$J$2:$J$1001,ALGLIB_SSA_XAUUSD!$L$2:$L$1001,"",0)</f>
        <v>M5</v>
      </c>
      <c r="K826">
        <f>_xlfn.XLOOKUP($A826,ALGLIB_SSA_XAUUSD!$J$2:$J$1001,ALGLIB_SSA_XAUUSD!$M$2:$M$1001,"",0)</f>
        <v>4791.74</v>
      </c>
      <c r="L826">
        <f>_xlfn.XLOOKUP($A826,ALGLIB_SSA_XAUUSD!$J$2:$J$1001,ALGLIB_SSA_XAUUSD!$N$2:$N$1001,"",0)</f>
        <v>4788.16518</v>
      </c>
      <c r="M826">
        <f>_xlfn.XLOOKUP($A826,ALGLIB_SSA_XAUUSD!$J$2:$J$1001,ALGLIB_SSA_XAUUSD!$O$2:$O$1001,"",0)</f>
        <v>4786.7561800000003</v>
      </c>
      <c r="N826">
        <f>_xlfn.XLOOKUP($A826,ALGLIB_SSA_XAUUSD!$J$2:$J$1001,ALGLIB_SSA_XAUUSD!$P$2:$P$1001,"",0)</f>
        <v>4790.89887</v>
      </c>
      <c r="O826">
        <f>_xlfn.XLOOKUP($A826,ALGLIB_SSA_XAUUSD!$J$2:$J$1001,ALGLIB_SSA_XAUUSD!$Q$2:$Q$1001,"",0)</f>
        <v>4784.41518</v>
      </c>
      <c r="R826">
        <f t="shared" si="180"/>
        <v>1775644800</v>
      </c>
      <c r="S826" t="str">
        <f t="shared" si="181"/>
        <v>XAUUSD</v>
      </c>
      <c r="T826" t="str">
        <f t="shared" si="182"/>
        <v>M5</v>
      </c>
      <c r="U826">
        <f t="shared" si="183"/>
        <v>4791.74</v>
      </c>
      <c r="V826">
        <f t="shared" si="184"/>
        <v>4789.3680066666666</v>
      </c>
      <c r="W826">
        <f t="shared" si="185"/>
        <v>4792.1624499999998</v>
      </c>
      <c r="X826">
        <f t="shared" si="186"/>
        <v>4788.16518</v>
      </c>
      <c r="Y826">
        <f t="shared" si="187"/>
        <v>4786.7561800000003</v>
      </c>
      <c r="Z826">
        <f t="shared" si="188"/>
        <v>4808.0115666666661</v>
      </c>
      <c r="AA826">
        <f t="shared" si="189"/>
        <v>4790.89887</v>
      </c>
      <c r="AB826">
        <f t="shared" si="190"/>
        <v>4773.5873266666667</v>
      </c>
      <c r="AC826">
        <f t="shared" si="191"/>
        <v>4784.41518</v>
      </c>
      <c r="AE826">
        <f t="shared" si="192"/>
        <v>4788.16518</v>
      </c>
      <c r="AF826">
        <f t="shared" si="193"/>
        <v>4808.0115666666661</v>
      </c>
      <c r="AG826">
        <f t="shared" si="194"/>
        <v>4773.5873266666667</v>
      </c>
    </row>
    <row r="827" spans="1:33" x14ac:dyDescent="0.55000000000000004">
      <c r="A827">
        <f>ALGLIB_SSA_XAUUSD!J827</f>
        <v>1775645100</v>
      </c>
      <c r="B827" t="str">
        <f>_xlfn.XLOOKUP($A827,ALGLIB_SSA_XAUUSD!$A$2:$A$1001,ALGLIB_SSA_XAUUSD!$B$2:$B$1001,"",0)</f>
        <v/>
      </c>
      <c r="C827" t="str">
        <f>_xlfn.XLOOKUP($A827,ALGLIB_SSA_XAUUSD!$A$2:$A$1001,ALGLIB_SSA_XAUUSD!$C$2:$C$1001,"",0)</f>
        <v/>
      </c>
      <c r="D827" s="1">
        <f>D818+(D830-D818)*9/12</f>
        <v>4794.4025000000001</v>
      </c>
      <c r="E827" s="1">
        <f>E818+(E830-E818)*9/12</f>
        <v>4789.1722175000004</v>
      </c>
      <c r="F827" s="1">
        <f>F818+(F830-F818)*9/12</f>
        <v>4791.9388499999995</v>
      </c>
      <c r="G827" s="1">
        <f>G818+(G830-G818)*9/12</f>
        <v>4807.9266824999995</v>
      </c>
      <c r="H827" s="1">
        <f>H818+(H830-H818)*9/12</f>
        <v>4773.1593725000002</v>
      </c>
      <c r="I827" t="str">
        <f>_xlfn.XLOOKUP($A827,ALGLIB_SSA_XAUUSD!$J$2:$J$1001,ALGLIB_SSA_XAUUSD!$K$2:$K$1001,"",0)</f>
        <v>XAUUSD</v>
      </c>
      <c r="J827" t="str">
        <f>_xlfn.XLOOKUP($A827,ALGLIB_SSA_XAUUSD!$J$2:$J$1001,ALGLIB_SSA_XAUUSD!$L$2:$L$1001,"",0)</f>
        <v>M5</v>
      </c>
      <c r="K827">
        <f>_xlfn.XLOOKUP($A827,ALGLIB_SSA_XAUUSD!$J$2:$J$1001,ALGLIB_SSA_XAUUSD!$M$2:$M$1001,"",0)</f>
        <v>4793.4799999999996</v>
      </c>
      <c r="L827">
        <f>_xlfn.XLOOKUP($A827,ALGLIB_SSA_XAUUSD!$J$2:$J$1001,ALGLIB_SSA_XAUUSD!$N$2:$N$1001,"",0)</f>
        <v>4789.1305499999999</v>
      </c>
      <c r="M827">
        <f>_xlfn.XLOOKUP($A827,ALGLIB_SSA_XAUUSD!$J$2:$J$1001,ALGLIB_SSA_XAUUSD!$O$2:$O$1001,"",0)</f>
        <v>4787.94337</v>
      </c>
      <c r="N827">
        <f>_xlfn.XLOOKUP($A827,ALGLIB_SSA_XAUUSD!$J$2:$J$1001,ALGLIB_SSA_XAUUSD!$P$2:$P$1001,"",0)</f>
        <v>4792.1128900000003</v>
      </c>
      <c r="O827">
        <f>_xlfn.XLOOKUP($A827,ALGLIB_SSA_XAUUSD!$J$2:$J$1001,ALGLIB_SSA_XAUUSD!$Q$2:$Q$1001,"",0)</f>
        <v>4785.9088899999997</v>
      </c>
      <c r="R827">
        <f t="shared" si="180"/>
        <v>1775645100</v>
      </c>
      <c r="S827" t="str">
        <f t="shared" si="181"/>
        <v>XAUUSD</v>
      </c>
      <c r="T827" t="str">
        <f t="shared" si="182"/>
        <v>M5</v>
      </c>
      <c r="U827">
        <f t="shared" si="183"/>
        <v>4793.4799999999996</v>
      </c>
      <c r="V827">
        <f t="shared" si="184"/>
        <v>4789.1722175000004</v>
      </c>
      <c r="W827">
        <f t="shared" si="185"/>
        <v>4791.9388499999995</v>
      </c>
      <c r="X827">
        <f t="shared" si="186"/>
        <v>4789.1305499999999</v>
      </c>
      <c r="Y827">
        <f t="shared" si="187"/>
        <v>4787.94337</v>
      </c>
      <c r="Z827">
        <f t="shared" si="188"/>
        <v>4807.9266824999995</v>
      </c>
      <c r="AA827">
        <f t="shared" si="189"/>
        <v>4792.1128900000003</v>
      </c>
      <c r="AB827">
        <f t="shared" si="190"/>
        <v>4773.1593725000002</v>
      </c>
      <c r="AC827">
        <f t="shared" si="191"/>
        <v>4785.9088899999997</v>
      </c>
      <c r="AE827">
        <f t="shared" si="192"/>
        <v>4789.1305499999999</v>
      </c>
      <c r="AF827">
        <f t="shared" si="193"/>
        <v>4807.9266824999995</v>
      </c>
      <c r="AG827">
        <f t="shared" si="194"/>
        <v>4773.1593725000002</v>
      </c>
    </row>
    <row r="828" spans="1:33" x14ac:dyDescent="0.55000000000000004">
      <c r="A828">
        <f>ALGLIB_SSA_XAUUSD!J828</f>
        <v>1775645400</v>
      </c>
      <c r="B828" t="str">
        <f>_xlfn.XLOOKUP($A828,ALGLIB_SSA_XAUUSD!$A$2:$A$1001,ALGLIB_SSA_XAUUSD!$B$2:$B$1001,"",0)</f>
        <v/>
      </c>
      <c r="C828" t="str">
        <f>_xlfn.XLOOKUP($A828,ALGLIB_SSA_XAUUSD!$A$2:$A$1001,ALGLIB_SSA_XAUUSD!$C$2:$C$1001,"",0)</f>
        <v/>
      </c>
      <c r="D828" s="1">
        <f>D818+(D830-D818)*10/12</f>
        <v>4795.7016666666668</v>
      </c>
      <c r="E828" s="1">
        <f>E818+(E830-E818)*10/12</f>
        <v>4788.9764283333334</v>
      </c>
      <c r="F828" s="1">
        <f>F818+(F830-F818)*10/12</f>
        <v>4791.7152499999993</v>
      </c>
      <c r="G828" s="1">
        <f>G818+(G830-G818)*10/12</f>
        <v>4807.8417983333329</v>
      </c>
      <c r="H828" s="1">
        <f>H818+(H830-H818)*10/12</f>
        <v>4772.7314183333328</v>
      </c>
      <c r="I828" t="str">
        <f>_xlfn.XLOOKUP($A828,ALGLIB_SSA_XAUUSD!$J$2:$J$1001,ALGLIB_SSA_XAUUSD!$K$2:$K$1001,"",0)</f>
        <v>XAUUSD</v>
      </c>
      <c r="J828" t="str">
        <f>_xlfn.XLOOKUP($A828,ALGLIB_SSA_XAUUSD!$J$2:$J$1001,ALGLIB_SSA_XAUUSD!$L$2:$L$1001,"",0)</f>
        <v>M5</v>
      </c>
      <c r="K828">
        <f>_xlfn.XLOOKUP($A828,ALGLIB_SSA_XAUUSD!$J$2:$J$1001,ALGLIB_SSA_XAUUSD!$M$2:$M$1001,"",0)</f>
        <v>4790.87</v>
      </c>
      <c r="L828">
        <f>_xlfn.XLOOKUP($A828,ALGLIB_SSA_XAUUSD!$J$2:$J$1001,ALGLIB_SSA_XAUUSD!$N$2:$N$1001,"",0)</f>
        <v>4789.3741499999996</v>
      </c>
      <c r="M828">
        <f>_xlfn.XLOOKUP($A828,ALGLIB_SSA_XAUUSD!$J$2:$J$1001,ALGLIB_SSA_XAUUSD!$O$2:$O$1001,"",0)</f>
        <v>4788.6587600000003</v>
      </c>
      <c r="N828">
        <f>_xlfn.XLOOKUP($A828,ALGLIB_SSA_XAUUSD!$J$2:$J$1001,ALGLIB_SSA_XAUUSD!$P$2:$P$1001,"",0)</f>
        <v>4792.6934700000002</v>
      </c>
      <c r="O828">
        <f>_xlfn.XLOOKUP($A828,ALGLIB_SSA_XAUUSD!$J$2:$J$1001,ALGLIB_SSA_XAUUSD!$Q$2:$Q$1001,"",0)</f>
        <v>4786.6325500000003</v>
      </c>
      <c r="R828">
        <f t="shared" si="180"/>
        <v>1775645400</v>
      </c>
      <c r="S828" t="str">
        <f t="shared" si="181"/>
        <v>XAUUSD</v>
      </c>
      <c r="T828" t="str">
        <f t="shared" si="182"/>
        <v>M5</v>
      </c>
      <c r="U828">
        <f t="shared" si="183"/>
        <v>4790.87</v>
      </c>
      <c r="V828">
        <f t="shared" si="184"/>
        <v>4788.9764283333334</v>
      </c>
      <c r="W828">
        <f t="shared" si="185"/>
        <v>4791.7152499999993</v>
      </c>
      <c r="X828">
        <f t="shared" si="186"/>
        <v>4789.3741499999996</v>
      </c>
      <c r="Y828">
        <f t="shared" si="187"/>
        <v>4788.6587600000003</v>
      </c>
      <c r="Z828">
        <f t="shared" si="188"/>
        <v>4807.8417983333329</v>
      </c>
      <c r="AA828">
        <f t="shared" si="189"/>
        <v>4792.6934700000002</v>
      </c>
      <c r="AB828">
        <f t="shared" si="190"/>
        <v>4772.7314183333328</v>
      </c>
      <c r="AC828">
        <f t="shared" si="191"/>
        <v>4786.6325500000003</v>
      </c>
      <c r="AE828">
        <f t="shared" si="192"/>
        <v>4789.3741499999996</v>
      </c>
      <c r="AF828">
        <f t="shared" si="193"/>
        <v>4807.8417983333329</v>
      </c>
      <c r="AG828">
        <f t="shared" si="194"/>
        <v>4772.7314183333328</v>
      </c>
    </row>
    <row r="829" spans="1:33" x14ac:dyDescent="0.55000000000000004">
      <c r="A829">
        <f>ALGLIB_SSA_XAUUSD!J829</f>
        <v>1775645700</v>
      </c>
      <c r="B829" t="str">
        <f>_xlfn.XLOOKUP($A829,ALGLIB_SSA_XAUUSD!$A$2:$A$1001,ALGLIB_SSA_XAUUSD!$B$2:$B$1001,"",0)</f>
        <v/>
      </c>
      <c r="C829" t="str">
        <f>_xlfn.XLOOKUP($A829,ALGLIB_SSA_XAUUSD!$A$2:$A$1001,ALGLIB_SSA_XAUUSD!$C$2:$C$1001,"",0)</f>
        <v/>
      </c>
      <c r="D829" s="1">
        <f>D818+(D830-D818)*11/12</f>
        <v>4797.0008333333335</v>
      </c>
      <c r="E829" s="1">
        <f>E818+(E830-E818)*11/12</f>
        <v>4788.7806391666672</v>
      </c>
      <c r="F829" s="1">
        <f>F818+(F830-F818)*11/12</f>
        <v>4791.4916499999999</v>
      </c>
      <c r="G829" s="1">
        <f>G818+(G830-G818)*11/12</f>
        <v>4807.7569141666663</v>
      </c>
      <c r="H829" s="1">
        <f>H818+(H830-H818)*11/12</f>
        <v>4772.3034641666663</v>
      </c>
      <c r="I829" t="str">
        <f>_xlfn.XLOOKUP($A829,ALGLIB_SSA_XAUUSD!$J$2:$J$1001,ALGLIB_SSA_XAUUSD!$K$2:$K$1001,"",0)</f>
        <v>XAUUSD</v>
      </c>
      <c r="J829" t="str">
        <f>_xlfn.XLOOKUP($A829,ALGLIB_SSA_XAUUSD!$J$2:$J$1001,ALGLIB_SSA_XAUUSD!$L$2:$L$1001,"",0)</f>
        <v>M5</v>
      </c>
      <c r="K829">
        <f>_xlfn.XLOOKUP($A829,ALGLIB_SSA_XAUUSD!$J$2:$J$1001,ALGLIB_SSA_XAUUSD!$M$2:$M$1001,"",0)</f>
        <v>4782.71</v>
      </c>
      <c r="L829">
        <f>_xlfn.XLOOKUP($A829,ALGLIB_SSA_XAUUSD!$J$2:$J$1001,ALGLIB_SSA_XAUUSD!$N$2:$N$1001,"",0)</f>
        <v>4788.9123799999998</v>
      </c>
      <c r="M829">
        <f>_xlfn.XLOOKUP($A829,ALGLIB_SSA_XAUUSD!$J$2:$J$1001,ALGLIB_SSA_XAUUSD!$O$2:$O$1001,"",0)</f>
        <v>4788.78557</v>
      </c>
      <c r="N829">
        <f>_xlfn.XLOOKUP($A829,ALGLIB_SSA_XAUUSD!$J$2:$J$1001,ALGLIB_SSA_XAUUSD!$P$2:$P$1001,"",0)</f>
        <v>4792.5444799999996</v>
      </c>
      <c r="O829">
        <f>_xlfn.XLOOKUP($A829,ALGLIB_SSA_XAUUSD!$J$2:$J$1001,ALGLIB_SSA_XAUUSD!$Q$2:$Q$1001,"",0)</f>
        <v>4786.4560499999998</v>
      </c>
      <c r="R829">
        <f t="shared" si="180"/>
        <v>1775645700</v>
      </c>
      <c r="S829" t="str">
        <f t="shared" si="181"/>
        <v>XAUUSD</v>
      </c>
      <c r="T829" t="str">
        <f t="shared" si="182"/>
        <v>M5</v>
      </c>
      <c r="U829">
        <f t="shared" si="183"/>
        <v>4782.71</v>
      </c>
      <c r="V829">
        <f t="shared" si="184"/>
        <v>4788.7806391666672</v>
      </c>
      <c r="W829">
        <f t="shared" si="185"/>
        <v>4791.4916499999999</v>
      </c>
      <c r="X829">
        <f t="shared" si="186"/>
        <v>4788.9123799999998</v>
      </c>
      <c r="Y829">
        <f t="shared" si="187"/>
        <v>4788.78557</v>
      </c>
      <c r="Z829">
        <f t="shared" si="188"/>
        <v>4807.7569141666663</v>
      </c>
      <c r="AA829">
        <f t="shared" si="189"/>
        <v>4792.5444799999996</v>
      </c>
      <c r="AB829">
        <f t="shared" si="190"/>
        <v>4772.3034641666663</v>
      </c>
      <c r="AC829">
        <f t="shared" si="191"/>
        <v>4786.4560499999998</v>
      </c>
      <c r="AE829">
        <f t="shared" si="192"/>
        <v>4788.9123799999998</v>
      </c>
      <c r="AF829">
        <f t="shared" si="193"/>
        <v>4807.7569141666663</v>
      </c>
      <c r="AG829">
        <f t="shared" si="194"/>
        <v>4772.3034641666663</v>
      </c>
    </row>
    <row r="830" spans="1:33" x14ac:dyDescent="0.55000000000000004">
      <c r="A830">
        <f>ALGLIB_SSA_XAUUSD!J830</f>
        <v>1775646000</v>
      </c>
      <c r="B830" t="str">
        <f>_xlfn.XLOOKUP($A830,ALGLIB_SSA_XAUUSD!$A$2:$A$1001,ALGLIB_SSA_XAUUSD!$B$2:$B$1001,"",0)</f>
        <v>XAUUSD</v>
      </c>
      <c r="C830" t="str">
        <f>_xlfn.XLOOKUP($A830,ALGLIB_SSA_XAUUSD!$A$2:$A$1001,ALGLIB_SSA_XAUUSD!$C$2:$C$1001,"",0)</f>
        <v>H1</v>
      </c>
      <c r="D830" s="2">
        <f>_xlfn.XLOOKUP($A830,ALGLIB_SSA_XAUUSD!$A$2:$A$1001,ALGLIB_SSA_XAUUSD!$D$2:$D$1001,"",0)</f>
        <v>4798.3</v>
      </c>
      <c r="E830" s="2">
        <f>_xlfn.XLOOKUP($A830,ALGLIB_SSA_XAUUSD!$A$2:$A$1001,ALGLIB_SSA_XAUUSD!$E$2:$E$1001,"",0)</f>
        <v>4788.5848500000002</v>
      </c>
      <c r="F830" s="2">
        <f>_xlfn.XLOOKUP($A830,ALGLIB_SSA_XAUUSD!$A$2:$A$1001,ALGLIB_SSA_XAUUSD!$F$2:$F$1001,"",0)</f>
        <v>4791.2680499999997</v>
      </c>
      <c r="G830" s="2">
        <f>_xlfn.XLOOKUP($A830,ALGLIB_SSA_XAUUSD!$A$2:$A$1001,ALGLIB_SSA_XAUUSD!$G$2:$G$1001,"",0)</f>
        <v>4807.6720299999997</v>
      </c>
      <c r="H830" s="2">
        <f>_xlfn.XLOOKUP($A830,ALGLIB_SSA_XAUUSD!$A$2:$A$1001,ALGLIB_SSA_XAUUSD!$H$2:$H$1001,"",0)</f>
        <v>4771.8755099999998</v>
      </c>
      <c r="I830" t="str">
        <f>_xlfn.XLOOKUP($A830,ALGLIB_SSA_XAUUSD!$J$2:$J$1001,ALGLIB_SSA_XAUUSD!$K$2:$K$1001,"",0)</f>
        <v>XAUUSD</v>
      </c>
      <c r="J830" t="str">
        <f>_xlfn.XLOOKUP($A830,ALGLIB_SSA_XAUUSD!$J$2:$J$1001,ALGLIB_SSA_XAUUSD!$L$2:$L$1001,"",0)</f>
        <v>M5</v>
      </c>
      <c r="K830">
        <f>_xlfn.XLOOKUP($A830,ALGLIB_SSA_XAUUSD!$J$2:$J$1001,ALGLIB_SSA_XAUUSD!$M$2:$M$1001,"",0)</f>
        <v>4782.45</v>
      </c>
      <c r="L830">
        <f>_xlfn.XLOOKUP($A830,ALGLIB_SSA_XAUUSD!$J$2:$J$1001,ALGLIB_SSA_XAUUSD!$N$2:$N$1001,"",0)</f>
        <v>4788.0402999999997</v>
      </c>
      <c r="M830">
        <f>_xlfn.XLOOKUP($A830,ALGLIB_SSA_XAUUSD!$J$2:$J$1001,ALGLIB_SSA_XAUUSD!$O$2:$O$1001,"",0)</f>
        <v>4788.4129300000004</v>
      </c>
      <c r="N830">
        <f>_xlfn.XLOOKUP($A830,ALGLIB_SSA_XAUUSD!$J$2:$J$1001,ALGLIB_SSA_XAUUSD!$P$2:$P$1001,"",0)</f>
        <v>4791.8440600000004</v>
      </c>
      <c r="O830">
        <f>_xlfn.XLOOKUP($A830,ALGLIB_SSA_XAUUSD!$J$2:$J$1001,ALGLIB_SSA_XAUUSD!$Q$2:$Q$1001,"",0)</f>
        <v>4785.5887700000003</v>
      </c>
      <c r="R830">
        <f t="shared" si="180"/>
        <v>1775646000</v>
      </c>
      <c r="S830" t="str">
        <f t="shared" si="181"/>
        <v>XAUUSD</v>
      </c>
      <c r="T830" t="str">
        <f t="shared" si="182"/>
        <v>M5</v>
      </c>
      <c r="U830">
        <f t="shared" si="183"/>
        <v>4782.45</v>
      </c>
      <c r="V830">
        <f t="shared" si="184"/>
        <v>4788.5848500000002</v>
      </c>
      <c r="W830">
        <f t="shared" si="185"/>
        <v>4791.2680499999997</v>
      </c>
      <c r="X830">
        <f t="shared" si="186"/>
        <v>4788.0402999999997</v>
      </c>
      <c r="Y830">
        <f t="shared" si="187"/>
        <v>4788.4129300000004</v>
      </c>
      <c r="Z830">
        <f t="shared" si="188"/>
        <v>4807.6720299999997</v>
      </c>
      <c r="AA830">
        <f t="shared" si="189"/>
        <v>4791.8440600000004</v>
      </c>
      <c r="AB830">
        <f t="shared" si="190"/>
        <v>4771.8755099999998</v>
      </c>
      <c r="AC830">
        <f t="shared" si="191"/>
        <v>4785.5887700000003</v>
      </c>
      <c r="AE830">
        <f t="shared" si="192"/>
        <v>4788.0402999999997</v>
      </c>
      <c r="AF830">
        <f t="shared" si="193"/>
        <v>4807.6720299999997</v>
      </c>
      <c r="AG830">
        <f t="shared" si="194"/>
        <v>4771.8755099999998</v>
      </c>
    </row>
    <row r="831" spans="1:33" x14ac:dyDescent="0.55000000000000004">
      <c r="A831">
        <f>ALGLIB_SSA_XAUUSD!J831</f>
        <v>1775646300</v>
      </c>
      <c r="B831" t="str">
        <f>_xlfn.XLOOKUP($A831,ALGLIB_SSA_XAUUSD!$A$2:$A$1001,ALGLIB_SSA_XAUUSD!$B$2:$B$1001,"",0)</f>
        <v/>
      </c>
      <c r="C831" t="str">
        <f>_xlfn.XLOOKUP($A831,ALGLIB_SSA_XAUUSD!$A$2:$A$1001,ALGLIB_SSA_XAUUSD!$C$2:$C$1001,"",0)</f>
        <v/>
      </c>
      <c r="D831" s="1">
        <f>D830+(D842-D830)*1/12</f>
        <v>4798.4025000000001</v>
      </c>
      <c r="E831" s="1">
        <f>E830+(E842-E830)*1/12</f>
        <v>4788.2334008333337</v>
      </c>
      <c r="F831" s="1">
        <f>F830+(F842-F830)*1/12</f>
        <v>4790.9805249999999</v>
      </c>
      <c r="G831" s="1">
        <f>G830+(G842-G830)*1/12</f>
        <v>4807.4441424999995</v>
      </c>
      <c r="H831" s="1">
        <f>H830+(H842-H830)*1/12</f>
        <v>4771.3980466666662</v>
      </c>
      <c r="I831" t="str">
        <f>_xlfn.XLOOKUP($A831,ALGLIB_SSA_XAUUSD!$J$2:$J$1001,ALGLIB_SSA_XAUUSD!$K$2:$K$1001,"",0)</f>
        <v>XAUUSD</v>
      </c>
      <c r="J831" t="str">
        <f>_xlfn.XLOOKUP($A831,ALGLIB_SSA_XAUUSD!$J$2:$J$1001,ALGLIB_SSA_XAUUSD!$L$2:$L$1001,"",0)</f>
        <v>M5</v>
      </c>
      <c r="K831">
        <f>_xlfn.XLOOKUP($A831,ALGLIB_SSA_XAUUSD!$J$2:$J$1001,ALGLIB_SSA_XAUUSD!$M$2:$M$1001,"",0)</f>
        <v>4790.84</v>
      </c>
      <c r="L831">
        <f>_xlfn.XLOOKUP($A831,ALGLIB_SSA_XAUUSD!$J$2:$J$1001,ALGLIB_SSA_XAUUSD!$N$2:$N$1001,"",0)</f>
        <v>4786.9718000000003</v>
      </c>
      <c r="M831">
        <f>_xlfn.XLOOKUP($A831,ALGLIB_SSA_XAUUSD!$J$2:$J$1001,ALGLIB_SSA_XAUUSD!$O$2:$O$1001,"",0)</f>
        <v>4787.6923699999998</v>
      </c>
      <c r="N831">
        <f>_xlfn.XLOOKUP($A831,ALGLIB_SSA_XAUUSD!$J$2:$J$1001,ALGLIB_SSA_XAUUSD!$P$2:$P$1001,"",0)</f>
        <v>4790.8925900000004</v>
      </c>
      <c r="O831">
        <f>_xlfn.XLOOKUP($A831,ALGLIB_SSA_XAUUSD!$J$2:$J$1001,ALGLIB_SSA_XAUUSD!$Q$2:$Q$1001,"",0)</f>
        <v>4784.2653399999999</v>
      </c>
      <c r="R831">
        <f t="shared" si="180"/>
        <v>1775646300</v>
      </c>
      <c r="S831" t="str">
        <f t="shared" si="181"/>
        <v>XAUUSD</v>
      </c>
      <c r="T831" t="str">
        <f t="shared" si="182"/>
        <v>M5</v>
      </c>
      <c r="U831">
        <f t="shared" si="183"/>
        <v>4790.84</v>
      </c>
      <c r="V831">
        <f t="shared" si="184"/>
        <v>4788.2334008333337</v>
      </c>
      <c r="W831">
        <f t="shared" si="185"/>
        <v>4790.9805249999999</v>
      </c>
      <c r="X831">
        <f t="shared" si="186"/>
        <v>4786.9718000000003</v>
      </c>
      <c r="Y831">
        <f t="shared" si="187"/>
        <v>4787.6923699999998</v>
      </c>
      <c r="Z831">
        <f t="shared" si="188"/>
        <v>4807.4441424999995</v>
      </c>
      <c r="AA831">
        <f t="shared" si="189"/>
        <v>4790.8925900000004</v>
      </c>
      <c r="AB831">
        <f t="shared" si="190"/>
        <v>4771.3980466666662</v>
      </c>
      <c r="AC831">
        <f t="shared" si="191"/>
        <v>4784.2653399999999</v>
      </c>
      <c r="AE831">
        <f t="shared" si="192"/>
        <v>4786.9718000000003</v>
      </c>
      <c r="AF831">
        <f t="shared" si="193"/>
        <v>4807.4441424999995</v>
      </c>
      <c r="AG831">
        <f t="shared" si="194"/>
        <v>4771.3980466666662</v>
      </c>
    </row>
    <row r="832" spans="1:33" x14ac:dyDescent="0.55000000000000004">
      <c r="A832">
        <f>ALGLIB_SSA_XAUUSD!J832</f>
        <v>1775646600</v>
      </c>
      <c r="B832" t="str">
        <f>_xlfn.XLOOKUP($A832,ALGLIB_SSA_XAUUSD!$A$2:$A$1001,ALGLIB_SSA_XAUUSD!$B$2:$B$1001,"",0)</f>
        <v/>
      </c>
      <c r="C832" t="str">
        <f>_xlfn.XLOOKUP($A832,ALGLIB_SSA_XAUUSD!$A$2:$A$1001,ALGLIB_SSA_XAUUSD!$C$2:$C$1001,"",0)</f>
        <v/>
      </c>
      <c r="D832" s="1">
        <f>D830+(D842-D830)*2/12</f>
        <v>4798.5050000000001</v>
      </c>
      <c r="E832" s="1">
        <f>E830+(E842-E830)*2/12</f>
        <v>4787.8819516666672</v>
      </c>
      <c r="F832" s="1">
        <f>F830+(F842-F830)*2/12</f>
        <v>4790.6929999999993</v>
      </c>
      <c r="G832" s="1">
        <f>G830+(G842-G830)*2/12</f>
        <v>4807.2162549999994</v>
      </c>
      <c r="H832" s="1">
        <f>H830+(H842-H830)*2/12</f>
        <v>4770.9205833333335</v>
      </c>
      <c r="I832" t="str">
        <f>_xlfn.XLOOKUP($A832,ALGLIB_SSA_XAUUSD!$J$2:$J$1001,ALGLIB_SSA_XAUUSD!$K$2:$K$1001,"",0)</f>
        <v>XAUUSD</v>
      </c>
      <c r="J832" t="str">
        <f>_xlfn.XLOOKUP($A832,ALGLIB_SSA_XAUUSD!$J$2:$J$1001,ALGLIB_SSA_XAUUSD!$L$2:$L$1001,"",0)</f>
        <v>M5</v>
      </c>
      <c r="K832">
        <f>_xlfn.XLOOKUP($A832,ALGLIB_SSA_XAUUSD!$J$2:$J$1001,ALGLIB_SSA_XAUUSD!$M$2:$M$1001,"",0)</f>
        <v>4787.46</v>
      </c>
      <c r="L832">
        <f>_xlfn.XLOOKUP($A832,ALGLIB_SSA_XAUUSD!$J$2:$J$1001,ALGLIB_SSA_XAUUSD!$N$2:$N$1001,"",0)</f>
        <v>4785.7827399999996</v>
      </c>
      <c r="M832">
        <f>_xlfn.XLOOKUP($A832,ALGLIB_SSA_XAUUSD!$J$2:$J$1001,ALGLIB_SSA_XAUUSD!$O$2:$O$1001,"",0)</f>
        <v>4786.7375499999998</v>
      </c>
      <c r="N832">
        <f>_xlfn.XLOOKUP($A832,ALGLIB_SSA_XAUUSD!$J$2:$J$1001,ALGLIB_SSA_XAUUSD!$P$2:$P$1001,"",0)</f>
        <v>4789.8302800000001</v>
      </c>
      <c r="O832">
        <f>_xlfn.XLOOKUP($A832,ALGLIB_SSA_XAUUSD!$J$2:$J$1001,ALGLIB_SSA_XAUUSD!$Q$2:$Q$1001,"",0)</f>
        <v>4782.7924800000001</v>
      </c>
      <c r="R832">
        <f t="shared" si="180"/>
        <v>1775646600</v>
      </c>
      <c r="S832" t="str">
        <f t="shared" si="181"/>
        <v>XAUUSD</v>
      </c>
      <c r="T832" t="str">
        <f t="shared" si="182"/>
        <v>M5</v>
      </c>
      <c r="U832">
        <f t="shared" si="183"/>
        <v>4787.46</v>
      </c>
      <c r="V832">
        <f t="shared" si="184"/>
        <v>4787.8819516666672</v>
      </c>
      <c r="W832">
        <f t="shared" si="185"/>
        <v>4790.6929999999993</v>
      </c>
      <c r="X832">
        <f t="shared" si="186"/>
        <v>4785.7827399999996</v>
      </c>
      <c r="Y832">
        <f t="shared" si="187"/>
        <v>4786.7375499999998</v>
      </c>
      <c r="Z832">
        <f t="shared" si="188"/>
        <v>4807.2162549999994</v>
      </c>
      <c r="AA832">
        <f t="shared" si="189"/>
        <v>4789.8302800000001</v>
      </c>
      <c r="AB832">
        <f t="shared" si="190"/>
        <v>4770.9205833333335</v>
      </c>
      <c r="AC832">
        <f t="shared" si="191"/>
        <v>4782.7924800000001</v>
      </c>
      <c r="AE832">
        <f t="shared" si="192"/>
        <v>4785.7827399999996</v>
      </c>
      <c r="AF832">
        <f t="shared" si="193"/>
        <v>4807.2162549999994</v>
      </c>
      <c r="AG832">
        <f t="shared" si="194"/>
        <v>4770.9205833333335</v>
      </c>
    </row>
    <row r="833" spans="1:33" x14ac:dyDescent="0.55000000000000004">
      <c r="A833">
        <f>ALGLIB_SSA_XAUUSD!J833</f>
        <v>1775646900</v>
      </c>
      <c r="B833" t="str">
        <f>_xlfn.XLOOKUP($A833,ALGLIB_SSA_XAUUSD!$A$2:$A$1001,ALGLIB_SSA_XAUUSD!$B$2:$B$1001,"",0)</f>
        <v/>
      </c>
      <c r="C833" t="str">
        <f>_xlfn.XLOOKUP($A833,ALGLIB_SSA_XAUUSD!$A$2:$A$1001,ALGLIB_SSA_XAUUSD!$C$2:$C$1001,"",0)</f>
        <v/>
      </c>
      <c r="D833" s="1">
        <f>D830+(D842-D830)*3/12</f>
        <v>4798.6075000000001</v>
      </c>
      <c r="E833" s="1">
        <f>E830+(E842-E830)*3/12</f>
        <v>4787.5305024999998</v>
      </c>
      <c r="F833" s="1">
        <f>F830+(F842-F830)*3/12</f>
        <v>4790.4054749999996</v>
      </c>
      <c r="G833" s="1">
        <f>G830+(G842-G830)*3/12</f>
        <v>4806.9883675000001</v>
      </c>
      <c r="H833" s="1">
        <f>H830+(H842-H830)*3/12</f>
        <v>4770.4431199999999</v>
      </c>
      <c r="I833" t="str">
        <f>_xlfn.XLOOKUP($A833,ALGLIB_SSA_XAUUSD!$J$2:$J$1001,ALGLIB_SSA_XAUUSD!$K$2:$K$1001,"",0)</f>
        <v>XAUUSD</v>
      </c>
      <c r="J833" t="str">
        <f>_xlfn.XLOOKUP($A833,ALGLIB_SSA_XAUUSD!$J$2:$J$1001,ALGLIB_SSA_XAUUSD!$L$2:$L$1001,"",0)</f>
        <v>M5</v>
      </c>
      <c r="K833">
        <f>_xlfn.XLOOKUP($A833,ALGLIB_SSA_XAUUSD!$J$2:$J$1001,ALGLIB_SSA_XAUUSD!$M$2:$M$1001,"",0)</f>
        <v>4784.9399999999996</v>
      </c>
      <c r="L833">
        <f>_xlfn.XLOOKUP($A833,ALGLIB_SSA_XAUUSD!$J$2:$J$1001,ALGLIB_SSA_XAUUSD!$N$2:$N$1001,"",0)</f>
        <v>4784.9205300000003</v>
      </c>
      <c r="M833">
        <f>_xlfn.XLOOKUP($A833,ALGLIB_SSA_XAUUSD!$J$2:$J$1001,ALGLIB_SSA_XAUUSD!$O$2:$O$1001,"",0)</f>
        <v>4785.8290399999996</v>
      </c>
      <c r="N833">
        <f>_xlfn.XLOOKUP($A833,ALGLIB_SSA_XAUUSD!$J$2:$J$1001,ALGLIB_SSA_XAUUSD!$P$2:$P$1001,"",0)</f>
        <v>4788.9698200000003</v>
      </c>
      <c r="O833">
        <f>_xlfn.XLOOKUP($A833,ALGLIB_SSA_XAUUSD!$J$2:$J$1001,ALGLIB_SSA_XAUUSD!$Q$2:$Q$1001,"",0)</f>
        <v>4781.41903</v>
      </c>
      <c r="R833">
        <f t="shared" si="180"/>
        <v>1775646900</v>
      </c>
      <c r="S833" t="str">
        <f t="shared" si="181"/>
        <v>XAUUSD</v>
      </c>
      <c r="T833" t="str">
        <f t="shared" si="182"/>
        <v>M5</v>
      </c>
      <c r="U833">
        <f t="shared" si="183"/>
        <v>4784.9399999999996</v>
      </c>
      <c r="V833">
        <f t="shared" si="184"/>
        <v>4787.5305024999998</v>
      </c>
      <c r="W833">
        <f t="shared" si="185"/>
        <v>4790.4054749999996</v>
      </c>
      <c r="X833">
        <f t="shared" si="186"/>
        <v>4784.9205300000003</v>
      </c>
      <c r="Y833">
        <f t="shared" si="187"/>
        <v>4785.8290399999996</v>
      </c>
      <c r="Z833">
        <f t="shared" si="188"/>
        <v>4806.9883675000001</v>
      </c>
      <c r="AA833">
        <f t="shared" si="189"/>
        <v>4788.9698200000003</v>
      </c>
      <c r="AB833">
        <f t="shared" si="190"/>
        <v>4770.4431199999999</v>
      </c>
      <c r="AC833">
        <f t="shared" si="191"/>
        <v>4781.41903</v>
      </c>
      <c r="AE833">
        <f t="shared" si="192"/>
        <v>4784.9205300000003</v>
      </c>
      <c r="AF833">
        <f t="shared" si="193"/>
        <v>4806.9883675000001</v>
      </c>
      <c r="AG833">
        <f t="shared" si="194"/>
        <v>4770.4431199999999</v>
      </c>
    </row>
    <row r="834" spans="1:33" x14ac:dyDescent="0.55000000000000004">
      <c r="A834">
        <f>ALGLIB_SSA_XAUUSD!J834</f>
        <v>1775647200</v>
      </c>
      <c r="B834" t="str">
        <f>_xlfn.XLOOKUP($A834,ALGLIB_SSA_XAUUSD!$A$2:$A$1001,ALGLIB_SSA_XAUUSD!$B$2:$B$1001,"",0)</f>
        <v/>
      </c>
      <c r="C834" t="str">
        <f>_xlfn.XLOOKUP($A834,ALGLIB_SSA_XAUUSD!$A$2:$A$1001,ALGLIB_SSA_XAUUSD!$C$2:$C$1001,"",0)</f>
        <v/>
      </c>
      <c r="D834" s="1">
        <f>D830+(D842-D830)*4/12</f>
        <v>4798.71</v>
      </c>
      <c r="E834" s="1">
        <f>E830+(E842-E830)*4/12</f>
        <v>4787.1790533333333</v>
      </c>
      <c r="F834" s="1">
        <f>F830+(F842-F830)*4/12</f>
        <v>4790.1179499999998</v>
      </c>
      <c r="G834" s="1">
        <f>G830+(G842-G830)*4/12</f>
        <v>4806.7604799999999</v>
      </c>
      <c r="H834" s="1">
        <f>H830+(H842-H830)*4/12</f>
        <v>4769.9656566666663</v>
      </c>
      <c r="I834" t="str">
        <f>_xlfn.XLOOKUP($A834,ALGLIB_SSA_XAUUSD!$J$2:$J$1001,ALGLIB_SSA_XAUUSD!$K$2:$K$1001,"",0)</f>
        <v>XAUUSD</v>
      </c>
      <c r="J834" t="str">
        <f>_xlfn.XLOOKUP($A834,ALGLIB_SSA_XAUUSD!$J$2:$J$1001,ALGLIB_SSA_XAUUSD!$L$2:$L$1001,"",0)</f>
        <v>M5</v>
      </c>
      <c r="K834">
        <f>_xlfn.XLOOKUP($A834,ALGLIB_SSA_XAUUSD!$J$2:$J$1001,ALGLIB_SSA_XAUUSD!$M$2:$M$1001,"",0)</f>
        <v>4785.7700000000004</v>
      </c>
      <c r="L834">
        <f>_xlfn.XLOOKUP($A834,ALGLIB_SSA_XAUUSD!$J$2:$J$1001,ALGLIB_SSA_XAUUSD!$N$2:$N$1001,"",0)</f>
        <v>4784.7706200000002</v>
      </c>
      <c r="M834">
        <f>_xlfn.XLOOKUP($A834,ALGLIB_SSA_XAUUSD!$J$2:$J$1001,ALGLIB_SSA_XAUUSD!$O$2:$O$1001,"",0)</f>
        <v>4785.2998299999999</v>
      </c>
      <c r="N834">
        <f>_xlfn.XLOOKUP($A834,ALGLIB_SSA_XAUUSD!$J$2:$J$1001,ALGLIB_SSA_XAUUSD!$P$2:$P$1001,"",0)</f>
        <v>4788.6669300000003</v>
      </c>
      <c r="O834">
        <f>_xlfn.XLOOKUP($A834,ALGLIB_SSA_XAUUSD!$J$2:$J$1001,ALGLIB_SSA_XAUUSD!$Q$2:$Q$1001,"",0)</f>
        <v>4780.6602400000002</v>
      </c>
      <c r="R834">
        <f t="shared" si="180"/>
        <v>1775647200</v>
      </c>
      <c r="S834" t="str">
        <f t="shared" si="181"/>
        <v>XAUUSD</v>
      </c>
      <c r="T834" t="str">
        <f t="shared" si="182"/>
        <v>M5</v>
      </c>
      <c r="U834">
        <f t="shared" si="183"/>
        <v>4785.7700000000004</v>
      </c>
      <c r="V834">
        <f t="shared" si="184"/>
        <v>4787.1790533333333</v>
      </c>
      <c r="W834">
        <f t="shared" si="185"/>
        <v>4790.1179499999998</v>
      </c>
      <c r="X834">
        <f t="shared" si="186"/>
        <v>4784.7706200000002</v>
      </c>
      <c r="Y834">
        <f t="shared" si="187"/>
        <v>4785.2998299999999</v>
      </c>
      <c r="Z834">
        <f t="shared" si="188"/>
        <v>4806.7604799999999</v>
      </c>
      <c r="AA834">
        <f t="shared" si="189"/>
        <v>4788.6669300000003</v>
      </c>
      <c r="AB834">
        <f t="shared" si="190"/>
        <v>4769.9656566666663</v>
      </c>
      <c r="AC834">
        <f t="shared" si="191"/>
        <v>4780.6602400000002</v>
      </c>
      <c r="AE834">
        <f t="shared" si="192"/>
        <v>4784.7706200000002</v>
      </c>
      <c r="AF834">
        <f t="shared" si="193"/>
        <v>4806.7604799999999</v>
      </c>
      <c r="AG834">
        <f t="shared" si="194"/>
        <v>4769.9656566666663</v>
      </c>
    </row>
    <row r="835" spans="1:33" x14ac:dyDescent="0.55000000000000004">
      <c r="A835">
        <f>ALGLIB_SSA_XAUUSD!J835</f>
        <v>1775647500</v>
      </c>
      <c r="B835" t="str">
        <f>_xlfn.XLOOKUP($A835,ALGLIB_SSA_XAUUSD!$A$2:$A$1001,ALGLIB_SSA_XAUUSD!$B$2:$B$1001,"",0)</f>
        <v/>
      </c>
      <c r="C835" t="str">
        <f>_xlfn.XLOOKUP($A835,ALGLIB_SSA_XAUUSD!$A$2:$A$1001,ALGLIB_SSA_XAUUSD!$C$2:$C$1001,"",0)</f>
        <v/>
      </c>
      <c r="D835" s="1">
        <f>D830+(D842-D830)*5/12</f>
        <v>4798.8125</v>
      </c>
      <c r="E835" s="1">
        <f>E830+(E842-E830)*5/12</f>
        <v>4786.8276041666668</v>
      </c>
      <c r="F835" s="1">
        <f>F830+(F842-F830)*5/12</f>
        <v>4789.8304250000001</v>
      </c>
      <c r="G835" s="1">
        <f>G830+(G842-G830)*5/12</f>
        <v>4806.5325924999997</v>
      </c>
      <c r="H835" s="1">
        <f>H830+(H842-H830)*5/12</f>
        <v>4769.4881933333336</v>
      </c>
      <c r="I835" t="str">
        <f>_xlfn.XLOOKUP($A835,ALGLIB_SSA_XAUUSD!$J$2:$J$1001,ALGLIB_SSA_XAUUSD!$K$2:$K$1001,"",0)</f>
        <v>XAUUSD</v>
      </c>
      <c r="J835" t="str">
        <f>_xlfn.XLOOKUP($A835,ALGLIB_SSA_XAUUSD!$J$2:$J$1001,ALGLIB_SSA_XAUUSD!$L$2:$L$1001,"",0)</f>
        <v>M5</v>
      </c>
      <c r="K835">
        <f>_xlfn.XLOOKUP($A835,ALGLIB_SSA_XAUUSD!$J$2:$J$1001,ALGLIB_SSA_XAUUSD!$M$2:$M$1001,"",0)</f>
        <v>4789.76</v>
      </c>
      <c r="L835">
        <f>_xlfn.XLOOKUP($A835,ALGLIB_SSA_XAUUSD!$J$2:$J$1001,ALGLIB_SSA_XAUUSD!$N$2:$N$1001,"",0)</f>
        <v>4785.5623900000001</v>
      </c>
      <c r="M835">
        <f>_xlfn.XLOOKUP($A835,ALGLIB_SSA_XAUUSD!$J$2:$J$1001,ALGLIB_SSA_XAUUSD!$O$2:$O$1001,"",0)</f>
        <v>4785.4311100000004</v>
      </c>
      <c r="N835">
        <f>_xlfn.XLOOKUP($A835,ALGLIB_SSA_XAUUSD!$J$2:$J$1001,ALGLIB_SSA_XAUUSD!$P$2:$P$1001,"",0)</f>
        <v>4789.1581100000003</v>
      </c>
      <c r="O835">
        <f>_xlfn.XLOOKUP($A835,ALGLIB_SSA_XAUUSD!$J$2:$J$1001,ALGLIB_SSA_XAUUSD!$Q$2:$Q$1001,"",0)</f>
        <v>4780.8775999999998</v>
      </c>
      <c r="R835">
        <f t="shared" ref="R835:R898" si="195">A835</f>
        <v>1775647500</v>
      </c>
      <c r="S835" t="str">
        <f t="shared" ref="S835:S898" si="196">I835</f>
        <v>XAUUSD</v>
      </c>
      <c r="T835" t="str">
        <f t="shared" ref="T835:T898" si="197">J835</f>
        <v>M5</v>
      </c>
      <c r="U835">
        <f t="shared" ref="U835:U898" si="198">K835</f>
        <v>4789.76</v>
      </c>
      <c r="V835">
        <f t="shared" ref="V835:V898" si="199">E835</f>
        <v>4786.8276041666668</v>
      </c>
      <c r="W835">
        <f t="shared" ref="W835:W898" si="200">F835</f>
        <v>4789.8304250000001</v>
      </c>
      <c r="X835">
        <f t="shared" ref="X835:X898" si="201">L835</f>
        <v>4785.5623900000001</v>
      </c>
      <c r="Y835">
        <f t="shared" ref="Y835:Y898" si="202">M835</f>
        <v>4785.4311100000004</v>
      </c>
      <c r="Z835">
        <f t="shared" ref="Z835:Z898" si="203">G835</f>
        <v>4806.5325924999997</v>
      </c>
      <c r="AA835">
        <f t="shared" ref="AA835:AA898" si="204">N835</f>
        <v>4789.1581100000003</v>
      </c>
      <c r="AB835">
        <f t="shared" ref="AB835:AB898" si="205">H835</f>
        <v>4769.4881933333336</v>
      </c>
      <c r="AC835">
        <f t="shared" ref="AC835:AC898" si="206">O835</f>
        <v>4780.8775999999998</v>
      </c>
      <c r="AE835">
        <f t="shared" ref="AE835:AE898" si="207">X835</f>
        <v>4785.5623900000001</v>
      </c>
      <c r="AF835">
        <f t="shared" ref="AF835:AF898" si="208">Z835</f>
        <v>4806.5325924999997</v>
      </c>
      <c r="AG835">
        <f t="shared" ref="AG835:AG898" si="209">AB835</f>
        <v>4769.4881933333336</v>
      </c>
    </row>
    <row r="836" spans="1:33" x14ac:dyDescent="0.55000000000000004">
      <c r="A836">
        <f>ALGLIB_SSA_XAUUSD!J836</f>
        <v>1775647800</v>
      </c>
      <c r="B836" t="str">
        <f>_xlfn.XLOOKUP($A836,ALGLIB_SSA_XAUUSD!$A$2:$A$1001,ALGLIB_SSA_XAUUSD!$B$2:$B$1001,"",0)</f>
        <v/>
      </c>
      <c r="C836" t="str">
        <f>_xlfn.XLOOKUP($A836,ALGLIB_SSA_XAUUSD!$A$2:$A$1001,ALGLIB_SSA_XAUUSD!$C$2:$C$1001,"",0)</f>
        <v/>
      </c>
      <c r="D836" s="1">
        <f>D830+(D842-D830)*6/12</f>
        <v>4798.915</v>
      </c>
      <c r="E836" s="1">
        <f>E830+(E842-E830)*6/12</f>
        <v>4786.4761550000003</v>
      </c>
      <c r="F836" s="1">
        <f>F830+(F842-F830)*6/12</f>
        <v>4789.5429000000004</v>
      </c>
      <c r="G836" s="1">
        <f>G830+(G842-G830)*6/12</f>
        <v>4806.3047050000005</v>
      </c>
      <c r="H836" s="1">
        <f>H830+(H842-H830)*6/12</f>
        <v>4769.01073</v>
      </c>
      <c r="I836" t="str">
        <f>_xlfn.XLOOKUP($A836,ALGLIB_SSA_XAUUSD!$J$2:$J$1001,ALGLIB_SSA_XAUUSD!$K$2:$K$1001,"",0)</f>
        <v>XAUUSD</v>
      </c>
      <c r="J836" t="str">
        <f>_xlfn.XLOOKUP($A836,ALGLIB_SSA_XAUUSD!$J$2:$J$1001,ALGLIB_SSA_XAUUSD!$L$2:$L$1001,"",0)</f>
        <v>M5</v>
      </c>
      <c r="K836">
        <f>_xlfn.XLOOKUP($A836,ALGLIB_SSA_XAUUSD!$J$2:$J$1001,ALGLIB_SSA_XAUUSD!$M$2:$M$1001,"",0)</f>
        <v>4787.91</v>
      </c>
      <c r="L836">
        <f>_xlfn.XLOOKUP($A836,ALGLIB_SSA_XAUUSD!$J$2:$J$1001,ALGLIB_SSA_XAUUSD!$N$2:$N$1001,"",0)</f>
        <v>4787.25342</v>
      </c>
      <c r="M836">
        <f>_xlfn.XLOOKUP($A836,ALGLIB_SSA_XAUUSD!$J$2:$J$1001,ALGLIB_SSA_XAUUSD!$O$2:$O$1001,"",0)</f>
        <v>4786.3422600000004</v>
      </c>
      <c r="N836">
        <f>_xlfn.XLOOKUP($A836,ALGLIB_SSA_XAUUSD!$J$2:$J$1001,ALGLIB_SSA_XAUUSD!$P$2:$P$1001,"",0)</f>
        <v>4790.3563000000004</v>
      </c>
      <c r="O836">
        <f>_xlfn.XLOOKUP($A836,ALGLIB_SSA_XAUUSD!$J$2:$J$1001,ALGLIB_SSA_XAUUSD!$Q$2:$Q$1001,"",0)</f>
        <v>4782.2043700000004</v>
      </c>
      <c r="R836">
        <f t="shared" si="195"/>
        <v>1775647800</v>
      </c>
      <c r="S836" t="str">
        <f t="shared" si="196"/>
        <v>XAUUSD</v>
      </c>
      <c r="T836" t="str">
        <f t="shared" si="197"/>
        <v>M5</v>
      </c>
      <c r="U836">
        <f t="shared" si="198"/>
        <v>4787.91</v>
      </c>
      <c r="V836">
        <f t="shared" si="199"/>
        <v>4786.4761550000003</v>
      </c>
      <c r="W836">
        <f t="shared" si="200"/>
        <v>4789.5429000000004</v>
      </c>
      <c r="X836">
        <f t="shared" si="201"/>
        <v>4787.25342</v>
      </c>
      <c r="Y836">
        <f t="shared" si="202"/>
        <v>4786.3422600000004</v>
      </c>
      <c r="Z836">
        <f t="shared" si="203"/>
        <v>4806.3047050000005</v>
      </c>
      <c r="AA836">
        <f t="shared" si="204"/>
        <v>4790.3563000000004</v>
      </c>
      <c r="AB836">
        <f t="shared" si="205"/>
        <v>4769.01073</v>
      </c>
      <c r="AC836">
        <f t="shared" si="206"/>
        <v>4782.2043700000004</v>
      </c>
      <c r="AE836">
        <f t="shared" si="207"/>
        <v>4787.25342</v>
      </c>
      <c r="AF836">
        <f t="shared" si="208"/>
        <v>4806.3047050000005</v>
      </c>
      <c r="AG836">
        <f t="shared" si="209"/>
        <v>4769.01073</v>
      </c>
    </row>
    <row r="837" spans="1:33" x14ac:dyDescent="0.55000000000000004">
      <c r="A837">
        <f>ALGLIB_SSA_XAUUSD!J837</f>
        <v>1775648100</v>
      </c>
      <c r="B837" t="str">
        <f>_xlfn.XLOOKUP($A837,ALGLIB_SSA_XAUUSD!$A$2:$A$1001,ALGLIB_SSA_XAUUSD!$B$2:$B$1001,"",0)</f>
        <v/>
      </c>
      <c r="C837" t="str">
        <f>_xlfn.XLOOKUP($A837,ALGLIB_SSA_XAUUSD!$A$2:$A$1001,ALGLIB_SSA_XAUUSD!$C$2:$C$1001,"",0)</f>
        <v/>
      </c>
      <c r="D837" s="1">
        <f>D830+(D842-D830)*7/12</f>
        <v>4799.0174999999999</v>
      </c>
      <c r="E837" s="1">
        <f>E830+(E842-E830)*7/12</f>
        <v>4786.1247058333338</v>
      </c>
      <c r="F837" s="1">
        <f>F830+(F842-F830)*7/12</f>
        <v>4789.2553749999997</v>
      </c>
      <c r="G837" s="1">
        <f>G830+(G842-G830)*7/12</f>
        <v>4806.0768175000003</v>
      </c>
      <c r="H837" s="1">
        <f>H830+(H842-H830)*7/12</f>
        <v>4768.5332666666663</v>
      </c>
      <c r="I837" t="str">
        <f>_xlfn.XLOOKUP($A837,ALGLIB_SSA_XAUUSD!$J$2:$J$1001,ALGLIB_SSA_XAUUSD!$K$2:$K$1001,"",0)</f>
        <v>XAUUSD</v>
      </c>
      <c r="J837" t="str">
        <f>_xlfn.XLOOKUP($A837,ALGLIB_SSA_XAUUSD!$J$2:$J$1001,ALGLIB_SSA_XAUUSD!$L$2:$L$1001,"",0)</f>
        <v>M5</v>
      </c>
      <c r="K837">
        <f>_xlfn.XLOOKUP($A837,ALGLIB_SSA_XAUUSD!$J$2:$J$1001,ALGLIB_SSA_XAUUSD!$M$2:$M$1001,"",0)</f>
        <v>4783.32</v>
      </c>
      <c r="L837">
        <f>_xlfn.XLOOKUP($A837,ALGLIB_SSA_XAUUSD!$J$2:$J$1001,ALGLIB_SSA_XAUUSD!$N$2:$N$1001,"",0)</f>
        <v>4789.7402099999999</v>
      </c>
      <c r="M837">
        <f>_xlfn.XLOOKUP($A837,ALGLIB_SSA_XAUUSD!$J$2:$J$1001,ALGLIB_SSA_XAUUSD!$O$2:$O$1001,"",0)</f>
        <v>4788.0412399999996</v>
      </c>
      <c r="N837">
        <f>_xlfn.XLOOKUP($A837,ALGLIB_SSA_XAUUSD!$J$2:$J$1001,ALGLIB_SSA_XAUUSD!$P$2:$P$1001,"",0)</f>
        <v>4792.3481099999999</v>
      </c>
      <c r="O837">
        <f>_xlfn.XLOOKUP($A837,ALGLIB_SSA_XAUUSD!$J$2:$J$1001,ALGLIB_SSA_XAUUSD!$Q$2:$Q$1001,"",0)</f>
        <v>4784.5541400000002</v>
      </c>
      <c r="R837">
        <f t="shared" si="195"/>
        <v>1775648100</v>
      </c>
      <c r="S837" t="str">
        <f t="shared" si="196"/>
        <v>XAUUSD</v>
      </c>
      <c r="T837" t="str">
        <f t="shared" si="197"/>
        <v>M5</v>
      </c>
      <c r="U837">
        <f t="shared" si="198"/>
        <v>4783.32</v>
      </c>
      <c r="V837">
        <f t="shared" si="199"/>
        <v>4786.1247058333338</v>
      </c>
      <c r="W837">
        <f t="shared" si="200"/>
        <v>4789.2553749999997</v>
      </c>
      <c r="X837">
        <f t="shared" si="201"/>
        <v>4789.7402099999999</v>
      </c>
      <c r="Y837">
        <f t="shared" si="202"/>
        <v>4788.0412399999996</v>
      </c>
      <c r="Z837">
        <f t="shared" si="203"/>
        <v>4806.0768175000003</v>
      </c>
      <c r="AA837">
        <f t="shared" si="204"/>
        <v>4792.3481099999999</v>
      </c>
      <c r="AB837">
        <f t="shared" si="205"/>
        <v>4768.5332666666663</v>
      </c>
      <c r="AC837">
        <f t="shared" si="206"/>
        <v>4784.5541400000002</v>
      </c>
      <c r="AE837">
        <f t="shared" si="207"/>
        <v>4789.7402099999999</v>
      </c>
      <c r="AF837">
        <f t="shared" si="208"/>
        <v>4806.0768175000003</v>
      </c>
      <c r="AG837">
        <f t="shared" si="209"/>
        <v>4768.5332666666663</v>
      </c>
    </row>
    <row r="838" spans="1:33" x14ac:dyDescent="0.55000000000000004">
      <c r="A838">
        <f>ALGLIB_SSA_XAUUSD!J838</f>
        <v>1775648400</v>
      </c>
      <c r="B838" t="str">
        <f>_xlfn.XLOOKUP($A838,ALGLIB_SSA_XAUUSD!$A$2:$A$1001,ALGLIB_SSA_XAUUSD!$B$2:$B$1001,"",0)</f>
        <v/>
      </c>
      <c r="C838" t="str">
        <f>_xlfn.XLOOKUP($A838,ALGLIB_SSA_XAUUSD!$A$2:$A$1001,ALGLIB_SSA_XAUUSD!$C$2:$C$1001,"",0)</f>
        <v/>
      </c>
      <c r="D838" s="1">
        <f>D830+(D842-D830)*8/12</f>
        <v>4799.12</v>
      </c>
      <c r="E838" s="1">
        <f>E830+(E842-E830)*8/12</f>
        <v>4785.7732566666673</v>
      </c>
      <c r="F838" s="1">
        <f>F830+(F842-F830)*8/12</f>
        <v>4788.96785</v>
      </c>
      <c r="G838" s="1">
        <f>G830+(G842-G830)*8/12</f>
        <v>4805.8489300000001</v>
      </c>
      <c r="H838" s="1">
        <f>H830+(H842-H830)*8/12</f>
        <v>4768.0558033333336</v>
      </c>
      <c r="I838" t="str">
        <f>_xlfn.XLOOKUP($A838,ALGLIB_SSA_XAUUSD!$J$2:$J$1001,ALGLIB_SSA_XAUUSD!$K$2:$K$1001,"",0)</f>
        <v>XAUUSD</v>
      </c>
      <c r="J838" t="str">
        <f>_xlfn.XLOOKUP($A838,ALGLIB_SSA_XAUUSD!$J$2:$J$1001,ALGLIB_SSA_XAUUSD!$L$2:$L$1001,"",0)</f>
        <v>M5</v>
      </c>
      <c r="K838">
        <f>_xlfn.XLOOKUP($A838,ALGLIB_SSA_XAUUSD!$J$2:$J$1001,ALGLIB_SSA_XAUUSD!$M$2:$M$1001,"",0)</f>
        <v>4790.34</v>
      </c>
      <c r="L838">
        <f>_xlfn.XLOOKUP($A838,ALGLIB_SSA_XAUUSD!$J$2:$J$1001,ALGLIB_SSA_XAUUSD!$N$2:$N$1001,"",0)</f>
        <v>4792.8085600000004</v>
      </c>
      <c r="M838">
        <f>_xlfn.XLOOKUP($A838,ALGLIB_SSA_XAUUSD!$J$2:$J$1001,ALGLIB_SSA_XAUUSD!$O$2:$O$1001,"",0)</f>
        <v>4790.4249</v>
      </c>
      <c r="N838">
        <f>_xlfn.XLOOKUP($A838,ALGLIB_SSA_XAUUSD!$J$2:$J$1001,ALGLIB_SSA_XAUUSD!$P$2:$P$1001,"",0)</f>
        <v>4795.0716499999999</v>
      </c>
      <c r="O838">
        <f>_xlfn.XLOOKUP($A838,ALGLIB_SSA_XAUUSD!$J$2:$J$1001,ALGLIB_SSA_XAUUSD!$Q$2:$Q$1001,"",0)</f>
        <v>4787.7723599999999</v>
      </c>
      <c r="R838">
        <f t="shared" si="195"/>
        <v>1775648400</v>
      </c>
      <c r="S838" t="str">
        <f t="shared" si="196"/>
        <v>XAUUSD</v>
      </c>
      <c r="T838" t="str">
        <f t="shared" si="197"/>
        <v>M5</v>
      </c>
      <c r="U838">
        <f t="shared" si="198"/>
        <v>4790.34</v>
      </c>
      <c r="V838">
        <f t="shared" si="199"/>
        <v>4785.7732566666673</v>
      </c>
      <c r="W838">
        <f t="shared" si="200"/>
        <v>4788.96785</v>
      </c>
      <c r="X838">
        <f t="shared" si="201"/>
        <v>4792.8085600000004</v>
      </c>
      <c r="Y838">
        <f t="shared" si="202"/>
        <v>4790.4249</v>
      </c>
      <c r="Z838">
        <f t="shared" si="203"/>
        <v>4805.8489300000001</v>
      </c>
      <c r="AA838">
        <f t="shared" si="204"/>
        <v>4795.0716499999999</v>
      </c>
      <c r="AB838">
        <f t="shared" si="205"/>
        <v>4768.0558033333336</v>
      </c>
      <c r="AC838">
        <f t="shared" si="206"/>
        <v>4787.7723599999999</v>
      </c>
      <c r="AE838">
        <f t="shared" si="207"/>
        <v>4792.8085600000004</v>
      </c>
      <c r="AF838">
        <f t="shared" si="208"/>
        <v>4805.8489300000001</v>
      </c>
      <c r="AG838">
        <f t="shared" si="209"/>
        <v>4768.0558033333336</v>
      </c>
    </row>
    <row r="839" spans="1:33" x14ac:dyDescent="0.55000000000000004">
      <c r="A839">
        <f>ALGLIB_SSA_XAUUSD!J839</f>
        <v>1775648700</v>
      </c>
      <c r="B839" t="str">
        <f>_xlfn.XLOOKUP($A839,ALGLIB_SSA_XAUUSD!$A$2:$A$1001,ALGLIB_SSA_XAUUSD!$B$2:$B$1001,"",0)</f>
        <v/>
      </c>
      <c r="C839" t="str">
        <f>_xlfn.XLOOKUP($A839,ALGLIB_SSA_XAUUSD!$A$2:$A$1001,ALGLIB_SSA_XAUUSD!$C$2:$C$1001,"",0)</f>
        <v/>
      </c>
      <c r="D839" s="1">
        <f>D830+(D842-D830)*9/12</f>
        <v>4799.2224999999999</v>
      </c>
      <c r="E839" s="1">
        <f>E830+(E842-E830)*9/12</f>
        <v>4785.4218075000008</v>
      </c>
      <c r="F839" s="1">
        <f>F830+(F842-F830)*9/12</f>
        <v>4788.6803250000003</v>
      </c>
      <c r="G839" s="1">
        <f>G830+(G842-G830)*9/12</f>
        <v>4805.6210424999999</v>
      </c>
      <c r="H839" s="1">
        <f>H830+(H842-H830)*9/12</f>
        <v>4767.57834</v>
      </c>
      <c r="I839" t="str">
        <f>_xlfn.XLOOKUP($A839,ALGLIB_SSA_XAUUSD!$J$2:$J$1001,ALGLIB_SSA_XAUUSD!$K$2:$K$1001,"",0)</f>
        <v>XAUUSD</v>
      </c>
      <c r="J839" t="str">
        <f>_xlfn.XLOOKUP($A839,ALGLIB_SSA_XAUUSD!$J$2:$J$1001,ALGLIB_SSA_XAUUSD!$L$2:$L$1001,"",0)</f>
        <v>M5</v>
      </c>
      <c r="K839">
        <f>_xlfn.XLOOKUP($A839,ALGLIB_SSA_XAUUSD!$J$2:$J$1001,ALGLIB_SSA_XAUUSD!$M$2:$M$1001,"",0)</f>
        <v>4796.0200000000004</v>
      </c>
      <c r="L839">
        <f>_xlfn.XLOOKUP($A839,ALGLIB_SSA_XAUUSD!$J$2:$J$1001,ALGLIB_SSA_XAUUSD!$N$2:$N$1001,"",0)</f>
        <v>4795.8128500000003</v>
      </c>
      <c r="M839">
        <f>_xlfn.XLOOKUP($A839,ALGLIB_SSA_XAUUSD!$J$2:$J$1001,ALGLIB_SSA_XAUUSD!$O$2:$O$1001,"",0)</f>
        <v>4793.1188700000002</v>
      </c>
      <c r="N839">
        <f>_xlfn.XLOOKUP($A839,ALGLIB_SSA_XAUUSD!$J$2:$J$1001,ALGLIB_SSA_XAUUSD!$P$2:$P$1001,"",0)</f>
        <v>4798.1348900000003</v>
      </c>
      <c r="O839">
        <f>_xlfn.XLOOKUP($A839,ALGLIB_SSA_XAUUSD!$J$2:$J$1001,ALGLIB_SSA_XAUUSD!$Q$2:$Q$1001,"",0)</f>
        <v>4791.2578100000001</v>
      </c>
      <c r="R839">
        <f t="shared" si="195"/>
        <v>1775648700</v>
      </c>
      <c r="S839" t="str">
        <f t="shared" si="196"/>
        <v>XAUUSD</v>
      </c>
      <c r="T839" t="str">
        <f t="shared" si="197"/>
        <v>M5</v>
      </c>
      <c r="U839">
        <f t="shared" si="198"/>
        <v>4796.0200000000004</v>
      </c>
      <c r="V839">
        <f t="shared" si="199"/>
        <v>4785.4218075000008</v>
      </c>
      <c r="W839">
        <f t="shared" si="200"/>
        <v>4788.6803250000003</v>
      </c>
      <c r="X839">
        <f t="shared" si="201"/>
        <v>4795.8128500000003</v>
      </c>
      <c r="Y839">
        <f t="shared" si="202"/>
        <v>4793.1188700000002</v>
      </c>
      <c r="Z839">
        <f t="shared" si="203"/>
        <v>4805.6210424999999</v>
      </c>
      <c r="AA839">
        <f t="shared" si="204"/>
        <v>4798.1348900000003</v>
      </c>
      <c r="AB839">
        <f t="shared" si="205"/>
        <v>4767.57834</v>
      </c>
      <c r="AC839">
        <f t="shared" si="206"/>
        <v>4791.2578100000001</v>
      </c>
      <c r="AE839">
        <f t="shared" si="207"/>
        <v>4795.8128500000003</v>
      </c>
      <c r="AF839">
        <f t="shared" si="208"/>
        <v>4805.6210424999999</v>
      </c>
      <c r="AG839">
        <f t="shared" si="209"/>
        <v>4767.57834</v>
      </c>
    </row>
    <row r="840" spans="1:33" x14ac:dyDescent="0.55000000000000004">
      <c r="A840">
        <f>ALGLIB_SSA_XAUUSD!J840</f>
        <v>1775649000</v>
      </c>
      <c r="B840" t="str">
        <f>_xlfn.XLOOKUP($A840,ALGLIB_SSA_XAUUSD!$A$2:$A$1001,ALGLIB_SSA_XAUUSD!$B$2:$B$1001,"",0)</f>
        <v/>
      </c>
      <c r="C840" t="str">
        <f>_xlfn.XLOOKUP($A840,ALGLIB_SSA_XAUUSD!$A$2:$A$1001,ALGLIB_SSA_XAUUSD!$C$2:$C$1001,"",0)</f>
        <v/>
      </c>
      <c r="D840" s="1">
        <f>D830+(D842-D830)*10/12</f>
        <v>4799.3249999999998</v>
      </c>
      <c r="E840" s="1">
        <f>E830+(E842-E830)*10/12</f>
        <v>4785.0703583333334</v>
      </c>
      <c r="F840" s="1">
        <f>F830+(F842-F830)*10/12</f>
        <v>4788.3927999999996</v>
      </c>
      <c r="G840" s="1">
        <f>G830+(G842-G830)*10/12</f>
        <v>4805.3931549999998</v>
      </c>
      <c r="H840" s="1">
        <f>H830+(H842-H830)*10/12</f>
        <v>4767.1008766666664</v>
      </c>
      <c r="I840" t="str">
        <f>_xlfn.XLOOKUP($A840,ALGLIB_SSA_XAUUSD!$J$2:$J$1001,ALGLIB_SSA_XAUUSD!$K$2:$K$1001,"",0)</f>
        <v>XAUUSD</v>
      </c>
      <c r="J840" t="str">
        <f>_xlfn.XLOOKUP($A840,ALGLIB_SSA_XAUUSD!$J$2:$J$1001,ALGLIB_SSA_XAUUSD!$L$2:$L$1001,"",0)</f>
        <v>M5</v>
      </c>
      <c r="K840">
        <f>_xlfn.XLOOKUP($A840,ALGLIB_SSA_XAUUSD!$J$2:$J$1001,ALGLIB_SSA_XAUUSD!$M$2:$M$1001,"",0)</f>
        <v>4796.7700000000004</v>
      </c>
      <c r="L840">
        <f>_xlfn.XLOOKUP($A840,ALGLIB_SSA_XAUUSD!$J$2:$J$1001,ALGLIB_SSA_XAUUSD!$N$2:$N$1001,"",0)</f>
        <v>4798.1142200000004</v>
      </c>
      <c r="M840">
        <f>_xlfn.XLOOKUP($A840,ALGLIB_SSA_XAUUSD!$J$2:$J$1001,ALGLIB_SSA_XAUUSD!$O$2:$O$1001,"",0)</f>
        <v>4795.6165499999997</v>
      </c>
      <c r="N840">
        <f>_xlfn.XLOOKUP($A840,ALGLIB_SSA_XAUUSD!$J$2:$J$1001,ALGLIB_SSA_XAUUSD!$P$2:$P$1001,"",0)</f>
        <v>4800.9807700000001</v>
      </c>
      <c r="O840">
        <f>_xlfn.XLOOKUP($A840,ALGLIB_SSA_XAUUSD!$J$2:$J$1001,ALGLIB_SSA_XAUUSD!$Q$2:$Q$1001,"",0)</f>
        <v>4794.1546099999996</v>
      </c>
      <c r="R840">
        <f t="shared" si="195"/>
        <v>1775649000</v>
      </c>
      <c r="S840" t="str">
        <f t="shared" si="196"/>
        <v>XAUUSD</v>
      </c>
      <c r="T840" t="str">
        <f t="shared" si="197"/>
        <v>M5</v>
      </c>
      <c r="U840">
        <f t="shared" si="198"/>
        <v>4796.7700000000004</v>
      </c>
      <c r="V840">
        <f t="shared" si="199"/>
        <v>4785.0703583333334</v>
      </c>
      <c r="W840">
        <f t="shared" si="200"/>
        <v>4788.3927999999996</v>
      </c>
      <c r="X840">
        <f t="shared" si="201"/>
        <v>4798.1142200000004</v>
      </c>
      <c r="Y840">
        <f t="shared" si="202"/>
        <v>4795.6165499999997</v>
      </c>
      <c r="Z840">
        <f t="shared" si="203"/>
        <v>4805.3931549999998</v>
      </c>
      <c r="AA840">
        <f t="shared" si="204"/>
        <v>4800.9807700000001</v>
      </c>
      <c r="AB840">
        <f t="shared" si="205"/>
        <v>4767.1008766666664</v>
      </c>
      <c r="AC840">
        <f t="shared" si="206"/>
        <v>4794.1546099999996</v>
      </c>
      <c r="AE840">
        <f t="shared" si="207"/>
        <v>4798.1142200000004</v>
      </c>
      <c r="AF840">
        <f t="shared" si="208"/>
        <v>4805.3931549999998</v>
      </c>
      <c r="AG840">
        <f t="shared" si="209"/>
        <v>4767.1008766666664</v>
      </c>
    </row>
    <row r="841" spans="1:33" x14ac:dyDescent="0.55000000000000004">
      <c r="A841">
        <f>ALGLIB_SSA_XAUUSD!J841</f>
        <v>1775649300</v>
      </c>
      <c r="B841" t="str">
        <f>_xlfn.XLOOKUP($A841,ALGLIB_SSA_XAUUSD!$A$2:$A$1001,ALGLIB_SSA_XAUUSD!$B$2:$B$1001,"",0)</f>
        <v/>
      </c>
      <c r="C841" t="str">
        <f>_xlfn.XLOOKUP($A841,ALGLIB_SSA_XAUUSD!$A$2:$A$1001,ALGLIB_SSA_XAUUSD!$C$2:$C$1001,"",0)</f>
        <v/>
      </c>
      <c r="D841" s="1">
        <f>D830+(D842-D830)*11/12</f>
        <v>4799.4274999999998</v>
      </c>
      <c r="E841" s="1">
        <f>E830+(E842-E830)*11/12</f>
        <v>4784.7189091666669</v>
      </c>
      <c r="F841" s="1">
        <f>F830+(F842-F830)*11/12</f>
        <v>4788.1052749999999</v>
      </c>
      <c r="G841" s="1">
        <f>G830+(G842-G830)*11/12</f>
        <v>4805.1652675000005</v>
      </c>
      <c r="H841" s="1">
        <f>H830+(H842-H830)*11/12</f>
        <v>4766.6234133333337</v>
      </c>
      <c r="I841" t="str">
        <f>_xlfn.XLOOKUP($A841,ALGLIB_SSA_XAUUSD!$J$2:$J$1001,ALGLIB_SSA_XAUUSD!$K$2:$K$1001,"",0)</f>
        <v>XAUUSD</v>
      </c>
      <c r="J841" t="str">
        <f>_xlfn.XLOOKUP($A841,ALGLIB_SSA_XAUUSD!$J$2:$J$1001,ALGLIB_SSA_XAUUSD!$L$2:$L$1001,"",0)</f>
        <v>M5</v>
      </c>
      <c r="K841">
        <f>_xlfn.XLOOKUP($A841,ALGLIB_SSA_XAUUSD!$J$2:$J$1001,ALGLIB_SSA_XAUUSD!$M$2:$M$1001,"",0)</f>
        <v>4798.3</v>
      </c>
      <c r="L841">
        <f>_xlfn.XLOOKUP($A841,ALGLIB_SSA_XAUUSD!$J$2:$J$1001,ALGLIB_SSA_XAUUSD!$N$2:$N$1001,"",0)</f>
        <v>4799.2850500000004</v>
      </c>
      <c r="M841">
        <f>_xlfn.XLOOKUP($A841,ALGLIB_SSA_XAUUSD!$J$2:$J$1001,ALGLIB_SSA_XAUUSD!$O$2:$O$1001,"",0)</f>
        <v>4797.4507999999996</v>
      </c>
      <c r="N841">
        <f>_xlfn.XLOOKUP($A841,ALGLIB_SSA_XAUUSD!$J$2:$J$1001,ALGLIB_SSA_XAUUSD!$P$2:$P$1001,"",0)</f>
        <v>4803.0792000000001</v>
      </c>
      <c r="O841">
        <f>_xlfn.XLOOKUP($A841,ALGLIB_SSA_XAUUSD!$J$2:$J$1001,ALGLIB_SSA_XAUUSD!$Q$2:$Q$1001,"",0)</f>
        <v>4795.7633599999999</v>
      </c>
      <c r="R841">
        <f t="shared" si="195"/>
        <v>1775649300</v>
      </c>
      <c r="S841" t="str">
        <f t="shared" si="196"/>
        <v>XAUUSD</v>
      </c>
      <c r="T841" t="str">
        <f t="shared" si="197"/>
        <v>M5</v>
      </c>
      <c r="U841">
        <f t="shared" si="198"/>
        <v>4798.3</v>
      </c>
      <c r="V841">
        <f t="shared" si="199"/>
        <v>4784.7189091666669</v>
      </c>
      <c r="W841">
        <f t="shared" si="200"/>
        <v>4788.1052749999999</v>
      </c>
      <c r="X841">
        <f t="shared" si="201"/>
        <v>4799.2850500000004</v>
      </c>
      <c r="Y841">
        <f t="shared" si="202"/>
        <v>4797.4507999999996</v>
      </c>
      <c r="Z841">
        <f t="shared" si="203"/>
        <v>4805.1652675000005</v>
      </c>
      <c r="AA841">
        <f t="shared" si="204"/>
        <v>4803.0792000000001</v>
      </c>
      <c r="AB841">
        <f t="shared" si="205"/>
        <v>4766.6234133333337</v>
      </c>
      <c r="AC841">
        <f t="shared" si="206"/>
        <v>4795.7633599999999</v>
      </c>
      <c r="AE841">
        <f t="shared" si="207"/>
        <v>4799.2850500000004</v>
      </c>
      <c r="AF841">
        <f t="shared" si="208"/>
        <v>4805.1652675000005</v>
      </c>
      <c r="AG841">
        <f t="shared" si="209"/>
        <v>4766.6234133333337</v>
      </c>
    </row>
    <row r="842" spans="1:33" x14ac:dyDescent="0.55000000000000004">
      <c r="A842">
        <f>ALGLIB_SSA_XAUUSD!J842</f>
        <v>1775649600</v>
      </c>
      <c r="B842" t="str">
        <f>_xlfn.XLOOKUP($A842,ALGLIB_SSA_XAUUSD!$A$2:$A$1001,ALGLIB_SSA_XAUUSD!$B$2:$B$1001,"",0)</f>
        <v>XAUUSD</v>
      </c>
      <c r="C842" t="str">
        <f>_xlfn.XLOOKUP($A842,ALGLIB_SSA_XAUUSD!$A$2:$A$1001,ALGLIB_SSA_XAUUSD!$C$2:$C$1001,"",0)</f>
        <v>H1</v>
      </c>
      <c r="D842" s="2">
        <f>_xlfn.XLOOKUP($A842,ALGLIB_SSA_XAUUSD!$A$2:$A$1001,ALGLIB_SSA_XAUUSD!$D$2:$D$1001,"",0)</f>
        <v>4799.53</v>
      </c>
      <c r="E842" s="2">
        <f>_xlfn.XLOOKUP($A842,ALGLIB_SSA_XAUUSD!$A$2:$A$1001,ALGLIB_SSA_XAUUSD!$E$2:$E$1001,"",0)</f>
        <v>4784.3674600000004</v>
      </c>
      <c r="F842" s="2">
        <f>_xlfn.XLOOKUP($A842,ALGLIB_SSA_XAUUSD!$A$2:$A$1001,ALGLIB_SSA_XAUUSD!$F$2:$F$1001,"",0)</f>
        <v>4787.8177500000002</v>
      </c>
      <c r="G842" s="2">
        <f>_xlfn.XLOOKUP($A842,ALGLIB_SSA_XAUUSD!$A$2:$A$1001,ALGLIB_SSA_XAUUSD!$G$2:$G$1001,"",0)</f>
        <v>4804.9373800000003</v>
      </c>
      <c r="H842" s="2">
        <f>_xlfn.XLOOKUP($A842,ALGLIB_SSA_XAUUSD!$A$2:$A$1001,ALGLIB_SSA_XAUUSD!$H$2:$H$1001,"",0)</f>
        <v>4766.1459500000001</v>
      </c>
      <c r="I842" t="str">
        <f>_xlfn.XLOOKUP($A842,ALGLIB_SSA_XAUUSD!$J$2:$J$1001,ALGLIB_SSA_XAUUSD!$K$2:$K$1001,"",0)</f>
        <v>XAUUSD</v>
      </c>
      <c r="J842" t="str">
        <f>_xlfn.XLOOKUP($A842,ALGLIB_SSA_XAUUSD!$J$2:$J$1001,ALGLIB_SSA_XAUUSD!$L$2:$L$1001,"",0)</f>
        <v>M5</v>
      </c>
      <c r="K842">
        <f>_xlfn.XLOOKUP($A842,ALGLIB_SSA_XAUUSD!$J$2:$J$1001,ALGLIB_SSA_XAUUSD!$M$2:$M$1001,"",0)</f>
        <v>4803.78</v>
      </c>
      <c r="L842">
        <f>_xlfn.XLOOKUP($A842,ALGLIB_SSA_XAUUSD!$J$2:$J$1001,ALGLIB_SSA_XAUUSD!$N$2:$N$1001,"",0)</f>
        <v>4799.1078699999998</v>
      </c>
      <c r="M842">
        <f>_xlfn.XLOOKUP($A842,ALGLIB_SSA_XAUUSD!$J$2:$J$1001,ALGLIB_SSA_XAUUSD!$O$2:$O$1001,"",0)</f>
        <v>4798.27934</v>
      </c>
      <c r="N842">
        <f>_xlfn.XLOOKUP($A842,ALGLIB_SSA_XAUUSD!$J$2:$J$1001,ALGLIB_SSA_XAUUSD!$P$2:$P$1001,"",0)</f>
        <v>4804.07053</v>
      </c>
      <c r="O842">
        <f>_xlfn.XLOOKUP($A842,ALGLIB_SSA_XAUUSD!$J$2:$J$1001,ALGLIB_SSA_XAUUSD!$Q$2:$Q$1001,"",0)</f>
        <v>4795.7214599999998</v>
      </c>
      <c r="R842">
        <f t="shared" si="195"/>
        <v>1775649600</v>
      </c>
      <c r="S842" t="str">
        <f t="shared" si="196"/>
        <v>XAUUSD</v>
      </c>
      <c r="T842" t="str">
        <f t="shared" si="197"/>
        <v>M5</v>
      </c>
      <c r="U842">
        <f t="shared" si="198"/>
        <v>4803.78</v>
      </c>
      <c r="V842">
        <f t="shared" si="199"/>
        <v>4784.3674600000004</v>
      </c>
      <c r="W842">
        <f t="shared" si="200"/>
        <v>4787.8177500000002</v>
      </c>
      <c r="X842">
        <f t="shared" si="201"/>
        <v>4799.1078699999998</v>
      </c>
      <c r="Y842">
        <f t="shared" si="202"/>
        <v>4798.27934</v>
      </c>
      <c r="Z842">
        <f t="shared" si="203"/>
        <v>4804.9373800000003</v>
      </c>
      <c r="AA842">
        <f t="shared" si="204"/>
        <v>4804.07053</v>
      </c>
      <c r="AB842">
        <f t="shared" si="205"/>
        <v>4766.1459500000001</v>
      </c>
      <c r="AC842">
        <f t="shared" si="206"/>
        <v>4795.7214599999998</v>
      </c>
      <c r="AE842">
        <f t="shared" si="207"/>
        <v>4799.1078699999998</v>
      </c>
      <c r="AF842">
        <f t="shared" si="208"/>
        <v>4804.9373800000003</v>
      </c>
      <c r="AG842">
        <f t="shared" si="209"/>
        <v>4766.1459500000001</v>
      </c>
    </row>
    <row r="843" spans="1:33" x14ac:dyDescent="0.55000000000000004">
      <c r="A843">
        <f>ALGLIB_SSA_XAUUSD!J843</f>
        <v>1775649900</v>
      </c>
      <c r="B843" t="str">
        <f>_xlfn.XLOOKUP($A843,ALGLIB_SSA_XAUUSD!$A$2:$A$1001,ALGLIB_SSA_XAUUSD!$B$2:$B$1001,"",0)</f>
        <v/>
      </c>
      <c r="C843" t="str">
        <f>_xlfn.XLOOKUP($A843,ALGLIB_SSA_XAUUSD!$A$2:$A$1001,ALGLIB_SSA_XAUUSD!$C$2:$C$1001,"",0)</f>
        <v/>
      </c>
      <c r="D843" s="1">
        <f>D842+(D854-D842)*1/12</f>
        <v>4797.7474999999995</v>
      </c>
      <c r="E843" s="1">
        <f>E842+(E854-E842)*1/12</f>
        <v>4783.7811308333339</v>
      </c>
      <c r="F843" s="1">
        <f>F842+(F854-F842)*1/12</f>
        <v>4787.3808233333339</v>
      </c>
      <c r="G843" s="1">
        <f>G842+(G854-G842)*1/12</f>
        <v>4804.475494166667</v>
      </c>
      <c r="H843" s="1">
        <f>H842+(H854-H842)*1/12</f>
        <v>4765.5929150000002</v>
      </c>
      <c r="I843" t="str">
        <f>_xlfn.XLOOKUP($A843,ALGLIB_SSA_XAUUSD!$J$2:$J$1001,ALGLIB_SSA_XAUUSD!$K$2:$K$1001,"",0)</f>
        <v>XAUUSD</v>
      </c>
      <c r="J843" t="str">
        <f>_xlfn.XLOOKUP($A843,ALGLIB_SSA_XAUUSD!$J$2:$J$1001,ALGLIB_SSA_XAUUSD!$L$2:$L$1001,"",0)</f>
        <v>M5</v>
      </c>
      <c r="K843">
        <f>_xlfn.XLOOKUP($A843,ALGLIB_SSA_XAUUSD!$J$2:$J$1001,ALGLIB_SSA_XAUUSD!$M$2:$M$1001,"",0)</f>
        <v>4800.51</v>
      </c>
      <c r="L843">
        <f>_xlfn.XLOOKUP($A843,ALGLIB_SSA_XAUUSD!$J$2:$J$1001,ALGLIB_SSA_XAUUSD!$N$2:$N$1001,"",0)</f>
        <v>4797.5413500000004</v>
      </c>
      <c r="M843">
        <f>_xlfn.XLOOKUP($A843,ALGLIB_SSA_XAUUSD!$J$2:$J$1001,ALGLIB_SSA_XAUUSD!$O$2:$O$1001,"",0)</f>
        <v>4797.9103400000004</v>
      </c>
      <c r="N843">
        <f>_xlfn.XLOOKUP($A843,ALGLIB_SSA_XAUUSD!$J$2:$J$1001,ALGLIB_SSA_XAUUSD!$P$2:$P$1001,"",0)</f>
        <v>4803.8162899999998</v>
      </c>
      <c r="O843">
        <f>_xlfn.XLOOKUP($A843,ALGLIB_SSA_XAUUSD!$J$2:$J$1001,ALGLIB_SSA_XAUUSD!$Q$2:$Q$1001,"",0)</f>
        <v>4794.01728</v>
      </c>
      <c r="R843">
        <f t="shared" si="195"/>
        <v>1775649900</v>
      </c>
      <c r="S843" t="str">
        <f t="shared" si="196"/>
        <v>XAUUSD</v>
      </c>
      <c r="T843" t="str">
        <f t="shared" si="197"/>
        <v>M5</v>
      </c>
      <c r="U843">
        <f t="shared" si="198"/>
        <v>4800.51</v>
      </c>
      <c r="V843">
        <f t="shared" si="199"/>
        <v>4783.7811308333339</v>
      </c>
      <c r="W843">
        <f t="shared" si="200"/>
        <v>4787.3808233333339</v>
      </c>
      <c r="X843">
        <f t="shared" si="201"/>
        <v>4797.5413500000004</v>
      </c>
      <c r="Y843">
        <f t="shared" si="202"/>
        <v>4797.9103400000004</v>
      </c>
      <c r="Z843">
        <f t="shared" si="203"/>
        <v>4804.475494166667</v>
      </c>
      <c r="AA843">
        <f t="shared" si="204"/>
        <v>4803.8162899999998</v>
      </c>
      <c r="AB843">
        <f t="shared" si="205"/>
        <v>4765.5929150000002</v>
      </c>
      <c r="AC843">
        <f t="shared" si="206"/>
        <v>4794.01728</v>
      </c>
      <c r="AE843">
        <f t="shared" si="207"/>
        <v>4797.5413500000004</v>
      </c>
      <c r="AF843">
        <f t="shared" si="208"/>
        <v>4804.475494166667</v>
      </c>
      <c r="AG843">
        <f t="shared" si="209"/>
        <v>4765.5929150000002</v>
      </c>
    </row>
    <row r="844" spans="1:33" x14ac:dyDescent="0.55000000000000004">
      <c r="A844">
        <f>ALGLIB_SSA_XAUUSD!J844</f>
        <v>1775650200</v>
      </c>
      <c r="B844" t="str">
        <f>_xlfn.XLOOKUP($A844,ALGLIB_SSA_XAUUSD!$A$2:$A$1001,ALGLIB_SSA_XAUUSD!$B$2:$B$1001,"",0)</f>
        <v/>
      </c>
      <c r="C844" t="str">
        <f>_xlfn.XLOOKUP($A844,ALGLIB_SSA_XAUUSD!$A$2:$A$1001,ALGLIB_SSA_XAUUSD!$C$2:$C$1001,"",0)</f>
        <v/>
      </c>
      <c r="D844" s="1">
        <f>D842+(D854-D842)*2/12</f>
        <v>4795.9650000000001</v>
      </c>
      <c r="E844" s="1">
        <f>E842+(E854-E842)*2/12</f>
        <v>4783.1948016666665</v>
      </c>
      <c r="F844" s="1">
        <f>F842+(F854-F842)*2/12</f>
        <v>4786.9438966666667</v>
      </c>
      <c r="G844" s="1">
        <f>G842+(G854-G842)*2/12</f>
        <v>4804.0136083333337</v>
      </c>
      <c r="H844" s="1">
        <f>H842+(H854-H842)*2/12</f>
        <v>4765.0398800000003</v>
      </c>
      <c r="I844" t="str">
        <f>_xlfn.XLOOKUP($A844,ALGLIB_SSA_XAUUSD!$J$2:$J$1001,ALGLIB_SSA_XAUUSD!$K$2:$K$1001,"",0)</f>
        <v>XAUUSD</v>
      </c>
      <c r="J844" t="str">
        <f>_xlfn.XLOOKUP($A844,ALGLIB_SSA_XAUUSD!$J$2:$J$1001,ALGLIB_SSA_XAUUSD!$L$2:$L$1001,"",0)</f>
        <v>M5</v>
      </c>
      <c r="K844">
        <f>_xlfn.XLOOKUP($A844,ALGLIB_SSA_XAUUSD!$J$2:$J$1001,ALGLIB_SSA_XAUUSD!$M$2:$M$1001,"",0)</f>
        <v>4805.3100000000004</v>
      </c>
      <c r="L844">
        <f>_xlfn.XLOOKUP($A844,ALGLIB_SSA_XAUUSD!$J$2:$J$1001,ALGLIB_SSA_XAUUSD!$N$2:$N$1001,"",0)</f>
        <v>4795.0170399999997</v>
      </c>
      <c r="M844">
        <f>_xlfn.XLOOKUP($A844,ALGLIB_SSA_XAUUSD!$J$2:$J$1001,ALGLIB_SSA_XAUUSD!$O$2:$O$1001,"",0)</f>
        <v>4796.4636899999996</v>
      </c>
      <c r="N844">
        <f>_xlfn.XLOOKUP($A844,ALGLIB_SSA_XAUUSD!$J$2:$J$1001,ALGLIB_SSA_XAUUSD!$P$2:$P$1001,"",0)</f>
        <v>4802.3989899999997</v>
      </c>
      <c r="O844">
        <f>_xlfn.XLOOKUP($A844,ALGLIB_SSA_XAUUSD!$J$2:$J$1001,ALGLIB_SSA_XAUUSD!$Q$2:$Q$1001,"",0)</f>
        <v>4790.9897199999996</v>
      </c>
      <c r="R844">
        <f t="shared" si="195"/>
        <v>1775650200</v>
      </c>
      <c r="S844" t="str">
        <f t="shared" si="196"/>
        <v>XAUUSD</v>
      </c>
      <c r="T844" t="str">
        <f t="shared" si="197"/>
        <v>M5</v>
      </c>
      <c r="U844">
        <f t="shared" si="198"/>
        <v>4805.3100000000004</v>
      </c>
      <c r="V844">
        <f t="shared" si="199"/>
        <v>4783.1948016666665</v>
      </c>
      <c r="W844">
        <f t="shared" si="200"/>
        <v>4786.9438966666667</v>
      </c>
      <c r="X844">
        <f t="shared" si="201"/>
        <v>4795.0170399999997</v>
      </c>
      <c r="Y844">
        <f t="shared" si="202"/>
        <v>4796.4636899999996</v>
      </c>
      <c r="Z844">
        <f t="shared" si="203"/>
        <v>4804.0136083333337</v>
      </c>
      <c r="AA844">
        <f t="shared" si="204"/>
        <v>4802.3989899999997</v>
      </c>
      <c r="AB844">
        <f t="shared" si="205"/>
        <v>4765.0398800000003</v>
      </c>
      <c r="AC844">
        <f t="shared" si="206"/>
        <v>4790.9897199999996</v>
      </c>
      <c r="AE844">
        <f t="shared" si="207"/>
        <v>4795.0170399999997</v>
      </c>
      <c r="AF844">
        <f t="shared" si="208"/>
        <v>4804.0136083333337</v>
      </c>
      <c r="AG844">
        <f t="shared" si="209"/>
        <v>4765.0398800000003</v>
      </c>
    </row>
    <row r="845" spans="1:33" x14ac:dyDescent="0.55000000000000004">
      <c r="A845">
        <f>ALGLIB_SSA_XAUUSD!J845</f>
        <v>1775650500</v>
      </c>
      <c r="B845" t="str">
        <f>_xlfn.XLOOKUP($A845,ALGLIB_SSA_XAUUSD!$A$2:$A$1001,ALGLIB_SSA_XAUUSD!$B$2:$B$1001,"",0)</f>
        <v/>
      </c>
      <c r="C845" t="str">
        <f>_xlfn.XLOOKUP($A845,ALGLIB_SSA_XAUUSD!$A$2:$A$1001,ALGLIB_SSA_XAUUSD!$C$2:$C$1001,"",0)</f>
        <v/>
      </c>
      <c r="D845" s="1">
        <f>D842+(D854-D842)*3/12</f>
        <v>4794.1824999999999</v>
      </c>
      <c r="E845" s="1">
        <f>E842+(E854-E842)*3/12</f>
        <v>4782.6084725000001</v>
      </c>
      <c r="F845" s="1">
        <f>F842+(F854-F842)*3/12</f>
        <v>4786.5069700000004</v>
      </c>
      <c r="G845" s="1">
        <f>G842+(G854-G842)*3/12</f>
        <v>4803.5517225000003</v>
      </c>
      <c r="H845" s="1">
        <f>H842+(H854-H842)*3/12</f>
        <v>4764.4868450000004</v>
      </c>
      <c r="I845" t="str">
        <f>_xlfn.XLOOKUP($A845,ALGLIB_SSA_XAUUSD!$J$2:$J$1001,ALGLIB_SSA_XAUUSD!$K$2:$K$1001,"",0)</f>
        <v>XAUUSD</v>
      </c>
      <c r="J845" t="str">
        <f>_xlfn.XLOOKUP($A845,ALGLIB_SSA_XAUUSD!$J$2:$J$1001,ALGLIB_SSA_XAUUSD!$L$2:$L$1001,"",0)</f>
        <v>M5</v>
      </c>
      <c r="K845">
        <f>_xlfn.XLOOKUP($A845,ALGLIB_SSA_XAUUSD!$J$2:$J$1001,ALGLIB_SSA_XAUUSD!$M$2:$M$1001,"",0)</f>
        <v>4792.62</v>
      </c>
      <c r="L845">
        <f>_xlfn.XLOOKUP($A845,ALGLIB_SSA_XAUUSD!$J$2:$J$1001,ALGLIB_SSA_XAUUSD!$N$2:$N$1001,"",0)</f>
        <v>4791.9939599999998</v>
      </c>
      <c r="M845">
        <f>_xlfn.XLOOKUP($A845,ALGLIB_SSA_XAUUSD!$J$2:$J$1001,ALGLIB_SSA_XAUUSD!$O$2:$O$1001,"",0)</f>
        <v>4794.22883</v>
      </c>
      <c r="N845">
        <f>_xlfn.XLOOKUP($A845,ALGLIB_SSA_XAUUSD!$J$2:$J$1001,ALGLIB_SSA_XAUUSD!$P$2:$P$1001,"",0)</f>
        <v>4800.1292299999996</v>
      </c>
      <c r="O845">
        <f>_xlfn.XLOOKUP($A845,ALGLIB_SSA_XAUUSD!$J$2:$J$1001,ALGLIB_SSA_XAUUSD!$Q$2:$Q$1001,"",0)</f>
        <v>4787.3666899999998</v>
      </c>
      <c r="R845">
        <f t="shared" si="195"/>
        <v>1775650500</v>
      </c>
      <c r="S845" t="str">
        <f t="shared" si="196"/>
        <v>XAUUSD</v>
      </c>
      <c r="T845" t="str">
        <f t="shared" si="197"/>
        <v>M5</v>
      </c>
      <c r="U845">
        <f t="shared" si="198"/>
        <v>4792.62</v>
      </c>
      <c r="V845">
        <f t="shared" si="199"/>
        <v>4782.6084725000001</v>
      </c>
      <c r="W845">
        <f t="shared" si="200"/>
        <v>4786.5069700000004</v>
      </c>
      <c r="X845">
        <f t="shared" si="201"/>
        <v>4791.9939599999998</v>
      </c>
      <c r="Y845">
        <f t="shared" si="202"/>
        <v>4794.22883</v>
      </c>
      <c r="Z845">
        <f t="shared" si="203"/>
        <v>4803.5517225000003</v>
      </c>
      <c r="AA845">
        <f t="shared" si="204"/>
        <v>4800.1292299999996</v>
      </c>
      <c r="AB845">
        <f t="shared" si="205"/>
        <v>4764.4868450000004</v>
      </c>
      <c r="AC845">
        <f t="shared" si="206"/>
        <v>4787.3666899999998</v>
      </c>
      <c r="AE845">
        <f t="shared" si="207"/>
        <v>4791.9939599999998</v>
      </c>
      <c r="AF845">
        <f t="shared" si="208"/>
        <v>4803.5517225000003</v>
      </c>
      <c r="AG845">
        <f t="shared" si="209"/>
        <v>4764.4868450000004</v>
      </c>
    </row>
    <row r="846" spans="1:33" x14ac:dyDescent="0.55000000000000004">
      <c r="A846">
        <f>ALGLIB_SSA_XAUUSD!J846</f>
        <v>1775650800</v>
      </c>
      <c r="B846" t="str">
        <f>_xlfn.XLOOKUP($A846,ALGLIB_SSA_XAUUSD!$A$2:$A$1001,ALGLIB_SSA_XAUUSD!$B$2:$B$1001,"",0)</f>
        <v/>
      </c>
      <c r="C846" t="str">
        <f>_xlfn.XLOOKUP($A846,ALGLIB_SSA_XAUUSD!$A$2:$A$1001,ALGLIB_SSA_XAUUSD!$C$2:$C$1001,"",0)</f>
        <v/>
      </c>
      <c r="D846" s="1">
        <f>D842+(D854-D842)*4/12</f>
        <v>4792.3999999999996</v>
      </c>
      <c r="E846" s="1">
        <f>E842+(E854-E842)*4/12</f>
        <v>4782.0221433333336</v>
      </c>
      <c r="F846" s="1">
        <f>F842+(F854-F842)*4/12</f>
        <v>4786.0700433333332</v>
      </c>
      <c r="G846" s="1">
        <f>G842+(G854-G842)*4/12</f>
        <v>4803.089836666667</v>
      </c>
      <c r="H846" s="1">
        <f>H842+(H854-H842)*4/12</f>
        <v>4763.9338100000004</v>
      </c>
      <c r="I846" t="str">
        <f>_xlfn.XLOOKUP($A846,ALGLIB_SSA_XAUUSD!$J$2:$J$1001,ALGLIB_SSA_XAUUSD!$K$2:$K$1001,"",0)</f>
        <v>XAUUSD</v>
      </c>
      <c r="J846" t="str">
        <f>_xlfn.XLOOKUP($A846,ALGLIB_SSA_XAUUSD!$J$2:$J$1001,ALGLIB_SSA_XAUUSD!$L$2:$L$1001,"",0)</f>
        <v>M5</v>
      </c>
      <c r="K846">
        <f>_xlfn.XLOOKUP($A846,ALGLIB_SSA_XAUUSD!$J$2:$J$1001,ALGLIB_SSA_XAUUSD!$M$2:$M$1001,"",0)</f>
        <v>4770.22</v>
      </c>
      <c r="L846">
        <f>_xlfn.XLOOKUP($A846,ALGLIB_SSA_XAUUSD!$J$2:$J$1001,ALGLIB_SSA_XAUUSD!$N$2:$N$1001,"",0)</f>
        <v>4789.4608799999996</v>
      </c>
      <c r="M846">
        <f>_xlfn.XLOOKUP($A846,ALGLIB_SSA_XAUUSD!$J$2:$J$1001,ALGLIB_SSA_XAUUSD!$O$2:$O$1001,"",0)</f>
        <v>4791.8448500000004</v>
      </c>
      <c r="N846">
        <f>_xlfn.XLOOKUP($A846,ALGLIB_SSA_XAUUSD!$J$2:$J$1001,ALGLIB_SSA_XAUUSD!$P$2:$P$1001,"",0)</f>
        <v>4797.5953300000001</v>
      </c>
      <c r="O846">
        <f>_xlfn.XLOOKUP($A846,ALGLIB_SSA_XAUUSD!$J$2:$J$1001,ALGLIB_SSA_XAUUSD!$Q$2:$Q$1001,"",0)</f>
        <v>4784.09782</v>
      </c>
      <c r="R846">
        <f t="shared" si="195"/>
        <v>1775650800</v>
      </c>
      <c r="S846" t="str">
        <f t="shared" si="196"/>
        <v>XAUUSD</v>
      </c>
      <c r="T846" t="str">
        <f t="shared" si="197"/>
        <v>M5</v>
      </c>
      <c r="U846">
        <f t="shared" si="198"/>
        <v>4770.22</v>
      </c>
      <c r="V846">
        <f t="shared" si="199"/>
        <v>4782.0221433333336</v>
      </c>
      <c r="W846">
        <f t="shared" si="200"/>
        <v>4786.0700433333332</v>
      </c>
      <c r="X846">
        <f t="shared" si="201"/>
        <v>4789.4608799999996</v>
      </c>
      <c r="Y846">
        <f t="shared" si="202"/>
        <v>4791.8448500000004</v>
      </c>
      <c r="Z846">
        <f t="shared" si="203"/>
        <v>4803.089836666667</v>
      </c>
      <c r="AA846">
        <f t="shared" si="204"/>
        <v>4797.5953300000001</v>
      </c>
      <c r="AB846">
        <f t="shared" si="205"/>
        <v>4763.9338100000004</v>
      </c>
      <c r="AC846">
        <f t="shared" si="206"/>
        <v>4784.09782</v>
      </c>
      <c r="AE846">
        <f t="shared" si="207"/>
        <v>4789.4608799999996</v>
      </c>
      <c r="AF846">
        <f t="shared" si="208"/>
        <v>4803.089836666667</v>
      </c>
      <c r="AG846">
        <f t="shared" si="209"/>
        <v>4763.9338100000004</v>
      </c>
    </row>
    <row r="847" spans="1:33" x14ac:dyDescent="0.55000000000000004">
      <c r="A847">
        <f>ALGLIB_SSA_XAUUSD!J847</f>
        <v>1775651100</v>
      </c>
      <c r="B847" t="str">
        <f>_xlfn.XLOOKUP($A847,ALGLIB_SSA_XAUUSD!$A$2:$A$1001,ALGLIB_SSA_XAUUSD!$B$2:$B$1001,"",0)</f>
        <v/>
      </c>
      <c r="C847" t="str">
        <f>_xlfn.XLOOKUP($A847,ALGLIB_SSA_XAUUSD!$A$2:$A$1001,ALGLIB_SSA_XAUUSD!$C$2:$C$1001,"",0)</f>
        <v/>
      </c>
      <c r="D847" s="1">
        <f>D842+(D854-D842)*5/12</f>
        <v>4790.6175000000003</v>
      </c>
      <c r="E847" s="1">
        <f>E842+(E854-E842)*5/12</f>
        <v>4781.4358141666671</v>
      </c>
      <c r="F847" s="1">
        <f>F842+(F854-F842)*5/12</f>
        <v>4785.6331166666669</v>
      </c>
      <c r="G847" s="1">
        <f>G842+(G854-G842)*5/12</f>
        <v>4802.6279508333337</v>
      </c>
      <c r="H847" s="1">
        <f>H842+(H854-H842)*5/12</f>
        <v>4763.3807750000005</v>
      </c>
      <c r="I847" t="str">
        <f>_xlfn.XLOOKUP($A847,ALGLIB_SSA_XAUUSD!$J$2:$J$1001,ALGLIB_SSA_XAUUSD!$K$2:$K$1001,"",0)</f>
        <v>XAUUSD</v>
      </c>
      <c r="J847" t="str">
        <f>_xlfn.XLOOKUP($A847,ALGLIB_SSA_XAUUSD!$J$2:$J$1001,ALGLIB_SSA_XAUUSD!$L$2:$L$1001,"",0)</f>
        <v>M5</v>
      </c>
      <c r="K847">
        <f>_xlfn.XLOOKUP($A847,ALGLIB_SSA_XAUUSD!$J$2:$J$1001,ALGLIB_SSA_XAUUSD!$M$2:$M$1001,"",0)</f>
        <v>4784.3599999999997</v>
      </c>
      <c r="L847">
        <f>_xlfn.XLOOKUP($A847,ALGLIB_SSA_XAUUSD!$J$2:$J$1001,ALGLIB_SSA_XAUUSD!$N$2:$N$1001,"",0)</f>
        <v>4788.54835</v>
      </c>
      <c r="M847">
        <f>_xlfn.XLOOKUP($A847,ALGLIB_SSA_XAUUSD!$J$2:$J$1001,ALGLIB_SSA_XAUUSD!$O$2:$O$1001,"",0)</f>
        <v>4790.1966000000002</v>
      </c>
      <c r="N847">
        <f>_xlfn.XLOOKUP($A847,ALGLIB_SSA_XAUUSD!$J$2:$J$1001,ALGLIB_SSA_XAUUSD!$P$2:$P$1001,"",0)</f>
        <v>4795.6256999999996</v>
      </c>
      <c r="O847">
        <f>_xlfn.XLOOKUP($A847,ALGLIB_SSA_XAUUSD!$J$2:$J$1001,ALGLIB_SSA_XAUUSD!$Q$2:$Q$1001,"",0)</f>
        <v>4782.4882900000002</v>
      </c>
      <c r="R847">
        <f t="shared" si="195"/>
        <v>1775651100</v>
      </c>
      <c r="S847" t="str">
        <f t="shared" si="196"/>
        <v>XAUUSD</v>
      </c>
      <c r="T847" t="str">
        <f t="shared" si="197"/>
        <v>M5</v>
      </c>
      <c r="U847">
        <f t="shared" si="198"/>
        <v>4784.3599999999997</v>
      </c>
      <c r="V847">
        <f t="shared" si="199"/>
        <v>4781.4358141666671</v>
      </c>
      <c r="W847">
        <f t="shared" si="200"/>
        <v>4785.6331166666669</v>
      </c>
      <c r="X847">
        <f t="shared" si="201"/>
        <v>4788.54835</v>
      </c>
      <c r="Y847">
        <f t="shared" si="202"/>
        <v>4790.1966000000002</v>
      </c>
      <c r="Z847">
        <f t="shared" si="203"/>
        <v>4802.6279508333337</v>
      </c>
      <c r="AA847">
        <f t="shared" si="204"/>
        <v>4795.6256999999996</v>
      </c>
      <c r="AB847">
        <f t="shared" si="205"/>
        <v>4763.3807750000005</v>
      </c>
      <c r="AC847">
        <f t="shared" si="206"/>
        <v>4782.4882900000002</v>
      </c>
      <c r="AE847">
        <f t="shared" si="207"/>
        <v>4788.54835</v>
      </c>
      <c r="AF847">
        <f t="shared" si="208"/>
        <v>4802.6279508333337</v>
      </c>
      <c r="AG847">
        <f t="shared" si="209"/>
        <v>4763.3807750000005</v>
      </c>
    </row>
    <row r="848" spans="1:33" x14ac:dyDescent="0.55000000000000004">
      <c r="A848">
        <f>ALGLIB_SSA_XAUUSD!J848</f>
        <v>1775651400</v>
      </c>
      <c r="B848" t="str">
        <f>_xlfn.XLOOKUP($A848,ALGLIB_SSA_XAUUSD!$A$2:$A$1001,ALGLIB_SSA_XAUUSD!$B$2:$B$1001,"",0)</f>
        <v/>
      </c>
      <c r="C848" t="str">
        <f>_xlfn.XLOOKUP($A848,ALGLIB_SSA_XAUUSD!$A$2:$A$1001,ALGLIB_SSA_XAUUSD!$C$2:$C$1001,"",0)</f>
        <v/>
      </c>
      <c r="D848" s="1">
        <f>D842+(D854-D842)*6/12</f>
        <v>4788.835</v>
      </c>
      <c r="E848" s="1">
        <f>E842+(E854-E842)*6/12</f>
        <v>4780.8494850000006</v>
      </c>
      <c r="F848" s="1">
        <f>F842+(F854-F842)*6/12</f>
        <v>4785.1961900000006</v>
      </c>
      <c r="G848" s="1">
        <f>G842+(G854-G842)*6/12</f>
        <v>4802.1660650000003</v>
      </c>
      <c r="H848" s="1">
        <f>H842+(H854-H842)*6/12</f>
        <v>4762.8277400000006</v>
      </c>
      <c r="I848" t="str">
        <f>_xlfn.XLOOKUP($A848,ALGLIB_SSA_XAUUSD!$J$2:$J$1001,ALGLIB_SSA_XAUUSD!$K$2:$K$1001,"",0)</f>
        <v>XAUUSD</v>
      </c>
      <c r="J848" t="str">
        <f>_xlfn.XLOOKUP($A848,ALGLIB_SSA_XAUUSD!$J$2:$J$1001,ALGLIB_SSA_XAUUSD!$L$2:$L$1001,"",0)</f>
        <v>M5</v>
      </c>
      <c r="K848">
        <f>_xlfn.XLOOKUP($A848,ALGLIB_SSA_XAUUSD!$J$2:$J$1001,ALGLIB_SSA_XAUUSD!$M$2:$M$1001,"",0)</f>
        <v>4793.3</v>
      </c>
      <c r="L848">
        <f>_xlfn.XLOOKUP($A848,ALGLIB_SSA_XAUUSD!$J$2:$J$1001,ALGLIB_SSA_XAUUSD!$N$2:$N$1001,"",0)</f>
        <v>4789.1780600000002</v>
      </c>
      <c r="M848">
        <f>_xlfn.XLOOKUP($A848,ALGLIB_SSA_XAUUSD!$J$2:$J$1001,ALGLIB_SSA_XAUUSD!$O$2:$O$1001,"",0)</f>
        <v>4789.6873299999997</v>
      </c>
      <c r="N848">
        <f>_xlfn.XLOOKUP($A848,ALGLIB_SSA_XAUUSD!$J$2:$J$1001,ALGLIB_SSA_XAUUSD!$P$2:$P$1001,"",0)</f>
        <v>4794.8972199999998</v>
      </c>
      <c r="O848">
        <f>_xlfn.XLOOKUP($A848,ALGLIB_SSA_XAUUSD!$J$2:$J$1001,ALGLIB_SSA_XAUUSD!$Q$2:$Q$1001,"",0)</f>
        <v>4782.9465799999998</v>
      </c>
      <c r="R848">
        <f t="shared" si="195"/>
        <v>1775651400</v>
      </c>
      <c r="S848" t="str">
        <f t="shared" si="196"/>
        <v>XAUUSD</v>
      </c>
      <c r="T848" t="str">
        <f t="shared" si="197"/>
        <v>M5</v>
      </c>
      <c r="U848">
        <f t="shared" si="198"/>
        <v>4793.3</v>
      </c>
      <c r="V848">
        <f t="shared" si="199"/>
        <v>4780.8494850000006</v>
      </c>
      <c r="W848">
        <f t="shared" si="200"/>
        <v>4785.1961900000006</v>
      </c>
      <c r="X848">
        <f t="shared" si="201"/>
        <v>4789.1780600000002</v>
      </c>
      <c r="Y848">
        <f t="shared" si="202"/>
        <v>4789.6873299999997</v>
      </c>
      <c r="Z848">
        <f t="shared" si="203"/>
        <v>4802.1660650000003</v>
      </c>
      <c r="AA848">
        <f t="shared" si="204"/>
        <v>4794.8972199999998</v>
      </c>
      <c r="AB848">
        <f t="shared" si="205"/>
        <v>4762.8277400000006</v>
      </c>
      <c r="AC848">
        <f t="shared" si="206"/>
        <v>4782.9465799999998</v>
      </c>
      <c r="AE848">
        <f t="shared" si="207"/>
        <v>4789.1780600000002</v>
      </c>
      <c r="AF848">
        <f t="shared" si="208"/>
        <v>4802.1660650000003</v>
      </c>
      <c r="AG848">
        <f t="shared" si="209"/>
        <v>4762.8277400000006</v>
      </c>
    </row>
    <row r="849" spans="1:33" x14ac:dyDescent="0.55000000000000004">
      <c r="A849">
        <f>ALGLIB_SSA_XAUUSD!J849</f>
        <v>1775651700</v>
      </c>
      <c r="B849" t="str">
        <f>_xlfn.XLOOKUP($A849,ALGLIB_SSA_XAUUSD!$A$2:$A$1001,ALGLIB_SSA_XAUUSD!$B$2:$B$1001,"",0)</f>
        <v/>
      </c>
      <c r="C849" t="str">
        <f>_xlfn.XLOOKUP($A849,ALGLIB_SSA_XAUUSD!$A$2:$A$1001,ALGLIB_SSA_XAUUSD!$C$2:$C$1001,"",0)</f>
        <v/>
      </c>
      <c r="D849" s="1">
        <f>D842+(D854-D842)*7/12</f>
        <v>4787.0524999999998</v>
      </c>
      <c r="E849" s="1">
        <f>E842+(E854-E842)*7/12</f>
        <v>4780.2631558333333</v>
      </c>
      <c r="F849" s="1">
        <f>F842+(F854-F842)*7/12</f>
        <v>4784.7592633333334</v>
      </c>
      <c r="G849" s="1">
        <f>G842+(G854-G842)*7/12</f>
        <v>4801.704179166667</v>
      </c>
      <c r="H849" s="1">
        <f>H842+(H854-H842)*7/12</f>
        <v>4762.2747049999998</v>
      </c>
      <c r="I849" t="str">
        <f>_xlfn.XLOOKUP($A849,ALGLIB_SSA_XAUUSD!$J$2:$J$1001,ALGLIB_SSA_XAUUSD!$K$2:$K$1001,"",0)</f>
        <v>XAUUSD</v>
      </c>
      <c r="J849" t="str">
        <f>_xlfn.XLOOKUP($A849,ALGLIB_SSA_XAUUSD!$J$2:$J$1001,ALGLIB_SSA_XAUUSD!$L$2:$L$1001,"",0)</f>
        <v>M5</v>
      </c>
      <c r="K849">
        <f>_xlfn.XLOOKUP($A849,ALGLIB_SSA_XAUUSD!$J$2:$J$1001,ALGLIB_SSA_XAUUSD!$M$2:$M$1001,"",0)</f>
        <v>4796.66</v>
      </c>
      <c r="L849">
        <f>_xlfn.XLOOKUP($A849,ALGLIB_SSA_XAUUSD!$J$2:$J$1001,ALGLIB_SSA_XAUUSD!$N$2:$N$1001,"",0)</f>
        <v>4791.0257199999996</v>
      </c>
      <c r="M849">
        <f>_xlfn.XLOOKUP($A849,ALGLIB_SSA_XAUUSD!$J$2:$J$1001,ALGLIB_SSA_XAUUSD!$O$2:$O$1001,"",0)</f>
        <v>4790.35653</v>
      </c>
      <c r="N849">
        <f>_xlfn.XLOOKUP($A849,ALGLIB_SSA_XAUUSD!$J$2:$J$1001,ALGLIB_SSA_XAUUSD!$P$2:$P$1001,"",0)</f>
        <v>4795.3498200000004</v>
      </c>
      <c r="O849">
        <f>_xlfn.XLOOKUP($A849,ALGLIB_SSA_XAUUSD!$J$2:$J$1001,ALGLIB_SSA_XAUUSD!$Q$2:$Q$1001,"",0)</f>
        <v>4785.1129099999998</v>
      </c>
      <c r="R849">
        <f t="shared" si="195"/>
        <v>1775651700</v>
      </c>
      <c r="S849" t="str">
        <f t="shared" si="196"/>
        <v>XAUUSD</v>
      </c>
      <c r="T849" t="str">
        <f t="shared" si="197"/>
        <v>M5</v>
      </c>
      <c r="U849">
        <f t="shared" si="198"/>
        <v>4796.66</v>
      </c>
      <c r="V849">
        <f t="shared" si="199"/>
        <v>4780.2631558333333</v>
      </c>
      <c r="W849">
        <f t="shared" si="200"/>
        <v>4784.7592633333334</v>
      </c>
      <c r="X849">
        <f t="shared" si="201"/>
        <v>4791.0257199999996</v>
      </c>
      <c r="Y849">
        <f t="shared" si="202"/>
        <v>4790.35653</v>
      </c>
      <c r="Z849">
        <f t="shared" si="203"/>
        <v>4801.704179166667</v>
      </c>
      <c r="AA849">
        <f t="shared" si="204"/>
        <v>4795.3498200000004</v>
      </c>
      <c r="AB849">
        <f t="shared" si="205"/>
        <v>4762.2747049999998</v>
      </c>
      <c r="AC849">
        <f t="shared" si="206"/>
        <v>4785.1129099999998</v>
      </c>
      <c r="AE849">
        <f t="shared" si="207"/>
        <v>4791.0257199999996</v>
      </c>
      <c r="AF849">
        <f t="shared" si="208"/>
        <v>4801.704179166667</v>
      </c>
      <c r="AG849">
        <f t="shared" si="209"/>
        <v>4762.2747049999998</v>
      </c>
    </row>
    <row r="850" spans="1:33" x14ac:dyDescent="0.55000000000000004">
      <c r="A850">
        <f>ALGLIB_SSA_XAUUSD!J850</f>
        <v>1775652000</v>
      </c>
      <c r="B850" t="str">
        <f>_xlfn.XLOOKUP($A850,ALGLIB_SSA_XAUUSD!$A$2:$A$1001,ALGLIB_SSA_XAUUSD!$B$2:$B$1001,"",0)</f>
        <v/>
      </c>
      <c r="C850" t="str">
        <f>_xlfn.XLOOKUP($A850,ALGLIB_SSA_XAUUSD!$A$2:$A$1001,ALGLIB_SSA_XAUUSD!$C$2:$C$1001,"",0)</f>
        <v/>
      </c>
      <c r="D850" s="1">
        <f>D842+(D854-D842)*8/12</f>
        <v>4785.2700000000004</v>
      </c>
      <c r="E850" s="1">
        <f>E842+(E854-E842)*8/12</f>
        <v>4779.6768266666668</v>
      </c>
      <c r="F850" s="1">
        <f>F842+(F854-F842)*8/12</f>
        <v>4784.3223366666671</v>
      </c>
      <c r="G850" s="1">
        <f>G842+(G854-G842)*8/12</f>
        <v>4801.2422933333337</v>
      </c>
      <c r="H850" s="1">
        <f>H842+(H854-H842)*8/12</f>
        <v>4761.7216699999999</v>
      </c>
      <c r="I850" t="str">
        <f>_xlfn.XLOOKUP($A850,ALGLIB_SSA_XAUUSD!$J$2:$J$1001,ALGLIB_SSA_XAUUSD!$K$2:$K$1001,"",0)</f>
        <v>XAUUSD</v>
      </c>
      <c r="J850" t="str">
        <f>_xlfn.XLOOKUP($A850,ALGLIB_SSA_XAUUSD!$J$2:$J$1001,ALGLIB_SSA_XAUUSD!$L$2:$L$1001,"",0)</f>
        <v>M5</v>
      </c>
      <c r="K850">
        <f>_xlfn.XLOOKUP($A850,ALGLIB_SSA_XAUUSD!$J$2:$J$1001,ALGLIB_SSA_XAUUSD!$M$2:$M$1001,"",0)</f>
        <v>4794.8599999999997</v>
      </c>
      <c r="L850">
        <f>_xlfn.XLOOKUP($A850,ALGLIB_SSA_XAUUSD!$J$2:$J$1001,ALGLIB_SSA_XAUUSD!$N$2:$N$1001,"",0)</f>
        <v>4793.6753699999999</v>
      </c>
      <c r="M850">
        <f>_xlfn.XLOOKUP($A850,ALGLIB_SSA_XAUUSD!$J$2:$J$1001,ALGLIB_SSA_XAUUSD!$O$2:$O$1001,"",0)</f>
        <v>4792.01595</v>
      </c>
      <c r="N850">
        <f>_xlfn.XLOOKUP($A850,ALGLIB_SSA_XAUUSD!$J$2:$J$1001,ALGLIB_SSA_XAUUSD!$P$2:$P$1001,"",0)</f>
        <v>4796.7719100000004</v>
      </c>
      <c r="O850">
        <f>_xlfn.XLOOKUP($A850,ALGLIB_SSA_XAUUSD!$J$2:$J$1001,ALGLIB_SSA_XAUUSD!$Q$2:$Q$1001,"",0)</f>
        <v>4788.4025799999999</v>
      </c>
      <c r="R850">
        <f t="shared" si="195"/>
        <v>1775652000</v>
      </c>
      <c r="S850" t="str">
        <f t="shared" si="196"/>
        <v>XAUUSD</v>
      </c>
      <c r="T850" t="str">
        <f t="shared" si="197"/>
        <v>M5</v>
      </c>
      <c r="U850">
        <f t="shared" si="198"/>
        <v>4794.8599999999997</v>
      </c>
      <c r="V850">
        <f t="shared" si="199"/>
        <v>4779.6768266666668</v>
      </c>
      <c r="W850">
        <f t="shared" si="200"/>
        <v>4784.3223366666671</v>
      </c>
      <c r="X850">
        <f t="shared" si="201"/>
        <v>4793.6753699999999</v>
      </c>
      <c r="Y850">
        <f t="shared" si="202"/>
        <v>4792.01595</v>
      </c>
      <c r="Z850">
        <f t="shared" si="203"/>
        <v>4801.2422933333337</v>
      </c>
      <c r="AA850">
        <f t="shared" si="204"/>
        <v>4796.7719100000004</v>
      </c>
      <c r="AB850">
        <f t="shared" si="205"/>
        <v>4761.7216699999999</v>
      </c>
      <c r="AC850">
        <f t="shared" si="206"/>
        <v>4788.4025799999999</v>
      </c>
      <c r="AE850">
        <f t="shared" si="207"/>
        <v>4793.6753699999999</v>
      </c>
      <c r="AF850">
        <f t="shared" si="208"/>
        <v>4801.2422933333337</v>
      </c>
      <c r="AG850">
        <f t="shared" si="209"/>
        <v>4761.7216699999999</v>
      </c>
    </row>
    <row r="851" spans="1:33" x14ac:dyDescent="0.55000000000000004">
      <c r="A851">
        <f>ALGLIB_SSA_XAUUSD!J851</f>
        <v>1775652300</v>
      </c>
      <c r="B851" t="str">
        <f>_xlfn.XLOOKUP($A851,ALGLIB_SSA_XAUUSD!$A$2:$A$1001,ALGLIB_SSA_XAUUSD!$B$2:$B$1001,"",0)</f>
        <v/>
      </c>
      <c r="C851" t="str">
        <f>_xlfn.XLOOKUP($A851,ALGLIB_SSA_XAUUSD!$A$2:$A$1001,ALGLIB_SSA_XAUUSD!$C$2:$C$1001,"",0)</f>
        <v/>
      </c>
      <c r="D851" s="1">
        <f>D842+(D854-D842)*9/12</f>
        <v>4783.4875000000002</v>
      </c>
      <c r="E851" s="1">
        <f>E842+(E854-E842)*9/12</f>
        <v>4779.0904975000003</v>
      </c>
      <c r="F851" s="1">
        <f>F842+(F854-F842)*9/12</f>
        <v>4783.8854099999999</v>
      </c>
      <c r="G851" s="1">
        <f>G842+(G854-G842)*9/12</f>
        <v>4800.7804075000004</v>
      </c>
      <c r="H851" s="1">
        <f>H842+(H854-H842)*9/12</f>
        <v>4761.168635</v>
      </c>
      <c r="I851" t="str">
        <f>_xlfn.XLOOKUP($A851,ALGLIB_SSA_XAUUSD!$J$2:$J$1001,ALGLIB_SSA_XAUUSD!$K$2:$K$1001,"",0)</f>
        <v>XAUUSD</v>
      </c>
      <c r="J851" t="str">
        <f>_xlfn.XLOOKUP($A851,ALGLIB_SSA_XAUUSD!$J$2:$J$1001,ALGLIB_SSA_XAUUSD!$L$2:$L$1001,"",0)</f>
        <v>M5</v>
      </c>
      <c r="K851">
        <f>_xlfn.XLOOKUP($A851,ALGLIB_SSA_XAUUSD!$J$2:$J$1001,ALGLIB_SSA_XAUUSD!$M$2:$M$1001,"",0)</f>
        <v>4797.5200000000004</v>
      </c>
      <c r="L851">
        <f>_xlfn.XLOOKUP($A851,ALGLIB_SSA_XAUUSD!$J$2:$J$1001,ALGLIB_SSA_XAUUSD!$N$2:$N$1001,"",0)</f>
        <v>4796.6705199999997</v>
      </c>
      <c r="M851">
        <f>_xlfn.XLOOKUP($A851,ALGLIB_SSA_XAUUSD!$J$2:$J$1001,ALGLIB_SSA_XAUUSD!$O$2:$O$1001,"",0)</f>
        <v>4794.3432300000004</v>
      </c>
      <c r="N851">
        <f>_xlfn.XLOOKUP($A851,ALGLIB_SSA_XAUUSD!$J$2:$J$1001,ALGLIB_SSA_XAUUSD!$P$2:$P$1001,"",0)</f>
        <v>4798.8507300000001</v>
      </c>
      <c r="O851">
        <f>_xlfn.XLOOKUP($A851,ALGLIB_SSA_XAUUSD!$J$2:$J$1001,ALGLIB_SSA_XAUUSD!$Q$2:$Q$1001,"",0)</f>
        <v>4792.1396999999997</v>
      </c>
      <c r="R851">
        <f t="shared" si="195"/>
        <v>1775652300</v>
      </c>
      <c r="S851" t="str">
        <f t="shared" si="196"/>
        <v>XAUUSD</v>
      </c>
      <c r="T851" t="str">
        <f t="shared" si="197"/>
        <v>M5</v>
      </c>
      <c r="U851">
        <f t="shared" si="198"/>
        <v>4797.5200000000004</v>
      </c>
      <c r="V851">
        <f t="shared" si="199"/>
        <v>4779.0904975000003</v>
      </c>
      <c r="W851">
        <f t="shared" si="200"/>
        <v>4783.8854099999999</v>
      </c>
      <c r="X851">
        <f t="shared" si="201"/>
        <v>4796.6705199999997</v>
      </c>
      <c r="Y851">
        <f t="shared" si="202"/>
        <v>4794.3432300000004</v>
      </c>
      <c r="Z851">
        <f t="shared" si="203"/>
        <v>4800.7804075000004</v>
      </c>
      <c r="AA851">
        <f t="shared" si="204"/>
        <v>4798.8507300000001</v>
      </c>
      <c r="AB851">
        <f t="shared" si="205"/>
        <v>4761.168635</v>
      </c>
      <c r="AC851">
        <f t="shared" si="206"/>
        <v>4792.1396999999997</v>
      </c>
      <c r="AE851">
        <f t="shared" si="207"/>
        <v>4796.6705199999997</v>
      </c>
      <c r="AF851">
        <f t="shared" si="208"/>
        <v>4800.7804075000004</v>
      </c>
      <c r="AG851">
        <f t="shared" si="209"/>
        <v>4761.168635</v>
      </c>
    </row>
    <row r="852" spans="1:33" x14ac:dyDescent="0.55000000000000004">
      <c r="A852">
        <f>ALGLIB_SSA_XAUUSD!J852</f>
        <v>1775652600</v>
      </c>
      <c r="B852" t="str">
        <f>_xlfn.XLOOKUP($A852,ALGLIB_SSA_XAUUSD!$A$2:$A$1001,ALGLIB_SSA_XAUUSD!$B$2:$B$1001,"",0)</f>
        <v/>
      </c>
      <c r="C852" t="str">
        <f>_xlfn.XLOOKUP($A852,ALGLIB_SSA_XAUUSD!$A$2:$A$1001,ALGLIB_SSA_XAUUSD!$C$2:$C$1001,"",0)</f>
        <v/>
      </c>
      <c r="D852" s="1">
        <f>D842+(D854-D842)*10/12</f>
        <v>4781.7049999999999</v>
      </c>
      <c r="E852" s="1">
        <f>E842+(E854-E842)*10/12</f>
        <v>4778.5041683333329</v>
      </c>
      <c r="F852" s="1">
        <f>F842+(F854-F842)*10/12</f>
        <v>4783.4484833333336</v>
      </c>
      <c r="G852" s="1">
        <f>G842+(G854-G842)*10/12</f>
        <v>4800.318521666667</v>
      </c>
      <c r="H852" s="1">
        <f>H842+(H854-H842)*10/12</f>
        <v>4760.6156000000001</v>
      </c>
      <c r="I852" t="str">
        <f>_xlfn.XLOOKUP($A852,ALGLIB_SSA_XAUUSD!$J$2:$J$1001,ALGLIB_SSA_XAUUSD!$K$2:$K$1001,"",0)</f>
        <v>XAUUSD</v>
      </c>
      <c r="J852" t="str">
        <f>_xlfn.XLOOKUP($A852,ALGLIB_SSA_XAUUSD!$J$2:$J$1001,ALGLIB_SSA_XAUUSD!$L$2:$L$1001,"",0)</f>
        <v>M5</v>
      </c>
      <c r="K852">
        <f>_xlfn.XLOOKUP($A852,ALGLIB_SSA_XAUUSD!$J$2:$J$1001,ALGLIB_SSA_XAUUSD!$M$2:$M$1001,"",0)</f>
        <v>4801.4399999999996</v>
      </c>
      <c r="L852">
        <f>_xlfn.XLOOKUP($A852,ALGLIB_SSA_XAUUSD!$J$2:$J$1001,ALGLIB_SSA_XAUUSD!$N$2:$N$1001,"",0)</f>
        <v>4799.3508300000003</v>
      </c>
      <c r="M852">
        <f>_xlfn.XLOOKUP($A852,ALGLIB_SSA_XAUUSD!$J$2:$J$1001,ALGLIB_SSA_XAUUSD!$O$2:$O$1001,"",0)</f>
        <v>4796.8470299999999</v>
      </c>
      <c r="N852">
        <f>_xlfn.XLOOKUP($A852,ALGLIB_SSA_XAUUSD!$J$2:$J$1001,ALGLIB_SSA_XAUUSD!$P$2:$P$1001,"",0)</f>
        <v>4801.0401599999996</v>
      </c>
      <c r="O852">
        <f>_xlfn.XLOOKUP($A852,ALGLIB_SSA_XAUUSD!$J$2:$J$1001,ALGLIB_SSA_XAUUSD!$Q$2:$Q$1001,"",0)</f>
        <v>4795.59303</v>
      </c>
      <c r="R852">
        <f t="shared" si="195"/>
        <v>1775652600</v>
      </c>
      <c r="S852" t="str">
        <f t="shared" si="196"/>
        <v>XAUUSD</v>
      </c>
      <c r="T852" t="str">
        <f t="shared" si="197"/>
        <v>M5</v>
      </c>
      <c r="U852">
        <f t="shared" si="198"/>
        <v>4801.4399999999996</v>
      </c>
      <c r="V852">
        <f t="shared" si="199"/>
        <v>4778.5041683333329</v>
      </c>
      <c r="W852">
        <f t="shared" si="200"/>
        <v>4783.4484833333336</v>
      </c>
      <c r="X852">
        <f t="shared" si="201"/>
        <v>4799.3508300000003</v>
      </c>
      <c r="Y852">
        <f t="shared" si="202"/>
        <v>4796.8470299999999</v>
      </c>
      <c r="Z852">
        <f t="shared" si="203"/>
        <v>4800.318521666667</v>
      </c>
      <c r="AA852">
        <f t="shared" si="204"/>
        <v>4801.0401599999996</v>
      </c>
      <c r="AB852">
        <f t="shared" si="205"/>
        <v>4760.6156000000001</v>
      </c>
      <c r="AC852">
        <f t="shared" si="206"/>
        <v>4795.59303</v>
      </c>
      <c r="AE852">
        <f t="shared" si="207"/>
        <v>4799.3508300000003</v>
      </c>
      <c r="AF852">
        <f t="shared" si="208"/>
        <v>4800.318521666667</v>
      </c>
      <c r="AG852">
        <f t="shared" si="209"/>
        <v>4760.6156000000001</v>
      </c>
    </row>
    <row r="853" spans="1:33" x14ac:dyDescent="0.55000000000000004">
      <c r="A853">
        <f>ALGLIB_SSA_XAUUSD!J853</f>
        <v>1775652900</v>
      </c>
      <c r="B853" t="str">
        <f>_xlfn.XLOOKUP($A853,ALGLIB_SSA_XAUUSD!$A$2:$A$1001,ALGLIB_SSA_XAUUSD!$B$2:$B$1001,"",0)</f>
        <v/>
      </c>
      <c r="C853" t="str">
        <f>_xlfn.XLOOKUP($A853,ALGLIB_SSA_XAUUSD!$A$2:$A$1001,ALGLIB_SSA_XAUUSD!$C$2:$C$1001,"",0)</f>
        <v/>
      </c>
      <c r="D853" s="1">
        <f>D842+(D854-D842)*11/12</f>
        <v>4779.9225000000006</v>
      </c>
      <c r="E853" s="1">
        <f>E842+(E854-E842)*11/12</f>
        <v>4777.9178391666665</v>
      </c>
      <c r="F853" s="1">
        <f>F842+(F854-F842)*11/12</f>
        <v>4783.0115566666664</v>
      </c>
      <c r="G853" s="1">
        <f>G842+(G854-G842)*11/12</f>
        <v>4799.8566358333337</v>
      </c>
      <c r="H853" s="1">
        <f>H842+(H854-H842)*11/12</f>
        <v>4760.0625650000002</v>
      </c>
      <c r="I853" t="str">
        <f>_xlfn.XLOOKUP($A853,ALGLIB_SSA_XAUUSD!$J$2:$J$1001,ALGLIB_SSA_XAUUSD!$K$2:$K$1001,"",0)</f>
        <v>XAUUSD</v>
      </c>
      <c r="J853" t="str">
        <f>_xlfn.XLOOKUP($A853,ALGLIB_SSA_XAUUSD!$J$2:$J$1001,ALGLIB_SSA_XAUUSD!$L$2:$L$1001,"",0)</f>
        <v>M5</v>
      </c>
      <c r="K853">
        <f>_xlfn.XLOOKUP($A853,ALGLIB_SSA_XAUUSD!$J$2:$J$1001,ALGLIB_SSA_XAUUSD!$M$2:$M$1001,"",0)</f>
        <v>4799.53</v>
      </c>
      <c r="L853">
        <f>_xlfn.XLOOKUP($A853,ALGLIB_SSA_XAUUSD!$J$2:$J$1001,ALGLIB_SSA_XAUUSD!$N$2:$N$1001,"",0)</f>
        <v>4801.0618700000005</v>
      </c>
      <c r="M853">
        <f>_xlfn.XLOOKUP($A853,ALGLIB_SSA_XAUUSD!$J$2:$J$1001,ALGLIB_SSA_XAUUSD!$O$2:$O$1001,"",0)</f>
        <v>4798.9544500000002</v>
      </c>
      <c r="N853">
        <f>_xlfn.XLOOKUP($A853,ALGLIB_SSA_XAUUSD!$J$2:$J$1001,ALGLIB_SSA_XAUUSD!$P$2:$P$1001,"",0)</f>
        <v>4802.8437899999999</v>
      </c>
      <c r="O853">
        <f>_xlfn.XLOOKUP($A853,ALGLIB_SSA_XAUUSD!$J$2:$J$1001,ALGLIB_SSA_XAUUSD!$Q$2:$Q$1001,"",0)</f>
        <v>4798.0705799999996</v>
      </c>
      <c r="R853">
        <f t="shared" si="195"/>
        <v>1775652900</v>
      </c>
      <c r="S853" t="str">
        <f t="shared" si="196"/>
        <v>XAUUSD</v>
      </c>
      <c r="T853" t="str">
        <f t="shared" si="197"/>
        <v>M5</v>
      </c>
      <c r="U853">
        <f t="shared" si="198"/>
        <v>4799.53</v>
      </c>
      <c r="V853">
        <f t="shared" si="199"/>
        <v>4777.9178391666665</v>
      </c>
      <c r="W853">
        <f t="shared" si="200"/>
        <v>4783.0115566666664</v>
      </c>
      <c r="X853">
        <f t="shared" si="201"/>
        <v>4801.0618700000005</v>
      </c>
      <c r="Y853">
        <f t="shared" si="202"/>
        <v>4798.9544500000002</v>
      </c>
      <c r="Z853">
        <f t="shared" si="203"/>
        <v>4799.8566358333337</v>
      </c>
      <c r="AA853">
        <f t="shared" si="204"/>
        <v>4802.8437899999999</v>
      </c>
      <c r="AB853">
        <f t="shared" si="205"/>
        <v>4760.0625650000002</v>
      </c>
      <c r="AC853">
        <f t="shared" si="206"/>
        <v>4798.0705799999996</v>
      </c>
      <c r="AE853">
        <f t="shared" si="207"/>
        <v>4801.0618700000005</v>
      </c>
      <c r="AF853">
        <f t="shared" si="208"/>
        <v>4799.8566358333337</v>
      </c>
      <c r="AG853">
        <f t="shared" si="209"/>
        <v>4760.0625650000002</v>
      </c>
    </row>
    <row r="854" spans="1:33" x14ac:dyDescent="0.55000000000000004">
      <c r="A854">
        <f>ALGLIB_SSA_XAUUSD!J854</f>
        <v>1775653200</v>
      </c>
      <c r="B854" t="str">
        <f>_xlfn.XLOOKUP($A854,ALGLIB_SSA_XAUUSD!$A$2:$A$1001,ALGLIB_SSA_XAUUSD!$B$2:$B$1001,"",0)</f>
        <v>XAUUSD</v>
      </c>
      <c r="C854" t="str">
        <f>_xlfn.XLOOKUP($A854,ALGLIB_SSA_XAUUSD!$A$2:$A$1001,ALGLIB_SSA_XAUUSD!$C$2:$C$1001,"",0)</f>
        <v>H1</v>
      </c>
      <c r="D854" s="2">
        <f>_xlfn.XLOOKUP($A854,ALGLIB_SSA_XAUUSD!$A$2:$A$1001,ALGLIB_SSA_XAUUSD!$D$2:$D$1001,"",0)</f>
        <v>4778.1400000000003</v>
      </c>
      <c r="E854" s="2">
        <f>_xlfn.XLOOKUP($A854,ALGLIB_SSA_XAUUSD!$A$2:$A$1001,ALGLIB_SSA_XAUUSD!$E$2:$E$1001,"",0)</f>
        <v>4777.33151</v>
      </c>
      <c r="F854" s="2">
        <f>_xlfn.XLOOKUP($A854,ALGLIB_SSA_XAUUSD!$A$2:$A$1001,ALGLIB_SSA_XAUUSD!$F$2:$F$1001,"",0)</f>
        <v>4782.5746300000001</v>
      </c>
      <c r="G854" s="2">
        <f>_xlfn.XLOOKUP($A854,ALGLIB_SSA_XAUUSD!$A$2:$A$1001,ALGLIB_SSA_XAUUSD!$G$2:$G$1001,"",0)</f>
        <v>4799.3947500000004</v>
      </c>
      <c r="H854" s="2">
        <f>_xlfn.XLOOKUP($A854,ALGLIB_SSA_XAUUSD!$A$2:$A$1001,ALGLIB_SSA_XAUUSD!$H$2:$H$1001,"",0)</f>
        <v>4759.5095300000003</v>
      </c>
      <c r="I854" t="str">
        <f>_xlfn.XLOOKUP($A854,ALGLIB_SSA_XAUUSD!$J$2:$J$1001,ALGLIB_SSA_XAUUSD!$K$2:$K$1001,"",0)</f>
        <v>XAUUSD</v>
      </c>
      <c r="J854" t="str">
        <f>_xlfn.XLOOKUP($A854,ALGLIB_SSA_XAUUSD!$J$2:$J$1001,ALGLIB_SSA_XAUUSD!$L$2:$L$1001,"",0)</f>
        <v>M5</v>
      </c>
      <c r="K854">
        <f>_xlfn.XLOOKUP($A854,ALGLIB_SSA_XAUUSD!$J$2:$J$1001,ALGLIB_SSA_XAUUSD!$M$2:$M$1001,"",0)</f>
        <v>4802.37</v>
      </c>
      <c r="L854">
        <f>_xlfn.XLOOKUP($A854,ALGLIB_SSA_XAUUSD!$J$2:$J$1001,ALGLIB_SSA_XAUUSD!$N$2:$N$1001,"",0)</f>
        <v>4801.4664199999997</v>
      </c>
      <c r="M854">
        <f>_xlfn.XLOOKUP($A854,ALGLIB_SSA_XAUUSD!$J$2:$J$1001,ALGLIB_SSA_XAUUSD!$O$2:$O$1001,"",0)</f>
        <v>4800.2104300000001</v>
      </c>
      <c r="N854">
        <f>_xlfn.XLOOKUP($A854,ALGLIB_SSA_XAUUSD!$J$2:$J$1001,ALGLIB_SSA_XAUUSD!$P$2:$P$1001,"",0)</f>
        <v>4803.8249500000002</v>
      </c>
      <c r="O854">
        <f>_xlfn.XLOOKUP($A854,ALGLIB_SSA_XAUUSD!$J$2:$J$1001,ALGLIB_SSA_XAUUSD!$Q$2:$Q$1001,"",0)</f>
        <v>4798.96738</v>
      </c>
      <c r="R854">
        <f t="shared" si="195"/>
        <v>1775653200</v>
      </c>
      <c r="S854" t="str">
        <f t="shared" si="196"/>
        <v>XAUUSD</v>
      </c>
      <c r="T854" t="str">
        <f t="shared" si="197"/>
        <v>M5</v>
      </c>
      <c r="U854">
        <f t="shared" si="198"/>
        <v>4802.37</v>
      </c>
      <c r="V854">
        <f t="shared" si="199"/>
        <v>4777.33151</v>
      </c>
      <c r="W854">
        <f t="shared" si="200"/>
        <v>4782.5746300000001</v>
      </c>
      <c r="X854">
        <f t="shared" si="201"/>
        <v>4801.4664199999997</v>
      </c>
      <c r="Y854">
        <f t="shared" si="202"/>
        <v>4800.2104300000001</v>
      </c>
      <c r="Z854">
        <f t="shared" si="203"/>
        <v>4799.3947500000004</v>
      </c>
      <c r="AA854">
        <f t="shared" si="204"/>
        <v>4803.8249500000002</v>
      </c>
      <c r="AB854">
        <f t="shared" si="205"/>
        <v>4759.5095300000003</v>
      </c>
      <c r="AC854">
        <f t="shared" si="206"/>
        <v>4798.96738</v>
      </c>
      <c r="AE854">
        <f t="shared" si="207"/>
        <v>4801.4664199999997</v>
      </c>
      <c r="AF854">
        <f t="shared" si="208"/>
        <v>4799.3947500000004</v>
      </c>
      <c r="AG854">
        <f t="shared" si="209"/>
        <v>4759.5095300000003</v>
      </c>
    </row>
    <row r="855" spans="1:33" x14ac:dyDescent="0.55000000000000004">
      <c r="A855">
        <f>ALGLIB_SSA_XAUUSD!J855</f>
        <v>1775653500</v>
      </c>
      <c r="B855" t="str">
        <f>_xlfn.XLOOKUP($A855,ALGLIB_SSA_XAUUSD!$A$2:$A$1001,ALGLIB_SSA_XAUUSD!$B$2:$B$1001,"",0)</f>
        <v/>
      </c>
      <c r="C855" t="str">
        <f>_xlfn.XLOOKUP($A855,ALGLIB_SSA_XAUUSD!$A$2:$A$1001,ALGLIB_SSA_XAUUSD!$C$2:$C$1001,"",0)</f>
        <v/>
      </c>
      <c r="D855" s="1">
        <f>D854+(D866-D854)*1/12</f>
        <v>4774.6758333333337</v>
      </c>
      <c r="E855" s="1">
        <f>E854+(E866-E854)*1/12</f>
        <v>4776.5287291666664</v>
      </c>
      <c r="F855" s="1">
        <f>F854+(F866-F854)*1/12</f>
        <v>4781.9547758333338</v>
      </c>
      <c r="G855" s="1">
        <f>G854+(G866-G854)*1/12</f>
        <v>4798.6635666666671</v>
      </c>
      <c r="H855" s="1">
        <f>H854+(H866-H854)*1/12</f>
        <v>4758.8338408333339</v>
      </c>
      <c r="I855" t="str">
        <f>_xlfn.XLOOKUP($A855,ALGLIB_SSA_XAUUSD!$J$2:$J$1001,ALGLIB_SSA_XAUUSD!$K$2:$K$1001,"",0)</f>
        <v>XAUUSD</v>
      </c>
      <c r="J855" t="str">
        <f>_xlfn.XLOOKUP($A855,ALGLIB_SSA_XAUUSD!$J$2:$J$1001,ALGLIB_SSA_XAUUSD!$L$2:$L$1001,"",0)</f>
        <v>M5</v>
      </c>
      <c r="K855">
        <f>_xlfn.XLOOKUP($A855,ALGLIB_SSA_XAUUSD!$J$2:$J$1001,ALGLIB_SSA_XAUUSD!$M$2:$M$1001,"",0)</f>
        <v>4797.74</v>
      </c>
      <c r="L855">
        <f>_xlfn.XLOOKUP($A855,ALGLIB_SSA_XAUUSD!$J$2:$J$1001,ALGLIB_SSA_XAUUSD!$N$2:$N$1001,"",0)</f>
        <v>4800.3369599999996</v>
      </c>
      <c r="M855">
        <f>_xlfn.XLOOKUP($A855,ALGLIB_SSA_XAUUSD!$J$2:$J$1001,ALGLIB_SSA_XAUUSD!$O$2:$O$1001,"",0)</f>
        <v>4800.2736999999997</v>
      </c>
      <c r="N855">
        <f>_xlfn.XLOOKUP($A855,ALGLIB_SSA_XAUUSD!$J$2:$J$1001,ALGLIB_SSA_XAUUSD!$P$2:$P$1001,"",0)</f>
        <v>4803.6242199999997</v>
      </c>
      <c r="O855">
        <f>_xlfn.XLOOKUP($A855,ALGLIB_SSA_XAUUSD!$J$2:$J$1001,ALGLIB_SSA_XAUUSD!$Q$2:$Q$1001,"",0)</f>
        <v>4798.05242</v>
      </c>
      <c r="R855">
        <f t="shared" si="195"/>
        <v>1775653500</v>
      </c>
      <c r="S855" t="str">
        <f t="shared" si="196"/>
        <v>XAUUSD</v>
      </c>
      <c r="T855" t="str">
        <f t="shared" si="197"/>
        <v>M5</v>
      </c>
      <c r="U855">
        <f t="shared" si="198"/>
        <v>4797.74</v>
      </c>
      <c r="V855">
        <f t="shared" si="199"/>
        <v>4776.5287291666664</v>
      </c>
      <c r="W855">
        <f t="shared" si="200"/>
        <v>4781.9547758333338</v>
      </c>
      <c r="X855">
        <f t="shared" si="201"/>
        <v>4800.3369599999996</v>
      </c>
      <c r="Y855">
        <f t="shared" si="202"/>
        <v>4800.2736999999997</v>
      </c>
      <c r="Z855">
        <f t="shared" si="203"/>
        <v>4798.6635666666671</v>
      </c>
      <c r="AA855">
        <f t="shared" si="204"/>
        <v>4803.6242199999997</v>
      </c>
      <c r="AB855">
        <f t="shared" si="205"/>
        <v>4758.8338408333339</v>
      </c>
      <c r="AC855">
        <f t="shared" si="206"/>
        <v>4798.05242</v>
      </c>
      <c r="AE855">
        <f t="shared" si="207"/>
        <v>4800.3369599999996</v>
      </c>
      <c r="AF855">
        <f t="shared" si="208"/>
        <v>4798.6635666666671</v>
      </c>
      <c r="AG855">
        <f t="shared" si="209"/>
        <v>4758.8338408333339</v>
      </c>
    </row>
    <row r="856" spans="1:33" x14ac:dyDescent="0.55000000000000004">
      <c r="A856">
        <f>ALGLIB_SSA_XAUUSD!J856</f>
        <v>1775653800</v>
      </c>
      <c r="B856" t="str">
        <f>_xlfn.XLOOKUP($A856,ALGLIB_SSA_XAUUSD!$A$2:$A$1001,ALGLIB_SSA_XAUUSD!$B$2:$B$1001,"",0)</f>
        <v/>
      </c>
      <c r="C856" t="str">
        <f>_xlfn.XLOOKUP($A856,ALGLIB_SSA_XAUUSD!$A$2:$A$1001,ALGLIB_SSA_XAUUSD!$C$2:$C$1001,"",0)</f>
        <v/>
      </c>
      <c r="D856" s="1">
        <f>D854+(D866-D854)*2/12</f>
        <v>4771.211666666667</v>
      </c>
      <c r="E856" s="1">
        <f>E854+(E866-E854)*2/12</f>
        <v>4775.7259483333337</v>
      </c>
      <c r="F856" s="1">
        <f>F854+(F866-F854)*2/12</f>
        <v>4781.3349216666666</v>
      </c>
      <c r="G856" s="1">
        <f>G854+(G866-G854)*2/12</f>
        <v>4797.9323833333337</v>
      </c>
      <c r="H856" s="1">
        <f>H854+(H866-H854)*2/12</f>
        <v>4758.1581516666665</v>
      </c>
      <c r="I856" t="str">
        <f>_xlfn.XLOOKUP($A856,ALGLIB_SSA_XAUUSD!$J$2:$J$1001,ALGLIB_SSA_XAUUSD!$K$2:$K$1001,"",0)</f>
        <v>XAUUSD</v>
      </c>
      <c r="J856" t="str">
        <f>_xlfn.XLOOKUP($A856,ALGLIB_SSA_XAUUSD!$J$2:$J$1001,ALGLIB_SSA_XAUUSD!$L$2:$L$1001,"",0)</f>
        <v>M5</v>
      </c>
      <c r="K856">
        <f>_xlfn.XLOOKUP($A856,ALGLIB_SSA_XAUUSD!$J$2:$J$1001,ALGLIB_SSA_XAUUSD!$M$2:$M$1001,"",0)</f>
        <v>4793.2700000000004</v>
      </c>
      <c r="L856">
        <f>_xlfn.XLOOKUP($A856,ALGLIB_SSA_XAUUSD!$J$2:$J$1001,ALGLIB_SSA_XAUUSD!$N$2:$N$1001,"",0)</f>
        <v>4797.8869299999997</v>
      </c>
      <c r="M856">
        <f>_xlfn.XLOOKUP($A856,ALGLIB_SSA_XAUUSD!$J$2:$J$1001,ALGLIB_SSA_XAUUSD!$O$2:$O$1001,"",0)</f>
        <v>4799.0803100000003</v>
      </c>
      <c r="N856">
        <f>_xlfn.XLOOKUP($A856,ALGLIB_SSA_XAUUSD!$J$2:$J$1001,ALGLIB_SSA_XAUUSD!$P$2:$P$1001,"",0)</f>
        <v>4802.2824099999998</v>
      </c>
      <c r="O856">
        <f>_xlfn.XLOOKUP($A856,ALGLIB_SSA_XAUUSD!$J$2:$J$1001,ALGLIB_SSA_XAUUSD!$Q$2:$Q$1001,"",0)</f>
        <v>4795.4835400000002</v>
      </c>
      <c r="R856">
        <f t="shared" si="195"/>
        <v>1775653800</v>
      </c>
      <c r="S856" t="str">
        <f t="shared" si="196"/>
        <v>XAUUSD</v>
      </c>
      <c r="T856" t="str">
        <f t="shared" si="197"/>
        <v>M5</v>
      </c>
      <c r="U856">
        <f t="shared" si="198"/>
        <v>4793.2700000000004</v>
      </c>
      <c r="V856">
        <f t="shared" si="199"/>
        <v>4775.7259483333337</v>
      </c>
      <c r="W856">
        <f t="shared" si="200"/>
        <v>4781.3349216666666</v>
      </c>
      <c r="X856">
        <f t="shared" si="201"/>
        <v>4797.8869299999997</v>
      </c>
      <c r="Y856">
        <f t="shared" si="202"/>
        <v>4799.0803100000003</v>
      </c>
      <c r="Z856">
        <f t="shared" si="203"/>
        <v>4797.9323833333337</v>
      </c>
      <c r="AA856">
        <f t="shared" si="204"/>
        <v>4802.2824099999998</v>
      </c>
      <c r="AB856">
        <f t="shared" si="205"/>
        <v>4758.1581516666665</v>
      </c>
      <c r="AC856">
        <f t="shared" si="206"/>
        <v>4795.4835400000002</v>
      </c>
      <c r="AE856">
        <f t="shared" si="207"/>
        <v>4797.8869299999997</v>
      </c>
      <c r="AF856">
        <f t="shared" si="208"/>
        <v>4797.9323833333337</v>
      </c>
      <c r="AG856">
        <f t="shared" si="209"/>
        <v>4758.1581516666665</v>
      </c>
    </row>
    <row r="857" spans="1:33" x14ac:dyDescent="0.55000000000000004">
      <c r="A857">
        <f>ALGLIB_SSA_XAUUSD!J857</f>
        <v>1775654100</v>
      </c>
      <c r="B857" t="str">
        <f>_xlfn.XLOOKUP($A857,ALGLIB_SSA_XAUUSD!$A$2:$A$1001,ALGLIB_SSA_XAUUSD!$B$2:$B$1001,"",0)</f>
        <v/>
      </c>
      <c r="C857" t="str">
        <f>_xlfn.XLOOKUP($A857,ALGLIB_SSA_XAUUSD!$A$2:$A$1001,ALGLIB_SSA_XAUUSD!$C$2:$C$1001,"",0)</f>
        <v/>
      </c>
      <c r="D857" s="1">
        <f>D854+(D866-D854)*3/12</f>
        <v>4767.7475000000004</v>
      </c>
      <c r="E857" s="1">
        <f>E854+(E866-E854)*3/12</f>
        <v>4774.9231675000001</v>
      </c>
      <c r="F857" s="1">
        <f>F854+(F866-F854)*3/12</f>
        <v>4780.7150675000003</v>
      </c>
      <c r="G857" s="1">
        <f>G854+(G866-G854)*3/12</f>
        <v>4797.2012000000004</v>
      </c>
      <c r="H857" s="1">
        <f>H854+(H866-H854)*3/12</f>
        <v>4757.4824625000001</v>
      </c>
      <c r="I857" t="str">
        <f>_xlfn.XLOOKUP($A857,ALGLIB_SSA_XAUUSD!$J$2:$J$1001,ALGLIB_SSA_XAUUSD!$K$2:$K$1001,"",0)</f>
        <v>XAUUSD</v>
      </c>
      <c r="J857" t="str">
        <f>_xlfn.XLOOKUP($A857,ALGLIB_SSA_XAUUSD!$J$2:$J$1001,ALGLIB_SSA_XAUUSD!$L$2:$L$1001,"",0)</f>
        <v>M5</v>
      </c>
      <c r="K857">
        <f>_xlfn.XLOOKUP($A857,ALGLIB_SSA_XAUUSD!$J$2:$J$1001,ALGLIB_SSA_XAUUSD!$M$2:$M$1001,"",0)</f>
        <v>4793.04</v>
      </c>
      <c r="L857">
        <f>_xlfn.XLOOKUP($A857,ALGLIB_SSA_XAUUSD!$J$2:$J$1001,ALGLIB_SSA_XAUUSD!$N$2:$N$1001,"",0)</f>
        <v>4794.5430100000003</v>
      </c>
      <c r="M857">
        <f>_xlfn.XLOOKUP($A857,ALGLIB_SSA_XAUUSD!$J$2:$J$1001,ALGLIB_SSA_XAUUSD!$O$2:$O$1001,"",0)</f>
        <v>4796.8116600000003</v>
      </c>
      <c r="N857">
        <f>_xlfn.XLOOKUP($A857,ALGLIB_SSA_XAUUSD!$J$2:$J$1001,ALGLIB_SSA_XAUUSD!$P$2:$P$1001,"",0)</f>
        <v>4800.0532599999997</v>
      </c>
      <c r="O857">
        <f>_xlfn.XLOOKUP($A857,ALGLIB_SSA_XAUUSD!$J$2:$J$1001,ALGLIB_SSA_XAUUSD!$Q$2:$Q$1001,"",0)</f>
        <v>4791.7175200000001</v>
      </c>
      <c r="R857">
        <f t="shared" si="195"/>
        <v>1775654100</v>
      </c>
      <c r="S857" t="str">
        <f t="shared" si="196"/>
        <v>XAUUSD</v>
      </c>
      <c r="T857" t="str">
        <f t="shared" si="197"/>
        <v>M5</v>
      </c>
      <c r="U857">
        <f t="shared" si="198"/>
        <v>4793.04</v>
      </c>
      <c r="V857">
        <f t="shared" si="199"/>
        <v>4774.9231675000001</v>
      </c>
      <c r="W857">
        <f t="shared" si="200"/>
        <v>4780.7150675000003</v>
      </c>
      <c r="X857">
        <f t="shared" si="201"/>
        <v>4794.5430100000003</v>
      </c>
      <c r="Y857">
        <f t="shared" si="202"/>
        <v>4796.8116600000003</v>
      </c>
      <c r="Z857">
        <f t="shared" si="203"/>
        <v>4797.2012000000004</v>
      </c>
      <c r="AA857">
        <f t="shared" si="204"/>
        <v>4800.0532599999997</v>
      </c>
      <c r="AB857">
        <f t="shared" si="205"/>
        <v>4757.4824625000001</v>
      </c>
      <c r="AC857">
        <f t="shared" si="206"/>
        <v>4791.7175200000001</v>
      </c>
      <c r="AE857">
        <f t="shared" si="207"/>
        <v>4794.5430100000003</v>
      </c>
      <c r="AF857">
        <f t="shared" si="208"/>
        <v>4797.2012000000004</v>
      </c>
      <c r="AG857">
        <f t="shared" si="209"/>
        <v>4757.4824625000001</v>
      </c>
    </row>
    <row r="858" spans="1:33" x14ac:dyDescent="0.55000000000000004">
      <c r="A858">
        <f>ALGLIB_SSA_XAUUSD!J858</f>
        <v>1775654400</v>
      </c>
      <c r="B858" t="str">
        <f>_xlfn.XLOOKUP($A858,ALGLIB_SSA_XAUUSD!$A$2:$A$1001,ALGLIB_SSA_XAUUSD!$B$2:$B$1001,"",0)</f>
        <v/>
      </c>
      <c r="C858" t="str">
        <f>_xlfn.XLOOKUP($A858,ALGLIB_SSA_XAUUSD!$A$2:$A$1001,ALGLIB_SSA_XAUUSD!$C$2:$C$1001,"",0)</f>
        <v/>
      </c>
      <c r="D858" s="1">
        <f>D854+(D866-D854)*4/12</f>
        <v>4764.2833333333338</v>
      </c>
      <c r="E858" s="1">
        <f>E854+(E866-E854)*4/12</f>
        <v>4774.1203866666665</v>
      </c>
      <c r="F858" s="1">
        <f>F854+(F866-F854)*4/12</f>
        <v>4780.095213333333</v>
      </c>
      <c r="G858" s="1">
        <f>G854+(G866-G854)*4/12</f>
        <v>4796.4700166666671</v>
      </c>
      <c r="H858" s="1">
        <f>H854+(H866-H854)*4/12</f>
        <v>4756.8067733333337</v>
      </c>
      <c r="I858" t="str">
        <f>_xlfn.XLOOKUP($A858,ALGLIB_SSA_XAUUSD!$J$2:$J$1001,ALGLIB_SSA_XAUUSD!$K$2:$K$1001,"",0)</f>
        <v>XAUUSD</v>
      </c>
      <c r="J858" t="str">
        <f>_xlfn.XLOOKUP($A858,ALGLIB_SSA_XAUUSD!$J$2:$J$1001,ALGLIB_SSA_XAUUSD!$L$2:$L$1001,"",0)</f>
        <v>M5</v>
      </c>
      <c r="K858">
        <f>_xlfn.XLOOKUP($A858,ALGLIB_SSA_XAUUSD!$J$2:$J$1001,ALGLIB_SSA_XAUUSD!$M$2:$M$1001,"",0)</f>
        <v>4797.71</v>
      </c>
      <c r="L858">
        <f>_xlfn.XLOOKUP($A858,ALGLIB_SSA_XAUUSD!$J$2:$J$1001,ALGLIB_SSA_XAUUSD!$N$2:$N$1001,"",0)</f>
        <v>4790.7268000000004</v>
      </c>
      <c r="M858">
        <f>_xlfn.XLOOKUP($A858,ALGLIB_SSA_XAUUSD!$J$2:$J$1001,ALGLIB_SSA_XAUUSD!$O$2:$O$1001,"",0)</f>
        <v>4793.7692299999999</v>
      </c>
      <c r="N858">
        <f>_xlfn.XLOOKUP($A858,ALGLIB_SSA_XAUUSD!$J$2:$J$1001,ALGLIB_SSA_XAUUSD!$P$2:$P$1001,"",0)</f>
        <v>4797.2470199999998</v>
      </c>
      <c r="O858">
        <f>_xlfn.XLOOKUP($A858,ALGLIB_SSA_XAUUSD!$J$2:$J$1001,ALGLIB_SSA_XAUUSD!$Q$2:$Q$1001,"",0)</f>
        <v>4787.2300800000003</v>
      </c>
      <c r="R858">
        <f t="shared" si="195"/>
        <v>1775654400</v>
      </c>
      <c r="S858" t="str">
        <f t="shared" si="196"/>
        <v>XAUUSD</v>
      </c>
      <c r="T858" t="str">
        <f t="shared" si="197"/>
        <v>M5</v>
      </c>
      <c r="U858">
        <f t="shared" si="198"/>
        <v>4797.71</v>
      </c>
      <c r="V858">
        <f t="shared" si="199"/>
        <v>4774.1203866666665</v>
      </c>
      <c r="W858">
        <f t="shared" si="200"/>
        <v>4780.095213333333</v>
      </c>
      <c r="X858">
        <f t="shared" si="201"/>
        <v>4790.7268000000004</v>
      </c>
      <c r="Y858">
        <f t="shared" si="202"/>
        <v>4793.7692299999999</v>
      </c>
      <c r="Z858">
        <f t="shared" si="203"/>
        <v>4796.4700166666671</v>
      </c>
      <c r="AA858">
        <f t="shared" si="204"/>
        <v>4797.2470199999998</v>
      </c>
      <c r="AB858">
        <f t="shared" si="205"/>
        <v>4756.8067733333337</v>
      </c>
      <c r="AC858">
        <f t="shared" si="206"/>
        <v>4787.2300800000003</v>
      </c>
      <c r="AE858">
        <f t="shared" si="207"/>
        <v>4790.7268000000004</v>
      </c>
      <c r="AF858">
        <f t="shared" si="208"/>
        <v>4796.4700166666671</v>
      </c>
      <c r="AG858">
        <f t="shared" si="209"/>
        <v>4756.8067733333337</v>
      </c>
    </row>
    <row r="859" spans="1:33" x14ac:dyDescent="0.55000000000000004">
      <c r="A859">
        <f>ALGLIB_SSA_XAUUSD!J859</f>
        <v>1775654700</v>
      </c>
      <c r="B859" t="str">
        <f>_xlfn.XLOOKUP($A859,ALGLIB_SSA_XAUUSD!$A$2:$A$1001,ALGLIB_SSA_XAUUSD!$B$2:$B$1001,"",0)</f>
        <v/>
      </c>
      <c r="C859" t="str">
        <f>_xlfn.XLOOKUP($A859,ALGLIB_SSA_XAUUSD!$A$2:$A$1001,ALGLIB_SSA_XAUUSD!$C$2:$C$1001,"",0)</f>
        <v/>
      </c>
      <c r="D859" s="1">
        <f>D854+(D866-D854)*5/12</f>
        <v>4760.8191666666671</v>
      </c>
      <c r="E859" s="1">
        <f>E854+(E866-E854)*5/12</f>
        <v>4773.3176058333338</v>
      </c>
      <c r="F859" s="1">
        <f>F854+(F866-F854)*5/12</f>
        <v>4779.4753591666667</v>
      </c>
      <c r="G859" s="1">
        <f>G854+(G866-G854)*5/12</f>
        <v>4795.7388333333338</v>
      </c>
      <c r="H859" s="1">
        <f>H854+(H866-H854)*5/12</f>
        <v>4756.1310841666664</v>
      </c>
      <c r="I859" t="str">
        <f>_xlfn.XLOOKUP($A859,ALGLIB_SSA_XAUUSD!$J$2:$J$1001,ALGLIB_SSA_XAUUSD!$K$2:$K$1001,"",0)</f>
        <v>XAUUSD</v>
      </c>
      <c r="J859" t="str">
        <f>_xlfn.XLOOKUP($A859,ALGLIB_SSA_XAUUSD!$J$2:$J$1001,ALGLIB_SSA_XAUUSD!$L$2:$L$1001,"",0)</f>
        <v>M5</v>
      </c>
      <c r="K859">
        <f>_xlfn.XLOOKUP($A859,ALGLIB_SSA_XAUUSD!$J$2:$J$1001,ALGLIB_SSA_XAUUSD!$M$2:$M$1001,"",0)</f>
        <v>4790.4399999999996</v>
      </c>
      <c r="L859">
        <f>_xlfn.XLOOKUP($A859,ALGLIB_SSA_XAUUSD!$J$2:$J$1001,ALGLIB_SSA_XAUUSD!$N$2:$N$1001,"",0)</f>
        <v>4786.7902800000002</v>
      </c>
      <c r="M859">
        <f>_xlfn.XLOOKUP($A859,ALGLIB_SSA_XAUUSD!$J$2:$J$1001,ALGLIB_SSA_XAUUSD!$O$2:$O$1001,"",0)</f>
        <v>4790.2797600000004</v>
      </c>
      <c r="N859">
        <f>_xlfn.XLOOKUP($A859,ALGLIB_SSA_XAUUSD!$J$2:$J$1001,ALGLIB_SSA_XAUUSD!$P$2:$P$1001,"",0)</f>
        <v>4794.1954800000003</v>
      </c>
      <c r="O859">
        <f>_xlfn.XLOOKUP($A859,ALGLIB_SSA_XAUUSD!$J$2:$J$1001,ALGLIB_SSA_XAUUSD!$Q$2:$Q$1001,"",0)</f>
        <v>4782.6100900000001</v>
      </c>
      <c r="R859">
        <f t="shared" si="195"/>
        <v>1775654700</v>
      </c>
      <c r="S859" t="str">
        <f t="shared" si="196"/>
        <v>XAUUSD</v>
      </c>
      <c r="T859" t="str">
        <f t="shared" si="197"/>
        <v>M5</v>
      </c>
      <c r="U859">
        <f t="shared" si="198"/>
        <v>4790.4399999999996</v>
      </c>
      <c r="V859">
        <f t="shared" si="199"/>
        <v>4773.3176058333338</v>
      </c>
      <c r="W859">
        <f t="shared" si="200"/>
        <v>4779.4753591666667</v>
      </c>
      <c r="X859">
        <f t="shared" si="201"/>
        <v>4786.7902800000002</v>
      </c>
      <c r="Y859">
        <f t="shared" si="202"/>
        <v>4790.2797600000004</v>
      </c>
      <c r="Z859">
        <f t="shared" si="203"/>
        <v>4795.7388333333338</v>
      </c>
      <c r="AA859">
        <f t="shared" si="204"/>
        <v>4794.1954800000003</v>
      </c>
      <c r="AB859">
        <f t="shared" si="205"/>
        <v>4756.1310841666664</v>
      </c>
      <c r="AC859">
        <f t="shared" si="206"/>
        <v>4782.6100900000001</v>
      </c>
      <c r="AE859">
        <f t="shared" si="207"/>
        <v>4786.7902800000002</v>
      </c>
      <c r="AF859">
        <f t="shared" si="208"/>
        <v>4795.7388333333338</v>
      </c>
      <c r="AG859">
        <f t="shared" si="209"/>
        <v>4756.1310841666664</v>
      </c>
    </row>
    <row r="860" spans="1:33" x14ac:dyDescent="0.55000000000000004">
      <c r="A860">
        <f>ALGLIB_SSA_XAUUSD!J860</f>
        <v>1775655000</v>
      </c>
      <c r="B860" t="str">
        <f>_xlfn.XLOOKUP($A860,ALGLIB_SSA_XAUUSD!$A$2:$A$1001,ALGLIB_SSA_XAUUSD!$B$2:$B$1001,"",0)</f>
        <v/>
      </c>
      <c r="C860" t="str">
        <f>_xlfn.XLOOKUP($A860,ALGLIB_SSA_XAUUSD!$A$2:$A$1001,ALGLIB_SSA_XAUUSD!$C$2:$C$1001,"",0)</f>
        <v/>
      </c>
      <c r="D860" s="1">
        <f>D854+(D866-D854)*6/12</f>
        <v>4757.3549999999996</v>
      </c>
      <c r="E860" s="1">
        <f>E854+(E866-E854)*6/12</f>
        <v>4772.5148250000002</v>
      </c>
      <c r="F860" s="1">
        <f>F854+(F866-F854)*6/12</f>
        <v>4778.8555049999995</v>
      </c>
      <c r="G860" s="1">
        <f>G854+(G866-G854)*6/12</f>
        <v>4795.0076499999996</v>
      </c>
      <c r="H860" s="1">
        <f>H854+(H866-H854)*6/12</f>
        <v>4755.455395</v>
      </c>
      <c r="I860" t="str">
        <f>_xlfn.XLOOKUP($A860,ALGLIB_SSA_XAUUSD!$J$2:$J$1001,ALGLIB_SSA_XAUUSD!$K$2:$K$1001,"",0)</f>
        <v>XAUUSD</v>
      </c>
      <c r="J860" t="str">
        <f>_xlfn.XLOOKUP($A860,ALGLIB_SSA_XAUUSD!$J$2:$J$1001,ALGLIB_SSA_XAUUSD!$L$2:$L$1001,"",0)</f>
        <v>M5</v>
      </c>
      <c r="K860">
        <f>_xlfn.XLOOKUP($A860,ALGLIB_SSA_XAUUSD!$J$2:$J$1001,ALGLIB_SSA_XAUUSD!$M$2:$M$1001,"",0)</f>
        <v>4783</v>
      </c>
      <c r="L860">
        <f>_xlfn.XLOOKUP($A860,ALGLIB_SSA_XAUUSD!$J$2:$J$1001,ALGLIB_SSA_XAUUSD!$N$2:$N$1001,"",0)</f>
        <v>4783.3597900000004</v>
      </c>
      <c r="M860">
        <f>_xlfn.XLOOKUP($A860,ALGLIB_SSA_XAUUSD!$J$2:$J$1001,ALGLIB_SSA_XAUUSD!$O$2:$O$1001,"",0)</f>
        <v>4786.8197700000001</v>
      </c>
      <c r="N860">
        <f>_xlfn.XLOOKUP($A860,ALGLIB_SSA_XAUUSD!$J$2:$J$1001,ALGLIB_SSA_XAUUSD!$P$2:$P$1001,"",0)</f>
        <v>4791.2545600000003</v>
      </c>
      <c r="O860">
        <f>_xlfn.XLOOKUP($A860,ALGLIB_SSA_XAUUSD!$J$2:$J$1001,ALGLIB_SSA_XAUUSD!$Q$2:$Q$1001,"",0)</f>
        <v>4778.3766800000003</v>
      </c>
      <c r="R860">
        <f t="shared" si="195"/>
        <v>1775655000</v>
      </c>
      <c r="S860" t="str">
        <f t="shared" si="196"/>
        <v>XAUUSD</v>
      </c>
      <c r="T860" t="str">
        <f t="shared" si="197"/>
        <v>M5</v>
      </c>
      <c r="U860">
        <f t="shared" si="198"/>
        <v>4783</v>
      </c>
      <c r="V860">
        <f t="shared" si="199"/>
        <v>4772.5148250000002</v>
      </c>
      <c r="W860">
        <f t="shared" si="200"/>
        <v>4778.8555049999995</v>
      </c>
      <c r="X860">
        <f t="shared" si="201"/>
        <v>4783.3597900000004</v>
      </c>
      <c r="Y860">
        <f t="shared" si="202"/>
        <v>4786.8197700000001</v>
      </c>
      <c r="Z860">
        <f t="shared" si="203"/>
        <v>4795.0076499999996</v>
      </c>
      <c r="AA860">
        <f t="shared" si="204"/>
        <v>4791.2545600000003</v>
      </c>
      <c r="AB860">
        <f t="shared" si="205"/>
        <v>4755.455395</v>
      </c>
      <c r="AC860">
        <f t="shared" si="206"/>
        <v>4778.3766800000003</v>
      </c>
      <c r="AE860">
        <f t="shared" si="207"/>
        <v>4783.3597900000004</v>
      </c>
      <c r="AF860">
        <f t="shared" si="208"/>
        <v>4795.0076499999996</v>
      </c>
      <c r="AG860">
        <f t="shared" si="209"/>
        <v>4755.455395</v>
      </c>
    </row>
    <row r="861" spans="1:33" x14ac:dyDescent="0.55000000000000004">
      <c r="A861">
        <f>ALGLIB_SSA_XAUUSD!J861</f>
        <v>1775655300</v>
      </c>
      <c r="B861" t="str">
        <f>_xlfn.XLOOKUP($A861,ALGLIB_SSA_XAUUSD!$A$2:$A$1001,ALGLIB_SSA_XAUUSD!$B$2:$B$1001,"",0)</f>
        <v/>
      </c>
      <c r="C861" t="str">
        <f>_xlfn.XLOOKUP($A861,ALGLIB_SSA_XAUUSD!$A$2:$A$1001,ALGLIB_SSA_XAUUSD!$C$2:$C$1001,"",0)</f>
        <v/>
      </c>
      <c r="D861" s="1">
        <f>D854+(D866-D854)*7/12</f>
        <v>4753.8908333333329</v>
      </c>
      <c r="E861" s="1">
        <f>E854+(E866-E854)*7/12</f>
        <v>4771.7120441666666</v>
      </c>
      <c r="F861" s="1">
        <f>F854+(F866-F854)*7/12</f>
        <v>4778.2356508333332</v>
      </c>
      <c r="G861" s="1">
        <f>G854+(G866-G854)*7/12</f>
        <v>4794.2764666666662</v>
      </c>
      <c r="H861" s="1">
        <f>H854+(H866-H854)*7/12</f>
        <v>4754.7797058333335</v>
      </c>
      <c r="I861" t="str">
        <f>_xlfn.XLOOKUP($A861,ALGLIB_SSA_XAUUSD!$J$2:$J$1001,ALGLIB_SSA_XAUUSD!$K$2:$K$1001,"",0)</f>
        <v>XAUUSD</v>
      </c>
      <c r="J861" t="str">
        <f>_xlfn.XLOOKUP($A861,ALGLIB_SSA_XAUUSD!$J$2:$J$1001,ALGLIB_SSA_XAUUSD!$L$2:$L$1001,"",0)</f>
        <v>M5</v>
      </c>
      <c r="K861">
        <f>_xlfn.XLOOKUP($A861,ALGLIB_SSA_XAUUSD!$J$2:$J$1001,ALGLIB_SSA_XAUUSD!$M$2:$M$1001,"",0)</f>
        <v>4776.87</v>
      </c>
      <c r="L861">
        <f>_xlfn.XLOOKUP($A861,ALGLIB_SSA_XAUUSD!$J$2:$J$1001,ALGLIB_SSA_XAUUSD!$N$2:$N$1001,"",0)</f>
        <v>4780.9129300000004</v>
      </c>
      <c r="M861">
        <f>_xlfn.XLOOKUP($A861,ALGLIB_SSA_XAUUSD!$J$2:$J$1001,ALGLIB_SSA_XAUUSD!$O$2:$O$1001,"",0)</f>
        <v>4783.8663500000002</v>
      </c>
      <c r="N861">
        <f>_xlfn.XLOOKUP($A861,ALGLIB_SSA_XAUUSD!$J$2:$J$1001,ALGLIB_SSA_XAUUSD!$P$2:$P$1001,"",0)</f>
        <v>4788.8460100000002</v>
      </c>
      <c r="O861">
        <f>_xlfn.XLOOKUP($A861,ALGLIB_SSA_XAUUSD!$J$2:$J$1001,ALGLIB_SSA_XAUUSD!$Q$2:$Q$1001,"",0)</f>
        <v>4775.2587899999999</v>
      </c>
      <c r="R861">
        <f t="shared" si="195"/>
        <v>1775655300</v>
      </c>
      <c r="S861" t="str">
        <f t="shared" si="196"/>
        <v>XAUUSD</v>
      </c>
      <c r="T861" t="str">
        <f t="shared" si="197"/>
        <v>M5</v>
      </c>
      <c r="U861">
        <f t="shared" si="198"/>
        <v>4776.87</v>
      </c>
      <c r="V861">
        <f t="shared" si="199"/>
        <v>4771.7120441666666</v>
      </c>
      <c r="W861">
        <f t="shared" si="200"/>
        <v>4778.2356508333332</v>
      </c>
      <c r="X861">
        <f t="shared" si="201"/>
        <v>4780.9129300000004</v>
      </c>
      <c r="Y861">
        <f t="shared" si="202"/>
        <v>4783.8663500000002</v>
      </c>
      <c r="Z861">
        <f t="shared" si="203"/>
        <v>4794.2764666666662</v>
      </c>
      <c r="AA861">
        <f t="shared" si="204"/>
        <v>4788.8460100000002</v>
      </c>
      <c r="AB861">
        <f t="shared" si="205"/>
        <v>4754.7797058333335</v>
      </c>
      <c r="AC861">
        <f t="shared" si="206"/>
        <v>4775.2587899999999</v>
      </c>
      <c r="AE861">
        <f t="shared" si="207"/>
        <v>4780.9129300000004</v>
      </c>
      <c r="AF861">
        <f t="shared" si="208"/>
        <v>4794.2764666666662</v>
      </c>
      <c r="AG861">
        <f t="shared" si="209"/>
        <v>4754.7797058333335</v>
      </c>
    </row>
    <row r="862" spans="1:33" x14ac:dyDescent="0.55000000000000004">
      <c r="A862">
        <f>ALGLIB_SSA_XAUUSD!J862</f>
        <v>1775655600</v>
      </c>
      <c r="B862" t="str">
        <f>_xlfn.XLOOKUP($A862,ALGLIB_SSA_XAUUSD!$A$2:$A$1001,ALGLIB_SSA_XAUUSD!$B$2:$B$1001,"",0)</f>
        <v/>
      </c>
      <c r="C862" t="str">
        <f>_xlfn.XLOOKUP($A862,ALGLIB_SSA_XAUUSD!$A$2:$A$1001,ALGLIB_SSA_XAUUSD!$C$2:$C$1001,"",0)</f>
        <v/>
      </c>
      <c r="D862" s="1">
        <f>D854+(D866-D854)*8/12</f>
        <v>4750.4266666666663</v>
      </c>
      <c r="E862" s="1">
        <f>E854+(E866-E854)*8/12</f>
        <v>4770.9092633333339</v>
      </c>
      <c r="F862" s="1">
        <f>F854+(F866-F854)*8/12</f>
        <v>4777.6157966666669</v>
      </c>
      <c r="G862" s="1">
        <f>G854+(G866-G854)*8/12</f>
        <v>4793.5452833333329</v>
      </c>
      <c r="H862" s="1">
        <f>H854+(H866-H854)*8/12</f>
        <v>4754.1040166666662</v>
      </c>
      <c r="I862" t="str">
        <f>_xlfn.XLOOKUP($A862,ALGLIB_SSA_XAUUSD!$J$2:$J$1001,ALGLIB_SSA_XAUUSD!$K$2:$K$1001,"",0)</f>
        <v>XAUUSD</v>
      </c>
      <c r="J862" t="str">
        <f>_xlfn.XLOOKUP($A862,ALGLIB_SSA_XAUUSD!$J$2:$J$1001,ALGLIB_SSA_XAUUSD!$L$2:$L$1001,"",0)</f>
        <v>M5</v>
      </c>
      <c r="K862">
        <f>_xlfn.XLOOKUP($A862,ALGLIB_SSA_XAUUSD!$J$2:$J$1001,ALGLIB_SSA_XAUUSD!$M$2:$M$1001,"",0)</f>
        <v>4774.7</v>
      </c>
      <c r="L862">
        <f>_xlfn.XLOOKUP($A862,ALGLIB_SSA_XAUUSD!$J$2:$J$1001,ALGLIB_SSA_XAUUSD!$N$2:$N$1001,"",0)</f>
        <v>4779.6740099999997</v>
      </c>
      <c r="M862">
        <f>_xlfn.XLOOKUP($A862,ALGLIB_SSA_XAUUSD!$J$2:$J$1001,ALGLIB_SSA_XAUUSD!$O$2:$O$1001,"",0)</f>
        <v>4781.7701800000004</v>
      </c>
      <c r="N862">
        <f>_xlfn.XLOOKUP($A862,ALGLIB_SSA_XAUUSD!$J$2:$J$1001,ALGLIB_SSA_XAUUSD!$P$2:$P$1001,"",0)</f>
        <v>4787.3112300000003</v>
      </c>
      <c r="O862">
        <f>_xlfn.XLOOKUP($A862,ALGLIB_SSA_XAUUSD!$J$2:$J$1001,ALGLIB_SSA_XAUUSD!$Q$2:$Q$1001,"",0)</f>
        <v>4773.4138199999998</v>
      </c>
      <c r="R862">
        <f t="shared" si="195"/>
        <v>1775655600</v>
      </c>
      <c r="S862" t="str">
        <f t="shared" si="196"/>
        <v>XAUUSD</v>
      </c>
      <c r="T862" t="str">
        <f t="shared" si="197"/>
        <v>M5</v>
      </c>
      <c r="U862">
        <f t="shared" si="198"/>
        <v>4774.7</v>
      </c>
      <c r="V862">
        <f t="shared" si="199"/>
        <v>4770.9092633333339</v>
      </c>
      <c r="W862">
        <f t="shared" si="200"/>
        <v>4777.6157966666669</v>
      </c>
      <c r="X862">
        <f t="shared" si="201"/>
        <v>4779.6740099999997</v>
      </c>
      <c r="Y862">
        <f t="shared" si="202"/>
        <v>4781.7701800000004</v>
      </c>
      <c r="Z862">
        <f t="shared" si="203"/>
        <v>4793.5452833333329</v>
      </c>
      <c r="AA862">
        <f t="shared" si="204"/>
        <v>4787.3112300000003</v>
      </c>
      <c r="AB862">
        <f t="shared" si="205"/>
        <v>4754.1040166666662</v>
      </c>
      <c r="AC862">
        <f t="shared" si="206"/>
        <v>4773.4138199999998</v>
      </c>
      <c r="AE862">
        <f t="shared" si="207"/>
        <v>4779.6740099999997</v>
      </c>
      <c r="AF862">
        <f t="shared" si="208"/>
        <v>4793.5452833333329</v>
      </c>
      <c r="AG862">
        <f t="shared" si="209"/>
        <v>4754.1040166666662</v>
      </c>
    </row>
    <row r="863" spans="1:33" x14ac:dyDescent="0.55000000000000004">
      <c r="A863">
        <f>ALGLIB_SSA_XAUUSD!J863</f>
        <v>1775655900</v>
      </c>
      <c r="B863" t="str">
        <f>_xlfn.XLOOKUP($A863,ALGLIB_SSA_XAUUSD!$A$2:$A$1001,ALGLIB_SSA_XAUUSD!$B$2:$B$1001,"",0)</f>
        <v/>
      </c>
      <c r="C863" t="str">
        <f>_xlfn.XLOOKUP($A863,ALGLIB_SSA_XAUUSD!$A$2:$A$1001,ALGLIB_SSA_XAUUSD!$C$2:$C$1001,"",0)</f>
        <v/>
      </c>
      <c r="D863" s="1">
        <f>D854+(D866-D854)*9/12</f>
        <v>4746.9624999999996</v>
      </c>
      <c r="E863" s="1">
        <f>E854+(E866-E854)*9/12</f>
        <v>4770.1064825000003</v>
      </c>
      <c r="F863" s="1">
        <f>F854+(F866-F854)*9/12</f>
        <v>4776.9959424999997</v>
      </c>
      <c r="G863" s="1">
        <f>G854+(G866-G854)*9/12</f>
        <v>4792.8140999999996</v>
      </c>
      <c r="H863" s="1">
        <f>H854+(H866-H854)*9/12</f>
        <v>4753.4283274999998</v>
      </c>
      <c r="I863" t="str">
        <f>_xlfn.XLOOKUP($A863,ALGLIB_SSA_XAUUSD!$J$2:$J$1001,ALGLIB_SSA_XAUUSD!$K$2:$K$1001,"",0)</f>
        <v>XAUUSD</v>
      </c>
      <c r="J863" t="str">
        <f>_xlfn.XLOOKUP($A863,ALGLIB_SSA_XAUUSD!$J$2:$J$1001,ALGLIB_SSA_XAUUSD!$L$2:$L$1001,"",0)</f>
        <v>M5</v>
      </c>
      <c r="K863">
        <f>_xlfn.XLOOKUP($A863,ALGLIB_SSA_XAUUSD!$J$2:$J$1001,ALGLIB_SSA_XAUUSD!$M$2:$M$1001,"",0)</f>
        <v>4788.33</v>
      </c>
      <c r="L863">
        <f>_xlfn.XLOOKUP($A863,ALGLIB_SSA_XAUUSD!$J$2:$J$1001,ALGLIB_SSA_XAUUSD!$N$2:$N$1001,"",0)</f>
        <v>4779.5494200000003</v>
      </c>
      <c r="M863">
        <f>_xlfn.XLOOKUP($A863,ALGLIB_SSA_XAUUSD!$J$2:$J$1001,ALGLIB_SSA_XAUUSD!$O$2:$O$1001,"",0)</f>
        <v>4780.6598000000004</v>
      </c>
      <c r="N863">
        <f>_xlfn.XLOOKUP($A863,ALGLIB_SSA_XAUUSD!$J$2:$J$1001,ALGLIB_SSA_XAUUSD!$P$2:$P$1001,"",0)</f>
        <v>4786.7996199999998</v>
      </c>
      <c r="O863">
        <f>_xlfn.XLOOKUP($A863,ALGLIB_SSA_XAUUSD!$J$2:$J$1001,ALGLIB_SSA_XAUUSD!$Q$2:$Q$1001,"",0)</f>
        <v>4772.7595499999998</v>
      </c>
      <c r="R863">
        <f t="shared" si="195"/>
        <v>1775655900</v>
      </c>
      <c r="S863" t="str">
        <f t="shared" si="196"/>
        <v>XAUUSD</v>
      </c>
      <c r="T863" t="str">
        <f t="shared" si="197"/>
        <v>M5</v>
      </c>
      <c r="U863">
        <f t="shared" si="198"/>
        <v>4788.33</v>
      </c>
      <c r="V863">
        <f t="shared" si="199"/>
        <v>4770.1064825000003</v>
      </c>
      <c r="W863">
        <f t="shared" si="200"/>
        <v>4776.9959424999997</v>
      </c>
      <c r="X863">
        <f t="shared" si="201"/>
        <v>4779.5494200000003</v>
      </c>
      <c r="Y863">
        <f t="shared" si="202"/>
        <v>4780.6598000000004</v>
      </c>
      <c r="Z863">
        <f t="shared" si="203"/>
        <v>4792.8140999999996</v>
      </c>
      <c r="AA863">
        <f t="shared" si="204"/>
        <v>4786.7996199999998</v>
      </c>
      <c r="AB863">
        <f t="shared" si="205"/>
        <v>4753.4283274999998</v>
      </c>
      <c r="AC863">
        <f t="shared" si="206"/>
        <v>4772.7595499999998</v>
      </c>
      <c r="AE863">
        <f t="shared" si="207"/>
        <v>4779.5494200000003</v>
      </c>
      <c r="AF863">
        <f t="shared" si="208"/>
        <v>4792.8140999999996</v>
      </c>
      <c r="AG863">
        <f t="shared" si="209"/>
        <v>4753.4283274999998</v>
      </c>
    </row>
    <row r="864" spans="1:33" x14ac:dyDescent="0.55000000000000004">
      <c r="A864">
        <f>ALGLIB_SSA_XAUUSD!J864</f>
        <v>1775656200</v>
      </c>
      <c r="B864" t="str">
        <f>_xlfn.XLOOKUP($A864,ALGLIB_SSA_XAUUSD!$A$2:$A$1001,ALGLIB_SSA_XAUUSD!$B$2:$B$1001,"",0)</f>
        <v/>
      </c>
      <c r="C864" t="str">
        <f>_xlfn.XLOOKUP($A864,ALGLIB_SSA_XAUUSD!$A$2:$A$1001,ALGLIB_SSA_XAUUSD!$C$2:$C$1001,"",0)</f>
        <v/>
      </c>
      <c r="D864" s="1">
        <f>D854+(D866-D854)*10/12</f>
        <v>4743.498333333333</v>
      </c>
      <c r="E864" s="1">
        <f>E854+(E866-E854)*10/12</f>
        <v>4769.3037016666667</v>
      </c>
      <c r="F864" s="1">
        <f>F854+(F866-F854)*10/12</f>
        <v>4776.3760883333334</v>
      </c>
      <c r="G864" s="1">
        <f>G854+(G866-G854)*10/12</f>
        <v>4792.0829166666663</v>
      </c>
      <c r="H864" s="1">
        <f>H854+(H866-H854)*10/12</f>
        <v>4752.7526383333334</v>
      </c>
      <c r="I864" t="str">
        <f>_xlfn.XLOOKUP($A864,ALGLIB_SSA_XAUUSD!$J$2:$J$1001,ALGLIB_SSA_XAUUSD!$K$2:$K$1001,"",0)</f>
        <v>XAUUSD</v>
      </c>
      <c r="J864" t="str">
        <f>_xlfn.XLOOKUP($A864,ALGLIB_SSA_XAUUSD!$J$2:$J$1001,ALGLIB_SSA_XAUUSD!$L$2:$L$1001,"",0)</f>
        <v>M5</v>
      </c>
      <c r="K864">
        <f>_xlfn.XLOOKUP($A864,ALGLIB_SSA_XAUUSD!$J$2:$J$1001,ALGLIB_SSA_XAUUSD!$M$2:$M$1001,"",0)</f>
        <v>4772.01</v>
      </c>
      <c r="L864">
        <f>_xlfn.XLOOKUP($A864,ALGLIB_SSA_XAUUSD!$J$2:$J$1001,ALGLIB_SSA_XAUUSD!$N$2:$N$1001,"",0)</f>
        <v>4779.8642</v>
      </c>
      <c r="M864">
        <f>_xlfn.XLOOKUP($A864,ALGLIB_SSA_XAUUSD!$J$2:$J$1001,ALGLIB_SSA_XAUUSD!$O$2:$O$1001,"",0)</f>
        <v>4780.2619999999997</v>
      </c>
      <c r="N864">
        <f>_xlfn.XLOOKUP($A864,ALGLIB_SSA_XAUUSD!$J$2:$J$1001,ALGLIB_SSA_XAUUSD!$P$2:$P$1001,"",0)</f>
        <v>4786.9199099999996</v>
      </c>
      <c r="O864">
        <f>_xlfn.XLOOKUP($A864,ALGLIB_SSA_XAUUSD!$J$2:$J$1001,ALGLIB_SSA_XAUUSD!$Q$2:$Q$1001,"",0)</f>
        <v>4773.0124800000003</v>
      </c>
      <c r="R864">
        <f t="shared" si="195"/>
        <v>1775656200</v>
      </c>
      <c r="S864" t="str">
        <f t="shared" si="196"/>
        <v>XAUUSD</v>
      </c>
      <c r="T864" t="str">
        <f t="shared" si="197"/>
        <v>M5</v>
      </c>
      <c r="U864">
        <f t="shared" si="198"/>
        <v>4772.01</v>
      </c>
      <c r="V864">
        <f t="shared" si="199"/>
        <v>4769.3037016666667</v>
      </c>
      <c r="W864">
        <f t="shared" si="200"/>
        <v>4776.3760883333334</v>
      </c>
      <c r="X864">
        <f t="shared" si="201"/>
        <v>4779.8642</v>
      </c>
      <c r="Y864">
        <f t="shared" si="202"/>
        <v>4780.2619999999997</v>
      </c>
      <c r="Z864">
        <f t="shared" si="203"/>
        <v>4792.0829166666663</v>
      </c>
      <c r="AA864">
        <f t="shared" si="204"/>
        <v>4786.9199099999996</v>
      </c>
      <c r="AB864">
        <f t="shared" si="205"/>
        <v>4752.7526383333334</v>
      </c>
      <c r="AC864">
        <f t="shared" si="206"/>
        <v>4773.0124800000003</v>
      </c>
      <c r="AE864">
        <f t="shared" si="207"/>
        <v>4779.8642</v>
      </c>
      <c r="AF864">
        <f t="shared" si="208"/>
        <v>4792.0829166666663</v>
      </c>
      <c r="AG864">
        <f t="shared" si="209"/>
        <v>4752.7526383333334</v>
      </c>
    </row>
    <row r="865" spans="1:33" x14ac:dyDescent="0.55000000000000004">
      <c r="A865">
        <f>ALGLIB_SSA_XAUUSD!J865</f>
        <v>1775656500</v>
      </c>
      <c r="B865" t="str">
        <f>_xlfn.XLOOKUP($A865,ALGLIB_SSA_XAUUSD!$A$2:$A$1001,ALGLIB_SSA_XAUUSD!$B$2:$B$1001,"",0)</f>
        <v/>
      </c>
      <c r="C865" t="str">
        <f>_xlfn.XLOOKUP($A865,ALGLIB_SSA_XAUUSD!$A$2:$A$1001,ALGLIB_SSA_XAUUSD!$C$2:$C$1001,"",0)</f>
        <v/>
      </c>
      <c r="D865" s="1">
        <f>D854+(D866-D854)*11/12</f>
        <v>4740.0341666666664</v>
      </c>
      <c r="E865" s="1">
        <f>E854+(E866-E854)*11/12</f>
        <v>4768.500920833334</v>
      </c>
      <c r="F865" s="1">
        <f>F854+(F866-F854)*11/12</f>
        <v>4775.7562341666662</v>
      </c>
      <c r="G865" s="1">
        <f>G854+(G866-G854)*11/12</f>
        <v>4791.351733333333</v>
      </c>
      <c r="H865" s="1">
        <f>H854+(H866-H854)*11/12</f>
        <v>4752.0769491666661</v>
      </c>
      <c r="I865" t="str">
        <f>_xlfn.XLOOKUP($A865,ALGLIB_SSA_XAUUSD!$J$2:$J$1001,ALGLIB_SSA_XAUUSD!$K$2:$K$1001,"",0)</f>
        <v>XAUUSD</v>
      </c>
      <c r="J865" t="str">
        <f>_xlfn.XLOOKUP($A865,ALGLIB_SSA_XAUUSD!$J$2:$J$1001,ALGLIB_SSA_XAUUSD!$L$2:$L$1001,"",0)</f>
        <v>M5</v>
      </c>
      <c r="K865">
        <f>_xlfn.XLOOKUP($A865,ALGLIB_SSA_XAUUSD!$J$2:$J$1001,ALGLIB_SSA_XAUUSD!$M$2:$M$1001,"",0)</f>
        <v>4778.1400000000003</v>
      </c>
      <c r="L865">
        <f>_xlfn.XLOOKUP($A865,ALGLIB_SSA_XAUUSD!$J$2:$J$1001,ALGLIB_SSA_XAUUSD!$N$2:$N$1001,"",0)</f>
        <v>4780.5861000000004</v>
      </c>
      <c r="M865">
        <f>_xlfn.XLOOKUP($A865,ALGLIB_SSA_XAUUSD!$J$2:$J$1001,ALGLIB_SSA_XAUUSD!$O$2:$O$1001,"",0)</f>
        <v>4780.4240499999996</v>
      </c>
      <c r="N865">
        <f>_xlfn.XLOOKUP($A865,ALGLIB_SSA_XAUUSD!$J$2:$J$1001,ALGLIB_SSA_XAUUSD!$P$2:$P$1001,"",0)</f>
        <v>4787.3093399999998</v>
      </c>
      <c r="O865">
        <f>_xlfn.XLOOKUP($A865,ALGLIB_SSA_XAUUSD!$J$2:$J$1001,ALGLIB_SSA_XAUUSD!$Q$2:$Q$1001,"",0)</f>
        <v>4773.8096400000004</v>
      </c>
      <c r="R865">
        <f t="shared" si="195"/>
        <v>1775656500</v>
      </c>
      <c r="S865" t="str">
        <f t="shared" si="196"/>
        <v>XAUUSD</v>
      </c>
      <c r="T865" t="str">
        <f t="shared" si="197"/>
        <v>M5</v>
      </c>
      <c r="U865">
        <f t="shared" si="198"/>
        <v>4778.1400000000003</v>
      </c>
      <c r="V865">
        <f t="shared" si="199"/>
        <v>4768.500920833334</v>
      </c>
      <c r="W865">
        <f t="shared" si="200"/>
        <v>4775.7562341666662</v>
      </c>
      <c r="X865">
        <f t="shared" si="201"/>
        <v>4780.5861000000004</v>
      </c>
      <c r="Y865">
        <f t="shared" si="202"/>
        <v>4780.4240499999996</v>
      </c>
      <c r="Z865">
        <f t="shared" si="203"/>
        <v>4791.351733333333</v>
      </c>
      <c r="AA865">
        <f t="shared" si="204"/>
        <v>4787.3093399999998</v>
      </c>
      <c r="AB865">
        <f t="shared" si="205"/>
        <v>4752.0769491666661</v>
      </c>
      <c r="AC865">
        <f t="shared" si="206"/>
        <v>4773.8096400000004</v>
      </c>
      <c r="AE865">
        <f t="shared" si="207"/>
        <v>4780.5861000000004</v>
      </c>
      <c r="AF865">
        <f t="shared" si="208"/>
        <v>4791.351733333333</v>
      </c>
      <c r="AG865">
        <f t="shared" si="209"/>
        <v>4752.0769491666661</v>
      </c>
    </row>
    <row r="866" spans="1:33" x14ac:dyDescent="0.55000000000000004">
      <c r="A866">
        <f>ALGLIB_SSA_XAUUSD!J866</f>
        <v>1775656800</v>
      </c>
      <c r="B866" t="str">
        <f>_xlfn.XLOOKUP($A866,ALGLIB_SSA_XAUUSD!$A$2:$A$1001,ALGLIB_SSA_XAUUSD!$B$2:$B$1001,"",0)</f>
        <v>XAUUSD</v>
      </c>
      <c r="C866" t="str">
        <f>_xlfn.XLOOKUP($A866,ALGLIB_SSA_XAUUSD!$A$2:$A$1001,ALGLIB_SSA_XAUUSD!$C$2:$C$1001,"",0)</f>
        <v>H1</v>
      </c>
      <c r="D866" s="2">
        <f>_xlfn.XLOOKUP($A866,ALGLIB_SSA_XAUUSD!$A$2:$A$1001,ALGLIB_SSA_XAUUSD!$D$2:$D$1001,"",0)</f>
        <v>4736.57</v>
      </c>
      <c r="E866" s="2">
        <f>_xlfn.XLOOKUP($A866,ALGLIB_SSA_XAUUSD!$A$2:$A$1001,ALGLIB_SSA_XAUUSD!$E$2:$E$1001,"",0)</f>
        <v>4767.6981400000004</v>
      </c>
      <c r="F866" s="2">
        <f>_xlfn.XLOOKUP($A866,ALGLIB_SSA_XAUUSD!$A$2:$A$1001,ALGLIB_SSA_XAUUSD!$F$2:$F$1001,"",0)</f>
        <v>4775.1363799999999</v>
      </c>
      <c r="G866" s="2">
        <f>_xlfn.XLOOKUP($A866,ALGLIB_SSA_XAUUSD!$A$2:$A$1001,ALGLIB_SSA_XAUUSD!$G$2:$G$1001,"",0)</f>
        <v>4790.6205499999996</v>
      </c>
      <c r="H866" s="2">
        <f>_xlfn.XLOOKUP($A866,ALGLIB_SSA_XAUUSD!$A$2:$A$1001,ALGLIB_SSA_XAUUSD!$H$2:$H$1001,"",0)</f>
        <v>4751.4012599999996</v>
      </c>
      <c r="I866" t="str">
        <f>_xlfn.XLOOKUP($A866,ALGLIB_SSA_XAUUSD!$J$2:$J$1001,ALGLIB_SSA_XAUUSD!$K$2:$K$1001,"",0)</f>
        <v>XAUUSD</v>
      </c>
      <c r="J866" t="str">
        <f>_xlfn.XLOOKUP($A866,ALGLIB_SSA_XAUUSD!$J$2:$J$1001,ALGLIB_SSA_XAUUSD!$L$2:$L$1001,"",0)</f>
        <v>M5</v>
      </c>
      <c r="K866">
        <f>_xlfn.XLOOKUP($A866,ALGLIB_SSA_XAUUSD!$J$2:$J$1001,ALGLIB_SSA_XAUUSD!$M$2:$M$1001,"",0)</f>
        <v>4785.59</v>
      </c>
      <c r="L866">
        <f>_xlfn.XLOOKUP($A866,ALGLIB_SSA_XAUUSD!$J$2:$J$1001,ALGLIB_SSA_XAUUSD!$N$2:$N$1001,"",0)</f>
        <v>4781.0780699999996</v>
      </c>
      <c r="M866">
        <f>_xlfn.XLOOKUP($A866,ALGLIB_SSA_XAUUSD!$J$2:$J$1001,ALGLIB_SSA_XAUUSD!$O$2:$O$1001,"",0)</f>
        <v>4780.7510599999996</v>
      </c>
      <c r="N866">
        <f>_xlfn.XLOOKUP($A866,ALGLIB_SSA_XAUUSD!$J$2:$J$1001,ALGLIB_SSA_XAUUSD!$P$2:$P$1001,"",0)</f>
        <v>4787.7329600000003</v>
      </c>
      <c r="O866">
        <f>_xlfn.XLOOKUP($A866,ALGLIB_SSA_XAUUSD!$J$2:$J$1001,ALGLIB_SSA_XAUUSD!$Q$2:$Q$1001,"",0)</f>
        <v>4774.7159300000003</v>
      </c>
      <c r="R866">
        <f t="shared" si="195"/>
        <v>1775656800</v>
      </c>
      <c r="S866" t="str">
        <f t="shared" si="196"/>
        <v>XAUUSD</v>
      </c>
      <c r="T866" t="str">
        <f t="shared" si="197"/>
        <v>M5</v>
      </c>
      <c r="U866">
        <f t="shared" si="198"/>
        <v>4785.59</v>
      </c>
      <c r="V866">
        <f t="shared" si="199"/>
        <v>4767.6981400000004</v>
      </c>
      <c r="W866">
        <f t="shared" si="200"/>
        <v>4775.1363799999999</v>
      </c>
      <c r="X866">
        <f t="shared" si="201"/>
        <v>4781.0780699999996</v>
      </c>
      <c r="Y866">
        <f t="shared" si="202"/>
        <v>4780.7510599999996</v>
      </c>
      <c r="Z866">
        <f t="shared" si="203"/>
        <v>4790.6205499999996</v>
      </c>
      <c r="AA866">
        <f t="shared" si="204"/>
        <v>4787.7329600000003</v>
      </c>
      <c r="AB866">
        <f t="shared" si="205"/>
        <v>4751.4012599999996</v>
      </c>
      <c r="AC866">
        <f t="shared" si="206"/>
        <v>4774.7159300000003</v>
      </c>
      <c r="AE866">
        <f t="shared" si="207"/>
        <v>4781.0780699999996</v>
      </c>
      <c r="AF866">
        <f t="shared" si="208"/>
        <v>4790.6205499999996</v>
      </c>
      <c r="AG866">
        <f t="shared" si="209"/>
        <v>4751.4012599999996</v>
      </c>
    </row>
    <row r="867" spans="1:33" x14ac:dyDescent="0.55000000000000004">
      <c r="A867">
        <f>ALGLIB_SSA_XAUUSD!J867</f>
        <v>1775657100</v>
      </c>
      <c r="B867" t="str">
        <f>_xlfn.XLOOKUP($A867,ALGLIB_SSA_XAUUSD!$A$2:$A$1001,ALGLIB_SSA_XAUUSD!$B$2:$B$1001,"",0)</f>
        <v/>
      </c>
      <c r="C867" t="str">
        <f>_xlfn.XLOOKUP($A867,ALGLIB_SSA_XAUUSD!$A$2:$A$1001,ALGLIB_SSA_XAUUSD!$C$2:$C$1001,"",0)</f>
        <v/>
      </c>
      <c r="D867" s="1">
        <f>D866+(D878-D866)*1/12</f>
        <v>4738.246666666666</v>
      </c>
      <c r="E867" s="1">
        <f>E866+(E878-E866)*1/12</f>
        <v>4766.8183875000004</v>
      </c>
      <c r="F867" s="1">
        <f>F866+(F878-F866)*1/12</f>
        <v>4774.3865774999995</v>
      </c>
      <c r="G867" s="1">
        <f>G866+(G878-G866)*1/12</f>
        <v>4789.6710599999997</v>
      </c>
      <c r="H867" s="1">
        <f>H866+(H878-H866)*1/12</f>
        <v>4750.6854041666666</v>
      </c>
      <c r="I867" t="str">
        <f>_xlfn.XLOOKUP($A867,ALGLIB_SSA_XAUUSD!$J$2:$J$1001,ALGLIB_SSA_XAUUSD!$K$2:$K$1001,"",0)</f>
        <v>XAUUSD</v>
      </c>
      <c r="J867" t="str">
        <f>_xlfn.XLOOKUP($A867,ALGLIB_SSA_XAUUSD!$J$2:$J$1001,ALGLIB_SSA_XAUUSD!$L$2:$L$1001,"",0)</f>
        <v>M5</v>
      </c>
      <c r="K867">
        <f>_xlfn.XLOOKUP($A867,ALGLIB_SSA_XAUUSD!$J$2:$J$1001,ALGLIB_SSA_XAUUSD!$M$2:$M$1001,"",0)</f>
        <v>4786.4399999999996</v>
      </c>
      <c r="L867">
        <f>_xlfn.XLOOKUP($A867,ALGLIB_SSA_XAUUSD!$J$2:$J$1001,ALGLIB_SSA_XAUUSD!$N$2:$N$1001,"",0)</f>
        <v>4780.7162799999996</v>
      </c>
      <c r="M867">
        <f>_xlfn.XLOOKUP($A867,ALGLIB_SSA_XAUUSD!$J$2:$J$1001,ALGLIB_SSA_XAUUSD!$O$2:$O$1001,"",0)</f>
        <v>4780.7336699999996</v>
      </c>
      <c r="N867">
        <f>_xlfn.XLOOKUP($A867,ALGLIB_SSA_XAUUSD!$J$2:$J$1001,ALGLIB_SSA_XAUUSD!$P$2:$P$1001,"",0)</f>
        <v>4787.52657</v>
      </c>
      <c r="O867">
        <f>_xlfn.XLOOKUP($A867,ALGLIB_SSA_XAUUSD!$J$2:$J$1001,ALGLIB_SSA_XAUUSD!$Q$2:$Q$1001,"",0)</f>
        <v>4775.03971</v>
      </c>
      <c r="R867">
        <f t="shared" si="195"/>
        <v>1775657100</v>
      </c>
      <c r="S867" t="str">
        <f t="shared" si="196"/>
        <v>XAUUSD</v>
      </c>
      <c r="T867" t="str">
        <f t="shared" si="197"/>
        <v>M5</v>
      </c>
      <c r="U867">
        <f t="shared" si="198"/>
        <v>4786.4399999999996</v>
      </c>
      <c r="V867">
        <f t="shared" si="199"/>
        <v>4766.8183875000004</v>
      </c>
      <c r="W867">
        <f t="shared" si="200"/>
        <v>4774.3865774999995</v>
      </c>
      <c r="X867">
        <f t="shared" si="201"/>
        <v>4780.7162799999996</v>
      </c>
      <c r="Y867">
        <f t="shared" si="202"/>
        <v>4780.7336699999996</v>
      </c>
      <c r="Z867">
        <f t="shared" si="203"/>
        <v>4789.6710599999997</v>
      </c>
      <c r="AA867">
        <f t="shared" si="204"/>
        <v>4787.52657</v>
      </c>
      <c r="AB867">
        <f t="shared" si="205"/>
        <v>4750.6854041666666</v>
      </c>
      <c r="AC867">
        <f t="shared" si="206"/>
        <v>4775.03971</v>
      </c>
      <c r="AE867">
        <f t="shared" si="207"/>
        <v>4780.7162799999996</v>
      </c>
      <c r="AF867">
        <f t="shared" si="208"/>
        <v>4789.6710599999997</v>
      </c>
      <c r="AG867">
        <f t="shared" si="209"/>
        <v>4750.6854041666666</v>
      </c>
    </row>
    <row r="868" spans="1:33" x14ac:dyDescent="0.55000000000000004">
      <c r="A868">
        <f>ALGLIB_SSA_XAUUSD!J868</f>
        <v>1775657400</v>
      </c>
      <c r="B868" t="str">
        <f>_xlfn.XLOOKUP($A868,ALGLIB_SSA_XAUUSD!$A$2:$A$1001,ALGLIB_SSA_XAUUSD!$B$2:$B$1001,"",0)</f>
        <v/>
      </c>
      <c r="C868" t="str">
        <f>_xlfn.XLOOKUP($A868,ALGLIB_SSA_XAUUSD!$A$2:$A$1001,ALGLIB_SSA_XAUUSD!$C$2:$C$1001,"",0)</f>
        <v/>
      </c>
      <c r="D868" s="1">
        <f>D866+(D878-D866)*2/12</f>
        <v>4739.9233333333332</v>
      </c>
      <c r="E868" s="1">
        <f>E866+(E878-E866)*2/12</f>
        <v>4765.9386350000004</v>
      </c>
      <c r="F868" s="1">
        <f>F866+(F878-F866)*2/12</f>
        <v>4773.6367749999999</v>
      </c>
      <c r="G868" s="1">
        <f>G866+(G878-G866)*2/12</f>
        <v>4788.7215699999997</v>
      </c>
      <c r="H868" s="1">
        <f>H866+(H878-H866)*2/12</f>
        <v>4749.9695483333326</v>
      </c>
      <c r="I868" t="str">
        <f>_xlfn.XLOOKUP($A868,ALGLIB_SSA_XAUUSD!$J$2:$J$1001,ALGLIB_SSA_XAUUSD!$K$2:$K$1001,"",0)</f>
        <v>XAUUSD</v>
      </c>
      <c r="J868" t="str">
        <f>_xlfn.XLOOKUP($A868,ALGLIB_SSA_XAUUSD!$J$2:$J$1001,ALGLIB_SSA_XAUUSD!$L$2:$L$1001,"",0)</f>
        <v>M5</v>
      </c>
      <c r="K868">
        <f>_xlfn.XLOOKUP($A868,ALGLIB_SSA_XAUUSD!$J$2:$J$1001,ALGLIB_SSA_XAUUSD!$M$2:$M$1001,"",0)</f>
        <v>4780.25</v>
      </c>
      <c r="L868">
        <f>_xlfn.XLOOKUP($A868,ALGLIB_SSA_XAUUSD!$J$2:$J$1001,ALGLIB_SSA_XAUUSD!$N$2:$N$1001,"",0)</f>
        <v>4779.1966400000001</v>
      </c>
      <c r="M868">
        <f>_xlfn.XLOOKUP($A868,ALGLIB_SSA_XAUUSD!$J$2:$J$1001,ALGLIB_SSA_XAUUSD!$O$2:$O$1001,"",0)</f>
        <v>4779.9651599999997</v>
      </c>
      <c r="N868">
        <f>_xlfn.XLOOKUP($A868,ALGLIB_SSA_XAUUSD!$J$2:$J$1001,ALGLIB_SSA_XAUUSD!$P$2:$P$1001,"",0)</f>
        <v>4786.3918299999996</v>
      </c>
      <c r="O868">
        <f>_xlfn.XLOOKUP($A868,ALGLIB_SSA_XAUUSD!$J$2:$J$1001,ALGLIB_SSA_XAUUSD!$Q$2:$Q$1001,"",0)</f>
        <v>4774.3681500000002</v>
      </c>
      <c r="R868">
        <f t="shared" si="195"/>
        <v>1775657400</v>
      </c>
      <c r="S868" t="str">
        <f t="shared" si="196"/>
        <v>XAUUSD</v>
      </c>
      <c r="T868" t="str">
        <f t="shared" si="197"/>
        <v>M5</v>
      </c>
      <c r="U868">
        <f t="shared" si="198"/>
        <v>4780.25</v>
      </c>
      <c r="V868">
        <f t="shared" si="199"/>
        <v>4765.9386350000004</v>
      </c>
      <c r="W868">
        <f t="shared" si="200"/>
        <v>4773.6367749999999</v>
      </c>
      <c r="X868">
        <f t="shared" si="201"/>
        <v>4779.1966400000001</v>
      </c>
      <c r="Y868">
        <f t="shared" si="202"/>
        <v>4779.9651599999997</v>
      </c>
      <c r="Z868">
        <f t="shared" si="203"/>
        <v>4788.7215699999997</v>
      </c>
      <c r="AA868">
        <f t="shared" si="204"/>
        <v>4786.3918299999996</v>
      </c>
      <c r="AB868">
        <f t="shared" si="205"/>
        <v>4749.9695483333326</v>
      </c>
      <c r="AC868">
        <f t="shared" si="206"/>
        <v>4774.3681500000002</v>
      </c>
      <c r="AE868">
        <f t="shared" si="207"/>
        <v>4779.1966400000001</v>
      </c>
      <c r="AF868">
        <f t="shared" si="208"/>
        <v>4788.7215699999997</v>
      </c>
      <c r="AG868">
        <f t="shared" si="209"/>
        <v>4749.9695483333326</v>
      </c>
    </row>
    <row r="869" spans="1:33" x14ac:dyDescent="0.55000000000000004">
      <c r="A869">
        <f>ALGLIB_SSA_XAUUSD!J869</f>
        <v>1775657700</v>
      </c>
      <c r="B869" t="str">
        <f>_xlfn.XLOOKUP($A869,ALGLIB_SSA_XAUUSD!$A$2:$A$1001,ALGLIB_SSA_XAUUSD!$B$2:$B$1001,"",0)</f>
        <v/>
      </c>
      <c r="C869" t="str">
        <f>_xlfn.XLOOKUP($A869,ALGLIB_SSA_XAUUSD!$A$2:$A$1001,ALGLIB_SSA_XAUUSD!$C$2:$C$1001,"",0)</f>
        <v/>
      </c>
      <c r="D869" s="1">
        <f>D866+(D878-D866)*3/12</f>
        <v>4741.5999999999995</v>
      </c>
      <c r="E869" s="1">
        <f>E866+(E878-E866)*3/12</f>
        <v>4765.0588825000004</v>
      </c>
      <c r="F869" s="1">
        <f>F866+(F878-F866)*3/12</f>
        <v>4772.8869725000004</v>
      </c>
      <c r="G869" s="1">
        <f>G866+(G878-G866)*3/12</f>
        <v>4787.7720799999997</v>
      </c>
      <c r="H869" s="1">
        <f>H866+(H878-H866)*3/12</f>
        <v>4749.2536924999995</v>
      </c>
      <c r="I869" t="str">
        <f>_xlfn.XLOOKUP($A869,ALGLIB_SSA_XAUUSD!$J$2:$J$1001,ALGLIB_SSA_XAUUSD!$K$2:$K$1001,"",0)</f>
        <v>XAUUSD</v>
      </c>
      <c r="J869" t="str">
        <f>_xlfn.XLOOKUP($A869,ALGLIB_SSA_XAUUSD!$J$2:$J$1001,ALGLIB_SSA_XAUUSD!$L$2:$L$1001,"",0)</f>
        <v>M5</v>
      </c>
      <c r="K869">
        <f>_xlfn.XLOOKUP($A869,ALGLIB_SSA_XAUUSD!$J$2:$J$1001,ALGLIB_SSA_XAUUSD!$M$2:$M$1001,"",0)</f>
        <v>4773.1400000000003</v>
      </c>
      <c r="L869">
        <f>_xlfn.XLOOKUP($A869,ALGLIB_SSA_XAUUSD!$J$2:$J$1001,ALGLIB_SSA_XAUUSD!$N$2:$N$1001,"",0)</f>
        <v>4776.5552900000002</v>
      </c>
      <c r="M869">
        <f>_xlfn.XLOOKUP($A869,ALGLIB_SSA_XAUUSD!$J$2:$J$1001,ALGLIB_SSA_XAUUSD!$O$2:$O$1001,"",0)</f>
        <v>4778.2602200000001</v>
      </c>
      <c r="N869">
        <f>_xlfn.XLOOKUP($A869,ALGLIB_SSA_XAUUSD!$J$2:$J$1001,ALGLIB_SSA_XAUUSD!$P$2:$P$1001,"",0)</f>
        <v>4784.2936399999999</v>
      </c>
      <c r="O869">
        <f>_xlfn.XLOOKUP($A869,ALGLIB_SSA_XAUUSD!$J$2:$J$1001,ALGLIB_SSA_XAUUSD!$Q$2:$Q$1001,"",0)</f>
        <v>4772.3850499999999</v>
      </c>
      <c r="R869">
        <f t="shared" si="195"/>
        <v>1775657700</v>
      </c>
      <c r="S869" t="str">
        <f t="shared" si="196"/>
        <v>XAUUSD</v>
      </c>
      <c r="T869" t="str">
        <f t="shared" si="197"/>
        <v>M5</v>
      </c>
      <c r="U869">
        <f t="shared" si="198"/>
        <v>4773.1400000000003</v>
      </c>
      <c r="V869">
        <f t="shared" si="199"/>
        <v>4765.0588825000004</v>
      </c>
      <c r="W869">
        <f t="shared" si="200"/>
        <v>4772.8869725000004</v>
      </c>
      <c r="X869">
        <f t="shared" si="201"/>
        <v>4776.5552900000002</v>
      </c>
      <c r="Y869">
        <f t="shared" si="202"/>
        <v>4778.2602200000001</v>
      </c>
      <c r="Z869">
        <f t="shared" si="203"/>
        <v>4787.7720799999997</v>
      </c>
      <c r="AA869">
        <f t="shared" si="204"/>
        <v>4784.2936399999999</v>
      </c>
      <c r="AB869">
        <f t="shared" si="205"/>
        <v>4749.2536924999995</v>
      </c>
      <c r="AC869">
        <f t="shared" si="206"/>
        <v>4772.3850499999999</v>
      </c>
      <c r="AE869">
        <f t="shared" si="207"/>
        <v>4776.5552900000002</v>
      </c>
      <c r="AF869">
        <f t="shared" si="208"/>
        <v>4787.7720799999997</v>
      </c>
      <c r="AG869">
        <f t="shared" si="209"/>
        <v>4749.2536924999995</v>
      </c>
    </row>
    <row r="870" spans="1:33" x14ac:dyDescent="0.55000000000000004">
      <c r="A870">
        <f>ALGLIB_SSA_XAUUSD!J870</f>
        <v>1775658000</v>
      </c>
      <c r="B870" t="str">
        <f>_xlfn.XLOOKUP($A870,ALGLIB_SSA_XAUUSD!$A$2:$A$1001,ALGLIB_SSA_XAUUSD!$B$2:$B$1001,"",0)</f>
        <v/>
      </c>
      <c r="C870" t="str">
        <f>_xlfn.XLOOKUP($A870,ALGLIB_SSA_XAUUSD!$A$2:$A$1001,ALGLIB_SSA_XAUUSD!$C$2:$C$1001,"",0)</f>
        <v/>
      </c>
      <c r="D870" s="1">
        <f>D866+(D878-D866)*4/12</f>
        <v>4743.2766666666666</v>
      </c>
      <c r="E870" s="1">
        <f>E866+(E878-E866)*4/12</f>
        <v>4764.1791300000004</v>
      </c>
      <c r="F870" s="1">
        <f>F866+(F878-F866)*4/12</f>
        <v>4772.13717</v>
      </c>
      <c r="G870" s="1">
        <f>G866+(G878-G866)*4/12</f>
        <v>4786.8225899999998</v>
      </c>
      <c r="H870" s="1">
        <f>H866+(H878-H866)*4/12</f>
        <v>4748.5378366666664</v>
      </c>
      <c r="I870" t="str">
        <f>_xlfn.XLOOKUP($A870,ALGLIB_SSA_XAUUSD!$J$2:$J$1001,ALGLIB_SSA_XAUUSD!$K$2:$K$1001,"",0)</f>
        <v>XAUUSD</v>
      </c>
      <c r="J870" t="str">
        <f>_xlfn.XLOOKUP($A870,ALGLIB_SSA_XAUUSD!$J$2:$J$1001,ALGLIB_SSA_XAUUSD!$L$2:$L$1001,"",0)</f>
        <v>M5</v>
      </c>
      <c r="K870">
        <f>_xlfn.XLOOKUP($A870,ALGLIB_SSA_XAUUSD!$J$2:$J$1001,ALGLIB_SSA_XAUUSD!$M$2:$M$1001,"",0)</f>
        <v>4774.4399999999996</v>
      </c>
      <c r="L870">
        <f>_xlfn.XLOOKUP($A870,ALGLIB_SSA_XAUUSD!$J$2:$J$1001,ALGLIB_SSA_XAUUSD!$N$2:$N$1001,"",0)</f>
        <v>4773.0015000000003</v>
      </c>
      <c r="M870">
        <f>_xlfn.XLOOKUP($A870,ALGLIB_SSA_XAUUSD!$J$2:$J$1001,ALGLIB_SSA_XAUUSD!$O$2:$O$1001,"",0)</f>
        <v>4775.6308600000002</v>
      </c>
      <c r="N870">
        <f>_xlfn.XLOOKUP($A870,ALGLIB_SSA_XAUUSD!$J$2:$J$1001,ALGLIB_SSA_XAUUSD!$P$2:$P$1001,"",0)</f>
        <v>4781.2337299999999</v>
      </c>
      <c r="O870">
        <f>_xlfn.XLOOKUP($A870,ALGLIB_SSA_XAUUSD!$J$2:$J$1001,ALGLIB_SSA_XAUUSD!$Q$2:$Q$1001,"",0)</f>
        <v>4769.16669</v>
      </c>
      <c r="R870">
        <f t="shared" si="195"/>
        <v>1775658000</v>
      </c>
      <c r="S870" t="str">
        <f t="shared" si="196"/>
        <v>XAUUSD</v>
      </c>
      <c r="T870" t="str">
        <f t="shared" si="197"/>
        <v>M5</v>
      </c>
      <c r="U870">
        <f t="shared" si="198"/>
        <v>4774.4399999999996</v>
      </c>
      <c r="V870">
        <f t="shared" si="199"/>
        <v>4764.1791300000004</v>
      </c>
      <c r="W870">
        <f t="shared" si="200"/>
        <v>4772.13717</v>
      </c>
      <c r="X870">
        <f t="shared" si="201"/>
        <v>4773.0015000000003</v>
      </c>
      <c r="Y870">
        <f t="shared" si="202"/>
        <v>4775.6308600000002</v>
      </c>
      <c r="Z870">
        <f t="shared" si="203"/>
        <v>4786.8225899999998</v>
      </c>
      <c r="AA870">
        <f t="shared" si="204"/>
        <v>4781.2337299999999</v>
      </c>
      <c r="AB870">
        <f t="shared" si="205"/>
        <v>4748.5378366666664</v>
      </c>
      <c r="AC870">
        <f t="shared" si="206"/>
        <v>4769.16669</v>
      </c>
      <c r="AE870">
        <f t="shared" si="207"/>
        <v>4773.0015000000003</v>
      </c>
      <c r="AF870">
        <f t="shared" si="208"/>
        <v>4786.8225899999998</v>
      </c>
      <c r="AG870">
        <f t="shared" si="209"/>
        <v>4748.5378366666664</v>
      </c>
    </row>
    <row r="871" spans="1:33" x14ac:dyDescent="0.55000000000000004">
      <c r="A871">
        <f>ALGLIB_SSA_XAUUSD!J871</f>
        <v>1775658300</v>
      </c>
      <c r="B871" t="str">
        <f>_xlfn.XLOOKUP($A871,ALGLIB_SSA_XAUUSD!$A$2:$A$1001,ALGLIB_SSA_XAUUSD!$B$2:$B$1001,"",0)</f>
        <v/>
      </c>
      <c r="C871" t="str">
        <f>_xlfn.XLOOKUP($A871,ALGLIB_SSA_XAUUSD!$A$2:$A$1001,ALGLIB_SSA_XAUUSD!$C$2:$C$1001,"",0)</f>
        <v/>
      </c>
      <c r="D871" s="1">
        <f>D866+(D878-D866)*5/12</f>
        <v>4744.9533333333329</v>
      </c>
      <c r="E871" s="1">
        <f>E866+(E878-E866)*5/12</f>
        <v>4763.2993775000004</v>
      </c>
      <c r="F871" s="1">
        <f>F866+(F878-F866)*5/12</f>
        <v>4771.3873674999995</v>
      </c>
      <c r="G871" s="1">
        <f>G866+(G878-G866)*5/12</f>
        <v>4785.8730999999998</v>
      </c>
      <c r="H871" s="1">
        <f>H866+(H878-H866)*5/12</f>
        <v>4747.8219808333333</v>
      </c>
      <c r="I871" t="str">
        <f>_xlfn.XLOOKUP($A871,ALGLIB_SSA_XAUUSD!$J$2:$J$1001,ALGLIB_SSA_XAUUSD!$K$2:$K$1001,"",0)</f>
        <v>XAUUSD</v>
      </c>
      <c r="J871" t="str">
        <f>_xlfn.XLOOKUP($A871,ALGLIB_SSA_XAUUSD!$J$2:$J$1001,ALGLIB_SSA_XAUUSD!$L$2:$L$1001,"",0)</f>
        <v>M5</v>
      </c>
      <c r="K871">
        <f>_xlfn.XLOOKUP($A871,ALGLIB_SSA_XAUUSD!$J$2:$J$1001,ALGLIB_SSA_XAUUSD!$M$2:$M$1001,"",0)</f>
        <v>4767.49</v>
      </c>
      <c r="L871">
        <f>_xlfn.XLOOKUP($A871,ALGLIB_SSA_XAUUSD!$J$2:$J$1001,ALGLIB_SSA_XAUUSD!$N$2:$N$1001,"",0)</f>
        <v>4768.6520200000004</v>
      </c>
      <c r="M871">
        <f>_xlfn.XLOOKUP($A871,ALGLIB_SSA_XAUUSD!$J$2:$J$1001,ALGLIB_SSA_XAUUSD!$O$2:$O$1001,"",0)</f>
        <v>4772.1414400000003</v>
      </c>
      <c r="N871">
        <f>_xlfn.XLOOKUP($A871,ALGLIB_SSA_XAUUSD!$J$2:$J$1001,ALGLIB_SSA_XAUUSD!$P$2:$P$1001,"",0)</f>
        <v>4777.4163200000003</v>
      </c>
      <c r="O871">
        <f>_xlfn.XLOOKUP($A871,ALGLIB_SSA_XAUUSD!$J$2:$J$1001,ALGLIB_SSA_XAUUSD!$Q$2:$Q$1001,"",0)</f>
        <v>4764.8182900000002</v>
      </c>
      <c r="R871">
        <f t="shared" si="195"/>
        <v>1775658300</v>
      </c>
      <c r="S871" t="str">
        <f t="shared" si="196"/>
        <v>XAUUSD</v>
      </c>
      <c r="T871" t="str">
        <f t="shared" si="197"/>
        <v>M5</v>
      </c>
      <c r="U871">
        <f t="shared" si="198"/>
        <v>4767.49</v>
      </c>
      <c r="V871">
        <f t="shared" si="199"/>
        <v>4763.2993775000004</v>
      </c>
      <c r="W871">
        <f t="shared" si="200"/>
        <v>4771.3873674999995</v>
      </c>
      <c r="X871">
        <f t="shared" si="201"/>
        <v>4768.6520200000004</v>
      </c>
      <c r="Y871">
        <f t="shared" si="202"/>
        <v>4772.1414400000003</v>
      </c>
      <c r="Z871">
        <f t="shared" si="203"/>
        <v>4785.8730999999998</v>
      </c>
      <c r="AA871">
        <f t="shared" si="204"/>
        <v>4777.4163200000003</v>
      </c>
      <c r="AB871">
        <f t="shared" si="205"/>
        <v>4747.8219808333333</v>
      </c>
      <c r="AC871">
        <f t="shared" si="206"/>
        <v>4764.8182900000002</v>
      </c>
      <c r="AE871">
        <f t="shared" si="207"/>
        <v>4768.6520200000004</v>
      </c>
      <c r="AF871">
        <f t="shared" si="208"/>
        <v>4785.8730999999998</v>
      </c>
      <c r="AG871">
        <f t="shared" si="209"/>
        <v>4747.8219808333333</v>
      </c>
    </row>
    <row r="872" spans="1:33" x14ac:dyDescent="0.55000000000000004">
      <c r="A872">
        <f>ALGLIB_SSA_XAUUSD!J872</f>
        <v>1775658600</v>
      </c>
      <c r="B872" t="str">
        <f>_xlfn.XLOOKUP($A872,ALGLIB_SSA_XAUUSD!$A$2:$A$1001,ALGLIB_SSA_XAUUSD!$B$2:$B$1001,"",0)</f>
        <v/>
      </c>
      <c r="C872" t="str">
        <f>_xlfn.XLOOKUP($A872,ALGLIB_SSA_XAUUSD!$A$2:$A$1001,ALGLIB_SSA_XAUUSD!$C$2:$C$1001,"",0)</f>
        <v/>
      </c>
      <c r="D872" s="1">
        <f>D866+(D878-D866)*6/12</f>
        <v>4746.6299999999992</v>
      </c>
      <c r="E872" s="1">
        <f>E866+(E878-E866)*6/12</f>
        <v>4762.4196250000005</v>
      </c>
      <c r="F872" s="1">
        <f>F866+(F878-F866)*6/12</f>
        <v>4770.637565</v>
      </c>
      <c r="G872" s="1">
        <f>G866+(G878-G866)*6/12</f>
        <v>4784.9236099999998</v>
      </c>
      <c r="H872" s="1">
        <f>H866+(H878-H866)*6/12</f>
        <v>4747.1061250000002</v>
      </c>
      <c r="I872" t="str">
        <f>_xlfn.XLOOKUP($A872,ALGLIB_SSA_XAUUSD!$J$2:$J$1001,ALGLIB_SSA_XAUUSD!$K$2:$K$1001,"",0)</f>
        <v>XAUUSD</v>
      </c>
      <c r="J872" t="str">
        <f>_xlfn.XLOOKUP($A872,ALGLIB_SSA_XAUUSD!$J$2:$J$1001,ALGLIB_SSA_XAUUSD!$L$2:$L$1001,"",0)</f>
        <v>M5</v>
      </c>
      <c r="K872">
        <f>_xlfn.XLOOKUP($A872,ALGLIB_SSA_XAUUSD!$J$2:$J$1001,ALGLIB_SSA_XAUUSD!$M$2:$M$1001,"",0)</f>
        <v>4754.29</v>
      </c>
      <c r="L872">
        <f>_xlfn.XLOOKUP($A872,ALGLIB_SSA_XAUUSD!$J$2:$J$1001,ALGLIB_SSA_XAUUSD!$N$2:$N$1001,"",0)</f>
        <v>4763.91338</v>
      </c>
      <c r="M872">
        <f>_xlfn.XLOOKUP($A872,ALGLIB_SSA_XAUUSD!$J$2:$J$1001,ALGLIB_SSA_XAUUSD!$O$2:$O$1001,"",0)</f>
        <v>4768.0274099999997</v>
      </c>
      <c r="N872">
        <f>_xlfn.XLOOKUP($A872,ALGLIB_SSA_XAUUSD!$J$2:$J$1001,ALGLIB_SSA_XAUUSD!$P$2:$P$1001,"",0)</f>
        <v>4773.1450299999997</v>
      </c>
      <c r="O872">
        <f>_xlfn.XLOOKUP($A872,ALGLIB_SSA_XAUUSD!$J$2:$J$1001,ALGLIB_SSA_XAUUSD!$Q$2:$Q$1001,"",0)</f>
        <v>4759.83104</v>
      </c>
      <c r="R872">
        <f t="shared" si="195"/>
        <v>1775658600</v>
      </c>
      <c r="S872" t="str">
        <f t="shared" si="196"/>
        <v>XAUUSD</v>
      </c>
      <c r="T872" t="str">
        <f t="shared" si="197"/>
        <v>M5</v>
      </c>
      <c r="U872">
        <f t="shared" si="198"/>
        <v>4754.29</v>
      </c>
      <c r="V872">
        <f t="shared" si="199"/>
        <v>4762.4196250000005</v>
      </c>
      <c r="W872">
        <f t="shared" si="200"/>
        <v>4770.637565</v>
      </c>
      <c r="X872">
        <f t="shared" si="201"/>
        <v>4763.91338</v>
      </c>
      <c r="Y872">
        <f t="shared" si="202"/>
        <v>4768.0274099999997</v>
      </c>
      <c r="Z872">
        <f t="shared" si="203"/>
        <v>4784.9236099999998</v>
      </c>
      <c r="AA872">
        <f t="shared" si="204"/>
        <v>4773.1450299999997</v>
      </c>
      <c r="AB872">
        <f t="shared" si="205"/>
        <v>4747.1061250000002</v>
      </c>
      <c r="AC872">
        <f t="shared" si="206"/>
        <v>4759.83104</v>
      </c>
      <c r="AE872">
        <f t="shared" si="207"/>
        <v>4763.91338</v>
      </c>
      <c r="AF872">
        <f t="shared" si="208"/>
        <v>4784.9236099999998</v>
      </c>
      <c r="AG872">
        <f t="shared" si="209"/>
        <v>4747.1061250000002</v>
      </c>
    </row>
    <row r="873" spans="1:33" x14ac:dyDescent="0.55000000000000004">
      <c r="A873">
        <f>ALGLIB_SSA_XAUUSD!J873</f>
        <v>1775658900</v>
      </c>
      <c r="B873" t="str">
        <f>_xlfn.XLOOKUP($A873,ALGLIB_SSA_XAUUSD!$A$2:$A$1001,ALGLIB_SSA_XAUUSD!$B$2:$B$1001,"",0)</f>
        <v/>
      </c>
      <c r="C873" t="str">
        <f>_xlfn.XLOOKUP($A873,ALGLIB_SSA_XAUUSD!$A$2:$A$1001,ALGLIB_SSA_XAUUSD!$C$2:$C$1001,"",0)</f>
        <v/>
      </c>
      <c r="D873" s="1">
        <f>D866+(D878-D866)*7/12</f>
        <v>4748.3066666666664</v>
      </c>
      <c r="E873" s="1">
        <f>E866+(E878-E866)*7/12</f>
        <v>4761.5398724999995</v>
      </c>
      <c r="F873" s="1">
        <f>F866+(F878-F866)*7/12</f>
        <v>4769.8877625000005</v>
      </c>
      <c r="G873" s="1">
        <f>G866+(G878-G866)*7/12</f>
        <v>4783.9741199999999</v>
      </c>
      <c r="H873" s="1">
        <f>H866+(H878-H866)*7/12</f>
        <v>4746.3902691666663</v>
      </c>
      <c r="I873" t="str">
        <f>_xlfn.XLOOKUP($A873,ALGLIB_SSA_XAUUSD!$J$2:$J$1001,ALGLIB_SSA_XAUUSD!$K$2:$K$1001,"",0)</f>
        <v>XAUUSD</v>
      </c>
      <c r="J873" t="str">
        <f>_xlfn.XLOOKUP($A873,ALGLIB_SSA_XAUUSD!$J$2:$J$1001,ALGLIB_SSA_XAUUSD!$L$2:$L$1001,"",0)</f>
        <v>M5</v>
      </c>
      <c r="K873">
        <f>_xlfn.XLOOKUP($A873,ALGLIB_SSA_XAUUSD!$J$2:$J$1001,ALGLIB_SSA_XAUUSD!$M$2:$M$1001,"",0)</f>
        <v>4760.95</v>
      </c>
      <c r="L873">
        <f>_xlfn.XLOOKUP($A873,ALGLIB_SSA_XAUUSD!$J$2:$J$1001,ALGLIB_SSA_XAUUSD!$N$2:$N$1001,"",0)</f>
        <v>4759.3684499999999</v>
      </c>
      <c r="M873">
        <f>_xlfn.XLOOKUP($A873,ALGLIB_SSA_XAUUSD!$J$2:$J$1001,ALGLIB_SSA_XAUUSD!$O$2:$O$1001,"",0)</f>
        <v>4763.6979300000003</v>
      </c>
      <c r="N873">
        <f>_xlfn.XLOOKUP($A873,ALGLIB_SSA_XAUUSD!$J$2:$J$1001,ALGLIB_SSA_XAUUSD!$P$2:$P$1001,"",0)</f>
        <v>4768.7472799999996</v>
      </c>
      <c r="O873">
        <f>_xlfn.XLOOKUP($A873,ALGLIB_SSA_XAUUSD!$J$2:$J$1001,ALGLIB_SSA_XAUUSD!$Q$2:$Q$1001,"",0)</f>
        <v>4754.7596000000003</v>
      </c>
      <c r="R873">
        <f t="shared" si="195"/>
        <v>1775658900</v>
      </c>
      <c r="S873" t="str">
        <f t="shared" si="196"/>
        <v>XAUUSD</v>
      </c>
      <c r="T873" t="str">
        <f t="shared" si="197"/>
        <v>M5</v>
      </c>
      <c r="U873">
        <f t="shared" si="198"/>
        <v>4760.95</v>
      </c>
      <c r="V873">
        <f t="shared" si="199"/>
        <v>4761.5398724999995</v>
      </c>
      <c r="W873">
        <f t="shared" si="200"/>
        <v>4769.8877625000005</v>
      </c>
      <c r="X873">
        <f t="shared" si="201"/>
        <v>4759.3684499999999</v>
      </c>
      <c r="Y873">
        <f t="shared" si="202"/>
        <v>4763.6979300000003</v>
      </c>
      <c r="Z873">
        <f t="shared" si="203"/>
        <v>4783.9741199999999</v>
      </c>
      <c r="AA873">
        <f t="shared" si="204"/>
        <v>4768.7472799999996</v>
      </c>
      <c r="AB873">
        <f t="shared" si="205"/>
        <v>4746.3902691666663</v>
      </c>
      <c r="AC873">
        <f t="shared" si="206"/>
        <v>4754.7596000000003</v>
      </c>
      <c r="AE873">
        <f t="shared" si="207"/>
        <v>4759.3684499999999</v>
      </c>
      <c r="AF873">
        <f t="shared" si="208"/>
        <v>4783.9741199999999</v>
      </c>
      <c r="AG873">
        <f t="shared" si="209"/>
        <v>4746.3902691666663</v>
      </c>
    </row>
    <row r="874" spans="1:33" x14ac:dyDescent="0.55000000000000004">
      <c r="A874">
        <f>ALGLIB_SSA_XAUUSD!J874</f>
        <v>1775659200</v>
      </c>
      <c r="B874" t="str">
        <f>_xlfn.XLOOKUP($A874,ALGLIB_SSA_XAUUSD!$A$2:$A$1001,ALGLIB_SSA_XAUUSD!$B$2:$B$1001,"",0)</f>
        <v/>
      </c>
      <c r="C874" t="str">
        <f>_xlfn.XLOOKUP($A874,ALGLIB_SSA_XAUUSD!$A$2:$A$1001,ALGLIB_SSA_XAUUSD!$C$2:$C$1001,"",0)</f>
        <v/>
      </c>
      <c r="D874" s="1">
        <f>D866+(D878-D866)*8/12</f>
        <v>4749.9833333333327</v>
      </c>
      <c r="E874" s="1">
        <f>E866+(E878-E866)*8/12</f>
        <v>4760.6601199999996</v>
      </c>
      <c r="F874" s="1">
        <f>F866+(F878-F866)*8/12</f>
        <v>4769.13796</v>
      </c>
      <c r="G874" s="1">
        <f>G866+(G878-G866)*8/12</f>
        <v>4783.0246299999999</v>
      </c>
      <c r="H874" s="1">
        <f>H866+(H878-H866)*8/12</f>
        <v>4745.6744133333332</v>
      </c>
      <c r="I874" t="str">
        <f>_xlfn.XLOOKUP($A874,ALGLIB_SSA_XAUUSD!$J$2:$J$1001,ALGLIB_SSA_XAUUSD!$K$2:$K$1001,"",0)</f>
        <v>XAUUSD</v>
      </c>
      <c r="J874" t="str">
        <f>_xlfn.XLOOKUP($A874,ALGLIB_SSA_XAUUSD!$J$2:$J$1001,ALGLIB_SSA_XAUUSD!$L$2:$L$1001,"",0)</f>
        <v>M5</v>
      </c>
      <c r="K874">
        <f>_xlfn.XLOOKUP($A874,ALGLIB_SSA_XAUUSD!$J$2:$J$1001,ALGLIB_SSA_XAUUSD!$M$2:$M$1001,"",0)</f>
        <v>4760.2700000000004</v>
      </c>
      <c r="L874">
        <f>_xlfn.XLOOKUP($A874,ALGLIB_SSA_XAUUSD!$J$2:$J$1001,ALGLIB_SSA_XAUUSD!$N$2:$N$1001,"",0)</f>
        <v>4755.0691999999999</v>
      </c>
      <c r="M874">
        <f>_xlfn.XLOOKUP($A874,ALGLIB_SSA_XAUUSD!$J$2:$J$1001,ALGLIB_SSA_XAUUSD!$O$2:$O$1001,"",0)</f>
        <v>4759.38357</v>
      </c>
      <c r="N874">
        <f>_xlfn.XLOOKUP($A874,ALGLIB_SSA_XAUUSD!$J$2:$J$1001,ALGLIB_SSA_XAUUSD!$P$2:$P$1001,"",0)</f>
        <v>4764.4327999999996</v>
      </c>
      <c r="O874">
        <f>_xlfn.XLOOKUP($A874,ALGLIB_SSA_XAUUSD!$J$2:$J$1001,ALGLIB_SSA_XAUUSD!$Q$2:$Q$1001,"",0)</f>
        <v>4749.9035299999996</v>
      </c>
      <c r="R874">
        <f t="shared" si="195"/>
        <v>1775659200</v>
      </c>
      <c r="S874" t="str">
        <f t="shared" si="196"/>
        <v>XAUUSD</v>
      </c>
      <c r="T874" t="str">
        <f t="shared" si="197"/>
        <v>M5</v>
      </c>
      <c r="U874">
        <f t="shared" si="198"/>
        <v>4760.2700000000004</v>
      </c>
      <c r="V874">
        <f t="shared" si="199"/>
        <v>4760.6601199999996</v>
      </c>
      <c r="W874">
        <f t="shared" si="200"/>
        <v>4769.13796</v>
      </c>
      <c r="X874">
        <f t="shared" si="201"/>
        <v>4755.0691999999999</v>
      </c>
      <c r="Y874">
        <f t="shared" si="202"/>
        <v>4759.38357</v>
      </c>
      <c r="Z874">
        <f t="shared" si="203"/>
        <v>4783.0246299999999</v>
      </c>
      <c r="AA874">
        <f t="shared" si="204"/>
        <v>4764.4327999999996</v>
      </c>
      <c r="AB874">
        <f t="shared" si="205"/>
        <v>4745.6744133333332</v>
      </c>
      <c r="AC874">
        <f t="shared" si="206"/>
        <v>4749.9035299999996</v>
      </c>
      <c r="AE874">
        <f t="shared" si="207"/>
        <v>4755.0691999999999</v>
      </c>
      <c r="AF874">
        <f t="shared" si="208"/>
        <v>4783.0246299999999</v>
      </c>
      <c r="AG874">
        <f t="shared" si="209"/>
        <v>4745.6744133333332</v>
      </c>
    </row>
    <row r="875" spans="1:33" x14ac:dyDescent="0.55000000000000004">
      <c r="A875">
        <f>ALGLIB_SSA_XAUUSD!J875</f>
        <v>1775659500</v>
      </c>
      <c r="B875" t="str">
        <f>_xlfn.XLOOKUP($A875,ALGLIB_SSA_XAUUSD!$A$2:$A$1001,ALGLIB_SSA_XAUUSD!$B$2:$B$1001,"",0)</f>
        <v/>
      </c>
      <c r="C875" t="str">
        <f>_xlfn.XLOOKUP($A875,ALGLIB_SSA_XAUUSD!$A$2:$A$1001,ALGLIB_SSA_XAUUSD!$C$2:$C$1001,"",0)</f>
        <v/>
      </c>
      <c r="D875" s="1">
        <f>D866+(D878-D866)*9/12</f>
        <v>4751.66</v>
      </c>
      <c r="E875" s="1">
        <f>E866+(E878-E866)*9/12</f>
        <v>4759.7803674999996</v>
      </c>
      <c r="F875" s="1">
        <f>F866+(F878-F866)*9/12</f>
        <v>4768.3881574999996</v>
      </c>
      <c r="G875" s="1">
        <f>G866+(G878-G866)*9/12</f>
        <v>4782.0751399999999</v>
      </c>
      <c r="H875" s="1">
        <f>H866+(H878-H866)*9/12</f>
        <v>4744.9585575000001</v>
      </c>
      <c r="I875" t="str">
        <f>_xlfn.XLOOKUP($A875,ALGLIB_SSA_XAUUSD!$J$2:$J$1001,ALGLIB_SSA_XAUUSD!$K$2:$K$1001,"",0)</f>
        <v>XAUUSD</v>
      </c>
      <c r="J875" t="str">
        <f>_xlfn.XLOOKUP($A875,ALGLIB_SSA_XAUUSD!$J$2:$J$1001,ALGLIB_SSA_XAUUSD!$L$2:$L$1001,"",0)</f>
        <v>M5</v>
      </c>
      <c r="K875">
        <f>_xlfn.XLOOKUP($A875,ALGLIB_SSA_XAUUSD!$J$2:$J$1001,ALGLIB_SSA_XAUUSD!$M$2:$M$1001,"",0)</f>
        <v>4755.47</v>
      </c>
      <c r="L875">
        <f>_xlfn.XLOOKUP($A875,ALGLIB_SSA_XAUUSD!$J$2:$J$1001,ALGLIB_SSA_XAUUSD!$N$2:$N$1001,"",0)</f>
        <v>4751.2044999999998</v>
      </c>
      <c r="M875">
        <f>_xlfn.XLOOKUP($A875,ALGLIB_SSA_XAUUSD!$J$2:$J$1001,ALGLIB_SSA_XAUUSD!$O$2:$O$1001,"",0)</f>
        <v>4755.29403</v>
      </c>
      <c r="N875">
        <f>_xlfn.XLOOKUP($A875,ALGLIB_SSA_XAUUSD!$J$2:$J$1001,ALGLIB_SSA_XAUUSD!$P$2:$P$1001,"",0)</f>
        <v>4760.2536300000002</v>
      </c>
      <c r="O875">
        <f>_xlfn.XLOOKUP($A875,ALGLIB_SSA_XAUUSD!$J$2:$J$1001,ALGLIB_SSA_XAUUSD!$Q$2:$Q$1001,"",0)</f>
        <v>4745.3897800000004</v>
      </c>
      <c r="R875">
        <f t="shared" si="195"/>
        <v>1775659500</v>
      </c>
      <c r="S875" t="str">
        <f t="shared" si="196"/>
        <v>XAUUSD</v>
      </c>
      <c r="T875" t="str">
        <f t="shared" si="197"/>
        <v>M5</v>
      </c>
      <c r="U875">
        <f t="shared" si="198"/>
        <v>4755.47</v>
      </c>
      <c r="V875">
        <f t="shared" si="199"/>
        <v>4759.7803674999996</v>
      </c>
      <c r="W875">
        <f t="shared" si="200"/>
        <v>4768.3881574999996</v>
      </c>
      <c r="X875">
        <f t="shared" si="201"/>
        <v>4751.2044999999998</v>
      </c>
      <c r="Y875">
        <f t="shared" si="202"/>
        <v>4755.29403</v>
      </c>
      <c r="Z875">
        <f t="shared" si="203"/>
        <v>4782.0751399999999</v>
      </c>
      <c r="AA875">
        <f t="shared" si="204"/>
        <v>4760.2536300000002</v>
      </c>
      <c r="AB875">
        <f t="shared" si="205"/>
        <v>4744.9585575000001</v>
      </c>
      <c r="AC875">
        <f t="shared" si="206"/>
        <v>4745.3897800000004</v>
      </c>
      <c r="AE875">
        <f t="shared" si="207"/>
        <v>4751.2044999999998</v>
      </c>
      <c r="AF875">
        <f t="shared" si="208"/>
        <v>4782.0751399999999</v>
      </c>
      <c r="AG875">
        <f t="shared" si="209"/>
        <v>4744.9585575000001</v>
      </c>
    </row>
    <row r="876" spans="1:33" x14ac:dyDescent="0.55000000000000004">
      <c r="A876">
        <f>ALGLIB_SSA_XAUUSD!J876</f>
        <v>1775659800</v>
      </c>
      <c r="B876" t="str">
        <f>_xlfn.XLOOKUP($A876,ALGLIB_SSA_XAUUSD!$A$2:$A$1001,ALGLIB_SSA_XAUUSD!$B$2:$B$1001,"",0)</f>
        <v/>
      </c>
      <c r="C876" t="str">
        <f>_xlfn.XLOOKUP($A876,ALGLIB_SSA_XAUUSD!$A$2:$A$1001,ALGLIB_SSA_XAUUSD!$C$2:$C$1001,"",0)</f>
        <v/>
      </c>
      <c r="D876" s="1">
        <f>D866+(D878-D866)*10/12</f>
        <v>4753.3366666666661</v>
      </c>
      <c r="E876" s="1">
        <f>E866+(E878-E866)*10/12</f>
        <v>4758.9006149999996</v>
      </c>
      <c r="F876" s="1">
        <f>F866+(F878-F866)*10/12</f>
        <v>4767.638355</v>
      </c>
      <c r="G876" s="1">
        <f>G866+(G878-G866)*10/12</f>
        <v>4781.12565</v>
      </c>
      <c r="H876" s="1">
        <f>H866+(H878-H866)*10/12</f>
        <v>4744.2427016666661</v>
      </c>
      <c r="I876" t="str">
        <f>_xlfn.XLOOKUP($A876,ALGLIB_SSA_XAUUSD!$J$2:$J$1001,ALGLIB_SSA_XAUUSD!$K$2:$K$1001,"",0)</f>
        <v>XAUUSD</v>
      </c>
      <c r="J876" t="str">
        <f>_xlfn.XLOOKUP($A876,ALGLIB_SSA_XAUUSD!$J$2:$J$1001,ALGLIB_SSA_XAUUSD!$L$2:$L$1001,"",0)</f>
        <v>M5</v>
      </c>
      <c r="K876">
        <f>_xlfn.XLOOKUP($A876,ALGLIB_SSA_XAUUSD!$J$2:$J$1001,ALGLIB_SSA_XAUUSD!$M$2:$M$1001,"",0)</f>
        <v>4753.1400000000003</v>
      </c>
      <c r="L876">
        <f>_xlfn.XLOOKUP($A876,ALGLIB_SSA_XAUUSD!$J$2:$J$1001,ALGLIB_SSA_XAUUSD!$N$2:$N$1001,"",0)</f>
        <v>4748.0845799999997</v>
      </c>
      <c r="M876">
        <f>_xlfn.XLOOKUP($A876,ALGLIB_SSA_XAUUSD!$J$2:$J$1001,ALGLIB_SSA_XAUUSD!$O$2:$O$1001,"",0)</f>
        <v>4751.6893099999998</v>
      </c>
      <c r="N876">
        <f>_xlfn.XLOOKUP($A876,ALGLIB_SSA_XAUUSD!$J$2:$J$1001,ALGLIB_SSA_XAUUSD!$P$2:$P$1001,"",0)</f>
        <v>4756.4945600000001</v>
      </c>
      <c r="O876">
        <f>_xlfn.XLOOKUP($A876,ALGLIB_SSA_XAUUSD!$J$2:$J$1001,ALGLIB_SSA_XAUUSD!$Q$2:$Q$1001,"",0)</f>
        <v>4741.6944899999999</v>
      </c>
      <c r="R876">
        <f t="shared" si="195"/>
        <v>1775659800</v>
      </c>
      <c r="S876" t="str">
        <f t="shared" si="196"/>
        <v>XAUUSD</v>
      </c>
      <c r="T876" t="str">
        <f t="shared" si="197"/>
        <v>M5</v>
      </c>
      <c r="U876">
        <f t="shared" si="198"/>
        <v>4753.1400000000003</v>
      </c>
      <c r="V876">
        <f t="shared" si="199"/>
        <v>4758.9006149999996</v>
      </c>
      <c r="W876">
        <f t="shared" si="200"/>
        <v>4767.638355</v>
      </c>
      <c r="X876">
        <f t="shared" si="201"/>
        <v>4748.0845799999997</v>
      </c>
      <c r="Y876">
        <f t="shared" si="202"/>
        <v>4751.6893099999998</v>
      </c>
      <c r="Z876">
        <f t="shared" si="203"/>
        <v>4781.12565</v>
      </c>
      <c r="AA876">
        <f t="shared" si="204"/>
        <v>4756.4945600000001</v>
      </c>
      <c r="AB876">
        <f t="shared" si="205"/>
        <v>4744.2427016666661</v>
      </c>
      <c r="AC876">
        <f t="shared" si="206"/>
        <v>4741.6944899999999</v>
      </c>
      <c r="AE876">
        <f t="shared" si="207"/>
        <v>4748.0845799999997</v>
      </c>
      <c r="AF876">
        <f t="shared" si="208"/>
        <v>4781.12565</v>
      </c>
      <c r="AG876">
        <f t="shared" si="209"/>
        <v>4744.2427016666661</v>
      </c>
    </row>
    <row r="877" spans="1:33" x14ac:dyDescent="0.55000000000000004">
      <c r="A877">
        <f>ALGLIB_SSA_XAUUSD!J877</f>
        <v>1775660100</v>
      </c>
      <c r="B877" t="str">
        <f>_xlfn.XLOOKUP($A877,ALGLIB_SSA_XAUUSD!$A$2:$A$1001,ALGLIB_SSA_XAUUSD!$B$2:$B$1001,"",0)</f>
        <v/>
      </c>
      <c r="C877" t="str">
        <f>_xlfn.XLOOKUP($A877,ALGLIB_SSA_XAUUSD!$A$2:$A$1001,ALGLIB_SSA_XAUUSD!$C$2:$C$1001,"",0)</f>
        <v/>
      </c>
      <c r="D877" s="1">
        <f>D866+(D878-D866)*11/12</f>
        <v>4755.0133333333333</v>
      </c>
      <c r="E877" s="1">
        <f>E866+(E878-E866)*11/12</f>
        <v>4758.0208624999996</v>
      </c>
      <c r="F877" s="1">
        <f>F866+(F878-F866)*11/12</f>
        <v>4766.8885525000005</v>
      </c>
      <c r="G877" s="1">
        <f>G866+(G878-G866)*11/12</f>
        <v>4780.17616</v>
      </c>
      <c r="H877" s="1">
        <f>H866+(H878-H866)*11/12</f>
        <v>4743.526845833333</v>
      </c>
      <c r="I877" t="str">
        <f>_xlfn.XLOOKUP($A877,ALGLIB_SSA_XAUUSD!$J$2:$J$1001,ALGLIB_SSA_XAUUSD!$K$2:$K$1001,"",0)</f>
        <v>XAUUSD</v>
      </c>
      <c r="J877" t="str">
        <f>_xlfn.XLOOKUP($A877,ALGLIB_SSA_XAUUSD!$J$2:$J$1001,ALGLIB_SSA_XAUUSD!$L$2:$L$1001,"",0)</f>
        <v>M5</v>
      </c>
      <c r="K877">
        <f>_xlfn.XLOOKUP($A877,ALGLIB_SSA_XAUUSD!$J$2:$J$1001,ALGLIB_SSA_XAUUSD!$M$2:$M$1001,"",0)</f>
        <v>4736.57</v>
      </c>
      <c r="L877">
        <f>_xlfn.XLOOKUP($A877,ALGLIB_SSA_XAUUSD!$J$2:$J$1001,ALGLIB_SSA_XAUUSD!$N$2:$N$1001,"",0)</f>
        <v>4745.9402200000004</v>
      </c>
      <c r="M877">
        <f>_xlfn.XLOOKUP($A877,ALGLIB_SSA_XAUUSD!$J$2:$J$1001,ALGLIB_SSA_XAUUSD!$O$2:$O$1001,"",0)</f>
        <v>4748.8147600000002</v>
      </c>
      <c r="N877">
        <f>_xlfn.XLOOKUP($A877,ALGLIB_SSA_XAUUSD!$J$2:$J$1001,ALGLIB_SSA_XAUUSD!$P$2:$P$1001,"",0)</f>
        <v>4753.5464599999996</v>
      </c>
      <c r="O877">
        <f>_xlfn.XLOOKUP($A877,ALGLIB_SSA_XAUUSD!$J$2:$J$1001,ALGLIB_SSA_XAUUSD!$Q$2:$Q$1001,"",0)</f>
        <v>4739.1613500000003</v>
      </c>
      <c r="R877">
        <f t="shared" si="195"/>
        <v>1775660100</v>
      </c>
      <c r="S877" t="str">
        <f t="shared" si="196"/>
        <v>XAUUSD</v>
      </c>
      <c r="T877" t="str">
        <f t="shared" si="197"/>
        <v>M5</v>
      </c>
      <c r="U877">
        <f t="shared" si="198"/>
        <v>4736.57</v>
      </c>
      <c r="V877">
        <f t="shared" si="199"/>
        <v>4758.0208624999996</v>
      </c>
      <c r="W877">
        <f t="shared" si="200"/>
        <v>4766.8885525000005</v>
      </c>
      <c r="X877">
        <f t="shared" si="201"/>
        <v>4745.9402200000004</v>
      </c>
      <c r="Y877">
        <f t="shared" si="202"/>
        <v>4748.8147600000002</v>
      </c>
      <c r="Z877">
        <f t="shared" si="203"/>
        <v>4780.17616</v>
      </c>
      <c r="AA877">
        <f t="shared" si="204"/>
        <v>4753.5464599999996</v>
      </c>
      <c r="AB877">
        <f t="shared" si="205"/>
        <v>4743.526845833333</v>
      </c>
      <c r="AC877">
        <f t="shared" si="206"/>
        <v>4739.1613500000003</v>
      </c>
      <c r="AE877">
        <f t="shared" si="207"/>
        <v>4745.9402200000004</v>
      </c>
      <c r="AF877">
        <f t="shared" si="208"/>
        <v>4780.17616</v>
      </c>
      <c r="AG877">
        <f t="shared" si="209"/>
        <v>4743.526845833333</v>
      </c>
    </row>
    <row r="878" spans="1:33" x14ac:dyDescent="0.55000000000000004">
      <c r="A878">
        <f>ALGLIB_SSA_XAUUSD!J878</f>
        <v>1775660400</v>
      </c>
      <c r="B878" t="str">
        <f>_xlfn.XLOOKUP($A878,ALGLIB_SSA_XAUUSD!$A$2:$A$1001,ALGLIB_SSA_XAUUSD!$B$2:$B$1001,"",0)</f>
        <v>XAUUSD</v>
      </c>
      <c r="C878" t="str">
        <f>_xlfn.XLOOKUP($A878,ALGLIB_SSA_XAUUSD!$A$2:$A$1001,ALGLIB_SSA_XAUUSD!$C$2:$C$1001,"",0)</f>
        <v>H1</v>
      </c>
      <c r="D878" s="2">
        <f>_xlfn.XLOOKUP($A878,ALGLIB_SSA_XAUUSD!$A$2:$A$1001,ALGLIB_SSA_XAUUSD!$D$2:$D$1001,"",0)</f>
        <v>4756.6899999999996</v>
      </c>
      <c r="E878" s="2">
        <f>_xlfn.XLOOKUP($A878,ALGLIB_SSA_XAUUSD!$A$2:$A$1001,ALGLIB_SSA_XAUUSD!$E$2:$E$1001,"",0)</f>
        <v>4757.1411099999996</v>
      </c>
      <c r="F878" s="2">
        <f>_xlfn.XLOOKUP($A878,ALGLIB_SSA_XAUUSD!$A$2:$A$1001,ALGLIB_SSA_XAUUSD!$F$2:$F$1001,"",0)</f>
        <v>4766.1387500000001</v>
      </c>
      <c r="G878" s="2">
        <f>_xlfn.XLOOKUP($A878,ALGLIB_SSA_XAUUSD!$A$2:$A$1001,ALGLIB_SSA_XAUUSD!$G$2:$G$1001,"",0)</f>
        <v>4779.22667</v>
      </c>
      <c r="H878" s="2">
        <f>_xlfn.XLOOKUP($A878,ALGLIB_SSA_XAUUSD!$A$2:$A$1001,ALGLIB_SSA_XAUUSD!$H$2:$H$1001,"",0)</f>
        <v>4742.8109899999999</v>
      </c>
      <c r="I878" t="str">
        <f>_xlfn.XLOOKUP($A878,ALGLIB_SSA_XAUUSD!$J$2:$J$1001,ALGLIB_SSA_XAUUSD!$K$2:$K$1001,"",0)</f>
        <v>XAUUSD</v>
      </c>
      <c r="J878" t="str">
        <f>_xlfn.XLOOKUP($A878,ALGLIB_SSA_XAUUSD!$J$2:$J$1001,ALGLIB_SSA_XAUUSD!$L$2:$L$1001,"",0)</f>
        <v>M5</v>
      </c>
      <c r="K878">
        <f>_xlfn.XLOOKUP($A878,ALGLIB_SSA_XAUUSD!$J$2:$J$1001,ALGLIB_SSA_XAUUSD!$M$2:$M$1001,"",0)</f>
        <v>4747.03</v>
      </c>
      <c r="L878">
        <f>_xlfn.XLOOKUP($A878,ALGLIB_SSA_XAUUSD!$J$2:$J$1001,ALGLIB_SSA_XAUUSD!$N$2:$N$1001,"",0)</f>
        <v>4745.2252900000003</v>
      </c>
      <c r="M878">
        <f>_xlfn.XLOOKUP($A878,ALGLIB_SSA_XAUUSD!$J$2:$J$1001,ALGLIB_SSA_XAUUSD!$O$2:$O$1001,"",0)</f>
        <v>4747.0200199999999</v>
      </c>
      <c r="N878">
        <f>_xlfn.XLOOKUP($A878,ALGLIB_SSA_XAUUSD!$J$2:$J$1001,ALGLIB_SSA_XAUUSD!$P$2:$P$1001,"",0)</f>
        <v>4751.6367799999998</v>
      </c>
      <c r="O878">
        <f>_xlfn.XLOOKUP($A878,ALGLIB_SSA_XAUUSD!$J$2:$J$1001,ALGLIB_SSA_XAUUSD!$Q$2:$Q$1001,"",0)</f>
        <v>4738.2095799999997</v>
      </c>
      <c r="R878">
        <f t="shared" si="195"/>
        <v>1775660400</v>
      </c>
      <c r="S878" t="str">
        <f t="shared" si="196"/>
        <v>XAUUSD</v>
      </c>
      <c r="T878" t="str">
        <f t="shared" si="197"/>
        <v>M5</v>
      </c>
      <c r="U878">
        <f t="shared" si="198"/>
        <v>4747.03</v>
      </c>
      <c r="V878">
        <f t="shared" si="199"/>
        <v>4757.1411099999996</v>
      </c>
      <c r="W878">
        <f t="shared" si="200"/>
        <v>4766.1387500000001</v>
      </c>
      <c r="X878">
        <f t="shared" si="201"/>
        <v>4745.2252900000003</v>
      </c>
      <c r="Y878">
        <f t="shared" si="202"/>
        <v>4747.0200199999999</v>
      </c>
      <c r="Z878">
        <f t="shared" si="203"/>
        <v>4779.22667</v>
      </c>
      <c r="AA878">
        <f t="shared" si="204"/>
        <v>4751.6367799999998</v>
      </c>
      <c r="AB878">
        <f t="shared" si="205"/>
        <v>4742.8109899999999</v>
      </c>
      <c r="AC878">
        <f t="shared" si="206"/>
        <v>4738.2095799999997</v>
      </c>
      <c r="AE878">
        <f t="shared" si="207"/>
        <v>4745.2252900000003</v>
      </c>
      <c r="AF878">
        <f t="shared" si="208"/>
        <v>4779.22667</v>
      </c>
      <c r="AG878">
        <f t="shared" si="209"/>
        <v>4742.8109899999999</v>
      </c>
    </row>
    <row r="879" spans="1:33" x14ac:dyDescent="0.55000000000000004">
      <c r="A879">
        <f>ALGLIB_SSA_XAUUSD!J879</f>
        <v>1775660700</v>
      </c>
      <c r="B879" t="str">
        <f>_xlfn.XLOOKUP($A879,ALGLIB_SSA_XAUUSD!$A$2:$A$1001,ALGLIB_SSA_XAUUSD!$B$2:$B$1001,"",0)</f>
        <v/>
      </c>
      <c r="C879" t="str">
        <f>_xlfn.XLOOKUP($A879,ALGLIB_SSA_XAUUSD!$A$2:$A$1001,ALGLIB_SSA_XAUUSD!$C$2:$C$1001,"",0)</f>
        <v/>
      </c>
      <c r="D879" s="1">
        <f>D878+(D890-D878)*1/12</f>
        <v>4757.0099999999993</v>
      </c>
      <c r="E879" s="1">
        <f>E878+(E890-E878)*1/12</f>
        <v>4756.1574241666658</v>
      </c>
      <c r="F879" s="1">
        <f>F878+(F890-F878)*1/12</f>
        <v>4765.2720049999998</v>
      </c>
      <c r="G879" s="1">
        <f>G878+(G890-G878)*1/12</f>
        <v>4778.1927066666667</v>
      </c>
      <c r="H879" s="1">
        <f>H878+(H890-H878)*1/12</f>
        <v>4742.0556699999997</v>
      </c>
      <c r="I879" t="str">
        <f>_xlfn.XLOOKUP($A879,ALGLIB_SSA_XAUUSD!$J$2:$J$1001,ALGLIB_SSA_XAUUSD!$K$2:$K$1001,"",0)</f>
        <v>XAUUSD</v>
      </c>
      <c r="J879" t="str">
        <f>_xlfn.XLOOKUP($A879,ALGLIB_SSA_XAUUSD!$J$2:$J$1001,ALGLIB_SSA_XAUUSD!$L$2:$L$1001,"",0)</f>
        <v>M5</v>
      </c>
      <c r="K879">
        <f>_xlfn.XLOOKUP($A879,ALGLIB_SSA_XAUUSD!$J$2:$J$1001,ALGLIB_SSA_XAUUSD!$M$2:$M$1001,"",0)</f>
        <v>4742.59</v>
      </c>
      <c r="L879">
        <f>_xlfn.XLOOKUP($A879,ALGLIB_SSA_XAUUSD!$J$2:$J$1001,ALGLIB_SSA_XAUUSD!$N$2:$N$1001,"",0)</f>
        <v>4745.6107099999999</v>
      </c>
      <c r="M879">
        <f>_xlfn.XLOOKUP($A879,ALGLIB_SSA_XAUUSD!$J$2:$J$1001,ALGLIB_SSA_XAUUSD!$O$2:$O$1001,"",0)</f>
        <v>4746.3153700000003</v>
      </c>
      <c r="N879">
        <f>_xlfn.XLOOKUP($A879,ALGLIB_SSA_XAUUSD!$J$2:$J$1001,ALGLIB_SSA_XAUUSD!$P$2:$P$1001,"",0)</f>
        <v>4750.9037200000002</v>
      </c>
      <c r="O879">
        <f>_xlfn.XLOOKUP($A879,ALGLIB_SSA_XAUUSD!$J$2:$J$1001,ALGLIB_SSA_XAUUSD!$Q$2:$Q$1001,"",0)</f>
        <v>4738.7066500000001</v>
      </c>
      <c r="R879">
        <f t="shared" si="195"/>
        <v>1775660700</v>
      </c>
      <c r="S879" t="str">
        <f t="shared" si="196"/>
        <v>XAUUSD</v>
      </c>
      <c r="T879" t="str">
        <f t="shared" si="197"/>
        <v>M5</v>
      </c>
      <c r="U879">
        <f t="shared" si="198"/>
        <v>4742.59</v>
      </c>
      <c r="V879">
        <f t="shared" si="199"/>
        <v>4756.1574241666658</v>
      </c>
      <c r="W879">
        <f t="shared" si="200"/>
        <v>4765.2720049999998</v>
      </c>
      <c r="X879">
        <f t="shared" si="201"/>
        <v>4745.6107099999999</v>
      </c>
      <c r="Y879">
        <f t="shared" si="202"/>
        <v>4746.3153700000003</v>
      </c>
      <c r="Z879">
        <f t="shared" si="203"/>
        <v>4778.1927066666667</v>
      </c>
      <c r="AA879">
        <f t="shared" si="204"/>
        <v>4750.9037200000002</v>
      </c>
      <c r="AB879">
        <f t="shared" si="205"/>
        <v>4742.0556699999997</v>
      </c>
      <c r="AC879">
        <f t="shared" si="206"/>
        <v>4738.7066500000001</v>
      </c>
      <c r="AE879">
        <f t="shared" si="207"/>
        <v>4745.6107099999999</v>
      </c>
      <c r="AF879">
        <f t="shared" si="208"/>
        <v>4778.1927066666667</v>
      </c>
      <c r="AG879">
        <f t="shared" si="209"/>
        <v>4742.0556699999997</v>
      </c>
    </row>
    <row r="880" spans="1:33" x14ac:dyDescent="0.55000000000000004">
      <c r="A880">
        <f>ALGLIB_SSA_XAUUSD!J880</f>
        <v>1775661000</v>
      </c>
      <c r="B880" t="str">
        <f>_xlfn.XLOOKUP($A880,ALGLIB_SSA_XAUUSD!$A$2:$A$1001,ALGLIB_SSA_XAUUSD!$B$2:$B$1001,"",0)</f>
        <v/>
      </c>
      <c r="C880" t="str">
        <f>_xlfn.XLOOKUP($A880,ALGLIB_SSA_XAUUSD!$A$2:$A$1001,ALGLIB_SSA_XAUUSD!$C$2:$C$1001,"",0)</f>
        <v/>
      </c>
      <c r="D880" s="1">
        <f>D878+(D890-D878)*2/12</f>
        <v>4757.33</v>
      </c>
      <c r="E880" s="1">
        <f>E878+(E890-E878)*2/12</f>
        <v>4755.1737383333329</v>
      </c>
      <c r="F880" s="1">
        <f>F878+(F890-F878)*2/12</f>
        <v>4764.4052599999995</v>
      </c>
      <c r="G880" s="1">
        <f>G878+(G890-G878)*2/12</f>
        <v>4777.1587433333334</v>
      </c>
      <c r="H880" s="1">
        <f>H878+(H890-H878)*2/12</f>
        <v>4741.3003499999995</v>
      </c>
      <c r="I880" t="str">
        <f>_xlfn.XLOOKUP($A880,ALGLIB_SSA_XAUUSD!$J$2:$J$1001,ALGLIB_SSA_XAUUSD!$K$2:$K$1001,"",0)</f>
        <v>XAUUSD</v>
      </c>
      <c r="J880" t="str">
        <f>_xlfn.XLOOKUP($A880,ALGLIB_SSA_XAUUSD!$J$2:$J$1001,ALGLIB_SSA_XAUUSD!$L$2:$L$1001,"",0)</f>
        <v>M5</v>
      </c>
      <c r="K880">
        <f>_xlfn.XLOOKUP($A880,ALGLIB_SSA_XAUUSD!$J$2:$J$1001,ALGLIB_SSA_XAUUSD!$M$2:$M$1001,"",0)</f>
        <v>4743.45</v>
      </c>
      <c r="L880">
        <f>_xlfn.XLOOKUP($A880,ALGLIB_SSA_XAUUSD!$J$2:$J$1001,ALGLIB_SSA_XAUUSD!$N$2:$N$1001,"",0)</f>
        <v>4747.0558099999998</v>
      </c>
      <c r="M880">
        <f>_xlfn.XLOOKUP($A880,ALGLIB_SSA_XAUUSD!$J$2:$J$1001,ALGLIB_SSA_XAUUSD!$O$2:$O$1001,"",0)</f>
        <v>4746.68559</v>
      </c>
      <c r="N880">
        <f>_xlfn.XLOOKUP($A880,ALGLIB_SSA_XAUUSD!$J$2:$J$1001,ALGLIB_SSA_XAUUSD!$P$2:$P$1001,"",0)</f>
        <v>4751.2569199999998</v>
      </c>
      <c r="O880">
        <f>_xlfn.XLOOKUP($A880,ALGLIB_SSA_XAUUSD!$J$2:$J$1001,ALGLIB_SSA_XAUUSD!$Q$2:$Q$1001,"",0)</f>
        <v>4740.3443799999995</v>
      </c>
      <c r="R880">
        <f t="shared" si="195"/>
        <v>1775661000</v>
      </c>
      <c r="S880" t="str">
        <f t="shared" si="196"/>
        <v>XAUUSD</v>
      </c>
      <c r="T880" t="str">
        <f t="shared" si="197"/>
        <v>M5</v>
      </c>
      <c r="U880">
        <f t="shared" si="198"/>
        <v>4743.45</v>
      </c>
      <c r="V880">
        <f t="shared" si="199"/>
        <v>4755.1737383333329</v>
      </c>
      <c r="W880">
        <f t="shared" si="200"/>
        <v>4764.4052599999995</v>
      </c>
      <c r="X880">
        <f t="shared" si="201"/>
        <v>4747.0558099999998</v>
      </c>
      <c r="Y880">
        <f t="shared" si="202"/>
        <v>4746.68559</v>
      </c>
      <c r="Z880">
        <f t="shared" si="203"/>
        <v>4777.1587433333334</v>
      </c>
      <c r="AA880">
        <f t="shared" si="204"/>
        <v>4751.2569199999998</v>
      </c>
      <c r="AB880">
        <f t="shared" si="205"/>
        <v>4741.3003499999995</v>
      </c>
      <c r="AC880">
        <f t="shared" si="206"/>
        <v>4740.3443799999995</v>
      </c>
      <c r="AE880">
        <f t="shared" si="207"/>
        <v>4747.0558099999998</v>
      </c>
      <c r="AF880">
        <f t="shared" si="208"/>
        <v>4777.1587433333334</v>
      </c>
      <c r="AG880">
        <f t="shared" si="209"/>
        <v>4741.3003499999995</v>
      </c>
    </row>
    <row r="881" spans="1:33" x14ac:dyDescent="0.55000000000000004">
      <c r="A881">
        <f>ALGLIB_SSA_XAUUSD!J881</f>
        <v>1775661300</v>
      </c>
      <c r="B881" t="str">
        <f>_xlfn.XLOOKUP($A881,ALGLIB_SSA_XAUUSD!$A$2:$A$1001,ALGLIB_SSA_XAUUSD!$B$2:$B$1001,"",0)</f>
        <v/>
      </c>
      <c r="C881" t="str">
        <f>_xlfn.XLOOKUP($A881,ALGLIB_SSA_XAUUSD!$A$2:$A$1001,ALGLIB_SSA_XAUUSD!$C$2:$C$1001,"",0)</f>
        <v/>
      </c>
      <c r="D881" s="1">
        <f>D878+(D890-D878)*3/12</f>
        <v>4757.6499999999996</v>
      </c>
      <c r="E881" s="1">
        <f>E878+(E890-E878)*3/12</f>
        <v>4754.1900525000001</v>
      </c>
      <c r="F881" s="1">
        <f>F878+(F890-F878)*3/12</f>
        <v>4763.5385150000002</v>
      </c>
      <c r="G881" s="1">
        <f>G878+(G890-G878)*3/12</f>
        <v>4776.1247800000001</v>
      </c>
      <c r="H881" s="1">
        <f>H878+(H890-H878)*3/12</f>
        <v>4740.5450300000002</v>
      </c>
      <c r="I881" t="str">
        <f>_xlfn.XLOOKUP($A881,ALGLIB_SSA_XAUUSD!$J$2:$J$1001,ALGLIB_SSA_XAUUSD!$K$2:$K$1001,"",0)</f>
        <v>XAUUSD</v>
      </c>
      <c r="J881" t="str">
        <f>_xlfn.XLOOKUP($A881,ALGLIB_SSA_XAUUSD!$J$2:$J$1001,ALGLIB_SSA_XAUUSD!$L$2:$L$1001,"",0)</f>
        <v>M5</v>
      </c>
      <c r="K881">
        <f>_xlfn.XLOOKUP($A881,ALGLIB_SSA_XAUUSD!$J$2:$J$1001,ALGLIB_SSA_XAUUSD!$M$2:$M$1001,"",0)</f>
        <v>4754.3500000000004</v>
      </c>
      <c r="L881">
        <f>_xlfn.XLOOKUP($A881,ALGLIB_SSA_XAUUSD!$J$2:$J$1001,ALGLIB_SSA_XAUUSD!$N$2:$N$1001,"",0)</f>
        <v>4749.3001599999998</v>
      </c>
      <c r="M881">
        <f>_xlfn.XLOOKUP($A881,ALGLIB_SSA_XAUUSD!$J$2:$J$1001,ALGLIB_SSA_XAUUSD!$O$2:$O$1001,"",0)</f>
        <v>4747.99287</v>
      </c>
      <c r="N881">
        <f>_xlfn.XLOOKUP($A881,ALGLIB_SSA_XAUUSD!$J$2:$J$1001,ALGLIB_SSA_XAUUSD!$P$2:$P$1001,"",0)</f>
        <v>4752.5824400000001</v>
      </c>
      <c r="O881">
        <f>_xlfn.XLOOKUP($A881,ALGLIB_SSA_XAUUSD!$J$2:$J$1001,ALGLIB_SSA_XAUUSD!$Q$2:$Q$1001,"",0)</f>
        <v>4743.0517</v>
      </c>
      <c r="R881">
        <f t="shared" si="195"/>
        <v>1775661300</v>
      </c>
      <c r="S881" t="str">
        <f t="shared" si="196"/>
        <v>XAUUSD</v>
      </c>
      <c r="T881" t="str">
        <f t="shared" si="197"/>
        <v>M5</v>
      </c>
      <c r="U881">
        <f t="shared" si="198"/>
        <v>4754.3500000000004</v>
      </c>
      <c r="V881">
        <f t="shared" si="199"/>
        <v>4754.1900525000001</v>
      </c>
      <c r="W881">
        <f t="shared" si="200"/>
        <v>4763.5385150000002</v>
      </c>
      <c r="X881">
        <f t="shared" si="201"/>
        <v>4749.3001599999998</v>
      </c>
      <c r="Y881">
        <f t="shared" si="202"/>
        <v>4747.99287</v>
      </c>
      <c r="Z881">
        <f t="shared" si="203"/>
        <v>4776.1247800000001</v>
      </c>
      <c r="AA881">
        <f t="shared" si="204"/>
        <v>4752.5824400000001</v>
      </c>
      <c r="AB881">
        <f t="shared" si="205"/>
        <v>4740.5450300000002</v>
      </c>
      <c r="AC881">
        <f t="shared" si="206"/>
        <v>4743.0517</v>
      </c>
      <c r="AE881">
        <f t="shared" si="207"/>
        <v>4749.3001599999998</v>
      </c>
      <c r="AF881">
        <f t="shared" si="208"/>
        <v>4776.1247800000001</v>
      </c>
      <c r="AG881">
        <f t="shared" si="209"/>
        <v>4740.5450300000002</v>
      </c>
    </row>
    <row r="882" spans="1:33" x14ac:dyDescent="0.55000000000000004">
      <c r="A882">
        <f>ALGLIB_SSA_XAUUSD!J882</f>
        <v>1775661600</v>
      </c>
      <c r="B882" t="str">
        <f>_xlfn.XLOOKUP($A882,ALGLIB_SSA_XAUUSD!$A$2:$A$1001,ALGLIB_SSA_XAUUSD!$B$2:$B$1001,"",0)</f>
        <v/>
      </c>
      <c r="C882" t="str">
        <f>_xlfn.XLOOKUP($A882,ALGLIB_SSA_XAUUSD!$A$2:$A$1001,ALGLIB_SSA_XAUUSD!$C$2:$C$1001,"",0)</f>
        <v/>
      </c>
      <c r="D882" s="1">
        <f>D878+(D890-D878)*4/12</f>
        <v>4757.9699999999993</v>
      </c>
      <c r="E882" s="1">
        <f>E878+(E890-E878)*4/12</f>
        <v>4753.2063666666663</v>
      </c>
      <c r="F882" s="1">
        <f>F878+(F890-F878)*4/12</f>
        <v>4762.6717699999999</v>
      </c>
      <c r="G882" s="1">
        <f>G878+(G890-G878)*4/12</f>
        <v>4775.0908166666668</v>
      </c>
      <c r="H882" s="1">
        <f>H878+(H890-H878)*4/12</f>
        <v>4739.78971</v>
      </c>
      <c r="I882" t="str">
        <f>_xlfn.XLOOKUP($A882,ALGLIB_SSA_XAUUSD!$J$2:$J$1001,ALGLIB_SSA_XAUUSD!$K$2:$K$1001,"",0)</f>
        <v>XAUUSD</v>
      </c>
      <c r="J882" t="str">
        <f>_xlfn.XLOOKUP($A882,ALGLIB_SSA_XAUUSD!$J$2:$J$1001,ALGLIB_SSA_XAUUSD!$L$2:$L$1001,"",0)</f>
        <v>M5</v>
      </c>
      <c r="K882">
        <f>_xlfn.XLOOKUP($A882,ALGLIB_SSA_XAUUSD!$J$2:$J$1001,ALGLIB_SSA_XAUUSD!$M$2:$M$1001,"",0)</f>
        <v>4755.17</v>
      </c>
      <c r="L882">
        <f>_xlfn.XLOOKUP($A882,ALGLIB_SSA_XAUUSD!$J$2:$J$1001,ALGLIB_SSA_XAUUSD!$N$2:$N$1001,"",0)</f>
        <v>4751.7798199999997</v>
      </c>
      <c r="M882">
        <f>_xlfn.XLOOKUP($A882,ALGLIB_SSA_XAUUSD!$J$2:$J$1001,ALGLIB_SSA_XAUUSD!$O$2:$O$1001,"",0)</f>
        <v>4749.8863499999998</v>
      </c>
      <c r="N882">
        <f>_xlfn.XLOOKUP($A882,ALGLIB_SSA_XAUUSD!$J$2:$J$1001,ALGLIB_SSA_XAUUSD!$P$2:$P$1001,"",0)</f>
        <v>4754.4687400000003</v>
      </c>
      <c r="O882">
        <f>_xlfn.XLOOKUP($A882,ALGLIB_SSA_XAUUSD!$J$2:$J$1001,ALGLIB_SSA_XAUUSD!$Q$2:$Q$1001,"",0)</f>
        <v>4746.3049000000001</v>
      </c>
      <c r="R882">
        <f t="shared" si="195"/>
        <v>1775661600</v>
      </c>
      <c r="S882" t="str">
        <f t="shared" si="196"/>
        <v>XAUUSD</v>
      </c>
      <c r="T882" t="str">
        <f t="shared" si="197"/>
        <v>M5</v>
      </c>
      <c r="U882">
        <f t="shared" si="198"/>
        <v>4755.17</v>
      </c>
      <c r="V882">
        <f t="shared" si="199"/>
        <v>4753.2063666666663</v>
      </c>
      <c r="W882">
        <f t="shared" si="200"/>
        <v>4762.6717699999999</v>
      </c>
      <c r="X882">
        <f t="shared" si="201"/>
        <v>4751.7798199999997</v>
      </c>
      <c r="Y882">
        <f t="shared" si="202"/>
        <v>4749.8863499999998</v>
      </c>
      <c r="Z882">
        <f t="shared" si="203"/>
        <v>4775.0908166666668</v>
      </c>
      <c r="AA882">
        <f t="shared" si="204"/>
        <v>4754.4687400000003</v>
      </c>
      <c r="AB882">
        <f t="shared" si="205"/>
        <v>4739.78971</v>
      </c>
      <c r="AC882">
        <f t="shared" si="206"/>
        <v>4746.3049000000001</v>
      </c>
      <c r="AE882">
        <f t="shared" si="207"/>
        <v>4751.7798199999997</v>
      </c>
      <c r="AF882">
        <f t="shared" si="208"/>
        <v>4775.0908166666668</v>
      </c>
      <c r="AG882">
        <f t="shared" si="209"/>
        <v>4739.78971</v>
      </c>
    </row>
    <row r="883" spans="1:33" x14ac:dyDescent="0.55000000000000004">
      <c r="A883">
        <f>ALGLIB_SSA_XAUUSD!J883</f>
        <v>1775661900</v>
      </c>
      <c r="B883" t="str">
        <f>_xlfn.XLOOKUP($A883,ALGLIB_SSA_XAUUSD!$A$2:$A$1001,ALGLIB_SSA_XAUUSD!$B$2:$B$1001,"",0)</f>
        <v/>
      </c>
      <c r="C883" t="str">
        <f>_xlfn.XLOOKUP($A883,ALGLIB_SSA_XAUUSD!$A$2:$A$1001,ALGLIB_SSA_XAUUSD!$C$2:$C$1001,"",0)</f>
        <v/>
      </c>
      <c r="D883" s="1">
        <f>D878+(D890-D878)*5/12</f>
        <v>4758.29</v>
      </c>
      <c r="E883" s="1">
        <f>E878+(E890-E878)*5/12</f>
        <v>4752.2226808333326</v>
      </c>
      <c r="F883" s="1">
        <f>F878+(F890-F878)*5/12</f>
        <v>4761.8050249999997</v>
      </c>
      <c r="G883" s="1">
        <f>G878+(G890-G878)*5/12</f>
        <v>4774.0568533333335</v>
      </c>
      <c r="H883" s="1">
        <f>H878+(H890-H878)*5/12</f>
        <v>4739.0343899999998</v>
      </c>
      <c r="I883" t="str">
        <f>_xlfn.XLOOKUP($A883,ALGLIB_SSA_XAUUSD!$J$2:$J$1001,ALGLIB_SSA_XAUUSD!$K$2:$K$1001,"",0)</f>
        <v>XAUUSD</v>
      </c>
      <c r="J883" t="str">
        <f>_xlfn.XLOOKUP($A883,ALGLIB_SSA_XAUUSD!$J$2:$J$1001,ALGLIB_SSA_XAUUSD!$L$2:$L$1001,"",0)</f>
        <v>M5</v>
      </c>
      <c r="K883">
        <f>_xlfn.XLOOKUP($A883,ALGLIB_SSA_XAUUSD!$J$2:$J$1001,ALGLIB_SSA_XAUUSD!$M$2:$M$1001,"",0)</f>
        <v>4751.04</v>
      </c>
      <c r="L883">
        <f>_xlfn.XLOOKUP($A883,ALGLIB_SSA_XAUUSD!$J$2:$J$1001,ALGLIB_SSA_XAUUSD!$N$2:$N$1001,"",0)</f>
        <v>4754.1936599999999</v>
      </c>
      <c r="M883">
        <f>_xlfn.XLOOKUP($A883,ALGLIB_SSA_XAUUSD!$J$2:$J$1001,ALGLIB_SSA_XAUUSD!$O$2:$O$1001,"",0)</f>
        <v>4752.04</v>
      </c>
      <c r="N883">
        <f>_xlfn.XLOOKUP($A883,ALGLIB_SSA_XAUUSD!$J$2:$J$1001,ALGLIB_SSA_XAUUSD!$P$2:$P$1001,"",0)</f>
        <v>4756.5646100000004</v>
      </c>
      <c r="O883">
        <f>_xlfn.XLOOKUP($A883,ALGLIB_SSA_XAUUSD!$J$2:$J$1001,ALGLIB_SSA_XAUUSD!$Q$2:$Q$1001,"",0)</f>
        <v>4749.5138100000004</v>
      </c>
      <c r="R883">
        <f t="shared" si="195"/>
        <v>1775661900</v>
      </c>
      <c r="S883" t="str">
        <f t="shared" si="196"/>
        <v>XAUUSD</v>
      </c>
      <c r="T883" t="str">
        <f t="shared" si="197"/>
        <v>M5</v>
      </c>
      <c r="U883">
        <f t="shared" si="198"/>
        <v>4751.04</v>
      </c>
      <c r="V883">
        <f t="shared" si="199"/>
        <v>4752.2226808333326</v>
      </c>
      <c r="W883">
        <f t="shared" si="200"/>
        <v>4761.8050249999997</v>
      </c>
      <c r="X883">
        <f t="shared" si="201"/>
        <v>4754.1936599999999</v>
      </c>
      <c r="Y883">
        <f t="shared" si="202"/>
        <v>4752.04</v>
      </c>
      <c r="Z883">
        <f t="shared" si="203"/>
        <v>4774.0568533333335</v>
      </c>
      <c r="AA883">
        <f t="shared" si="204"/>
        <v>4756.5646100000004</v>
      </c>
      <c r="AB883">
        <f t="shared" si="205"/>
        <v>4739.0343899999998</v>
      </c>
      <c r="AC883">
        <f t="shared" si="206"/>
        <v>4749.5138100000004</v>
      </c>
      <c r="AE883">
        <f t="shared" si="207"/>
        <v>4754.1936599999999</v>
      </c>
      <c r="AF883">
        <f t="shared" si="208"/>
        <v>4774.0568533333335</v>
      </c>
      <c r="AG883">
        <f t="shared" si="209"/>
        <v>4739.0343899999998</v>
      </c>
    </row>
    <row r="884" spans="1:33" x14ac:dyDescent="0.55000000000000004">
      <c r="A884">
        <f>ALGLIB_SSA_XAUUSD!J884</f>
        <v>1775662200</v>
      </c>
      <c r="B884" t="str">
        <f>_xlfn.XLOOKUP($A884,ALGLIB_SSA_XAUUSD!$A$2:$A$1001,ALGLIB_SSA_XAUUSD!$B$2:$B$1001,"",0)</f>
        <v/>
      </c>
      <c r="C884" t="str">
        <f>_xlfn.XLOOKUP($A884,ALGLIB_SSA_XAUUSD!$A$2:$A$1001,ALGLIB_SSA_XAUUSD!$C$2:$C$1001,"",0)</f>
        <v/>
      </c>
      <c r="D884" s="1">
        <f>D878+(D890-D878)*6/12</f>
        <v>4758.6099999999997</v>
      </c>
      <c r="E884" s="1">
        <f>E878+(E890-E878)*6/12</f>
        <v>4751.2389949999997</v>
      </c>
      <c r="F884" s="1">
        <f>F878+(F890-F878)*6/12</f>
        <v>4760.9382800000003</v>
      </c>
      <c r="G884" s="1">
        <f>G878+(G890-G878)*6/12</f>
        <v>4773.0228900000002</v>
      </c>
      <c r="H884" s="1">
        <f>H878+(H890-H878)*6/12</f>
        <v>4738.2790700000005</v>
      </c>
      <c r="I884" t="str">
        <f>_xlfn.XLOOKUP($A884,ALGLIB_SSA_XAUUSD!$J$2:$J$1001,ALGLIB_SSA_XAUUSD!$K$2:$K$1001,"",0)</f>
        <v>XAUUSD</v>
      </c>
      <c r="J884" t="str">
        <f>_xlfn.XLOOKUP($A884,ALGLIB_SSA_XAUUSD!$J$2:$J$1001,ALGLIB_SSA_XAUUSD!$L$2:$L$1001,"",0)</f>
        <v>M5</v>
      </c>
      <c r="K884">
        <f>_xlfn.XLOOKUP($A884,ALGLIB_SSA_XAUUSD!$J$2:$J$1001,ALGLIB_SSA_XAUUSD!$M$2:$M$1001,"",0)</f>
        <v>4757.01</v>
      </c>
      <c r="L884">
        <f>_xlfn.XLOOKUP($A884,ALGLIB_SSA_XAUUSD!$J$2:$J$1001,ALGLIB_SSA_XAUUSD!$N$2:$N$1001,"",0)</f>
        <v>4756.3999400000002</v>
      </c>
      <c r="M884">
        <f>_xlfn.XLOOKUP($A884,ALGLIB_SSA_XAUUSD!$J$2:$J$1001,ALGLIB_SSA_XAUUSD!$O$2:$O$1001,"",0)</f>
        <v>4754.2199700000001</v>
      </c>
      <c r="N884">
        <f>_xlfn.XLOOKUP($A884,ALGLIB_SSA_XAUUSD!$J$2:$J$1001,ALGLIB_SSA_XAUUSD!$P$2:$P$1001,"",0)</f>
        <v>4758.6167800000003</v>
      </c>
      <c r="O884">
        <f>_xlfn.XLOOKUP($A884,ALGLIB_SSA_XAUUSD!$J$2:$J$1001,ALGLIB_SSA_XAUUSD!$Q$2:$Q$1001,"",0)</f>
        <v>4752.4543899999999</v>
      </c>
      <c r="R884">
        <f t="shared" si="195"/>
        <v>1775662200</v>
      </c>
      <c r="S884" t="str">
        <f t="shared" si="196"/>
        <v>XAUUSD</v>
      </c>
      <c r="T884" t="str">
        <f t="shared" si="197"/>
        <v>M5</v>
      </c>
      <c r="U884">
        <f t="shared" si="198"/>
        <v>4757.01</v>
      </c>
      <c r="V884">
        <f t="shared" si="199"/>
        <v>4751.2389949999997</v>
      </c>
      <c r="W884">
        <f t="shared" si="200"/>
        <v>4760.9382800000003</v>
      </c>
      <c r="X884">
        <f t="shared" si="201"/>
        <v>4756.3999400000002</v>
      </c>
      <c r="Y884">
        <f t="shared" si="202"/>
        <v>4754.2199700000001</v>
      </c>
      <c r="Z884">
        <f t="shared" si="203"/>
        <v>4773.0228900000002</v>
      </c>
      <c r="AA884">
        <f t="shared" si="204"/>
        <v>4758.6167800000003</v>
      </c>
      <c r="AB884">
        <f t="shared" si="205"/>
        <v>4738.2790700000005</v>
      </c>
      <c r="AC884">
        <f t="shared" si="206"/>
        <v>4752.4543899999999</v>
      </c>
      <c r="AE884">
        <f t="shared" si="207"/>
        <v>4756.3999400000002</v>
      </c>
      <c r="AF884">
        <f t="shared" si="208"/>
        <v>4773.0228900000002</v>
      </c>
      <c r="AG884">
        <f t="shared" si="209"/>
        <v>4738.2790700000005</v>
      </c>
    </row>
    <row r="885" spans="1:33" x14ac:dyDescent="0.55000000000000004">
      <c r="A885">
        <f>ALGLIB_SSA_XAUUSD!J885</f>
        <v>1775662500</v>
      </c>
      <c r="B885" t="str">
        <f>_xlfn.XLOOKUP($A885,ALGLIB_SSA_XAUUSD!$A$2:$A$1001,ALGLIB_SSA_XAUUSD!$B$2:$B$1001,"",0)</f>
        <v/>
      </c>
      <c r="C885" t="str">
        <f>_xlfn.XLOOKUP($A885,ALGLIB_SSA_XAUUSD!$A$2:$A$1001,ALGLIB_SSA_XAUUSD!$C$2:$C$1001,"",0)</f>
        <v/>
      </c>
      <c r="D885" s="1">
        <f>D878+(D890-D878)*7/12</f>
        <v>4758.9299999999994</v>
      </c>
      <c r="E885" s="1">
        <f>E878+(E890-E878)*7/12</f>
        <v>4750.2553091666668</v>
      </c>
      <c r="F885" s="1">
        <f>F878+(F890-F878)*7/12</f>
        <v>4760.071535</v>
      </c>
      <c r="G885" s="1">
        <f>G878+(G890-G878)*7/12</f>
        <v>4771.9889266666669</v>
      </c>
      <c r="H885" s="1">
        <f>H878+(H890-H878)*7/12</f>
        <v>4737.5237500000003</v>
      </c>
      <c r="I885" t="str">
        <f>_xlfn.XLOOKUP($A885,ALGLIB_SSA_XAUUSD!$J$2:$J$1001,ALGLIB_SSA_XAUUSD!$K$2:$K$1001,"",0)</f>
        <v>XAUUSD</v>
      </c>
      <c r="J885" t="str">
        <f>_xlfn.XLOOKUP($A885,ALGLIB_SSA_XAUUSD!$J$2:$J$1001,ALGLIB_SSA_XAUUSD!$L$2:$L$1001,"",0)</f>
        <v>M5</v>
      </c>
      <c r="K885">
        <f>_xlfn.XLOOKUP($A885,ALGLIB_SSA_XAUUSD!$J$2:$J$1001,ALGLIB_SSA_XAUUSD!$M$2:$M$1001,"",0)</f>
        <v>4760.29</v>
      </c>
      <c r="L885">
        <f>_xlfn.XLOOKUP($A885,ALGLIB_SSA_XAUUSD!$J$2:$J$1001,ALGLIB_SSA_XAUUSD!$N$2:$N$1001,"",0)</f>
        <v>4758.02477</v>
      </c>
      <c r="M885">
        <f>_xlfn.XLOOKUP($A885,ALGLIB_SSA_XAUUSD!$J$2:$J$1001,ALGLIB_SSA_XAUUSD!$O$2:$O$1001,"",0)</f>
        <v>4756.12237</v>
      </c>
      <c r="N885">
        <f>_xlfn.XLOOKUP($A885,ALGLIB_SSA_XAUUSD!$J$2:$J$1001,ALGLIB_SSA_XAUUSD!$P$2:$P$1001,"",0)</f>
        <v>4760.3887400000003</v>
      </c>
      <c r="O885">
        <f>_xlfn.XLOOKUP($A885,ALGLIB_SSA_XAUUSD!$J$2:$J$1001,ALGLIB_SSA_XAUUSD!$Q$2:$Q$1001,"",0)</f>
        <v>4754.8770100000002</v>
      </c>
      <c r="R885">
        <f t="shared" si="195"/>
        <v>1775662500</v>
      </c>
      <c r="S885" t="str">
        <f t="shared" si="196"/>
        <v>XAUUSD</v>
      </c>
      <c r="T885" t="str">
        <f t="shared" si="197"/>
        <v>M5</v>
      </c>
      <c r="U885">
        <f t="shared" si="198"/>
        <v>4760.29</v>
      </c>
      <c r="V885">
        <f t="shared" si="199"/>
        <v>4750.2553091666668</v>
      </c>
      <c r="W885">
        <f t="shared" si="200"/>
        <v>4760.071535</v>
      </c>
      <c r="X885">
        <f t="shared" si="201"/>
        <v>4758.02477</v>
      </c>
      <c r="Y885">
        <f t="shared" si="202"/>
        <v>4756.12237</v>
      </c>
      <c r="Z885">
        <f t="shared" si="203"/>
        <v>4771.9889266666669</v>
      </c>
      <c r="AA885">
        <f t="shared" si="204"/>
        <v>4760.3887400000003</v>
      </c>
      <c r="AB885">
        <f t="shared" si="205"/>
        <v>4737.5237500000003</v>
      </c>
      <c r="AC885">
        <f t="shared" si="206"/>
        <v>4754.8770100000002</v>
      </c>
      <c r="AE885">
        <f t="shared" si="207"/>
        <v>4758.02477</v>
      </c>
      <c r="AF885">
        <f t="shared" si="208"/>
        <v>4771.9889266666669</v>
      </c>
      <c r="AG885">
        <f t="shared" si="209"/>
        <v>4737.5237500000003</v>
      </c>
    </row>
    <row r="886" spans="1:33" x14ac:dyDescent="0.55000000000000004">
      <c r="A886">
        <f>ALGLIB_SSA_XAUUSD!J886</f>
        <v>1775662800</v>
      </c>
      <c r="B886" t="str">
        <f>_xlfn.XLOOKUP($A886,ALGLIB_SSA_XAUUSD!$A$2:$A$1001,ALGLIB_SSA_XAUUSD!$B$2:$B$1001,"",0)</f>
        <v/>
      </c>
      <c r="C886" t="str">
        <f>_xlfn.XLOOKUP($A886,ALGLIB_SSA_XAUUSD!$A$2:$A$1001,ALGLIB_SSA_XAUUSD!$C$2:$C$1001,"",0)</f>
        <v/>
      </c>
      <c r="D886" s="1">
        <f>D878+(D890-D878)*8/12</f>
        <v>4759.25</v>
      </c>
      <c r="E886" s="1">
        <f>E878+(E890-E878)*8/12</f>
        <v>4749.2716233333331</v>
      </c>
      <c r="F886" s="1">
        <f>F878+(F890-F878)*8/12</f>
        <v>4759.2047899999998</v>
      </c>
      <c r="G886" s="1">
        <f>G878+(G890-G878)*8/12</f>
        <v>4770.9549633333336</v>
      </c>
      <c r="H886" s="1">
        <f>H878+(H890-H878)*8/12</f>
        <v>4736.7684300000001</v>
      </c>
      <c r="I886" t="str">
        <f>_xlfn.XLOOKUP($A886,ALGLIB_SSA_XAUUSD!$J$2:$J$1001,ALGLIB_SSA_XAUUSD!$K$2:$K$1001,"",0)</f>
        <v>XAUUSD</v>
      </c>
      <c r="J886" t="str">
        <f>_xlfn.XLOOKUP($A886,ALGLIB_SSA_XAUUSD!$J$2:$J$1001,ALGLIB_SSA_XAUUSD!$L$2:$L$1001,"",0)</f>
        <v>M5</v>
      </c>
      <c r="K886">
        <f>_xlfn.XLOOKUP($A886,ALGLIB_SSA_XAUUSD!$J$2:$J$1001,ALGLIB_SSA_XAUUSD!$M$2:$M$1001,"",0)</f>
        <v>4755.8500000000004</v>
      </c>
      <c r="L886">
        <f>_xlfn.XLOOKUP($A886,ALGLIB_SSA_XAUUSD!$J$2:$J$1001,ALGLIB_SSA_XAUUSD!$N$2:$N$1001,"",0)</f>
        <v>4758.8605299999999</v>
      </c>
      <c r="M886">
        <f>_xlfn.XLOOKUP($A886,ALGLIB_SSA_XAUUSD!$J$2:$J$1001,ALGLIB_SSA_XAUUSD!$O$2:$O$1001,"",0)</f>
        <v>4757.4914500000004</v>
      </c>
      <c r="N886">
        <f>_xlfn.XLOOKUP($A886,ALGLIB_SSA_XAUUSD!$J$2:$J$1001,ALGLIB_SSA_XAUUSD!$P$2:$P$1001,"",0)</f>
        <v>4761.6063100000001</v>
      </c>
      <c r="O886">
        <f>_xlfn.XLOOKUP($A886,ALGLIB_SSA_XAUUSD!$J$2:$J$1001,ALGLIB_SSA_XAUUSD!$Q$2:$Q$1001,"",0)</f>
        <v>4756.4587799999999</v>
      </c>
      <c r="R886">
        <f t="shared" si="195"/>
        <v>1775662800</v>
      </c>
      <c r="S886" t="str">
        <f t="shared" si="196"/>
        <v>XAUUSD</v>
      </c>
      <c r="T886" t="str">
        <f t="shared" si="197"/>
        <v>M5</v>
      </c>
      <c r="U886">
        <f t="shared" si="198"/>
        <v>4755.8500000000004</v>
      </c>
      <c r="V886">
        <f t="shared" si="199"/>
        <v>4749.2716233333331</v>
      </c>
      <c r="W886">
        <f t="shared" si="200"/>
        <v>4759.2047899999998</v>
      </c>
      <c r="X886">
        <f t="shared" si="201"/>
        <v>4758.8605299999999</v>
      </c>
      <c r="Y886">
        <f t="shared" si="202"/>
        <v>4757.4914500000004</v>
      </c>
      <c r="Z886">
        <f t="shared" si="203"/>
        <v>4770.9549633333336</v>
      </c>
      <c r="AA886">
        <f t="shared" si="204"/>
        <v>4761.6063100000001</v>
      </c>
      <c r="AB886">
        <f t="shared" si="205"/>
        <v>4736.7684300000001</v>
      </c>
      <c r="AC886">
        <f t="shared" si="206"/>
        <v>4756.4587799999999</v>
      </c>
      <c r="AE886">
        <f t="shared" si="207"/>
        <v>4758.8605299999999</v>
      </c>
      <c r="AF886">
        <f t="shared" si="208"/>
        <v>4770.9549633333336</v>
      </c>
      <c r="AG886">
        <f t="shared" si="209"/>
        <v>4736.7684300000001</v>
      </c>
    </row>
    <row r="887" spans="1:33" x14ac:dyDescent="0.55000000000000004">
      <c r="A887">
        <f>ALGLIB_SSA_XAUUSD!J887</f>
        <v>1775663100</v>
      </c>
      <c r="B887" t="str">
        <f>_xlfn.XLOOKUP($A887,ALGLIB_SSA_XAUUSD!$A$2:$A$1001,ALGLIB_SSA_XAUUSD!$B$2:$B$1001,"",0)</f>
        <v/>
      </c>
      <c r="C887" t="str">
        <f>_xlfn.XLOOKUP($A887,ALGLIB_SSA_XAUUSD!$A$2:$A$1001,ALGLIB_SSA_XAUUSD!$C$2:$C$1001,"",0)</f>
        <v/>
      </c>
      <c r="D887" s="1">
        <f>D878+(D890-D878)*9/12</f>
        <v>4759.57</v>
      </c>
      <c r="E887" s="1">
        <f>E878+(E890-E878)*9/12</f>
        <v>4748.2879374999993</v>
      </c>
      <c r="F887" s="1">
        <f>F878+(F890-F878)*9/12</f>
        <v>4758.3380449999995</v>
      </c>
      <c r="G887" s="1">
        <f>G878+(G890-G878)*9/12</f>
        <v>4769.9210000000003</v>
      </c>
      <c r="H887" s="1">
        <f>H878+(H890-H878)*9/12</f>
        <v>4736.0131099999999</v>
      </c>
      <c r="I887" t="str">
        <f>_xlfn.XLOOKUP($A887,ALGLIB_SSA_XAUUSD!$J$2:$J$1001,ALGLIB_SSA_XAUUSD!$K$2:$K$1001,"",0)</f>
        <v>XAUUSD</v>
      </c>
      <c r="J887" t="str">
        <f>_xlfn.XLOOKUP($A887,ALGLIB_SSA_XAUUSD!$J$2:$J$1001,ALGLIB_SSA_XAUUSD!$L$2:$L$1001,"",0)</f>
        <v>M5</v>
      </c>
      <c r="K887">
        <f>_xlfn.XLOOKUP($A887,ALGLIB_SSA_XAUUSD!$J$2:$J$1001,ALGLIB_SSA_XAUUSD!$M$2:$M$1001,"",0)</f>
        <v>4758.88</v>
      </c>
      <c r="L887">
        <f>_xlfn.XLOOKUP($A887,ALGLIB_SSA_XAUUSD!$J$2:$J$1001,ALGLIB_SSA_XAUUSD!$N$2:$N$1001,"",0)</f>
        <v>4758.9981699999998</v>
      </c>
      <c r="M887">
        <f>_xlfn.XLOOKUP($A887,ALGLIB_SSA_XAUUSD!$J$2:$J$1001,ALGLIB_SSA_XAUUSD!$O$2:$O$1001,"",0)</f>
        <v>4758.2448100000001</v>
      </c>
      <c r="N887">
        <f>_xlfn.XLOOKUP($A887,ALGLIB_SSA_XAUUSD!$J$2:$J$1001,ALGLIB_SSA_XAUUSD!$P$2:$P$1001,"",0)</f>
        <v>4762.1689200000001</v>
      </c>
      <c r="O887">
        <f>_xlfn.XLOOKUP($A887,ALGLIB_SSA_XAUUSD!$J$2:$J$1001,ALGLIB_SSA_XAUUSD!$Q$2:$Q$1001,"",0)</f>
        <v>4757.1681200000003</v>
      </c>
      <c r="R887">
        <f t="shared" si="195"/>
        <v>1775663100</v>
      </c>
      <c r="S887" t="str">
        <f t="shared" si="196"/>
        <v>XAUUSD</v>
      </c>
      <c r="T887" t="str">
        <f t="shared" si="197"/>
        <v>M5</v>
      </c>
      <c r="U887">
        <f t="shared" si="198"/>
        <v>4758.88</v>
      </c>
      <c r="V887">
        <f t="shared" si="199"/>
        <v>4748.2879374999993</v>
      </c>
      <c r="W887">
        <f t="shared" si="200"/>
        <v>4758.3380449999995</v>
      </c>
      <c r="X887">
        <f t="shared" si="201"/>
        <v>4758.9981699999998</v>
      </c>
      <c r="Y887">
        <f t="shared" si="202"/>
        <v>4758.2448100000001</v>
      </c>
      <c r="Z887">
        <f t="shared" si="203"/>
        <v>4769.9210000000003</v>
      </c>
      <c r="AA887">
        <f t="shared" si="204"/>
        <v>4762.1689200000001</v>
      </c>
      <c r="AB887">
        <f t="shared" si="205"/>
        <v>4736.0131099999999</v>
      </c>
      <c r="AC887">
        <f t="shared" si="206"/>
        <v>4757.1681200000003</v>
      </c>
      <c r="AE887">
        <f t="shared" si="207"/>
        <v>4758.9981699999998</v>
      </c>
      <c r="AF887">
        <f t="shared" si="208"/>
        <v>4769.9210000000003</v>
      </c>
      <c r="AG887">
        <f t="shared" si="209"/>
        <v>4736.0131099999999</v>
      </c>
    </row>
    <row r="888" spans="1:33" x14ac:dyDescent="0.55000000000000004">
      <c r="A888">
        <f>ALGLIB_SSA_XAUUSD!J888</f>
        <v>1775663400</v>
      </c>
      <c r="B888" t="str">
        <f>_xlfn.XLOOKUP($A888,ALGLIB_SSA_XAUUSD!$A$2:$A$1001,ALGLIB_SSA_XAUUSD!$B$2:$B$1001,"",0)</f>
        <v/>
      </c>
      <c r="C888" t="str">
        <f>_xlfn.XLOOKUP($A888,ALGLIB_SSA_XAUUSD!$A$2:$A$1001,ALGLIB_SSA_XAUUSD!$C$2:$C$1001,"",0)</f>
        <v/>
      </c>
      <c r="D888" s="1">
        <f>D878+(D890-D878)*10/12</f>
        <v>4759.8899999999994</v>
      </c>
      <c r="E888" s="1">
        <f>E878+(E890-E878)*10/12</f>
        <v>4747.3042516666665</v>
      </c>
      <c r="F888" s="1">
        <f>F878+(F890-F878)*10/12</f>
        <v>4757.4712999999992</v>
      </c>
      <c r="G888" s="1">
        <f>G878+(G890-G878)*10/12</f>
        <v>4768.887036666667</v>
      </c>
      <c r="H888" s="1">
        <f>H878+(H890-H878)*10/12</f>
        <v>4735.2577899999997</v>
      </c>
      <c r="I888" t="str">
        <f>_xlfn.XLOOKUP($A888,ALGLIB_SSA_XAUUSD!$J$2:$J$1001,ALGLIB_SSA_XAUUSD!$K$2:$K$1001,"",0)</f>
        <v>XAUUSD</v>
      </c>
      <c r="J888" t="str">
        <f>_xlfn.XLOOKUP($A888,ALGLIB_SSA_XAUUSD!$J$2:$J$1001,ALGLIB_SSA_XAUUSD!$L$2:$L$1001,"",0)</f>
        <v>M5</v>
      </c>
      <c r="K888">
        <f>_xlfn.XLOOKUP($A888,ALGLIB_SSA_XAUUSD!$J$2:$J$1001,ALGLIB_SSA_XAUUSD!$M$2:$M$1001,"",0)</f>
        <v>4757.54</v>
      </c>
      <c r="L888">
        <f>_xlfn.XLOOKUP($A888,ALGLIB_SSA_XAUUSD!$J$2:$J$1001,ALGLIB_SSA_XAUUSD!$N$2:$N$1001,"",0)</f>
        <v>4758.4406799999997</v>
      </c>
      <c r="M888">
        <f>_xlfn.XLOOKUP($A888,ALGLIB_SSA_XAUUSD!$J$2:$J$1001,ALGLIB_SSA_XAUUSD!$O$2:$O$1001,"",0)</f>
        <v>4758.3427499999998</v>
      </c>
      <c r="N888">
        <f>_xlfn.XLOOKUP($A888,ALGLIB_SSA_XAUUSD!$J$2:$J$1001,ALGLIB_SSA_XAUUSD!$P$2:$P$1001,"",0)</f>
        <v>4762.1080700000002</v>
      </c>
      <c r="O888">
        <f>_xlfn.XLOOKUP($A888,ALGLIB_SSA_XAUUSD!$J$2:$J$1001,ALGLIB_SSA_XAUUSD!$Q$2:$Q$1001,"",0)</f>
        <v>4757.0175900000004</v>
      </c>
      <c r="R888">
        <f t="shared" si="195"/>
        <v>1775663400</v>
      </c>
      <c r="S888" t="str">
        <f t="shared" si="196"/>
        <v>XAUUSD</v>
      </c>
      <c r="T888" t="str">
        <f t="shared" si="197"/>
        <v>M5</v>
      </c>
      <c r="U888">
        <f t="shared" si="198"/>
        <v>4757.54</v>
      </c>
      <c r="V888">
        <f t="shared" si="199"/>
        <v>4747.3042516666665</v>
      </c>
      <c r="W888">
        <f t="shared" si="200"/>
        <v>4757.4712999999992</v>
      </c>
      <c r="X888">
        <f t="shared" si="201"/>
        <v>4758.4406799999997</v>
      </c>
      <c r="Y888">
        <f t="shared" si="202"/>
        <v>4758.3427499999998</v>
      </c>
      <c r="Z888">
        <f t="shared" si="203"/>
        <v>4768.887036666667</v>
      </c>
      <c r="AA888">
        <f t="shared" si="204"/>
        <v>4762.1080700000002</v>
      </c>
      <c r="AB888">
        <f t="shared" si="205"/>
        <v>4735.2577899999997</v>
      </c>
      <c r="AC888">
        <f t="shared" si="206"/>
        <v>4757.0175900000004</v>
      </c>
      <c r="AE888">
        <f t="shared" si="207"/>
        <v>4758.4406799999997</v>
      </c>
      <c r="AF888">
        <f t="shared" si="208"/>
        <v>4768.887036666667</v>
      </c>
      <c r="AG888">
        <f t="shared" si="209"/>
        <v>4735.2577899999997</v>
      </c>
    </row>
    <row r="889" spans="1:33" x14ac:dyDescent="0.55000000000000004">
      <c r="A889">
        <f>ALGLIB_SSA_XAUUSD!J889</f>
        <v>1775663700</v>
      </c>
      <c r="B889" t="str">
        <f>_xlfn.XLOOKUP($A889,ALGLIB_SSA_XAUUSD!$A$2:$A$1001,ALGLIB_SSA_XAUUSD!$B$2:$B$1001,"",0)</f>
        <v/>
      </c>
      <c r="C889" t="str">
        <f>_xlfn.XLOOKUP($A889,ALGLIB_SSA_XAUUSD!$A$2:$A$1001,ALGLIB_SSA_XAUUSD!$C$2:$C$1001,"",0)</f>
        <v/>
      </c>
      <c r="D889" s="1">
        <f>D878+(D890-D878)*11/12</f>
        <v>4760.21</v>
      </c>
      <c r="E889" s="1">
        <f>E878+(E890-E878)*11/12</f>
        <v>4746.3205658333336</v>
      </c>
      <c r="F889" s="1">
        <f>F878+(F890-F878)*11/12</f>
        <v>4756.6045549999999</v>
      </c>
      <c r="G889" s="1">
        <f>G878+(G890-G878)*11/12</f>
        <v>4767.8530733333337</v>
      </c>
      <c r="H889" s="1">
        <f>H878+(H890-H878)*11/12</f>
        <v>4734.5024700000004</v>
      </c>
      <c r="I889" t="str">
        <f>_xlfn.XLOOKUP($A889,ALGLIB_SSA_XAUUSD!$J$2:$J$1001,ALGLIB_SSA_XAUUSD!$K$2:$K$1001,"",0)</f>
        <v>XAUUSD</v>
      </c>
      <c r="J889" t="str">
        <f>_xlfn.XLOOKUP($A889,ALGLIB_SSA_XAUUSD!$J$2:$J$1001,ALGLIB_SSA_XAUUSD!$L$2:$L$1001,"",0)</f>
        <v>M5</v>
      </c>
      <c r="K889">
        <f>_xlfn.XLOOKUP($A889,ALGLIB_SSA_XAUUSD!$J$2:$J$1001,ALGLIB_SSA_XAUUSD!$M$2:$M$1001,"",0)</f>
        <v>4756.6899999999996</v>
      </c>
      <c r="L889">
        <f>_xlfn.XLOOKUP($A889,ALGLIB_SSA_XAUUSD!$J$2:$J$1001,ALGLIB_SSA_XAUUSD!$N$2:$N$1001,"",0)</f>
        <v>4757.3560399999997</v>
      </c>
      <c r="M889">
        <f>_xlfn.XLOOKUP($A889,ALGLIB_SSA_XAUUSD!$J$2:$J$1001,ALGLIB_SSA_XAUUSD!$O$2:$O$1001,"",0)</f>
        <v>4757.8493900000003</v>
      </c>
      <c r="N889">
        <f>_xlfn.XLOOKUP($A889,ALGLIB_SSA_XAUUSD!$J$2:$J$1001,ALGLIB_SSA_XAUUSD!$P$2:$P$1001,"",0)</f>
        <v>4761.4162200000001</v>
      </c>
      <c r="O889">
        <f>_xlfn.XLOOKUP($A889,ALGLIB_SSA_XAUUSD!$J$2:$J$1001,ALGLIB_SSA_XAUUSD!$Q$2:$Q$1001,"",0)</f>
        <v>4756.0412100000003</v>
      </c>
      <c r="R889">
        <f t="shared" si="195"/>
        <v>1775663700</v>
      </c>
      <c r="S889" t="str">
        <f t="shared" si="196"/>
        <v>XAUUSD</v>
      </c>
      <c r="T889" t="str">
        <f t="shared" si="197"/>
        <v>M5</v>
      </c>
      <c r="U889">
        <f t="shared" si="198"/>
        <v>4756.6899999999996</v>
      </c>
      <c r="V889">
        <f t="shared" si="199"/>
        <v>4746.3205658333336</v>
      </c>
      <c r="W889">
        <f t="shared" si="200"/>
        <v>4756.6045549999999</v>
      </c>
      <c r="X889">
        <f t="shared" si="201"/>
        <v>4757.3560399999997</v>
      </c>
      <c r="Y889">
        <f t="shared" si="202"/>
        <v>4757.8493900000003</v>
      </c>
      <c r="Z889">
        <f t="shared" si="203"/>
        <v>4767.8530733333337</v>
      </c>
      <c r="AA889">
        <f t="shared" si="204"/>
        <v>4761.4162200000001</v>
      </c>
      <c r="AB889">
        <f t="shared" si="205"/>
        <v>4734.5024700000004</v>
      </c>
      <c r="AC889">
        <f t="shared" si="206"/>
        <v>4756.0412100000003</v>
      </c>
      <c r="AE889">
        <f t="shared" si="207"/>
        <v>4757.3560399999997</v>
      </c>
      <c r="AF889">
        <f t="shared" si="208"/>
        <v>4767.8530733333337</v>
      </c>
      <c r="AG889">
        <f t="shared" si="209"/>
        <v>4734.5024700000004</v>
      </c>
    </row>
    <row r="890" spans="1:33" x14ac:dyDescent="0.55000000000000004">
      <c r="A890">
        <f>ALGLIB_SSA_XAUUSD!J890</f>
        <v>1775664000</v>
      </c>
      <c r="B890" t="str">
        <f>_xlfn.XLOOKUP($A890,ALGLIB_SSA_XAUUSD!$A$2:$A$1001,ALGLIB_SSA_XAUUSD!$B$2:$B$1001,"",0)</f>
        <v>XAUUSD</v>
      </c>
      <c r="C890" t="str">
        <f>_xlfn.XLOOKUP($A890,ALGLIB_SSA_XAUUSD!$A$2:$A$1001,ALGLIB_SSA_XAUUSD!$C$2:$C$1001,"",0)</f>
        <v>H1</v>
      </c>
      <c r="D890" s="2">
        <f>_xlfn.XLOOKUP($A890,ALGLIB_SSA_XAUUSD!$A$2:$A$1001,ALGLIB_SSA_XAUUSD!$D$2:$D$1001,"",0)</f>
        <v>4760.53</v>
      </c>
      <c r="E890" s="2">
        <f>_xlfn.XLOOKUP($A890,ALGLIB_SSA_XAUUSD!$A$2:$A$1001,ALGLIB_SSA_XAUUSD!$E$2:$E$1001,"",0)</f>
        <v>4745.3368799999998</v>
      </c>
      <c r="F890" s="2">
        <f>_xlfn.XLOOKUP($A890,ALGLIB_SSA_XAUUSD!$A$2:$A$1001,ALGLIB_SSA_XAUUSD!$F$2:$F$1001,"",0)</f>
        <v>4755.7378099999996</v>
      </c>
      <c r="G890" s="2">
        <f>_xlfn.XLOOKUP($A890,ALGLIB_SSA_XAUUSD!$A$2:$A$1001,ALGLIB_SSA_XAUUSD!$G$2:$G$1001,"",0)</f>
        <v>4766.8191100000004</v>
      </c>
      <c r="H890" s="2">
        <f>_xlfn.XLOOKUP($A890,ALGLIB_SSA_XAUUSD!$A$2:$A$1001,ALGLIB_SSA_XAUUSD!$H$2:$H$1001,"",0)</f>
        <v>4733.7471500000001</v>
      </c>
      <c r="I890" t="str">
        <f>_xlfn.XLOOKUP($A890,ALGLIB_SSA_XAUUSD!$J$2:$J$1001,ALGLIB_SSA_XAUUSD!$K$2:$K$1001,"",0)</f>
        <v>XAUUSD</v>
      </c>
      <c r="J890" t="str">
        <f>_xlfn.XLOOKUP($A890,ALGLIB_SSA_XAUUSD!$J$2:$J$1001,ALGLIB_SSA_XAUUSD!$L$2:$L$1001,"",0)</f>
        <v>M5</v>
      </c>
      <c r="K890">
        <f>_xlfn.XLOOKUP($A890,ALGLIB_SSA_XAUUSD!$J$2:$J$1001,ALGLIB_SSA_XAUUSD!$M$2:$M$1001,"",0)</f>
        <v>4757.55</v>
      </c>
      <c r="L890">
        <f>_xlfn.XLOOKUP($A890,ALGLIB_SSA_XAUUSD!$J$2:$J$1001,ALGLIB_SSA_XAUUSD!$N$2:$N$1001,"",0)</f>
        <v>4755.9663099999998</v>
      </c>
      <c r="M890">
        <f>_xlfn.XLOOKUP($A890,ALGLIB_SSA_XAUUSD!$J$2:$J$1001,ALGLIB_SSA_XAUUSD!$O$2:$O$1001,"",0)</f>
        <v>4756.9078499999996</v>
      </c>
      <c r="N890">
        <f>_xlfn.XLOOKUP($A890,ALGLIB_SSA_XAUUSD!$J$2:$J$1001,ALGLIB_SSA_XAUUSD!$P$2:$P$1001,"",0)</f>
        <v>4760.3182100000004</v>
      </c>
      <c r="O890">
        <f>_xlfn.XLOOKUP($A890,ALGLIB_SSA_XAUUSD!$J$2:$J$1001,ALGLIB_SSA_XAUUSD!$Q$2:$Q$1001,"",0)</f>
        <v>4754.49118</v>
      </c>
      <c r="R890">
        <f t="shared" si="195"/>
        <v>1775664000</v>
      </c>
      <c r="S890" t="str">
        <f t="shared" si="196"/>
        <v>XAUUSD</v>
      </c>
      <c r="T890" t="str">
        <f t="shared" si="197"/>
        <v>M5</v>
      </c>
      <c r="U890">
        <f t="shared" si="198"/>
        <v>4757.55</v>
      </c>
      <c r="V890">
        <f t="shared" si="199"/>
        <v>4745.3368799999998</v>
      </c>
      <c r="W890">
        <f t="shared" si="200"/>
        <v>4755.7378099999996</v>
      </c>
      <c r="X890">
        <f t="shared" si="201"/>
        <v>4755.9663099999998</v>
      </c>
      <c r="Y890">
        <f t="shared" si="202"/>
        <v>4756.9078499999996</v>
      </c>
      <c r="Z890">
        <f t="shared" si="203"/>
        <v>4766.8191100000004</v>
      </c>
      <c r="AA890">
        <f t="shared" si="204"/>
        <v>4760.3182100000004</v>
      </c>
      <c r="AB890">
        <f t="shared" si="205"/>
        <v>4733.7471500000001</v>
      </c>
      <c r="AC890">
        <f t="shared" si="206"/>
        <v>4754.49118</v>
      </c>
      <c r="AE890">
        <f t="shared" si="207"/>
        <v>4755.9663099999998</v>
      </c>
      <c r="AF890">
        <f t="shared" si="208"/>
        <v>4766.8191100000004</v>
      </c>
      <c r="AG890">
        <f t="shared" si="209"/>
        <v>4733.7471500000001</v>
      </c>
    </row>
    <row r="891" spans="1:33" x14ac:dyDescent="0.55000000000000004">
      <c r="A891">
        <f>ALGLIB_SSA_XAUUSD!J891</f>
        <v>1775664300</v>
      </c>
      <c r="B891" t="str">
        <f>_xlfn.XLOOKUP($A891,ALGLIB_SSA_XAUUSD!$A$2:$A$1001,ALGLIB_SSA_XAUUSD!$B$2:$B$1001,"",0)</f>
        <v/>
      </c>
      <c r="C891" t="str">
        <f>_xlfn.XLOOKUP($A891,ALGLIB_SSA_XAUUSD!$A$2:$A$1001,ALGLIB_SSA_XAUUSD!$C$2:$C$1001,"",0)</f>
        <v/>
      </c>
      <c r="D891" s="1">
        <f>D890+(D902-D890)*1/12</f>
        <v>4758.3033333333333</v>
      </c>
      <c r="E891" s="1">
        <f>E890+(E902-E890)*1/12</f>
        <v>4744.3089041666663</v>
      </c>
      <c r="F891" s="1">
        <f>F890+(F902-F890)*1/12</f>
        <v>4754.7904499999995</v>
      </c>
      <c r="G891" s="1">
        <f>G890+(G902-G890)*1/12</f>
        <v>4765.7813483333339</v>
      </c>
      <c r="H891" s="1">
        <f>H890+(H902-H890)*1/12</f>
        <v>4732.9317016666664</v>
      </c>
      <c r="I891" t="str">
        <f>_xlfn.XLOOKUP($A891,ALGLIB_SSA_XAUUSD!$J$2:$J$1001,ALGLIB_SSA_XAUUSD!$K$2:$K$1001,"",0)</f>
        <v>XAUUSD</v>
      </c>
      <c r="J891" t="str">
        <f>_xlfn.XLOOKUP($A891,ALGLIB_SSA_XAUUSD!$J$2:$J$1001,ALGLIB_SSA_XAUUSD!$L$2:$L$1001,"",0)</f>
        <v>M5</v>
      </c>
      <c r="K891">
        <f>_xlfn.XLOOKUP($A891,ALGLIB_SSA_XAUUSD!$J$2:$J$1001,ALGLIB_SSA_XAUUSD!$M$2:$M$1001,"",0)</f>
        <v>4757.8999999999996</v>
      </c>
      <c r="L891">
        <f>_xlfn.XLOOKUP($A891,ALGLIB_SSA_XAUUSD!$J$2:$J$1001,ALGLIB_SSA_XAUUSD!$N$2:$N$1001,"",0)</f>
        <v>4754.4944400000004</v>
      </c>
      <c r="M891">
        <f>_xlfn.XLOOKUP($A891,ALGLIB_SSA_XAUUSD!$J$2:$J$1001,ALGLIB_SSA_XAUUSD!$O$2:$O$1001,"",0)</f>
        <v>4755.7011499999999</v>
      </c>
      <c r="N891">
        <f>_xlfn.XLOOKUP($A891,ALGLIB_SSA_XAUUSD!$J$2:$J$1001,ALGLIB_SSA_XAUUSD!$P$2:$P$1001,"",0)</f>
        <v>4758.9178599999996</v>
      </c>
      <c r="O891">
        <f>_xlfn.XLOOKUP($A891,ALGLIB_SSA_XAUUSD!$J$2:$J$1001,ALGLIB_SSA_XAUUSD!$Q$2:$Q$1001,"",0)</f>
        <v>4752.6206899999997</v>
      </c>
      <c r="R891">
        <f t="shared" si="195"/>
        <v>1775664300</v>
      </c>
      <c r="S891" t="str">
        <f t="shared" si="196"/>
        <v>XAUUSD</v>
      </c>
      <c r="T891" t="str">
        <f t="shared" si="197"/>
        <v>M5</v>
      </c>
      <c r="U891">
        <f t="shared" si="198"/>
        <v>4757.8999999999996</v>
      </c>
      <c r="V891">
        <f t="shared" si="199"/>
        <v>4744.3089041666663</v>
      </c>
      <c r="W891">
        <f t="shared" si="200"/>
        <v>4754.7904499999995</v>
      </c>
      <c r="X891">
        <f t="shared" si="201"/>
        <v>4754.4944400000004</v>
      </c>
      <c r="Y891">
        <f t="shared" si="202"/>
        <v>4755.7011499999999</v>
      </c>
      <c r="Z891">
        <f t="shared" si="203"/>
        <v>4765.7813483333339</v>
      </c>
      <c r="AA891">
        <f t="shared" si="204"/>
        <v>4758.9178599999996</v>
      </c>
      <c r="AB891">
        <f t="shared" si="205"/>
        <v>4732.9317016666664</v>
      </c>
      <c r="AC891">
        <f t="shared" si="206"/>
        <v>4752.6206899999997</v>
      </c>
      <c r="AE891">
        <f t="shared" si="207"/>
        <v>4754.4944400000004</v>
      </c>
      <c r="AF891">
        <f t="shared" si="208"/>
        <v>4765.7813483333339</v>
      </c>
      <c r="AG891">
        <f t="shared" si="209"/>
        <v>4732.9317016666664</v>
      </c>
    </row>
    <row r="892" spans="1:33" x14ac:dyDescent="0.55000000000000004">
      <c r="A892">
        <f>ALGLIB_SSA_XAUUSD!J892</f>
        <v>1775664600</v>
      </c>
      <c r="B892" t="str">
        <f>_xlfn.XLOOKUP($A892,ALGLIB_SSA_XAUUSD!$A$2:$A$1001,ALGLIB_SSA_XAUUSD!$B$2:$B$1001,"",0)</f>
        <v/>
      </c>
      <c r="C892" t="str">
        <f>_xlfn.XLOOKUP($A892,ALGLIB_SSA_XAUUSD!$A$2:$A$1001,ALGLIB_SSA_XAUUSD!$C$2:$C$1001,"",0)</f>
        <v/>
      </c>
      <c r="D892" s="1">
        <f>D890+(D902-D890)*2/12</f>
        <v>4756.0766666666668</v>
      </c>
      <c r="E892" s="1">
        <f>E890+(E902-E890)*2/12</f>
        <v>4743.2809283333336</v>
      </c>
      <c r="F892" s="1">
        <f>F890+(F902-F890)*2/12</f>
        <v>4753.8430899999994</v>
      </c>
      <c r="G892" s="1">
        <f>G890+(G902-G890)*2/12</f>
        <v>4764.7435866666674</v>
      </c>
      <c r="H892" s="1">
        <f>H890+(H902-H890)*2/12</f>
        <v>4732.1162533333336</v>
      </c>
      <c r="I892" t="str">
        <f>_xlfn.XLOOKUP($A892,ALGLIB_SSA_XAUUSD!$J$2:$J$1001,ALGLIB_SSA_XAUUSD!$K$2:$K$1001,"",0)</f>
        <v>XAUUSD</v>
      </c>
      <c r="J892" t="str">
        <f>_xlfn.XLOOKUP($A892,ALGLIB_SSA_XAUUSD!$J$2:$J$1001,ALGLIB_SSA_XAUUSD!$L$2:$L$1001,"",0)</f>
        <v>M5</v>
      </c>
      <c r="K892">
        <f>_xlfn.XLOOKUP($A892,ALGLIB_SSA_XAUUSD!$J$2:$J$1001,ALGLIB_SSA_XAUUSD!$M$2:$M$1001,"",0)</f>
        <v>4753.96</v>
      </c>
      <c r="L892">
        <f>_xlfn.XLOOKUP($A892,ALGLIB_SSA_XAUUSD!$J$2:$J$1001,ALGLIB_SSA_XAUUSD!$N$2:$N$1001,"",0)</f>
        <v>4753.1947700000001</v>
      </c>
      <c r="M892">
        <f>_xlfn.XLOOKUP($A892,ALGLIB_SSA_XAUUSD!$J$2:$J$1001,ALGLIB_SSA_XAUUSD!$O$2:$O$1001,"",0)</f>
        <v>4754.4479600000004</v>
      </c>
      <c r="N892">
        <f>_xlfn.XLOOKUP($A892,ALGLIB_SSA_XAUUSD!$J$2:$J$1001,ALGLIB_SSA_XAUUSD!$P$2:$P$1001,"",0)</f>
        <v>4757.5323900000003</v>
      </c>
      <c r="O892">
        <f>_xlfn.XLOOKUP($A892,ALGLIB_SSA_XAUUSD!$J$2:$J$1001,ALGLIB_SSA_XAUUSD!$Q$2:$Q$1001,"",0)</f>
        <v>4750.7725399999999</v>
      </c>
      <c r="R892">
        <f t="shared" si="195"/>
        <v>1775664600</v>
      </c>
      <c r="S892" t="str">
        <f t="shared" si="196"/>
        <v>XAUUSD</v>
      </c>
      <c r="T892" t="str">
        <f t="shared" si="197"/>
        <v>M5</v>
      </c>
      <c r="U892">
        <f t="shared" si="198"/>
        <v>4753.96</v>
      </c>
      <c r="V892">
        <f t="shared" si="199"/>
        <v>4743.2809283333336</v>
      </c>
      <c r="W892">
        <f t="shared" si="200"/>
        <v>4753.8430899999994</v>
      </c>
      <c r="X892">
        <f t="shared" si="201"/>
        <v>4753.1947700000001</v>
      </c>
      <c r="Y892">
        <f t="shared" si="202"/>
        <v>4754.4479600000004</v>
      </c>
      <c r="Z892">
        <f t="shared" si="203"/>
        <v>4764.7435866666674</v>
      </c>
      <c r="AA892">
        <f t="shared" si="204"/>
        <v>4757.5323900000003</v>
      </c>
      <c r="AB892">
        <f t="shared" si="205"/>
        <v>4732.1162533333336</v>
      </c>
      <c r="AC892">
        <f t="shared" si="206"/>
        <v>4750.7725399999999</v>
      </c>
      <c r="AE892">
        <f t="shared" si="207"/>
        <v>4753.1947700000001</v>
      </c>
      <c r="AF892">
        <f t="shared" si="208"/>
        <v>4764.7435866666674</v>
      </c>
      <c r="AG892">
        <f t="shared" si="209"/>
        <v>4732.1162533333336</v>
      </c>
    </row>
    <row r="893" spans="1:33" x14ac:dyDescent="0.55000000000000004">
      <c r="A893">
        <f>ALGLIB_SSA_XAUUSD!J893</f>
        <v>1775664900</v>
      </c>
      <c r="B893" t="str">
        <f>_xlfn.XLOOKUP($A893,ALGLIB_SSA_XAUUSD!$A$2:$A$1001,ALGLIB_SSA_XAUUSD!$B$2:$B$1001,"",0)</f>
        <v/>
      </c>
      <c r="C893" t="str">
        <f>_xlfn.XLOOKUP($A893,ALGLIB_SSA_XAUUSD!$A$2:$A$1001,ALGLIB_SSA_XAUUSD!$C$2:$C$1001,"",0)</f>
        <v/>
      </c>
      <c r="D893" s="1">
        <f>D890+(D902-D890)*3/12</f>
        <v>4753.8500000000004</v>
      </c>
      <c r="E893" s="1">
        <f>E890+(E902-E890)*3/12</f>
        <v>4742.2529525</v>
      </c>
      <c r="F893" s="1">
        <f>F890+(F902-F890)*3/12</f>
        <v>4752.8957300000002</v>
      </c>
      <c r="G893" s="1">
        <f>G890+(G902-G890)*3/12</f>
        <v>4763.705825</v>
      </c>
      <c r="H893" s="1">
        <f>H890+(H902-H890)*3/12</f>
        <v>4731.3008049999999</v>
      </c>
      <c r="I893" t="str">
        <f>_xlfn.XLOOKUP($A893,ALGLIB_SSA_XAUUSD!$J$2:$J$1001,ALGLIB_SSA_XAUUSD!$K$2:$K$1001,"",0)</f>
        <v>XAUUSD</v>
      </c>
      <c r="J893" t="str">
        <f>_xlfn.XLOOKUP($A893,ALGLIB_SSA_XAUUSD!$J$2:$J$1001,ALGLIB_SSA_XAUUSD!$L$2:$L$1001,"",0)</f>
        <v>M5</v>
      </c>
      <c r="K893">
        <f>_xlfn.XLOOKUP($A893,ALGLIB_SSA_XAUUSD!$J$2:$J$1001,ALGLIB_SSA_XAUUSD!$M$2:$M$1001,"",0)</f>
        <v>4748.21</v>
      </c>
      <c r="L893">
        <f>_xlfn.XLOOKUP($A893,ALGLIB_SSA_XAUUSD!$J$2:$J$1001,ALGLIB_SSA_XAUUSD!$N$2:$N$1001,"",0)</f>
        <v>4752.3955699999997</v>
      </c>
      <c r="M893">
        <f>_xlfn.XLOOKUP($A893,ALGLIB_SSA_XAUUSD!$J$2:$J$1001,ALGLIB_SSA_XAUUSD!$O$2:$O$1001,"",0)</f>
        <v>4753.4217699999999</v>
      </c>
      <c r="N893">
        <f>_xlfn.XLOOKUP($A893,ALGLIB_SSA_XAUUSD!$J$2:$J$1001,ALGLIB_SSA_XAUUSD!$P$2:$P$1001,"",0)</f>
        <v>4756.3640299999997</v>
      </c>
      <c r="O893">
        <f>_xlfn.XLOOKUP($A893,ALGLIB_SSA_XAUUSD!$J$2:$J$1001,ALGLIB_SSA_XAUUSD!$Q$2:$Q$1001,"",0)</f>
        <v>4749.3087400000004</v>
      </c>
      <c r="R893">
        <f t="shared" si="195"/>
        <v>1775664900</v>
      </c>
      <c r="S893" t="str">
        <f t="shared" si="196"/>
        <v>XAUUSD</v>
      </c>
      <c r="T893" t="str">
        <f t="shared" si="197"/>
        <v>M5</v>
      </c>
      <c r="U893">
        <f t="shared" si="198"/>
        <v>4748.21</v>
      </c>
      <c r="V893">
        <f t="shared" si="199"/>
        <v>4742.2529525</v>
      </c>
      <c r="W893">
        <f t="shared" si="200"/>
        <v>4752.8957300000002</v>
      </c>
      <c r="X893">
        <f t="shared" si="201"/>
        <v>4752.3955699999997</v>
      </c>
      <c r="Y893">
        <f t="shared" si="202"/>
        <v>4753.4217699999999</v>
      </c>
      <c r="Z893">
        <f t="shared" si="203"/>
        <v>4763.705825</v>
      </c>
      <c r="AA893">
        <f t="shared" si="204"/>
        <v>4756.3640299999997</v>
      </c>
      <c r="AB893">
        <f t="shared" si="205"/>
        <v>4731.3008049999999</v>
      </c>
      <c r="AC893">
        <f t="shared" si="206"/>
        <v>4749.3087400000004</v>
      </c>
      <c r="AE893">
        <f t="shared" si="207"/>
        <v>4752.3955699999997</v>
      </c>
      <c r="AF893">
        <f t="shared" si="208"/>
        <v>4763.705825</v>
      </c>
      <c r="AG893">
        <f t="shared" si="209"/>
        <v>4731.3008049999999</v>
      </c>
    </row>
    <row r="894" spans="1:33" x14ac:dyDescent="0.55000000000000004">
      <c r="A894">
        <f>ALGLIB_SSA_XAUUSD!J894</f>
        <v>1775665200</v>
      </c>
      <c r="B894" t="str">
        <f>_xlfn.XLOOKUP($A894,ALGLIB_SSA_XAUUSD!$A$2:$A$1001,ALGLIB_SSA_XAUUSD!$B$2:$B$1001,"",0)</f>
        <v/>
      </c>
      <c r="C894" t="str">
        <f>_xlfn.XLOOKUP($A894,ALGLIB_SSA_XAUUSD!$A$2:$A$1001,ALGLIB_SSA_XAUUSD!$C$2:$C$1001,"",0)</f>
        <v/>
      </c>
      <c r="D894" s="1">
        <f>D890+(D902-D890)*4/12</f>
        <v>4751.623333333333</v>
      </c>
      <c r="E894" s="1">
        <f>E890+(E902-E890)*4/12</f>
        <v>4741.2249766666664</v>
      </c>
      <c r="F894" s="1">
        <f>F890+(F902-F890)*4/12</f>
        <v>4751.9483700000001</v>
      </c>
      <c r="G894" s="1">
        <f>G890+(G902-G890)*4/12</f>
        <v>4762.6680633333335</v>
      </c>
      <c r="H894" s="1">
        <f>H890+(H902-H890)*4/12</f>
        <v>4730.485356666667</v>
      </c>
      <c r="I894" t="str">
        <f>_xlfn.XLOOKUP($A894,ALGLIB_SSA_XAUUSD!$J$2:$J$1001,ALGLIB_SSA_XAUUSD!$K$2:$K$1001,"",0)</f>
        <v>XAUUSD</v>
      </c>
      <c r="J894" t="str">
        <f>_xlfn.XLOOKUP($A894,ALGLIB_SSA_XAUUSD!$J$2:$J$1001,ALGLIB_SSA_XAUUSD!$L$2:$L$1001,"",0)</f>
        <v>M5</v>
      </c>
      <c r="K894">
        <f>_xlfn.XLOOKUP($A894,ALGLIB_SSA_XAUUSD!$J$2:$J$1001,ALGLIB_SSA_XAUUSD!$M$2:$M$1001,"",0)</f>
        <v>4752.6499999999996</v>
      </c>
      <c r="L894">
        <f>_xlfn.XLOOKUP($A894,ALGLIB_SSA_XAUUSD!$J$2:$J$1001,ALGLIB_SSA_XAUUSD!$N$2:$N$1001,"",0)</f>
        <v>4752.3754099999996</v>
      </c>
      <c r="M894">
        <f>_xlfn.XLOOKUP($A894,ALGLIB_SSA_XAUUSD!$J$2:$J$1001,ALGLIB_SSA_XAUUSD!$O$2:$O$1001,"",0)</f>
        <v>4752.8985899999998</v>
      </c>
      <c r="N894">
        <f>_xlfn.XLOOKUP($A894,ALGLIB_SSA_XAUUSD!$J$2:$J$1001,ALGLIB_SSA_XAUUSD!$P$2:$P$1001,"",0)</f>
        <v>4755.7324200000003</v>
      </c>
      <c r="O894">
        <f>_xlfn.XLOOKUP($A894,ALGLIB_SSA_XAUUSD!$J$2:$J$1001,ALGLIB_SSA_XAUUSD!$Q$2:$Q$1001,"",0)</f>
        <v>4748.7007800000001</v>
      </c>
      <c r="R894">
        <f t="shared" si="195"/>
        <v>1775665200</v>
      </c>
      <c r="S894" t="str">
        <f t="shared" si="196"/>
        <v>XAUUSD</v>
      </c>
      <c r="T894" t="str">
        <f t="shared" si="197"/>
        <v>M5</v>
      </c>
      <c r="U894">
        <f t="shared" si="198"/>
        <v>4752.6499999999996</v>
      </c>
      <c r="V894">
        <f t="shared" si="199"/>
        <v>4741.2249766666664</v>
      </c>
      <c r="W894">
        <f t="shared" si="200"/>
        <v>4751.9483700000001</v>
      </c>
      <c r="X894">
        <f t="shared" si="201"/>
        <v>4752.3754099999996</v>
      </c>
      <c r="Y894">
        <f t="shared" si="202"/>
        <v>4752.8985899999998</v>
      </c>
      <c r="Z894">
        <f t="shared" si="203"/>
        <v>4762.6680633333335</v>
      </c>
      <c r="AA894">
        <f t="shared" si="204"/>
        <v>4755.7324200000003</v>
      </c>
      <c r="AB894">
        <f t="shared" si="205"/>
        <v>4730.485356666667</v>
      </c>
      <c r="AC894">
        <f t="shared" si="206"/>
        <v>4748.7007800000001</v>
      </c>
      <c r="AE894">
        <f t="shared" si="207"/>
        <v>4752.3754099999996</v>
      </c>
      <c r="AF894">
        <f t="shared" si="208"/>
        <v>4762.6680633333335</v>
      </c>
      <c r="AG894">
        <f t="shared" si="209"/>
        <v>4730.485356666667</v>
      </c>
    </row>
    <row r="895" spans="1:33" x14ac:dyDescent="0.55000000000000004">
      <c r="A895">
        <f>ALGLIB_SSA_XAUUSD!J895</f>
        <v>1775665500</v>
      </c>
      <c r="B895" t="str">
        <f>_xlfn.XLOOKUP($A895,ALGLIB_SSA_XAUUSD!$A$2:$A$1001,ALGLIB_SSA_XAUUSD!$B$2:$B$1001,"",0)</f>
        <v/>
      </c>
      <c r="C895" t="str">
        <f>_xlfn.XLOOKUP($A895,ALGLIB_SSA_XAUUSD!$A$2:$A$1001,ALGLIB_SSA_XAUUSD!$C$2:$C$1001,"",0)</f>
        <v/>
      </c>
      <c r="D895" s="1">
        <f>D890+(D902-D890)*5/12</f>
        <v>4749.3966666666665</v>
      </c>
      <c r="E895" s="1">
        <f>E890+(E902-E890)*5/12</f>
        <v>4740.1970008333328</v>
      </c>
      <c r="F895" s="1">
        <f>F890+(F902-F890)*5/12</f>
        <v>4751.00101</v>
      </c>
      <c r="G895" s="1">
        <f>G890+(G902-G890)*5/12</f>
        <v>4761.630301666667</v>
      </c>
      <c r="H895" s="1">
        <f>H890+(H902-H890)*5/12</f>
        <v>4729.6699083333333</v>
      </c>
      <c r="I895" t="str">
        <f>_xlfn.XLOOKUP($A895,ALGLIB_SSA_XAUUSD!$J$2:$J$1001,ALGLIB_SSA_XAUUSD!$K$2:$K$1001,"",0)</f>
        <v>XAUUSD</v>
      </c>
      <c r="J895" t="str">
        <f>_xlfn.XLOOKUP($A895,ALGLIB_SSA_XAUUSD!$J$2:$J$1001,ALGLIB_SSA_XAUUSD!$L$2:$L$1001,"",0)</f>
        <v>M5</v>
      </c>
      <c r="K895">
        <f>_xlfn.XLOOKUP($A895,ALGLIB_SSA_XAUUSD!$J$2:$J$1001,ALGLIB_SSA_XAUUSD!$M$2:$M$1001,"",0)</f>
        <v>4750.1899999999996</v>
      </c>
      <c r="L895">
        <f>_xlfn.XLOOKUP($A895,ALGLIB_SSA_XAUUSD!$J$2:$J$1001,ALGLIB_SSA_XAUUSD!$N$2:$N$1001,"",0)</f>
        <v>4753.0935099999997</v>
      </c>
      <c r="M895">
        <f>_xlfn.XLOOKUP($A895,ALGLIB_SSA_XAUUSD!$J$2:$J$1001,ALGLIB_SSA_XAUUSD!$O$2:$O$1001,"",0)</f>
        <v>4752.9960499999997</v>
      </c>
      <c r="N895">
        <f>_xlfn.XLOOKUP($A895,ALGLIB_SSA_XAUUSD!$J$2:$J$1001,ALGLIB_SSA_XAUUSD!$P$2:$P$1001,"",0)</f>
        <v>4755.8103199999996</v>
      </c>
      <c r="O895">
        <f>_xlfn.XLOOKUP($A895,ALGLIB_SSA_XAUUSD!$J$2:$J$1001,ALGLIB_SSA_XAUUSD!$Q$2:$Q$1001,"",0)</f>
        <v>4749.0671400000001</v>
      </c>
      <c r="R895">
        <f t="shared" si="195"/>
        <v>1775665500</v>
      </c>
      <c r="S895" t="str">
        <f t="shared" si="196"/>
        <v>XAUUSD</v>
      </c>
      <c r="T895" t="str">
        <f t="shared" si="197"/>
        <v>M5</v>
      </c>
      <c r="U895">
        <f t="shared" si="198"/>
        <v>4750.1899999999996</v>
      </c>
      <c r="V895">
        <f t="shared" si="199"/>
        <v>4740.1970008333328</v>
      </c>
      <c r="W895">
        <f t="shared" si="200"/>
        <v>4751.00101</v>
      </c>
      <c r="X895">
        <f t="shared" si="201"/>
        <v>4753.0935099999997</v>
      </c>
      <c r="Y895">
        <f t="shared" si="202"/>
        <v>4752.9960499999997</v>
      </c>
      <c r="Z895">
        <f t="shared" si="203"/>
        <v>4761.630301666667</v>
      </c>
      <c r="AA895">
        <f t="shared" si="204"/>
        <v>4755.8103199999996</v>
      </c>
      <c r="AB895">
        <f t="shared" si="205"/>
        <v>4729.6699083333333</v>
      </c>
      <c r="AC895">
        <f t="shared" si="206"/>
        <v>4749.0671400000001</v>
      </c>
      <c r="AE895">
        <f t="shared" si="207"/>
        <v>4753.0935099999997</v>
      </c>
      <c r="AF895">
        <f t="shared" si="208"/>
        <v>4761.630301666667</v>
      </c>
      <c r="AG895">
        <f t="shared" si="209"/>
        <v>4729.6699083333333</v>
      </c>
    </row>
    <row r="896" spans="1:33" x14ac:dyDescent="0.55000000000000004">
      <c r="A896">
        <f>ALGLIB_SSA_XAUUSD!J896</f>
        <v>1775665800</v>
      </c>
      <c r="B896" t="str">
        <f>_xlfn.XLOOKUP($A896,ALGLIB_SSA_XAUUSD!$A$2:$A$1001,ALGLIB_SSA_XAUUSD!$B$2:$B$1001,"",0)</f>
        <v/>
      </c>
      <c r="C896" t="str">
        <f>_xlfn.XLOOKUP($A896,ALGLIB_SSA_XAUUSD!$A$2:$A$1001,ALGLIB_SSA_XAUUSD!$C$2:$C$1001,"",0)</f>
        <v/>
      </c>
      <c r="D896" s="1">
        <f>D890+(D902-D890)*6/12</f>
        <v>4747.17</v>
      </c>
      <c r="E896" s="1">
        <f>E890+(E902-E890)*6/12</f>
        <v>4739.1690249999992</v>
      </c>
      <c r="F896" s="1">
        <f>F890+(F902-F890)*6/12</f>
        <v>4750.0536499999998</v>
      </c>
      <c r="G896" s="1">
        <f>G890+(G902-G890)*6/12</f>
        <v>4760.5925399999996</v>
      </c>
      <c r="H896" s="1">
        <f>H890+(H902-H890)*6/12</f>
        <v>4728.8544600000005</v>
      </c>
      <c r="I896" t="str">
        <f>_xlfn.XLOOKUP($A896,ALGLIB_SSA_XAUUSD!$J$2:$J$1001,ALGLIB_SSA_XAUUSD!$K$2:$K$1001,"",0)</f>
        <v>XAUUSD</v>
      </c>
      <c r="J896" t="str">
        <f>_xlfn.XLOOKUP($A896,ALGLIB_SSA_XAUUSD!$J$2:$J$1001,ALGLIB_SSA_XAUUSD!$L$2:$L$1001,"",0)</f>
        <v>M5</v>
      </c>
      <c r="K896">
        <f>_xlfn.XLOOKUP($A896,ALGLIB_SSA_XAUUSD!$J$2:$J$1001,ALGLIB_SSA_XAUUSD!$M$2:$M$1001,"",0)</f>
        <v>4755.95</v>
      </c>
      <c r="L896">
        <f>_xlfn.XLOOKUP($A896,ALGLIB_SSA_XAUUSD!$J$2:$J$1001,ALGLIB_SSA_XAUUSD!$N$2:$N$1001,"",0)</f>
        <v>4754.5471799999996</v>
      </c>
      <c r="M896">
        <f>_xlfn.XLOOKUP($A896,ALGLIB_SSA_XAUUSD!$J$2:$J$1001,ALGLIB_SSA_XAUUSD!$O$2:$O$1001,"",0)</f>
        <v>4753.7716200000004</v>
      </c>
      <c r="N896">
        <f>_xlfn.XLOOKUP($A896,ALGLIB_SSA_XAUUSD!$J$2:$J$1001,ALGLIB_SSA_XAUUSD!$P$2:$P$1001,"",0)</f>
        <v>4756.6235699999997</v>
      </c>
      <c r="O896">
        <f>_xlfn.XLOOKUP($A896,ALGLIB_SSA_XAUUSD!$J$2:$J$1001,ALGLIB_SSA_XAUUSD!$Q$2:$Q$1001,"",0)</f>
        <v>4750.3724099999999</v>
      </c>
      <c r="R896">
        <f t="shared" si="195"/>
        <v>1775665800</v>
      </c>
      <c r="S896" t="str">
        <f t="shared" si="196"/>
        <v>XAUUSD</v>
      </c>
      <c r="T896" t="str">
        <f t="shared" si="197"/>
        <v>M5</v>
      </c>
      <c r="U896">
        <f t="shared" si="198"/>
        <v>4755.95</v>
      </c>
      <c r="V896">
        <f t="shared" si="199"/>
        <v>4739.1690249999992</v>
      </c>
      <c r="W896">
        <f t="shared" si="200"/>
        <v>4750.0536499999998</v>
      </c>
      <c r="X896">
        <f t="shared" si="201"/>
        <v>4754.5471799999996</v>
      </c>
      <c r="Y896">
        <f t="shared" si="202"/>
        <v>4753.7716200000004</v>
      </c>
      <c r="Z896">
        <f t="shared" si="203"/>
        <v>4760.5925399999996</v>
      </c>
      <c r="AA896">
        <f t="shared" si="204"/>
        <v>4756.6235699999997</v>
      </c>
      <c r="AB896">
        <f t="shared" si="205"/>
        <v>4728.8544600000005</v>
      </c>
      <c r="AC896">
        <f t="shared" si="206"/>
        <v>4750.3724099999999</v>
      </c>
      <c r="AE896">
        <f t="shared" si="207"/>
        <v>4754.5471799999996</v>
      </c>
      <c r="AF896">
        <f t="shared" si="208"/>
        <v>4760.5925399999996</v>
      </c>
      <c r="AG896">
        <f t="shared" si="209"/>
        <v>4728.8544600000005</v>
      </c>
    </row>
    <row r="897" spans="1:33" x14ac:dyDescent="0.55000000000000004">
      <c r="A897">
        <f>ALGLIB_SSA_XAUUSD!J897</f>
        <v>1775666100</v>
      </c>
      <c r="B897" t="str">
        <f>_xlfn.XLOOKUP($A897,ALGLIB_SSA_XAUUSD!$A$2:$A$1001,ALGLIB_SSA_XAUUSD!$B$2:$B$1001,"",0)</f>
        <v/>
      </c>
      <c r="C897" t="str">
        <f>_xlfn.XLOOKUP($A897,ALGLIB_SSA_XAUUSD!$A$2:$A$1001,ALGLIB_SSA_XAUUSD!$C$2:$C$1001,"",0)</f>
        <v/>
      </c>
      <c r="D897" s="1">
        <f>D890+(D902-D890)*7/12</f>
        <v>4744.9433333333336</v>
      </c>
      <c r="E897" s="1">
        <f>E890+(E902-E890)*7/12</f>
        <v>4738.1410491666666</v>
      </c>
      <c r="F897" s="1">
        <f>F890+(F902-F890)*7/12</f>
        <v>4749.1062899999997</v>
      </c>
      <c r="G897" s="1">
        <f>G890+(G902-G890)*7/12</f>
        <v>4759.5547783333332</v>
      </c>
      <c r="H897" s="1">
        <f>H890+(H902-H890)*7/12</f>
        <v>4728.0390116666667</v>
      </c>
      <c r="I897" t="str">
        <f>_xlfn.XLOOKUP($A897,ALGLIB_SSA_XAUUSD!$J$2:$J$1001,ALGLIB_SSA_XAUUSD!$K$2:$K$1001,"",0)</f>
        <v>XAUUSD</v>
      </c>
      <c r="J897" t="str">
        <f>_xlfn.XLOOKUP($A897,ALGLIB_SSA_XAUUSD!$J$2:$J$1001,ALGLIB_SSA_XAUUSD!$L$2:$L$1001,"",0)</f>
        <v>M5</v>
      </c>
      <c r="K897">
        <f>_xlfn.XLOOKUP($A897,ALGLIB_SSA_XAUUSD!$J$2:$J$1001,ALGLIB_SSA_XAUUSD!$M$2:$M$1001,"",0)</f>
        <v>4759.13</v>
      </c>
      <c r="L897">
        <f>_xlfn.XLOOKUP($A897,ALGLIB_SSA_XAUUSD!$J$2:$J$1001,ALGLIB_SSA_XAUUSD!$N$2:$N$1001,"",0)</f>
        <v>4756.4169700000002</v>
      </c>
      <c r="M897">
        <f>_xlfn.XLOOKUP($A897,ALGLIB_SSA_XAUUSD!$J$2:$J$1001,ALGLIB_SSA_XAUUSD!$O$2:$O$1001,"",0)</f>
        <v>4755.09429</v>
      </c>
      <c r="N897">
        <f>_xlfn.XLOOKUP($A897,ALGLIB_SSA_XAUUSD!$J$2:$J$1001,ALGLIB_SSA_XAUUSD!$P$2:$P$1001,"",0)</f>
        <v>4757.9876700000004</v>
      </c>
      <c r="O897">
        <f>_xlfn.XLOOKUP($A897,ALGLIB_SSA_XAUUSD!$J$2:$J$1001,ALGLIB_SSA_XAUUSD!$Q$2:$Q$1001,"",0)</f>
        <v>4752.4690099999998</v>
      </c>
      <c r="R897">
        <f t="shared" si="195"/>
        <v>1775666100</v>
      </c>
      <c r="S897" t="str">
        <f t="shared" si="196"/>
        <v>XAUUSD</v>
      </c>
      <c r="T897" t="str">
        <f t="shared" si="197"/>
        <v>M5</v>
      </c>
      <c r="U897">
        <f t="shared" si="198"/>
        <v>4759.13</v>
      </c>
      <c r="V897">
        <f t="shared" si="199"/>
        <v>4738.1410491666666</v>
      </c>
      <c r="W897">
        <f t="shared" si="200"/>
        <v>4749.1062899999997</v>
      </c>
      <c r="X897">
        <f t="shared" si="201"/>
        <v>4756.4169700000002</v>
      </c>
      <c r="Y897">
        <f t="shared" si="202"/>
        <v>4755.09429</v>
      </c>
      <c r="Z897">
        <f t="shared" si="203"/>
        <v>4759.5547783333332</v>
      </c>
      <c r="AA897">
        <f t="shared" si="204"/>
        <v>4757.9876700000004</v>
      </c>
      <c r="AB897">
        <f t="shared" si="205"/>
        <v>4728.0390116666667</v>
      </c>
      <c r="AC897">
        <f t="shared" si="206"/>
        <v>4752.4690099999998</v>
      </c>
      <c r="AE897">
        <f t="shared" si="207"/>
        <v>4756.4169700000002</v>
      </c>
      <c r="AF897">
        <f t="shared" si="208"/>
        <v>4759.5547783333332</v>
      </c>
      <c r="AG897">
        <f t="shared" si="209"/>
        <v>4728.0390116666667</v>
      </c>
    </row>
    <row r="898" spans="1:33" x14ac:dyDescent="0.55000000000000004">
      <c r="A898">
        <f>ALGLIB_SSA_XAUUSD!J898</f>
        <v>1775666400</v>
      </c>
      <c r="B898" t="str">
        <f>_xlfn.XLOOKUP($A898,ALGLIB_SSA_XAUUSD!$A$2:$A$1001,ALGLIB_SSA_XAUUSD!$B$2:$B$1001,"",0)</f>
        <v/>
      </c>
      <c r="C898" t="str">
        <f>_xlfn.XLOOKUP($A898,ALGLIB_SSA_XAUUSD!$A$2:$A$1001,ALGLIB_SSA_XAUUSD!$C$2:$C$1001,"",0)</f>
        <v/>
      </c>
      <c r="D898" s="1">
        <f>D890+(D902-D890)*8/12</f>
        <v>4742.7166666666672</v>
      </c>
      <c r="E898" s="1">
        <f>E890+(E902-E890)*8/12</f>
        <v>4737.113073333333</v>
      </c>
      <c r="F898" s="1">
        <f>F890+(F902-F890)*8/12</f>
        <v>4748.1589299999996</v>
      </c>
      <c r="G898" s="1">
        <f>G890+(G902-G890)*8/12</f>
        <v>4758.5170166666667</v>
      </c>
      <c r="H898" s="1">
        <f>H890+(H902-H890)*8/12</f>
        <v>4727.223563333333</v>
      </c>
      <c r="I898" t="str">
        <f>_xlfn.XLOOKUP($A898,ALGLIB_SSA_XAUUSD!$J$2:$J$1001,ALGLIB_SSA_XAUUSD!$K$2:$K$1001,"",0)</f>
        <v>XAUUSD</v>
      </c>
      <c r="J898" t="str">
        <f>_xlfn.XLOOKUP($A898,ALGLIB_SSA_XAUUSD!$J$2:$J$1001,ALGLIB_SSA_XAUUSD!$L$2:$L$1001,"",0)</f>
        <v>M5</v>
      </c>
      <c r="K898">
        <f>_xlfn.XLOOKUP($A898,ALGLIB_SSA_XAUUSD!$J$2:$J$1001,ALGLIB_SSA_XAUUSD!$M$2:$M$1001,"",0)</f>
        <v>4758.58</v>
      </c>
      <c r="L898">
        <f>_xlfn.XLOOKUP($A898,ALGLIB_SSA_XAUUSD!$J$2:$J$1001,ALGLIB_SSA_XAUUSD!$N$2:$N$1001,"",0)</f>
        <v>4758.3676800000003</v>
      </c>
      <c r="M898">
        <f>_xlfn.XLOOKUP($A898,ALGLIB_SSA_XAUUSD!$J$2:$J$1001,ALGLIB_SSA_XAUUSD!$O$2:$O$1001,"",0)</f>
        <v>4756.73099</v>
      </c>
      <c r="N898">
        <f>_xlfn.XLOOKUP($A898,ALGLIB_SSA_XAUUSD!$J$2:$J$1001,ALGLIB_SSA_XAUUSD!$P$2:$P$1001,"",0)</f>
        <v>4759.6947899999996</v>
      </c>
      <c r="O898">
        <f>_xlfn.XLOOKUP($A898,ALGLIB_SSA_XAUUSD!$J$2:$J$1001,ALGLIB_SSA_XAUUSD!$Q$2:$Q$1001,"",0)</f>
        <v>4754.9252299999998</v>
      </c>
      <c r="R898">
        <f t="shared" si="195"/>
        <v>1775666400</v>
      </c>
      <c r="S898" t="str">
        <f t="shared" si="196"/>
        <v>XAUUSD</v>
      </c>
      <c r="T898" t="str">
        <f t="shared" si="197"/>
        <v>M5</v>
      </c>
      <c r="U898">
        <f t="shared" si="198"/>
        <v>4758.58</v>
      </c>
      <c r="V898">
        <f t="shared" si="199"/>
        <v>4737.113073333333</v>
      </c>
      <c r="W898">
        <f t="shared" si="200"/>
        <v>4748.1589299999996</v>
      </c>
      <c r="X898">
        <f t="shared" si="201"/>
        <v>4758.3676800000003</v>
      </c>
      <c r="Y898">
        <f t="shared" si="202"/>
        <v>4756.73099</v>
      </c>
      <c r="Z898">
        <f t="shared" si="203"/>
        <v>4758.5170166666667</v>
      </c>
      <c r="AA898">
        <f t="shared" si="204"/>
        <v>4759.6947899999996</v>
      </c>
      <c r="AB898">
        <f t="shared" si="205"/>
        <v>4727.223563333333</v>
      </c>
      <c r="AC898">
        <f t="shared" si="206"/>
        <v>4754.9252299999998</v>
      </c>
      <c r="AE898">
        <f t="shared" si="207"/>
        <v>4758.3676800000003</v>
      </c>
      <c r="AF898">
        <f t="shared" si="208"/>
        <v>4758.5170166666667</v>
      </c>
      <c r="AG898">
        <f t="shared" si="209"/>
        <v>4727.223563333333</v>
      </c>
    </row>
    <row r="899" spans="1:33" x14ac:dyDescent="0.55000000000000004">
      <c r="A899">
        <f>ALGLIB_SSA_XAUUSD!J899</f>
        <v>1775666700</v>
      </c>
      <c r="B899" t="str">
        <f>_xlfn.XLOOKUP($A899,ALGLIB_SSA_XAUUSD!$A$2:$A$1001,ALGLIB_SSA_XAUUSD!$B$2:$B$1001,"",0)</f>
        <v/>
      </c>
      <c r="C899" t="str">
        <f>_xlfn.XLOOKUP($A899,ALGLIB_SSA_XAUUSD!$A$2:$A$1001,ALGLIB_SSA_XAUUSD!$C$2:$C$1001,"",0)</f>
        <v/>
      </c>
      <c r="D899" s="1">
        <f>D890+(D902-D890)*9/12</f>
        <v>4740.49</v>
      </c>
      <c r="E899" s="1">
        <f>E890+(E902-E890)*9/12</f>
        <v>4736.0850974999994</v>
      </c>
      <c r="F899" s="1">
        <f>F890+(F902-F890)*9/12</f>
        <v>4747.2115699999995</v>
      </c>
      <c r="G899" s="1">
        <f>G890+(G902-G890)*9/12</f>
        <v>4757.4792550000002</v>
      </c>
      <c r="H899" s="1">
        <f>H890+(H902-H890)*9/12</f>
        <v>4726.4081150000002</v>
      </c>
      <c r="I899" t="str">
        <f>_xlfn.XLOOKUP($A899,ALGLIB_SSA_XAUUSD!$J$2:$J$1001,ALGLIB_SSA_XAUUSD!$K$2:$K$1001,"",0)</f>
        <v>XAUUSD</v>
      </c>
      <c r="J899" t="str">
        <f>_xlfn.XLOOKUP($A899,ALGLIB_SSA_XAUUSD!$J$2:$J$1001,ALGLIB_SSA_XAUUSD!$L$2:$L$1001,"",0)</f>
        <v>M5</v>
      </c>
      <c r="K899">
        <f>_xlfn.XLOOKUP($A899,ALGLIB_SSA_XAUUSD!$J$2:$J$1001,ALGLIB_SSA_XAUUSD!$M$2:$M$1001,"",0)</f>
        <v>4760.8900000000003</v>
      </c>
      <c r="L899">
        <f>_xlfn.XLOOKUP($A899,ALGLIB_SSA_XAUUSD!$J$2:$J$1001,ALGLIB_SSA_XAUUSD!$N$2:$N$1001,"",0)</f>
        <v>4760.1383400000004</v>
      </c>
      <c r="M899">
        <f>_xlfn.XLOOKUP($A899,ALGLIB_SSA_XAUUSD!$J$2:$J$1001,ALGLIB_SSA_XAUUSD!$O$2:$O$1001,"",0)</f>
        <v>4758.4346599999999</v>
      </c>
      <c r="N899">
        <f>_xlfn.XLOOKUP($A899,ALGLIB_SSA_XAUUSD!$J$2:$J$1001,ALGLIB_SSA_XAUUSD!$P$2:$P$1001,"",0)</f>
        <v>4761.49755</v>
      </c>
      <c r="O899">
        <f>_xlfn.XLOOKUP($A899,ALGLIB_SSA_XAUUSD!$J$2:$J$1001,ALGLIB_SSA_XAUUSD!$Q$2:$Q$1001,"",0)</f>
        <v>4757.2662499999997</v>
      </c>
      <c r="R899">
        <f t="shared" ref="R899:R962" si="210">A899</f>
        <v>1775666700</v>
      </c>
      <c r="S899" t="str">
        <f t="shared" ref="S899:S962" si="211">I899</f>
        <v>XAUUSD</v>
      </c>
      <c r="T899" t="str">
        <f t="shared" ref="T899:T962" si="212">J899</f>
        <v>M5</v>
      </c>
      <c r="U899">
        <f t="shared" ref="U899:U962" si="213">K899</f>
        <v>4760.8900000000003</v>
      </c>
      <c r="V899">
        <f t="shared" ref="V899:V962" si="214">E899</f>
        <v>4736.0850974999994</v>
      </c>
      <c r="W899">
        <f t="shared" ref="W899:W962" si="215">F899</f>
        <v>4747.2115699999995</v>
      </c>
      <c r="X899">
        <f t="shared" ref="X899:X962" si="216">L899</f>
        <v>4760.1383400000004</v>
      </c>
      <c r="Y899">
        <f t="shared" ref="Y899:Y962" si="217">M899</f>
        <v>4758.4346599999999</v>
      </c>
      <c r="Z899">
        <f t="shared" ref="Z899:Z962" si="218">G899</f>
        <v>4757.4792550000002</v>
      </c>
      <c r="AA899">
        <f t="shared" ref="AA899:AA962" si="219">N899</f>
        <v>4761.49755</v>
      </c>
      <c r="AB899">
        <f t="shared" ref="AB899:AB962" si="220">H899</f>
        <v>4726.4081150000002</v>
      </c>
      <c r="AC899">
        <f t="shared" ref="AC899:AC962" si="221">O899</f>
        <v>4757.2662499999997</v>
      </c>
      <c r="AE899">
        <f t="shared" ref="AE899:AE962" si="222">X899</f>
        <v>4760.1383400000004</v>
      </c>
      <c r="AF899">
        <f t="shared" ref="AF899:AF962" si="223">Z899</f>
        <v>4757.4792550000002</v>
      </c>
      <c r="AG899">
        <f t="shared" ref="AG899:AG962" si="224">AB899</f>
        <v>4726.4081150000002</v>
      </c>
    </row>
    <row r="900" spans="1:33" x14ac:dyDescent="0.55000000000000004">
      <c r="A900">
        <f>ALGLIB_SSA_XAUUSD!J900</f>
        <v>1775667000</v>
      </c>
      <c r="B900" t="str">
        <f>_xlfn.XLOOKUP($A900,ALGLIB_SSA_XAUUSD!$A$2:$A$1001,ALGLIB_SSA_XAUUSD!$B$2:$B$1001,"",0)</f>
        <v/>
      </c>
      <c r="C900" t="str">
        <f>_xlfn.XLOOKUP($A900,ALGLIB_SSA_XAUUSD!$A$2:$A$1001,ALGLIB_SSA_XAUUSD!$C$2:$C$1001,"",0)</f>
        <v/>
      </c>
      <c r="D900" s="1">
        <f>D890+(D902-D890)*10/12</f>
        <v>4738.2633333333333</v>
      </c>
      <c r="E900" s="1">
        <f>E890+(E902-E890)*10/12</f>
        <v>4735.0571216666667</v>
      </c>
      <c r="F900" s="1">
        <f>F890+(F902-F890)*10/12</f>
        <v>4746.2642100000003</v>
      </c>
      <c r="G900" s="1">
        <f>G890+(G902-G890)*10/12</f>
        <v>4756.4414933333337</v>
      </c>
      <c r="H900" s="1">
        <f>H890+(H902-H890)*10/12</f>
        <v>4725.5926666666664</v>
      </c>
      <c r="I900" t="str">
        <f>_xlfn.XLOOKUP($A900,ALGLIB_SSA_XAUUSD!$J$2:$J$1001,ALGLIB_SSA_XAUUSD!$K$2:$K$1001,"",0)</f>
        <v>XAUUSD</v>
      </c>
      <c r="J900" t="str">
        <f>_xlfn.XLOOKUP($A900,ALGLIB_SSA_XAUUSD!$J$2:$J$1001,ALGLIB_SSA_XAUUSD!$L$2:$L$1001,"",0)</f>
        <v>M5</v>
      </c>
      <c r="K900">
        <f>_xlfn.XLOOKUP($A900,ALGLIB_SSA_XAUUSD!$J$2:$J$1001,ALGLIB_SSA_XAUUSD!$M$2:$M$1001,"",0)</f>
        <v>4760.8900000000003</v>
      </c>
      <c r="L900">
        <f>_xlfn.XLOOKUP($A900,ALGLIB_SSA_XAUUSD!$J$2:$J$1001,ALGLIB_SSA_XAUUSD!$N$2:$N$1001,"",0)</f>
        <v>4761.4058999999997</v>
      </c>
      <c r="M900">
        <f>_xlfn.XLOOKUP($A900,ALGLIB_SSA_XAUUSD!$J$2:$J$1001,ALGLIB_SSA_XAUUSD!$O$2:$O$1001,"",0)</f>
        <v>4759.9202800000003</v>
      </c>
      <c r="N900">
        <f>_xlfn.XLOOKUP($A900,ALGLIB_SSA_XAUUSD!$J$2:$J$1001,ALGLIB_SSA_XAUUSD!$P$2:$P$1001,"",0)</f>
        <v>4763.09969</v>
      </c>
      <c r="O900">
        <f>_xlfn.XLOOKUP($A900,ALGLIB_SSA_XAUUSD!$J$2:$J$1001,ALGLIB_SSA_XAUUSD!$Q$2:$Q$1001,"",0)</f>
        <v>4759.1095999999998</v>
      </c>
      <c r="R900">
        <f t="shared" si="210"/>
        <v>1775667000</v>
      </c>
      <c r="S900" t="str">
        <f t="shared" si="211"/>
        <v>XAUUSD</v>
      </c>
      <c r="T900" t="str">
        <f t="shared" si="212"/>
        <v>M5</v>
      </c>
      <c r="U900">
        <f t="shared" si="213"/>
        <v>4760.8900000000003</v>
      </c>
      <c r="V900">
        <f t="shared" si="214"/>
        <v>4735.0571216666667</v>
      </c>
      <c r="W900">
        <f t="shared" si="215"/>
        <v>4746.2642100000003</v>
      </c>
      <c r="X900">
        <f t="shared" si="216"/>
        <v>4761.4058999999997</v>
      </c>
      <c r="Y900">
        <f t="shared" si="217"/>
        <v>4759.9202800000003</v>
      </c>
      <c r="Z900">
        <f t="shared" si="218"/>
        <v>4756.4414933333337</v>
      </c>
      <c r="AA900">
        <f t="shared" si="219"/>
        <v>4763.09969</v>
      </c>
      <c r="AB900">
        <f t="shared" si="220"/>
        <v>4725.5926666666664</v>
      </c>
      <c r="AC900">
        <f t="shared" si="221"/>
        <v>4759.1095999999998</v>
      </c>
      <c r="AE900">
        <f t="shared" si="222"/>
        <v>4761.4058999999997</v>
      </c>
      <c r="AF900">
        <f t="shared" si="223"/>
        <v>4756.4414933333337</v>
      </c>
      <c r="AG900">
        <f t="shared" si="224"/>
        <v>4725.5926666666664</v>
      </c>
    </row>
    <row r="901" spans="1:33" x14ac:dyDescent="0.55000000000000004">
      <c r="A901">
        <f>ALGLIB_SSA_XAUUSD!J901</f>
        <v>1775667300</v>
      </c>
      <c r="B901" t="str">
        <f>_xlfn.XLOOKUP($A901,ALGLIB_SSA_XAUUSD!$A$2:$A$1001,ALGLIB_SSA_XAUUSD!$B$2:$B$1001,"",0)</f>
        <v/>
      </c>
      <c r="C901" t="str">
        <f>_xlfn.XLOOKUP($A901,ALGLIB_SSA_XAUUSD!$A$2:$A$1001,ALGLIB_SSA_XAUUSD!$C$2:$C$1001,"",0)</f>
        <v/>
      </c>
      <c r="D901" s="1">
        <f>D890+(D902-D890)*11/12</f>
        <v>4736.0366666666669</v>
      </c>
      <c r="E901" s="1">
        <f>E890+(E902-E890)*11/12</f>
        <v>4734.0291458333331</v>
      </c>
      <c r="F901" s="1">
        <f>F890+(F902-F890)*11/12</f>
        <v>4745.3168500000002</v>
      </c>
      <c r="G901" s="1">
        <f>G890+(G902-G890)*11/12</f>
        <v>4755.4037316666663</v>
      </c>
      <c r="H901" s="1">
        <f>H890+(H902-H890)*11/12</f>
        <v>4724.7772183333336</v>
      </c>
      <c r="I901" t="str">
        <f>_xlfn.XLOOKUP($A901,ALGLIB_SSA_XAUUSD!$J$2:$J$1001,ALGLIB_SSA_XAUUSD!$K$2:$K$1001,"",0)</f>
        <v>XAUUSD</v>
      </c>
      <c r="J901" t="str">
        <f>_xlfn.XLOOKUP($A901,ALGLIB_SSA_XAUUSD!$J$2:$J$1001,ALGLIB_SSA_XAUUSD!$L$2:$L$1001,"",0)</f>
        <v>M5</v>
      </c>
      <c r="K901">
        <f>_xlfn.XLOOKUP($A901,ALGLIB_SSA_XAUUSD!$J$2:$J$1001,ALGLIB_SSA_XAUUSD!$M$2:$M$1001,"",0)</f>
        <v>4760.53</v>
      </c>
      <c r="L901">
        <f>_xlfn.XLOOKUP($A901,ALGLIB_SSA_XAUUSD!$J$2:$J$1001,ALGLIB_SSA_XAUUSD!$N$2:$N$1001,"",0)</f>
        <v>4761.9163799999997</v>
      </c>
      <c r="M901">
        <f>_xlfn.XLOOKUP($A901,ALGLIB_SSA_XAUUSD!$J$2:$J$1001,ALGLIB_SSA_XAUUSD!$O$2:$O$1001,"",0)</f>
        <v>4760.9183300000004</v>
      </c>
      <c r="N901">
        <f>_xlfn.XLOOKUP($A901,ALGLIB_SSA_XAUUSD!$J$2:$J$1001,ALGLIB_SSA_XAUUSD!$P$2:$P$1001,"",0)</f>
        <v>4764.1753699999999</v>
      </c>
      <c r="O901">
        <f>_xlfn.XLOOKUP($A901,ALGLIB_SSA_XAUUSD!$J$2:$J$1001,ALGLIB_SSA_XAUUSD!$Q$2:$Q$1001,"",0)</f>
        <v>4760.0306</v>
      </c>
      <c r="R901">
        <f t="shared" si="210"/>
        <v>1775667300</v>
      </c>
      <c r="S901" t="str">
        <f t="shared" si="211"/>
        <v>XAUUSD</v>
      </c>
      <c r="T901" t="str">
        <f t="shared" si="212"/>
        <v>M5</v>
      </c>
      <c r="U901">
        <f t="shared" si="213"/>
        <v>4760.53</v>
      </c>
      <c r="V901">
        <f t="shared" si="214"/>
        <v>4734.0291458333331</v>
      </c>
      <c r="W901">
        <f t="shared" si="215"/>
        <v>4745.3168500000002</v>
      </c>
      <c r="X901">
        <f t="shared" si="216"/>
        <v>4761.9163799999997</v>
      </c>
      <c r="Y901">
        <f t="shared" si="217"/>
        <v>4760.9183300000004</v>
      </c>
      <c r="Z901">
        <f t="shared" si="218"/>
        <v>4755.4037316666663</v>
      </c>
      <c r="AA901">
        <f t="shared" si="219"/>
        <v>4764.1753699999999</v>
      </c>
      <c r="AB901">
        <f t="shared" si="220"/>
        <v>4724.7772183333336</v>
      </c>
      <c r="AC901">
        <f t="shared" si="221"/>
        <v>4760.0306</v>
      </c>
      <c r="AE901">
        <f t="shared" si="222"/>
        <v>4761.9163799999997</v>
      </c>
      <c r="AF901">
        <f t="shared" si="223"/>
        <v>4755.4037316666663</v>
      </c>
      <c r="AG901">
        <f t="shared" si="224"/>
        <v>4724.7772183333336</v>
      </c>
    </row>
    <row r="902" spans="1:33" x14ac:dyDescent="0.55000000000000004">
      <c r="A902">
        <f>ALGLIB_SSA_XAUUSD!J902</f>
        <v>1775667600</v>
      </c>
      <c r="B902" t="str">
        <f>_xlfn.XLOOKUP($A902,ALGLIB_SSA_XAUUSD!$A$2:$A$1001,ALGLIB_SSA_XAUUSD!$B$2:$B$1001,"",0)</f>
        <v>XAUUSD</v>
      </c>
      <c r="C902" t="str">
        <f>_xlfn.XLOOKUP($A902,ALGLIB_SSA_XAUUSD!$A$2:$A$1001,ALGLIB_SSA_XAUUSD!$C$2:$C$1001,"",0)</f>
        <v>H1</v>
      </c>
      <c r="D902" s="2">
        <f>_xlfn.XLOOKUP($A902,ALGLIB_SSA_XAUUSD!$A$2:$A$1001,ALGLIB_SSA_XAUUSD!$D$2:$D$1001,"",0)</f>
        <v>4733.8100000000004</v>
      </c>
      <c r="E902" s="2">
        <f>_xlfn.XLOOKUP($A902,ALGLIB_SSA_XAUUSD!$A$2:$A$1001,ALGLIB_SSA_XAUUSD!$E$2:$E$1001,"",0)</f>
        <v>4733.0011699999995</v>
      </c>
      <c r="F902" s="2">
        <f>_xlfn.XLOOKUP($A902,ALGLIB_SSA_XAUUSD!$A$2:$A$1001,ALGLIB_SSA_XAUUSD!$F$2:$F$1001,"",0)</f>
        <v>4744.36949</v>
      </c>
      <c r="G902" s="2">
        <f>_xlfn.XLOOKUP($A902,ALGLIB_SSA_XAUUSD!$A$2:$A$1001,ALGLIB_SSA_XAUUSD!$G$2:$G$1001,"",0)</f>
        <v>4754.3659699999998</v>
      </c>
      <c r="H902" s="2">
        <f>_xlfn.XLOOKUP($A902,ALGLIB_SSA_XAUUSD!$A$2:$A$1001,ALGLIB_SSA_XAUUSD!$H$2:$H$1001,"",0)</f>
        <v>4723.9617699999999</v>
      </c>
      <c r="I902" t="str">
        <f>_xlfn.XLOOKUP($A902,ALGLIB_SSA_XAUUSD!$J$2:$J$1001,ALGLIB_SSA_XAUUSD!$K$2:$K$1001,"",0)</f>
        <v>XAUUSD</v>
      </c>
      <c r="J902" t="str">
        <f>_xlfn.XLOOKUP($A902,ALGLIB_SSA_XAUUSD!$J$2:$J$1001,ALGLIB_SSA_XAUUSD!$L$2:$L$1001,"",0)</f>
        <v>M5</v>
      </c>
      <c r="K902">
        <f>_xlfn.XLOOKUP($A902,ALGLIB_SSA_XAUUSD!$J$2:$J$1001,ALGLIB_SSA_XAUUSD!$M$2:$M$1001,"",0)</f>
        <v>4760.3900000000003</v>
      </c>
      <c r="L902">
        <f>_xlfn.XLOOKUP($A902,ALGLIB_SSA_XAUUSD!$J$2:$J$1001,ALGLIB_SSA_XAUUSD!$N$2:$N$1001,"",0)</f>
        <v>4761.4969899999996</v>
      </c>
      <c r="M902">
        <f>_xlfn.XLOOKUP($A902,ALGLIB_SSA_XAUUSD!$J$2:$J$1001,ALGLIB_SSA_XAUUSD!$O$2:$O$1001,"",0)</f>
        <v>4761.20766</v>
      </c>
      <c r="N902">
        <f>_xlfn.XLOOKUP($A902,ALGLIB_SSA_XAUUSD!$J$2:$J$1001,ALGLIB_SSA_XAUUSD!$P$2:$P$1001,"",0)</f>
        <v>4764.5694700000004</v>
      </c>
      <c r="O902">
        <f>_xlfn.XLOOKUP($A902,ALGLIB_SSA_XAUUSD!$J$2:$J$1001,ALGLIB_SSA_XAUUSD!$Q$2:$Q$1001,"",0)</f>
        <v>4759.8199100000002</v>
      </c>
      <c r="R902">
        <f t="shared" si="210"/>
        <v>1775667600</v>
      </c>
      <c r="S902" t="str">
        <f t="shared" si="211"/>
        <v>XAUUSD</v>
      </c>
      <c r="T902" t="str">
        <f t="shared" si="212"/>
        <v>M5</v>
      </c>
      <c r="U902">
        <f t="shared" si="213"/>
        <v>4760.3900000000003</v>
      </c>
      <c r="V902">
        <f t="shared" si="214"/>
        <v>4733.0011699999995</v>
      </c>
      <c r="W902">
        <f t="shared" si="215"/>
        <v>4744.36949</v>
      </c>
      <c r="X902">
        <f t="shared" si="216"/>
        <v>4761.4969899999996</v>
      </c>
      <c r="Y902">
        <f t="shared" si="217"/>
        <v>4761.20766</v>
      </c>
      <c r="Z902">
        <f t="shared" si="218"/>
        <v>4754.3659699999998</v>
      </c>
      <c r="AA902">
        <f t="shared" si="219"/>
        <v>4764.5694700000004</v>
      </c>
      <c r="AB902">
        <f t="shared" si="220"/>
        <v>4723.9617699999999</v>
      </c>
      <c r="AC902">
        <f t="shared" si="221"/>
        <v>4759.8199100000002</v>
      </c>
      <c r="AE902">
        <f t="shared" si="222"/>
        <v>4761.4969899999996</v>
      </c>
      <c r="AF902">
        <f t="shared" si="223"/>
        <v>4754.3659699999998</v>
      </c>
      <c r="AG902">
        <f t="shared" si="224"/>
        <v>4723.9617699999999</v>
      </c>
    </row>
    <row r="903" spans="1:33" x14ac:dyDescent="0.55000000000000004">
      <c r="A903">
        <f>ALGLIB_SSA_XAUUSD!J903</f>
        <v>1775667900</v>
      </c>
      <c r="B903" t="str">
        <f>_xlfn.XLOOKUP($A903,ALGLIB_SSA_XAUUSD!$A$2:$A$1001,ALGLIB_SSA_XAUUSD!$B$2:$B$1001,"",0)</f>
        <v/>
      </c>
      <c r="C903" t="str">
        <f>_xlfn.XLOOKUP($A903,ALGLIB_SSA_XAUUSD!$A$2:$A$1001,ALGLIB_SSA_XAUUSD!$C$2:$C$1001,"",0)</f>
        <v/>
      </c>
      <c r="D903" s="1">
        <f>D902+(D914-D902)*1/12</f>
        <v>4731.4558333333334</v>
      </c>
      <c r="E903" s="1">
        <f>E902+(E914-E902)*1/12</f>
        <v>4732.1243516666664</v>
      </c>
      <c r="F903" s="1">
        <f>F902+(F914-F902)*1/12</f>
        <v>4743.4574008333329</v>
      </c>
      <c r="G903" s="1">
        <f>G902+(G914-G902)*1/12</f>
        <v>4753.4083891666669</v>
      </c>
      <c r="H903" s="1">
        <f>H902+(H914-H902)*1/12</f>
        <v>4723.1710883333335</v>
      </c>
      <c r="I903" t="str">
        <f>_xlfn.XLOOKUP($A903,ALGLIB_SSA_XAUUSD!$J$2:$J$1001,ALGLIB_SSA_XAUUSD!$K$2:$K$1001,"",0)</f>
        <v>XAUUSD</v>
      </c>
      <c r="J903" t="str">
        <f>_xlfn.XLOOKUP($A903,ALGLIB_SSA_XAUUSD!$J$2:$J$1001,ALGLIB_SSA_XAUUSD!$L$2:$L$1001,"",0)</f>
        <v>M5</v>
      </c>
      <c r="K903">
        <f>_xlfn.XLOOKUP($A903,ALGLIB_SSA_XAUUSD!$J$2:$J$1001,ALGLIB_SSA_XAUUSD!$M$2:$M$1001,"",0)</f>
        <v>4758.01</v>
      </c>
      <c r="L903">
        <f>_xlfn.XLOOKUP($A903,ALGLIB_SSA_XAUUSD!$J$2:$J$1001,ALGLIB_SSA_XAUUSD!$N$2:$N$1001,"",0)</f>
        <v>4760.0564899999999</v>
      </c>
      <c r="M903">
        <f>_xlfn.XLOOKUP($A903,ALGLIB_SSA_XAUUSD!$J$2:$J$1001,ALGLIB_SSA_XAUUSD!$O$2:$O$1001,"",0)</f>
        <v>4760.6320699999997</v>
      </c>
      <c r="N903">
        <f>_xlfn.XLOOKUP($A903,ALGLIB_SSA_XAUUSD!$J$2:$J$1001,ALGLIB_SSA_XAUUSD!$P$2:$P$1001,"",0)</f>
        <v>4764.0593399999998</v>
      </c>
      <c r="O903">
        <f>_xlfn.XLOOKUP($A903,ALGLIB_SSA_XAUUSD!$J$2:$J$1001,ALGLIB_SSA_XAUUSD!$Q$2:$Q$1001,"",0)</f>
        <v>4758.41338</v>
      </c>
      <c r="R903">
        <f t="shared" si="210"/>
        <v>1775667900</v>
      </c>
      <c r="S903" t="str">
        <f t="shared" si="211"/>
        <v>XAUUSD</v>
      </c>
      <c r="T903" t="str">
        <f t="shared" si="212"/>
        <v>M5</v>
      </c>
      <c r="U903">
        <f t="shared" si="213"/>
        <v>4758.01</v>
      </c>
      <c r="V903">
        <f t="shared" si="214"/>
        <v>4732.1243516666664</v>
      </c>
      <c r="W903">
        <f t="shared" si="215"/>
        <v>4743.4574008333329</v>
      </c>
      <c r="X903">
        <f t="shared" si="216"/>
        <v>4760.0564899999999</v>
      </c>
      <c r="Y903">
        <f t="shared" si="217"/>
        <v>4760.6320699999997</v>
      </c>
      <c r="Z903">
        <f t="shared" si="218"/>
        <v>4753.4083891666669</v>
      </c>
      <c r="AA903">
        <f t="shared" si="219"/>
        <v>4764.0593399999998</v>
      </c>
      <c r="AB903">
        <f t="shared" si="220"/>
        <v>4723.1710883333335</v>
      </c>
      <c r="AC903">
        <f t="shared" si="221"/>
        <v>4758.41338</v>
      </c>
      <c r="AE903">
        <f t="shared" si="222"/>
        <v>4760.0564899999999</v>
      </c>
      <c r="AF903">
        <f t="shared" si="223"/>
        <v>4753.4083891666669</v>
      </c>
      <c r="AG903">
        <f t="shared" si="224"/>
        <v>4723.1710883333335</v>
      </c>
    </row>
    <row r="904" spans="1:33" x14ac:dyDescent="0.55000000000000004">
      <c r="A904">
        <f>ALGLIB_SSA_XAUUSD!J904</f>
        <v>1775668200</v>
      </c>
      <c r="B904" t="str">
        <f>_xlfn.XLOOKUP($A904,ALGLIB_SSA_XAUUSD!$A$2:$A$1001,ALGLIB_SSA_XAUUSD!$B$2:$B$1001,"",0)</f>
        <v/>
      </c>
      <c r="C904" t="str">
        <f>_xlfn.XLOOKUP($A904,ALGLIB_SSA_XAUUSD!$A$2:$A$1001,ALGLIB_SSA_XAUUSD!$C$2:$C$1001,"",0)</f>
        <v/>
      </c>
      <c r="D904" s="1">
        <f>D902+(D914-D902)*2/12</f>
        <v>4729.1016666666674</v>
      </c>
      <c r="E904" s="1">
        <f>E902+(E914-E902)*2/12</f>
        <v>4731.2475333333332</v>
      </c>
      <c r="F904" s="1">
        <f>F902+(F914-F902)*2/12</f>
        <v>4742.5453116666667</v>
      </c>
      <c r="G904" s="1">
        <f>G902+(G914-G902)*2/12</f>
        <v>4752.450808333333</v>
      </c>
      <c r="H904" s="1">
        <f>H902+(H914-H902)*2/12</f>
        <v>4722.3804066666662</v>
      </c>
      <c r="I904" t="str">
        <f>_xlfn.XLOOKUP($A904,ALGLIB_SSA_XAUUSD!$J$2:$J$1001,ALGLIB_SSA_XAUUSD!$K$2:$K$1001,"",0)</f>
        <v>XAUUSD</v>
      </c>
      <c r="J904" t="str">
        <f>_xlfn.XLOOKUP($A904,ALGLIB_SSA_XAUUSD!$J$2:$J$1001,ALGLIB_SSA_XAUUSD!$L$2:$L$1001,"",0)</f>
        <v>M5</v>
      </c>
      <c r="K904">
        <f>_xlfn.XLOOKUP($A904,ALGLIB_SSA_XAUUSD!$J$2:$J$1001,ALGLIB_SSA_XAUUSD!$M$2:$M$1001,"",0)</f>
        <v>4760.8100000000004</v>
      </c>
      <c r="L904">
        <f>_xlfn.XLOOKUP($A904,ALGLIB_SSA_XAUUSD!$J$2:$J$1001,ALGLIB_SSA_XAUUSD!$N$2:$N$1001,"",0)</f>
        <v>4757.6555799999996</v>
      </c>
      <c r="M904">
        <f>_xlfn.XLOOKUP($A904,ALGLIB_SSA_XAUUSD!$J$2:$J$1001,ALGLIB_SSA_XAUUSD!$O$2:$O$1001,"",0)</f>
        <v>4759.14383</v>
      </c>
      <c r="N904">
        <f>_xlfn.XLOOKUP($A904,ALGLIB_SSA_XAUUSD!$J$2:$J$1001,ALGLIB_SSA_XAUUSD!$P$2:$P$1001,"",0)</f>
        <v>4762.6329999999998</v>
      </c>
      <c r="O904">
        <f>_xlfn.XLOOKUP($A904,ALGLIB_SSA_XAUUSD!$J$2:$J$1001,ALGLIB_SSA_XAUUSD!$Q$2:$Q$1001,"",0)</f>
        <v>4755.9424600000002</v>
      </c>
      <c r="R904">
        <f t="shared" si="210"/>
        <v>1775668200</v>
      </c>
      <c r="S904" t="str">
        <f t="shared" si="211"/>
        <v>XAUUSD</v>
      </c>
      <c r="T904" t="str">
        <f t="shared" si="212"/>
        <v>M5</v>
      </c>
      <c r="U904">
        <f t="shared" si="213"/>
        <v>4760.8100000000004</v>
      </c>
      <c r="V904">
        <f t="shared" si="214"/>
        <v>4731.2475333333332</v>
      </c>
      <c r="W904">
        <f t="shared" si="215"/>
        <v>4742.5453116666667</v>
      </c>
      <c r="X904">
        <f t="shared" si="216"/>
        <v>4757.6555799999996</v>
      </c>
      <c r="Y904">
        <f t="shared" si="217"/>
        <v>4759.14383</v>
      </c>
      <c r="Z904">
        <f t="shared" si="218"/>
        <v>4752.450808333333</v>
      </c>
      <c r="AA904">
        <f t="shared" si="219"/>
        <v>4762.6329999999998</v>
      </c>
      <c r="AB904">
        <f t="shared" si="220"/>
        <v>4722.3804066666662</v>
      </c>
      <c r="AC904">
        <f t="shared" si="221"/>
        <v>4755.9424600000002</v>
      </c>
      <c r="AE904">
        <f t="shared" si="222"/>
        <v>4757.6555799999996</v>
      </c>
      <c r="AF904">
        <f t="shared" si="223"/>
        <v>4752.450808333333</v>
      </c>
      <c r="AG904">
        <f t="shared" si="224"/>
        <v>4722.3804066666662</v>
      </c>
    </row>
    <row r="905" spans="1:33" x14ac:dyDescent="0.55000000000000004">
      <c r="A905">
        <f>ALGLIB_SSA_XAUUSD!J905</f>
        <v>1775668500</v>
      </c>
      <c r="B905" t="str">
        <f>_xlfn.XLOOKUP($A905,ALGLIB_SSA_XAUUSD!$A$2:$A$1001,ALGLIB_SSA_XAUUSD!$B$2:$B$1001,"",0)</f>
        <v/>
      </c>
      <c r="C905" t="str">
        <f>_xlfn.XLOOKUP($A905,ALGLIB_SSA_XAUUSD!$A$2:$A$1001,ALGLIB_SSA_XAUUSD!$C$2:$C$1001,"",0)</f>
        <v/>
      </c>
      <c r="D905" s="1">
        <f>D902+(D914-D902)*3/12</f>
        <v>4726.7475000000004</v>
      </c>
      <c r="E905" s="1">
        <f>E902+(E914-E902)*3/12</f>
        <v>4730.3707149999991</v>
      </c>
      <c r="F905" s="1">
        <f>F902+(F914-F902)*3/12</f>
        <v>4741.6332225000006</v>
      </c>
      <c r="G905" s="1">
        <f>G902+(G914-G902)*3/12</f>
        <v>4751.4932275000001</v>
      </c>
      <c r="H905" s="1">
        <f>H902+(H914-H902)*3/12</f>
        <v>4721.5897249999998</v>
      </c>
      <c r="I905" t="str">
        <f>_xlfn.XLOOKUP($A905,ALGLIB_SSA_XAUUSD!$J$2:$J$1001,ALGLIB_SSA_XAUUSD!$K$2:$K$1001,"",0)</f>
        <v>XAUUSD</v>
      </c>
      <c r="J905" t="str">
        <f>_xlfn.XLOOKUP($A905,ALGLIB_SSA_XAUUSD!$J$2:$J$1001,ALGLIB_SSA_XAUUSD!$L$2:$L$1001,"",0)</f>
        <v>M5</v>
      </c>
      <c r="K905">
        <f>_xlfn.XLOOKUP($A905,ALGLIB_SSA_XAUUSD!$J$2:$J$1001,ALGLIB_SSA_XAUUSD!$M$2:$M$1001,"",0)</f>
        <v>4755.49</v>
      </c>
      <c r="L905">
        <f>_xlfn.XLOOKUP($A905,ALGLIB_SSA_XAUUSD!$J$2:$J$1001,ALGLIB_SSA_XAUUSD!$N$2:$N$1001,"",0)</f>
        <v>4754.3743899999999</v>
      </c>
      <c r="M905">
        <f>_xlfn.XLOOKUP($A905,ALGLIB_SSA_XAUUSD!$J$2:$J$1001,ALGLIB_SSA_XAUUSD!$O$2:$O$1001,"",0)</f>
        <v>4756.75911</v>
      </c>
      <c r="N905">
        <f>_xlfn.XLOOKUP($A905,ALGLIB_SSA_XAUUSD!$J$2:$J$1001,ALGLIB_SSA_XAUUSD!$P$2:$P$1001,"",0)</f>
        <v>4760.2546400000001</v>
      </c>
      <c r="O905">
        <f>_xlfn.XLOOKUP($A905,ALGLIB_SSA_XAUUSD!$J$2:$J$1001,ALGLIB_SSA_XAUUSD!$Q$2:$Q$1001,"",0)</f>
        <v>4752.5824199999997</v>
      </c>
      <c r="R905">
        <f t="shared" si="210"/>
        <v>1775668500</v>
      </c>
      <c r="S905" t="str">
        <f t="shared" si="211"/>
        <v>XAUUSD</v>
      </c>
      <c r="T905" t="str">
        <f t="shared" si="212"/>
        <v>M5</v>
      </c>
      <c r="U905">
        <f t="shared" si="213"/>
        <v>4755.49</v>
      </c>
      <c r="V905">
        <f t="shared" si="214"/>
        <v>4730.3707149999991</v>
      </c>
      <c r="W905">
        <f t="shared" si="215"/>
        <v>4741.6332225000006</v>
      </c>
      <c r="X905">
        <f t="shared" si="216"/>
        <v>4754.3743899999999</v>
      </c>
      <c r="Y905">
        <f t="shared" si="217"/>
        <v>4756.75911</v>
      </c>
      <c r="Z905">
        <f t="shared" si="218"/>
        <v>4751.4932275000001</v>
      </c>
      <c r="AA905">
        <f t="shared" si="219"/>
        <v>4760.2546400000001</v>
      </c>
      <c r="AB905">
        <f t="shared" si="220"/>
        <v>4721.5897249999998</v>
      </c>
      <c r="AC905">
        <f t="shared" si="221"/>
        <v>4752.5824199999997</v>
      </c>
      <c r="AE905">
        <f t="shared" si="222"/>
        <v>4754.3743899999999</v>
      </c>
      <c r="AF905">
        <f t="shared" si="223"/>
        <v>4751.4932275000001</v>
      </c>
      <c r="AG905">
        <f t="shared" si="224"/>
        <v>4721.5897249999998</v>
      </c>
    </row>
    <row r="906" spans="1:33" x14ac:dyDescent="0.55000000000000004">
      <c r="A906">
        <f>ALGLIB_SSA_XAUUSD!J906</f>
        <v>1775668800</v>
      </c>
      <c r="B906" t="str">
        <f>_xlfn.XLOOKUP($A906,ALGLIB_SSA_XAUUSD!$A$2:$A$1001,ALGLIB_SSA_XAUUSD!$B$2:$B$1001,"",0)</f>
        <v/>
      </c>
      <c r="C906" t="str">
        <f>_xlfn.XLOOKUP($A906,ALGLIB_SSA_XAUUSD!$A$2:$A$1001,ALGLIB_SSA_XAUUSD!$C$2:$C$1001,"",0)</f>
        <v/>
      </c>
      <c r="D906" s="1">
        <f>D902+(D914-D902)*4/12</f>
        <v>4724.3933333333334</v>
      </c>
      <c r="E906" s="1">
        <f>E902+(E914-E902)*4/12</f>
        <v>4729.4938966666659</v>
      </c>
      <c r="F906" s="1">
        <f>F902+(F914-F902)*4/12</f>
        <v>4740.7211333333335</v>
      </c>
      <c r="G906" s="1">
        <f>G902+(G914-G902)*4/12</f>
        <v>4750.5356466666663</v>
      </c>
      <c r="H906" s="1">
        <f>H902+(H914-H902)*4/12</f>
        <v>4720.7990433333334</v>
      </c>
      <c r="I906" t="str">
        <f>_xlfn.XLOOKUP($A906,ALGLIB_SSA_XAUUSD!$J$2:$J$1001,ALGLIB_SSA_XAUUSD!$K$2:$K$1001,"",0)</f>
        <v>XAUUSD</v>
      </c>
      <c r="J906" t="str">
        <f>_xlfn.XLOOKUP($A906,ALGLIB_SSA_XAUUSD!$J$2:$J$1001,ALGLIB_SSA_XAUUSD!$L$2:$L$1001,"",0)</f>
        <v>M5</v>
      </c>
      <c r="K906">
        <f>_xlfn.XLOOKUP($A906,ALGLIB_SSA_XAUUSD!$J$2:$J$1001,ALGLIB_SSA_XAUUSD!$M$2:$M$1001,"",0)</f>
        <v>4747.9799999999996</v>
      </c>
      <c r="L906">
        <f>_xlfn.XLOOKUP($A906,ALGLIB_SSA_XAUUSD!$J$2:$J$1001,ALGLIB_SSA_XAUUSD!$N$2:$N$1001,"",0)</f>
        <v>4750.6161700000002</v>
      </c>
      <c r="M906">
        <f>_xlfn.XLOOKUP($A906,ALGLIB_SSA_XAUUSD!$J$2:$J$1001,ALGLIB_SSA_XAUUSD!$O$2:$O$1001,"",0)</f>
        <v>4753.6876400000001</v>
      </c>
      <c r="N906">
        <f>_xlfn.XLOOKUP($A906,ALGLIB_SSA_XAUUSD!$J$2:$J$1001,ALGLIB_SSA_XAUUSD!$P$2:$P$1001,"",0)</f>
        <v>4757.0490099999997</v>
      </c>
      <c r="O906">
        <f>_xlfn.XLOOKUP($A906,ALGLIB_SSA_XAUUSD!$J$2:$J$1001,ALGLIB_SSA_XAUUSD!$Q$2:$Q$1001,"",0)</f>
        <v>4748.7293499999996</v>
      </c>
      <c r="R906">
        <f t="shared" si="210"/>
        <v>1775668800</v>
      </c>
      <c r="S906" t="str">
        <f t="shared" si="211"/>
        <v>XAUUSD</v>
      </c>
      <c r="T906" t="str">
        <f t="shared" si="212"/>
        <v>M5</v>
      </c>
      <c r="U906">
        <f t="shared" si="213"/>
        <v>4747.9799999999996</v>
      </c>
      <c r="V906">
        <f t="shared" si="214"/>
        <v>4729.4938966666659</v>
      </c>
      <c r="W906">
        <f t="shared" si="215"/>
        <v>4740.7211333333335</v>
      </c>
      <c r="X906">
        <f t="shared" si="216"/>
        <v>4750.6161700000002</v>
      </c>
      <c r="Y906">
        <f t="shared" si="217"/>
        <v>4753.6876400000001</v>
      </c>
      <c r="Z906">
        <f t="shared" si="218"/>
        <v>4750.5356466666663</v>
      </c>
      <c r="AA906">
        <f t="shared" si="219"/>
        <v>4757.0490099999997</v>
      </c>
      <c r="AB906">
        <f t="shared" si="220"/>
        <v>4720.7990433333334</v>
      </c>
      <c r="AC906">
        <f t="shared" si="221"/>
        <v>4748.7293499999996</v>
      </c>
      <c r="AE906">
        <f t="shared" si="222"/>
        <v>4750.6161700000002</v>
      </c>
      <c r="AF906">
        <f t="shared" si="223"/>
        <v>4750.5356466666663</v>
      </c>
      <c r="AG906">
        <f t="shared" si="224"/>
        <v>4720.7990433333334</v>
      </c>
    </row>
    <row r="907" spans="1:33" x14ac:dyDescent="0.55000000000000004">
      <c r="A907">
        <f>ALGLIB_SSA_XAUUSD!J907</f>
        <v>1775669100</v>
      </c>
      <c r="B907" t="str">
        <f>_xlfn.XLOOKUP($A907,ALGLIB_SSA_XAUUSD!$A$2:$A$1001,ALGLIB_SSA_XAUUSD!$B$2:$B$1001,"",0)</f>
        <v/>
      </c>
      <c r="C907" t="str">
        <f>_xlfn.XLOOKUP($A907,ALGLIB_SSA_XAUUSD!$A$2:$A$1001,ALGLIB_SSA_XAUUSD!$C$2:$C$1001,"",0)</f>
        <v/>
      </c>
      <c r="D907" s="1">
        <f>D902+(D914-D902)*5/12</f>
        <v>4722.0391666666674</v>
      </c>
      <c r="E907" s="1">
        <f>E902+(E914-E902)*5/12</f>
        <v>4728.6170783333328</v>
      </c>
      <c r="F907" s="1">
        <f>F902+(F914-F902)*5/12</f>
        <v>4739.8090441666664</v>
      </c>
      <c r="G907" s="1">
        <f>G902+(G914-G902)*5/12</f>
        <v>4749.5780658333333</v>
      </c>
      <c r="H907" s="1">
        <f>H902+(H914-H902)*5/12</f>
        <v>4720.0083616666661</v>
      </c>
      <c r="I907" t="str">
        <f>_xlfn.XLOOKUP($A907,ALGLIB_SSA_XAUUSD!$J$2:$J$1001,ALGLIB_SSA_XAUUSD!$K$2:$K$1001,"",0)</f>
        <v>XAUUSD</v>
      </c>
      <c r="J907" t="str">
        <f>_xlfn.XLOOKUP($A907,ALGLIB_SSA_XAUUSD!$J$2:$J$1001,ALGLIB_SSA_XAUUSD!$L$2:$L$1001,"",0)</f>
        <v>M5</v>
      </c>
      <c r="K907">
        <f>_xlfn.XLOOKUP($A907,ALGLIB_SSA_XAUUSD!$J$2:$J$1001,ALGLIB_SSA_XAUUSD!$M$2:$M$1001,"",0)</f>
        <v>4751.07</v>
      </c>
      <c r="L907">
        <f>_xlfn.XLOOKUP($A907,ALGLIB_SSA_XAUUSD!$J$2:$J$1001,ALGLIB_SSA_XAUUSD!$N$2:$N$1001,"",0)</f>
        <v>4746.9087099999997</v>
      </c>
      <c r="M907">
        <f>_xlfn.XLOOKUP($A907,ALGLIB_SSA_XAUUSD!$J$2:$J$1001,ALGLIB_SSA_XAUUSD!$O$2:$O$1001,"",0)</f>
        <v>4750.29817</v>
      </c>
      <c r="N907">
        <f>_xlfn.XLOOKUP($A907,ALGLIB_SSA_XAUUSD!$J$2:$J$1001,ALGLIB_SSA_XAUUSD!$P$2:$P$1001,"",0)</f>
        <v>4753.4196400000001</v>
      </c>
      <c r="O907">
        <f>_xlfn.XLOOKUP($A907,ALGLIB_SSA_XAUUSD!$J$2:$J$1001,ALGLIB_SSA_XAUUSD!$Q$2:$Q$1001,"",0)</f>
        <v>4744.9340599999996</v>
      </c>
      <c r="R907">
        <f t="shared" si="210"/>
        <v>1775669100</v>
      </c>
      <c r="S907" t="str">
        <f t="shared" si="211"/>
        <v>XAUUSD</v>
      </c>
      <c r="T907" t="str">
        <f t="shared" si="212"/>
        <v>M5</v>
      </c>
      <c r="U907">
        <f t="shared" si="213"/>
        <v>4751.07</v>
      </c>
      <c r="V907">
        <f t="shared" si="214"/>
        <v>4728.6170783333328</v>
      </c>
      <c r="W907">
        <f t="shared" si="215"/>
        <v>4739.8090441666664</v>
      </c>
      <c r="X907">
        <f t="shared" si="216"/>
        <v>4746.9087099999997</v>
      </c>
      <c r="Y907">
        <f t="shared" si="217"/>
        <v>4750.29817</v>
      </c>
      <c r="Z907">
        <f t="shared" si="218"/>
        <v>4749.5780658333333</v>
      </c>
      <c r="AA907">
        <f t="shared" si="219"/>
        <v>4753.4196400000001</v>
      </c>
      <c r="AB907">
        <f t="shared" si="220"/>
        <v>4720.0083616666661</v>
      </c>
      <c r="AC907">
        <f t="shared" si="221"/>
        <v>4744.9340599999996</v>
      </c>
      <c r="AE907">
        <f t="shared" si="222"/>
        <v>4746.9087099999997</v>
      </c>
      <c r="AF907">
        <f t="shared" si="223"/>
        <v>4749.5780658333333</v>
      </c>
      <c r="AG907">
        <f t="shared" si="224"/>
        <v>4720.0083616666661</v>
      </c>
    </row>
    <row r="908" spans="1:33" x14ac:dyDescent="0.55000000000000004">
      <c r="A908">
        <f>ALGLIB_SSA_XAUUSD!J908</f>
        <v>1775669400</v>
      </c>
      <c r="B908" t="str">
        <f>_xlfn.XLOOKUP($A908,ALGLIB_SSA_XAUUSD!$A$2:$A$1001,ALGLIB_SSA_XAUUSD!$B$2:$B$1001,"",0)</f>
        <v/>
      </c>
      <c r="C908" t="str">
        <f>_xlfn.XLOOKUP($A908,ALGLIB_SSA_XAUUSD!$A$2:$A$1001,ALGLIB_SSA_XAUUSD!$C$2:$C$1001,"",0)</f>
        <v/>
      </c>
      <c r="D908" s="1">
        <f>D902+(D914-D902)*6/12</f>
        <v>4719.6850000000004</v>
      </c>
      <c r="E908" s="1">
        <f>E902+(E914-E902)*6/12</f>
        <v>4727.7402599999996</v>
      </c>
      <c r="F908" s="1">
        <f>F902+(F914-F902)*6/12</f>
        <v>4738.8969550000002</v>
      </c>
      <c r="G908" s="1">
        <f>G902+(G914-G902)*6/12</f>
        <v>4748.6204849999995</v>
      </c>
      <c r="H908" s="1">
        <f>H902+(H914-H902)*6/12</f>
        <v>4719.2176799999997</v>
      </c>
      <c r="I908" t="str">
        <f>_xlfn.XLOOKUP($A908,ALGLIB_SSA_XAUUSD!$J$2:$J$1001,ALGLIB_SSA_XAUUSD!$K$2:$K$1001,"",0)</f>
        <v>XAUUSD</v>
      </c>
      <c r="J908" t="str">
        <f>_xlfn.XLOOKUP($A908,ALGLIB_SSA_XAUUSD!$J$2:$J$1001,ALGLIB_SSA_XAUUSD!$L$2:$L$1001,"",0)</f>
        <v>M5</v>
      </c>
      <c r="K908">
        <f>_xlfn.XLOOKUP($A908,ALGLIB_SSA_XAUUSD!$J$2:$J$1001,ALGLIB_SSA_XAUUSD!$M$2:$M$1001,"",0)</f>
        <v>4744.8</v>
      </c>
      <c r="L908">
        <f>_xlfn.XLOOKUP($A908,ALGLIB_SSA_XAUUSD!$J$2:$J$1001,ALGLIB_SSA_XAUUSD!$N$2:$N$1001,"",0)</f>
        <v>4743.5295599999999</v>
      </c>
      <c r="M908">
        <f>_xlfn.XLOOKUP($A908,ALGLIB_SSA_XAUUSD!$J$2:$J$1001,ALGLIB_SSA_XAUUSD!$O$2:$O$1001,"",0)</f>
        <v>4746.9138700000003</v>
      </c>
      <c r="N908">
        <f>_xlfn.XLOOKUP($A908,ALGLIB_SSA_XAUUSD!$J$2:$J$1001,ALGLIB_SSA_XAUUSD!$P$2:$P$1001,"",0)</f>
        <v>4749.7783499999996</v>
      </c>
      <c r="O908">
        <f>_xlfn.XLOOKUP($A908,ALGLIB_SSA_XAUUSD!$J$2:$J$1001,ALGLIB_SSA_XAUUSD!$Q$2:$Q$1001,"",0)</f>
        <v>4741.5344699999996</v>
      </c>
      <c r="R908">
        <f t="shared" si="210"/>
        <v>1775669400</v>
      </c>
      <c r="S908" t="str">
        <f t="shared" si="211"/>
        <v>XAUUSD</v>
      </c>
      <c r="T908" t="str">
        <f t="shared" si="212"/>
        <v>M5</v>
      </c>
      <c r="U908">
        <f t="shared" si="213"/>
        <v>4744.8</v>
      </c>
      <c r="V908">
        <f t="shared" si="214"/>
        <v>4727.7402599999996</v>
      </c>
      <c r="W908">
        <f t="shared" si="215"/>
        <v>4738.8969550000002</v>
      </c>
      <c r="X908">
        <f t="shared" si="216"/>
        <v>4743.5295599999999</v>
      </c>
      <c r="Y908">
        <f t="shared" si="217"/>
        <v>4746.9138700000003</v>
      </c>
      <c r="Z908">
        <f t="shared" si="218"/>
        <v>4748.6204849999995</v>
      </c>
      <c r="AA908">
        <f t="shared" si="219"/>
        <v>4749.7783499999996</v>
      </c>
      <c r="AB908">
        <f t="shared" si="220"/>
        <v>4719.2176799999997</v>
      </c>
      <c r="AC908">
        <f t="shared" si="221"/>
        <v>4741.5344699999996</v>
      </c>
      <c r="AE908">
        <f t="shared" si="222"/>
        <v>4743.5295599999999</v>
      </c>
      <c r="AF908">
        <f t="shared" si="223"/>
        <v>4748.6204849999995</v>
      </c>
      <c r="AG908">
        <f t="shared" si="224"/>
        <v>4719.2176799999997</v>
      </c>
    </row>
    <row r="909" spans="1:33" x14ac:dyDescent="0.55000000000000004">
      <c r="A909">
        <f>ALGLIB_SSA_XAUUSD!J909</f>
        <v>1775669700</v>
      </c>
      <c r="B909" t="str">
        <f>_xlfn.XLOOKUP($A909,ALGLIB_SSA_XAUUSD!$A$2:$A$1001,ALGLIB_SSA_XAUUSD!$B$2:$B$1001,"",0)</f>
        <v/>
      </c>
      <c r="C909" t="str">
        <f>_xlfn.XLOOKUP($A909,ALGLIB_SSA_XAUUSD!$A$2:$A$1001,ALGLIB_SSA_XAUUSD!$C$2:$C$1001,"",0)</f>
        <v/>
      </c>
      <c r="D909" s="1">
        <f>D902+(D914-D902)*7/12</f>
        <v>4717.3308333333334</v>
      </c>
      <c r="E909" s="1">
        <f>E902+(E914-E902)*7/12</f>
        <v>4726.8634416666664</v>
      </c>
      <c r="F909" s="1">
        <f>F902+(F914-F902)*7/12</f>
        <v>4737.984865833334</v>
      </c>
      <c r="G909" s="1">
        <f>G902+(G914-G902)*7/12</f>
        <v>4747.6629041666665</v>
      </c>
      <c r="H909" s="1">
        <f>H902+(H914-H902)*7/12</f>
        <v>4718.4269983333334</v>
      </c>
      <c r="I909" t="str">
        <f>_xlfn.XLOOKUP($A909,ALGLIB_SSA_XAUUSD!$J$2:$J$1001,ALGLIB_SSA_XAUUSD!$K$2:$K$1001,"",0)</f>
        <v>XAUUSD</v>
      </c>
      <c r="J909" t="str">
        <f>_xlfn.XLOOKUP($A909,ALGLIB_SSA_XAUUSD!$J$2:$J$1001,ALGLIB_SSA_XAUUSD!$L$2:$L$1001,"",0)</f>
        <v>M5</v>
      </c>
      <c r="K909">
        <f>_xlfn.XLOOKUP($A909,ALGLIB_SSA_XAUUSD!$J$2:$J$1001,ALGLIB_SSA_XAUUSD!$M$2:$M$1001,"",0)</f>
        <v>4736.8900000000003</v>
      </c>
      <c r="L909">
        <f>_xlfn.XLOOKUP($A909,ALGLIB_SSA_XAUUSD!$J$2:$J$1001,ALGLIB_SSA_XAUUSD!$N$2:$N$1001,"",0)</f>
        <v>4740.8916200000003</v>
      </c>
      <c r="M909">
        <f>_xlfn.XLOOKUP($A909,ALGLIB_SSA_XAUUSD!$J$2:$J$1001,ALGLIB_SSA_XAUUSD!$O$2:$O$1001,"",0)</f>
        <v>4743.9027400000004</v>
      </c>
      <c r="N909">
        <f>_xlfn.XLOOKUP($A909,ALGLIB_SSA_XAUUSD!$J$2:$J$1001,ALGLIB_SSA_XAUUSD!$P$2:$P$1001,"",0)</f>
        <v>4746.4559399999998</v>
      </c>
      <c r="O909">
        <f>_xlfn.XLOOKUP($A909,ALGLIB_SSA_XAUUSD!$J$2:$J$1001,ALGLIB_SSA_XAUUSD!$Q$2:$Q$1001,"",0)</f>
        <v>4738.78424</v>
      </c>
      <c r="R909">
        <f t="shared" si="210"/>
        <v>1775669700</v>
      </c>
      <c r="S909" t="str">
        <f t="shared" si="211"/>
        <v>XAUUSD</v>
      </c>
      <c r="T909" t="str">
        <f t="shared" si="212"/>
        <v>M5</v>
      </c>
      <c r="U909">
        <f t="shared" si="213"/>
        <v>4736.8900000000003</v>
      </c>
      <c r="V909">
        <f t="shared" si="214"/>
        <v>4726.8634416666664</v>
      </c>
      <c r="W909">
        <f t="shared" si="215"/>
        <v>4737.984865833334</v>
      </c>
      <c r="X909">
        <f t="shared" si="216"/>
        <v>4740.8916200000003</v>
      </c>
      <c r="Y909">
        <f t="shared" si="217"/>
        <v>4743.9027400000004</v>
      </c>
      <c r="Z909">
        <f t="shared" si="218"/>
        <v>4747.6629041666665</v>
      </c>
      <c r="AA909">
        <f t="shared" si="219"/>
        <v>4746.4559399999998</v>
      </c>
      <c r="AB909">
        <f t="shared" si="220"/>
        <v>4718.4269983333334</v>
      </c>
      <c r="AC909">
        <f t="shared" si="221"/>
        <v>4738.78424</v>
      </c>
      <c r="AE909">
        <f t="shared" si="222"/>
        <v>4740.8916200000003</v>
      </c>
      <c r="AF909">
        <f t="shared" si="223"/>
        <v>4747.6629041666665</v>
      </c>
      <c r="AG909">
        <f t="shared" si="224"/>
        <v>4718.4269983333334</v>
      </c>
    </row>
    <row r="910" spans="1:33" x14ac:dyDescent="0.55000000000000004">
      <c r="A910">
        <f>ALGLIB_SSA_XAUUSD!J910</f>
        <v>1775670000</v>
      </c>
      <c r="B910" t="str">
        <f>_xlfn.XLOOKUP($A910,ALGLIB_SSA_XAUUSD!$A$2:$A$1001,ALGLIB_SSA_XAUUSD!$B$2:$B$1001,"",0)</f>
        <v/>
      </c>
      <c r="C910" t="str">
        <f>_xlfn.XLOOKUP($A910,ALGLIB_SSA_XAUUSD!$A$2:$A$1001,ALGLIB_SSA_XAUUSD!$C$2:$C$1001,"",0)</f>
        <v/>
      </c>
      <c r="D910" s="1">
        <f>D902+(D914-D902)*8/12</f>
        <v>4714.9766666666674</v>
      </c>
      <c r="E910" s="1">
        <f>E902+(E914-E902)*8/12</f>
        <v>4725.9866233333332</v>
      </c>
      <c r="F910" s="1">
        <f>F902+(F914-F902)*8/12</f>
        <v>4737.0727766666669</v>
      </c>
      <c r="G910" s="1">
        <f>G902+(G914-G902)*8/12</f>
        <v>4746.7053233333336</v>
      </c>
      <c r="H910" s="1">
        <f>H902+(H914-H902)*8/12</f>
        <v>4717.6363166666661</v>
      </c>
      <c r="I910" t="str">
        <f>_xlfn.XLOOKUP($A910,ALGLIB_SSA_XAUUSD!$J$2:$J$1001,ALGLIB_SSA_XAUUSD!$K$2:$K$1001,"",0)</f>
        <v>XAUUSD</v>
      </c>
      <c r="J910" t="str">
        <f>_xlfn.XLOOKUP($A910,ALGLIB_SSA_XAUUSD!$J$2:$J$1001,ALGLIB_SSA_XAUUSD!$L$2:$L$1001,"",0)</f>
        <v>M5</v>
      </c>
      <c r="K910">
        <f>_xlfn.XLOOKUP($A910,ALGLIB_SSA_XAUUSD!$J$2:$J$1001,ALGLIB_SSA_XAUUSD!$M$2:$M$1001,"",0)</f>
        <v>4740.7</v>
      </c>
      <c r="L910">
        <f>_xlfn.XLOOKUP($A910,ALGLIB_SSA_XAUUSD!$J$2:$J$1001,ALGLIB_SSA_XAUUSD!$N$2:$N$1001,"",0)</f>
        <v>4739.3208299999997</v>
      </c>
      <c r="M910">
        <f>_xlfn.XLOOKUP($A910,ALGLIB_SSA_XAUUSD!$J$2:$J$1001,ALGLIB_SSA_XAUUSD!$O$2:$O$1001,"",0)</f>
        <v>4741.6117899999999</v>
      </c>
      <c r="N910">
        <f>_xlfn.XLOOKUP($A910,ALGLIB_SSA_XAUUSD!$J$2:$J$1001,ALGLIB_SSA_XAUUSD!$P$2:$P$1001,"",0)</f>
        <v>4743.9384099999997</v>
      </c>
      <c r="O910">
        <f>_xlfn.XLOOKUP($A910,ALGLIB_SSA_XAUUSD!$J$2:$J$1001,ALGLIB_SSA_XAUUSD!$Q$2:$Q$1001,"",0)</f>
        <v>4736.8762500000003</v>
      </c>
      <c r="R910">
        <f t="shared" si="210"/>
        <v>1775670000</v>
      </c>
      <c r="S910" t="str">
        <f t="shared" si="211"/>
        <v>XAUUSD</v>
      </c>
      <c r="T910" t="str">
        <f t="shared" si="212"/>
        <v>M5</v>
      </c>
      <c r="U910">
        <f t="shared" si="213"/>
        <v>4740.7</v>
      </c>
      <c r="V910">
        <f t="shared" si="214"/>
        <v>4725.9866233333332</v>
      </c>
      <c r="W910">
        <f t="shared" si="215"/>
        <v>4737.0727766666669</v>
      </c>
      <c r="X910">
        <f t="shared" si="216"/>
        <v>4739.3208299999997</v>
      </c>
      <c r="Y910">
        <f t="shared" si="217"/>
        <v>4741.6117899999999</v>
      </c>
      <c r="Z910">
        <f t="shared" si="218"/>
        <v>4746.7053233333336</v>
      </c>
      <c r="AA910">
        <f t="shared" si="219"/>
        <v>4743.9384099999997</v>
      </c>
      <c r="AB910">
        <f t="shared" si="220"/>
        <v>4717.6363166666661</v>
      </c>
      <c r="AC910">
        <f t="shared" si="221"/>
        <v>4736.8762500000003</v>
      </c>
      <c r="AE910">
        <f t="shared" si="222"/>
        <v>4739.3208299999997</v>
      </c>
      <c r="AF910">
        <f t="shared" si="223"/>
        <v>4746.7053233333336</v>
      </c>
      <c r="AG910">
        <f t="shared" si="224"/>
        <v>4717.6363166666661</v>
      </c>
    </row>
    <row r="911" spans="1:33" x14ac:dyDescent="0.55000000000000004">
      <c r="A911">
        <f>ALGLIB_SSA_XAUUSD!J911</f>
        <v>1775670300</v>
      </c>
      <c r="B911" t="str">
        <f>_xlfn.XLOOKUP($A911,ALGLIB_SSA_XAUUSD!$A$2:$A$1001,ALGLIB_SSA_XAUUSD!$B$2:$B$1001,"",0)</f>
        <v/>
      </c>
      <c r="C911" t="str">
        <f>_xlfn.XLOOKUP($A911,ALGLIB_SSA_XAUUSD!$A$2:$A$1001,ALGLIB_SSA_XAUUSD!$C$2:$C$1001,"",0)</f>
        <v/>
      </c>
      <c r="D911" s="1">
        <f>D902+(D914-D902)*9/12</f>
        <v>4712.6225000000004</v>
      </c>
      <c r="E911" s="1">
        <f>E902+(E914-E902)*9/12</f>
        <v>4725.1098050000001</v>
      </c>
      <c r="F911" s="1">
        <f>F902+(F914-F902)*9/12</f>
        <v>4736.1606874999998</v>
      </c>
      <c r="G911" s="1">
        <f>G902+(G914-G902)*9/12</f>
        <v>4745.7477424999997</v>
      </c>
      <c r="H911" s="1">
        <f>H902+(H914-H902)*9/12</f>
        <v>4716.8456349999997</v>
      </c>
      <c r="I911" t="str">
        <f>_xlfn.XLOOKUP($A911,ALGLIB_SSA_XAUUSD!$J$2:$J$1001,ALGLIB_SSA_XAUUSD!$K$2:$K$1001,"",0)</f>
        <v>XAUUSD</v>
      </c>
      <c r="J911" t="str">
        <f>_xlfn.XLOOKUP($A911,ALGLIB_SSA_XAUUSD!$J$2:$J$1001,ALGLIB_SSA_XAUUSD!$L$2:$L$1001,"",0)</f>
        <v>M5</v>
      </c>
      <c r="K911">
        <f>_xlfn.XLOOKUP($A911,ALGLIB_SSA_XAUUSD!$J$2:$J$1001,ALGLIB_SSA_XAUUSD!$M$2:$M$1001,"",0)</f>
        <v>4738.24</v>
      </c>
      <c r="L911">
        <f>_xlfn.XLOOKUP($A911,ALGLIB_SSA_XAUUSD!$J$2:$J$1001,ALGLIB_SSA_XAUUSD!$N$2:$N$1001,"",0)</f>
        <v>4738.6278899999998</v>
      </c>
      <c r="M911">
        <f>_xlfn.XLOOKUP($A911,ALGLIB_SSA_XAUUSD!$J$2:$J$1001,ALGLIB_SSA_XAUUSD!$O$2:$O$1001,"",0)</f>
        <v>4740.1198400000003</v>
      </c>
      <c r="N911">
        <f>_xlfn.XLOOKUP($A911,ALGLIB_SSA_XAUUSD!$J$2:$J$1001,ALGLIB_SSA_XAUUSD!$P$2:$P$1001,"",0)</f>
        <v>4742.3985400000001</v>
      </c>
      <c r="O911">
        <f>_xlfn.XLOOKUP($A911,ALGLIB_SSA_XAUUSD!$J$2:$J$1001,ALGLIB_SSA_XAUUSD!$Q$2:$Q$1001,"",0)</f>
        <v>4735.7069600000004</v>
      </c>
      <c r="R911">
        <f t="shared" si="210"/>
        <v>1775670300</v>
      </c>
      <c r="S911" t="str">
        <f t="shared" si="211"/>
        <v>XAUUSD</v>
      </c>
      <c r="T911" t="str">
        <f t="shared" si="212"/>
        <v>M5</v>
      </c>
      <c r="U911">
        <f t="shared" si="213"/>
        <v>4738.24</v>
      </c>
      <c r="V911">
        <f t="shared" si="214"/>
        <v>4725.1098050000001</v>
      </c>
      <c r="W911">
        <f t="shared" si="215"/>
        <v>4736.1606874999998</v>
      </c>
      <c r="X911">
        <f t="shared" si="216"/>
        <v>4738.6278899999998</v>
      </c>
      <c r="Y911">
        <f t="shared" si="217"/>
        <v>4740.1198400000003</v>
      </c>
      <c r="Z911">
        <f t="shared" si="218"/>
        <v>4745.7477424999997</v>
      </c>
      <c r="AA911">
        <f t="shared" si="219"/>
        <v>4742.3985400000001</v>
      </c>
      <c r="AB911">
        <f t="shared" si="220"/>
        <v>4716.8456349999997</v>
      </c>
      <c r="AC911">
        <f t="shared" si="221"/>
        <v>4735.7069600000004</v>
      </c>
      <c r="AE911">
        <f t="shared" si="222"/>
        <v>4738.6278899999998</v>
      </c>
      <c r="AF911">
        <f t="shared" si="223"/>
        <v>4745.7477424999997</v>
      </c>
      <c r="AG911">
        <f t="shared" si="224"/>
        <v>4716.8456349999997</v>
      </c>
    </row>
    <row r="912" spans="1:33" x14ac:dyDescent="0.55000000000000004">
      <c r="A912">
        <f>ALGLIB_SSA_XAUUSD!J912</f>
        <v>1775670600</v>
      </c>
      <c r="B912" t="str">
        <f>_xlfn.XLOOKUP($A912,ALGLIB_SSA_XAUUSD!$A$2:$A$1001,ALGLIB_SSA_XAUUSD!$B$2:$B$1001,"",0)</f>
        <v/>
      </c>
      <c r="C912" t="str">
        <f>_xlfn.XLOOKUP($A912,ALGLIB_SSA_XAUUSD!$A$2:$A$1001,ALGLIB_SSA_XAUUSD!$C$2:$C$1001,"",0)</f>
        <v/>
      </c>
      <c r="D912" s="1">
        <f>D902+(D914-D902)*10/12</f>
        <v>4710.2683333333334</v>
      </c>
      <c r="E912" s="1">
        <f>E902+(E914-E902)*10/12</f>
        <v>4724.232986666666</v>
      </c>
      <c r="F912" s="1">
        <f>F902+(F914-F902)*10/12</f>
        <v>4735.2485983333336</v>
      </c>
      <c r="G912" s="1">
        <f>G902+(G914-G902)*10/12</f>
        <v>4744.7901616666668</v>
      </c>
      <c r="H912" s="1">
        <f>H902+(H914-H902)*10/12</f>
        <v>4716.0549533333333</v>
      </c>
      <c r="I912" t="str">
        <f>_xlfn.XLOOKUP($A912,ALGLIB_SSA_XAUUSD!$J$2:$J$1001,ALGLIB_SSA_XAUUSD!$K$2:$K$1001,"",0)</f>
        <v>XAUUSD</v>
      </c>
      <c r="J912" t="str">
        <f>_xlfn.XLOOKUP($A912,ALGLIB_SSA_XAUUSD!$J$2:$J$1001,ALGLIB_SSA_XAUUSD!$L$2:$L$1001,"",0)</f>
        <v>M5</v>
      </c>
      <c r="K912">
        <f>_xlfn.XLOOKUP($A912,ALGLIB_SSA_XAUUSD!$J$2:$J$1001,ALGLIB_SSA_XAUUSD!$M$2:$M$1001,"",0)</f>
        <v>4736.63</v>
      </c>
      <c r="L912">
        <f>_xlfn.XLOOKUP($A912,ALGLIB_SSA_XAUUSD!$J$2:$J$1001,ALGLIB_SSA_XAUUSD!$N$2:$N$1001,"",0)</f>
        <v>4738.5807599999998</v>
      </c>
      <c r="M912">
        <f>_xlfn.XLOOKUP($A912,ALGLIB_SSA_XAUUSD!$J$2:$J$1001,ALGLIB_SSA_XAUUSD!$O$2:$O$1001,"",0)</f>
        <v>4739.3503000000001</v>
      </c>
      <c r="N912">
        <f>_xlfn.XLOOKUP($A912,ALGLIB_SSA_XAUUSD!$J$2:$J$1001,ALGLIB_SSA_XAUUSD!$P$2:$P$1001,"",0)</f>
        <v>4741.7460600000004</v>
      </c>
      <c r="O912">
        <f>_xlfn.XLOOKUP($A912,ALGLIB_SSA_XAUUSD!$J$2:$J$1001,ALGLIB_SSA_XAUUSD!$Q$2:$Q$1001,"",0)</f>
        <v>4735.00342</v>
      </c>
      <c r="R912">
        <f t="shared" si="210"/>
        <v>1775670600</v>
      </c>
      <c r="S912" t="str">
        <f t="shared" si="211"/>
        <v>XAUUSD</v>
      </c>
      <c r="T912" t="str">
        <f t="shared" si="212"/>
        <v>M5</v>
      </c>
      <c r="U912">
        <f t="shared" si="213"/>
        <v>4736.63</v>
      </c>
      <c r="V912">
        <f t="shared" si="214"/>
        <v>4724.232986666666</v>
      </c>
      <c r="W912">
        <f t="shared" si="215"/>
        <v>4735.2485983333336</v>
      </c>
      <c r="X912">
        <f t="shared" si="216"/>
        <v>4738.5807599999998</v>
      </c>
      <c r="Y912">
        <f t="shared" si="217"/>
        <v>4739.3503000000001</v>
      </c>
      <c r="Z912">
        <f t="shared" si="218"/>
        <v>4744.7901616666668</v>
      </c>
      <c r="AA912">
        <f t="shared" si="219"/>
        <v>4741.7460600000004</v>
      </c>
      <c r="AB912">
        <f t="shared" si="220"/>
        <v>4716.0549533333333</v>
      </c>
      <c r="AC912">
        <f t="shared" si="221"/>
        <v>4735.00342</v>
      </c>
      <c r="AE912">
        <f t="shared" si="222"/>
        <v>4738.5807599999998</v>
      </c>
      <c r="AF912">
        <f t="shared" si="223"/>
        <v>4744.7901616666668</v>
      </c>
      <c r="AG912">
        <f t="shared" si="224"/>
        <v>4716.0549533333333</v>
      </c>
    </row>
    <row r="913" spans="1:33" x14ac:dyDescent="0.55000000000000004">
      <c r="A913">
        <f>ALGLIB_SSA_XAUUSD!J913</f>
        <v>1775670900</v>
      </c>
      <c r="B913" t="str">
        <f>_xlfn.XLOOKUP($A913,ALGLIB_SSA_XAUUSD!$A$2:$A$1001,ALGLIB_SSA_XAUUSD!$B$2:$B$1001,"",0)</f>
        <v/>
      </c>
      <c r="C913" t="str">
        <f>_xlfn.XLOOKUP($A913,ALGLIB_SSA_XAUUSD!$A$2:$A$1001,ALGLIB_SSA_XAUUSD!$C$2:$C$1001,"",0)</f>
        <v/>
      </c>
      <c r="D913" s="1">
        <f>D902+(D914-D902)*11/12</f>
        <v>4707.9141666666674</v>
      </c>
      <c r="E913" s="1">
        <f>E902+(E914-E902)*11/12</f>
        <v>4723.3561683333328</v>
      </c>
      <c r="F913" s="1">
        <f>F902+(F914-F902)*11/12</f>
        <v>4734.3365091666674</v>
      </c>
      <c r="G913" s="1">
        <f>G902+(G914-G902)*11/12</f>
        <v>4743.8325808333329</v>
      </c>
      <c r="H913" s="1">
        <f>H902+(H914-H902)*11/12</f>
        <v>4715.264271666666</v>
      </c>
      <c r="I913" t="str">
        <f>_xlfn.XLOOKUP($A913,ALGLIB_SSA_XAUUSD!$J$2:$J$1001,ALGLIB_SSA_XAUUSD!$K$2:$K$1001,"",0)</f>
        <v>XAUUSD</v>
      </c>
      <c r="J913" t="str">
        <f>_xlfn.XLOOKUP($A913,ALGLIB_SSA_XAUUSD!$J$2:$J$1001,ALGLIB_SSA_XAUUSD!$L$2:$L$1001,"",0)</f>
        <v>M5</v>
      </c>
      <c r="K913">
        <f>_xlfn.XLOOKUP($A913,ALGLIB_SSA_XAUUSD!$J$2:$J$1001,ALGLIB_SSA_XAUUSD!$M$2:$M$1001,"",0)</f>
        <v>4733.8100000000004</v>
      </c>
      <c r="L913">
        <f>_xlfn.XLOOKUP($A913,ALGLIB_SSA_XAUUSD!$J$2:$J$1001,ALGLIB_SSA_XAUUSD!$N$2:$N$1001,"",0)</f>
        <v>4738.7985200000003</v>
      </c>
      <c r="M913">
        <f>_xlfn.XLOOKUP($A913,ALGLIB_SSA_XAUUSD!$J$2:$J$1001,ALGLIB_SSA_XAUUSD!$O$2:$O$1001,"",0)</f>
        <v>4739.0744100000002</v>
      </c>
      <c r="N913">
        <f>_xlfn.XLOOKUP($A913,ALGLIB_SSA_XAUUSD!$J$2:$J$1001,ALGLIB_SSA_XAUUSD!$P$2:$P$1001,"",0)</f>
        <v>4741.6778599999998</v>
      </c>
      <c r="O913">
        <f>_xlfn.XLOOKUP($A913,ALGLIB_SSA_XAUUSD!$J$2:$J$1001,ALGLIB_SSA_XAUUSD!$Q$2:$Q$1001,"",0)</f>
        <v>4734.4044999999996</v>
      </c>
      <c r="R913">
        <f t="shared" si="210"/>
        <v>1775670900</v>
      </c>
      <c r="S913" t="str">
        <f t="shared" si="211"/>
        <v>XAUUSD</v>
      </c>
      <c r="T913" t="str">
        <f t="shared" si="212"/>
        <v>M5</v>
      </c>
      <c r="U913">
        <f t="shared" si="213"/>
        <v>4733.8100000000004</v>
      </c>
      <c r="V913">
        <f t="shared" si="214"/>
        <v>4723.3561683333328</v>
      </c>
      <c r="W913">
        <f t="shared" si="215"/>
        <v>4734.3365091666674</v>
      </c>
      <c r="X913">
        <f t="shared" si="216"/>
        <v>4738.7985200000003</v>
      </c>
      <c r="Y913">
        <f t="shared" si="217"/>
        <v>4739.0744100000002</v>
      </c>
      <c r="Z913">
        <f t="shared" si="218"/>
        <v>4743.8325808333329</v>
      </c>
      <c r="AA913">
        <f t="shared" si="219"/>
        <v>4741.6778599999998</v>
      </c>
      <c r="AB913">
        <f t="shared" si="220"/>
        <v>4715.264271666666</v>
      </c>
      <c r="AC913">
        <f t="shared" si="221"/>
        <v>4734.4044999999996</v>
      </c>
      <c r="AE913">
        <f t="shared" si="222"/>
        <v>4738.7985200000003</v>
      </c>
      <c r="AF913">
        <f t="shared" si="223"/>
        <v>4743.8325808333329</v>
      </c>
      <c r="AG913">
        <f t="shared" si="224"/>
        <v>4715.264271666666</v>
      </c>
    </row>
    <row r="914" spans="1:33" x14ac:dyDescent="0.55000000000000004">
      <c r="A914">
        <f>ALGLIB_SSA_XAUUSD!J914</f>
        <v>1775671200</v>
      </c>
      <c r="B914" t="str">
        <f>_xlfn.XLOOKUP($A914,ALGLIB_SSA_XAUUSD!$A$2:$A$1001,ALGLIB_SSA_XAUUSD!$B$2:$B$1001,"",0)</f>
        <v>XAUUSD</v>
      </c>
      <c r="C914" t="str">
        <f>_xlfn.XLOOKUP($A914,ALGLIB_SSA_XAUUSD!$A$2:$A$1001,ALGLIB_SSA_XAUUSD!$C$2:$C$1001,"",0)</f>
        <v>H1</v>
      </c>
      <c r="D914" s="2">
        <f>_xlfn.XLOOKUP($A914,ALGLIB_SSA_XAUUSD!$A$2:$A$1001,ALGLIB_SSA_XAUUSD!$D$2:$D$1001,"",0)</f>
        <v>4705.5600000000004</v>
      </c>
      <c r="E914" s="2">
        <f>_xlfn.XLOOKUP($A914,ALGLIB_SSA_XAUUSD!$A$2:$A$1001,ALGLIB_SSA_XAUUSD!$E$2:$E$1001,"",0)</f>
        <v>4722.4793499999996</v>
      </c>
      <c r="F914" s="2">
        <f>_xlfn.XLOOKUP($A914,ALGLIB_SSA_XAUUSD!$A$2:$A$1001,ALGLIB_SSA_XAUUSD!$F$2:$F$1001,"",0)</f>
        <v>4733.4244200000003</v>
      </c>
      <c r="G914" s="2">
        <f>_xlfn.XLOOKUP($A914,ALGLIB_SSA_XAUUSD!$A$2:$A$1001,ALGLIB_SSA_XAUUSD!$G$2:$G$1001,"",0)</f>
        <v>4742.875</v>
      </c>
      <c r="H914" s="2">
        <f>_xlfn.XLOOKUP($A914,ALGLIB_SSA_XAUUSD!$A$2:$A$1001,ALGLIB_SSA_XAUUSD!$H$2:$H$1001,"",0)</f>
        <v>4714.4735899999996</v>
      </c>
      <c r="I914" t="str">
        <f>_xlfn.XLOOKUP($A914,ALGLIB_SSA_XAUUSD!$J$2:$J$1001,ALGLIB_SSA_XAUUSD!$K$2:$K$1001,"",0)</f>
        <v>XAUUSD</v>
      </c>
      <c r="J914" t="str">
        <f>_xlfn.XLOOKUP($A914,ALGLIB_SSA_XAUUSD!$J$2:$J$1001,ALGLIB_SSA_XAUUSD!$L$2:$L$1001,"",0)</f>
        <v>M5</v>
      </c>
      <c r="K914">
        <f>_xlfn.XLOOKUP($A914,ALGLIB_SSA_XAUUSD!$J$2:$J$1001,ALGLIB_SSA_XAUUSD!$M$2:$M$1001,"",0)</f>
        <v>4740.16</v>
      </c>
      <c r="L914">
        <f>_xlfn.XLOOKUP($A914,ALGLIB_SSA_XAUUSD!$J$2:$J$1001,ALGLIB_SSA_XAUUSD!$N$2:$N$1001,"",0)</f>
        <v>4738.8696799999998</v>
      </c>
      <c r="M914">
        <f>_xlfn.XLOOKUP($A914,ALGLIB_SSA_XAUUSD!$J$2:$J$1001,ALGLIB_SSA_XAUUSD!$O$2:$O$1001,"",0)</f>
        <v>4738.9720399999997</v>
      </c>
      <c r="N914">
        <f>_xlfn.XLOOKUP($A914,ALGLIB_SSA_XAUUSD!$J$2:$J$1001,ALGLIB_SSA_XAUUSD!$P$2:$P$1001,"",0)</f>
        <v>4741.85286</v>
      </c>
      <c r="O914">
        <f>_xlfn.XLOOKUP($A914,ALGLIB_SSA_XAUUSD!$J$2:$J$1001,ALGLIB_SSA_XAUUSD!$Q$2:$Q$1001,"",0)</f>
        <v>4733.6543099999999</v>
      </c>
      <c r="R914">
        <f t="shared" si="210"/>
        <v>1775671200</v>
      </c>
      <c r="S914" t="str">
        <f t="shared" si="211"/>
        <v>XAUUSD</v>
      </c>
      <c r="T914" t="str">
        <f t="shared" si="212"/>
        <v>M5</v>
      </c>
      <c r="U914">
        <f t="shared" si="213"/>
        <v>4740.16</v>
      </c>
      <c r="V914">
        <f t="shared" si="214"/>
        <v>4722.4793499999996</v>
      </c>
      <c r="W914">
        <f t="shared" si="215"/>
        <v>4733.4244200000003</v>
      </c>
      <c r="X914">
        <f t="shared" si="216"/>
        <v>4738.8696799999998</v>
      </c>
      <c r="Y914">
        <f t="shared" si="217"/>
        <v>4738.9720399999997</v>
      </c>
      <c r="Z914">
        <f t="shared" si="218"/>
        <v>4742.875</v>
      </c>
      <c r="AA914">
        <f t="shared" si="219"/>
        <v>4741.85286</v>
      </c>
      <c r="AB914">
        <f t="shared" si="220"/>
        <v>4714.4735899999996</v>
      </c>
      <c r="AC914">
        <f t="shared" si="221"/>
        <v>4733.6543099999999</v>
      </c>
      <c r="AE914">
        <f t="shared" si="222"/>
        <v>4738.8696799999998</v>
      </c>
      <c r="AF914">
        <f t="shared" si="223"/>
        <v>4742.875</v>
      </c>
      <c r="AG914">
        <f t="shared" si="224"/>
        <v>4714.4735899999996</v>
      </c>
    </row>
    <row r="915" spans="1:33" x14ac:dyDescent="0.55000000000000004">
      <c r="A915">
        <f>ALGLIB_SSA_XAUUSD!J915</f>
        <v>1775671500</v>
      </c>
      <c r="B915" t="str">
        <f>_xlfn.XLOOKUP($A915,ALGLIB_SSA_XAUUSD!$A$2:$A$1001,ALGLIB_SSA_XAUUSD!$B$2:$B$1001,"",0)</f>
        <v/>
      </c>
      <c r="C915" t="str">
        <f>_xlfn.XLOOKUP($A915,ALGLIB_SSA_XAUUSD!$A$2:$A$1001,ALGLIB_SSA_XAUUSD!$C$2:$C$1001,"",0)</f>
        <v/>
      </c>
      <c r="D915" s="1">
        <f>D914+(D926-D914)*1/12</f>
        <v>4707.6750000000002</v>
      </c>
      <c r="E915" s="1">
        <f>E914+(E926-E914)*1/12</f>
        <v>4721.9535208333327</v>
      </c>
      <c r="F915" s="1">
        <f>F914+(F926-F914)*1/12</f>
        <v>4732.7054608333337</v>
      </c>
      <c r="G915" s="1">
        <f>G914+(G926-G914)*1/12</f>
        <v>4742.1315008333331</v>
      </c>
      <c r="H915" s="1">
        <f>H914+(H926-H914)*1/12</f>
        <v>4713.884960833333</v>
      </c>
      <c r="I915" t="str">
        <f>_xlfn.XLOOKUP($A915,ALGLIB_SSA_XAUUSD!$J$2:$J$1001,ALGLIB_SSA_XAUUSD!$K$2:$K$1001,"",0)</f>
        <v>XAUUSD</v>
      </c>
      <c r="J915" t="str">
        <f>_xlfn.XLOOKUP($A915,ALGLIB_SSA_XAUUSD!$J$2:$J$1001,ALGLIB_SSA_XAUUSD!$L$2:$L$1001,"",0)</f>
        <v>M5</v>
      </c>
      <c r="K915">
        <f>_xlfn.XLOOKUP($A915,ALGLIB_SSA_XAUUSD!$J$2:$J$1001,ALGLIB_SSA_XAUUSD!$M$2:$M$1001,"",0)</f>
        <v>4743.38</v>
      </c>
      <c r="L915">
        <f>_xlfn.XLOOKUP($A915,ALGLIB_SSA_XAUUSD!$J$2:$J$1001,ALGLIB_SSA_XAUUSD!$N$2:$N$1001,"",0)</f>
        <v>4738.1550500000003</v>
      </c>
      <c r="M915">
        <f>_xlfn.XLOOKUP($A915,ALGLIB_SSA_XAUUSD!$J$2:$J$1001,ALGLIB_SSA_XAUUSD!$O$2:$O$1001,"",0)</f>
        <v>4738.5635499999999</v>
      </c>
      <c r="N915">
        <f>_xlfn.XLOOKUP($A915,ALGLIB_SSA_XAUUSD!$J$2:$J$1001,ALGLIB_SSA_XAUUSD!$P$2:$P$1001,"",0)</f>
        <v>4741.7247600000001</v>
      </c>
      <c r="O915">
        <f>_xlfn.XLOOKUP($A915,ALGLIB_SSA_XAUUSD!$J$2:$J$1001,ALGLIB_SSA_XAUUSD!$Q$2:$Q$1001,"",0)</f>
        <v>4732.5059700000002</v>
      </c>
      <c r="R915">
        <f t="shared" si="210"/>
        <v>1775671500</v>
      </c>
      <c r="S915" t="str">
        <f t="shared" si="211"/>
        <v>XAUUSD</v>
      </c>
      <c r="T915" t="str">
        <f t="shared" si="212"/>
        <v>M5</v>
      </c>
      <c r="U915">
        <f t="shared" si="213"/>
        <v>4743.38</v>
      </c>
      <c r="V915">
        <f t="shared" si="214"/>
        <v>4721.9535208333327</v>
      </c>
      <c r="W915">
        <f t="shared" si="215"/>
        <v>4732.7054608333337</v>
      </c>
      <c r="X915">
        <f t="shared" si="216"/>
        <v>4738.1550500000003</v>
      </c>
      <c r="Y915">
        <f t="shared" si="217"/>
        <v>4738.5635499999999</v>
      </c>
      <c r="Z915">
        <f t="shared" si="218"/>
        <v>4742.1315008333331</v>
      </c>
      <c r="AA915">
        <f t="shared" si="219"/>
        <v>4741.7247600000001</v>
      </c>
      <c r="AB915">
        <f t="shared" si="220"/>
        <v>4713.884960833333</v>
      </c>
      <c r="AC915">
        <f t="shared" si="221"/>
        <v>4732.5059700000002</v>
      </c>
      <c r="AE915">
        <f t="shared" si="222"/>
        <v>4738.1550500000003</v>
      </c>
      <c r="AF915">
        <f t="shared" si="223"/>
        <v>4742.1315008333331</v>
      </c>
      <c r="AG915">
        <f t="shared" si="224"/>
        <v>4713.884960833333</v>
      </c>
    </row>
    <row r="916" spans="1:33" x14ac:dyDescent="0.55000000000000004">
      <c r="A916">
        <f>ALGLIB_SSA_XAUUSD!J916</f>
        <v>1775671800</v>
      </c>
      <c r="B916" t="str">
        <f>_xlfn.XLOOKUP($A916,ALGLIB_SSA_XAUUSD!$A$2:$A$1001,ALGLIB_SSA_XAUUSD!$B$2:$B$1001,"",0)</f>
        <v/>
      </c>
      <c r="C916" t="str">
        <f>_xlfn.XLOOKUP($A916,ALGLIB_SSA_XAUUSD!$A$2:$A$1001,ALGLIB_SSA_XAUUSD!$C$2:$C$1001,"",0)</f>
        <v/>
      </c>
      <c r="D916" s="1">
        <f>D914+(D926-D914)*2/12</f>
        <v>4709.79</v>
      </c>
      <c r="E916" s="1">
        <f>E914+(E926-E914)*2/12</f>
        <v>4721.4276916666659</v>
      </c>
      <c r="F916" s="1">
        <f>F914+(F926-F914)*2/12</f>
        <v>4731.9865016666672</v>
      </c>
      <c r="G916" s="1">
        <f>G914+(G926-G914)*2/12</f>
        <v>4741.3880016666662</v>
      </c>
      <c r="H916" s="1">
        <f>H914+(H926-H914)*2/12</f>
        <v>4713.2963316666664</v>
      </c>
      <c r="I916" t="str">
        <f>_xlfn.XLOOKUP($A916,ALGLIB_SSA_XAUUSD!$J$2:$J$1001,ALGLIB_SSA_XAUUSD!$K$2:$K$1001,"",0)</f>
        <v>XAUUSD</v>
      </c>
      <c r="J916" t="str">
        <f>_xlfn.XLOOKUP($A916,ALGLIB_SSA_XAUUSD!$J$2:$J$1001,ALGLIB_SSA_XAUUSD!$L$2:$L$1001,"",0)</f>
        <v>M5</v>
      </c>
      <c r="K916">
        <f>_xlfn.XLOOKUP($A916,ALGLIB_SSA_XAUUSD!$J$2:$J$1001,ALGLIB_SSA_XAUUSD!$M$2:$M$1001,"",0)</f>
        <v>4743.7700000000004</v>
      </c>
      <c r="L916">
        <f>_xlfn.XLOOKUP($A916,ALGLIB_SSA_XAUUSD!$J$2:$J$1001,ALGLIB_SSA_XAUUSD!$N$2:$N$1001,"",0)</f>
        <v>4736.2323699999997</v>
      </c>
      <c r="M916">
        <f>_xlfn.XLOOKUP($A916,ALGLIB_SSA_XAUUSD!$J$2:$J$1001,ALGLIB_SSA_XAUUSD!$O$2:$O$1001,"",0)</f>
        <v>4737.3979600000002</v>
      </c>
      <c r="N916">
        <f>_xlfn.XLOOKUP($A916,ALGLIB_SSA_XAUUSD!$J$2:$J$1001,ALGLIB_SSA_XAUUSD!$P$2:$P$1001,"",0)</f>
        <v>4740.7529699999996</v>
      </c>
      <c r="O916">
        <f>_xlfn.XLOOKUP($A916,ALGLIB_SSA_XAUUSD!$J$2:$J$1001,ALGLIB_SSA_XAUUSD!$Q$2:$Q$1001,"",0)</f>
        <v>4730.4583199999997</v>
      </c>
      <c r="R916">
        <f t="shared" si="210"/>
        <v>1775671800</v>
      </c>
      <c r="S916" t="str">
        <f t="shared" si="211"/>
        <v>XAUUSD</v>
      </c>
      <c r="T916" t="str">
        <f t="shared" si="212"/>
        <v>M5</v>
      </c>
      <c r="U916">
        <f t="shared" si="213"/>
        <v>4743.7700000000004</v>
      </c>
      <c r="V916">
        <f t="shared" si="214"/>
        <v>4721.4276916666659</v>
      </c>
      <c r="W916">
        <f t="shared" si="215"/>
        <v>4731.9865016666672</v>
      </c>
      <c r="X916">
        <f t="shared" si="216"/>
        <v>4736.2323699999997</v>
      </c>
      <c r="Y916">
        <f t="shared" si="217"/>
        <v>4737.3979600000002</v>
      </c>
      <c r="Z916">
        <f t="shared" si="218"/>
        <v>4741.3880016666662</v>
      </c>
      <c r="AA916">
        <f t="shared" si="219"/>
        <v>4740.7529699999996</v>
      </c>
      <c r="AB916">
        <f t="shared" si="220"/>
        <v>4713.2963316666664</v>
      </c>
      <c r="AC916">
        <f t="shared" si="221"/>
        <v>4730.4583199999997</v>
      </c>
      <c r="AE916">
        <f t="shared" si="222"/>
        <v>4736.2323699999997</v>
      </c>
      <c r="AF916">
        <f t="shared" si="223"/>
        <v>4741.3880016666662</v>
      </c>
      <c r="AG916">
        <f t="shared" si="224"/>
        <v>4713.2963316666664</v>
      </c>
    </row>
    <row r="917" spans="1:33" x14ac:dyDescent="0.55000000000000004">
      <c r="A917">
        <f>ALGLIB_SSA_XAUUSD!J917</f>
        <v>1775672100</v>
      </c>
      <c r="B917" t="str">
        <f>_xlfn.XLOOKUP($A917,ALGLIB_SSA_XAUUSD!$A$2:$A$1001,ALGLIB_SSA_XAUUSD!$B$2:$B$1001,"",0)</f>
        <v/>
      </c>
      <c r="C917" t="str">
        <f>_xlfn.XLOOKUP($A917,ALGLIB_SSA_XAUUSD!$A$2:$A$1001,ALGLIB_SSA_XAUUSD!$C$2:$C$1001,"",0)</f>
        <v/>
      </c>
      <c r="D917" s="1">
        <f>D914+(D926-D914)*3/12</f>
        <v>4711.9050000000007</v>
      </c>
      <c r="E917" s="1">
        <f>E914+(E926-E914)*3/12</f>
        <v>4720.9018624999999</v>
      </c>
      <c r="F917" s="1">
        <f>F914+(F926-F914)*3/12</f>
        <v>4731.2675424999998</v>
      </c>
      <c r="G917" s="1">
        <f>G914+(G926-G914)*3/12</f>
        <v>4740.6445025000003</v>
      </c>
      <c r="H917" s="1">
        <f>H914+(H926-H914)*3/12</f>
        <v>4712.7077024999999</v>
      </c>
      <c r="I917" t="str">
        <f>_xlfn.XLOOKUP($A917,ALGLIB_SSA_XAUUSD!$J$2:$J$1001,ALGLIB_SSA_XAUUSD!$K$2:$K$1001,"",0)</f>
        <v>XAUUSD</v>
      </c>
      <c r="J917" t="str">
        <f>_xlfn.XLOOKUP($A917,ALGLIB_SSA_XAUUSD!$J$2:$J$1001,ALGLIB_SSA_XAUUSD!$L$2:$L$1001,"",0)</f>
        <v>M5</v>
      </c>
      <c r="K917">
        <f>_xlfn.XLOOKUP($A917,ALGLIB_SSA_XAUUSD!$J$2:$J$1001,ALGLIB_SSA_XAUUSD!$M$2:$M$1001,"",0)</f>
        <v>4729.57</v>
      </c>
      <c r="L917">
        <f>_xlfn.XLOOKUP($A917,ALGLIB_SSA_XAUUSD!$J$2:$J$1001,ALGLIB_SSA_XAUUSD!$N$2:$N$1001,"",0)</f>
        <v>4732.9853400000002</v>
      </c>
      <c r="M917">
        <f>_xlfn.XLOOKUP($A917,ALGLIB_SSA_XAUUSD!$J$2:$J$1001,ALGLIB_SSA_XAUUSD!$O$2:$O$1001,"",0)</f>
        <v>4735.1916499999998</v>
      </c>
      <c r="N917">
        <f>_xlfn.XLOOKUP($A917,ALGLIB_SSA_XAUUSD!$J$2:$J$1001,ALGLIB_SSA_XAUUSD!$P$2:$P$1001,"",0)</f>
        <v>4738.6187799999998</v>
      </c>
      <c r="O917">
        <f>_xlfn.XLOOKUP($A917,ALGLIB_SSA_XAUUSD!$J$2:$J$1001,ALGLIB_SSA_XAUUSD!$Q$2:$Q$1001,"",0)</f>
        <v>4727.3951800000004</v>
      </c>
      <c r="R917">
        <f t="shared" si="210"/>
        <v>1775672100</v>
      </c>
      <c r="S917" t="str">
        <f t="shared" si="211"/>
        <v>XAUUSD</v>
      </c>
      <c r="T917" t="str">
        <f t="shared" si="212"/>
        <v>M5</v>
      </c>
      <c r="U917">
        <f t="shared" si="213"/>
        <v>4729.57</v>
      </c>
      <c r="V917">
        <f t="shared" si="214"/>
        <v>4720.9018624999999</v>
      </c>
      <c r="W917">
        <f t="shared" si="215"/>
        <v>4731.2675424999998</v>
      </c>
      <c r="X917">
        <f t="shared" si="216"/>
        <v>4732.9853400000002</v>
      </c>
      <c r="Y917">
        <f t="shared" si="217"/>
        <v>4735.1916499999998</v>
      </c>
      <c r="Z917">
        <f t="shared" si="218"/>
        <v>4740.6445025000003</v>
      </c>
      <c r="AA917">
        <f t="shared" si="219"/>
        <v>4738.6187799999998</v>
      </c>
      <c r="AB917">
        <f t="shared" si="220"/>
        <v>4712.7077024999999</v>
      </c>
      <c r="AC917">
        <f t="shared" si="221"/>
        <v>4727.3951800000004</v>
      </c>
      <c r="AE917">
        <f t="shared" si="222"/>
        <v>4732.9853400000002</v>
      </c>
      <c r="AF917">
        <f t="shared" si="223"/>
        <v>4740.6445025000003</v>
      </c>
      <c r="AG917">
        <f t="shared" si="224"/>
        <v>4712.7077024999999</v>
      </c>
    </row>
    <row r="918" spans="1:33" x14ac:dyDescent="0.55000000000000004">
      <c r="A918">
        <f>ALGLIB_SSA_XAUUSD!J918</f>
        <v>1775672400</v>
      </c>
      <c r="B918" t="str">
        <f>_xlfn.XLOOKUP($A918,ALGLIB_SSA_XAUUSD!$A$2:$A$1001,ALGLIB_SSA_XAUUSD!$B$2:$B$1001,"",0)</f>
        <v/>
      </c>
      <c r="C918" t="str">
        <f>_xlfn.XLOOKUP($A918,ALGLIB_SSA_XAUUSD!$A$2:$A$1001,ALGLIB_SSA_XAUUSD!$C$2:$C$1001,"",0)</f>
        <v/>
      </c>
      <c r="D918" s="1">
        <f>D914+(D926-D914)*4/12</f>
        <v>4714.0200000000004</v>
      </c>
      <c r="E918" s="1">
        <f>E914+(E926-E914)*4/12</f>
        <v>4720.376033333333</v>
      </c>
      <c r="F918" s="1">
        <f>F914+(F926-F914)*4/12</f>
        <v>4730.5485833333332</v>
      </c>
      <c r="G918" s="1">
        <f>G914+(G926-G914)*4/12</f>
        <v>4739.9010033333334</v>
      </c>
      <c r="H918" s="1">
        <f>H914+(H926-H914)*4/12</f>
        <v>4712.1190733333333</v>
      </c>
      <c r="I918" t="str">
        <f>_xlfn.XLOOKUP($A918,ALGLIB_SSA_XAUUSD!$J$2:$J$1001,ALGLIB_SSA_XAUUSD!$K$2:$K$1001,"",0)</f>
        <v>XAUUSD</v>
      </c>
      <c r="J918" t="str">
        <f>_xlfn.XLOOKUP($A918,ALGLIB_SSA_XAUUSD!$J$2:$J$1001,ALGLIB_SSA_XAUUSD!$L$2:$L$1001,"",0)</f>
        <v>M5</v>
      </c>
      <c r="K918">
        <f>_xlfn.XLOOKUP($A918,ALGLIB_SSA_XAUUSD!$J$2:$J$1001,ALGLIB_SSA_XAUUSD!$M$2:$M$1001,"",0)</f>
        <v>4723.7</v>
      </c>
      <c r="L918">
        <f>_xlfn.XLOOKUP($A918,ALGLIB_SSA_XAUUSD!$J$2:$J$1001,ALGLIB_SSA_XAUUSD!$N$2:$N$1001,"",0)</f>
        <v>4728.8832300000004</v>
      </c>
      <c r="M918">
        <f>_xlfn.XLOOKUP($A918,ALGLIB_SSA_XAUUSD!$J$2:$J$1001,ALGLIB_SSA_XAUUSD!$O$2:$O$1001,"",0)</f>
        <v>4732.0374400000001</v>
      </c>
      <c r="N918">
        <f>_xlfn.XLOOKUP($A918,ALGLIB_SSA_XAUUSD!$J$2:$J$1001,ALGLIB_SSA_XAUUSD!$P$2:$P$1001,"",0)</f>
        <v>4735.2424199999996</v>
      </c>
      <c r="O918">
        <f>_xlfn.XLOOKUP($A918,ALGLIB_SSA_XAUUSD!$J$2:$J$1001,ALGLIB_SSA_XAUUSD!$Q$2:$Q$1001,"",0)</f>
        <v>4723.9827999999998</v>
      </c>
      <c r="R918">
        <f t="shared" si="210"/>
        <v>1775672400</v>
      </c>
      <c r="S918" t="str">
        <f t="shared" si="211"/>
        <v>XAUUSD</v>
      </c>
      <c r="T918" t="str">
        <f t="shared" si="212"/>
        <v>M5</v>
      </c>
      <c r="U918">
        <f t="shared" si="213"/>
        <v>4723.7</v>
      </c>
      <c r="V918">
        <f t="shared" si="214"/>
        <v>4720.376033333333</v>
      </c>
      <c r="W918">
        <f t="shared" si="215"/>
        <v>4730.5485833333332</v>
      </c>
      <c r="X918">
        <f t="shared" si="216"/>
        <v>4728.8832300000004</v>
      </c>
      <c r="Y918">
        <f t="shared" si="217"/>
        <v>4732.0374400000001</v>
      </c>
      <c r="Z918">
        <f t="shared" si="218"/>
        <v>4739.9010033333334</v>
      </c>
      <c r="AA918">
        <f t="shared" si="219"/>
        <v>4735.2424199999996</v>
      </c>
      <c r="AB918">
        <f t="shared" si="220"/>
        <v>4712.1190733333333</v>
      </c>
      <c r="AC918">
        <f t="shared" si="221"/>
        <v>4723.9827999999998</v>
      </c>
      <c r="AE918">
        <f t="shared" si="222"/>
        <v>4728.8832300000004</v>
      </c>
      <c r="AF918">
        <f t="shared" si="223"/>
        <v>4739.9010033333334</v>
      </c>
      <c r="AG918">
        <f t="shared" si="224"/>
        <v>4712.1190733333333</v>
      </c>
    </row>
    <row r="919" spans="1:33" x14ac:dyDescent="0.55000000000000004">
      <c r="A919">
        <f>ALGLIB_SSA_XAUUSD!J919</f>
        <v>1775672700</v>
      </c>
      <c r="B919" t="str">
        <f>_xlfn.XLOOKUP($A919,ALGLIB_SSA_XAUUSD!$A$2:$A$1001,ALGLIB_SSA_XAUUSD!$B$2:$B$1001,"",0)</f>
        <v/>
      </c>
      <c r="C919" t="str">
        <f>_xlfn.XLOOKUP($A919,ALGLIB_SSA_XAUUSD!$A$2:$A$1001,ALGLIB_SSA_XAUUSD!$C$2:$C$1001,"",0)</f>
        <v/>
      </c>
      <c r="D919" s="1">
        <f>D914+(D926-D914)*5/12</f>
        <v>4716.1350000000002</v>
      </c>
      <c r="E919" s="1">
        <f>E914+(E926-E914)*5/12</f>
        <v>4719.8502041666661</v>
      </c>
      <c r="F919" s="1">
        <f>F914+(F926-F914)*5/12</f>
        <v>4729.8296241666667</v>
      </c>
      <c r="G919" s="1">
        <f>G914+(G926-G914)*5/12</f>
        <v>4739.1575041666665</v>
      </c>
      <c r="H919" s="1">
        <f>H914+(H926-H914)*5/12</f>
        <v>4711.5304441666667</v>
      </c>
      <c r="I919" t="str">
        <f>_xlfn.XLOOKUP($A919,ALGLIB_SSA_XAUUSD!$J$2:$J$1001,ALGLIB_SSA_XAUUSD!$K$2:$K$1001,"",0)</f>
        <v>XAUUSD</v>
      </c>
      <c r="J919" t="str">
        <f>_xlfn.XLOOKUP($A919,ALGLIB_SSA_XAUUSD!$J$2:$J$1001,ALGLIB_SSA_XAUUSD!$L$2:$L$1001,"",0)</f>
        <v>M5</v>
      </c>
      <c r="K919">
        <f>_xlfn.XLOOKUP($A919,ALGLIB_SSA_XAUUSD!$J$2:$J$1001,ALGLIB_SSA_XAUUSD!$M$2:$M$1001,"",0)</f>
        <v>4722.5600000000004</v>
      </c>
      <c r="L919">
        <f>_xlfn.XLOOKUP($A919,ALGLIB_SSA_XAUUSD!$J$2:$J$1001,ALGLIB_SSA_XAUUSD!$N$2:$N$1001,"",0)</f>
        <v>4724.3404399999999</v>
      </c>
      <c r="M919">
        <f>_xlfn.XLOOKUP($A919,ALGLIB_SSA_XAUUSD!$J$2:$J$1001,ALGLIB_SSA_XAUUSD!$O$2:$O$1001,"",0)</f>
        <v>4728.18894</v>
      </c>
      <c r="N919">
        <f>_xlfn.XLOOKUP($A919,ALGLIB_SSA_XAUUSD!$J$2:$J$1001,ALGLIB_SSA_XAUUSD!$P$2:$P$1001,"",0)</f>
        <v>4731.0687200000002</v>
      </c>
      <c r="O919">
        <f>_xlfn.XLOOKUP($A919,ALGLIB_SSA_XAUUSD!$J$2:$J$1001,ALGLIB_SSA_XAUUSD!$Q$2:$Q$1001,"",0)</f>
        <v>4720.2871299999997</v>
      </c>
      <c r="R919">
        <f t="shared" si="210"/>
        <v>1775672700</v>
      </c>
      <c r="S919" t="str">
        <f t="shared" si="211"/>
        <v>XAUUSD</v>
      </c>
      <c r="T919" t="str">
        <f t="shared" si="212"/>
        <v>M5</v>
      </c>
      <c r="U919">
        <f t="shared" si="213"/>
        <v>4722.5600000000004</v>
      </c>
      <c r="V919">
        <f t="shared" si="214"/>
        <v>4719.8502041666661</v>
      </c>
      <c r="W919">
        <f t="shared" si="215"/>
        <v>4729.8296241666667</v>
      </c>
      <c r="X919">
        <f t="shared" si="216"/>
        <v>4724.3404399999999</v>
      </c>
      <c r="Y919">
        <f t="shared" si="217"/>
        <v>4728.18894</v>
      </c>
      <c r="Z919">
        <f t="shared" si="218"/>
        <v>4739.1575041666665</v>
      </c>
      <c r="AA919">
        <f t="shared" si="219"/>
        <v>4731.0687200000002</v>
      </c>
      <c r="AB919">
        <f t="shared" si="220"/>
        <v>4711.5304441666667</v>
      </c>
      <c r="AC919">
        <f t="shared" si="221"/>
        <v>4720.2871299999997</v>
      </c>
      <c r="AE919">
        <f t="shared" si="222"/>
        <v>4724.3404399999999</v>
      </c>
      <c r="AF919">
        <f t="shared" si="223"/>
        <v>4739.1575041666665</v>
      </c>
      <c r="AG919">
        <f t="shared" si="224"/>
        <v>4711.5304441666667</v>
      </c>
    </row>
    <row r="920" spans="1:33" x14ac:dyDescent="0.55000000000000004">
      <c r="A920">
        <f>ALGLIB_SSA_XAUUSD!J920</f>
        <v>1775673000</v>
      </c>
      <c r="B920" t="str">
        <f>_xlfn.XLOOKUP($A920,ALGLIB_SSA_XAUUSD!$A$2:$A$1001,ALGLIB_SSA_XAUUSD!$B$2:$B$1001,"",0)</f>
        <v/>
      </c>
      <c r="C920" t="str">
        <f>_xlfn.XLOOKUP($A920,ALGLIB_SSA_XAUUSD!$A$2:$A$1001,ALGLIB_SSA_XAUUSD!$C$2:$C$1001,"",0)</f>
        <v/>
      </c>
      <c r="D920" s="1">
        <f>D914+(D926-D914)*6/12</f>
        <v>4718.25</v>
      </c>
      <c r="E920" s="1">
        <f>E914+(E926-E914)*6/12</f>
        <v>4719.3243750000001</v>
      </c>
      <c r="F920" s="1">
        <f>F914+(F926-F914)*6/12</f>
        <v>4729.1106650000002</v>
      </c>
      <c r="G920" s="1">
        <f>G914+(G926-G914)*6/12</f>
        <v>4738.4140050000005</v>
      </c>
      <c r="H920" s="1">
        <f>H914+(H926-H914)*6/12</f>
        <v>4710.9418150000001</v>
      </c>
      <c r="I920" t="str">
        <f>_xlfn.XLOOKUP($A920,ALGLIB_SSA_XAUUSD!$J$2:$J$1001,ALGLIB_SSA_XAUUSD!$K$2:$K$1001,"",0)</f>
        <v>XAUUSD</v>
      </c>
      <c r="J920" t="str">
        <f>_xlfn.XLOOKUP($A920,ALGLIB_SSA_XAUUSD!$J$2:$J$1001,ALGLIB_SSA_XAUUSD!$L$2:$L$1001,"",0)</f>
        <v>M5</v>
      </c>
      <c r="K920">
        <f>_xlfn.XLOOKUP($A920,ALGLIB_SSA_XAUUSD!$J$2:$J$1001,ALGLIB_SSA_XAUUSD!$M$2:$M$1001,"",0)</f>
        <v>4722.99</v>
      </c>
      <c r="L920">
        <f>_xlfn.XLOOKUP($A920,ALGLIB_SSA_XAUUSD!$J$2:$J$1001,ALGLIB_SSA_XAUUSD!$N$2:$N$1001,"",0)</f>
        <v>4719.7089100000003</v>
      </c>
      <c r="M920">
        <f>_xlfn.XLOOKUP($A920,ALGLIB_SSA_XAUUSD!$J$2:$J$1001,ALGLIB_SSA_XAUUSD!$O$2:$O$1001,"",0)</f>
        <v>4723.9489199999998</v>
      </c>
      <c r="N920">
        <f>_xlfn.XLOOKUP($A920,ALGLIB_SSA_XAUUSD!$J$2:$J$1001,ALGLIB_SSA_XAUUSD!$P$2:$P$1001,"",0)</f>
        <v>4726.5063399999999</v>
      </c>
      <c r="O920">
        <f>_xlfn.XLOOKUP($A920,ALGLIB_SSA_XAUUSD!$J$2:$J$1001,ALGLIB_SSA_XAUUSD!$Q$2:$Q$1001,"",0)</f>
        <v>4716.5681000000004</v>
      </c>
      <c r="R920">
        <f t="shared" si="210"/>
        <v>1775673000</v>
      </c>
      <c r="S920" t="str">
        <f t="shared" si="211"/>
        <v>XAUUSD</v>
      </c>
      <c r="T920" t="str">
        <f t="shared" si="212"/>
        <v>M5</v>
      </c>
      <c r="U920">
        <f t="shared" si="213"/>
        <v>4722.99</v>
      </c>
      <c r="V920">
        <f t="shared" si="214"/>
        <v>4719.3243750000001</v>
      </c>
      <c r="W920">
        <f t="shared" si="215"/>
        <v>4729.1106650000002</v>
      </c>
      <c r="X920">
        <f t="shared" si="216"/>
        <v>4719.7089100000003</v>
      </c>
      <c r="Y920">
        <f t="shared" si="217"/>
        <v>4723.9489199999998</v>
      </c>
      <c r="Z920">
        <f t="shared" si="218"/>
        <v>4738.4140050000005</v>
      </c>
      <c r="AA920">
        <f t="shared" si="219"/>
        <v>4726.5063399999999</v>
      </c>
      <c r="AB920">
        <f t="shared" si="220"/>
        <v>4710.9418150000001</v>
      </c>
      <c r="AC920">
        <f t="shared" si="221"/>
        <v>4716.5681000000004</v>
      </c>
      <c r="AE920">
        <f t="shared" si="222"/>
        <v>4719.7089100000003</v>
      </c>
      <c r="AF920">
        <f t="shared" si="223"/>
        <v>4738.4140050000005</v>
      </c>
      <c r="AG920">
        <f t="shared" si="224"/>
        <v>4710.9418150000001</v>
      </c>
    </row>
    <row r="921" spans="1:33" x14ac:dyDescent="0.55000000000000004">
      <c r="A921">
        <f>ALGLIB_SSA_XAUUSD!J921</f>
        <v>1775673300</v>
      </c>
      <c r="B921" t="str">
        <f>_xlfn.XLOOKUP($A921,ALGLIB_SSA_XAUUSD!$A$2:$A$1001,ALGLIB_SSA_XAUUSD!$B$2:$B$1001,"",0)</f>
        <v/>
      </c>
      <c r="C921" t="str">
        <f>_xlfn.XLOOKUP($A921,ALGLIB_SSA_XAUUSD!$A$2:$A$1001,ALGLIB_SSA_XAUUSD!$C$2:$C$1001,"",0)</f>
        <v/>
      </c>
      <c r="D921" s="1">
        <f>D914+(D926-D914)*7/12</f>
        <v>4720.3649999999998</v>
      </c>
      <c r="E921" s="1">
        <f>E914+(E926-E914)*7/12</f>
        <v>4718.7985458333333</v>
      </c>
      <c r="F921" s="1">
        <f>F914+(F926-F914)*7/12</f>
        <v>4728.3917058333336</v>
      </c>
      <c r="G921" s="1">
        <f>G914+(G926-G914)*7/12</f>
        <v>4737.6705058333337</v>
      </c>
      <c r="H921" s="1">
        <f>H914+(H926-H914)*7/12</f>
        <v>4710.3531858333326</v>
      </c>
      <c r="I921" t="str">
        <f>_xlfn.XLOOKUP($A921,ALGLIB_SSA_XAUUSD!$J$2:$J$1001,ALGLIB_SSA_XAUUSD!$K$2:$K$1001,"",0)</f>
        <v>XAUUSD</v>
      </c>
      <c r="J921" t="str">
        <f>_xlfn.XLOOKUP($A921,ALGLIB_SSA_XAUUSD!$J$2:$J$1001,ALGLIB_SSA_XAUUSD!$L$2:$L$1001,"",0)</f>
        <v>M5</v>
      </c>
      <c r="K921">
        <f>_xlfn.XLOOKUP($A921,ALGLIB_SSA_XAUUSD!$J$2:$J$1001,ALGLIB_SSA_XAUUSD!$M$2:$M$1001,"",0)</f>
        <v>4714.91</v>
      </c>
      <c r="L921">
        <f>_xlfn.XLOOKUP($A921,ALGLIB_SSA_XAUUSD!$J$2:$J$1001,ALGLIB_SSA_XAUUSD!$N$2:$N$1001,"",0)</f>
        <v>4715.2878799999999</v>
      </c>
      <c r="M921">
        <f>_xlfn.XLOOKUP($A921,ALGLIB_SSA_XAUUSD!$J$2:$J$1001,ALGLIB_SSA_XAUUSD!$O$2:$O$1001,"",0)</f>
        <v>4719.6184000000003</v>
      </c>
      <c r="N921">
        <f>_xlfn.XLOOKUP($A921,ALGLIB_SSA_XAUUSD!$J$2:$J$1001,ALGLIB_SSA_XAUUSD!$P$2:$P$1001,"",0)</f>
        <v>4721.9145399999998</v>
      </c>
      <c r="O921">
        <f>_xlfn.XLOOKUP($A921,ALGLIB_SSA_XAUUSD!$J$2:$J$1001,ALGLIB_SSA_XAUUSD!$Q$2:$Q$1001,"",0)</f>
        <v>4712.9309800000001</v>
      </c>
      <c r="R921">
        <f t="shared" si="210"/>
        <v>1775673300</v>
      </c>
      <c r="S921" t="str">
        <f t="shared" si="211"/>
        <v>XAUUSD</v>
      </c>
      <c r="T921" t="str">
        <f t="shared" si="212"/>
        <v>M5</v>
      </c>
      <c r="U921">
        <f t="shared" si="213"/>
        <v>4714.91</v>
      </c>
      <c r="V921">
        <f t="shared" si="214"/>
        <v>4718.7985458333333</v>
      </c>
      <c r="W921">
        <f t="shared" si="215"/>
        <v>4728.3917058333336</v>
      </c>
      <c r="X921">
        <f t="shared" si="216"/>
        <v>4715.2878799999999</v>
      </c>
      <c r="Y921">
        <f t="shared" si="217"/>
        <v>4719.6184000000003</v>
      </c>
      <c r="Z921">
        <f t="shared" si="218"/>
        <v>4737.6705058333337</v>
      </c>
      <c r="AA921">
        <f t="shared" si="219"/>
        <v>4721.9145399999998</v>
      </c>
      <c r="AB921">
        <f t="shared" si="220"/>
        <v>4710.3531858333326</v>
      </c>
      <c r="AC921">
        <f t="shared" si="221"/>
        <v>4712.9309800000001</v>
      </c>
      <c r="AE921">
        <f t="shared" si="222"/>
        <v>4715.2878799999999</v>
      </c>
      <c r="AF921">
        <f t="shared" si="223"/>
        <v>4737.6705058333337</v>
      </c>
      <c r="AG921">
        <f t="shared" si="224"/>
        <v>4710.3531858333326</v>
      </c>
    </row>
    <row r="922" spans="1:33" x14ac:dyDescent="0.55000000000000004">
      <c r="A922">
        <f>ALGLIB_SSA_XAUUSD!J922</f>
        <v>1775673600</v>
      </c>
      <c r="B922" t="str">
        <f>_xlfn.XLOOKUP($A922,ALGLIB_SSA_XAUUSD!$A$2:$A$1001,ALGLIB_SSA_XAUUSD!$B$2:$B$1001,"",0)</f>
        <v/>
      </c>
      <c r="C922" t="str">
        <f>_xlfn.XLOOKUP($A922,ALGLIB_SSA_XAUUSD!$A$2:$A$1001,ALGLIB_SSA_XAUUSD!$C$2:$C$1001,"",0)</f>
        <v/>
      </c>
      <c r="D922" s="1">
        <f>D914+(D926-D914)*8/12</f>
        <v>4722.4799999999996</v>
      </c>
      <c r="E922" s="1">
        <f>E914+(E926-E914)*8/12</f>
        <v>4718.2727166666664</v>
      </c>
      <c r="F922" s="1">
        <f>F914+(F926-F914)*8/12</f>
        <v>4727.6727466666671</v>
      </c>
      <c r="G922" s="1">
        <f>G914+(G926-G914)*8/12</f>
        <v>4736.9270066666668</v>
      </c>
      <c r="H922" s="1">
        <f>H914+(H926-H914)*8/12</f>
        <v>4709.7645566666661</v>
      </c>
      <c r="I922" t="str">
        <f>_xlfn.XLOOKUP($A922,ALGLIB_SSA_XAUUSD!$J$2:$J$1001,ALGLIB_SSA_XAUUSD!$K$2:$K$1001,"",0)</f>
        <v>XAUUSD</v>
      </c>
      <c r="J922" t="str">
        <f>_xlfn.XLOOKUP($A922,ALGLIB_SSA_XAUUSD!$J$2:$J$1001,ALGLIB_SSA_XAUUSD!$L$2:$L$1001,"",0)</f>
        <v>M5</v>
      </c>
      <c r="K922">
        <f>_xlfn.XLOOKUP($A922,ALGLIB_SSA_XAUUSD!$J$2:$J$1001,ALGLIB_SSA_XAUUSD!$M$2:$M$1001,"",0)</f>
        <v>4709.6099999999997</v>
      </c>
      <c r="L922">
        <f>_xlfn.XLOOKUP($A922,ALGLIB_SSA_XAUUSD!$J$2:$J$1001,ALGLIB_SSA_XAUUSD!$N$2:$N$1001,"",0)</f>
        <v>4711.5570799999996</v>
      </c>
      <c r="M922">
        <f>_xlfn.XLOOKUP($A922,ALGLIB_SSA_XAUUSD!$J$2:$J$1001,ALGLIB_SSA_XAUUSD!$O$2:$O$1001,"",0)</f>
        <v>4715.5877399999999</v>
      </c>
      <c r="N922">
        <f>_xlfn.XLOOKUP($A922,ALGLIB_SSA_XAUUSD!$J$2:$J$1001,ALGLIB_SSA_XAUUSD!$P$2:$P$1001,"",0)</f>
        <v>4717.6855599999999</v>
      </c>
      <c r="O922">
        <f>_xlfn.XLOOKUP($A922,ALGLIB_SSA_XAUUSD!$J$2:$J$1001,ALGLIB_SSA_XAUUSD!$Q$2:$Q$1001,"",0)</f>
        <v>4709.6935400000002</v>
      </c>
      <c r="R922">
        <f t="shared" si="210"/>
        <v>1775673600</v>
      </c>
      <c r="S922" t="str">
        <f t="shared" si="211"/>
        <v>XAUUSD</v>
      </c>
      <c r="T922" t="str">
        <f t="shared" si="212"/>
        <v>M5</v>
      </c>
      <c r="U922">
        <f t="shared" si="213"/>
        <v>4709.6099999999997</v>
      </c>
      <c r="V922">
        <f t="shared" si="214"/>
        <v>4718.2727166666664</v>
      </c>
      <c r="W922">
        <f t="shared" si="215"/>
        <v>4727.6727466666671</v>
      </c>
      <c r="X922">
        <f t="shared" si="216"/>
        <v>4711.5570799999996</v>
      </c>
      <c r="Y922">
        <f t="shared" si="217"/>
        <v>4715.5877399999999</v>
      </c>
      <c r="Z922">
        <f t="shared" si="218"/>
        <v>4736.9270066666668</v>
      </c>
      <c r="AA922">
        <f t="shared" si="219"/>
        <v>4717.6855599999999</v>
      </c>
      <c r="AB922">
        <f t="shared" si="220"/>
        <v>4709.7645566666661</v>
      </c>
      <c r="AC922">
        <f t="shared" si="221"/>
        <v>4709.6935400000002</v>
      </c>
      <c r="AE922">
        <f t="shared" si="222"/>
        <v>4711.5570799999996</v>
      </c>
      <c r="AF922">
        <f t="shared" si="223"/>
        <v>4736.9270066666668</v>
      </c>
      <c r="AG922">
        <f t="shared" si="224"/>
        <v>4709.7645566666661</v>
      </c>
    </row>
    <row r="923" spans="1:33" x14ac:dyDescent="0.55000000000000004">
      <c r="A923">
        <f>ALGLIB_SSA_XAUUSD!J923</f>
        <v>1775673900</v>
      </c>
      <c r="B923" t="str">
        <f>_xlfn.XLOOKUP($A923,ALGLIB_SSA_XAUUSD!$A$2:$A$1001,ALGLIB_SSA_XAUUSD!$B$2:$B$1001,"",0)</f>
        <v/>
      </c>
      <c r="C923" t="str">
        <f>_xlfn.XLOOKUP($A923,ALGLIB_SSA_XAUUSD!$A$2:$A$1001,ALGLIB_SSA_XAUUSD!$C$2:$C$1001,"",0)</f>
        <v/>
      </c>
      <c r="D923" s="1">
        <f>D914+(D926-D914)*9/12</f>
        <v>4724.5949999999993</v>
      </c>
      <c r="E923" s="1">
        <f>E914+(E926-E914)*9/12</f>
        <v>4717.7468874999995</v>
      </c>
      <c r="F923" s="1">
        <f>F914+(F926-F914)*9/12</f>
        <v>4726.9537875000005</v>
      </c>
      <c r="G923" s="1">
        <f>G914+(G926-G914)*9/12</f>
        <v>4736.1835074999999</v>
      </c>
      <c r="H923" s="1">
        <f>H914+(H926-H914)*9/12</f>
        <v>4709.1759274999995</v>
      </c>
      <c r="I923" t="str">
        <f>_xlfn.XLOOKUP($A923,ALGLIB_SSA_XAUUSD!$J$2:$J$1001,ALGLIB_SSA_XAUUSD!$K$2:$K$1001,"",0)</f>
        <v>XAUUSD</v>
      </c>
      <c r="J923" t="str">
        <f>_xlfn.XLOOKUP($A923,ALGLIB_SSA_XAUUSD!$J$2:$J$1001,ALGLIB_SSA_XAUUSD!$L$2:$L$1001,"",0)</f>
        <v>M5</v>
      </c>
      <c r="K923">
        <f>_xlfn.XLOOKUP($A923,ALGLIB_SSA_XAUUSD!$J$2:$J$1001,ALGLIB_SSA_XAUUSD!$M$2:$M$1001,"",0)</f>
        <v>4710.46</v>
      </c>
      <c r="L923">
        <f>_xlfn.XLOOKUP($A923,ALGLIB_SSA_XAUUSD!$J$2:$J$1001,ALGLIB_SSA_XAUUSD!$N$2:$N$1001,"",0)</f>
        <v>4708.8234300000004</v>
      </c>
      <c r="M923">
        <f>_xlfn.XLOOKUP($A923,ALGLIB_SSA_XAUUSD!$J$2:$J$1001,ALGLIB_SSA_XAUUSD!$O$2:$O$1001,"",0)</f>
        <v>4712.2055799999998</v>
      </c>
      <c r="N923">
        <f>_xlfn.XLOOKUP($A923,ALGLIB_SSA_XAUUSD!$J$2:$J$1001,ALGLIB_SSA_XAUUSD!$P$2:$P$1001,"",0)</f>
        <v>4714.2567600000002</v>
      </c>
      <c r="O923">
        <f>_xlfn.XLOOKUP($A923,ALGLIB_SSA_XAUUSD!$J$2:$J$1001,ALGLIB_SSA_XAUUSD!$Q$2:$Q$1001,"",0)</f>
        <v>4707.0811999999996</v>
      </c>
      <c r="R923">
        <f t="shared" si="210"/>
        <v>1775673900</v>
      </c>
      <c r="S923" t="str">
        <f t="shared" si="211"/>
        <v>XAUUSD</v>
      </c>
      <c r="T923" t="str">
        <f t="shared" si="212"/>
        <v>M5</v>
      </c>
      <c r="U923">
        <f t="shared" si="213"/>
        <v>4710.46</v>
      </c>
      <c r="V923">
        <f t="shared" si="214"/>
        <v>4717.7468874999995</v>
      </c>
      <c r="W923">
        <f t="shared" si="215"/>
        <v>4726.9537875000005</v>
      </c>
      <c r="X923">
        <f t="shared" si="216"/>
        <v>4708.8234300000004</v>
      </c>
      <c r="Y923">
        <f t="shared" si="217"/>
        <v>4712.2055799999998</v>
      </c>
      <c r="Z923">
        <f t="shared" si="218"/>
        <v>4736.1835074999999</v>
      </c>
      <c r="AA923">
        <f t="shared" si="219"/>
        <v>4714.2567600000002</v>
      </c>
      <c r="AB923">
        <f t="shared" si="220"/>
        <v>4709.1759274999995</v>
      </c>
      <c r="AC923">
        <f t="shared" si="221"/>
        <v>4707.0811999999996</v>
      </c>
      <c r="AE923">
        <f t="shared" si="222"/>
        <v>4708.8234300000004</v>
      </c>
      <c r="AF923">
        <f t="shared" si="223"/>
        <v>4736.1835074999999</v>
      </c>
      <c r="AG923">
        <f t="shared" si="224"/>
        <v>4709.1759274999995</v>
      </c>
    </row>
    <row r="924" spans="1:33" x14ac:dyDescent="0.55000000000000004">
      <c r="A924">
        <f>ALGLIB_SSA_XAUUSD!J924</f>
        <v>1775674200</v>
      </c>
      <c r="B924" t="str">
        <f>_xlfn.XLOOKUP($A924,ALGLIB_SSA_XAUUSD!$A$2:$A$1001,ALGLIB_SSA_XAUUSD!$B$2:$B$1001,"",0)</f>
        <v/>
      </c>
      <c r="C924" t="str">
        <f>_xlfn.XLOOKUP($A924,ALGLIB_SSA_XAUUSD!$A$2:$A$1001,ALGLIB_SSA_XAUUSD!$C$2:$C$1001,"",0)</f>
        <v/>
      </c>
      <c r="D924" s="1">
        <f>D914+(D926-D914)*10/12</f>
        <v>4726.71</v>
      </c>
      <c r="E924" s="1">
        <f>E914+(E926-E914)*10/12</f>
        <v>4717.2210583333326</v>
      </c>
      <c r="F924" s="1">
        <f>F914+(F926-F914)*10/12</f>
        <v>4726.2348283333331</v>
      </c>
      <c r="G924" s="1">
        <f>G914+(G926-G914)*10/12</f>
        <v>4735.440008333333</v>
      </c>
      <c r="H924" s="1">
        <f>H914+(H926-H914)*10/12</f>
        <v>4708.5872983333329</v>
      </c>
      <c r="I924" t="str">
        <f>_xlfn.XLOOKUP($A924,ALGLIB_SSA_XAUUSD!$J$2:$J$1001,ALGLIB_SSA_XAUUSD!$K$2:$K$1001,"",0)</f>
        <v>XAUUSD</v>
      </c>
      <c r="J924" t="str">
        <f>_xlfn.XLOOKUP($A924,ALGLIB_SSA_XAUUSD!$J$2:$J$1001,ALGLIB_SSA_XAUUSD!$L$2:$L$1001,"",0)</f>
        <v>M5</v>
      </c>
      <c r="K924">
        <f>_xlfn.XLOOKUP($A924,ALGLIB_SSA_XAUUSD!$J$2:$J$1001,ALGLIB_SSA_XAUUSD!$M$2:$M$1001,"",0)</f>
        <v>4707.92</v>
      </c>
      <c r="L924">
        <f>_xlfn.XLOOKUP($A924,ALGLIB_SSA_XAUUSD!$J$2:$J$1001,ALGLIB_SSA_XAUUSD!$N$2:$N$1001,"",0)</f>
        <v>4707.0847999999996</v>
      </c>
      <c r="M924">
        <f>_xlfn.XLOOKUP($A924,ALGLIB_SSA_XAUUSD!$J$2:$J$1001,ALGLIB_SSA_XAUUSD!$O$2:$O$1001,"",0)</f>
        <v>4709.6451900000002</v>
      </c>
      <c r="N924">
        <f>_xlfn.XLOOKUP($A924,ALGLIB_SSA_XAUUSD!$J$2:$J$1001,ALGLIB_SSA_XAUUSD!$P$2:$P$1001,"",0)</f>
        <v>4711.7973199999997</v>
      </c>
      <c r="O924">
        <f>_xlfn.XLOOKUP($A924,ALGLIB_SSA_XAUUSD!$J$2:$J$1001,ALGLIB_SSA_XAUUSD!$Q$2:$Q$1001,"",0)</f>
        <v>4705.1236099999996</v>
      </c>
      <c r="R924">
        <f t="shared" si="210"/>
        <v>1775674200</v>
      </c>
      <c r="S924" t="str">
        <f t="shared" si="211"/>
        <v>XAUUSD</v>
      </c>
      <c r="T924" t="str">
        <f t="shared" si="212"/>
        <v>M5</v>
      </c>
      <c r="U924">
        <f t="shared" si="213"/>
        <v>4707.92</v>
      </c>
      <c r="V924">
        <f t="shared" si="214"/>
        <v>4717.2210583333326</v>
      </c>
      <c r="W924">
        <f t="shared" si="215"/>
        <v>4726.2348283333331</v>
      </c>
      <c r="X924">
        <f t="shared" si="216"/>
        <v>4707.0847999999996</v>
      </c>
      <c r="Y924">
        <f t="shared" si="217"/>
        <v>4709.6451900000002</v>
      </c>
      <c r="Z924">
        <f t="shared" si="218"/>
        <v>4735.440008333333</v>
      </c>
      <c r="AA924">
        <f t="shared" si="219"/>
        <v>4711.7973199999997</v>
      </c>
      <c r="AB924">
        <f t="shared" si="220"/>
        <v>4708.5872983333329</v>
      </c>
      <c r="AC924">
        <f t="shared" si="221"/>
        <v>4705.1236099999996</v>
      </c>
      <c r="AE924">
        <f t="shared" si="222"/>
        <v>4707.0847999999996</v>
      </c>
      <c r="AF924">
        <f t="shared" si="223"/>
        <v>4735.440008333333</v>
      </c>
      <c r="AG924">
        <f t="shared" si="224"/>
        <v>4708.5872983333329</v>
      </c>
    </row>
    <row r="925" spans="1:33" x14ac:dyDescent="0.55000000000000004">
      <c r="A925">
        <f>ALGLIB_SSA_XAUUSD!J925</f>
        <v>1775674500</v>
      </c>
      <c r="B925" t="str">
        <f>_xlfn.XLOOKUP($A925,ALGLIB_SSA_XAUUSD!$A$2:$A$1001,ALGLIB_SSA_XAUUSD!$B$2:$B$1001,"",0)</f>
        <v/>
      </c>
      <c r="C925" t="str">
        <f>_xlfn.XLOOKUP($A925,ALGLIB_SSA_XAUUSD!$A$2:$A$1001,ALGLIB_SSA_XAUUSD!$C$2:$C$1001,"",0)</f>
        <v/>
      </c>
      <c r="D925" s="1">
        <f>D914+(D926-D914)*11/12</f>
        <v>4728.8249999999998</v>
      </c>
      <c r="E925" s="1">
        <f>E914+(E926-E914)*11/12</f>
        <v>4716.6952291666666</v>
      </c>
      <c r="F925" s="1">
        <f>F914+(F926-F914)*11/12</f>
        <v>4725.5158691666666</v>
      </c>
      <c r="G925" s="1">
        <f>G914+(G926-G914)*11/12</f>
        <v>4734.6965091666671</v>
      </c>
      <c r="H925" s="1">
        <f>H914+(H926-H914)*11/12</f>
        <v>4707.9986691666663</v>
      </c>
      <c r="I925" t="str">
        <f>_xlfn.XLOOKUP($A925,ALGLIB_SSA_XAUUSD!$J$2:$J$1001,ALGLIB_SSA_XAUUSD!$K$2:$K$1001,"",0)</f>
        <v>XAUUSD</v>
      </c>
      <c r="J925" t="str">
        <f>_xlfn.XLOOKUP($A925,ALGLIB_SSA_XAUUSD!$J$2:$J$1001,ALGLIB_SSA_XAUUSD!$L$2:$L$1001,"",0)</f>
        <v>M5</v>
      </c>
      <c r="K925">
        <f>_xlfn.XLOOKUP($A925,ALGLIB_SSA_XAUUSD!$J$2:$J$1001,ALGLIB_SSA_XAUUSD!$M$2:$M$1001,"",0)</f>
        <v>4705.5600000000004</v>
      </c>
      <c r="L925">
        <f>_xlfn.XLOOKUP($A925,ALGLIB_SSA_XAUUSD!$J$2:$J$1001,ALGLIB_SSA_XAUUSD!$N$2:$N$1001,"",0)</f>
        <v>4706.30584</v>
      </c>
      <c r="M925">
        <f>_xlfn.XLOOKUP($A925,ALGLIB_SSA_XAUUSD!$J$2:$J$1001,ALGLIB_SSA_XAUUSD!$O$2:$O$1001,"",0)</f>
        <v>4707.97552</v>
      </c>
      <c r="N925">
        <f>_xlfn.XLOOKUP($A925,ALGLIB_SSA_XAUUSD!$J$2:$J$1001,ALGLIB_SSA_XAUUSD!$P$2:$P$1001,"",0)</f>
        <v>4710.4562500000002</v>
      </c>
      <c r="O925">
        <f>_xlfn.XLOOKUP($A925,ALGLIB_SSA_XAUUSD!$J$2:$J$1001,ALGLIB_SSA_XAUUSD!$Q$2:$Q$1001,"",0)</f>
        <v>4703.8876499999997</v>
      </c>
      <c r="R925">
        <f t="shared" si="210"/>
        <v>1775674500</v>
      </c>
      <c r="S925" t="str">
        <f t="shared" si="211"/>
        <v>XAUUSD</v>
      </c>
      <c r="T925" t="str">
        <f t="shared" si="212"/>
        <v>M5</v>
      </c>
      <c r="U925">
        <f t="shared" si="213"/>
        <v>4705.5600000000004</v>
      </c>
      <c r="V925">
        <f t="shared" si="214"/>
        <v>4716.6952291666666</v>
      </c>
      <c r="W925">
        <f t="shared" si="215"/>
        <v>4725.5158691666666</v>
      </c>
      <c r="X925">
        <f t="shared" si="216"/>
        <v>4706.30584</v>
      </c>
      <c r="Y925">
        <f t="shared" si="217"/>
        <v>4707.97552</v>
      </c>
      <c r="Z925">
        <f t="shared" si="218"/>
        <v>4734.6965091666671</v>
      </c>
      <c r="AA925">
        <f t="shared" si="219"/>
        <v>4710.4562500000002</v>
      </c>
      <c r="AB925">
        <f t="shared" si="220"/>
        <v>4707.9986691666663</v>
      </c>
      <c r="AC925">
        <f t="shared" si="221"/>
        <v>4703.8876499999997</v>
      </c>
      <c r="AE925">
        <f t="shared" si="222"/>
        <v>4706.30584</v>
      </c>
      <c r="AF925">
        <f t="shared" si="223"/>
        <v>4734.6965091666671</v>
      </c>
      <c r="AG925">
        <f t="shared" si="224"/>
        <v>4707.9986691666663</v>
      </c>
    </row>
    <row r="926" spans="1:33" x14ac:dyDescent="0.55000000000000004">
      <c r="A926">
        <f>ALGLIB_SSA_XAUUSD!J926</f>
        <v>1775674800</v>
      </c>
      <c r="B926" t="str">
        <f>_xlfn.XLOOKUP($A926,ALGLIB_SSA_XAUUSD!$A$2:$A$1001,ALGLIB_SSA_XAUUSD!$B$2:$B$1001,"",0)</f>
        <v>XAUUSD</v>
      </c>
      <c r="C926" t="str">
        <f>_xlfn.XLOOKUP($A926,ALGLIB_SSA_XAUUSD!$A$2:$A$1001,ALGLIB_SSA_XAUUSD!$C$2:$C$1001,"",0)</f>
        <v>H1</v>
      </c>
      <c r="D926" s="2">
        <f>_xlfn.XLOOKUP($A926,ALGLIB_SSA_XAUUSD!$A$2:$A$1001,ALGLIB_SSA_XAUUSD!$D$2:$D$1001,"",0)</f>
        <v>4730.9399999999996</v>
      </c>
      <c r="E926" s="2">
        <f>_xlfn.XLOOKUP($A926,ALGLIB_SSA_XAUUSD!$A$2:$A$1001,ALGLIB_SSA_XAUUSD!$E$2:$E$1001,"",0)</f>
        <v>4716.1693999999998</v>
      </c>
      <c r="F926" s="2">
        <f>_xlfn.XLOOKUP($A926,ALGLIB_SSA_XAUUSD!$A$2:$A$1001,ALGLIB_SSA_XAUUSD!$F$2:$F$1001,"",0)</f>
        <v>4724.79691</v>
      </c>
      <c r="G926" s="2">
        <f>_xlfn.XLOOKUP($A926,ALGLIB_SSA_XAUUSD!$A$2:$A$1001,ALGLIB_SSA_XAUUSD!$G$2:$G$1001,"",0)</f>
        <v>4733.9530100000002</v>
      </c>
      <c r="H926" s="2">
        <f>_xlfn.XLOOKUP($A926,ALGLIB_SSA_XAUUSD!$A$2:$A$1001,ALGLIB_SSA_XAUUSD!$H$2:$H$1001,"",0)</f>
        <v>4707.4100399999998</v>
      </c>
      <c r="I926" t="str">
        <f>_xlfn.XLOOKUP($A926,ALGLIB_SSA_XAUUSD!$J$2:$J$1001,ALGLIB_SSA_XAUUSD!$K$2:$K$1001,"",0)</f>
        <v>XAUUSD</v>
      </c>
      <c r="J926" t="str">
        <f>_xlfn.XLOOKUP($A926,ALGLIB_SSA_XAUUSD!$J$2:$J$1001,ALGLIB_SSA_XAUUSD!$L$2:$L$1001,"",0)</f>
        <v>M5</v>
      </c>
      <c r="K926">
        <f>_xlfn.XLOOKUP($A926,ALGLIB_SSA_XAUUSD!$J$2:$J$1001,ALGLIB_SSA_XAUUSD!$M$2:$M$1001,"",0)</f>
        <v>4702.2700000000004</v>
      </c>
      <c r="L926">
        <f>_xlfn.XLOOKUP($A926,ALGLIB_SSA_XAUUSD!$J$2:$J$1001,ALGLIB_SSA_XAUUSD!$N$2:$N$1001,"",0)</f>
        <v>4706.4017899999999</v>
      </c>
      <c r="M926">
        <f>_xlfn.XLOOKUP($A926,ALGLIB_SSA_XAUUSD!$J$2:$J$1001,ALGLIB_SSA_XAUUSD!$O$2:$O$1001,"",0)</f>
        <v>4707.1886599999998</v>
      </c>
      <c r="N926">
        <f>_xlfn.XLOOKUP($A926,ALGLIB_SSA_XAUUSD!$J$2:$J$1001,ALGLIB_SSA_XAUUSD!$P$2:$P$1001,"",0)</f>
        <v>4710.2202500000003</v>
      </c>
      <c r="O926">
        <f>_xlfn.XLOOKUP($A926,ALGLIB_SSA_XAUUSD!$J$2:$J$1001,ALGLIB_SSA_XAUUSD!$Q$2:$Q$1001,"",0)</f>
        <v>4703.3300099999997</v>
      </c>
      <c r="R926">
        <f t="shared" si="210"/>
        <v>1775674800</v>
      </c>
      <c r="S926" t="str">
        <f t="shared" si="211"/>
        <v>XAUUSD</v>
      </c>
      <c r="T926" t="str">
        <f t="shared" si="212"/>
        <v>M5</v>
      </c>
      <c r="U926">
        <f t="shared" si="213"/>
        <v>4702.2700000000004</v>
      </c>
      <c r="V926">
        <f t="shared" si="214"/>
        <v>4716.1693999999998</v>
      </c>
      <c r="W926">
        <f t="shared" si="215"/>
        <v>4724.79691</v>
      </c>
      <c r="X926">
        <f t="shared" si="216"/>
        <v>4706.4017899999999</v>
      </c>
      <c r="Y926">
        <f t="shared" si="217"/>
        <v>4707.1886599999998</v>
      </c>
      <c r="Z926">
        <f t="shared" si="218"/>
        <v>4733.9530100000002</v>
      </c>
      <c r="AA926">
        <f t="shared" si="219"/>
        <v>4710.2202500000003</v>
      </c>
      <c r="AB926">
        <f t="shared" si="220"/>
        <v>4707.4100399999998</v>
      </c>
      <c r="AC926">
        <f t="shared" si="221"/>
        <v>4703.3300099999997</v>
      </c>
      <c r="AE926">
        <f t="shared" si="222"/>
        <v>4706.4017899999999</v>
      </c>
      <c r="AF926">
        <f t="shared" si="223"/>
        <v>4733.9530100000002</v>
      </c>
      <c r="AG926">
        <f t="shared" si="224"/>
        <v>4707.4100399999998</v>
      </c>
    </row>
    <row r="927" spans="1:33" x14ac:dyDescent="0.55000000000000004">
      <c r="A927">
        <f>ALGLIB_SSA_XAUUSD!J927</f>
        <v>1775675100</v>
      </c>
      <c r="B927" t="str">
        <f>_xlfn.XLOOKUP($A927,ALGLIB_SSA_XAUUSD!$A$2:$A$1001,ALGLIB_SSA_XAUUSD!$B$2:$B$1001,"",0)</f>
        <v/>
      </c>
      <c r="C927" t="str">
        <f>_xlfn.XLOOKUP($A927,ALGLIB_SSA_XAUUSD!$A$2:$A$1001,ALGLIB_SSA_XAUUSD!$C$2:$C$1001,"",0)</f>
        <v/>
      </c>
      <c r="D927" s="1">
        <f>D926+(D938-D926)*1/12</f>
        <v>4729.9699999999993</v>
      </c>
      <c r="E927" s="1">
        <f>E926+(E938-E926)*1/12</f>
        <v>4715.9082866666668</v>
      </c>
      <c r="F927" s="1">
        <f>F926+(F938-F926)*1/12</f>
        <v>4724.306873333333</v>
      </c>
      <c r="G927" s="1">
        <f>G926+(G938-G926)*1/12</f>
        <v>4733.4963200000002</v>
      </c>
      <c r="H927" s="1">
        <f>H926+(H938-H926)*1/12</f>
        <v>4707.0889658333326</v>
      </c>
      <c r="I927" t="str">
        <f>_xlfn.XLOOKUP($A927,ALGLIB_SSA_XAUUSD!$J$2:$J$1001,ALGLIB_SSA_XAUUSD!$K$2:$K$1001,"",0)</f>
        <v>XAUUSD</v>
      </c>
      <c r="J927" t="str">
        <f>_xlfn.XLOOKUP($A927,ALGLIB_SSA_XAUUSD!$J$2:$J$1001,ALGLIB_SSA_XAUUSD!$L$2:$L$1001,"",0)</f>
        <v>M5</v>
      </c>
      <c r="K927">
        <f>_xlfn.XLOOKUP($A927,ALGLIB_SSA_XAUUSD!$J$2:$J$1001,ALGLIB_SSA_XAUUSD!$M$2:$M$1001,"",0)</f>
        <v>4707.91</v>
      </c>
      <c r="L927">
        <f>_xlfn.XLOOKUP($A927,ALGLIB_SSA_XAUUSD!$J$2:$J$1001,ALGLIB_SSA_XAUUSD!$N$2:$N$1001,"",0)</f>
        <v>4707.2879199999998</v>
      </c>
      <c r="M927">
        <f>_xlfn.XLOOKUP($A927,ALGLIB_SSA_XAUUSD!$J$2:$J$1001,ALGLIB_SSA_XAUUSD!$O$2:$O$1001,"",0)</f>
        <v>4707.2382900000002</v>
      </c>
      <c r="N927">
        <f>_xlfn.XLOOKUP($A927,ALGLIB_SSA_XAUUSD!$J$2:$J$1001,ALGLIB_SSA_XAUUSD!$P$2:$P$1001,"",0)</f>
        <v>4710.8704900000002</v>
      </c>
      <c r="O927">
        <f>_xlfn.XLOOKUP($A927,ALGLIB_SSA_XAUUSD!$J$2:$J$1001,ALGLIB_SSA_XAUUSD!$Q$2:$Q$1001,"",0)</f>
        <v>4703.4658099999997</v>
      </c>
      <c r="R927">
        <f t="shared" si="210"/>
        <v>1775675100</v>
      </c>
      <c r="S927" t="str">
        <f t="shared" si="211"/>
        <v>XAUUSD</v>
      </c>
      <c r="T927" t="str">
        <f t="shared" si="212"/>
        <v>M5</v>
      </c>
      <c r="U927">
        <f t="shared" si="213"/>
        <v>4707.91</v>
      </c>
      <c r="V927">
        <f t="shared" si="214"/>
        <v>4715.9082866666668</v>
      </c>
      <c r="W927">
        <f t="shared" si="215"/>
        <v>4724.306873333333</v>
      </c>
      <c r="X927">
        <f t="shared" si="216"/>
        <v>4707.2879199999998</v>
      </c>
      <c r="Y927">
        <f t="shared" si="217"/>
        <v>4707.2382900000002</v>
      </c>
      <c r="Z927">
        <f t="shared" si="218"/>
        <v>4733.4963200000002</v>
      </c>
      <c r="AA927">
        <f t="shared" si="219"/>
        <v>4710.8704900000002</v>
      </c>
      <c r="AB927">
        <f t="shared" si="220"/>
        <v>4707.0889658333326</v>
      </c>
      <c r="AC927">
        <f t="shared" si="221"/>
        <v>4703.4658099999997</v>
      </c>
      <c r="AE927">
        <f t="shared" si="222"/>
        <v>4707.2879199999998</v>
      </c>
      <c r="AF927">
        <f t="shared" si="223"/>
        <v>4733.4963200000002</v>
      </c>
      <c r="AG927">
        <f t="shared" si="224"/>
        <v>4707.0889658333326</v>
      </c>
    </row>
    <row r="928" spans="1:33" x14ac:dyDescent="0.55000000000000004">
      <c r="A928">
        <f>ALGLIB_SSA_XAUUSD!J928</f>
        <v>1775675400</v>
      </c>
      <c r="B928" t="str">
        <f>_xlfn.XLOOKUP($A928,ALGLIB_SSA_XAUUSD!$A$2:$A$1001,ALGLIB_SSA_XAUUSD!$B$2:$B$1001,"",0)</f>
        <v/>
      </c>
      <c r="C928" t="str">
        <f>_xlfn.XLOOKUP($A928,ALGLIB_SSA_XAUUSD!$A$2:$A$1001,ALGLIB_SSA_XAUUSD!$C$2:$C$1001,"",0)</f>
        <v/>
      </c>
      <c r="D928" s="1">
        <f>D926+(D938-D926)*2/12</f>
        <v>4729</v>
      </c>
      <c r="E928" s="1">
        <f>E926+(E938-E926)*2/12</f>
        <v>4715.6471733333328</v>
      </c>
      <c r="F928" s="1">
        <f>F926+(F938-F926)*2/12</f>
        <v>4723.8168366666669</v>
      </c>
      <c r="G928" s="1">
        <f>G926+(G938-G926)*2/12</f>
        <v>4733.0396300000002</v>
      </c>
      <c r="H928" s="1">
        <f>H926+(H938-H926)*2/12</f>
        <v>4706.7678916666664</v>
      </c>
      <c r="I928" t="str">
        <f>_xlfn.XLOOKUP($A928,ALGLIB_SSA_XAUUSD!$J$2:$J$1001,ALGLIB_SSA_XAUUSD!$K$2:$K$1001,"",0)</f>
        <v>XAUUSD</v>
      </c>
      <c r="J928" t="str">
        <f>_xlfn.XLOOKUP($A928,ALGLIB_SSA_XAUUSD!$J$2:$J$1001,ALGLIB_SSA_XAUUSD!$L$2:$L$1001,"",0)</f>
        <v>M5</v>
      </c>
      <c r="K928">
        <f>_xlfn.XLOOKUP($A928,ALGLIB_SSA_XAUUSD!$J$2:$J$1001,ALGLIB_SSA_XAUUSD!$M$2:$M$1001,"",0)</f>
        <v>4715.71</v>
      </c>
      <c r="L928">
        <f>_xlfn.XLOOKUP($A928,ALGLIB_SSA_XAUUSD!$J$2:$J$1001,ALGLIB_SSA_XAUUSD!$N$2:$N$1001,"",0)</f>
        <v>4708.6880899999996</v>
      </c>
      <c r="M928">
        <f>_xlfn.XLOOKUP($A928,ALGLIB_SSA_XAUUSD!$J$2:$J$1001,ALGLIB_SSA_XAUUSD!$O$2:$O$1001,"",0)</f>
        <v>4707.9631900000004</v>
      </c>
      <c r="N928">
        <f>_xlfn.XLOOKUP($A928,ALGLIB_SSA_XAUUSD!$J$2:$J$1001,ALGLIB_SSA_XAUUSD!$P$2:$P$1001,"",0)</f>
        <v>4712.17994</v>
      </c>
      <c r="O928">
        <f>_xlfn.XLOOKUP($A928,ALGLIB_SSA_XAUUSD!$J$2:$J$1001,ALGLIB_SSA_XAUUSD!$Q$2:$Q$1001,"",0)</f>
        <v>4704.2980900000002</v>
      </c>
      <c r="R928">
        <f t="shared" si="210"/>
        <v>1775675400</v>
      </c>
      <c r="S928" t="str">
        <f t="shared" si="211"/>
        <v>XAUUSD</v>
      </c>
      <c r="T928" t="str">
        <f t="shared" si="212"/>
        <v>M5</v>
      </c>
      <c r="U928">
        <f t="shared" si="213"/>
        <v>4715.71</v>
      </c>
      <c r="V928">
        <f t="shared" si="214"/>
        <v>4715.6471733333328</v>
      </c>
      <c r="W928">
        <f t="shared" si="215"/>
        <v>4723.8168366666669</v>
      </c>
      <c r="X928">
        <f t="shared" si="216"/>
        <v>4708.6880899999996</v>
      </c>
      <c r="Y928">
        <f t="shared" si="217"/>
        <v>4707.9631900000004</v>
      </c>
      <c r="Z928">
        <f t="shared" si="218"/>
        <v>4733.0396300000002</v>
      </c>
      <c r="AA928">
        <f t="shared" si="219"/>
        <v>4712.17994</v>
      </c>
      <c r="AB928">
        <f t="shared" si="220"/>
        <v>4706.7678916666664</v>
      </c>
      <c r="AC928">
        <f t="shared" si="221"/>
        <v>4704.2980900000002</v>
      </c>
      <c r="AE928">
        <f t="shared" si="222"/>
        <v>4708.6880899999996</v>
      </c>
      <c r="AF928">
        <f t="shared" si="223"/>
        <v>4733.0396300000002</v>
      </c>
      <c r="AG928">
        <f t="shared" si="224"/>
        <v>4706.7678916666664</v>
      </c>
    </row>
    <row r="929" spans="1:33" x14ac:dyDescent="0.55000000000000004">
      <c r="A929">
        <f>ALGLIB_SSA_XAUUSD!J929</f>
        <v>1775675700</v>
      </c>
      <c r="B929" t="str">
        <f>_xlfn.XLOOKUP($A929,ALGLIB_SSA_XAUUSD!$A$2:$A$1001,ALGLIB_SSA_XAUUSD!$B$2:$B$1001,"",0)</f>
        <v/>
      </c>
      <c r="C929" t="str">
        <f>_xlfn.XLOOKUP($A929,ALGLIB_SSA_XAUUSD!$A$2:$A$1001,ALGLIB_SSA_XAUUSD!$C$2:$C$1001,"",0)</f>
        <v/>
      </c>
      <c r="D929" s="1">
        <f>D926+(D938-D926)*3/12</f>
        <v>4728.03</v>
      </c>
      <c r="E929" s="1">
        <f>E926+(E938-E926)*3/12</f>
        <v>4715.3860599999998</v>
      </c>
      <c r="F929" s="1">
        <f>F926+(F938-F926)*3/12</f>
        <v>4723.3267999999998</v>
      </c>
      <c r="G929" s="1">
        <f>G926+(G938-G926)*3/12</f>
        <v>4732.5829400000002</v>
      </c>
      <c r="H929" s="1">
        <f>H926+(H938-H926)*3/12</f>
        <v>4706.4468175000002</v>
      </c>
      <c r="I929" t="str">
        <f>_xlfn.XLOOKUP($A929,ALGLIB_SSA_XAUUSD!$J$2:$J$1001,ALGLIB_SSA_XAUUSD!$K$2:$K$1001,"",0)</f>
        <v>XAUUSD</v>
      </c>
      <c r="J929" t="str">
        <f>_xlfn.XLOOKUP($A929,ALGLIB_SSA_XAUUSD!$J$2:$J$1001,ALGLIB_SSA_XAUUSD!$L$2:$L$1001,"",0)</f>
        <v>M5</v>
      </c>
      <c r="K929">
        <f>_xlfn.XLOOKUP($A929,ALGLIB_SSA_XAUUSD!$J$2:$J$1001,ALGLIB_SSA_XAUUSD!$M$2:$M$1001,"",0)</f>
        <v>4711.33</v>
      </c>
      <c r="L929">
        <f>_xlfn.XLOOKUP($A929,ALGLIB_SSA_XAUUSD!$J$2:$J$1001,ALGLIB_SSA_XAUUSD!$N$2:$N$1001,"",0)</f>
        <v>4710.3393400000004</v>
      </c>
      <c r="M929">
        <f>_xlfn.XLOOKUP($A929,ALGLIB_SSA_XAUUSD!$J$2:$J$1001,ALGLIB_SSA_XAUUSD!$O$2:$O$1001,"",0)</f>
        <v>4709.1512599999996</v>
      </c>
      <c r="N929">
        <f>_xlfn.XLOOKUP($A929,ALGLIB_SSA_XAUUSD!$J$2:$J$1001,ALGLIB_SSA_XAUUSD!$P$2:$P$1001,"",0)</f>
        <v>4713.8054300000003</v>
      </c>
      <c r="O929">
        <f>_xlfn.XLOOKUP($A929,ALGLIB_SSA_XAUUSD!$J$2:$J$1001,ALGLIB_SSA_XAUUSD!$Q$2:$Q$1001,"",0)</f>
        <v>4705.6617100000003</v>
      </c>
      <c r="R929">
        <f t="shared" si="210"/>
        <v>1775675700</v>
      </c>
      <c r="S929" t="str">
        <f t="shared" si="211"/>
        <v>XAUUSD</v>
      </c>
      <c r="T929" t="str">
        <f t="shared" si="212"/>
        <v>M5</v>
      </c>
      <c r="U929">
        <f t="shared" si="213"/>
        <v>4711.33</v>
      </c>
      <c r="V929">
        <f t="shared" si="214"/>
        <v>4715.3860599999998</v>
      </c>
      <c r="W929">
        <f t="shared" si="215"/>
        <v>4723.3267999999998</v>
      </c>
      <c r="X929">
        <f t="shared" si="216"/>
        <v>4710.3393400000004</v>
      </c>
      <c r="Y929">
        <f t="shared" si="217"/>
        <v>4709.1512599999996</v>
      </c>
      <c r="Z929">
        <f t="shared" si="218"/>
        <v>4732.5829400000002</v>
      </c>
      <c r="AA929">
        <f t="shared" si="219"/>
        <v>4713.8054300000003</v>
      </c>
      <c r="AB929">
        <f t="shared" si="220"/>
        <v>4706.4468175000002</v>
      </c>
      <c r="AC929">
        <f t="shared" si="221"/>
        <v>4705.6617100000003</v>
      </c>
      <c r="AE929">
        <f t="shared" si="222"/>
        <v>4710.3393400000004</v>
      </c>
      <c r="AF929">
        <f t="shared" si="223"/>
        <v>4732.5829400000002</v>
      </c>
      <c r="AG929">
        <f t="shared" si="224"/>
        <v>4706.4468175000002</v>
      </c>
    </row>
    <row r="930" spans="1:33" x14ac:dyDescent="0.55000000000000004">
      <c r="A930">
        <f>ALGLIB_SSA_XAUUSD!J930</f>
        <v>1775676000</v>
      </c>
      <c r="B930" t="str">
        <f>_xlfn.XLOOKUP($A930,ALGLIB_SSA_XAUUSD!$A$2:$A$1001,ALGLIB_SSA_XAUUSD!$B$2:$B$1001,"",0)</f>
        <v/>
      </c>
      <c r="C930" t="str">
        <f>_xlfn.XLOOKUP($A930,ALGLIB_SSA_XAUUSD!$A$2:$A$1001,ALGLIB_SSA_XAUUSD!$C$2:$C$1001,"",0)</f>
        <v/>
      </c>
      <c r="D930" s="1">
        <f>D926+(D938-D926)*4/12</f>
        <v>4727.0599999999995</v>
      </c>
      <c r="E930" s="1">
        <f>E926+(E938-E926)*4/12</f>
        <v>4715.1249466666668</v>
      </c>
      <c r="F930" s="1">
        <f>F926+(F938-F926)*4/12</f>
        <v>4722.8367633333337</v>
      </c>
      <c r="G930" s="1">
        <f>G926+(G938-G926)*4/12</f>
        <v>4732.1262500000003</v>
      </c>
      <c r="H930" s="1">
        <f>H926+(H938-H926)*4/12</f>
        <v>4706.125743333333</v>
      </c>
      <c r="I930" t="str">
        <f>_xlfn.XLOOKUP($A930,ALGLIB_SSA_XAUUSD!$J$2:$J$1001,ALGLIB_SSA_XAUUSD!$K$2:$K$1001,"",0)</f>
        <v>XAUUSD</v>
      </c>
      <c r="J930" t="str">
        <f>_xlfn.XLOOKUP($A930,ALGLIB_SSA_XAUUSD!$J$2:$J$1001,ALGLIB_SSA_XAUUSD!$L$2:$L$1001,"",0)</f>
        <v>M5</v>
      </c>
      <c r="K930">
        <f>_xlfn.XLOOKUP($A930,ALGLIB_SSA_XAUUSD!$J$2:$J$1001,ALGLIB_SSA_XAUUSD!$M$2:$M$1001,"",0)</f>
        <v>4710.8599999999997</v>
      </c>
      <c r="L930">
        <f>_xlfn.XLOOKUP($A930,ALGLIB_SSA_XAUUSD!$J$2:$J$1001,ALGLIB_SSA_XAUUSD!$N$2:$N$1001,"",0)</f>
        <v>4712.35862</v>
      </c>
      <c r="M930">
        <f>_xlfn.XLOOKUP($A930,ALGLIB_SSA_XAUUSD!$J$2:$J$1001,ALGLIB_SSA_XAUUSD!$O$2:$O$1001,"",0)</f>
        <v>4710.7549399999998</v>
      </c>
      <c r="N930">
        <f>_xlfn.XLOOKUP($A930,ALGLIB_SSA_XAUUSD!$J$2:$J$1001,ALGLIB_SSA_XAUUSD!$P$2:$P$1001,"",0)</f>
        <v>4715.6234000000004</v>
      </c>
      <c r="O930">
        <f>_xlfn.XLOOKUP($A930,ALGLIB_SSA_XAUUSD!$J$2:$J$1001,ALGLIB_SSA_XAUUSD!$Q$2:$Q$1001,"",0)</f>
        <v>4707.48848</v>
      </c>
      <c r="R930">
        <f t="shared" si="210"/>
        <v>1775676000</v>
      </c>
      <c r="S930" t="str">
        <f t="shared" si="211"/>
        <v>XAUUSD</v>
      </c>
      <c r="T930" t="str">
        <f t="shared" si="212"/>
        <v>M5</v>
      </c>
      <c r="U930">
        <f t="shared" si="213"/>
        <v>4710.8599999999997</v>
      </c>
      <c r="V930">
        <f t="shared" si="214"/>
        <v>4715.1249466666668</v>
      </c>
      <c r="W930">
        <f t="shared" si="215"/>
        <v>4722.8367633333337</v>
      </c>
      <c r="X930">
        <f t="shared" si="216"/>
        <v>4712.35862</v>
      </c>
      <c r="Y930">
        <f t="shared" si="217"/>
        <v>4710.7549399999998</v>
      </c>
      <c r="Z930">
        <f t="shared" si="218"/>
        <v>4732.1262500000003</v>
      </c>
      <c r="AA930">
        <f t="shared" si="219"/>
        <v>4715.6234000000004</v>
      </c>
      <c r="AB930">
        <f t="shared" si="220"/>
        <v>4706.125743333333</v>
      </c>
      <c r="AC930">
        <f t="shared" si="221"/>
        <v>4707.48848</v>
      </c>
      <c r="AE930">
        <f t="shared" si="222"/>
        <v>4712.35862</v>
      </c>
      <c r="AF930">
        <f t="shared" si="223"/>
        <v>4732.1262500000003</v>
      </c>
      <c r="AG930">
        <f t="shared" si="224"/>
        <v>4706.125743333333</v>
      </c>
    </row>
    <row r="931" spans="1:33" x14ac:dyDescent="0.55000000000000004">
      <c r="A931">
        <f>ALGLIB_SSA_XAUUSD!J931</f>
        <v>1775676300</v>
      </c>
      <c r="B931" t="str">
        <f>_xlfn.XLOOKUP($A931,ALGLIB_SSA_XAUUSD!$A$2:$A$1001,ALGLIB_SSA_XAUUSD!$B$2:$B$1001,"",0)</f>
        <v/>
      </c>
      <c r="C931" t="str">
        <f>_xlfn.XLOOKUP($A931,ALGLIB_SSA_XAUUSD!$A$2:$A$1001,ALGLIB_SSA_XAUUSD!$C$2:$C$1001,"",0)</f>
        <v/>
      </c>
      <c r="D931" s="1">
        <f>D926+(D938-D926)*5/12</f>
        <v>4726.09</v>
      </c>
      <c r="E931" s="1">
        <f>E926+(E938-E926)*5/12</f>
        <v>4714.8638333333329</v>
      </c>
      <c r="F931" s="1">
        <f>F926+(F938-F926)*5/12</f>
        <v>4722.3467266666667</v>
      </c>
      <c r="G931" s="1">
        <f>G926+(G938-G926)*5/12</f>
        <v>4731.6695600000003</v>
      </c>
      <c r="H931" s="1">
        <f>H926+(H938-H926)*5/12</f>
        <v>4705.8046691666659</v>
      </c>
      <c r="I931" t="str">
        <f>_xlfn.XLOOKUP($A931,ALGLIB_SSA_XAUUSD!$J$2:$J$1001,ALGLIB_SSA_XAUUSD!$K$2:$K$1001,"",0)</f>
        <v>XAUUSD</v>
      </c>
      <c r="J931" t="str">
        <f>_xlfn.XLOOKUP($A931,ALGLIB_SSA_XAUUSD!$J$2:$J$1001,ALGLIB_SSA_XAUUSD!$L$2:$L$1001,"",0)</f>
        <v>M5</v>
      </c>
      <c r="K931">
        <f>_xlfn.XLOOKUP($A931,ALGLIB_SSA_XAUUSD!$J$2:$J$1001,ALGLIB_SSA_XAUUSD!$M$2:$M$1001,"",0)</f>
        <v>4708.8100000000004</v>
      </c>
      <c r="L931">
        <f>_xlfn.XLOOKUP($A931,ALGLIB_SSA_XAUUSD!$J$2:$J$1001,ALGLIB_SSA_XAUUSD!$N$2:$N$1001,"",0)</f>
        <v>4714.8035</v>
      </c>
      <c r="M931">
        <f>_xlfn.XLOOKUP($A931,ALGLIB_SSA_XAUUSD!$J$2:$J$1001,ALGLIB_SSA_XAUUSD!$O$2:$O$1001,"",0)</f>
        <v>4712.7792200000004</v>
      </c>
      <c r="N931">
        <f>_xlfn.XLOOKUP($A931,ALGLIB_SSA_XAUUSD!$J$2:$J$1001,ALGLIB_SSA_XAUUSD!$P$2:$P$1001,"",0)</f>
        <v>4717.7801600000003</v>
      </c>
      <c r="O931">
        <f>_xlfn.XLOOKUP($A931,ALGLIB_SSA_XAUUSD!$J$2:$J$1001,ALGLIB_SSA_XAUUSD!$Q$2:$Q$1001,"",0)</f>
        <v>4709.8533699999998</v>
      </c>
      <c r="R931">
        <f t="shared" si="210"/>
        <v>1775676300</v>
      </c>
      <c r="S931" t="str">
        <f t="shared" si="211"/>
        <v>XAUUSD</v>
      </c>
      <c r="T931" t="str">
        <f t="shared" si="212"/>
        <v>M5</v>
      </c>
      <c r="U931">
        <f t="shared" si="213"/>
        <v>4708.8100000000004</v>
      </c>
      <c r="V931">
        <f t="shared" si="214"/>
        <v>4714.8638333333329</v>
      </c>
      <c r="W931">
        <f t="shared" si="215"/>
        <v>4722.3467266666667</v>
      </c>
      <c r="X931">
        <f t="shared" si="216"/>
        <v>4714.8035</v>
      </c>
      <c r="Y931">
        <f t="shared" si="217"/>
        <v>4712.7792200000004</v>
      </c>
      <c r="Z931">
        <f t="shared" si="218"/>
        <v>4731.6695600000003</v>
      </c>
      <c r="AA931">
        <f t="shared" si="219"/>
        <v>4717.7801600000003</v>
      </c>
      <c r="AB931">
        <f t="shared" si="220"/>
        <v>4705.8046691666659</v>
      </c>
      <c r="AC931">
        <f t="shared" si="221"/>
        <v>4709.8533699999998</v>
      </c>
      <c r="AE931">
        <f t="shared" si="222"/>
        <v>4714.8035</v>
      </c>
      <c r="AF931">
        <f t="shared" si="223"/>
        <v>4731.6695600000003</v>
      </c>
      <c r="AG931">
        <f t="shared" si="224"/>
        <v>4705.8046691666659</v>
      </c>
    </row>
    <row r="932" spans="1:33" x14ac:dyDescent="0.55000000000000004">
      <c r="A932">
        <f>ALGLIB_SSA_XAUUSD!J932</f>
        <v>1775676600</v>
      </c>
      <c r="B932" t="str">
        <f>_xlfn.XLOOKUP($A932,ALGLIB_SSA_XAUUSD!$A$2:$A$1001,ALGLIB_SSA_XAUUSD!$B$2:$B$1001,"",0)</f>
        <v/>
      </c>
      <c r="C932" t="str">
        <f>_xlfn.XLOOKUP($A932,ALGLIB_SSA_XAUUSD!$A$2:$A$1001,ALGLIB_SSA_XAUUSD!$C$2:$C$1001,"",0)</f>
        <v/>
      </c>
      <c r="D932" s="1">
        <f>D926+(D938-D926)*6/12</f>
        <v>4725.12</v>
      </c>
      <c r="E932" s="1">
        <f>E926+(E938-E926)*6/12</f>
        <v>4714.6027199999999</v>
      </c>
      <c r="F932" s="1">
        <f>F926+(F938-F926)*6/12</f>
        <v>4721.8566900000005</v>
      </c>
      <c r="G932" s="1">
        <f>G926+(G938-G926)*6/12</f>
        <v>4731.2128700000003</v>
      </c>
      <c r="H932" s="1">
        <f>H926+(H938-H926)*6/12</f>
        <v>4705.4835949999997</v>
      </c>
      <c r="I932" t="str">
        <f>_xlfn.XLOOKUP($A932,ALGLIB_SSA_XAUUSD!$J$2:$J$1001,ALGLIB_SSA_XAUUSD!$K$2:$K$1001,"",0)</f>
        <v>XAUUSD</v>
      </c>
      <c r="J932" t="str">
        <f>_xlfn.XLOOKUP($A932,ALGLIB_SSA_XAUUSD!$J$2:$J$1001,ALGLIB_SSA_XAUUSD!$L$2:$L$1001,"",0)</f>
        <v>M5</v>
      </c>
      <c r="K932">
        <f>_xlfn.XLOOKUP($A932,ALGLIB_SSA_XAUUSD!$J$2:$J$1001,ALGLIB_SSA_XAUUSD!$M$2:$M$1001,"",0)</f>
        <v>4717.04</v>
      </c>
      <c r="L932">
        <f>_xlfn.XLOOKUP($A932,ALGLIB_SSA_XAUUSD!$J$2:$J$1001,ALGLIB_SSA_XAUUSD!$N$2:$N$1001,"",0)</f>
        <v>4717.7282100000002</v>
      </c>
      <c r="M932">
        <f>_xlfn.XLOOKUP($A932,ALGLIB_SSA_XAUUSD!$J$2:$J$1001,ALGLIB_SSA_XAUUSD!$O$2:$O$1001,"",0)</f>
        <v>4715.25371</v>
      </c>
      <c r="N932">
        <f>_xlfn.XLOOKUP($A932,ALGLIB_SSA_XAUUSD!$J$2:$J$1001,ALGLIB_SSA_XAUUSD!$P$2:$P$1001,"",0)</f>
        <v>4720.2438000000002</v>
      </c>
      <c r="O932">
        <f>_xlfn.XLOOKUP($A932,ALGLIB_SSA_XAUUSD!$J$2:$J$1001,ALGLIB_SSA_XAUUSD!$Q$2:$Q$1001,"",0)</f>
        <v>4712.7828099999997</v>
      </c>
      <c r="R932">
        <f t="shared" si="210"/>
        <v>1775676600</v>
      </c>
      <c r="S932" t="str">
        <f t="shared" si="211"/>
        <v>XAUUSD</v>
      </c>
      <c r="T932" t="str">
        <f t="shared" si="212"/>
        <v>M5</v>
      </c>
      <c r="U932">
        <f t="shared" si="213"/>
        <v>4717.04</v>
      </c>
      <c r="V932">
        <f t="shared" si="214"/>
        <v>4714.6027199999999</v>
      </c>
      <c r="W932">
        <f t="shared" si="215"/>
        <v>4721.8566900000005</v>
      </c>
      <c r="X932">
        <f t="shared" si="216"/>
        <v>4717.7282100000002</v>
      </c>
      <c r="Y932">
        <f t="shared" si="217"/>
        <v>4715.25371</v>
      </c>
      <c r="Z932">
        <f t="shared" si="218"/>
        <v>4731.2128700000003</v>
      </c>
      <c r="AA932">
        <f t="shared" si="219"/>
        <v>4720.2438000000002</v>
      </c>
      <c r="AB932">
        <f t="shared" si="220"/>
        <v>4705.4835949999997</v>
      </c>
      <c r="AC932">
        <f t="shared" si="221"/>
        <v>4712.7828099999997</v>
      </c>
      <c r="AE932">
        <f t="shared" si="222"/>
        <v>4717.7282100000002</v>
      </c>
      <c r="AF932">
        <f t="shared" si="223"/>
        <v>4731.2128700000003</v>
      </c>
      <c r="AG932">
        <f t="shared" si="224"/>
        <v>4705.4835949999997</v>
      </c>
    </row>
    <row r="933" spans="1:33" x14ac:dyDescent="0.55000000000000004">
      <c r="A933">
        <f>ALGLIB_SSA_XAUUSD!J933</f>
        <v>1775676900</v>
      </c>
      <c r="B933" t="str">
        <f>_xlfn.XLOOKUP($A933,ALGLIB_SSA_XAUUSD!$A$2:$A$1001,ALGLIB_SSA_XAUUSD!$B$2:$B$1001,"",0)</f>
        <v/>
      </c>
      <c r="C933" t="str">
        <f>_xlfn.XLOOKUP($A933,ALGLIB_SSA_XAUUSD!$A$2:$A$1001,ALGLIB_SSA_XAUUSD!$C$2:$C$1001,"",0)</f>
        <v/>
      </c>
      <c r="D933" s="1">
        <f>D926+(D938-D926)*7/12</f>
        <v>4724.1499999999996</v>
      </c>
      <c r="E933" s="1">
        <f>E926+(E938-E926)*7/12</f>
        <v>4714.3416066666668</v>
      </c>
      <c r="F933" s="1">
        <f>F926+(F938-F926)*7/12</f>
        <v>4721.3666533333335</v>
      </c>
      <c r="G933" s="1">
        <f>G926+(G938-G926)*7/12</f>
        <v>4730.7561800000003</v>
      </c>
      <c r="H933" s="1">
        <f>H926+(H938-H926)*7/12</f>
        <v>4705.1625208333335</v>
      </c>
      <c r="I933" t="str">
        <f>_xlfn.XLOOKUP($A933,ALGLIB_SSA_XAUUSD!$J$2:$J$1001,ALGLIB_SSA_XAUUSD!$K$2:$K$1001,"",0)</f>
        <v>XAUUSD</v>
      </c>
      <c r="J933" t="str">
        <f>_xlfn.XLOOKUP($A933,ALGLIB_SSA_XAUUSD!$J$2:$J$1001,ALGLIB_SSA_XAUUSD!$L$2:$L$1001,"",0)</f>
        <v>M5</v>
      </c>
      <c r="K933">
        <f>_xlfn.XLOOKUP($A933,ALGLIB_SSA_XAUUSD!$J$2:$J$1001,ALGLIB_SSA_XAUUSD!$M$2:$M$1001,"",0)</f>
        <v>4724.3500000000004</v>
      </c>
      <c r="L933">
        <f>_xlfn.XLOOKUP($A933,ALGLIB_SSA_XAUUSD!$J$2:$J$1001,ALGLIB_SSA_XAUUSD!$N$2:$N$1001,"",0)</f>
        <v>4720.8406599999998</v>
      </c>
      <c r="M933">
        <f>_xlfn.XLOOKUP($A933,ALGLIB_SSA_XAUUSD!$J$2:$J$1001,ALGLIB_SSA_XAUUSD!$O$2:$O$1001,"",0)</f>
        <v>4718.0471900000002</v>
      </c>
      <c r="N933">
        <f>_xlfn.XLOOKUP($A933,ALGLIB_SSA_XAUUSD!$J$2:$J$1001,ALGLIB_SSA_XAUUSD!$P$2:$P$1001,"",0)</f>
        <v>4722.8950999999997</v>
      </c>
      <c r="O933">
        <f>_xlfn.XLOOKUP($A933,ALGLIB_SSA_XAUUSD!$J$2:$J$1001,ALGLIB_SSA_XAUUSD!$Q$2:$Q$1001,"",0)</f>
        <v>4716.1627600000002</v>
      </c>
      <c r="R933">
        <f t="shared" si="210"/>
        <v>1775676900</v>
      </c>
      <c r="S933" t="str">
        <f t="shared" si="211"/>
        <v>XAUUSD</v>
      </c>
      <c r="T933" t="str">
        <f t="shared" si="212"/>
        <v>M5</v>
      </c>
      <c r="U933">
        <f t="shared" si="213"/>
        <v>4724.3500000000004</v>
      </c>
      <c r="V933">
        <f t="shared" si="214"/>
        <v>4714.3416066666668</v>
      </c>
      <c r="W933">
        <f t="shared" si="215"/>
        <v>4721.3666533333335</v>
      </c>
      <c r="X933">
        <f t="shared" si="216"/>
        <v>4720.8406599999998</v>
      </c>
      <c r="Y933">
        <f t="shared" si="217"/>
        <v>4718.0471900000002</v>
      </c>
      <c r="Z933">
        <f t="shared" si="218"/>
        <v>4730.7561800000003</v>
      </c>
      <c r="AA933">
        <f t="shared" si="219"/>
        <v>4722.8950999999997</v>
      </c>
      <c r="AB933">
        <f t="shared" si="220"/>
        <v>4705.1625208333335</v>
      </c>
      <c r="AC933">
        <f t="shared" si="221"/>
        <v>4716.1627600000002</v>
      </c>
      <c r="AE933">
        <f t="shared" si="222"/>
        <v>4720.8406599999998</v>
      </c>
      <c r="AF933">
        <f t="shared" si="223"/>
        <v>4730.7561800000003</v>
      </c>
      <c r="AG933">
        <f t="shared" si="224"/>
        <v>4705.1625208333335</v>
      </c>
    </row>
    <row r="934" spans="1:33" x14ac:dyDescent="0.55000000000000004">
      <c r="A934">
        <f>ALGLIB_SSA_XAUUSD!J934</f>
        <v>1775677200</v>
      </c>
      <c r="B934" t="str">
        <f>_xlfn.XLOOKUP($A934,ALGLIB_SSA_XAUUSD!$A$2:$A$1001,ALGLIB_SSA_XAUUSD!$B$2:$B$1001,"",0)</f>
        <v/>
      </c>
      <c r="C934" t="str">
        <f>_xlfn.XLOOKUP($A934,ALGLIB_SSA_XAUUSD!$A$2:$A$1001,ALGLIB_SSA_XAUUSD!$C$2:$C$1001,"",0)</f>
        <v/>
      </c>
      <c r="D934" s="1">
        <f>D926+(D938-D926)*8/12</f>
        <v>4723.18</v>
      </c>
      <c r="E934" s="1">
        <f>E926+(E938-E926)*8/12</f>
        <v>4714.0804933333329</v>
      </c>
      <c r="F934" s="1">
        <f>F926+(F938-F926)*8/12</f>
        <v>4720.8766166666665</v>
      </c>
      <c r="G934" s="1">
        <f>G926+(G938-G926)*8/12</f>
        <v>4730.2994900000003</v>
      </c>
      <c r="H934" s="1">
        <f>H926+(H938-H926)*8/12</f>
        <v>4704.8414466666663</v>
      </c>
      <c r="I934" t="str">
        <f>_xlfn.XLOOKUP($A934,ALGLIB_SSA_XAUUSD!$J$2:$J$1001,ALGLIB_SSA_XAUUSD!$K$2:$K$1001,"",0)</f>
        <v>XAUUSD</v>
      </c>
      <c r="J934" t="str">
        <f>_xlfn.XLOOKUP($A934,ALGLIB_SSA_XAUUSD!$J$2:$J$1001,ALGLIB_SSA_XAUUSD!$L$2:$L$1001,"",0)</f>
        <v>M5</v>
      </c>
      <c r="K934">
        <f>_xlfn.XLOOKUP($A934,ALGLIB_SSA_XAUUSD!$J$2:$J$1001,ALGLIB_SSA_XAUUSD!$M$2:$M$1001,"",0)</f>
        <v>4722.03</v>
      </c>
      <c r="L934">
        <f>_xlfn.XLOOKUP($A934,ALGLIB_SSA_XAUUSD!$J$2:$J$1001,ALGLIB_SSA_XAUUSD!$N$2:$N$1001,"",0)</f>
        <v>4723.7988400000004</v>
      </c>
      <c r="M934">
        <f>_xlfn.XLOOKUP($A934,ALGLIB_SSA_XAUUSD!$J$2:$J$1001,ALGLIB_SSA_XAUUSD!$O$2:$O$1001,"",0)</f>
        <v>4720.9230200000002</v>
      </c>
      <c r="N934">
        <f>_xlfn.XLOOKUP($A934,ALGLIB_SSA_XAUUSD!$J$2:$J$1001,ALGLIB_SSA_XAUUSD!$P$2:$P$1001,"",0)</f>
        <v>4725.5170099999996</v>
      </c>
      <c r="O934">
        <f>_xlfn.XLOOKUP($A934,ALGLIB_SSA_XAUUSD!$J$2:$J$1001,ALGLIB_SSA_XAUUSD!$Q$2:$Q$1001,"",0)</f>
        <v>4719.6027700000004</v>
      </c>
      <c r="R934">
        <f t="shared" si="210"/>
        <v>1775677200</v>
      </c>
      <c r="S934" t="str">
        <f t="shared" si="211"/>
        <v>XAUUSD</v>
      </c>
      <c r="T934" t="str">
        <f t="shared" si="212"/>
        <v>M5</v>
      </c>
      <c r="U934">
        <f t="shared" si="213"/>
        <v>4722.03</v>
      </c>
      <c r="V934">
        <f t="shared" si="214"/>
        <v>4714.0804933333329</v>
      </c>
      <c r="W934">
        <f t="shared" si="215"/>
        <v>4720.8766166666665</v>
      </c>
      <c r="X934">
        <f t="shared" si="216"/>
        <v>4723.7988400000004</v>
      </c>
      <c r="Y934">
        <f t="shared" si="217"/>
        <v>4720.9230200000002</v>
      </c>
      <c r="Z934">
        <f t="shared" si="218"/>
        <v>4730.2994900000003</v>
      </c>
      <c r="AA934">
        <f t="shared" si="219"/>
        <v>4725.5170099999996</v>
      </c>
      <c r="AB934">
        <f t="shared" si="220"/>
        <v>4704.8414466666663</v>
      </c>
      <c r="AC934">
        <f t="shared" si="221"/>
        <v>4719.6027700000004</v>
      </c>
      <c r="AE934">
        <f t="shared" si="222"/>
        <v>4723.7988400000004</v>
      </c>
      <c r="AF934">
        <f t="shared" si="223"/>
        <v>4730.2994900000003</v>
      </c>
      <c r="AG934">
        <f t="shared" si="224"/>
        <v>4704.8414466666663</v>
      </c>
    </row>
    <row r="935" spans="1:33" x14ac:dyDescent="0.55000000000000004">
      <c r="A935">
        <f>ALGLIB_SSA_XAUUSD!J935</f>
        <v>1775677500</v>
      </c>
      <c r="B935" t="str">
        <f>_xlfn.XLOOKUP($A935,ALGLIB_SSA_XAUUSD!$A$2:$A$1001,ALGLIB_SSA_XAUUSD!$B$2:$B$1001,"",0)</f>
        <v/>
      </c>
      <c r="C935" t="str">
        <f>_xlfn.XLOOKUP($A935,ALGLIB_SSA_XAUUSD!$A$2:$A$1001,ALGLIB_SSA_XAUUSD!$C$2:$C$1001,"",0)</f>
        <v/>
      </c>
      <c r="D935" s="1">
        <f>D926+(D938-D926)*9/12</f>
        <v>4722.21</v>
      </c>
      <c r="E935" s="1">
        <f>E926+(E938-E926)*9/12</f>
        <v>4713.8193799999999</v>
      </c>
      <c r="F935" s="1">
        <f>F926+(F938-F926)*9/12</f>
        <v>4720.3865800000003</v>
      </c>
      <c r="G935" s="1">
        <f>G926+(G938-G926)*9/12</f>
        <v>4729.8428000000004</v>
      </c>
      <c r="H935" s="1">
        <f>H926+(H938-H926)*9/12</f>
        <v>4704.5203724999992</v>
      </c>
      <c r="I935" t="str">
        <f>_xlfn.XLOOKUP($A935,ALGLIB_SSA_XAUUSD!$J$2:$J$1001,ALGLIB_SSA_XAUUSD!$K$2:$K$1001,"",0)</f>
        <v>XAUUSD</v>
      </c>
      <c r="J935" t="str">
        <f>_xlfn.XLOOKUP($A935,ALGLIB_SSA_XAUUSD!$J$2:$J$1001,ALGLIB_SSA_XAUUSD!$L$2:$L$1001,"",0)</f>
        <v>M5</v>
      </c>
      <c r="K935">
        <f>_xlfn.XLOOKUP($A935,ALGLIB_SSA_XAUUSD!$J$2:$J$1001,ALGLIB_SSA_XAUUSD!$M$2:$M$1001,"",0)</f>
        <v>4725.92</v>
      </c>
      <c r="L935">
        <f>_xlfn.XLOOKUP($A935,ALGLIB_SSA_XAUUSD!$J$2:$J$1001,ALGLIB_SSA_XAUUSD!$N$2:$N$1001,"",0)</f>
        <v>4726.4465300000002</v>
      </c>
      <c r="M935">
        <f>_xlfn.XLOOKUP($A935,ALGLIB_SSA_XAUUSD!$J$2:$J$1001,ALGLIB_SSA_XAUUSD!$O$2:$O$1001,"",0)</f>
        <v>4723.6847699999998</v>
      </c>
      <c r="N935">
        <f>_xlfn.XLOOKUP($A935,ALGLIB_SSA_XAUUSD!$J$2:$J$1001,ALGLIB_SSA_XAUUSD!$P$2:$P$1001,"",0)</f>
        <v>4727.96029</v>
      </c>
      <c r="O935">
        <f>_xlfn.XLOOKUP($A935,ALGLIB_SSA_XAUUSD!$J$2:$J$1001,ALGLIB_SSA_XAUUSD!$Q$2:$Q$1001,"",0)</f>
        <v>4722.7379799999999</v>
      </c>
      <c r="R935">
        <f t="shared" si="210"/>
        <v>1775677500</v>
      </c>
      <c r="S935" t="str">
        <f t="shared" si="211"/>
        <v>XAUUSD</v>
      </c>
      <c r="T935" t="str">
        <f t="shared" si="212"/>
        <v>M5</v>
      </c>
      <c r="U935">
        <f t="shared" si="213"/>
        <v>4725.92</v>
      </c>
      <c r="V935">
        <f t="shared" si="214"/>
        <v>4713.8193799999999</v>
      </c>
      <c r="W935">
        <f t="shared" si="215"/>
        <v>4720.3865800000003</v>
      </c>
      <c r="X935">
        <f t="shared" si="216"/>
        <v>4726.4465300000002</v>
      </c>
      <c r="Y935">
        <f t="shared" si="217"/>
        <v>4723.6847699999998</v>
      </c>
      <c r="Z935">
        <f t="shared" si="218"/>
        <v>4729.8428000000004</v>
      </c>
      <c r="AA935">
        <f t="shared" si="219"/>
        <v>4727.96029</v>
      </c>
      <c r="AB935">
        <f t="shared" si="220"/>
        <v>4704.5203724999992</v>
      </c>
      <c r="AC935">
        <f t="shared" si="221"/>
        <v>4722.7379799999999</v>
      </c>
      <c r="AE935">
        <f t="shared" si="222"/>
        <v>4726.4465300000002</v>
      </c>
      <c r="AF935">
        <f t="shared" si="223"/>
        <v>4729.8428000000004</v>
      </c>
      <c r="AG935">
        <f t="shared" si="224"/>
        <v>4704.5203724999992</v>
      </c>
    </row>
    <row r="936" spans="1:33" x14ac:dyDescent="0.55000000000000004">
      <c r="A936">
        <f>ALGLIB_SSA_XAUUSD!J936</f>
        <v>1775677800</v>
      </c>
      <c r="B936" t="str">
        <f>_xlfn.XLOOKUP($A936,ALGLIB_SSA_XAUUSD!$A$2:$A$1001,ALGLIB_SSA_XAUUSD!$B$2:$B$1001,"",0)</f>
        <v/>
      </c>
      <c r="C936" t="str">
        <f>_xlfn.XLOOKUP($A936,ALGLIB_SSA_XAUUSD!$A$2:$A$1001,ALGLIB_SSA_XAUUSD!$C$2:$C$1001,"",0)</f>
        <v/>
      </c>
      <c r="D936" s="1">
        <f>D926+(D938-D926)*10/12</f>
        <v>4721.24</v>
      </c>
      <c r="E936" s="1">
        <f>E926+(E938-E926)*10/12</f>
        <v>4713.5582666666669</v>
      </c>
      <c r="F936" s="1">
        <f>F926+(F938-F926)*10/12</f>
        <v>4719.8965433333333</v>
      </c>
      <c r="G936" s="1">
        <f>G926+(G938-G926)*10/12</f>
        <v>4729.3861100000004</v>
      </c>
      <c r="H936" s="1">
        <f>H926+(H938-H926)*10/12</f>
        <v>4704.199298333333</v>
      </c>
      <c r="I936" t="str">
        <f>_xlfn.XLOOKUP($A936,ALGLIB_SSA_XAUUSD!$J$2:$J$1001,ALGLIB_SSA_XAUUSD!$K$2:$K$1001,"",0)</f>
        <v>XAUUSD</v>
      </c>
      <c r="J936" t="str">
        <f>_xlfn.XLOOKUP($A936,ALGLIB_SSA_XAUUSD!$J$2:$J$1001,ALGLIB_SSA_XAUUSD!$L$2:$L$1001,"",0)</f>
        <v>M5</v>
      </c>
      <c r="K936">
        <f>_xlfn.XLOOKUP($A936,ALGLIB_SSA_XAUUSD!$J$2:$J$1001,ALGLIB_SSA_XAUUSD!$M$2:$M$1001,"",0)</f>
        <v>4729.92</v>
      </c>
      <c r="L936">
        <f>_xlfn.XLOOKUP($A936,ALGLIB_SSA_XAUUSD!$J$2:$J$1001,ALGLIB_SSA_XAUUSD!$N$2:$N$1001,"",0)</f>
        <v>4728.4731000000002</v>
      </c>
      <c r="M936">
        <f>_xlfn.XLOOKUP($A936,ALGLIB_SSA_XAUUSD!$J$2:$J$1001,ALGLIB_SSA_XAUUSD!$O$2:$O$1001,"",0)</f>
        <v>4726.0789299999997</v>
      </c>
      <c r="N936">
        <f>_xlfn.XLOOKUP($A936,ALGLIB_SSA_XAUUSD!$J$2:$J$1001,ALGLIB_SSA_XAUUSD!$P$2:$P$1001,"",0)</f>
        <v>4729.9714999999997</v>
      </c>
      <c r="O936">
        <f>_xlfn.XLOOKUP($A936,ALGLIB_SSA_XAUUSD!$J$2:$J$1001,ALGLIB_SSA_XAUUSD!$Q$2:$Q$1001,"",0)</f>
        <v>4725.2857199999999</v>
      </c>
      <c r="R936">
        <f t="shared" si="210"/>
        <v>1775677800</v>
      </c>
      <c r="S936" t="str">
        <f t="shared" si="211"/>
        <v>XAUUSD</v>
      </c>
      <c r="T936" t="str">
        <f t="shared" si="212"/>
        <v>M5</v>
      </c>
      <c r="U936">
        <f t="shared" si="213"/>
        <v>4729.92</v>
      </c>
      <c r="V936">
        <f t="shared" si="214"/>
        <v>4713.5582666666669</v>
      </c>
      <c r="W936">
        <f t="shared" si="215"/>
        <v>4719.8965433333333</v>
      </c>
      <c r="X936">
        <f t="shared" si="216"/>
        <v>4728.4731000000002</v>
      </c>
      <c r="Y936">
        <f t="shared" si="217"/>
        <v>4726.0789299999997</v>
      </c>
      <c r="Z936">
        <f t="shared" si="218"/>
        <v>4729.3861100000004</v>
      </c>
      <c r="AA936">
        <f t="shared" si="219"/>
        <v>4729.9714999999997</v>
      </c>
      <c r="AB936">
        <f t="shared" si="220"/>
        <v>4704.199298333333</v>
      </c>
      <c r="AC936">
        <f t="shared" si="221"/>
        <v>4725.2857199999999</v>
      </c>
      <c r="AE936">
        <f t="shared" si="222"/>
        <v>4728.4731000000002</v>
      </c>
      <c r="AF936">
        <f t="shared" si="223"/>
        <v>4729.3861100000004</v>
      </c>
      <c r="AG936">
        <f t="shared" si="224"/>
        <v>4704.199298333333</v>
      </c>
    </row>
    <row r="937" spans="1:33" x14ac:dyDescent="0.55000000000000004">
      <c r="A937">
        <f>ALGLIB_SSA_XAUUSD!J937</f>
        <v>1775678100</v>
      </c>
      <c r="B937" t="str">
        <f>_xlfn.XLOOKUP($A937,ALGLIB_SSA_XAUUSD!$A$2:$A$1001,ALGLIB_SSA_XAUUSD!$B$2:$B$1001,"",0)</f>
        <v/>
      </c>
      <c r="C937" t="str">
        <f>_xlfn.XLOOKUP($A937,ALGLIB_SSA_XAUUSD!$A$2:$A$1001,ALGLIB_SSA_XAUUSD!$C$2:$C$1001,"",0)</f>
        <v/>
      </c>
      <c r="D937" s="1">
        <f>D926+(D938-D926)*11/12</f>
        <v>4720.2700000000004</v>
      </c>
      <c r="E937" s="1">
        <f>E926+(E938-E926)*11/12</f>
        <v>4713.297153333333</v>
      </c>
      <c r="F937" s="1">
        <f>F926+(F938-F926)*11/12</f>
        <v>4719.4065066666672</v>
      </c>
      <c r="G937" s="1">
        <f>G926+(G938-G926)*11/12</f>
        <v>4728.9294200000004</v>
      </c>
      <c r="H937" s="1">
        <f>H926+(H938-H926)*11/12</f>
        <v>4703.8782241666668</v>
      </c>
      <c r="I937" t="str">
        <f>_xlfn.XLOOKUP($A937,ALGLIB_SSA_XAUUSD!$J$2:$J$1001,ALGLIB_SSA_XAUUSD!$K$2:$K$1001,"",0)</f>
        <v>XAUUSD</v>
      </c>
      <c r="J937" t="str">
        <f>_xlfn.XLOOKUP($A937,ALGLIB_SSA_XAUUSD!$J$2:$J$1001,ALGLIB_SSA_XAUUSD!$L$2:$L$1001,"",0)</f>
        <v>M5</v>
      </c>
      <c r="K937">
        <f>_xlfn.XLOOKUP($A937,ALGLIB_SSA_XAUUSD!$J$2:$J$1001,ALGLIB_SSA_XAUUSD!$M$2:$M$1001,"",0)</f>
        <v>4730.9399999999996</v>
      </c>
      <c r="L937">
        <f>_xlfn.XLOOKUP($A937,ALGLIB_SSA_XAUUSD!$J$2:$J$1001,ALGLIB_SSA_XAUUSD!$N$2:$N$1001,"",0)</f>
        <v>4729.6244900000002</v>
      </c>
      <c r="M937">
        <f>_xlfn.XLOOKUP($A937,ALGLIB_SSA_XAUUSD!$J$2:$J$1001,ALGLIB_SSA_XAUUSD!$O$2:$O$1001,"",0)</f>
        <v>4727.8517099999999</v>
      </c>
      <c r="N937">
        <f>_xlfn.XLOOKUP($A937,ALGLIB_SSA_XAUUSD!$J$2:$J$1001,ALGLIB_SSA_XAUUSD!$P$2:$P$1001,"",0)</f>
        <v>4731.2588599999999</v>
      </c>
      <c r="O937">
        <f>_xlfn.XLOOKUP($A937,ALGLIB_SSA_XAUUSD!$J$2:$J$1001,ALGLIB_SSA_XAUUSD!$Q$2:$Q$1001,"",0)</f>
        <v>4726.9484700000003</v>
      </c>
      <c r="R937">
        <f t="shared" si="210"/>
        <v>1775678100</v>
      </c>
      <c r="S937" t="str">
        <f t="shared" si="211"/>
        <v>XAUUSD</v>
      </c>
      <c r="T937" t="str">
        <f t="shared" si="212"/>
        <v>M5</v>
      </c>
      <c r="U937">
        <f t="shared" si="213"/>
        <v>4730.9399999999996</v>
      </c>
      <c r="V937">
        <f t="shared" si="214"/>
        <v>4713.297153333333</v>
      </c>
      <c r="W937">
        <f t="shared" si="215"/>
        <v>4719.4065066666672</v>
      </c>
      <c r="X937">
        <f t="shared" si="216"/>
        <v>4729.6244900000002</v>
      </c>
      <c r="Y937">
        <f t="shared" si="217"/>
        <v>4727.8517099999999</v>
      </c>
      <c r="Z937">
        <f t="shared" si="218"/>
        <v>4728.9294200000004</v>
      </c>
      <c r="AA937">
        <f t="shared" si="219"/>
        <v>4731.2588599999999</v>
      </c>
      <c r="AB937">
        <f t="shared" si="220"/>
        <v>4703.8782241666668</v>
      </c>
      <c r="AC937">
        <f t="shared" si="221"/>
        <v>4726.9484700000003</v>
      </c>
      <c r="AE937">
        <f t="shared" si="222"/>
        <v>4729.6244900000002</v>
      </c>
      <c r="AF937">
        <f t="shared" si="223"/>
        <v>4728.9294200000004</v>
      </c>
      <c r="AG937">
        <f t="shared" si="224"/>
        <v>4703.8782241666668</v>
      </c>
    </row>
    <row r="938" spans="1:33" x14ac:dyDescent="0.55000000000000004">
      <c r="A938">
        <f>ALGLIB_SSA_XAUUSD!J938</f>
        <v>1775678400</v>
      </c>
      <c r="B938" t="str">
        <f>_xlfn.XLOOKUP($A938,ALGLIB_SSA_XAUUSD!$A$2:$A$1001,ALGLIB_SSA_XAUUSD!$B$2:$B$1001,"",0)</f>
        <v>XAUUSD</v>
      </c>
      <c r="C938" t="str">
        <f>_xlfn.XLOOKUP($A938,ALGLIB_SSA_XAUUSD!$A$2:$A$1001,ALGLIB_SSA_XAUUSD!$C$2:$C$1001,"",0)</f>
        <v>H1</v>
      </c>
      <c r="D938" s="2">
        <f>_xlfn.XLOOKUP($A938,ALGLIB_SSA_XAUUSD!$A$2:$A$1001,ALGLIB_SSA_XAUUSD!$D$2:$D$1001,"",0)</f>
        <v>4719.3</v>
      </c>
      <c r="E938" s="2">
        <f>_xlfn.XLOOKUP($A938,ALGLIB_SSA_XAUUSD!$A$2:$A$1001,ALGLIB_SSA_XAUUSD!$E$2:$E$1001,"",0)</f>
        <v>4713.03604</v>
      </c>
      <c r="F938" s="2">
        <f>_xlfn.XLOOKUP($A938,ALGLIB_SSA_XAUUSD!$A$2:$A$1001,ALGLIB_SSA_XAUUSD!$F$2:$F$1001,"",0)</f>
        <v>4718.9164700000001</v>
      </c>
      <c r="G938" s="2">
        <f>_xlfn.XLOOKUP($A938,ALGLIB_SSA_XAUUSD!$A$2:$A$1001,ALGLIB_SSA_XAUUSD!$G$2:$G$1001,"",0)</f>
        <v>4728.4727300000004</v>
      </c>
      <c r="H938" s="2">
        <f>_xlfn.XLOOKUP($A938,ALGLIB_SSA_XAUUSD!$A$2:$A$1001,ALGLIB_SSA_XAUUSD!$H$2:$H$1001,"",0)</f>
        <v>4703.5571499999996</v>
      </c>
      <c r="I938" t="str">
        <f>_xlfn.XLOOKUP($A938,ALGLIB_SSA_XAUUSD!$J$2:$J$1001,ALGLIB_SSA_XAUUSD!$K$2:$K$1001,"",0)</f>
        <v>XAUUSD</v>
      </c>
      <c r="J938" t="str">
        <f>_xlfn.XLOOKUP($A938,ALGLIB_SSA_XAUUSD!$J$2:$J$1001,ALGLIB_SSA_XAUUSD!$L$2:$L$1001,"",0)</f>
        <v>M5</v>
      </c>
      <c r="K938">
        <f>_xlfn.XLOOKUP($A938,ALGLIB_SSA_XAUUSD!$J$2:$J$1001,ALGLIB_SSA_XAUUSD!$M$2:$M$1001,"",0)</f>
        <v>4731.8500000000004</v>
      </c>
      <c r="L938">
        <f>_xlfn.XLOOKUP($A938,ALGLIB_SSA_XAUUSD!$J$2:$J$1001,ALGLIB_SSA_XAUUSD!$N$2:$N$1001,"",0)</f>
        <v>4729.8218299999999</v>
      </c>
      <c r="M938">
        <f>_xlfn.XLOOKUP($A938,ALGLIB_SSA_XAUUSD!$J$2:$J$1001,ALGLIB_SSA_XAUUSD!$O$2:$O$1001,"",0)</f>
        <v>4728.8367699999999</v>
      </c>
      <c r="N938">
        <f>_xlfn.XLOOKUP($A938,ALGLIB_SSA_XAUUSD!$J$2:$J$1001,ALGLIB_SSA_XAUUSD!$P$2:$P$1001,"",0)</f>
        <v>4731.6648100000002</v>
      </c>
      <c r="O938">
        <f>_xlfn.XLOOKUP($A938,ALGLIB_SSA_XAUUSD!$J$2:$J$1001,ALGLIB_SSA_XAUUSD!$Q$2:$Q$1001,"",0)</f>
        <v>4727.5936899999997</v>
      </c>
      <c r="R938">
        <f t="shared" si="210"/>
        <v>1775678400</v>
      </c>
      <c r="S938" t="str">
        <f t="shared" si="211"/>
        <v>XAUUSD</v>
      </c>
      <c r="T938" t="str">
        <f t="shared" si="212"/>
        <v>M5</v>
      </c>
      <c r="U938">
        <f t="shared" si="213"/>
        <v>4731.8500000000004</v>
      </c>
      <c r="V938">
        <f t="shared" si="214"/>
        <v>4713.03604</v>
      </c>
      <c r="W938">
        <f t="shared" si="215"/>
        <v>4718.9164700000001</v>
      </c>
      <c r="X938">
        <f t="shared" si="216"/>
        <v>4729.8218299999999</v>
      </c>
      <c r="Y938">
        <f t="shared" si="217"/>
        <v>4728.8367699999999</v>
      </c>
      <c r="Z938">
        <f t="shared" si="218"/>
        <v>4728.4727300000004</v>
      </c>
      <c r="AA938">
        <f t="shared" si="219"/>
        <v>4731.6648100000002</v>
      </c>
      <c r="AB938">
        <f t="shared" si="220"/>
        <v>4703.5571499999996</v>
      </c>
      <c r="AC938">
        <f t="shared" si="221"/>
        <v>4727.5936899999997</v>
      </c>
      <c r="AE938">
        <f t="shared" si="222"/>
        <v>4729.8218299999999</v>
      </c>
      <c r="AF938">
        <f t="shared" si="223"/>
        <v>4728.4727300000004</v>
      </c>
      <c r="AG938">
        <f t="shared" si="224"/>
        <v>4703.5571499999996</v>
      </c>
    </row>
    <row r="939" spans="1:33" x14ac:dyDescent="0.55000000000000004">
      <c r="A939">
        <f>ALGLIB_SSA_XAUUSD!J939</f>
        <v>1775678700</v>
      </c>
      <c r="B939" t="str">
        <f>_xlfn.XLOOKUP($A939,ALGLIB_SSA_XAUUSD!$A$2:$A$1001,ALGLIB_SSA_XAUUSD!$B$2:$B$1001,"",0)</f>
        <v/>
      </c>
      <c r="C939" t="str">
        <f>_xlfn.XLOOKUP($A939,ALGLIB_SSA_XAUUSD!$A$2:$A$1001,ALGLIB_SSA_XAUUSD!$C$2:$C$1001,"",0)</f>
        <v/>
      </c>
      <c r="D939" s="1">
        <f>D938+(D950-D938)*1/12</f>
        <v>4719.166666666667</v>
      </c>
      <c r="E939" s="1">
        <f>E938+(E950-E938)*1/12</f>
        <v>4713.0610883333329</v>
      </c>
      <c r="F939" s="1">
        <f>F938+(F950-F938)*1/12</f>
        <v>4718.6839766666671</v>
      </c>
      <c r="G939" s="1">
        <f>G938+(G950-G938)*1/12</f>
        <v>4728.2729808333333</v>
      </c>
      <c r="H939" s="1">
        <f>H938+(H950-H938)*1/12</f>
        <v>4703.4201033333329</v>
      </c>
      <c r="I939" t="str">
        <f>_xlfn.XLOOKUP($A939,ALGLIB_SSA_XAUUSD!$J$2:$J$1001,ALGLIB_SSA_XAUUSD!$K$2:$K$1001,"",0)</f>
        <v>XAUUSD</v>
      </c>
      <c r="J939" t="str">
        <f>_xlfn.XLOOKUP($A939,ALGLIB_SSA_XAUUSD!$J$2:$J$1001,ALGLIB_SSA_XAUUSD!$L$2:$L$1001,"",0)</f>
        <v>M5</v>
      </c>
      <c r="K939">
        <f>_xlfn.XLOOKUP($A939,ALGLIB_SSA_XAUUSD!$J$2:$J$1001,ALGLIB_SSA_XAUUSD!$M$2:$M$1001,"",0)</f>
        <v>4727.76</v>
      </c>
      <c r="L939">
        <f>_xlfn.XLOOKUP($A939,ALGLIB_SSA_XAUUSD!$J$2:$J$1001,ALGLIB_SSA_XAUUSD!$N$2:$N$1001,"",0)</f>
        <v>4729.1377599999996</v>
      </c>
      <c r="M939">
        <f>_xlfn.XLOOKUP($A939,ALGLIB_SSA_XAUUSD!$J$2:$J$1001,ALGLIB_SSA_XAUUSD!$O$2:$O$1001,"",0)</f>
        <v>4728.9872699999996</v>
      </c>
      <c r="N939">
        <f>_xlfn.XLOOKUP($A939,ALGLIB_SSA_XAUUSD!$J$2:$J$1001,ALGLIB_SSA_XAUUSD!$P$2:$P$1001,"",0)</f>
        <v>4731.1715100000001</v>
      </c>
      <c r="O939">
        <f>_xlfn.XLOOKUP($A939,ALGLIB_SSA_XAUUSD!$J$2:$J$1001,ALGLIB_SSA_XAUUSD!$Q$2:$Q$1001,"",0)</f>
        <v>4727.2740299999996</v>
      </c>
      <c r="R939">
        <f t="shared" si="210"/>
        <v>1775678700</v>
      </c>
      <c r="S939" t="str">
        <f t="shared" si="211"/>
        <v>XAUUSD</v>
      </c>
      <c r="T939" t="str">
        <f t="shared" si="212"/>
        <v>M5</v>
      </c>
      <c r="U939">
        <f t="shared" si="213"/>
        <v>4727.76</v>
      </c>
      <c r="V939">
        <f t="shared" si="214"/>
        <v>4713.0610883333329</v>
      </c>
      <c r="W939">
        <f t="shared" si="215"/>
        <v>4718.6839766666671</v>
      </c>
      <c r="X939">
        <f t="shared" si="216"/>
        <v>4729.1377599999996</v>
      </c>
      <c r="Y939">
        <f t="shared" si="217"/>
        <v>4728.9872699999996</v>
      </c>
      <c r="Z939">
        <f t="shared" si="218"/>
        <v>4728.2729808333333</v>
      </c>
      <c r="AA939">
        <f t="shared" si="219"/>
        <v>4731.1715100000001</v>
      </c>
      <c r="AB939">
        <f t="shared" si="220"/>
        <v>4703.4201033333329</v>
      </c>
      <c r="AC939">
        <f t="shared" si="221"/>
        <v>4727.2740299999996</v>
      </c>
      <c r="AE939">
        <f t="shared" si="222"/>
        <v>4729.1377599999996</v>
      </c>
      <c r="AF939">
        <f t="shared" si="223"/>
        <v>4728.2729808333333</v>
      </c>
      <c r="AG939">
        <f t="shared" si="224"/>
        <v>4703.4201033333329</v>
      </c>
    </row>
    <row r="940" spans="1:33" x14ac:dyDescent="0.55000000000000004">
      <c r="A940">
        <f>ALGLIB_SSA_XAUUSD!J940</f>
        <v>1775679000</v>
      </c>
      <c r="B940" t="str">
        <f>_xlfn.XLOOKUP($A940,ALGLIB_SSA_XAUUSD!$A$2:$A$1001,ALGLIB_SSA_XAUUSD!$B$2:$B$1001,"",0)</f>
        <v/>
      </c>
      <c r="C940" t="str">
        <f>_xlfn.XLOOKUP($A940,ALGLIB_SSA_XAUUSD!$A$2:$A$1001,ALGLIB_SSA_XAUUSD!$C$2:$C$1001,"",0)</f>
        <v/>
      </c>
      <c r="D940" s="1">
        <f>D938+(D950-D938)*2/12</f>
        <v>4719.0333333333338</v>
      </c>
      <c r="E940" s="1">
        <f>E938+(E950-E938)*2/12</f>
        <v>4713.0861366666668</v>
      </c>
      <c r="F940" s="1">
        <f>F938+(F950-F938)*2/12</f>
        <v>4718.4514833333333</v>
      </c>
      <c r="G940" s="1">
        <f>G938+(G950-G938)*2/12</f>
        <v>4728.0732316666672</v>
      </c>
      <c r="H940" s="1">
        <f>H938+(H950-H938)*2/12</f>
        <v>4703.2830566666662</v>
      </c>
      <c r="I940" t="str">
        <f>_xlfn.XLOOKUP($A940,ALGLIB_SSA_XAUUSD!$J$2:$J$1001,ALGLIB_SSA_XAUUSD!$K$2:$K$1001,"",0)</f>
        <v>XAUUSD</v>
      </c>
      <c r="J940" t="str">
        <f>_xlfn.XLOOKUP($A940,ALGLIB_SSA_XAUUSD!$J$2:$J$1001,ALGLIB_SSA_XAUUSD!$L$2:$L$1001,"",0)</f>
        <v>M5</v>
      </c>
      <c r="K940">
        <f>_xlfn.XLOOKUP($A940,ALGLIB_SSA_XAUUSD!$J$2:$J$1001,ALGLIB_SSA_XAUUSD!$M$2:$M$1001,"",0)</f>
        <v>4728.0200000000004</v>
      </c>
      <c r="L940">
        <f>_xlfn.XLOOKUP($A940,ALGLIB_SSA_XAUUSD!$J$2:$J$1001,ALGLIB_SSA_XAUUSD!$N$2:$N$1001,"",0)</f>
        <v>4727.8953099999999</v>
      </c>
      <c r="M940">
        <f>_xlfn.XLOOKUP($A940,ALGLIB_SSA_XAUUSD!$J$2:$J$1001,ALGLIB_SSA_XAUUSD!$O$2:$O$1001,"",0)</f>
        <v>4728.4412899999998</v>
      </c>
      <c r="N940">
        <f>_xlfn.XLOOKUP($A940,ALGLIB_SSA_XAUUSD!$J$2:$J$1001,ALGLIB_SSA_XAUUSD!$P$2:$P$1001,"",0)</f>
        <v>4729.9288200000001</v>
      </c>
      <c r="O940">
        <f>_xlfn.XLOOKUP($A940,ALGLIB_SSA_XAUUSD!$J$2:$J$1001,ALGLIB_SSA_XAUUSD!$Q$2:$Q$1001,"",0)</f>
        <v>4726.2443300000004</v>
      </c>
      <c r="R940">
        <f t="shared" si="210"/>
        <v>1775679000</v>
      </c>
      <c r="S940" t="str">
        <f t="shared" si="211"/>
        <v>XAUUSD</v>
      </c>
      <c r="T940" t="str">
        <f t="shared" si="212"/>
        <v>M5</v>
      </c>
      <c r="U940">
        <f t="shared" si="213"/>
        <v>4728.0200000000004</v>
      </c>
      <c r="V940">
        <f t="shared" si="214"/>
        <v>4713.0861366666668</v>
      </c>
      <c r="W940">
        <f t="shared" si="215"/>
        <v>4718.4514833333333</v>
      </c>
      <c r="X940">
        <f t="shared" si="216"/>
        <v>4727.8953099999999</v>
      </c>
      <c r="Y940">
        <f t="shared" si="217"/>
        <v>4728.4412899999998</v>
      </c>
      <c r="Z940">
        <f t="shared" si="218"/>
        <v>4728.0732316666672</v>
      </c>
      <c r="AA940">
        <f t="shared" si="219"/>
        <v>4729.9288200000001</v>
      </c>
      <c r="AB940">
        <f t="shared" si="220"/>
        <v>4703.2830566666662</v>
      </c>
      <c r="AC940">
        <f t="shared" si="221"/>
        <v>4726.2443300000004</v>
      </c>
      <c r="AE940">
        <f t="shared" si="222"/>
        <v>4727.8953099999999</v>
      </c>
      <c r="AF940">
        <f t="shared" si="223"/>
        <v>4728.0732316666672</v>
      </c>
      <c r="AG940">
        <f t="shared" si="224"/>
        <v>4703.2830566666662</v>
      </c>
    </row>
    <row r="941" spans="1:33" x14ac:dyDescent="0.55000000000000004">
      <c r="A941">
        <f>ALGLIB_SSA_XAUUSD!J941</f>
        <v>1775679300</v>
      </c>
      <c r="B941" t="str">
        <f>_xlfn.XLOOKUP($A941,ALGLIB_SSA_XAUUSD!$A$2:$A$1001,ALGLIB_SSA_XAUUSD!$B$2:$B$1001,"",0)</f>
        <v/>
      </c>
      <c r="C941" t="str">
        <f>_xlfn.XLOOKUP($A941,ALGLIB_SSA_XAUUSD!$A$2:$A$1001,ALGLIB_SSA_XAUUSD!$C$2:$C$1001,"",0)</f>
        <v/>
      </c>
      <c r="D941" s="1">
        <f>D938+(D950-D938)*3/12</f>
        <v>4718.8999999999996</v>
      </c>
      <c r="E941" s="1">
        <f>E938+(E950-E938)*3/12</f>
        <v>4713.1111849999998</v>
      </c>
      <c r="F941" s="1">
        <f>F938+(F950-F938)*3/12</f>
        <v>4718.2189900000003</v>
      </c>
      <c r="G941" s="1">
        <f>G938+(G950-G938)*3/12</f>
        <v>4727.8734825000001</v>
      </c>
      <c r="H941" s="1">
        <f>H938+(H950-H938)*3/12</f>
        <v>4703.1460099999995</v>
      </c>
      <c r="I941" t="str">
        <f>_xlfn.XLOOKUP($A941,ALGLIB_SSA_XAUUSD!$J$2:$J$1001,ALGLIB_SSA_XAUUSD!$K$2:$K$1001,"",0)</f>
        <v>XAUUSD</v>
      </c>
      <c r="J941" t="str">
        <f>_xlfn.XLOOKUP($A941,ALGLIB_SSA_XAUUSD!$J$2:$J$1001,ALGLIB_SSA_XAUUSD!$L$2:$L$1001,"",0)</f>
        <v>M5</v>
      </c>
      <c r="K941">
        <f>_xlfn.XLOOKUP($A941,ALGLIB_SSA_XAUUSD!$J$2:$J$1001,ALGLIB_SSA_XAUUSD!$M$2:$M$1001,"",0)</f>
        <v>4724.5200000000004</v>
      </c>
      <c r="L941">
        <f>_xlfn.XLOOKUP($A941,ALGLIB_SSA_XAUUSD!$J$2:$J$1001,ALGLIB_SSA_XAUUSD!$N$2:$N$1001,"",0)</f>
        <v>4726.3604400000004</v>
      </c>
      <c r="M941">
        <f>_xlfn.XLOOKUP($A941,ALGLIB_SSA_XAUUSD!$J$2:$J$1001,ALGLIB_SSA_XAUUSD!$O$2:$O$1001,"",0)</f>
        <v>4727.4008599999997</v>
      </c>
      <c r="N941">
        <f>_xlfn.XLOOKUP($A941,ALGLIB_SSA_XAUUSD!$J$2:$J$1001,ALGLIB_SSA_XAUUSD!$P$2:$P$1001,"",0)</f>
        <v>4728.2837499999996</v>
      </c>
      <c r="O941">
        <f>_xlfn.XLOOKUP($A941,ALGLIB_SSA_XAUUSD!$J$2:$J$1001,ALGLIB_SSA_XAUUSD!$Q$2:$Q$1001,"",0)</f>
        <v>4724.8384699999997</v>
      </c>
      <c r="R941">
        <f t="shared" si="210"/>
        <v>1775679300</v>
      </c>
      <c r="S941" t="str">
        <f t="shared" si="211"/>
        <v>XAUUSD</v>
      </c>
      <c r="T941" t="str">
        <f t="shared" si="212"/>
        <v>M5</v>
      </c>
      <c r="U941">
        <f t="shared" si="213"/>
        <v>4724.5200000000004</v>
      </c>
      <c r="V941">
        <f t="shared" si="214"/>
        <v>4713.1111849999998</v>
      </c>
      <c r="W941">
        <f t="shared" si="215"/>
        <v>4718.2189900000003</v>
      </c>
      <c r="X941">
        <f t="shared" si="216"/>
        <v>4726.3604400000004</v>
      </c>
      <c r="Y941">
        <f t="shared" si="217"/>
        <v>4727.4008599999997</v>
      </c>
      <c r="Z941">
        <f t="shared" si="218"/>
        <v>4727.8734825000001</v>
      </c>
      <c r="AA941">
        <f t="shared" si="219"/>
        <v>4728.2837499999996</v>
      </c>
      <c r="AB941">
        <f t="shared" si="220"/>
        <v>4703.1460099999995</v>
      </c>
      <c r="AC941">
        <f t="shared" si="221"/>
        <v>4724.8384699999997</v>
      </c>
      <c r="AE941">
        <f t="shared" si="222"/>
        <v>4726.3604400000004</v>
      </c>
      <c r="AF941">
        <f t="shared" si="223"/>
        <v>4727.8734825000001</v>
      </c>
      <c r="AG941">
        <f t="shared" si="224"/>
        <v>4703.1460099999995</v>
      </c>
    </row>
    <row r="942" spans="1:33" x14ac:dyDescent="0.55000000000000004">
      <c r="A942">
        <f>ALGLIB_SSA_XAUUSD!J942</f>
        <v>1775679600</v>
      </c>
      <c r="B942" t="str">
        <f>_xlfn.XLOOKUP($A942,ALGLIB_SSA_XAUUSD!$A$2:$A$1001,ALGLIB_SSA_XAUUSD!$B$2:$B$1001,"",0)</f>
        <v/>
      </c>
      <c r="C942" t="str">
        <f>_xlfn.XLOOKUP($A942,ALGLIB_SSA_XAUUSD!$A$2:$A$1001,ALGLIB_SSA_XAUUSD!$C$2:$C$1001,"",0)</f>
        <v/>
      </c>
      <c r="D942" s="1">
        <f>D938+(D950-D938)*4/12</f>
        <v>4718.7666666666664</v>
      </c>
      <c r="E942" s="1">
        <f>E938+(E950-E938)*4/12</f>
        <v>4713.1362333333336</v>
      </c>
      <c r="F942" s="1">
        <f>F938+(F950-F938)*4/12</f>
        <v>4717.9864966666664</v>
      </c>
      <c r="G942" s="1">
        <f>G938+(G950-G938)*4/12</f>
        <v>4727.673733333334</v>
      </c>
      <c r="H942" s="1">
        <f>H938+(H950-H938)*4/12</f>
        <v>4703.0089633333328</v>
      </c>
      <c r="I942" t="str">
        <f>_xlfn.XLOOKUP($A942,ALGLIB_SSA_XAUUSD!$J$2:$J$1001,ALGLIB_SSA_XAUUSD!$K$2:$K$1001,"",0)</f>
        <v>XAUUSD</v>
      </c>
      <c r="J942" t="str">
        <f>_xlfn.XLOOKUP($A942,ALGLIB_SSA_XAUUSD!$J$2:$J$1001,ALGLIB_SSA_XAUUSD!$L$2:$L$1001,"",0)</f>
        <v>M5</v>
      </c>
      <c r="K942">
        <f>_xlfn.XLOOKUP($A942,ALGLIB_SSA_XAUUSD!$J$2:$J$1001,ALGLIB_SSA_XAUUSD!$M$2:$M$1001,"",0)</f>
        <v>4725.13</v>
      </c>
      <c r="L942">
        <f>_xlfn.XLOOKUP($A942,ALGLIB_SSA_XAUUSD!$J$2:$J$1001,ALGLIB_SSA_XAUUSD!$N$2:$N$1001,"",0)</f>
        <v>4724.8950800000002</v>
      </c>
      <c r="M942">
        <f>_xlfn.XLOOKUP($A942,ALGLIB_SSA_XAUUSD!$J$2:$J$1001,ALGLIB_SSA_XAUUSD!$O$2:$O$1001,"",0)</f>
        <v>4726.14797</v>
      </c>
      <c r="N942">
        <f>_xlfn.XLOOKUP($A942,ALGLIB_SSA_XAUUSD!$J$2:$J$1001,ALGLIB_SSA_XAUUSD!$P$2:$P$1001,"",0)</f>
        <v>4726.5141899999999</v>
      </c>
      <c r="O942">
        <f>_xlfn.XLOOKUP($A942,ALGLIB_SSA_XAUUSD!$J$2:$J$1001,ALGLIB_SSA_XAUUSD!$Q$2:$Q$1001,"",0)</f>
        <v>4723.4367599999996</v>
      </c>
      <c r="R942">
        <f t="shared" si="210"/>
        <v>1775679600</v>
      </c>
      <c r="S942" t="str">
        <f t="shared" si="211"/>
        <v>XAUUSD</v>
      </c>
      <c r="T942" t="str">
        <f t="shared" si="212"/>
        <v>M5</v>
      </c>
      <c r="U942">
        <f t="shared" si="213"/>
        <v>4725.13</v>
      </c>
      <c r="V942">
        <f t="shared" si="214"/>
        <v>4713.1362333333336</v>
      </c>
      <c r="W942">
        <f t="shared" si="215"/>
        <v>4717.9864966666664</v>
      </c>
      <c r="X942">
        <f t="shared" si="216"/>
        <v>4724.8950800000002</v>
      </c>
      <c r="Y942">
        <f t="shared" si="217"/>
        <v>4726.14797</v>
      </c>
      <c r="Z942">
        <f t="shared" si="218"/>
        <v>4727.673733333334</v>
      </c>
      <c r="AA942">
        <f t="shared" si="219"/>
        <v>4726.5141899999999</v>
      </c>
      <c r="AB942">
        <f t="shared" si="220"/>
        <v>4703.0089633333328</v>
      </c>
      <c r="AC942">
        <f t="shared" si="221"/>
        <v>4723.4367599999996</v>
      </c>
      <c r="AE942">
        <f t="shared" si="222"/>
        <v>4724.8950800000002</v>
      </c>
      <c r="AF942">
        <f t="shared" si="223"/>
        <v>4727.673733333334</v>
      </c>
      <c r="AG942">
        <f t="shared" si="224"/>
        <v>4703.0089633333328</v>
      </c>
    </row>
    <row r="943" spans="1:33" x14ac:dyDescent="0.55000000000000004">
      <c r="A943">
        <f>ALGLIB_SSA_XAUUSD!J943</f>
        <v>1775679900</v>
      </c>
      <c r="B943" t="str">
        <f>_xlfn.XLOOKUP($A943,ALGLIB_SSA_XAUUSD!$A$2:$A$1001,ALGLIB_SSA_XAUUSD!$B$2:$B$1001,"",0)</f>
        <v/>
      </c>
      <c r="C943" t="str">
        <f>_xlfn.XLOOKUP($A943,ALGLIB_SSA_XAUUSD!$A$2:$A$1001,ALGLIB_SSA_XAUUSD!$C$2:$C$1001,"",0)</f>
        <v/>
      </c>
      <c r="D943" s="1">
        <f>D938+(D950-D938)*5/12</f>
        <v>4718.6333333333332</v>
      </c>
      <c r="E943" s="1">
        <f>E938+(E950-E938)*5/12</f>
        <v>4713.1612816666666</v>
      </c>
      <c r="F943" s="1">
        <f>F938+(F950-F938)*5/12</f>
        <v>4717.7540033333335</v>
      </c>
      <c r="G943" s="1">
        <f>G938+(G950-G938)*5/12</f>
        <v>4727.4739841666669</v>
      </c>
      <c r="H943" s="1">
        <f>H938+(H950-H938)*5/12</f>
        <v>4702.871916666666</v>
      </c>
      <c r="I943" t="str">
        <f>_xlfn.XLOOKUP($A943,ALGLIB_SSA_XAUUSD!$J$2:$J$1001,ALGLIB_SSA_XAUUSD!$K$2:$K$1001,"",0)</f>
        <v>XAUUSD</v>
      </c>
      <c r="J943" t="str">
        <f>_xlfn.XLOOKUP($A943,ALGLIB_SSA_XAUUSD!$J$2:$J$1001,ALGLIB_SSA_XAUUSD!$L$2:$L$1001,"",0)</f>
        <v>M5</v>
      </c>
      <c r="K943">
        <f>_xlfn.XLOOKUP($A943,ALGLIB_SSA_XAUUSD!$J$2:$J$1001,ALGLIB_SSA_XAUUSD!$M$2:$M$1001,"",0)</f>
        <v>4723.3</v>
      </c>
      <c r="L943">
        <f>_xlfn.XLOOKUP($A943,ALGLIB_SSA_XAUUSD!$J$2:$J$1001,ALGLIB_SSA_XAUUSD!$N$2:$N$1001,"",0)</f>
        <v>4723.69877</v>
      </c>
      <c r="M943">
        <f>_xlfn.XLOOKUP($A943,ALGLIB_SSA_XAUUSD!$J$2:$J$1001,ALGLIB_SSA_XAUUSD!$O$2:$O$1001,"",0)</f>
        <v>4724.9233700000004</v>
      </c>
      <c r="N943">
        <f>_xlfn.XLOOKUP($A943,ALGLIB_SSA_XAUUSD!$J$2:$J$1001,ALGLIB_SSA_XAUUSD!$P$2:$P$1001,"",0)</f>
        <v>4725.05069</v>
      </c>
      <c r="O943">
        <f>_xlfn.XLOOKUP($A943,ALGLIB_SSA_XAUUSD!$J$2:$J$1001,ALGLIB_SSA_XAUUSD!$Q$2:$Q$1001,"",0)</f>
        <v>4722.3233700000001</v>
      </c>
      <c r="R943">
        <f t="shared" si="210"/>
        <v>1775679900</v>
      </c>
      <c r="S943" t="str">
        <f t="shared" si="211"/>
        <v>XAUUSD</v>
      </c>
      <c r="T943" t="str">
        <f t="shared" si="212"/>
        <v>M5</v>
      </c>
      <c r="U943">
        <f t="shared" si="213"/>
        <v>4723.3</v>
      </c>
      <c r="V943">
        <f t="shared" si="214"/>
        <v>4713.1612816666666</v>
      </c>
      <c r="W943">
        <f t="shared" si="215"/>
        <v>4717.7540033333335</v>
      </c>
      <c r="X943">
        <f t="shared" si="216"/>
        <v>4723.69877</v>
      </c>
      <c r="Y943">
        <f t="shared" si="217"/>
        <v>4724.9233700000004</v>
      </c>
      <c r="Z943">
        <f t="shared" si="218"/>
        <v>4727.4739841666669</v>
      </c>
      <c r="AA943">
        <f t="shared" si="219"/>
        <v>4725.05069</v>
      </c>
      <c r="AB943">
        <f t="shared" si="220"/>
        <v>4702.871916666666</v>
      </c>
      <c r="AC943">
        <f t="shared" si="221"/>
        <v>4722.3233700000001</v>
      </c>
      <c r="AE943">
        <f t="shared" si="222"/>
        <v>4723.69877</v>
      </c>
      <c r="AF943">
        <f t="shared" si="223"/>
        <v>4727.4739841666669</v>
      </c>
      <c r="AG943">
        <f t="shared" si="224"/>
        <v>4702.871916666666</v>
      </c>
    </row>
    <row r="944" spans="1:33" x14ac:dyDescent="0.55000000000000004">
      <c r="A944">
        <f>ALGLIB_SSA_XAUUSD!J944</f>
        <v>1775680200</v>
      </c>
      <c r="B944" t="str">
        <f>_xlfn.XLOOKUP($A944,ALGLIB_SSA_XAUUSD!$A$2:$A$1001,ALGLIB_SSA_XAUUSD!$B$2:$B$1001,"",0)</f>
        <v/>
      </c>
      <c r="C944" t="str">
        <f>_xlfn.XLOOKUP($A944,ALGLIB_SSA_XAUUSD!$A$2:$A$1001,ALGLIB_SSA_XAUUSD!$C$2:$C$1001,"",0)</f>
        <v/>
      </c>
      <c r="D944" s="1">
        <f>D938+(D950-D938)*6/12</f>
        <v>4718.5</v>
      </c>
      <c r="E944" s="1">
        <f>E938+(E950-E938)*6/12</f>
        <v>4713.1863300000005</v>
      </c>
      <c r="F944" s="1">
        <f>F938+(F950-F938)*6/12</f>
        <v>4717.5215100000005</v>
      </c>
      <c r="G944" s="1">
        <f>G938+(G950-G938)*6/12</f>
        <v>4727.2742350000008</v>
      </c>
      <c r="H944" s="1">
        <f>H938+(H950-H938)*6/12</f>
        <v>4702.7348700000002</v>
      </c>
      <c r="I944" t="str">
        <f>_xlfn.XLOOKUP($A944,ALGLIB_SSA_XAUUSD!$J$2:$J$1001,ALGLIB_SSA_XAUUSD!$K$2:$K$1001,"",0)</f>
        <v>XAUUSD</v>
      </c>
      <c r="J944" t="str">
        <f>_xlfn.XLOOKUP($A944,ALGLIB_SSA_XAUUSD!$J$2:$J$1001,ALGLIB_SSA_XAUUSD!$L$2:$L$1001,"",0)</f>
        <v>M5</v>
      </c>
      <c r="K944">
        <f>_xlfn.XLOOKUP($A944,ALGLIB_SSA_XAUUSD!$J$2:$J$1001,ALGLIB_SSA_XAUUSD!$M$2:$M$1001,"",0)</f>
        <v>4723.8500000000004</v>
      </c>
      <c r="L944">
        <f>_xlfn.XLOOKUP($A944,ALGLIB_SSA_XAUUSD!$J$2:$J$1001,ALGLIB_SSA_XAUUSD!$N$2:$N$1001,"",0)</f>
        <v>4722.9103100000002</v>
      </c>
      <c r="M944">
        <f>_xlfn.XLOOKUP($A944,ALGLIB_SSA_XAUUSD!$J$2:$J$1001,ALGLIB_SSA_XAUUSD!$O$2:$O$1001,"",0)</f>
        <v>4723.9168399999999</v>
      </c>
      <c r="N944">
        <f>_xlfn.XLOOKUP($A944,ALGLIB_SSA_XAUUSD!$J$2:$J$1001,ALGLIB_SSA_XAUUSD!$P$2:$P$1001,"",0)</f>
        <v>4724.1271500000003</v>
      </c>
      <c r="O944">
        <f>_xlfn.XLOOKUP($A944,ALGLIB_SSA_XAUUSD!$J$2:$J$1001,ALGLIB_SSA_XAUUSD!$Q$2:$Q$1001,"",0)</f>
        <v>4721.6267099999995</v>
      </c>
      <c r="R944">
        <f t="shared" si="210"/>
        <v>1775680200</v>
      </c>
      <c r="S944" t="str">
        <f t="shared" si="211"/>
        <v>XAUUSD</v>
      </c>
      <c r="T944" t="str">
        <f t="shared" si="212"/>
        <v>M5</v>
      </c>
      <c r="U944">
        <f t="shared" si="213"/>
        <v>4723.8500000000004</v>
      </c>
      <c r="V944">
        <f t="shared" si="214"/>
        <v>4713.1863300000005</v>
      </c>
      <c r="W944">
        <f t="shared" si="215"/>
        <v>4717.5215100000005</v>
      </c>
      <c r="X944">
        <f t="shared" si="216"/>
        <v>4722.9103100000002</v>
      </c>
      <c r="Y944">
        <f t="shared" si="217"/>
        <v>4723.9168399999999</v>
      </c>
      <c r="Z944">
        <f t="shared" si="218"/>
        <v>4727.2742350000008</v>
      </c>
      <c r="AA944">
        <f t="shared" si="219"/>
        <v>4724.1271500000003</v>
      </c>
      <c r="AB944">
        <f t="shared" si="220"/>
        <v>4702.7348700000002</v>
      </c>
      <c r="AC944">
        <f t="shared" si="221"/>
        <v>4721.6267099999995</v>
      </c>
      <c r="AE944">
        <f t="shared" si="222"/>
        <v>4722.9103100000002</v>
      </c>
      <c r="AF944">
        <f t="shared" si="223"/>
        <v>4727.2742350000008</v>
      </c>
      <c r="AG944">
        <f t="shared" si="224"/>
        <v>4702.7348700000002</v>
      </c>
    </row>
    <row r="945" spans="1:33" x14ac:dyDescent="0.55000000000000004">
      <c r="A945">
        <f>ALGLIB_SSA_XAUUSD!J945</f>
        <v>1775680500</v>
      </c>
      <c r="B945" t="str">
        <f>_xlfn.XLOOKUP($A945,ALGLIB_SSA_XAUUSD!$A$2:$A$1001,ALGLIB_SSA_XAUUSD!$B$2:$B$1001,"",0)</f>
        <v/>
      </c>
      <c r="C945" t="str">
        <f>_xlfn.XLOOKUP($A945,ALGLIB_SSA_XAUUSD!$A$2:$A$1001,ALGLIB_SSA_XAUUSD!$C$2:$C$1001,"",0)</f>
        <v/>
      </c>
      <c r="D945" s="1">
        <f>D938+(D950-D938)*7/12</f>
        <v>4718.3666666666668</v>
      </c>
      <c r="E945" s="1">
        <f>E938+(E950-E938)*7/12</f>
        <v>4713.2113783333334</v>
      </c>
      <c r="F945" s="1">
        <f>F938+(F950-F938)*7/12</f>
        <v>4717.2890166666666</v>
      </c>
      <c r="G945" s="1">
        <f>G938+(G950-G938)*7/12</f>
        <v>4727.0744858333337</v>
      </c>
      <c r="H945" s="1">
        <f>H938+(H950-H938)*7/12</f>
        <v>4702.5978233333335</v>
      </c>
      <c r="I945" t="str">
        <f>_xlfn.XLOOKUP($A945,ALGLIB_SSA_XAUUSD!$J$2:$J$1001,ALGLIB_SSA_XAUUSD!$K$2:$K$1001,"",0)</f>
        <v>XAUUSD</v>
      </c>
      <c r="J945" t="str">
        <f>_xlfn.XLOOKUP($A945,ALGLIB_SSA_XAUUSD!$J$2:$J$1001,ALGLIB_SSA_XAUUSD!$L$2:$L$1001,"",0)</f>
        <v>M5</v>
      </c>
      <c r="K945">
        <f>_xlfn.XLOOKUP($A945,ALGLIB_SSA_XAUUSD!$J$2:$J$1001,ALGLIB_SSA_XAUUSD!$M$2:$M$1001,"",0)</f>
        <v>4722.8900000000003</v>
      </c>
      <c r="L945">
        <f>_xlfn.XLOOKUP($A945,ALGLIB_SSA_XAUUSD!$J$2:$J$1001,ALGLIB_SSA_XAUUSD!$N$2:$N$1001,"",0)</f>
        <v>4722.4712600000003</v>
      </c>
      <c r="M945">
        <f>_xlfn.XLOOKUP($A945,ALGLIB_SSA_XAUUSD!$J$2:$J$1001,ALGLIB_SSA_XAUUSD!$O$2:$O$1001,"",0)</f>
        <v>4723.1940500000001</v>
      </c>
      <c r="N945">
        <f>_xlfn.XLOOKUP($A945,ALGLIB_SSA_XAUUSD!$J$2:$J$1001,ALGLIB_SSA_XAUUSD!$P$2:$P$1001,"",0)</f>
        <v>4723.8307999999997</v>
      </c>
      <c r="O945">
        <f>_xlfn.XLOOKUP($A945,ALGLIB_SSA_XAUUSD!$J$2:$J$1001,ALGLIB_SSA_XAUUSD!$Q$2:$Q$1001,"",0)</f>
        <v>4721.3127699999995</v>
      </c>
      <c r="R945">
        <f t="shared" si="210"/>
        <v>1775680500</v>
      </c>
      <c r="S945" t="str">
        <f t="shared" si="211"/>
        <v>XAUUSD</v>
      </c>
      <c r="T945" t="str">
        <f t="shared" si="212"/>
        <v>M5</v>
      </c>
      <c r="U945">
        <f t="shared" si="213"/>
        <v>4722.8900000000003</v>
      </c>
      <c r="V945">
        <f t="shared" si="214"/>
        <v>4713.2113783333334</v>
      </c>
      <c r="W945">
        <f t="shared" si="215"/>
        <v>4717.2890166666666</v>
      </c>
      <c r="X945">
        <f t="shared" si="216"/>
        <v>4722.4712600000003</v>
      </c>
      <c r="Y945">
        <f t="shared" si="217"/>
        <v>4723.1940500000001</v>
      </c>
      <c r="Z945">
        <f t="shared" si="218"/>
        <v>4727.0744858333337</v>
      </c>
      <c r="AA945">
        <f t="shared" si="219"/>
        <v>4723.8307999999997</v>
      </c>
      <c r="AB945">
        <f t="shared" si="220"/>
        <v>4702.5978233333335</v>
      </c>
      <c r="AC945">
        <f t="shared" si="221"/>
        <v>4721.3127699999995</v>
      </c>
      <c r="AE945">
        <f t="shared" si="222"/>
        <v>4722.4712600000003</v>
      </c>
      <c r="AF945">
        <f t="shared" si="223"/>
        <v>4727.0744858333337</v>
      </c>
      <c r="AG945">
        <f t="shared" si="224"/>
        <v>4702.5978233333335</v>
      </c>
    </row>
    <row r="946" spans="1:33" x14ac:dyDescent="0.55000000000000004">
      <c r="A946">
        <f>ALGLIB_SSA_XAUUSD!J946</f>
        <v>1775680800</v>
      </c>
      <c r="B946" t="str">
        <f>_xlfn.XLOOKUP($A946,ALGLIB_SSA_XAUUSD!$A$2:$A$1001,ALGLIB_SSA_XAUUSD!$B$2:$B$1001,"",0)</f>
        <v/>
      </c>
      <c r="C946" t="str">
        <f>_xlfn.XLOOKUP($A946,ALGLIB_SSA_XAUUSD!$A$2:$A$1001,ALGLIB_SSA_XAUUSD!$C$2:$C$1001,"",0)</f>
        <v/>
      </c>
      <c r="D946" s="1">
        <f>D938+(D950-D938)*8/12</f>
        <v>4718.2333333333336</v>
      </c>
      <c r="E946" s="1">
        <f>E938+(E950-E938)*8/12</f>
        <v>4713.2364266666664</v>
      </c>
      <c r="F946" s="1">
        <f>F938+(F950-F938)*8/12</f>
        <v>4717.0565233333336</v>
      </c>
      <c r="G946" s="1">
        <f>G938+(G950-G938)*8/12</f>
        <v>4726.8747366666666</v>
      </c>
      <c r="H946" s="1">
        <f>H938+(H950-H938)*8/12</f>
        <v>4702.4607766666668</v>
      </c>
      <c r="I946" t="str">
        <f>_xlfn.XLOOKUP($A946,ALGLIB_SSA_XAUUSD!$J$2:$J$1001,ALGLIB_SSA_XAUUSD!$K$2:$K$1001,"",0)</f>
        <v>XAUUSD</v>
      </c>
      <c r="J946" t="str">
        <f>_xlfn.XLOOKUP($A946,ALGLIB_SSA_XAUUSD!$J$2:$J$1001,ALGLIB_SSA_XAUUSD!$L$2:$L$1001,"",0)</f>
        <v>M5</v>
      </c>
      <c r="K946">
        <f>_xlfn.XLOOKUP($A946,ALGLIB_SSA_XAUUSD!$J$2:$J$1001,ALGLIB_SSA_XAUUSD!$M$2:$M$1001,"",0)</f>
        <v>4722.43</v>
      </c>
      <c r="L946">
        <f>_xlfn.XLOOKUP($A946,ALGLIB_SSA_XAUUSD!$J$2:$J$1001,ALGLIB_SSA_XAUUSD!$N$2:$N$1001,"",0)</f>
        <v>4722.2353499999999</v>
      </c>
      <c r="M946">
        <f>_xlfn.XLOOKUP($A946,ALGLIB_SSA_XAUUSD!$J$2:$J$1001,ALGLIB_SSA_XAUUSD!$O$2:$O$1001,"",0)</f>
        <v>4722.7147000000004</v>
      </c>
      <c r="N946">
        <f>_xlfn.XLOOKUP($A946,ALGLIB_SSA_XAUUSD!$J$2:$J$1001,ALGLIB_SSA_XAUUSD!$P$2:$P$1001,"",0)</f>
        <v>4724.0691800000004</v>
      </c>
      <c r="O946">
        <f>_xlfn.XLOOKUP($A946,ALGLIB_SSA_XAUUSD!$J$2:$J$1001,ALGLIB_SSA_XAUUSD!$Q$2:$Q$1001,"",0)</f>
        <v>4721.1569099999997</v>
      </c>
      <c r="R946">
        <f t="shared" si="210"/>
        <v>1775680800</v>
      </c>
      <c r="S946" t="str">
        <f t="shared" si="211"/>
        <v>XAUUSD</v>
      </c>
      <c r="T946" t="str">
        <f t="shared" si="212"/>
        <v>M5</v>
      </c>
      <c r="U946">
        <f t="shared" si="213"/>
        <v>4722.43</v>
      </c>
      <c r="V946">
        <f t="shared" si="214"/>
        <v>4713.2364266666664</v>
      </c>
      <c r="W946">
        <f t="shared" si="215"/>
        <v>4717.0565233333336</v>
      </c>
      <c r="X946">
        <f t="shared" si="216"/>
        <v>4722.2353499999999</v>
      </c>
      <c r="Y946">
        <f t="shared" si="217"/>
        <v>4722.7147000000004</v>
      </c>
      <c r="Z946">
        <f t="shared" si="218"/>
        <v>4726.8747366666666</v>
      </c>
      <c r="AA946">
        <f t="shared" si="219"/>
        <v>4724.0691800000004</v>
      </c>
      <c r="AB946">
        <f t="shared" si="220"/>
        <v>4702.4607766666668</v>
      </c>
      <c r="AC946">
        <f t="shared" si="221"/>
        <v>4721.1569099999997</v>
      </c>
      <c r="AE946">
        <f t="shared" si="222"/>
        <v>4722.2353499999999</v>
      </c>
      <c r="AF946">
        <f t="shared" si="223"/>
        <v>4726.8747366666666</v>
      </c>
      <c r="AG946">
        <f t="shared" si="224"/>
        <v>4702.4607766666668</v>
      </c>
    </row>
    <row r="947" spans="1:33" x14ac:dyDescent="0.55000000000000004">
      <c r="A947">
        <f>ALGLIB_SSA_XAUUSD!J947</f>
        <v>1775681100</v>
      </c>
      <c r="B947" t="str">
        <f>_xlfn.XLOOKUP($A947,ALGLIB_SSA_XAUUSD!$A$2:$A$1001,ALGLIB_SSA_XAUUSD!$B$2:$B$1001,"",0)</f>
        <v/>
      </c>
      <c r="C947" t="str">
        <f>_xlfn.XLOOKUP($A947,ALGLIB_SSA_XAUUSD!$A$2:$A$1001,ALGLIB_SSA_XAUUSD!$C$2:$C$1001,"",0)</f>
        <v/>
      </c>
      <c r="D947" s="1">
        <f>D938+(D950-D938)*9/12</f>
        <v>4718.1000000000004</v>
      </c>
      <c r="E947" s="1">
        <f>E938+(E950-E938)*9/12</f>
        <v>4713.2614750000002</v>
      </c>
      <c r="F947" s="1">
        <f>F938+(F950-F938)*9/12</f>
        <v>4716.8240299999998</v>
      </c>
      <c r="G947" s="1">
        <f>G938+(G950-G938)*9/12</f>
        <v>4726.6749875000005</v>
      </c>
      <c r="H947" s="1">
        <f>H938+(H950-H938)*9/12</f>
        <v>4702.3237300000001</v>
      </c>
      <c r="I947" t="str">
        <f>_xlfn.XLOOKUP($A947,ALGLIB_SSA_XAUUSD!$J$2:$J$1001,ALGLIB_SSA_XAUUSD!$K$2:$K$1001,"",0)</f>
        <v>XAUUSD</v>
      </c>
      <c r="J947" t="str">
        <f>_xlfn.XLOOKUP($A947,ALGLIB_SSA_XAUUSD!$J$2:$J$1001,ALGLIB_SSA_XAUUSD!$L$2:$L$1001,"",0)</f>
        <v>M5</v>
      </c>
      <c r="K947">
        <f>_xlfn.XLOOKUP($A947,ALGLIB_SSA_XAUUSD!$J$2:$J$1001,ALGLIB_SSA_XAUUSD!$M$2:$M$1001,"",0)</f>
        <v>4720.17</v>
      </c>
      <c r="L947">
        <f>_xlfn.XLOOKUP($A947,ALGLIB_SSA_XAUUSD!$J$2:$J$1001,ALGLIB_SSA_XAUUSD!$N$2:$N$1001,"",0)</f>
        <v>4721.9773100000002</v>
      </c>
      <c r="M947">
        <f>_xlfn.XLOOKUP($A947,ALGLIB_SSA_XAUUSD!$J$2:$J$1001,ALGLIB_SSA_XAUUSD!$O$2:$O$1001,"",0)</f>
        <v>4722.3459999999995</v>
      </c>
      <c r="N947">
        <f>_xlfn.XLOOKUP($A947,ALGLIB_SSA_XAUUSD!$J$2:$J$1001,ALGLIB_SSA_XAUUSD!$P$2:$P$1001,"",0)</f>
        <v>4724.5929900000001</v>
      </c>
      <c r="O947">
        <f>_xlfn.XLOOKUP($A947,ALGLIB_SSA_XAUUSD!$J$2:$J$1001,ALGLIB_SSA_XAUUSD!$Q$2:$Q$1001,"",0)</f>
        <v>4720.84094</v>
      </c>
      <c r="R947">
        <f t="shared" si="210"/>
        <v>1775681100</v>
      </c>
      <c r="S947" t="str">
        <f t="shared" si="211"/>
        <v>XAUUSD</v>
      </c>
      <c r="T947" t="str">
        <f t="shared" si="212"/>
        <v>M5</v>
      </c>
      <c r="U947">
        <f t="shared" si="213"/>
        <v>4720.17</v>
      </c>
      <c r="V947">
        <f t="shared" si="214"/>
        <v>4713.2614750000002</v>
      </c>
      <c r="W947">
        <f t="shared" si="215"/>
        <v>4716.8240299999998</v>
      </c>
      <c r="X947">
        <f t="shared" si="216"/>
        <v>4721.9773100000002</v>
      </c>
      <c r="Y947">
        <f t="shared" si="217"/>
        <v>4722.3459999999995</v>
      </c>
      <c r="Z947">
        <f t="shared" si="218"/>
        <v>4726.6749875000005</v>
      </c>
      <c r="AA947">
        <f t="shared" si="219"/>
        <v>4724.5929900000001</v>
      </c>
      <c r="AB947">
        <f t="shared" si="220"/>
        <v>4702.3237300000001</v>
      </c>
      <c r="AC947">
        <f t="shared" si="221"/>
        <v>4720.84094</v>
      </c>
      <c r="AE947">
        <f t="shared" si="222"/>
        <v>4721.9773100000002</v>
      </c>
      <c r="AF947">
        <f t="shared" si="223"/>
        <v>4726.6749875000005</v>
      </c>
      <c r="AG947">
        <f t="shared" si="224"/>
        <v>4702.3237300000001</v>
      </c>
    </row>
    <row r="948" spans="1:33" x14ac:dyDescent="0.55000000000000004">
      <c r="A948">
        <f>ALGLIB_SSA_XAUUSD!J948</f>
        <v>1775681400</v>
      </c>
      <c r="B948" t="str">
        <f>_xlfn.XLOOKUP($A948,ALGLIB_SSA_XAUUSD!$A$2:$A$1001,ALGLIB_SSA_XAUUSD!$B$2:$B$1001,"",0)</f>
        <v/>
      </c>
      <c r="C948" t="str">
        <f>_xlfn.XLOOKUP($A948,ALGLIB_SSA_XAUUSD!$A$2:$A$1001,ALGLIB_SSA_XAUUSD!$C$2:$C$1001,"",0)</f>
        <v/>
      </c>
      <c r="D948" s="1">
        <f>D938+(D950-D938)*10/12</f>
        <v>4717.9666666666662</v>
      </c>
      <c r="E948" s="1">
        <f>E938+(E950-E938)*10/12</f>
        <v>4713.2865233333332</v>
      </c>
      <c r="F948" s="1">
        <f>F938+(F950-F938)*10/12</f>
        <v>4716.5915366666668</v>
      </c>
      <c r="G948" s="1">
        <f>G938+(G950-G938)*10/12</f>
        <v>4726.4752383333334</v>
      </c>
      <c r="H948" s="1">
        <f>H938+(H950-H938)*10/12</f>
        <v>4702.1866833333333</v>
      </c>
      <c r="I948" t="str">
        <f>_xlfn.XLOOKUP($A948,ALGLIB_SSA_XAUUSD!$J$2:$J$1001,ALGLIB_SSA_XAUUSD!$K$2:$K$1001,"",0)</f>
        <v>XAUUSD</v>
      </c>
      <c r="J948" t="str">
        <f>_xlfn.XLOOKUP($A948,ALGLIB_SSA_XAUUSD!$J$2:$J$1001,ALGLIB_SSA_XAUUSD!$L$2:$L$1001,"",0)</f>
        <v>M5</v>
      </c>
      <c r="K948">
        <f>_xlfn.XLOOKUP($A948,ALGLIB_SSA_XAUUSD!$J$2:$J$1001,ALGLIB_SSA_XAUUSD!$M$2:$M$1001,"",0)</f>
        <v>4719.0600000000004</v>
      </c>
      <c r="L948">
        <f>_xlfn.XLOOKUP($A948,ALGLIB_SSA_XAUUSD!$J$2:$J$1001,ALGLIB_SSA_XAUUSD!$N$2:$N$1001,"",0)</f>
        <v>4721.5456000000004</v>
      </c>
      <c r="M948">
        <f>_xlfn.XLOOKUP($A948,ALGLIB_SSA_XAUUSD!$J$2:$J$1001,ALGLIB_SSA_XAUUSD!$O$2:$O$1001,"",0)</f>
        <v>4721.9458000000004</v>
      </c>
      <c r="N948">
        <f>_xlfn.XLOOKUP($A948,ALGLIB_SSA_XAUUSD!$J$2:$J$1001,ALGLIB_SSA_XAUUSD!$P$2:$P$1001,"",0)</f>
        <v>4725.0539500000004</v>
      </c>
      <c r="O948">
        <f>_xlfn.XLOOKUP($A948,ALGLIB_SSA_XAUUSD!$J$2:$J$1001,ALGLIB_SSA_XAUUSD!$Q$2:$Q$1001,"",0)</f>
        <v>4720.1426700000002</v>
      </c>
      <c r="R948">
        <f t="shared" si="210"/>
        <v>1775681400</v>
      </c>
      <c r="S948" t="str">
        <f t="shared" si="211"/>
        <v>XAUUSD</v>
      </c>
      <c r="T948" t="str">
        <f t="shared" si="212"/>
        <v>M5</v>
      </c>
      <c r="U948">
        <f t="shared" si="213"/>
        <v>4719.0600000000004</v>
      </c>
      <c r="V948">
        <f t="shared" si="214"/>
        <v>4713.2865233333332</v>
      </c>
      <c r="W948">
        <f t="shared" si="215"/>
        <v>4716.5915366666668</v>
      </c>
      <c r="X948">
        <f t="shared" si="216"/>
        <v>4721.5456000000004</v>
      </c>
      <c r="Y948">
        <f t="shared" si="217"/>
        <v>4721.9458000000004</v>
      </c>
      <c r="Z948">
        <f t="shared" si="218"/>
        <v>4726.4752383333334</v>
      </c>
      <c r="AA948">
        <f t="shared" si="219"/>
        <v>4725.0539500000004</v>
      </c>
      <c r="AB948">
        <f t="shared" si="220"/>
        <v>4702.1866833333333</v>
      </c>
      <c r="AC948">
        <f t="shared" si="221"/>
        <v>4720.1426700000002</v>
      </c>
      <c r="AE948">
        <f t="shared" si="222"/>
        <v>4721.5456000000004</v>
      </c>
      <c r="AF948">
        <f t="shared" si="223"/>
        <v>4726.4752383333334</v>
      </c>
      <c r="AG948">
        <f t="shared" si="224"/>
        <v>4702.1866833333333</v>
      </c>
    </row>
    <row r="949" spans="1:33" x14ac:dyDescent="0.55000000000000004">
      <c r="A949">
        <f>ALGLIB_SSA_XAUUSD!J949</f>
        <v>1775681700</v>
      </c>
      <c r="B949" t="str">
        <f>_xlfn.XLOOKUP($A949,ALGLIB_SSA_XAUUSD!$A$2:$A$1001,ALGLIB_SSA_XAUUSD!$B$2:$B$1001,"",0)</f>
        <v/>
      </c>
      <c r="C949" t="str">
        <f>_xlfn.XLOOKUP($A949,ALGLIB_SSA_XAUUSD!$A$2:$A$1001,ALGLIB_SSA_XAUUSD!$C$2:$C$1001,"",0)</f>
        <v/>
      </c>
      <c r="D949" s="1">
        <f>D938+(D950-D938)*11/12</f>
        <v>4717.833333333333</v>
      </c>
      <c r="E949" s="1">
        <f>E938+(E950-E938)*11/12</f>
        <v>4713.3115716666671</v>
      </c>
      <c r="F949" s="1">
        <f>F938+(F950-F938)*11/12</f>
        <v>4716.3590433333329</v>
      </c>
      <c r="G949" s="1">
        <f>G938+(G950-G938)*11/12</f>
        <v>4726.2754891666673</v>
      </c>
      <c r="H949" s="1">
        <f>H938+(H950-H938)*11/12</f>
        <v>4702.0496366666666</v>
      </c>
      <c r="I949" t="str">
        <f>_xlfn.XLOOKUP($A949,ALGLIB_SSA_XAUUSD!$J$2:$J$1001,ALGLIB_SSA_XAUUSD!$K$2:$K$1001,"",0)</f>
        <v>XAUUSD</v>
      </c>
      <c r="J949" t="str">
        <f>_xlfn.XLOOKUP($A949,ALGLIB_SSA_XAUUSD!$J$2:$J$1001,ALGLIB_SSA_XAUUSD!$L$2:$L$1001,"",0)</f>
        <v>M5</v>
      </c>
      <c r="K949">
        <f>_xlfn.XLOOKUP($A949,ALGLIB_SSA_XAUUSD!$J$2:$J$1001,ALGLIB_SSA_XAUUSD!$M$2:$M$1001,"",0)</f>
        <v>4719.3</v>
      </c>
      <c r="L949">
        <f>_xlfn.XLOOKUP($A949,ALGLIB_SSA_XAUUSD!$J$2:$J$1001,ALGLIB_SSA_XAUUSD!$N$2:$N$1001,"",0)</f>
        <v>4720.80843</v>
      </c>
      <c r="M949">
        <f>_xlfn.XLOOKUP($A949,ALGLIB_SSA_XAUUSD!$J$2:$J$1001,ALGLIB_SSA_XAUUSD!$O$2:$O$1001,"",0)</f>
        <v>4721.3771200000001</v>
      </c>
      <c r="N949">
        <f>_xlfn.XLOOKUP($A949,ALGLIB_SSA_XAUUSD!$J$2:$J$1001,ALGLIB_SSA_XAUUSD!$P$2:$P$1001,"",0)</f>
        <v>4725.23434</v>
      </c>
      <c r="O949">
        <f>_xlfn.XLOOKUP($A949,ALGLIB_SSA_XAUUSD!$J$2:$J$1001,ALGLIB_SSA_XAUUSD!$Q$2:$Q$1001,"",0)</f>
        <v>4718.9312300000001</v>
      </c>
      <c r="R949">
        <f t="shared" si="210"/>
        <v>1775681700</v>
      </c>
      <c r="S949" t="str">
        <f t="shared" si="211"/>
        <v>XAUUSD</v>
      </c>
      <c r="T949" t="str">
        <f t="shared" si="212"/>
        <v>M5</v>
      </c>
      <c r="U949">
        <f t="shared" si="213"/>
        <v>4719.3</v>
      </c>
      <c r="V949">
        <f t="shared" si="214"/>
        <v>4713.3115716666671</v>
      </c>
      <c r="W949">
        <f t="shared" si="215"/>
        <v>4716.3590433333329</v>
      </c>
      <c r="X949">
        <f t="shared" si="216"/>
        <v>4720.80843</v>
      </c>
      <c r="Y949">
        <f t="shared" si="217"/>
        <v>4721.3771200000001</v>
      </c>
      <c r="Z949">
        <f t="shared" si="218"/>
        <v>4726.2754891666673</v>
      </c>
      <c r="AA949">
        <f t="shared" si="219"/>
        <v>4725.23434</v>
      </c>
      <c r="AB949">
        <f t="shared" si="220"/>
        <v>4702.0496366666666</v>
      </c>
      <c r="AC949">
        <f t="shared" si="221"/>
        <v>4718.9312300000001</v>
      </c>
      <c r="AE949">
        <f t="shared" si="222"/>
        <v>4720.80843</v>
      </c>
      <c r="AF949">
        <f t="shared" si="223"/>
        <v>4726.2754891666673</v>
      </c>
      <c r="AG949">
        <f t="shared" si="224"/>
        <v>4702.0496366666666</v>
      </c>
    </row>
    <row r="950" spans="1:33" x14ac:dyDescent="0.55000000000000004">
      <c r="A950">
        <f>ALGLIB_SSA_XAUUSD!J950</f>
        <v>1775685600</v>
      </c>
      <c r="B950" t="str">
        <f>_xlfn.XLOOKUP($A950,ALGLIB_SSA_XAUUSD!$A$2:$A$1001,ALGLIB_SSA_XAUUSD!$B$2:$B$1001,"",0)</f>
        <v>XAUUSD</v>
      </c>
      <c r="C950" t="str">
        <f>_xlfn.XLOOKUP($A950,ALGLIB_SSA_XAUUSD!$A$2:$A$1001,ALGLIB_SSA_XAUUSD!$C$2:$C$1001,"",0)</f>
        <v>H1</v>
      </c>
      <c r="D950" s="2">
        <f>_xlfn.XLOOKUP($A950,ALGLIB_SSA_XAUUSD!$A$2:$A$1001,ALGLIB_SSA_XAUUSD!$D$2:$D$1001,"",0)</f>
        <v>4717.7</v>
      </c>
      <c r="E950" s="2">
        <f>_xlfn.XLOOKUP($A950,ALGLIB_SSA_XAUUSD!$A$2:$A$1001,ALGLIB_SSA_XAUUSD!$E$2:$E$1001,"",0)</f>
        <v>4713.33662</v>
      </c>
      <c r="F950" s="2">
        <f>_xlfn.XLOOKUP($A950,ALGLIB_SSA_XAUUSD!$A$2:$A$1001,ALGLIB_SSA_XAUUSD!$F$2:$F$1001,"",0)</f>
        <v>4716.12655</v>
      </c>
      <c r="G950" s="2">
        <f>_xlfn.XLOOKUP($A950,ALGLIB_SSA_XAUUSD!$A$2:$A$1001,ALGLIB_SSA_XAUUSD!$G$2:$G$1001,"",0)</f>
        <v>4726.0757400000002</v>
      </c>
      <c r="H950" s="2">
        <f>_xlfn.XLOOKUP($A950,ALGLIB_SSA_XAUUSD!$A$2:$A$1001,ALGLIB_SSA_XAUUSD!$H$2:$H$1001,"",0)</f>
        <v>4701.9125899999999</v>
      </c>
      <c r="I950" t="str">
        <f>_xlfn.XLOOKUP($A950,ALGLIB_SSA_XAUUSD!$J$2:$J$1001,ALGLIB_SSA_XAUUSD!$K$2:$K$1001,"",0)</f>
        <v>XAUUSD</v>
      </c>
      <c r="J950" t="str">
        <f>_xlfn.XLOOKUP($A950,ALGLIB_SSA_XAUUSD!$J$2:$J$1001,ALGLIB_SSA_XAUUSD!$L$2:$L$1001,"",0)</f>
        <v>M5</v>
      </c>
      <c r="K950">
        <f>_xlfn.XLOOKUP($A950,ALGLIB_SSA_XAUUSD!$J$2:$J$1001,ALGLIB_SSA_XAUUSD!$M$2:$M$1001,"",0)</f>
        <v>4727.51</v>
      </c>
      <c r="L950">
        <f>_xlfn.XLOOKUP($A950,ALGLIB_SSA_XAUUSD!$J$2:$J$1001,ALGLIB_SSA_XAUUSD!$N$2:$N$1001,"",0)</f>
        <v>4719.7038499999999</v>
      </c>
      <c r="M950">
        <f>_xlfn.XLOOKUP($A950,ALGLIB_SSA_XAUUSD!$J$2:$J$1001,ALGLIB_SSA_XAUUSD!$O$2:$O$1001,"",0)</f>
        <v>4720.5404799999997</v>
      </c>
      <c r="N950">
        <f>_xlfn.XLOOKUP($A950,ALGLIB_SSA_XAUUSD!$J$2:$J$1001,ALGLIB_SSA_XAUUSD!$P$2:$P$1001,"",0)</f>
        <v>4724.9138300000004</v>
      </c>
      <c r="O950">
        <f>_xlfn.XLOOKUP($A950,ALGLIB_SSA_XAUUSD!$J$2:$J$1001,ALGLIB_SSA_XAUUSD!$Q$2:$Q$1001,"",0)</f>
        <v>4717.1239500000001</v>
      </c>
      <c r="R950">
        <f t="shared" si="210"/>
        <v>1775685600</v>
      </c>
      <c r="S950" t="str">
        <f t="shared" si="211"/>
        <v>XAUUSD</v>
      </c>
      <c r="T950" t="str">
        <f t="shared" si="212"/>
        <v>M5</v>
      </c>
      <c r="U950">
        <f t="shared" si="213"/>
        <v>4727.51</v>
      </c>
      <c r="V950">
        <f t="shared" si="214"/>
        <v>4713.33662</v>
      </c>
      <c r="W950">
        <f t="shared" si="215"/>
        <v>4716.12655</v>
      </c>
      <c r="X950">
        <f t="shared" si="216"/>
        <v>4719.7038499999999</v>
      </c>
      <c r="Y950">
        <f t="shared" si="217"/>
        <v>4720.5404799999997</v>
      </c>
      <c r="Z950">
        <f t="shared" si="218"/>
        <v>4726.0757400000002</v>
      </c>
      <c r="AA950">
        <f t="shared" si="219"/>
        <v>4724.9138300000004</v>
      </c>
      <c r="AB950">
        <f t="shared" si="220"/>
        <v>4701.9125899999999</v>
      </c>
      <c r="AC950">
        <f t="shared" si="221"/>
        <v>4717.1239500000001</v>
      </c>
      <c r="AE950">
        <f t="shared" si="222"/>
        <v>4719.7038499999999</v>
      </c>
      <c r="AF950">
        <f t="shared" si="223"/>
        <v>4726.0757400000002</v>
      </c>
      <c r="AG950">
        <f t="shared" si="224"/>
        <v>4701.9125899999999</v>
      </c>
    </row>
    <row r="951" spans="1:33" x14ac:dyDescent="0.55000000000000004">
      <c r="A951">
        <f>ALGLIB_SSA_XAUUSD!J951</f>
        <v>1775685900</v>
      </c>
      <c r="B951" t="str">
        <f>_xlfn.XLOOKUP($A951,ALGLIB_SSA_XAUUSD!$A$2:$A$1001,ALGLIB_SSA_XAUUSD!$B$2:$B$1001,"",0)</f>
        <v/>
      </c>
      <c r="C951" t="str">
        <f>_xlfn.XLOOKUP($A951,ALGLIB_SSA_XAUUSD!$A$2:$A$1001,ALGLIB_SSA_XAUUSD!$C$2:$C$1001,"",0)</f>
        <v/>
      </c>
      <c r="D951" s="1">
        <f>D950+(D962-D950)*1/12</f>
        <v>4717.53</v>
      </c>
      <c r="E951" s="1">
        <f>E950+(E962-E950)*1/12</f>
        <v>4713.5861008333331</v>
      </c>
      <c r="F951" s="1">
        <f>F950+(F962-F950)*1/12</f>
        <v>4716.1350433333337</v>
      </c>
      <c r="G951" s="1">
        <f>G950+(G962-G950)*1/12</f>
        <v>4726.0405441666671</v>
      </c>
      <c r="H951" s="1">
        <f>H950+(H962-H950)*1/12</f>
        <v>4701.9991816666661</v>
      </c>
      <c r="I951" t="str">
        <f>_xlfn.XLOOKUP($A951,ALGLIB_SSA_XAUUSD!$J$2:$J$1001,ALGLIB_SSA_XAUUSD!$K$2:$K$1001,"",0)</f>
        <v>XAUUSD</v>
      </c>
      <c r="J951" t="str">
        <f>_xlfn.XLOOKUP($A951,ALGLIB_SSA_XAUUSD!$J$2:$J$1001,ALGLIB_SSA_XAUUSD!$L$2:$L$1001,"",0)</f>
        <v>M5</v>
      </c>
      <c r="K951">
        <f>_xlfn.XLOOKUP($A951,ALGLIB_SSA_XAUUSD!$J$2:$J$1001,ALGLIB_SSA_XAUUSD!$M$2:$M$1001,"",0)</f>
        <v>4722.29</v>
      </c>
      <c r="L951">
        <f>_xlfn.XLOOKUP($A951,ALGLIB_SSA_XAUUSD!$J$2:$J$1001,ALGLIB_SSA_XAUUSD!$N$2:$N$1001,"",0)</f>
        <v>4718.08518</v>
      </c>
      <c r="M951">
        <f>_xlfn.XLOOKUP($A951,ALGLIB_SSA_XAUUSD!$J$2:$J$1001,ALGLIB_SSA_XAUUSD!$O$2:$O$1001,"",0)</f>
        <v>4719.3128299999998</v>
      </c>
      <c r="N951">
        <f>_xlfn.XLOOKUP($A951,ALGLIB_SSA_XAUUSD!$J$2:$J$1001,ALGLIB_SSA_XAUUSD!$P$2:$P$1001,"",0)</f>
        <v>4723.7262600000004</v>
      </c>
      <c r="O951">
        <f>_xlfn.XLOOKUP($A951,ALGLIB_SSA_XAUUSD!$J$2:$J$1001,ALGLIB_SSA_XAUUSD!$Q$2:$Q$1001,"",0)</f>
        <v>4714.7631000000001</v>
      </c>
      <c r="R951">
        <f t="shared" si="210"/>
        <v>1775685900</v>
      </c>
      <c r="S951" t="str">
        <f t="shared" si="211"/>
        <v>XAUUSD</v>
      </c>
      <c r="T951" t="str">
        <f t="shared" si="212"/>
        <v>M5</v>
      </c>
      <c r="U951">
        <f t="shared" si="213"/>
        <v>4722.29</v>
      </c>
      <c r="V951">
        <f t="shared" si="214"/>
        <v>4713.5861008333331</v>
      </c>
      <c r="W951">
        <f t="shared" si="215"/>
        <v>4716.1350433333337</v>
      </c>
      <c r="X951">
        <f t="shared" si="216"/>
        <v>4718.08518</v>
      </c>
      <c r="Y951">
        <f t="shared" si="217"/>
        <v>4719.3128299999998</v>
      </c>
      <c r="Z951">
        <f t="shared" si="218"/>
        <v>4726.0405441666671</v>
      </c>
      <c r="AA951">
        <f t="shared" si="219"/>
        <v>4723.7262600000004</v>
      </c>
      <c r="AB951">
        <f t="shared" si="220"/>
        <v>4701.9991816666661</v>
      </c>
      <c r="AC951">
        <f t="shared" si="221"/>
        <v>4714.7631000000001</v>
      </c>
      <c r="AE951">
        <f t="shared" si="222"/>
        <v>4718.08518</v>
      </c>
      <c r="AF951">
        <f t="shared" si="223"/>
        <v>4726.0405441666671</v>
      </c>
      <c r="AG951">
        <f t="shared" si="224"/>
        <v>4701.9991816666661</v>
      </c>
    </row>
    <row r="952" spans="1:33" x14ac:dyDescent="0.55000000000000004">
      <c r="A952">
        <f>ALGLIB_SSA_XAUUSD!J952</f>
        <v>1775686200</v>
      </c>
      <c r="B952" t="str">
        <f>_xlfn.XLOOKUP($A952,ALGLIB_SSA_XAUUSD!$A$2:$A$1001,ALGLIB_SSA_XAUUSD!$B$2:$B$1001,"",0)</f>
        <v/>
      </c>
      <c r="C952" t="str">
        <f>_xlfn.XLOOKUP($A952,ALGLIB_SSA_XAUUSD!$A$2:$A$1001,ALGLIB_SSA_XAUUSD!$C$2:$C$1001,"",0)</f>
        <v/>
      </c>
      <c r="D952" s="1">
        <f>D950+(D962-D950)*2/12</f>
        <v>4717.3599999999997</v>
      </c>
      <c r="E952" s="1">
        <f>E950+(E962-E950)*2/12</f>
        <v>4713.8355816666663</v>
      </c>
      <c r="F952" s="1">
        <f>F950+(F962-F950)*2/12</f>
        <v>4716.1435366666665</v>
      </c>
      <c r="G952" s="1">
        <f>G950+(G962-G950)*2/12</f>
        <v>4726.005348333334</v>
      </c>
      <c r="H952" s="1">
        <f>H950+(H962-H950)*2/12</f>
        <v>4702.0857733333332</v>
      </c>
      <c r="I952" t="str">
        <f>_xlfn.XLOOKUP($A952,ALGLIB_SSA_XAUUSD!$J$2:$J$1001,ALGLIB_SSA_XAUUSD!$K$2:$K$1001,"",0)</f>
        <v>XAUUSD</v>
      </c>
      <c r="J952" t="str">
        <f>_xlfn.XLOOKUP($A952,ALGLIB_SSA_XAUUSD!$J$2:$J$1001,ALGLIB_SSA_XAUUSD!$L$2:$L$1001,"",0)</f>
        <v>M5</v>
      </c>
      <c r="K952">
        <f>_xlfn.XLOOKUP($A952,ALGLIB_SSA_XAUUSD!$J$2:$J$1001,ALGLIB_SSA_XAUUSD!$M$2:$M$1001,"",0)</f>
        <v>4711.97</v>
      </c>
      <c r="L952">
        <f>_xlfn.XLOOKUP($A952,ALGLIB_SSA_XAUUSD!$J$2:$J$1001,ALGLIB_SSA_XAUUSD!$N$2:$N$1001,"",0)</f>
        <v>4716.2950099999998</v>
      </c>
      <c r="M952">
        <f>_xlfn.XLOOKUP($A952,ALGLIB_SSA_XAUUSD!$J$2:$J$1001,ALGLIB_SSA_XAUUSD!$O$2:$O$1001,"",0)</f>
        <v>4717.8039200000003</v>
      </c>
      <c r="N952">
        <f>_xlfn.XLOOKUP($A952,ALGLIB_SSA_XAUUSD!$J$2:$J$1001,ALGLIB_SSA_XAUUSD!$P$2:$P$1001,"",0)</f>
        <v>4721.8775400000004</v>
      </c>
      <c r="O952">
        <f>_xlfn.XLOOKUP($A952,ALGLIB_SSA_XAUUSD!$J$2:$J$1001,ALGLIB_SSA_XAUUSD!$Q$2:$Q$1001,"",0)</f>
        <v>4712.1874200000002</v>
      </c>
      <c r="R952">
        <f t="shared" si="210"/>
        <v>1775686200</v>
      </c>
      <c r="S952" t="str">
        <f t="shared" si="211"/>
        <v>XAUUSD</v>
      </c>
      <c r="T952" t="str">
        <f t="shared" si="212"/>
        <v>M5</v>
      </c>
      <c r="U952">
        <f t="shared" si="213"/>
        <v>4711.97</v>
      </c>
      <c r="V952">
        <f t="shared" si="214"/>
        <v>4713.8355816666663</v>
      </c>
      <c r="W952">
        <f t="shared" si="215"/>
        <v>4716.1435366666665</v>
      </c>
      <c r="X952">
        <f t="shared" si="216"/>
        <v>4716.2950099999998</v>
      </c>
      <c r="Y952">
        <f t="shared" si="217"/>
        <v>4717.8039200000003</v>
      </c>
      <c r="Z952">
        <f t="shared" si="218"/>
        <v>4726.005348333334</v>
      </c>
      <c r="AA952">
        <f t="shared" si="219"/>
        <v>4721.8775400000004</v>
      </c>
      <c r="AB952">
        <f t="shared" si="220"/>
        <v>4702.0857733333332</v>
      </c>
      <c r="AC952">
        <f t="shared" si="221"/>
        <v>4712.1874200000002</v>
      </c>
      <c r="AE952">
        <f t="shared" si="222"/>
        <v>4716.2950099999998</v>
      </c>
      <c r="AF952">
        <f t="shared" si="223"/>
        <v>4726.005348333334</v>
      </c>
      <c r="AG952">
        <f t="shared" si="224"/>
        <v>4702.0857733333332</v>
      </c>
    </row>
    <row r="953" spans="1:33" x14ac:dyDescent="0.55000000000000004">
      <c r="A953">
        <f>ALGLIB_SSA_XAUUSD!J953</f>
        <v>1775686500</v>
      </c>
      <c r="B953" t="str">
        <f>_xlfn.XLOOKUP($A953,ALGLIB_SSA_XAUUSD!$A$2:$A$1001,ALGLIB_SSA_XAUUSD!$B$2:$B$1001,"",0)</f>
        <v/>
      </c>
      <c r="C953" t="str">
        <f>_xlfn.XLOOKUP($A953,ALGLIB_SSA_XAUUSD!$A$2:$A$1001,ALGLIB_SSA_XAUUSD!$C$2:$C$1001,"",0)</f>
        <v/>
      </c>
      <c r="D953" s="1">
        <f>D950+(D962-D950)*3/12</f>
        <v>4717.1899999999996</v>
      </c>
      <c r="E953" s="1">
        <f>E950+(E962-E950)*3/12</f>
        <v>4714.0850625000003</v>
      </c>
      <c r="F953" s="1">
        <f>F950+(F962-F950)*3/12</f>
        <v>4716.1520300000002</v>
      </c>
      <c r="G953" s="1">
        <f>G950+(G962-G950)*3/12</f>
        <v>4725.9701525</v>
      </c>
      <c r="H953" s="1">
        <f>H950+(H962-H950)*3/12</f>
        <v>4702.1723650000004</v>
      </c>
      <c r="I953" t="str">
        <f>_xlfn.XLOOKUP($A953,ALGLIB_SSA_XAUUSD!$J$2:$J$1001,ALGLIB_SSA_XAUUSD!$K$2:$K$1001,"",0)</f>
        <v>XAUUSD</v>
      </c>
      <c r="J953" t="str">
        <f>_xlfn.XLOOKUP($A953,ALGLIB_SSA_XAUUSD!$J$2:$J$1001,ALGLIB_SSA_XAUUSD!$L$2:$L$1001,"",0)</f>
        <v>M5</v>
      </c>
      <c r="K953">
        <f>_xlfn.XLOOKUP($A953,ALGLIB_SSA_XAUUSD!$J$2:$J$1001,ALGLIB_SSA_XAUUSD!$M$2:$M$1001,"",0)</f>
        <v>4711.67</v>
      </c>
      <c r="L953">
        <f>_xlfn.XLOOKUP($A953,ALGLIB_SSA_XAUUSD!$J$2:$J$1001,ALGLIB_SSA_XAUUSD!$N$2:$N$1001,"",0)</f>
        <v>4714.8555699999997</v>
      </c>
      <c r="M953">
        <f>_xlfn.XLOOKUP($A953,ALGLIB_SSA_XAUUSD!$J$2:$J$1001,ALGLIB_SSA_XAUUSD!$O$2:$O$1001,"",0)</f>
        <v>4716.3297499999999</v>
      </c>
      <c r="N953">
        <f>_xlfn.XLOOKUP($A953,ALGLIB_SSA_XAUUSD!$J$2:$J$1001,ALGLIB_SSA_XAUUSD!$P$2:$P$1001,"",0)</f>
        <v>4719.81149</v>
      </c>
      <c r="O953">
        <f>_xlfn.XLOOKUP($A953,ALGLIB_SSA_XAUUSD!$J$2:$J$1001,ALGLIB_SSA_XAUUSD!$Q$2:$Q$1001,"",0)</f>
        <v>4710.0498799999996</v>
      </c>
      <c r="R953">
        <f t="shared" si="210"/>
        <v>1775686500</v>
      </c>
      <c r="S953" t="str">
        <f t="shared" si="211"/>
        <v>XAUUSD</v>
      </c>
      <c r="T953" t="str">
        <f t="shared" si="212"/>
        <v>M5</v>
      </c>
      <c r="U953">
        <f t="shared" si="213"/>
        <v>4711.67</v>
      </c>
      <c r="V953">
        <f t="shared" si="214"/>
        <v>4714.0850625000003</v>
      </c>
      <c r="W953">
        <f t="shared" si="215"/>
        <v>4716.1520300000002</v>
      </c>
      <c r="X953">
        <f t="shared" si="216"/>
        <v>4714.8555699999997</v>
      </c>
      <c r="Y953">
        <f t="shared" si="217"/>
        <v>4716.3297499999999</v>
      </c>
      <c r="Z953">
        <f t="shared" si="218"/>
        <v>4725.9701525</v>
      </c>
      <c r="AA953">
        <f t="shared" si="219"/>
        <v>4719.81149</v>
      </c>
      <c r="AB953">
        <f t="shared" si="220"/>
        <v>4702.1723650000004</v>
      </c>
      <c r="AC953">
        <f t="shared" si="221"/>
        <v>4710.0498799999996</v>
      </c>
      <c r="AE953">
        <f t="shared" si="222"/>
        <v>4714.8555699999997</v>
      </c>
      <c r="AF953">
        <f t="shared" si="223"/>
        <v>4725.9701525</v>
      </c>
      <c r="AG953">
        <f t="shared" si="224"/>
        <v>4702.1723650000004</v>
      </c>
    </row>
    <row r="954" spans="1:33" x14ac:dyDescent="0.55000000000000004">
      <c r="A954">
        <f>ALGLIB_SSA_XAUUSD!J954</f>
        <v>1775686800</v>
      </c>
      <c r="B954" t="str">
        <f>_xlfn.XLOOKUP($A954,ALGLIB_SSA_XAUUSD!$A$2:$A$1001,ALGLIB_SSA_XAUUSD!$B$2:$B$1001,"",0)</f>
        <v/>
      </c>
      <c r="C954" t="str">
        <f>_xlfn.XLOOKUP($A954,ALGLIB_SSA_XAUUSD!$A$2:$A$1001,ALGLIB_SSA_XAUUSD!$C$2:$C$1001,"",0)</f>
        <v/>
      </c>
      <c r="D954" s="1">
        <f>D950+(D962-D950)*4/12</f>
        <v>4717.0199999999995</v>
      </c>
      <c r="E954" s="1">
        <f>E950+(E962-E950)*4/12</f>
        <v>4714.3345433333334</v>
      </c>
      <c r="F954" s="1">
        <f>F950+(F962-F950)*4/12</f>
        <v>4716.160523333333</v>
      </c>
      <c r="G954" s="1">
        <f>G950+(G962-G950)*4/12</f>
        <v>4725.9349566666669</v>
      </c>
      <c r="H954" s="1">
        <f>H950+(H962-H950)*4/12</f>
        <v>4702.2589566666666</v>
      </c>
      <c r="I954" t="str">
        <f>_xlfn.XLOOKUP($A954,ALGLIB_SSA_XAUUSD!$J$2:$J$1001,ALGLIB_SSA_XAUUSD!$K$2:$K$1001,"",0)</f>
        <v>XAUUSD</v>
      </c>
      <c r="J954" t="str">
        <f>_xlfn.XLOOKUP($A954,ALGLIB_SSA_XAUUSD!$J$2:$J$1001,ALGLIB_SSA_XAUUSD!$L$2:$L$1001,"",0)</f>
        <v>M5</v>
      </c>
      <c r="K954">
        <f>_xlfn.XLOOKUP($A954,ALGLIB_SSA_XAUUSD!$J$2:$J$1001,ALGLIB_SSA_XAUUSD!$M$2:$M$1001,"",0)</f>
        <v>4712.42</v>
      </c>
      <c r="L954">
        <f>_xlfn.XLOOKUP($A954,ALGLIB_SSA_XAUUSD!$J$2:$J$1001,ALGLIB_SSA_XAUUSD!$N$2:$N$1001,"",0)</f>
        <v>4713.9761200000003</v>
      </c>
      <c r="M954">
        <f>_xlfn.XLOOKUP($A954,ALGLIB_SSA_XAUUSD!$J$2:$J$1001,ALGLIB_SSA_XAUUSD!$O$2:$O$1001,"",0)</f>
        <v>4715.1529300000002</v>
      </c>
      <c r="N954">
        <f>_xlfn.XLOOKUP($A954,ALGLIB_SSA_XAUUSD!$J$2:$J$1001,ALGLIB_SSA_XAUUSD!$P$2:$P$1001,"",0)</f>
        <v>4718.02999</v>
      </c>
      <c r="O954">
        <f>_xlfn.XLOOKUP($A954,ALGLIB_SSA_XAUUSD!$J$2:$J$1001,ALGLIB_SSA_XAUUSD!$Q$2:$Q$1001,"",0)</f>
        <v>4708.6918100000003</v>
      </c>
      <c r="R954">
        <f t="shared" si="210"/>
        <v>1775686800</v>
      </c>
      <c r="S954" t="str">
        <f t="shared" si="211"/>
        <v>XAUUSD</v>
      </c>
      <c r="T954" t="str">
        <f t="shared" si="212"/>
        <v>M5</v>
      </c>
      <c r="U954">
        <f t="shared" si="213"/>
        <v>4712.42</v>
      </c>
      <c r="V954">
        <f t="shared" si="214"/>
        <v>4714.3345433333334</v>
      </c>
      <c r="W954">
        <f t="shared" si="215"/>
        <v>4716.160523333333</v>
      </c>
      <c r="X954">
        <f t="shared" si="216"/>
        <v>4713.9761200000003</v>
      </c>
      <c r="Y954">
        <f t="shared" si="217"/>
        <v>4715.1529300000002</v>
      </c>
      <c r="Z954">
        <f t="shared" si="218"/>
        <v>4725.9349566666669</v>
      </c>
      <c r="AA954">
        <f t="shared" si="219"/>
        <v>4718.02999</v>
      </c>
      <c r="AB954">
        <f t="shared" si="220"/>
        <v>4702.2589566666666</v>
      </c>
      <c r="AC954">
        <f t="shared" si="221"/>
        <v>4708.6918100000003</v>
      </c>
      <c r="AE954">
        <f t="shared" si="222"/>
        <v>4713.9761200000003</v>
      </c>
      <c r="AF954">
        <f t="shared" si="223"/>
        <v>4725.9349566666669</v>
      </c>
      <c r="AG954">
        <f t="shared" si="224"/>
        <v>4702.2589566666666</v>
      </c>
    </row>
    <row r="955" spans="1:33" x14ac:dyDescent="0.55000000000000004">
      <c r="A955">
        <f>ALGLIB_SSA_XAUUSD!J955</f>
        <v>1775687100</v>
      </c>
      <c r="B955" t="str">
        <f>_xlfn.XLOOKUP($A955,ALGLIB_SSA_XAUUSD!$A$2:$A$1001,ALGLIB_SSA_XAUUSD!$B$2:$B$1001,"",0)</f>
        <v/>
      </c>
      <c r="C955" t="str">
        <f>_xlfn.XLOOKUP($A955,ALGLIB_SSA_XAUUSD!$A$2:$A$1001,ALGLIB_SSA_XAUUSD!$C$2:$C$1001,"",0)</f>
        <v/>
      </c>
      <c r="D955" s="1">
        <f>D950+(D962-D950)*5/12</f>
        <v>4716.8499999999995</v>
      </c>
      <c r="E955" s="1">
        <f>E950+(E962-E950)*5/12</f>
        <v>4714.5840241666665</v>
      </c>
      <c r="F955" s="1">
        <f>F950+(F962-F950)*5/12</f>
        <v>4716.1690166666667</v>
      </c>
      <c r="G955" s="1">
        <f>G950+(G962-G950)*5/12</f>
        <v>4725.8997608333339</v>
      </c>
      <c r="H955" s="1">
        <f>H950+(H962-H950)*5/12</f>
        <v>4702.3455483333328</v>
      </c>
      <c r="I955" t="str">
        <f>_xlfn.XLOOKUP($A955,ALGLIB_SSA_XAUUSD!$J$2:$J$1001,ALGLIB_SSA_XAUUSD!$K$2:$K$1001,"",0)</f>
        <v>XAUUSD</v>
      </c>
      <c r="J955" t="str">
        <f>_xlfn.XLOOKUP($A955,ALGLIB_SSA_XAUUSD!$J$2:$J$1001,ALGLIB_SSA_XAUUSD!$L$2:$L$1001,"",0)</f>
        <v>M5</v>
      </c>
      <c r="K955">
        <f>_xlfn.XLOOKUP($A955,ALGLIB_SSA_XAUUSD!$J$2:$J$1001,ALGLIB_SSA_XAUUSD!$M$2:$M$1001,"",0)</f>
        <v>4713.3100000000004</v>
      </c>
      <c r="L955">
        <f>_xlfn.XLOOKUP($A955,ALGLIB_SSA_XAUUSD!$J$2:$J$1001,ALGLIB_SSA_XAUUSD!$N$2:$N$1001,"",0)</f>
        <v>4713.7100899999996</v>
      </c>
      <c r="M955">
        <f>_xlfn.XLOOKUP($A955,ALGLIB_SSA_XAUUSD!$J$2:$J$1001,ALGLIB_SSA_XAUUSD!$O$2:$O$1001,"",0)</f>
        <v>4714.4315100000003</v>
      </c>
      <c r="N955">
        <f>_xlfn.XLOOKUP($A955,ALGLIB_SSA_XAUUSD!$J$2:$J$1001,ALGLIB_SSA_XAUUSD!$P$2:$P$1001,"",0)</f>
        <v>4716.9073799999996</v>
      </c>
      <c r="O955">
        <f>_xlfn.XLOOKUP($A955,ALGLIB_SSA_XAUUSD!$J$2:$J$1001,ALGLIB_SSA_XAUUSD!$Q$2:$Q$1001,"",0)</f>
        <v>4708.3400199999996</v>
      </c>
      <c r="R955">
        <f t="shared" si="210"/>
        <v>1775687100</v>
      </c>
      <c r="S955" t="str">
        <f t="shared" si="211"/>
        <v>XAUUSD</v>
      </c>
      <c r="T955" t="str">
        <f t="shared" si="212"/>
        <v>M5</v>
      </c>
      <c r="U955">
        <f t="shared" si="213"/>
        <v>4713.3100000000004</v>
      </c>
      <c r="V955">
        <f t="shared" si="214"/>
        <v>4714.5840241666665</v>
      </c>
      <c r="W955">
        <f t="shared" si="215"/>
        <v>4716.1690166666667</v>
      </c>
      <c r="X955">
        <f t="shared" si="216"/>
        <v>4713.7100899999996</v>
      </c>
      <c r="Y955">
        <f t="shared" si="217"/>
        <v>4714.4315100000003</v>
      </c>
      <c r="Z955">
        <f t="shared" si="218"/>
        <v>4725.8997608333339</v>
      </c>
      <c r="AA955">
        <f t="shared" si="219"/>
        <v>4716.9073799999996</v>
      </c>
      <c r="AB955">
        <f t="shared" si="220"/>
        <v>4702.3455483333328</v>
      </c>
      <c r="AC955">
        <f t="shared" si="221"/>
        <v>4708.3400199999996</v>
      </c>
      <c r="AE955">
        <f t="shared" si="222"/>
        <v>4713.7100899999996</v>
      </c>
      <c r="AF955">
        <f t="shared" si="223"/>
        <v>4725.8997608333339</v>
      </c>
      <c r="AG955">
        <f t="shared" si="224"/>
        <v>4702.3455483333328</v>
      </c>
    </row>
    <row r="956" spans="1:33" x14ac:dyDescent="0.55000000000000004">
      <c r="A956">
        <f>ALGLIB_SSA_XAUUSD!J956</f>
        <v>1775687400</v>
      </c>
      <c r="B956" t="str">
        <f>_xlfn.XLOOKUP($A956,ALGLIB_SSA_XAUUSD!$A$2:$A$1001,ALGLIB_SSA_XAUUSD!$B$2:$B$1001,"",0)</f>
        <v/>
      </c>
      <c r="C956" t="str">
        <f>_xlfn.XLOOKUP($A956,ALGLIB_SSA_XAUUSD!$A$2:$A$1001,ALGLIB_SSA_XAUUSD!$C$2:$C$1001,"",0)</f>
        <v/>
      </c>
      <c r="D956" s="1">
        <f>D950+(D962-D950)*6/12</f>
        <v>4716.68</v>
      </c>
      <c r="E956" s="1">
        <f>E950+(E962-E950)*6/12</f>
        <v>4714.8335050000005</v>
      </c>
      <c r="F956" s="1">
        <f>F950+(F962-F950)*6/12</f>
        <v>4716.1775099999995</v>
      </c>
      <c r="G956" s="1">
        <f>G950+(G962-G950)*6/12</f>
        <v>4725.8645649999999</v>
      </c>
      <c r="H956" s="1">
        <f>H950+(H962-H950)*6/12</f>
        <v>4702.4321399999999</v>
      </c>
      <c r="I956" t="str">
        <f>_xlfn.XLOOKUP($A956,ALGLIB_SSA_XAUUSD!$J$2:$J$1001,ALGLIB_SSA_XAUUSD!$K$2:$K$1001,"",0)</f>
        <v>XAUUSD</v>
      </c>
      <c r="J956" t="str">
        <f>_xlfn.XLOOKUP($A956,ALGLIB_SSA_XAUUSD!$J$2:$J$1001,ALGLIB_SSA_XAUUSD!$L$2:$L$1001,"",0)</f>
        <v>M5</v>
      </c>
      <c r="K956">
        <f>_xlfn.XLOOKUP($A956,ALGLIB_SSA_XAUUSD!$J$2:$J$1001,ALGLIB_SSA_XAUUSD!$M$2:$M$1001,"",0)</f>
        <v>4716.7</v>
      </c>
      <c r="L956">
        <f>_xlfn.XLOOKUP($A956,ALGLIB_SSA_XAUUSD!$J$2:$J$1001,ALGLIB_SSA_XAUUSD!$N$2:$N$1001,"",0)</f>
        <v>4713.95046</v>
      </c>
      <c r="M956">
        <f>_xlfn.XLOOKUP($A956,ALGLIB_SSA_XAUUSD!$J$2:$J$1001,ALGLIB_SSA_XAUUSD!$O$2:$O$1001,"",0)</f>
        <v>4714.1909900000001</v>
      </c>
      <c r="N956">
        <f>_xlfn.XLOOKUP($A956,ALGLIB_SSA_XAUUSD!$J$2:$J$1001,ALGLIB_SSA_XAUUSD!$P$2:$P$1001,"",0)</f>
        <v>4716.5631899999998</v>
      </c>
      <c r="O956">
        <f>_xlfn.XLOOKUP($A956,ALGLIB_SSA_XAUUSD!$J$2:$J$1001,ALGLIB_SSA_XAUUSD!$Q$2:$Q$1001,"",0)</f>
        <v>4708.80483</v>
      </c>
      <c r="R956">
        <f t="shared" si="210"/>
        <v>1775687400</v>
      </c>
      <c r="S956" t="str">
        <f t="shared" si="211"/>
        <v>XAUUSD</v>
      </c>
      <c r="T956" t="str">
        <f t="shared" si="212"/>
        <v>M5</v>
      </c>
      <c r="U956">
        <f t="shared" si="213"/>
        <v>4716.7</v>
      </c>
      <c r="V956">
        <f t="shared" si="214"/>
        <v>4714.8335050000005</v>
      </c>
      <c r="W956">
        <f t="shared" si="215"/>
        <v>4716.1775099999995</v>
      </c>
      <c r="X956">
        <f t="shared" si="216"/>
        <v>4713.95046</v>
      </c>
      <c r="Y956">
        <f t="shared" si="217"/>
        <v>4714.1909900000001</v>
      </c>
      <c r="Z956">
        <f t="shared" si="218"/>
        <v>4725.8645649999999</v>
      </c>
      <c r="AA956">
        <f t="shared" si="219"/>
        <v>4716.5631899999998</v>
      </c>
      <c r="AB956">
        <f t="shared" si="220"/>
        <v>4702.4321399999999</v>
      </c>
      <c r="AC956">
        <f t="shared" si="221"/>
        <v>4708.80483</v>
      </c>
      <c r="AE956">
        <f t="shared" si="222"/>
        <v>4713.95046</v>
      </c>
      <c r="AF956">
        <f t="shared" si="223"/>
        <v>4725.8645649999999</v>
      </c>
      <c r="AG956">
        <f t="shared" si="224"/>
        <v>4702.4321399999999</v>
      </c>
    </row>
    <row r="957" spans="1:33" x14ac:dyDescent="0.55000000000000004">
      <c r="A957">
        <f>ALGLIB_SSA_XAUUSD!J957</f>
        <v>1775687700</v>
      </c>
      <c r="B957" t="str">
        <f>_xlfn.XLOOKUP($A957,ALGLIB_SSA_XAUUSD!$A$2:$A$1001,ALGLIB_SSA_XAUUSD!$B$2:$B$1001,"",0)</f>
        <v/>
      </c>
      <c r="C957" t="str">
        <f>_xlfn.XLOOKUP($A957,ALGLIB_SSA_XAUUSD!$A$2:$A$1001,ALGLIB_SSA_XAUUSD!$C$2:$C$1001,"",0)</f>
        <v/>
      </c>
      <c r="D957" s="1">
        <f>D950+(D962-D950)*7/12</f>
        <v>4716.51</v>
      </c>
      <c r="E957" s="1">
        <f>E950+(E962-E950)*7/12</f>
        <v>4715.0829858333336</v>
      </c>
      <c r="F957" s="1">
        <f>F950+(F962-F950)*7/12</f>
        <v>4716.1860033333332</v>
      </c>
      <c r="G957" s="1">
        <f>G950+(G962-G950)*7/12</f>
        <v>4725.8293691666668</v>
      </c>
      <c r="H957" s="1">
        <f>H950+(H962-H950)*7/12</f>
        <v>4702.518731666667</v>
      </c>
      <c r="I957" t="str">
        <f>_xlfn.XLOOKUP($A957,ALGLIB_SSA_XAUUSD!$J$2:$J$1001,ALGLIB_SSA_XAUUSD!$K$2:$K$1001,"",0)</f>
        <v>XAUUSD</v>
      </c>
      <c r="J957" t="str">
        <f>_xlfn.XLOOKUP($A957,ALGLIB_SSA_XAUUSD!$J$2:$J$1001,ALGLIB_SSA_XAUUSD!$L$2:$L$1001,"",0)</f>
        <v>M5</v>
      </c>
      <c r="K957">
        <f>_xlfn.XLOOKUP($A957,ALGLIB_SSA_XAUUSD!$J$2:$J$1001,ALGLIB_SSA_XAUUSD!$M$2:$M$1001,"",0)</f>
        <v>4713.54</v>
      </c>
      <c r="L957">
        <f>_xlfn.XLOOKUP($A957,ALGLIB_SSA_XAUUSD!$J$2:$J$1001,ALGLIB_SSA_XAUUSD!$N$2:$N$1001,"",0)</f>
        <v>4714.3981999999996</v>
      </c>
      <c r="M957">
        <f>_xlfn.XLOOKUP($A957,ALGLIB_SSA_XAUUSD!$J$2:$J$1001,ALGLIB_SSA_XAUUSD!$O$2:$O$1001,"",0)</f>
        <v>4714.2945900000004</v>
      </c>
      <c r="N957">
        <f>_xlfn.XLOOKUP($A957,ALGLIB_SSA_XAUUSD!$J$2:$J$1001,ALGLIB_SSA_XAUUSD!$P$2:$P$1001,"",0)</f>
        <v>4716.7896600000004</v>
      </c>
      <c r="O957">
        <f>_xlfn.XLOOKUP($A957,ALGLIB_SSA_XAUUSD!$J$2:$J$1001,ALGLIB_SSA_XAUUSD!$Q$2:$Q$1001,"",0)</f>
        <v>4709.8871200000003</v>
      </c>
      <c r="R957">
        <f t="shared" si="210"/>
        <v>1775687700</v>
      </c>
      <c r="S957" t="str">
        <f t="shared" si="211"/>
        <v>XAUUSD</v>
      </c>
      <c r="T957" t="str">
        <f t="shared" si="212"/>
        <v>M5</v>
      </c>
      <c r="U957">
        <f t="shared" si="213"/>
        <v>4713.54</v>
      </c>
      <c r="V957">
        <f t="shared" si="214"/>
        <v>4715.0829858333336</v>
      </c>
      <c r="W957">
        <f t="shared" si="215"/>
        <v>4716.1860033333332</v>
      </c>
      <c r="X957">
        <f t="shared" si="216"/>
        <v>4714.3981999999996</v>
      </c>
      <c r="Y957">
        <f t="shared" si="217"/>
        <v>4714.2945900000004</v>
      </c>
      <c r="Z957">
        <f t="shared" si="218"/>
        <v>4725.8293691666668</v>
      </c>
      <c r="AA957">
        <f t="shared" si="219"/>
        <v>4716.7896600000004</v>
      </c>
      <c r="AB957">
        <f t="shared" si="220"/>
        <v>4702.518731666667</v>
      </c>
      <c r="AC957">
        <f t="shared" si="221"/>
        <v>4709.8871200000003</v>
      </c>
      <c r="AE957">
        <f t="shared" si="222"/>
        <v>4714.3981999999996</v>
      </c>
      <c r="AF957">
        <f t="shared" si="223"/>
        <v>4725.8293691666668</v>
      </c>
      <c r="AG957">
        <f t="shared" si="224"/>
        <v>4702.518731666667</v>
      </c>
    </row>
    <row r="958" spans="1:33" x14ac:dyDescent="0.55000000000000004">
      <c r="A958">
        <f>ALGLIB_SSA_XAUUSD!J958</f>
        <v>1775688000</v>
      </c>
      <c r="B958" t="str">
        <f>_xlfn.XLOOKUP($A958,ALGLIB_SSA_XAUUSD!$A$2:$A$1001,ALGLIB_SSA_XAUUSD!$B$2:$B$1001,"",0)</f>
        <v/>
      </c>
      <c r="C958" t="str">
        <f>_xlfn.XLOOKUP($A958,ALGLIB_SSA_XAUUSD!$A$2:$A$1001,ALGLIB_SSA_XAUUSD!$C$2:$C$1001,"",0)</f>
        <v/>
      </c>
      <c r="D958" s="1">
        <f>D950+(D962-D950)*8/12</f>
        <v>4716.34</v>
      </c>
      <c r="E958" s="1">
        <f>E950+(E962-E950)*8/12</f>
        <v>4715.3324666666667</v>
      </c>
      <c r="F958" s="1">
        <f>F950+(F962-F950)*8/12</f>
        <v>4716.194496666667</v>
      </c>
      <c r="G958" s="1">
        <f>G950+(G962-G950)*8/12</f>
        <v>4725.7941733333337</v>
      </c>
      <c r="H958" s="1">
        <f>H950+(H962-H950)*8/12</f>
        <v>4702.6053233333332</v>
      </c>
      <c r="I958" t="str">
        <f>_xlfn.XLOOKUP($A958,ALGLIB_SSA_XAUUSD!$J$2:$J$1001,ALGLIB_SSA_XAUUSD!$K$2:$K$1001,"",0)</f>
        <v>XAUUSD</v>
      </c>
      <c r="J958" t="str">
        <f>_xlfn.XLOOKUP($A958,ALGLIB_SSA_XAUUSD!$J$2:$J$1001,ALGLIB_SSA_XAUUSD!$L$2:$L$1001,"",0)</f>
        <v>M5</v>
      </c>
      <c r="K958">
        <f>_xlfn.XLOOKUP($A958,ALGLIB_SSA_XAUUSD!$J$2:$J$1001,ALGLIB_SSA_XAUUSD!$M$2:$M$1001,"",0)</f>
        <v>4712.92</v>
      </c>
      <c r="L958">
        <f>_xlfn.XLOOKUP($A958,ALGLIB_SSA_XAUUSD!$J$2:$J$1001,ALGLIB_SSA_XAUUSD!$N$2:$N$1001,"",0)</f>
        <v>4714.8585199999998</v>
      </c>
      <c r="M958">
        <f>_xlfn.XLOOKUP($A958,ALGLIB_SSA_XAUUSD!$J$2:$J$1001,ALGLIB_SSA_XAUUSD!$O$2:$O$1001,"",0)</f>
        <v>4714.5765600000004</v>
      </c>
      <c r="N958">
        <f>_xlfn.XLOOKUP($A958,ALGLIB_SSA_XAUUSD!$J$2:$J$1001,ALGLIB_SSA_XAUUSD!$P$2:$P$1001,"",0)</f>
        <v>4717.2867299999998</v>
      </c>
      <c r="O958">
        <f>_xlfn.XLOOKUP($A958,ALGLIB_SSA_XAUUSD!$J$2:$J$1001,ALGLIB_SSA_XAUUSD!$Q$2:$Q$1001,"",0)</f>
        <v>4711.0015700000004</v>
      </c>
      <c r="R958">
        <f t="shared" si="210"/>
        <v>1775688000</v>
      </c>
      <c r="S958" t="str">
        <f t="shared" si="211"/>
        <v>XAUUSD</v>
      </c>
      <c r="T958" t="str">
        <f t="shared" si="212"/>
        <v>M5</v>
      </c>
      <c r="U958">
        <f t="shared" si="213"/>
        <v>4712.92</v>
      </c>
      <c r="V958">
        <f t="shared" si="214"/>
        <v>4715.3324666666667</v>
      </c>
      <c r="W958">
        <f t="shared" si="215"/>
        <v>4716.194496666667</v>
      </c>
      <c r="X958">
        <f t="shared" si="216"/>
        <v>4714.8585199999998</v>
      </c>
      <c r="Y958">
        <f t="shared" si="217"/>
        <v>4714.5765600000004</v>
      </c>
      <c r="Z958">
        <f t="shared" si="218"/>
        <v>4725.7941733333337</v>
      </c>
      <c r="AA958">
        <f t="shared" si="219"/>
        <v>4717.2867299999998</v>
      </c>
      <c r="AB958">
        <f t="shared" si="220"/>
        <v>4702.6053233333332</v>
      </c>
      <c r="AC958">
        <f t="shared" si="221"/>
        <v>4711.0015700000004</v>
      </c>
      <c r="AE958">
        <f t="shared" si="222"/>
        <v>4714.8585199999998</v>
      </c>
      <c r="AF958">
        <f t="shared" si="223"/>
        <v>4725.7941733333337</v>
      </c>
      <c r="AG958">
        <f t="shared" si="224"/>
        <v>4702.6053233333332</v>
      </c>
    </row>
    <row r="959" spans="1:33" x14ac:dyDescent="0.55000000000000004">
      <c r="A959">
        <f>ALGLIB_SSA_XAUUSD!J959</f>
        <v>1775688300</v>
      </c>
      <c r="B959" t="str">
        <f>_xlfn.XLOOKUP($A959,ALGLIB_SSA_XAUUSD!$A$2:$A$1001,ALGLIB_SSA_XAUUSD!$B$2:$B$1001,"",0)</f>
        <v/>
      </c>
      <c r="C959" t="str">
        <f>_xlfn.XLOOKUP($A959,ALGLIB_SSA_XAUUSD!$A$2:$A$1001,ALGLIB_SSA_XAUUSD!$C$2:$C$1001,"",0)</f>
        <v/>
      </c>
      <c r="D959" s="1">
        <f>D950+(D962-D950)*9/12</f>
        <v>4716.17</v>
      </c>
      <c r="E959" s="1">
        <f>E950+(E962-E950)*9/12</f>
        <v>4715.5819474999998</v>
      </c>
      <c r="F959" s="1">
        <f>F950+(F962-F950)*9/12</f>
        <v>4716.2029899999998</v>
      </c>
      <c r="G959" s="1">
        <f>G950+(G962-G950)*9/12</f>
        <v>4725.7589775000006</v>
      </c>
      <c r="H959" s="1">
        <f>H950+(H962-H950)*9/12</f>
        <v>4702.6919149999994</v>
      </c>
      <c r="I959" t="str">
        <f>_xlfn.XLOOKUP($A959,ALGLIB_SSA_XAUUSD!$J$2:$J$1001,ALGLIB_SSA_XAUUSD!$K$2:$K$1001,"",0)</f>
        <v>XAUUSD</v>
      </c>
      <c r="J959" t="str">
        <f>_xlfn.XLOOKUP($A959,ALGLIB_SSA_XAUUSD!$J$2:$J$1001,ALGLIB_SSA_XAUUSD!$L$2:$L$1001,"",0)</f>
        <v>M5</v>
      </c>
      <c r="K959">
        <f>_xlfn.XLOOKUP($A959,ALGLIB_SSA_XAUUSD!$J$2:$J$1001,ALGLIB_SSA_XAUUSD!$M$2:$M$1001,"",0)</f>
        <v>4715.3999999999996</v>
      </c>
      <c r="L959">
        <f>_xlfn.XLOOKUP($A959,ALGLIB_SSA_XAUUSD!$J$2:$J$1001,ALGLIB_SSA_XAUUSD!$N$2:$N$1001,"",0)</f>
        <v>4715.0875999999998</v>
      </c>
      <c r="M959">
        <f>_xlfn.XLOOKUP($A959,ALGLIB_SSA_XAUUSD!$J$2:$J$1001,ALGLIB_SSA_XAUUSD!$O$2:$O$1001,"",0)</f>
        <v>4714.8320800000001</v>
      </c>
      <c r="N959">
        <f>_xlfn.XLOOKUP($A959,ALGLIB_SSA_XAUUSD!$J$2:$J$1001,ALGLIB_SSA_XAUUSD!$P$2:$P$1001,"",0)</f>
        <v>4717.7783200000003</v>
      </c>
      <c r="O959">
        <f>_xlfn.XLOOKUP($A959,ALGLIB_SSA_XAUUSD!$J$2:$J$1001,ALGLIB_SSA_XAUUSD!$Q$2:$Q$1001,"",0)</f>
        <v>4711.7916400000004</v>
      </c>
      <c r="R959">
        <f t="shared" si="210"/>
        <v>1775688300</v>
      </c>
      <c r="S959" t="str">
        <f t="shared" si="211"/>
        <v>XAUUSD</v>
      </c>
      <c r="T959" t="str">
        <f t="shared" si="212"/>
        <v>M5</v>
      </c>
      <c r="U959">
        <f t="shared" si="213"/>
        <v>4715.3999999999996</v>
      </c>
      <c r="V959">
        <f t="shared" si="214"/>
        <v>4715.5819474999998</v>
      </c>
      <c r="W959">
        <f t="shared" si="215"/>
        <v>4716.2029899999998</v>
      </c>
      <c r="X959">
        <f t="shared" si="216"/>
        <v>4715.0875999999998</v>
      </c>
      <c r="Y959">
        <f t="shared" si="217"/>
        <v>4714.8320800000001</v>
      </c>
      <c r="Z959">
        <f t="shared" si="218"/>
        <v>4725.7589775000006</v>
      </c>
      <c r="AA959">
        <f t="shared" si="219"/>
        <v>4717.7783200000003</v>
      </c>
      <c r="AB959">
        <f t="shared" si="220"/>
        <v>4702.6919149999994</v>
      </c>
      <c r="AC959">
        <f t="shared" si="221"/>
        <v>4711.7916400000004</v>
      </c>
      <c r="AE959">
        <f t="shared" si="222"/>
        <v>4715.0875999999998</v>
      </c>
      <c r="AF959">
        <f t="shared" si="223"/>
        <v>4725.7589775000006</v>
      </c>
      <c r="AG959">
        <f t="shared" si="224"/>
        <v>4702.6919149999994</v>
      </c>
    </row>
    <row r="960" spans="1:33" x14ac:dyDescent="0.55000000000000004">
      <c r="A960">
        <f>ALGLIB_SSA_XAUUSD!J960</f>
        <v>1775688600</v>
      </c>
      <c r="B960" t="str">
        <f>_xlfn.XLOOKUP($A960,ALGLIB_SSA_XAUUSD!$A$2:$A$1001,ALGLIB_SSA_XAUUSD!$B$2:$B$1001,"",0)</f>
        <v/>
      </c>
      <c r="C960" t="str">
        <f>_xlfn.XLOOKUP($A960,ALGLIB_SSA_XAUUSD!$A$2:$A$1001,ALGLIB_SSA_XAUUSD!$C$2:$C$1001,"",0)</f>
        <v/>
      </c>
      <c r="D960" s="1">
        <f>D950+(D962-D950)*10/12</f>
        <v>4716</v>
      </c>
      <c r="E960" s="1">
        <f>E950+(E962-E950)*10/12</f>
        <v>4715.831428333333</v>
      </c>
      <c r="F960" s="1">
        <f>F950+(F962-F950)*10/12</f>
        <v>4716.2114833333335</v>
      </c>
      <c r="G960" s="1">
        <f>G950+(G962-G950)*10/12</f>
        <v>4725.7237816666675</v>
      </c>
      <c r="H960" s="1">
        <f>H950+(H962-H950)*10/12</f>
        <v>4702.7785066666665</v>
      </c>
      <c r="I960" t="str">
        <f>_xlfn.XLOOKUP($A960,ALGLIB_SSA_XAUUSD!$J$2:$J$1001,ALGLIB_SSA_XAUUSD!$K$2:$K$1001,"",0)</f>
        <v>XAUUSD</v>
      </c>
      <c r="J960" t="str">
        <f>_xlfn.XLOOKUP($A960,ALGLIB_SSA_XAUUSD!$J$2:$J$1001,ALGLIB_SSA_XAUUSD!$L$2:$L$1001,"",0)</f>
        <v>M5</v>
      </c>
      <c r="K960">
        <f>_xlfn.XLOOKUP($A960,ALGLIB_SSA_XAUUSD!$J$2:$J$1001,ALGLIB_SSA_XAUUSD!$M$2:$M$1001,"",0)</f>
        <v>4716.68</v>
      </c>
      <c r="L960">
        <f>_xlfn.XLOOKUP($A960,ALGLIB_SSA_XAUUSD!$J$2:$J$1001,ALGLIB_SSA_XAUUSD!$N$2:$N$1001,"",0)</f>
        <v>4714.8722500000003</v>
      </c>
      <c r="M960">
        <f>_xlfn.XLOOKUP($A960,ALGLIB_SSA_XAUUSD!$J$2:$J$1001,ALGLIB_SSA_XAUUSD!$O$2:$O$1001,"",0)</f>
        <v>4714.8521700000001</v>
      </c>
      <c r="N960">
        <f>_xlfn.XLOOKUP($A960,ALGLIB_SSA_XAUUSD!$J$2:$J$1001,ALGLIB_SSA_XAUUSD!$P$2:$P$1001,"",0)</f>
        <v>4718.0196699999997</v>
      </c>
      <c r="O960">
        <f>_xlfn.XLOOKUP($A960,ALGLIB_SSA_XAUUSD!$J$2:$J$1001,ALGLIB_SSA_XAUUSD!$Q$2:$Q$1001,"",0)</f>
        <v>4711.9679400000005</v>
      </c>
      <c r="R960">
        <f t="shared" si="210"/>
        <v>1775688600</v>
      </c>
      <c r="S960" t="str">
        <f t="shared" si="211"/>
        <v>XAUUSD</v>
      </c>
      <c r="T960" t="str">
        <f t="shared" si="212"/>
        <v>M5</v>
      </c>
      <c r="U960">
        <f t="shared" si="213"/>
        <v>4716.68</v>
      </c>
      <c r="V960">
        <f t="shared" si="214"/>
        <v>4715.831428333333</v>
      </c>
      <c r="W960">
        <f t="shared" si="215"/>
        <v>4716.2114833333335</v>
      </c>
      <c r="X960">
        <f t="shared" si="216"/>
        <v>4714.8722500000003</v>
      </c>
      <c r="Y960">
        <f t="shared" si="217"/>
        <v>4714.8521700000001</v>
      </c>
      <c r="Z960">
        <f t="shared" si="218"/>
        <v>4725.7237816666675</v>
      </c>
      <c r="AA960">
        <f t="shared" si="219"/>
        <v>4718.0196699999997</v>
      </c>
      <c r="AB960">
        <f t="shared" si="220"/>
        <v>4702.7785066666665</v>
      </c>
      <c r="AC960">
        <f t="shared" si="221"/>
        <v>4711.9679400000005</v>
      </c>
      <c r="AE960">
        <f t="shared" si="222"/>
        <v>4714.8722500000003</v>
      </c>
      <c r="AF960">
        <f t="shared" si="223"/>
        <v>4725.7237816666675</v>
      </c>
      <c r="AG960">
        <f t="shared" si="224"/>
        <v>4702.7785066666665</v>
      </c>
    </row>
    <row r="961" spans="1:33" x14ac:dyDescent="0.55000000000000004">
      <c r="A961">
        <f>ALGLIB_SSA_XAUUSD!J961</f>
        <v>1775688900</v>
      </c>
      <c r="B961" t="str">
        <f>_xlfn.XLOOKUP($A961,ALGLIB_SSA_XAUUSD!$A$2:$A$1001,ALGLIB_SSA_XAUUSD!$B$2:$B$1001,"",0)</f>
        <v/>
      </c>
      <c r="C961" t="str">
        <f>_xlfn.XLOOKUP($A961,ALGLIB_SSA_XAUUSD!$A$2:$A$1001,ALGLIB_SSA_XAUUSD!$C$2:$C$1001,"",0)</f>
        <v/>
      </c>
      <c r="D961" s="1">
        <f>D950+(D962-D950)*11/12</f>
        <v>4715.83</v>
      </c>
      <c r="E961" s="1">
        <f>E950+(E962-E950)*11/12</f>
        <v>4716.080909166667</v>
      </c>
      <c r="F961" s="1">
        <f>F950+(F962-F950)*11/12</f>
        <v>4716.2199766666663</v>
      </c>
      <c r="G961" s="1">
        <f>G950+(G962-G950)*11/12</f>
        <v>4725.6885858333335</v>
      </c>
      <c r="H961" s="1">
        <f>H950+(H962-H950)*11/12</f>
        <v>4702.8650983333337</v>
      </c>
      <c r="I961" t="str">
        <f>_xlfn.XLOOKUP($A961,ALGLIB_SSA_XAUUSD!$J$2:$J$1001,ALGLIB_SSA_XAUUSD!$K$2:$K$1001,"",0)</f>
        <v>XAUUSD</v>
      </c>
      <c r="J961" t="str">
        <f>_xlfn.XLOOKUP($A961,ALGLIB_SSA_XAUUSD!$J$2:$J$1001,ALGLIB_SSA_XAUUSD!$L$2:$L$1001,"",0)</f>
        <v>M5</v>
      </c>
      <c r="K961">
        <f>_xlfn.XLOOKUP($A961,ALGLIB_SSA_XAUUSD!$J$2:$J$1001,ALGLIB_SSA_XAUUSD!$M$2:$M$1001,"",0)</f>
        <v>4717.7</v>
      </c>
      <c r="L961">
        <f>_xlfn.XLOOKUP($A961,ALGLIB_SSA_XAUUSD!$J$2:$J$1001,ALGLIB_SSA_XAUUSD!$N$2:$N$1001,"",0)</f>
        <v>4714.1823199999999</v>
      </c>
      <c r="M961">
        <f>_xlfn.XLOOKUP($A961,ALGLIB_SSA_XAUUSD!$J$2:$J$1001,ALGLIB_SSA_XAUUSD!$O$2:$O$1001,"",0)</f>
        <v>4714.5172400000001</v>
      </c>
      <c r="N961">
        <f>_xlfn.XLOOKUP($A961,ALGLIB_SSA_XAUUSD!$J$2:$J$1001,ALGLIB_SSA_XAUUSD!$P$2:$P$1001,"",0)</f>
        <v>4717.8017399999999</v>
      </c>
      <c r="O961">
        <f>_xlfn.XLOOKUP($A961,ALGLIB_SSA_XAUUSD!$J$2:$J$1001,ALGLIB_SSA_XAUUSD!$Q$2:$Q$1001,"",0)</f>
        <v>4711.4114799999998</v>
      </c>
      <c r="R961">
        <f t="shared" si="210"/>
        <v>1775688900</v>
      </c>
      <c r="S961" t="str">
        <f t="shared" si="211"/>
        <v>XAUUSD</v>
      </c>
      <c r="T961" t="str">
        <f t="shared" si="212"/>
        <v>M5</v>
      </c>
      <c r="U961">
        <f t="shared" si="213"/>
        <v>4717.7</v>
      </c>
      <c r="V961">
        <f t="shared" si="214"/>
        <v>4716.080909166667</v>
      </c>
      <c r="W961">
        <f t="shared" si="215"/>
        <v>4716.2199766666663</v>
      </c>
      <c r="X961">
        <f t="shared" si="216"/>
        <v>4714.1823199999999</v>
      </c>
      <c r="Y961">
        <f t="shared" si="217"/>
        <v>4714.5172400000001</v>
      </c>
      <c r="Z961">
        <f t="shared" si="218"/>
        <v>4725.6885858333335</v>
      </c>
      <c r="AA961">
        <f t="shared" si="219"/>
        <v>4717.8017399999999</v>
      </c>
      <c r="AB961">
        <f t="shared" si="220"/>
        <v>4702.8650983333337</v>
      </c>
      <c r="AC961">
        <f t="shared" si="221"/>
        <v>4711.4114799999998</v>
      </c>
      <c r="AE961">
        <f t="shared" si="222"/>
        <v>4714.1823199999999</v>
      </c>
      <c r="AF961">
        <f t="shared" si="223"/>
        <v>4725.6885858333335</v>
      </c>
      <c r="AG961">
        <f t="shared" si="224"/>
        <v>4702.8650983333337</v>
      </c>
    </row>
    <row r="962" spans="1:33" x14ac:dyDescent="0.55000000000000004">
      <c r="A962">
        <f>ALGLIB_SSA_XAUUSD!J962</f>
        <v>1775689200</v>
      </c>
      <c r="B962" t="str">
        <f>_xlfn.XLOOKUP($A962,ALGLIB_SSA_XAUUSD!$A$2:$A$1001,ALGLIB_SSA_XAUUSD!$B$2:$B$1001,"",0)</f>
        <v>XAUUSD</v>
      </c>
      <c r="C962" t="str">
        <f>_xlfn.XLOOKUP($A962,ALGLIB_SSA_XAUUSD!$A$2:$A$1001,ALGLIB_SSA_XAUUSD!$C$2:$C$1001,"",0)</f>
        <v>H1</v>
      </c>
      <c r="D962" s="2">
        <f>_xlfn.XLOOKUP($A962,ALGLIB_SSA_XAUUSD!$A$2:$A$1001,ALGLIB_SSA_XAUUSD!$D$2:$D$1001,"",0)</f>
        <v>4715.66</v>
      </c>
      <c r="E962" s="2">
        <f>_xlfn.XLOOKUP($A962,ALGLIB_SSA_XAUUSD!$A$2:$A$1001,ALGLIB_SSA_XAUUSD!$E$2:$E$1001,"",0)</f>
        <v>4716.3303900000001</v>
      </c>
      <c r="F962" s="2">
        <f>_xlfn.XLOOKUP($A962,ALGLIB_SSA_XAUUSD!$A$2:$A$1001,ALGLIB_SSA_XAUUSD!$F$2:$F$1001,"",0)</f>
        <v>4716.22847</v>
      </c>
      <c r="G962" s="2">
        <f>_xlfn.XLOOKUP($A962,ALGLIB_SSA_XAUUSD!$A$2:$A$1001,ALGLIB_SSA_XAUUSD!$G$2:$G$1001,"",0)</f>
        <v>4725.6533900000004</v>
      </c>
      <c r="H962" s="2">
        <f>_xlfn.XLOOKUP($A962,ALGLIB_SSA_XAUUSD!$A$2:$A$1001,ALGLIB_SSA_XAUUSD!$H$2:$H$1001,"",0)</f>
        <v>4702.9516899999999</v>
      </c>
      <c r="I962" t="str">
        <f>_xlfn.XLOOKUP($A962,ALGLIB_SSA_XAUUSD!$J$2:$J$1001,ALGLIB_SSA_XAUUSD!$K$2:$K$1001,"",0)</f>
        <v>XAUUSD</v>
      </c>
      <c r="J962" t="str">
        <f>_xlfn.XLOOKUP($A962,ALGLIB_SSA_XAUUSD!$J$2:$J$1001,ALGLIB_SSA_XAUUSD!$L$2:$L$1001,"",0)</f>
        <v>M5</v>
      </c>
      <c r="K962">
        <f>_xlfn.XLOOKUP($A962,ALGLIB_SSA_XAUUSD!$J$2:$J$1001,ALGLIB_SSA_XAUUSD!$M$2:$M$1001,"",0)</f>
        <v>4715.09</v>
      </c>
      <c r="L962">
        <f>_xlfn.XLOOKUP($A962,ALGLIB_SSA_XAUUSD!$J$2:$J$1001,ALGLIB_SSA_XAUUSD!$N$2:$N$1001,"",0)</f>
        <v>4713.1441599999998</v>
      </c>
      <c r="M962">
        <f>_xlfn.XLOOKUP($A962,ALGLIB_SSA_XAUUSD!$J$2:$J$1001,ALGLIB_SSA_XAUUSD!$O$2:$O$1001,"",0)</f>
        <v>4713.8307000000004</v>
      </c>
      <c r="N962">
        <f>_xlfn.XLOOKUP($A962,ALGLIB_SSA_XAUUSD!$J$2:$J$1001,ALGLIB_SSA_XAUUSD!$P$2:$P$1001,"",0)</f>
        <v>4717.0881499999996</v>
      </c>
      <c r="O962">
        <f>_xlfn.XLOOKUP($A962,ALGLIB_SSA_XAUUSD!$J$2:$J$1001,ALGLIB_SSA_XAUUSD!$Q$2:$Q$1001,"",0)</f>
        <v>4710.2698</v>
      </c>
      <c r="R962">
        <f t="shared" si="210"/>
        <v>1775689200</v>
      </c>
      <c r="S962" t="str">
        <f t="shared" si="211"/>
        <v>XAUUSD</v>
      </c>
      <c r="T962" t="str">
        <f t="shared" si="212"/>
        <v>M5</v>
      </c>
      <c r="U962">
        <f t="shared" si="213"/>
        <v>4715.09</v>
      </c>
      <c r="V962">
        <f t="shared" si="214"/>
        <v>4716.3303900000001</v>
      </c>
      <c r="W962">
        <f t="shared" si="215"/>
        <v>4716.22847</v>
      </c>
      <c r="X962">
        <f t="shared" si="216"/>
        <v>4713.1441599999998</v>
      </c>
      <c r="Y962">
        <f t="shared" si="217"/>
        <v>4713.8307000000004</v>
      </c>
      <c r="Z962">
        <f t="shared" si="218"/>
        <v>4725.6533900000004</v>
      </c>
      <c r="AA962">
        <f t="shared" si="219"/>
        <v>4717.0881499999996</v>
      </c>
      <c r="AB962">
        <f t="shared" si="220"/>
        <v>4702.9516899999999</v>
      </c>
      <c r="AC962">
        <f t="shared" si="221"/>
        <v>4710.2698</v>
      </c>
      <c r="AE962">
        <f t="shared" si="222"/>
        <v>4713.1441599999998</v>
      </c>
      <c r="AF962">
        <f t="shared" si="223"/>
        <v>4725.6533900000004</v>
      </c>
      <c r="AG962">
        <f t="shared" si="224"/>
        <v>4702.9516899999999</v>
      </c>
    </row>
    <row r="963" spans="1:33" x14ac:dyDescent="0.55000000000000004">
      <c r="A963">
        <f>ALGLIB_SSA_XAUUSD!J963</f>
        <v>1775689500</v>
      </c>
      <c r="B963" t="str">
        <f>_xlfn.XLOOKUP($A963,ALGLIB_SSA_XAUUSD!$A$2:$A$1001,ALGLIB_SSA_XAUUSD!$B$2:$B$1001,"",0)</f>
        <v/>
      </c>
      <c r="C963" t="str">
        <f>_xlfn.XLOOKUP($A963,ALGLIB_SSA_XAUUSD!$A$2:$A$1001,ALGLIB_SSA_XAUUSD!$C$2:$C$1001,"",0)</f>
        <v/>
      </c>
      <c r="D963" s="1">
        <f>D962+(D974-D962)*1/12</f>
        <v>4714.9241666666667</v>
      </c>
      <c r="E963" s="1">
        <f>E962+(E974-E962)*1/12</f>
        <v>4716.6886783333339</v>
      </c>
      <c r="F963" s="1">
        <f>F962+(F974-F962)*1/12</f>
        <v>4716.4118608333338</v>
      </c>
      <c r="G963" s="1">
        <f>G962+(G974-G962)*1/12</f>
        <v>4725.7738525000004</v>
      </c>
      <c r="H963" s="1">
        <f>H962+(H974-H962)*1/12</f>
        <v>4703.1624883333334</v>
      </c>
      <c r="I963" t="str">
        <f>_xlfn.XLOOKUP($A963,ALGLIB_SSA_XAUUSD!$J$2:$J$1001,ALGLIB_SSA_XAUUSD!$K$2:$K$1001,"",0)</f>
        <v>XAUUSD</v>
      </c>
      <c r="J963" t="str">
        <f>_xlfn.XLOOKUP($A963,ALGLIB_SSA_XAUUSD!$J$2:$J$1001,ALGLIB_SSA_XAUUSD!$L$2:$L$1001,"",0)</f>
        <v>M5</v>
      </c>
      <c r="K963">
        <f>_xlfn.XLOOKUP($A963,ALGLIB_SSA_XAUUSD!$J$2:$J$1001,ALGLIB_SSA_XAUUSD!$M$2:$M$1001,"",0)</f>
        <v>4707.4799999999996</v>
      </c>
      <c r="L963">
        <f>_xlfn.XLOOKUP($A963,ALGLIB_SSA_XAUUSD!$J$2:$J$1001,ALGLIB_SSA_XAUUSD!$N$2:$N$1001,"",0)</f>
        <v>4712.04666</v>
      </c>
      <c r="M963">
        <f>_xlfn.XLOOKUP($A963,ALGLIB_SSA_XAUUSD!$J$2:$J$1001,ALGLIB_SSA_XAUUSD!$O$2:$O$1001,"",0)</f>
        <v>4712.9386800000002</v>
      </c>
      <c r="N963">
        <f>_xlfn.XLOOKUP($A963,ALGLIB_SSA_XAUUSD!$J$2:$J$1001,ALGLIB_SSA_XAUUSD!$P$2:$P$1001,"",0)</f>
        <v>4716.0624200000002</v>
      </c>
      <c r="O963">
        <f>_xlfn.XLOOKUP($A963,ALGLIB_SSA_XAUUSD!$J$2:$J$1001,ALGLIB_SSA_XAUUSD!$Q$2:$Q$1001,"",0)</f>
        <v>4709.0119199999999</v>
      </c>
      <c r="R963">
        <f t="shared" ref="R963:R1001" si="225">A963</f>
        <v>1775689500</v>
      </c>
      <c r="S963" t="str">
        <f t="shared" ref="S963:S1001" si="226">I963</f>
        <v>XAUUSD</v>
      </c>
      <c r="T963" t="str">
        <f t="shared" ref="T963:T1001" si="227">J963</f>
        <v>M5</v>
      </c>
      <c r="U963">
        <f t="shared" ref="U963:U1001" si="228">K963</f>
        <v>4707.4799999999996</v>
      </c>
      <c r="V963">
        <f t="shared" ref="V963:V1000" si="229">E963</f>
        <v>4716.6886783333339</v>
      </c>
      <c r="W963">
        <f t="shared" ref="W963:W1000" si="230">F963</f>
        <v>4716.4118608333338</v>
      </c>
      <c r="X963">
        <f t="shared" ref="X963:X1001" si="231">L963</f>
        <v>4712.04666</v>
      </c>
      <c r="Y963">
        <f t="shared" ref="Y963:Y1001" si="232">M963</f>
        <v>4712.9386800000002</v>
      </c>
      <c r="Z963">
        <f t="shared" ref="Z963:Z1001" si="233">G963</f>
        <v>4725.7738525000004</v>
      </c>
      <c r="AA963">
        <f t="shared" ref="AA963:AA1001" si="234">N963</f>
        <v>4716.0624200000002</v>
      </c>
      <c r="AB963">
        <f t="shared" ref="AB963:AB1001" si="235">H963</f>
        <v>4703.1624883333334</v>
      </c>
      <c r="AC963">
        <f t="shared" ref="AC963:AC1001" si="236">O963</f>
        <v>4709.0119199999999</v>
      </c>
      <c r="AE963">
        <f t="shared" ref="AE963:AE1001" si="237">X963</f>
        <v>4712.04666</v>
      </c>
      <c r="AF963">
        <f t="shared" ref="AF963:AF1001" si="238">Z963</f>
        <v>4725.7738525000004</v>
      </c>
      <c r="AG963">
        <f t="shared" ref="AG963:AG1001" si="239">AB963</f>
        <v>4703.1624883333334</v>
      </c>
    </row>
    <row r="964" spans="1:33" x14ac:dyDescent="0.55000000000000004">
      <c r="A964">
        <f>ALGLIB_SSA_XAUUSD!J964</f>
        <v>1775689800</v>
      </c>
      <c r="B964" t="str">
        <f>_xlfn.XLOOKUP($A964,ALGLIB_SSA_XAUUSD!$A$2:$A$1001,ALGLIB_SSA_XAUUSD!$B$2:$B$1001,"",0)</f>
        <v/>
      </c>
      <c r="C964" t="str">
        <f>_xlfn.XLOOKUP($A964,ALGLIB_SSA_XAUUSD!$A$2:$A$1001,ALGLIB_SSA_XAUUSD!$C$2:$C$1001,"",0)</f>
        <v/>
      </c>
      <c r="D964" s="1">
        <f>D962+(D974-D962)*2/12</f>
        <v>4714.1883333333335</v>
      </c>
      <c r="E964" s="1">
        <f>E962+(E974-E962)*2/12</f>
        <v>4717.0469666666668</v>
      </c>
      <c r="F964" s="1">
        <f>F962+(F974-F962)*2/12</f>
        <v>4716.5952516666666</v>
      </c>
      <c r="G964" s="1">
        <f>G962+(G974-G962)*2/12</f>
        <v>4725.8943150000005</v>
      </c>
      <c r="H964" s="1">
        <f>H962+(H974-H962)*2/12</f>
        <v>4703.3732866666669</v>
      </c>
      <c r="I964" t="str">
        <f>_xlfn.XLOOKUP($A964,ALGLIB_SSA_XAUUSD!$J$2:$J$1001,ALGLIB_SSA_XAUUSD!$K$2:$K$1001,"",0)</f>
        <v>XAUUSD</v>
      </c>
      <c r="J964" t="str">
        <f>_xlfn.XLOOKUP($A964,ALGLIB_SSA_XAUUSD!$J$2:$J$1001,ALGLIB_SSA_XAUUSD!$L$2:$L$1001,"",0)</f>
        <v>M5</v>
      </c>
      <c r="K964">
        <f>_xlfn.XLOOKUP($A964,ALGLIB_SSA_XAUUSD!$J$2:$J$1001,ALGLIB_SSA_XAUUSD!$M$2:$M$1001,"",0)</f>
        <v>4708.6499999999996</v>
      </c>
      <c r="L964">
        <f>_xlfn.XLOOKUP($A964,ALGLIB_SSA_XAUUSD!$J$2:$J$1001,ALGLIB_SSA_XAUUSD!$N$2:$N$1001,"",0)</f>
        <v>4711.3429699999997</v>
      </c>
      <c r="M964">
        <f>_xlfn.XLOOKUP($A964,ALGLIB_SSA_XAUUSD!$J$2:$J$1001,ALGLIB_SSA_XAUUSD!$O$2:$O$1001,"",0)</f>
        <v>4712.1408199999996</v>
      </c>
      <c r="N964">
        <f>_xlfn.XLOOKUP($A964,ALGLIB_SSA_XAUUSD!$J$2:$J$1001,ALGLIB_SSA_XAUUSD!$P$2:$P$1001,"",0)</f>
        <v>4714.9593100000002</v>
      </c>
      <c r="O964">
        <f>_xlfn.XLOOKUP($A964,ALGLIB_SSA_XAUUSD!$J$2:$J$1001,ALGLIB_SSA_XAUUSD!$Q$2:$Q$1001,"",0)</f>
        <v>4708.0540099999998</v>
      </c>
      <c r="R964">
        <f t="shared" si="225"/>
        <v>1775689800</v>
      </c>
      <c r="S964" t="str">
        <f t="shared" si="226"/>
        <v>XAUUSD</v>
      </c>
      <c r="T964" t="str">
        <f t="shared" si="227"/>
        <v>M5</v>
      </c>
      <c r="U964">
        <f t="shared" si="228"/>
        <v>4708.6499999999996</v>
      </c>
      <c r="V964">
        <f t="shared" si="229"/>
        <v>4717.0469666666668</v>
      </c>
      <c r="W964">
        <f t="shared" si="230"/>
        <v>4716.5952516666666</v>
      </c>
      <c r="X964">
        <f t="shared" si="231"/>
        <v>4711.3429699999997</v>
      </c>
      <c r="Y964">
        <f t="shared" si="232"/>
        <v>4712.1408199999996</v>
      </c>
      <c r="Z964">
        <f t="shared" si="233"/>
        <v>4725.8943150000005</v>
      </c>
      <c r="AA964">
        <f t="shared" si="234"/>
        <v>4714.9593100000002</v>
      </c>
      <c r="AB964">
        <f t="shared" si="235"/>
        <v>4703.3732866666669</v>
      </c>
      <c r="AC964">
        <f t="shared" si="236"/>
        <v>4708.0540099999998</v>
      </c>
      <c r="AE964">
        <f t="shared" si="237"/>
        <v>4711.3429699999997</v>
      </c>
      <c r="AF964">
        <f t="shared" si="238"/>
        <v>4725.8943150000005</v>
      </c>
      <c r="AG964">
        <f t="shared" si="239"/>
        <v>4703.3732866666669</v>
      </c>
    </row>
    <row r="965" spans="1:33" x14ac:dyDescent="0.55000000000000004">
      <c r="A965">
        <f>ALGLIB_SSA_XAUUSD!J965</f>
        <v>1775690100</v>
      </c>
      <c r="B965" t="str">
        <f>_xlfn.XLOOKUP($A965,ALGLIB_SSA_XAUUSD!$A$2:$A$1001,ALGLIB_SSA_XAUUSD!$B$2:$B$1001,"",0)</f>
        <v/>
      </c>
      <c r="C965" t="str">
        <f>_xlfn.XLOOKUP($A965,ALGLIB_SSA_XAUUSD!$A$2:$A$1001,ALGLIB_SSA_XAUUSD!$C$2:$C$1001,"",0)</f>
        <v/>
      </c>
      <c r="D965" s="1">
        <f>D962+(D974-D962)*3/12</f>
        <v>4713.4524999999994</v>
      </c>
      <c r="E965" s="1">
        <f>E962+(E974-E962)*3/12</f>
        <v>4717.4052549999997</v>
      </c>
      <c r="F965" s="1">
        <f>F962+(F974-F962)*3/12</f>
        <v>4716.7786424999995</v>
      </c>
      <c r="G965" s="1">
        <f>G962+(G974-G962)*3/12</f>
        <v>4726.0147775000005</v>
      </c>
      <c r="H965" s="1">
        <f>H962+(H974-H962)*3/12</f>
        <v>4703.5840850000004</v>
      </c>
      <c r="I965" t="str">
        <f>_xlfn.XLOOKUP($A965,ALGLIB_SSA_XAUUSD!$J$2:$J$1001,ALGLIB_SSA_XAUUSD!$K$2:$K$1001,"",0)</f>
        <v>XAUUSD</v>
      </c>
      <c r="J965" t="str">
        <f>_xlfn.XLOOKUP($A965,ALGLIB_SSA_XAUUSD!$J$2:$J$1001,ALGLIB_SSA_XAUUSD!$L$2:$L$1001,"",0)</f>
        <v>M5</v>
      </c>
      <c r="K965">
        <f>_xlfn.XLOOKUP($A965,ALGLIB_SSA_XAUUSD!$J$2:$J$1001,ALGLIB_SSA_XAUUSD!$M$2:$M$1001,"",0)</f>
        <v>4713.1400000000003</v>
      </c>
      <c r="L965">
        <f>_xlfn.XLOOKUP($A965,ALGLIB_SSA_XAUUSD!$J$2:$J$1001,ALGLIB_SSA_XAUUSD!$N$2:$N$1001,"",0)</f>
        <v>4711.1959900000002</v>
      </c>
      <c r="M965">
        <f>_xlfn.XLOOKUP($A965,ALGLIB_SSA_XAUUSD!$J$2:$J$1001,ALGLIB_SSA_XAUUSD!$O$2:$O$1001,"",0)</f>
        <v>4711.6684100000002</v>
      </c>
      <c r="N965">
        <f>_xlfn.XLOOKUP($A965,ALGLIB_SSA_XAUUSD!$J$2:$J$1001,ALGLIB_SSA_XAUUSD!$P$2:$P$1001,"",0)</f>
        <v>4714.1898199999996</v>
      </c>
      <c r="O965">
        <f>_xlfn.XLOOKUP($A965,ALGLIB_SSA_XAUUSD!$J$2:$J$1001,ALGLIB_SSA_XAUUSD!$Q$2:$Q$1001,"",0)</f>
        <v>4707.7310500000003</v>
      </c>
      <c r="R965">
        <f t="shared" si="225"/>
        <v>1775690100</v>
      </c>
      <c r="S965" t="str">
        <f t="shared" si="226"/>
        <v>XAUUSD</v>
      </c>
      <c r="T965" t="str">
        <f t="shared" si="227"/>
        <v>M5</v>
      </c>
      <c r="U965">
        <f t="shared" si="228"/>
        <v>4713.1400000000003</v>
      </c>
      <c r="V965">
        <f t="shared" si="229"/>
        <v>4717.4052549999997</v>
      </c>
      <c r="W965">
        <f t="shared" si="230"/>
        <v>4716.7786424999995</v>
      </c>
      <c r="X965">
        <f t="shared" si="231"/>
        <v>4711.1959900000002</v>
      </c>
      <c r="Y965">
        <f t="shared" si="232"/>
        <v>4711.6684100000002</v>
      </c>
      <c r="Z965">
        <f t="shared" si="233"/>
        <v>4726.0147775000005</v>
      </c>
      <c r="AA965">
        <f t="shared" si="234"/>
        <v>4714.1898199999996</v>
      </c>
      <c r="AB965">
        <f t="shared" si="235"/>
        <v>4703.5840850000004</v>
      </c>
      <c r="AC965">
        <f t="shared" si="236"/>
        <v>4707.7310500000003</v>
      </c>
      <c r="AE965">
        <f t="shared" si="237"/>
        <v>4711.1959900000002</v>
      </c>
      <c r="AF965">
        <f t="shared" si="238"/>
        <v>4726.0147775000005</v>
      </c>
      <c r="AG965">
        <f t="shared" si="239"/>
        <v>4703.5840850000004</v>
      </c>
    </row>
    <row r="966" spans="1:33" x14ac:dyDescent="0.55000000000000004">
      <c r="A966">
        <f>ALGLIB_SSA_XAUUSD!J966</f>
        <v>1775690400</v>
      </c>
      <c r="B966" t="str">
        <f>_xlfn.XLOOKUP($A966,ALGLIB_SSA_XAUUSD!$A$2:$A$1001,ALGLIB_SSA_XAUUSD!$B$2:$B$1001,"",0)</f>
        <v/>
      </c>
      <c r="C966" t="str">
        <f>_xlfn.XLOOKUP($A966,ALGLIB_SSA_XAUUSD!$A$2:$A$1001,ALGLIB_SSA_XAUUSD!$C$2:$C$1001,"",0)</f>
        <v/>
      </c>
      <c r="D966" s="1">
        <f>D962+(D974-D962)*4/12</f>
        <v>4712.7166666666662</v>
      </c>
      <c r="E966" s="1">
        <f>E962+(E974-E962)*4/12</f>
        <v>4717.7635433333335</v>
      </c>
      <c r="F966" s="1">
        <f>F962+(F974-F962)*4/12</f>
        <v>4716.9620333333332</v>
      </c>
      <c r="G966" s="1">
        <f>G962+(G974-G962)*4/12</f>
        <v>4726.1352400000005</v>
      </c>
      <c r="H966" s="1">
        <f>H962+(H974-H962)*4/12</f>
        <v>4703.794883333333</v>
      </c>
      <c r="I966" t="str">
        <f>_xlfn.XLOOKUP($A966,ALGLIB_SSA_XAUUSD!$J$2:$J$1001,ALGLIB_SSA_XAUUSD!$K$2:$K$1001,"",0)</f>
        <v>XAUUSD</v>
      </c>
      <c r="J966" t="str">
        <f>_xlfn.XLOOKUP($A966,ALGLIB_SSA_XAUUSD!$J$2:$J$1001,ALGLIB_SSA_XAUUSD!$L$2:$L$1001,"",0)</f>
        <v>M5</v>
      </c>
      <c r="K966">
        <f>_xlfn.XLOOKUP($A966,ALGLIB_SSA_XAUUSD!$J$2:$J$1001,ALGLIB_SSA_XAUUSD!$M$2:$M$1001,"",0)</f>
        <v>4713.45</v>
      </c>
      <c r="L966">
        <f>_xlfn.XLOOKUP($A966,ALGLIB_SSA_XAUUSD!$J$2:$J$1001,ALGLIB_SSA_XAUUSD!$N$2:$N$1001,"",0)</f>
        <v>4711.5189300000002</v>
      </c>
      <c r="M966">
        <f>_xlfn.XLOOKUP($A966,ALGLIB_SSA_XAUUSD!$J$2:$J$1001,ALGLIB_SSA_XAUUSD!$O$2:$O$1001,"",0)</f>
        <v>4711.5936700000002</v>
      </c>
      <c r="N966">
        <f>_xlfn.XLOOKUP($A966,ALGLIB_SSA_XAUUSD!$J$2:$J$1001,ALGLIB_SSA_XAUUSD!$P$2:$P$1001,"",0)</f>
        <v>4713.8849399999999</v>
      </c>
      <c r="O966">
        <f>_xlfn.XLOOKUP($A966,ALGLIB_SSA_XAUUSD!$J$2:$J$1001,ALGLIB_SSA_XAUUSD!$Q$2:$Q$1001,"",0)</f>
        <v>4708.1534600000005</v>
      </c>
      <c r="R966">
        <f t="shared" si="225"/>
        <v>1775690400</v>
      </c>
      <c r="S966" t="str">
        <f t="shared" si="226"/>
        <v>XAUUSD</v>
      </c>
      <c r="T966" t="str">
        <f t="shared" si="227"/>
        <v>M5</v>
      </c>
      <c r="U966">
        <f t="shared" si="228"/>
        <v>4713.45</v>
      </c>
      <c r="V966">
        <f t="shared" si="229"/>
        <v>4717.7635433333335</v>
      </c>
      <c r="W966">
        <f t="shared" si="230"/>
        <v>4716.9620333333332</v>
      </c>
      <c r="X966">
        <f t="shared" si="231"/>
        <v>4711.5189300000002</v>
      </c>
      <c r="Y966">
        <f t="shared" si="232"/>
        <v>4711.5936700000002</v>
      </c>
      <c r="Z966">
        <f t="shared" si="233"/>
        <v>4726.1352400000005</v>
      </c>
      <c r="AA966">
        <f t="shared" si="234"/>
        <v>4713.8849399999999</v>
      </c>
      <c r="AB966">
        <f t="shared" si="235"/>
        <v>4703.794883333333</v>
      </c>
      <c r="AC966">
        <f t="shared" si="236"/>
        <v>4708.1534600000005</v>
      </c>
      <c r="AE966">
        <f t="shared" si="237"/>
        <v>4711.5189300000002</v>
      </c>
      <c r="AF966">
        <f t="shared" si="238"/>
        <v>4726.1352400000005</v>
      </c>
      <c r="AG966">
        <f t="shared" si="239"/>
        <v>4703.794883333333</v>
      </c>
    </row>
    <row r="967" spans="1:33" x14ac:dyDescent="0.55000000000000004">
      <c r="A967">
        <f>ALGLIB_SSA_XAUUSD!J967</f>
        <v>1775690700</v>
      </c>
      <c r="B967" t="str">
        <f>_xlfn.XLOOKUP($A967,ALGLIB_SSA_XAUUSD!$A$2:$A$1001,ALGLIB_SSA_XAUUSD!$B$2:$B$1001,"",0)</f>
        <v/>
      </c>
      <c r="C967" t="str">
        <f>_xlfn.XLOOKUP($A967,ALGLIB_SSA_XAUUSD!$A$2:$A$1001,ALGLIB_SSA_XAUUSD!$C$2:$C$1001,"",0)</f>
        <v/>
      </c>
      <c r="D967" s="1">
        <f>D962+(D974-D962)*5/12</f>
        <v>4711.9808333333331</v>
      </c>
      <c r="E967" s="1">
        <f>E962+(E974-E962)*5/12</f>
        <v>4718.1218316666673</v>
      </c>
      <c r="F967" s="1">
        <f>F962+(F974-F962)*5/12</f>
        <v>4717.145424166667</v>
      </c>
      <c r="G967" s="1">
        <f>G962+(G974-G962)*5/12</f>
        <v>4726.2557025000006</v>
      </c>
      <c r="H967" s="1">
        <f>H962+(H974-H962)*5/12</f>
        <v>4704.0056816666665</v>
      </c>
      <c r="I967" t="str">
        <f>_xlfn.XLOOKUP($A967,ALGLIB_SSA_XAUUSD!$J$2:$J$1001,ALGLIB_SSA_XAUUSD!$K$2:$K$1001,"",0)</f>
        <v>XAUUSD</v>
      </c>
      <c r="J967" t="str">
        <f>_xlfn.XLOOKUP($A967,ALGLIB_SSA_XAUUSD!$J$2:$J$1001,ALGLIB_SSA_XAUUSD!$L$2:$L$1001,"",0)</f>
        <v>M5</v>
      </c>
      <c r="K967">
        <f>_xlfn.XLOOKUP($A967,ALGLIB_SSA_XAUUSD!$J$2:$J$1001,ALGLIB_SSA_XAUUSD!$M$2:$M$1001,"",0)</f>
        <v>4710.1499999999996</v>
      </c>
      <c r="L967">
        <f>_xlfn.XLOOKUP($A967,ALGLIB_SSA_XAUUSD!$J$2:$J$1001,ALGLIB_SSA_XAUUSD!$N$2:$N$1001,"",0)</f>
        <v>4712.1841000000004</v>
      </c>
      <c r="M967">
        <f>_xlfn.XLOOKUP($A967,ALGLIB_SSA_XAUUSD!$J$2:$J$1001,ALGLIB_SSA_XAUUSD!$O$2:$O$1001,"",0)</f>
        <v>4711.8888800000004</v>
      </c>
      <c r="N967">
        <f>_xlfn.XLOOKUP($A967,ALGLIB_SSA_XAUUSD!$J$2:$J$1001,ALGLIB_SSA_XAUUSD!$P$2:$P$1001,"",0)</f>
        <v>4714.0187999999998</v>
      </c>
      <c r="O967">
        <f>_xlfn.XLOOKUP($A967,ALGLIB_SSA_XAUUSD!$J$2:$J$1001,ALGLIB_SSA_XAUUSD!$Q$2:$Q$1001,"",0)</f>
        <v>4709.1030000000001</v>
      </c>
      <c r="R967">
        <f t="shared" si="225"/>
        <v>1775690700</v>
      </c>
      <c r="S967" t="str">
        <f t="shared" si="226"/>
        <v>XAUUSD</v>
      </c>
      <c r="T967" t="str">
        <f t="shared" si="227"/>
        <v>M5</v>
      </c>
      <c r="U967">
        <f t="shared" si="228"/>
        <v>4710.1499999999996</v>
      </c>
      <c r="V967">
        <f t="shared" si="229"/>
        <v>4718.1218316666673</v>
      </c>
      <c r="W967">
        <f t="shared" si="230"/>
        <v>4717.145424166667</v>
      </c>
      <c r="X967">
        <f t="shared" si="231"/>
        <v>4712.1841000000004</v>
      </c>
      <c r="Y967">
        <f t="shared" si="232"/>
        <v>4711.8888800000004</v>
      </c>
      <c r="Z967">
        <f t="shared" si="233"/>
        <v>4726.2557025000006</v>
      </c>
      <c r="AA967">
        <f t="shared" si="234"/>
        <v>4714.0187999999998</v>
      </c>
      <c r="AB967">
        <f t="shared" si="235"/>
        <v>4704.0056816666665</v>
      </c>
      <c r="AC967">
        <f t="shared" si="236"/>
        <v>4709.1030000000001</v>
      </c>
      <c r="AE967">
        <f t="shared" si="237"/>
        <v>4712.1841000000004</v>
      </c>
      <c r="AF967">
        <f t="shared" si="238"/>
        <v>4726.2557025000006</v>
      </c>
      <c r="AG967">
        <f t="shared" si="239"/>
        <v>4704.0056816666665</v>
      </c>
    </row>
    <row r="968" spans="1:33" x14ac:dyDescent="0.55000000000000004">
      <c r="A968">
        <f>ALGLIB_SSA_XAUUSD!J968</f>
        <v>1775691000</v>
      </c>
      <c r="B968" t="str">
        <f>_xlfn.XLOOKUP($A968,ALGLIB_SSA_XAUUSD!$A$2:$A$1001,ALGLIB_SSA_XAUUSD!$B$2:$B$1001,"",0)</f>
        <v/>
      </c>
      <c r="C968" t="str">
        <f>_xlfn.XLOOKUP($A968,ALGLIB_SSA_XAUUSD!$A$2:$A$1001,ALGLIB_SSA_XAUUSD!$C$2:$C$1001,"",0)</f>
        <v/>
      </c>
      <c r="D968" s="1">
        <f>D962+(D974-D962)*6/12</f>
        <v>4711.2449999999999</v>
      </c>
      <c r="E968" s="1">
        <f>E962+(E974-E962)*6/12</f>
        <v>4718.4801200000002</v>
      </c>
      <c r="F968" s="1">
        <f>F962+(F974-F962)*6/12</f>
        <v>4717.3288149999998</v>
      </c>
      <c r="G968" s="1">
        <f>G962+(G974-G962)*6/12</f>
        <v>4726.3761649999997</v>
      </c>
      <c r="H968" s="1">
        <f>H962+(H974-H962)*6/12</f>
        <v>4704.21648</v>
      </c>
      <c r="I968" t="str">
        <f>_xlfn.XLOOKUP($A968,ALGLIB_SSA_XAUUSD!$J$2:$J$1001,ALGLIB_SSA_XAUUSD!$K$2:$K$1001,"",0)</f>
        <v>XAUUSD</v>
      </c>
      <c r="J968" t="str">
        <f>_xlfn.XLOOKUP($A968,ALGLIB_SSA_XAUUSD!$J$2:$J$1001,ALGLIB_SSA_XAUUSD!$L$2:$L$1001,"",0)</f>
        <v>M5</v>
      </c>
      <c r="K968">
        <f>_xlfn.XLOOKUP($A968,ALGLIB_SSA_XAUUSD!$J$2:$J$1001,ALGLIB_SSA_XAUUSD!$M$2:$M$1001,"",0)</f>
        <v>4710.71</v>
      </c>
      <c r="L968">
        <f>_xlfn.XLOOKUP($A968,ALGLIB_SSA_XAUUSD!$J$2:$J$1001,ALGLIB_SSA_XAUUSD!$N$2:$N$1001,"",0)</f>
        <v>4713.0355799999998</v>
      </c>
      <c r="M968">
        <f>_xlfn.XLOOKUP($A968,ALGLIB_SSA_XAUUSD!$J$2:$J$1001,ALGLIB_SSA_XAUUSD!$O$2:$O$1001,"",0)</f>
        <v>4712.4622300000001</v>
      </c>
      <c r="N968">
        <f>_xlfn.XLOOKUP($A968,ALGLIB_SSA_XAUUSD!$J$2:$J$1001,ALGLIB_SSA_XAUUSD!$P$2:$P$1001,"",0)</f>
        <v>4714.5491300000003</v>
      </c>
      <c r="O968">
        <f>_xlfn.XLOOKUP($A968,ALGLIB_SSA_XAUUSD!$J$2:$J$1001,ALGLIB_SSA_XAUUSD!$Q$2:$Q$1001,"",0)</f>
        <v>4710.2986799999999</v>
      </c>
      <c r="R968">
        <f t="shared" si="225"/>
        <v>1775691000</v>
      </c>
      <c r="S968" t="str">
        <f t="shared" si="226"/>
        <v>XAUUSD</v>
      </c>
      <c r="T968" t="str">
        <f t="shared" si="227"/>
        <v>M5</v>
      </c>
      <c r="U968">
        <f t="shared" si="228"/>
        <v>4710.71</v>
      </c>
      <c r="V968">
        <f t="shared" si="229"/>
        <v>4718.4801200000002</v>
      </c>
      <c r="W968">
        <f t="shared" si="230"/>
        <v>4717.3288149999998</v>
      </c>
      <c r="X968">
        <f t="shared" si="231"/>
        <v>4713.0355799999998</v>
      </c>
      <c r="Y968">
        <f t="shared" si="232"/>
        <v>4712.4622300000001</v>
      </c>
      <c r="Z968">
        <f t="shared" si="233"/>
        <v>4726.3761649999997</v>
      </c>
      <c r="AA968">
        <f t="shared" si="234"/>
        <v>4714.5491300000003</v>
      </c>
      <c r="AB968">
        <f t="shared" si="235"/>
        <v>4704.21648</v>
      </c>
      <c r="AC968">
        <f t="shared" si="236"/>
        <v>4710.2986799999999</v>
      </c>
      <c r="AE968">
        <f t="shared" si="237"/>
        <v>4713.0355799999998</v>
      </c>
      <c r="AF968">
        <f t="shared" si="238"/>
        <v>4726.3761649999997</v>
      </c>
      <c r="AG968">
        <f t="shared" si="239"/>
        <v>4704.21648</v>
      </c>
    </row>
    <row r="969" spans="1:33" x14ac:dyDescent="0.55000000000000004">
      <c r="A969">
        <f>ALGLIB_SSA_XAUUSD!J969</f>
        <v>1775691300</v>
      </c>
      <c r="B969" t="str">
        <f>_xlfn.XLOOKUP($A969,ALGLIB_SSA_XAUUSD!$A$2:$A$1001,ALGLIB_SSA_XAUUSD!$B$2:$B$1001,"",0)</f>
        <v/>
      </c>
      <c r="C969" t="str">
        <f>_xlfn.XLOOKUP($A969,ALGLIB_SSA_XAUUSD!$A$2:$A$1001,ALGLIB_SSA_XAUUSD!$C$2:$C$1001,"",0)</f>
        <v/>
      </c>
      <c r="D969" s="1">
        <f>D962+(D974-D962)*7/12</f>
        <v>4710.5091666666667</v>
      </c>
      <c r="E969" s="1">
        <f>E962+(E974-E962)*7/12</f>
        <v>4718.8384083333331</v>
      </c>
      <c r="F969" s="1">
        <f>F962+(F974-F962)*7/12</f>
        <v>4717.5122058333327</v>
      </c>
      <c r="G969" s="1">
        <f>G962+(G974-G962)*7/12</f>
        <v>4726.4966274999997</v>
      </c>
      <c r="H969" s="1">
        <f>H962+(H974-H962)*7/12</f>
        <v>4704.4272783333336</v>
      </c>
      <c r="I969" t="str">
        <f>_xlfn.XLOOKUP($A969,ALGLIB_SSA_XAUUSD!$J$2:$J$1001,ALGLIB_SSA_XAUUSD!$K$2:$K$1001,"",0)</f>
        <v>XAUUSD</v>
      </c>
      <c r="J969" t="str">
        <f>_xlfn.XLOOKUP($A969,ALGLIB_SSA_XAUUSD!$J$2:$J$1001,ALGLIB_SSA_XAUUSD!$L$2:$L$1001,"",0)</f>
        <v>M5</v>
      </c>
      <c r="K969">
        <f>_xlfn.XLOOKUP($A969,ALGLIB_SSA_XAUUSD!$J$2:$J$1001,ALGLIB_SSA_XAUUSD!$M$2:$M$1001,"",0)</f>
        <v>4712.8</v>
      </c>
      <c r="L969">
        <f>_xlfn.XLOOKUP($A969,ALGLIB_SSA_XAUUSD!$J$2:$J$1001,ALGLIB_SSA_XAUUSD!$N$2:$N$1001,"",0)</f>
        <v>4713.7610000000004</v>
      </c>
      <c r="M969">
        <f>_xlfn.XLOOKUP($A969,ALGLIB_SSA_XAUUSD!$J$2:$J$1001,ALGLIB_SSA_XAUUSD!$O$2:$O$1001,"",0)</f>
        <v>4713.1116199999997</v>
      </c>
      <c r="N969">
        <f>_xlfn.XLOOKUP($A969,ALGLIB_SSA_XAUUSD!$J$2:$J$1001,ALGLIB_SSA_XAUUSD!$P$2:$P$1001,"",0)</f>
        <v>4715.3045199999997</v>
      </c>
      <c r="O969">
        <f>_xlfn.XLOOKUP($A969,ALGLIB_SSA_XAUUSD!$J$2:$J$1001,ALGLIB_SSA_XAUUSD!$Q$2:$Q$1001,"",0)</f>
        <v>4711.4084300000004</v>
      </c>
      <c r="R969">
        <f t="shared" si="225"/>
        <v>1775691300</v>
      </c>
      <c r="S969" t="str">
        <f t="shared" si="226"/>
        <v>XAUUSD</v>
      </c>
      <c r="T969" t="str">
        <f t="shared" si="227"/>
        <v>M5</v>
      </c>
      <c r="U969">
        <f t="shared" si="228"/>
        <v>4712.8</v>
      </c>
      <c r="V969">
        <f t="shared" si="229"/>
        <v>4718.8384083333331</v>
      </c>
      <c r="W969">
        <f t="shared" si="230"/>
        <v>4717.5122058333327</v>
      </c>
      <c r="X969">
        <f t="shared" si="231"/>
        <v>4713.7610000000004</v>
      </c>
      <c r="Y969">
        <f t="shared" si="232"/>
        <v>4713.1116199999997</v>
      </c>
      <c r="Z969">
        <f t="shared" si="233"/>
        <v>4726.4966274999997</v>
      </c>
      <c r="AA969">
        <f t="shared" si="234"/>
        <v>4715.3045199999997</v>
      </c>
      <c r="AB969">
        <f t="shared" si="235"/>
        <v>4704.4272783333336</v>
      </c>
      <c r="AC969">
        <f t="shared" si="236"/>
        <v>4711.4084300000004</v>
      </c>
      <c r="AE969">
        <f t="shared" si="237"/>
        <v>4713.7610000000004</v>
      </c>
      <c r="AF969">
        <f t="shared" si="238"/>
        <v>4726.4966274999997</v>
      </c>
      <c r="AG969">
        <f t="shared" si="239"/>
        <v>4704.4272783333336</v>
      </c>
    </row>
    <row r="970" spans="1:33" x14ac:dyDescent="0.55000000000000004">
      <c r="A970">
        <f>ALGLIB_SSA_XAUUSD!J970</f>
        <v>1775691600</v>
      </c>
      <c r="B970" t="str">
        <f>_xlfn.XLOOKUP($A970,ALGLIB_SSA_XAUUSD!$A$2:$A$1001,ALGLIB_SSA_XAUUSD!$B$2:$B$1001,"",0)</f>
        <v/>
      </c>
      <c r="C970" t="str">
        <f>_xlfn.XLOOKUP($A970,ALGLIB_SSA_XAUUSD!$A$2:$A$1001,ALGLIB_SSA_XAUUSD!$C$2:$C$1001,"",0)</f>
        <v/>
      </c>
      <c r="D970" s="1">
        <f>D962+(D974-D962)*8/12</f>
        <v>4709.7733333333335</v>
      </c>
      <c r="E970" s="1">
        <f>E962+(E974-E962)*8/12</f>
        <v>4719.1966966666669</v>
      </c>
      <c r="F970" s="1">
        <f>F962+(F974-F962)*8/12</f>
        <v>4717.6955966666665</v>
      </c>
      <c r="G970" s="1">
        <f>G962+(G974-G962)*8/12</f>
        <v>4726.6170899999997</v>
      </c>
      <c r="H970" s="1">
        <f>H962+(H974-H962)*8/12</f>
        <v>4704.6380766666671</v>
      </c>
      <c r="I970" t="str">
        <f>_xlfn.XLOOKUP($A970,ALGLIB_SSA_XAUUSD!$J$2:$J$1001,ALGLIB_SSA_XAUUSD!$K$2:$K$1001,"",0)</f>
        <v>XAUUSD</v>
      </c>
      <c r="J970" t="str">
        <f>_xlfn.XLOOKUP($A970,ALGLIB_SSA_XAUUSD!$J$2:$J$1001,ALGLIB_SSA_XAUUSD!$L$2:$L$1001,"",0)</f>
        <v>M5</v>
      </c>
      <c r="K970">
        <f>_xlfn.XLOOKUP($A970,ALGLIB_SSA_XAUUSD!$J$2:$J$1001,ALGLIB_SSA_XAUUSD!$M$2:$M$1001,"",0)</f>
        <v>4713.59</v>
      </c>
      <c r="L970">
        <f>_xlfn.XLOOKUP($A970,ALGLIB_SSA_XAUUSD!$J$2:$J$1001,ALGLIB_SSA_XAUUSD!$N$2:$N$1001,"",0)</f>
        <v>4714.0163899999998</v>
      </c>
      <c r="M970">
        <f>_xlfn.XLOOKUP($A970,ALGLIB_SSA_XAUUSD!$J$2:$J$1001,ALGLIB_SSA_XAUUSD!$O$2:$O$1001,"",0)</f>
        <v>4713.5640000000003</v>
      </c>
      <c r="N970">
        <f>_xlfn.XLOOKUP($A970,ALGLIB_SSA_XAUUSD!$J$2:$J$1001,ALGLIB_SSA_XAUUSD!$P$2:$P$1001,"",0)</f>
        <v>4715.9395100000002</v>
      </c>
      <c r="O970">
        <f>_xlfn.XLOOKUP($A970,ALGLIB_SSA_XAUUSD!$J$2:$J$1001,ALGLIB_SSA_XAUUSD!$Q$2:$Q$1001,"",0)</f>
        <v>4711.9626099999996</v>
      </c>
      <c r="R970">
        <f t="shared" si="225"/>
        <v>1775691600</v>
      </c>
      <c r="S970" t="str">
        <f t="shared" si="226"/>
        <v>XAUUSD</v>
      </c>
      <c r="T970" t="str">
        <f t="shared" si="227"/>
        <v>M5</v>
      </c>
      <c r="U970">
        <f t="shared" si="228"/>
        <v>4713.59</v>
      </c>
      <c r="V970">
        <f t="shared" si="229"/>
        <v>4719.1966966666669</v>
      </c>
      <c r="W970">
        <f t="shared" si="230"/>
        <v>4717.6955966666665</v>
      </c>
      <c r="X970">
        <f t="shared" si="231"/>
        <v>4714.0163899999998</v>
      </c>
      <c r="Y970">
        <f t="shared" si="232"/>
        <v>4713.5640000000003</v>
      </c>
      <c r="Z970">
        <f t="shared" si="233"/>
        <v>4726.6170899999997</v>
      </c>
      <c r="AA970">
        <f t="shared" si="234"/>
        <v>4715.9395100000002</v>
      </c>
      <c r="AB970">
        <f t="shared" si="235"/>
        <v>4704.6380766666671</v>
      </c>
      <c r="AC970">
        <f t="shared" si="236"/>
        <v>4711.9626099999996</v>
      </c>
      <c r="AE970">
        <f t="shared" si="237"/>
        <v>4714.0163899999998</v>
      </c>
      <c r="AF970">
        <f t="shared" si="238"/>
        <v>4726.6170899999997</v>
      </c>
      <c r="AG970">
        <f t="shared" si="239"/>
        <v>4704.6380766666671</v>
      </c>
    </row>
    <row r="971" spans="1:33" x14ac:dyDescent="0.55000000000000004">
      <c r="A971">
        <f>ALGLIB_SSA_XAUUSD!J971</f>
        <v>1775691900</v>
      </c>
      <c r="B971" t="str">
        <f>_xlfn.XLOOKUP($A971,ALGLIB_SSA_XAUUSD!$A$2:$A$1001,ALGLIB_SSA_XAUUSD!$B$2:$B$1001,"",0)</f>
        <v/>
      </c>
      <c r="C971" t="str">
        <f>_xlfn.XLOOKUP($A971,ALGLIB_SSA_XAUUSD!$A$2:$A$1001,ALGLIB_SSA_XAUUSD!$C$2:$C$1001,"",0)</f>
        <v/>
      </c>
      <c r="D971" s="1">
        <f>D962+(D974-D962)*9/12</f>
        <v>4709.0375000000004</v>
      </c>
      <c r="E971" s="1">
        <f>E962+(E974-E962)*9/12</f>
        <v>4719.5549850000007</v>
      </c>
      <c r="F971" s="1">
        <f>F962+(F974-F962)*9/12</f>
        <v>4717.8789875000002</v>
      </c>
      <c r="G971" s="1">
        <f>G962+(G974-G962)*9/12</f>
        <v>4726.7375524999998</v>
      </c>
      <c r="H971" s="1">
        <f>H962+(H974-H962)*9/12</f>
        <v>4704.8488749999997</v>
      </c>
      <c r="I971" t="str">
        <f>_xlfn.XLOOKUP($A971,ALGLIB_SSA_XAUUSD!$J$2:$J$1001,ALGLIB_SSA_XAUUSD!$K$2:$K$1001,"",0)</f>
        <v>XAUUSD</v>
      </c>
      <c r="J971" t="str">
        <f>_xlfn.XLOOKUP($A971,ALGLIB_SSA_XAUUSD!$J$2:$J$1001,ALGLIB_SSA_XAUUSD!$L$2:$L$1001,"",0)</f>
        <v>M5</v>
      </c>
      <c r="K971">
        <f>_xlfn.XLOOKUP($A971,ALGLIB_SSA_XAUUSD!$J$2:$J$1001,ALGLIB_SSA_XAUUSD!$M$2:$M$1001,"",0)</f>
        <v>4717.7</v>
      </c>
      <c r="L971">
        <f>_xlfn.XLOOKUP($A971,ALGLIB_SSA_XAUUSD!$J$2:$J$1001,ALGLIB_SSA_XAUUSD!$N$2:$N$1001,"",0)</f>
        <v>4713.5798299999997</v>
      </c>
      <c r="M971">
        <f>_xlfn.XLOOKUP($A971,ALGLIB_SSA_XAUUSD!$J$2:$J$1001,ALGLIB_SSA_XAUUSD!$O$2:$O$1001,"",0)</f>
        <v>4713.5719200000003</v>
      </c>
      <c r="N971">
        <f>_xlfn.XLOOKUP($A971,ALGLIB_SSA_XAUUSD!$J$2:$J$1001,ALGLIB_SSA_XAUUSD!$P$2:$P$1001,"",0)</f>
        <v>4716.12428</v>
      </c>
      <c r="O971">
        <f>_xlfn.XLOOKUP($A971,ALGLIB_SSA_XAUUSD!$J$2:$J$1001,ALGLIB_SSA_XAUUSD!$Q$2:$Q$1001,"",0)</f>
        <v>4711.6226500000002</v>
      </c>
      <c r="R971">
        <f t="shared" si="225"/>
        <v>1775691900</v>
      </c>
      <c r="S971" t="str">
        <f t="shared" si="226"/>
        <v>XAUUSD</v>
      </c>
      <c r="T971" t="str">
        <f t="shared" si="227"/>
        <v>M5</v>
      </c>
      <c r="U971">
        <f t="shared" si="228"/>
        <v>4717.7</v>
      </c>
      <c r="V971">
        <f t="shared" si="229"/>
        <v>4719.5549850000007</v>
      </c>
      <c r="W971">
        <f t="shared" si="230"/>
        <v>4717.8789875000002</v>
      </c>
      <c r="X971">
        <f t="shared" si="231"/>
        <v>4713.5798299999997</v>
      </c>
      <c r="Y971">
        <f t="shared" si="232"/>
        <v>4713.5719200000003</v>
      </c>
      <c r="Z971">
        <f t="shared" si="233"/>
        <v>4726.7375524999998</v>
      </c>
      <c r="AA971">
        <f t="shared" si="234"/>
        <v>4716.12428</v>
      </c>
      <c r="AB971">
        <f t="shared" si="235"/>
        <v>4704.8488749999997</v>
      </c>
      <c r="AC971">
        <f t="shared" si="236"/>
        <v>4711.6226500000002</v>
      </c>
      <c r="AE971">
        <f t="shared" si="237"/>
        <v>4713.5798299999997</v>
      </c>
      <c r="AF971">
        <f t="shared" si="238"/>
        <v>4726.7375524999998</v>
      </c>
      <c r="AG971">
        <f t="shared" si="239"/>
        <v>4704.8488749999997</v>
      </c>
    </row>
    <row r="972" spans="1:33" x14ac:dyDescent="0.55000000000000004">
      <c r="A972">
        <f>ALGLIB_SSA_XAUUSD!J972</f>
        <v>1775692200</v>
      </c>
      <c r="B972" t="str">
        <f>_xlfn.XLOOKUP($A972,ALGLIB_SSA_XAUUSD!$A$2:$A$1001,ALGLIB_SSA_XAUUSD!$B$2:$B$1001,"",0)</f>
        <v/>
      </c>
      <c r="C972" t="str">
        <f>_xlfn.XLOOKUP($A972,ALGLIB_SSA_XAUUSD!$A$2:$A$1001,ALGLIB_SSA_XAUUSD!$C$2:$C$1001,"",0)</f>
        <v/>
      </c>
      <c r="D972" s="1">
        <f>D962+(D974-D962)*10/12</f>
        <v>4708.3016666666663</v>
      </c>
      <c r="E972" s="1">
        <f>E962+(E974-E962)*10/12</f>
        <v>4719.9132733333336</v>
      </c>
      <c r="F972" s="1">
        <f>F962+(F974-F962)*10/12</f>
        <v>4718.0623783333331</v>
      </c>
      <c r="G972" s="1">
        <f>G962+(G974-G962)*10/12</f>
        <v>4726.8580149999998</v>
      </c>
      <c r="H972" s="1">
        <f>H962+(H974-H962)*10/12</f>
        <v>4705.0596733333332</v>
      </c>
      <c r="I972" t="str">
        <f>_xlfn.XLOOKUP($A972,ALGLIB_SSA_XAUUSD!$J$2:$J$1001,ALGLIB_SSA_XAUUSD!$K$2:$K$1001,"",0)</f>
        <v>XAUUSD</v>
      </c>
      <c r="J972" t="str">
        <f>_xlfn.XLOOKUP($A972,ALGLIB_SSA_XAUUSD!$J$2:$J$1001,ALGLIB_SSA_XAUUSD!$L$2:$L$1001,"",0)</f>
        <v>M5</v>
      </c>
      <c r="K972">
        <f>_xlfn.XLOOKUP($A972,ALGLIB_SSA_XAUUSD!$J$2:$J$1001,ALGLIB_SSA_XAUUSD!$M$2:$M$1001,"",0)</f>
        <v>4715.08</v>
      </c>
      <c r="L972">
        <f>_xlfn.XLOOKUP($A972,ALGLIB_SSA_XAUUSD!$J$2:$J$1001,ALGLIB_SSA_XAUUSD!$N$2:$N$1001,"",0)</f>
        <v>4712.3145299999996</v>
      </c>
      <c r="M972">
        <f>_xlfn.XLOOKUP($A972,ALGLIB_SSA_XAUUSD!$J$2:$J$1001,ALGLIB_SSA_XAUUSD!$O$2:$O$1001,"",0)</f>
        <v>4712.9432200000001</v>
      </c>
      <c r="N972">
        <f>_xlfn.XLOOKUP($A972,ALGLIB_SSA_XAUUSD!$J$2:$J$1001,ALGLIB_SSA_XAUUSD!$P$2:$P$1001,"",0)</f>
        <v>4715.6140100000002</v>
      </c>
      <c r="O972">
        <f>_xlfn.XLOOKUP($A972,ALGLIB_SSA_XAUUSD!$J$2:$J$1001,ALGLIB_SSA_XAUUSD!$Q$2:$Q$1001,"",0)</f>
        <v>4710.3112899999996</v>
      </c>
      <c r="R972">
        <f t="shared" si="225"/>
        <v>1775692200</v>
      </c>
      <c r="S972" t="str">
        <f t="shared" si="226"/>
        <v>XAUUSD</v>
      </c>
      <c r="T972" t="str">
        <f t="shared" si="227"/>
        <v>M5</v>
      </c>
      <c r="U972">
        <f t="shared" si="228"/>
        <v>4715.08</v>
      </c>
      <c r="V972">
        <f t="shared" si="229"/>
        <v>4719.9132733333336</v>
      </c>
      <c r="W972">
        <f t="shared" si="230"/>
        <v>4718.0623783333331</v>
      </c>
      <c r="X972">
        <f t="shared" si="231"/>
        <v>4712.3145299999996</v>
      </c>
      <c r="Y972">
        <f t="shared" si="232"/>
        <v>4712.9432200000001</v>
      </c>
      <c r="Z972">
        <f t="shared" si="233"/>
        <v>4726.8580149999998</v>
      </c>
      <c r="AA972">
        <f t="shared" si="234"/>
        <v>4715.6140100000002</v>
      </c>
      <c r="AB972">
        <f t="shared" si="235"/>
        <v>4705.0596733333332</v>
      </c>
      <c r="AC972">
        <f t="shared" si="236"/>
        <v>4710.3112899999996</v>
      </c>
      <c r="AE972">
        <f t="shared" si="237"/>
        <v>4712.3145299999996</v>
      </c>
      <c r="AF972">
        <f t="shared" si="238"/>
        <v>4726.8580149999998</v>
      </c>
      <c r="AG972">
        <f t="shared" si="239"/>
        <v>4705.0596733333332</v>
      </c>
    </row>
    <row r="973" spans="1:33" x14ac:dyDescent="0.55000000000000004">
      <c r="A973">
        <f>ALGLIB_SSA_XAUUSD!J973</f>
        <v>1775692500</v>
      </c>
      <c r="B973" t="str">
        <f>_xlfn.XLOOKUP($A973,ALGLIB_SSA_XAUUSD!$A$2:$A$1001,ALGLIB_SSA_XAUUSD!$B$2:$B$1001,"",0)</f>
        <v/>
      </c>
      <c r="C973" t="str">
        <f>_xlfn.XLOOKUP($A973,ALGLIB_SSA_XAUUSD!$A$2:$A$1001,ALGLIB_SSA_XAUUSD!$C$2:$C$1001,"",0)</f>
        <v/>
      </c>
      <c r="D973" s="1">
        <f>D962+(D974-D962)*11/12</f>
        <v>4707.5658333333331</v>
      </c>
      <c r="E973" s="1">
        <f>E962+(E974-E962)*11/12</f>
        <v>4720.2715616666665</v>
      </c>
      <c r="F973" s="1">
        <f>F962+(F974-F962)*11/12</f>
        <v>4718.2457691666659</v>
      </c>
      <c r="G973" s="1">
        <f>G962+(G974-G962)*11/12</f>
        <v>4726.9784774999998</v>
      </c>
      <c r="H973" s="1">
        <f>H962+(H974-H962)*11/12</f>
        <v>4705.2704716666667</v>
      </c>
      <c r="I973" t="str">
        <f>_xlfn.XLOOKUP($A973,ALGLIB_SSA_XAUUSD!$J$2:$J$1001,ALGLIB_SSA_XAUUSD!$K$2:$K$1001,"",0)</f>
        <v>XAUUSD</v>
      </c>
      <c r="J973" t="str">
        <f>_xlfn.XLOOKUP($A973,ALGLIB_SSA_XAUUSD!$J$2:$J$1001,ALGLIB_SSA_XAUUSD!$L$2:$L$1001,"",0)</f>
        <v>M5</v>
      </c>
      <c r="K973">
        <f>_xlfn.XLOOKUP($A973,ALGLIB_SSA_XAUUSD!$J$2:$J$1001,ALGLIB_SSA_XAUUSD!$M$2:$M$1001,"",0)</f>
        <v>4715.66</v>
      </c>
      <c r="L973">
        <f>_xlfn.XLOOKUP($A973,ALGLIB_SSA_XAUUSD!$J$2:$J$1001,ALGLIB_SSA_XAUUSD!$N$2:$N$1001,"",0)</f>
        <v>4710.5830800000003</v>
      </c>
      <c r="M973">
        <f>_xlfn.XLOOKUP($A973,ALGLIB_SSA_XAUUSD!$J$2:$J$1001,ALGLIB_SSA_XAUUSD!$O$2:$O$1001,"",0)</f>
        <v>4711.7631499999998</v>
      </c>
      <c r="N973">
        <f>_xlfn.XLOOKUP($A973,ALGLIB_SSA_XAUUSD!$J$2:$J$1001,ALGLIB_SSA_XAUUSD!$P$2:$P$1001,"",0)</f>
        <v>4714.4553299999998</v>
      </c>
      <c r="O973">
        <f>_xlfn.XLOOKUP($A973,ALGLIB_SSA_XAUUSD!$J$2:$J$1001,ALGLIB_SSA_XAUUSD!$Q$2:$Q$1001,"",0)</f>
        <v>4708.3122000000003</v>
      </c>
      <c r="R973">
        <f t="shared" si="225"/>
        <v>1775692500</v>
      </c>
      <c r="S973" t="str">
        <f t="shared" si="226"/>
        <v>XAUUSD</v>
      </c>
      <c r="T973" t="str">
        <f t="shared" si="227"/>
        <v>M5</v>
      </c>
      <c r="U973">
        <f t="shared" si="228"/>
        <v>4715.66</v>
      </c>
      <c r="V973">
        <f t="shared" si="229"/>
        <v>4720.2715616666665</v>
      </c>
      <c r="W973">
        <f t="shared" si="230"/>
        <v>4718.2457691666659</v>
      </c>
      <c r="X973">
        <f t="shared" si="231"/>
        <v>4710.5830800000003</v>
      </c>
      <c r="Y973">
        <f t="shared" si="232"/>
        <v>4711.7631499999998</v>
      </c>
      <c r="Z973">
        <f t="shared" si="233"/>
        <v>4726.9784774999998</v>
      </c>
      <c r="AA973">
        <f t="shared" si="234"/>
        <v>4714.4553299999998</v>
      </c>
      <c r="AB973">
        <f t="shared" si="235"/>
        <v>4705.2704716666667</v>
      </c>
      <c r="AC973">
        <f t="shared" si="236"/>
        <v>4708.3122000000003</v>
      </c>
      <c r="AE973">
        <f t="shared" si="237"/>
        <v>4710.5830800000003</v>
      </c>
      <c r="AF973">
        <f t="shared" si="238"/>
        <v>4726.9784774999998</v>
      </c>
      <c r="AG973">
        <f t="shared" si="239"/>
        <v>4705.2704716666667</v>
      </c>
    </row>
    <row r="974" spans="1:33" x14ac:dyDescent="0.55000000000000004">
      <c r="A974">
        <f>ALGLIB_SSA_XAUUSD!J974</f>
        <v>1775692800</v>
      </c>
      <c r="B974" t="str">
        <f>_xlfn.XLOOKUP($A974,ALGLIB_SSA_XAUUSD!$A$2:$A$1001,ALGLIB_SSA_XAUUSD!$B$2:$B$1001,"",0)</f>
        <v>XAUUSD</v>
      </c>
      <c r="C974" t="str">
        <f>_xlfn.XLOOKUP($A974,ALGLIB_SSA_XAUUSD!$A$2:$A$1001,ALGLIB_SSA_XAUUSD!$C$2:$C$1001,"",0)</f>
        <v>H1</v>
      </c>
      <c r="D974" s="2">
        <f>_xlfn.XLOOKUP($A974,ALGLIB_SSA_XAUUSD!$A$2:$A$1001,ALGLIB_SSA_XAUUSD!$D$2:$D$1001,"",0)</f>
        <v>4706.83</v>
      </c>
      <c r="E974" s="2">
        <f>_xlfn.XLOOKUP($A974,ALGLIB_SSA_XAUUSD!$A$2:$A$1001,ALGLIB_SSA_XAUUSD!$E$2:$E$1001,"",0)</f>
        <v>4720.6298500000003</v>
      </c>
      <c r="F974" s="2">
        <f>_xlfn.XLOOKUP($A974,ALGLIB_SSA_XAUUSD!$A$2:$A$1001,ALGLIB_SSA_XAUUSD!$F$2:$F$1001,"",0)</f>
        <v>4718.4291599999997</v>
      </c>
      <c r="G974" s="2">
        <f>_xlfn.XLOOKUP($A974,ALGLIB_SSA_XAUUSD!$A$2:$A$1001,ALGLIB_SSA_XAUUSD!$G$2:$G$1001,"",0)</f>
        <v>4727.0989399999999</v>
      </c>
      <c r="H974" s="2">
        <f>_xlfn.XLOOKUP($A974,ALGLIB_SSA_XAUUSD!$A$2:$A$1001,ALGLIB_SSA_XAUUSD!$H$2:$H$1001,"",0)</f>
        <v>4705.4812700000002</v>
      </c>
      <c r="I974" t="str">
        <f>_xlfn.XLOOKUP($A974,ALGLIB_SSA_XAUUSD!$J$2:$J$1001,ALGLIB_SSA_XAUUSD!$K$2:$K$1001,"",0)</f>
        <v>XAUUSD</v>
      </c>
      <c r="J974" t="str">
        <f>_xlfn.XLOOKUP($A974,ALGLIB_SSA_XAUUSD!$J$2:$J$1001,ALGLIB_SSA_XAUUSD!$L$2:$L$1001,"",0)</f>
        <v>M5</v>
      </c>
      <c r="K974">
        <f>_xlfn.XLOOKUP($A974,ALGLIB_SSA_XAUUSD!$J$2:$J$1001,ALGLIB_SSA_XAUUSD!$M$2:$M$1001,"",0)</f>
        <v>4705.3599999999997</v>
      </c>
      <c r="L974">
        <f>_xlfn.XLOOKUP($A974,ALGLIB_SSA_XAUUSD!$J$2:$J$1001,ALGLIB_SSA_XAUUSD!$N$2:$N$1001,"",0)</f>
        <v>4708.5802599999997</v>
      </c>
      <c r="M974">
        <f>_xlfn.XLOOKUP($A974,ALGLIB_SSA_XAUUSD!$J$2:$J$1001,ALGLIB_SSA_XAUUSD!$O$2:$O$1001,"",0)</f>
        <v>4710.1717099999996</v>
      </c>
      <c r="N974">
        <f>_xlfn.XLOOKUP($A974,ALGLIB_SSA_XAUUSD!$J$2:$J$1001,ALGLIB_SSA_XAUUSD!$P$2:$P$1001,"",0)</f>
        <v>4712.8370999999997</v>
      </c>
      <c r="O974">
        <f>_xlfn.XLOOKUP($A974,ALGLIB_SSA_XAUUSD!$J$2:$J$1001,ALGLIB_SSA_XAUUSD!$Q$2:$Q$1001,"",0)</f>
        <v>4705.9211400000004</v>
      </c>
      <c r="R974">
        <f t="shared" si="225"/>
        <v>1775692800</v>
      </c>
      <c r="S974" t="str">
        <f t="shared" si="226"/>
        <v>XAUUSD</v>
      </c>
      <c r="T974" t="str">
        <f t="shared" si="227"/>
        <v>M5</v>
      </c>
      <c r="U974">
        <f t="shared" si="228"/>
        <v>4705.3599999999997</v>
      </c>
      <c r="V974">
        <f t="shared" si="229"/>
        <v>4720.6298500000003</v>
      </c>
      <c r="W974">
        <f t="shared" si="230"/>
        <v>4718.4291599999997</v>
      </c>
      <c r="X974">
        <f t="shared" si="231"/>
        <v>4708.5802599999997</v>
      </c>
      <c r="Y974">
        <f t="shared" si="232"/>
        <v>4710.1717099999996</v>
      </c>
      <c r="Z974">
        <f t="shared" si="233"/>
        <v>4727.0989399999999</v>
      </c>
      <c r="AA974">
        <f t="shared" si="234"/>
        <v>4712.8370999999997</v>
      </c>
      <c r="AB974">
        <f t="shared" si="235"/>
        <v>4705.4812700000002</v>
      </c>
      <c r="AC974">
        <f t="shared" si="236"/>
        <v>4705.9211400000004</v>
      </c>
      <c r="AE974">
        <f t="shared" si="237"/>
        <v>4708.5802599999997</v>
      </c>
      <c r="AF974">
        <f t="shared" si="238"/>
        <v>4727.0989399999999</v>
      </c>
      <c r="AG974">
        <f t="shared" si="239"/>
        <v>4705.4812700000002</v>
      </c>
    </row>
    <row r="975" spans="1:33" x14ac:dyDescent="0.55000000000000004">
      <c r="A975">
        <f>ALGLIB_SSA_XAUUSD!J975</f>
        <v>1775693100</v>
      </c>
      <c r="B975" t="str">
        <f>_xlfn.XLOOKUP($A975,ALGLIB_SSA_XAUUSD!$A$2:$A$1001,ALGLIB_SSA_XAUUSD!$B$2:$B$1001,"",0)</f>
        <v/>
      </c>
      <c r="C975" t="str">
        <f>_xlfn.XLOOKUP($A975,ALGLIB_SSA_XAUUSD!$A$2:$A$1001,ALGLIB_SSA_XAUUSD!$C$2:$C$1001,"",0)</f>
        <v/>
      </c>
      <c r="D975" s="1"/>
      <c r="E975" s="1">
        <f>E974+(E986-E974)*1/12</f>
        <v>4721.1353175000004</v>
      </c>
      <c r="F975" s="1">
        <f>F974+(F986-F974)*1/12</f>
        <v>4718.7735891666662</v>
      </c>
      <c r="G975" s="1">
        <f>G974+(G986-G974)*1/12</f>
        <v>4727.3234633333332</v>
      </c>
      <c r="H975" s="1">
        <f>H974+(H986-H974)*1/12</f>
        <v>4705.7792158333332</v>
      </c>
      <c r="I975" t="str">
        <f>_xlfn.XLOOKUP($A975,ALGLIB_SSA_XAUUSD!$J$2:$J$1001,ALGLIB_SSA_XAUUSD!$K$2:$K$1001,"",0)</f>
        <v>XAUUSD</v>
      </c>
      <c r="J975" t="str">
        <f>_xlfn.XLOOKUP($A975,ALGLIB_SSA_XAUUSD!$J$2:$J$1001,ALGLIB_SSA_XAUUSD!$L$2:$L$1001,"",0)</f>
        <v>M5</v>
      </c>
      <c r="K975">
        <f>_xlfn.XLOOKUP($A975,ALGLIB_SSA_XAUUSD!$J$2:$J$1001,ALGLIB_SSA_XAUUSD!$M$2:$M$1001,"",0)</f>
        <v>4700.6099999999997</v>
      </c>
      <c r="L975">
        <f>_xlfn.XLOOKUP($A975,ALGLIB_SSA_XAUUSD!$J$2:$J$1001,ALGLIB_SSA_XAUUSD!$N$2:$N$1001,"",0)</f>
        <v>4706.8173699999998</v>
      </c>
      <c r="M975">
        <f>_xlfn.XLOOKUP($A975,ALGLIB_SSA_XAUUSD!$J$2:$J$1001,ALGLIB_SSA_XAUUSD!$O$2:$O$1001,"",0)</f>
        <v>4708.4945399999997</v>
      </c>
      <c r="N975">
        <f>_xlfn.XLOOKUP($A975,ALGLIB_SSA_XAUUSD!$J$2:$J$1001,ALGLIB_SSA_XAUUSD!$P$2:$P$1001,"",0)</f>
        <v>4711.07593</v>
      </c>
      <c r="O975">
        <f>_xlfn.XLOOKUP($A975,ALGLIB_SSA_XAUUSD!$J$2:$J$1001,ALGLIB_SSA_XAUUSD!$Q$2:$Q$1001,"",0)</f>
        <v>4703.7196599999997</v>
      </c>
      <c r="R975">
        <f t="shared" si="225"/>
        <v>1775693100</v>
      </c>
      <c r="S975" t="str">
        <f t="shared" si="226"/>
        <v>XAUUSD</v>
      </c>
      <c r="T975" t="str">
        <f t="shared" si="227"/>
        <v>M5</v>
      </c>
      <c r="U975">
        <f t="shared" si="228"/>
        <v>4700.6099999999997</v>
      </c>
      <c r="V975">
        <f t="shared" si="229"/>
        <v>4721.1353175000004</v>
      </c>
      <c r="W975">
        <f t="shared" si="230"/>
        <v>4718.7735891666662</v>
      </c>
      <c r="X975">
        <f t="shared" si="231"/>
        <v>4706.8173699999998</v>
      </c>
      <c r="Y975">
        <f t="shared" si="232"/>
        <v>4708.4945399999997</v>
      </c>
      <c r="Z975">
        <f t="shared" si="233"/>
        <v>4727.3234633333332</v>
      </c>
      <c r="AA975">
        <f t="shared" si="234"/>
        <v>4711.07593</v>
      </c>
      <c r="AB975">
        <f t="shared" si="235"/>
        <v>4705.7792158333332</v>
      </c>
      <c r="AC975">
        <f t="shared" si="236"/>
        <v>4703.7196599999997</v>
      </c>
      <c r="AE975">
        <f t="shared" si="237"/>
        <v>4706.8173699999998</v>
      </c>
      <c r="AF975">
        <f t="shared" si="238"/>
        <v>4727.3234633333332</v>
      </c>
      <c r="AG975">
        <f t="shared" si="239"/>
        <v>4705.7792158333332</v>
      </c>
    </row>
    <row r="976" spans="1:33" x14ac:dyDescent="0.55000000000000004">
      <c r="A976">
        <f>ALGLIB_SSA_XAUUSD!J976</f>
        <v>1775693400</v>
      </c>
      <c r="B976" t="str">
        <f>_xlfn.XLOOKUP($A976,ALGLIB_SSA_XAUUSD!$A$2:$A$1001,ALGLIB_SSA_XAUUSD!$B$2:$B$1001,"",0)</f>
        <v/>
      </c>
      <c r="C976" t="str">
        <f>_xlfn.XLOOKUP($A976,ALGLIB_SSA_XAUUSD!$A$2:$A$1001,ALGLIB_SSA_XAUUSD!$C$2:$C$1001,"",0)</f>
        <v/>
      </c>
      <c r="D976" s="1"/>
      <c r="E976" s="1">
        <f>E974+(E986-E974)*2/12</f>
        <v>4721.6407850000005</v>
      </c>
      <c r="F976" s="1">
        <f>F974+(F986-F974)*2/12</f>
        <v>4719.1180183333327</v>
      </c>
      <c r="G976" s="1">
        <f>G974+(G986-G974)*2/12</f>
        <v>4727.5479866666665</v>
      </c>
      <c r="H976" s="1">
        <f>H974+(H986-H974)*2/12</f>
        <v>4706.0771616666671</v>
      </c>
      <c r="I976" t="str">
        <f>_xlfn.XLOOKUP($A976,ALGLIB_SSA_XAUUSD!$J$2:$J$1001,ALGLIB_SSA_XAUUSD!$K$2:$K$1001,"",0)</f>
        <v>XAUUSD</v>
      </c>
      <c r="J976" t="str">
        <f>_xlfn.XLOOKUP($A976,ALGLIB_SSA_XAUUSD!$J$2:$J$1001,ALGLIB_SSA_XAUUSD!$L$2:$L$1001,"",0)</f>
        <v>M5</v>
      </c>
      <c r="K976">
        <f>_xlfn.XLOOKUP($A976,ALGLIB_SSA_XAUUSD!$J$2:$J$1001,ALGLIB_SSA_XAUUSD!$M$2:$M$1001,"",0)</f>
        <v>4702.29</v>
      </c>
      <c r="L976">
        <f>_xlfn.XLOOKUP($A976,ALGLIB_SSA_XAUUSD!$J$2:$J$1001,ALGLIB_SSA_XAUUSD!$N$2:$N$1001,"",0)</f>
        <v>4705.7225200000003</v>
      </c>
      <c r="M976">
        <f>_xlfn.XLOOKUP($A976,ALGLIB_SSA_XAUUSD!$J$2:$J$1001,ALGLIB_SSA_XAUUSD!$O$2:$O$1001,"",0)</f>
        <v>4707.1085300000004</v>
      </c>
      <c r="N976">
        <f>_xlfn.XLOOKUP($A976,ALGLIB_SSA_XAUUSD!$J$2:$J$1001,ALGLIB_SSA_XAUUSD!$P$2:$P$1001,"",0)</f>
        <v>4709.6772300000002</v>
      </c>
      <c r="O976">
        <f>_xlfn.XLOOKUP($A976,ALGLIB_SSA_XAUUSD!$J$2:$J$1001,ALGLIB_SSA_XAUUSD!$Q$2:$Q$1001,"",0)</f>
        <v>4702.2288600000002</v>
      </c>
      <c r="R976">
        <f t="shared" si="225"/>
        <v>1775693400</v>
      </c>
      <c r="S976" t="str">
        <f t="shared" si="226"/>
        <v>XAUUSD</v>
      </c>
      <c r="T976" t="str">
        <f t="shared" si="227"/>
        <v>M5</v>
      </c>
      <c r="U976">
        <f t="shared" si="228"/>
        <v>4702.29</v>
      </c>
      <c r="V976">
        <f t="shared" si="229"/>
        <v>4721.6407850000005</v>
      </c>
      <c r="W976">
        <f t="shared" si="230"/>
        <v>4719.1180183333327</v>
      </c>
      <c r="X976">
        <f t="shared" si="231"/>
        <v>4705.7225200000003</v>
      </c>
      <c r="Y976">
        <f t="shared" si="232"/>
        <v>4707.1085300000004</v>
      </c>
      <c r="Z976">
        <f t="shared" si="233"/>
        <v>4727.5479866666665</v>
      </c>
      <c r="AA976">
        <f t="shared" si="234"/>
        <v>4709.6772300000002</v>
      </c>
      <c r="AB976">
        <f t="shared" si="235"/>
        <v>4706.0771616666671</v>
      </c>
      <c r="AC976">
        <f t="shared" si="236"/>
        <v>4702.2288600000002</v>
      </c>
      <c r="AE976">
        <f t="shared" si="237"/>
        <v>4705.7225200000003</v>
      </c>
      <c r="AF976">
        <f t="shared" si="238"/>
        <v>4727.5479866666665</v>
      </c>
      <c r="AG976">
        <f t="shared" si="239"/>
        <v>4706.0771616666671</v>
      </c>
    </row>
    <row r="977" spans="1:33" x14ac:dyDescent="0.55000000000000004">
      <c r="A977">
        <f>ALGLIB_SSA_XAUUSD!J977</f>
        <v>1775693700</v>
      </c>
      <c r="B977" t="str">
        <f>_xlfn.XLOOKUP($A977,ALGLIB_SSA_XAUUSD!$A$2:$A$1001,ALGLIB_SSA_XAUUSD!$B$2:$B$1001,"",0)</f>
        <v/>
      </c>
      <c r="C977" t="str">
        <f>_xlfn.XLOOKUP($A977,ALGLIB_SSA_XAUUSD!$A$2:$A$1001,ALGLIB_SSA_XAUUSD!$C$2:$C$1001,"",0)</f>
        <v/>
      </c>
      <c r="D977" s="1"/>
      <c r="E977" s="1">
        <f>E974+(E986-E974)*3/12</f>
        <v>4722.1462525000006</v>
      </c>
      <c r="F977" s="1">
        <f>F974+(F986-F974)*3/12</f>
        <v>4719.4624475000001</v>
      </c>
      <c r="G977" s="1">
        <f>G974+(G986-G974)*3/12</f>
        <v>4727.7725099999998</v>
      </c>
      <c r="H977" s="1">
        <f>H974+(H986-H974)*3/12</f>
        <v>4706.3751075</v>
      </c>
      <c r="I977" t="str">
        <f>_xlfn.XLOOKUP($A977,ALGLIB_SSA_XAUUSD!$J$2:$J$1001,ALGLIB_SSA_XAUUSD!$K$2:$K$1001,"",0)</f>
        <v>XAUUSD</v>
      </c>
      <c r="J977" t="str">
        <f>_xlfn.XLOOKUP($A977,ALGLIB_SSA_XAUUSD!$J$2:$J$1001,ALGLIB_SSA_XAUUSD!$L$2:$L$1001,"",0)</f>
        <v>M5</v>
      </c>
      <c r="K977">
        <f>_xlfn.XLOOKUP($A977,ALGLIB_SSA_XAUUSD!$J$2:$J$1001,ALGLIB_SSA_XAUUSD!$M$2:$M$1001,"",0)</f>
        <v>4704.1499999999996</v>
      </c>
      <c r="L977">
        <f>_xlfn.XLOOKUP($A977,ALGLIB_SSA_XAUUSD!$J$2:$J$1001,ALGLIB_SSA_XAUUSD!$N$2:$N$1001,"",0)</f>
        <v>4705.51944</v>
      </c>
      <c r="M977">
        <f>_xlfn.XLOOKUP($A977,ALGLIB_SSA_XAUUSD!$J$2:$J$1001,ALGLIB_SSA_XAUUSD!$O$2:$O$1001,"",0)</f>
        <v>4706.3139899999996</v>
      </c>
      <c r="N977">
        <f>_xlfn.XLOOKUP($A977,ALGLIB_SSA_XAUUSD!$J$2:$J$1001,ALGLIB_SSA_XAUUSD!$P$2:$P$1001,"",0)</f>
        <v>4709.0008600000001</v>
      </c>
      <c r="O977">
        <f>_xlfn.XLOOKUP($A977,ALGLIB_SSA_XAUUSD!$J$2:$J$1001,ALGLIB_SSA_XAUUSD!$Q$2:$Q$1001,"",0)</f>
        <v>4701.7628000000004</v>
      </c>
      <c r="R977">
        <f t="shared" si="225"/>
        <v>1775693700</v>
      </c>
      <c r="S977" t="str">
        <f t="shared" si="226"/>
        <v>XAUUSD</v>
      </c>
      <c r="T977" t="str">
        <f t="shared" si="227"/>
        <v>M5</v>
      </c>
      <c r="U977">
        <f t="shared" si="228"/>
        <v>4704.1499999999996</v>
      </c>
      <c r="V977">
        <f t="shared" si="229"/>
        <v>4722.1462525000006</v>
      </c>
      <c r="W977">
        <f t="shared" si="230"/>
        <v>4719.4624475000001</v>
      </c>
      <c r="X977">
        <f t="shared" si="231"/>
        <v>4705.51944</v>
      </c>
      <c r="Y977">
        <f t="shared" si="232"/>
        <v>4706.3139899999996</v>
      </c>
      <c r="Z977">
        <f t="shared" si="233"/>
        <v>4727.7725099999998</v>
      </c>
      <c r="AA977">
        <f t="shared" si="234"/>
        <v>4709.0008600000001</v>
      </c>
      <c r="AB977">
        <f t="shared" si="235"/>
        <v>4706.3751075</v>
      </c>
      <c r="AC977">
        <f t="shared" si="236"/>
        <v>4701.7628000000004</v>
      </c>
      <c r="AE977">
        <f t="shared" si="237"/>
        <v>4705.51944</v>
      </c>
      <c r="AF977">
        <f t="shared" si="238"/>
        <v>4727.7725099999998</v>
      </c>
      <c r="AG977">
        <f t="shared" si="239"/>
        <v>4706.3751075</v>
      </c>
    </row>
    <row r="978" spans="1:33" x14ac:dyDescent="0.55000000000000004">
      <c r="A978">
        <f>ALGLIB_SSA_XAUUSD!J978</f>
        <v>1775694000</v>
      </c>
      <c r="B978" t="str">
        <f>_xlfn.XLOOKUP($A978,ALGLIB_SSA_XAUUSD!$A$2:$A$1001,ALGLIB_SSA_XAUUSD!$B$2:$B$1001,"",0)</f>
        <v/>
      </c>
      <c r="C978" t="str">
        <f>_xlfn.XLOOKUP($A978,ALGLIB_SSA_XAUUSD!$A$2:$A$1001,ALGLIB_SSA_XAUUSD!$C$2:$C$1001,"",0)</f>
        <v/>
      </c>
      <c r="D978" s="1"/>
      <c r="E978" s="1">
        <f>E974+(E986-E974)*4/12</f>
        <v>4722.6517199999998</v>
      </c>
      <c r="F978" s="1">
        <f>F974+(F986-F974)*4/12</f>
        <v>4719.8068766666665</v>
      </c>
      <c r="G978" s="1">
        <f>G974+(G986-G974)*4/12</f>
        <v>4727.9970333333331</v>
      </c>
      <c r="H978" s="1">
        <f>H974+(H986-H974)*4/12</f>
        <v>4706.6730533333339</v>
      </c>
      <c r="I978" t="str">
        <f>_xlfn.XLOOKUP($A978,ALGLIB_SSA_XAUUSD!$J$2:$J$1001,ALGLIB_SSA_XAUUSD!$K$2:$K$1001,"",0)</f>
        <v>XAUUSD</v>
      </c>
      <c r="J978" t="str">
        <f>_xlfn.XLOOKUP($A978,ALGLIB_SSA_XAUUSD!$J$2:$J$1001,ALGLIB_SSA_XAUUSD!$L$2:$L$1001,"",0)</f>
        <v>M5</v>
      </c>
      <c r="K978">
        <f>_xlfn.XLOOKUP($A978,ALGLIB_SSA_XAUUSD!$J$2:$J$1001,ALGLIB_SSA_XAUUSD!$M$2:$M$1001,"",0)</f>
        <v>4710.76</v>
      </c>
      <c r="L978">
        <f>_xlfn.XLOOKUP($A978,ALGLIB_SSA_XAUUSD!$J$2:$J$1001,ALGLIB_SSA_XAUUSD!$N$2:$N$1001,"",0)</f>
        <v>4706.2543400000004</v>
      </c>
      <c r="M978">
        <f>_xlfn.XLOOKUP($A978,ALGLIB_SSA_XAUUSD!$J$2:$J$1001,ALGLIB_SSA_XAUUSD!$O$2:$O$1001,"",0)</f>
        <v>4706.2841600000002</v>
      </c>
      <c r="N978">
        <f>_xlfn.XLOOKUP($A978,ALGLIB_SSA_XAUUSD!$J$2:$J$1001,ALGLIB_SSA_XAUUSD!$P$2:$P$1001,"",0)</f>
        <v>4709.2233100000003</v>
      </c>
      <c r="O978">
        <f>_xlfn.XLOOKUP($A978,ALGLIB_SSA_XAUUSD!$J$2:$J$1001,ALGLIB_SSA_XAUUSD!$Q$2:$Q$1001,"",0)</f>
        <v>4702.3966</v>
      </c>
      <c r="R978">
        <f t="shared" si="225"/>
        <v>1775694000</v>
      </c>
      <c r="S978" t="str">
        <f t="shared" si="226"/>
        <v>XAUUSD</v>
      </c>
      <c r="T978" t="str">
        <f t="shared" si="227"/>
        <v>M5</v>
      </c>
      <c r="U978">
        <f t="shared" si="228"/>
        <v>4710.76</v>
      </c>
      <c r="V978">
        <f t="shared" si="229"/>
        <v>4722.6517199999998</v>
      </c>
      <c r="W978">
        <f t="shared" si="230"/>
        <v>4719.8068766666665</v>
      </c>
      <c r="X978">
        <f t="shared" si="231"/>
        <v>4706.2543400000004</v>
      </c>
      <c r="Y978">
        <f t="shared" si="232"/>
        <v>4706.2841600000002</v>
      </c>
      <c r="Z978">
        <f t="shared" si="233"/>
        <v>4727.9970333333331</v>
      </c>
      <c r="AA978">
        <f t="shared" si="234"/>
        <v>4709.2233100000003</v>
      </c>
      <c r="AB978">
        <f t="shared" si="235"/>
        <v>4706.6730533333339</v>
      </c>
      <c r="AC978">
        <f t="shared" si="236"/>
        <v>4702.3966</v>
      </c>
      <c r="AE978">
        <f t="shared" si="237"/>
        <v>4706.2543400000004</v>
      </c>
      <c r="AF978">
        <f t="shared" si="238"/>
        <v>4727.9970333333331</v>
      </c>
      <c r="AG978">
        <f t="shared" si="239"/>
        <v>4706.6730533333339</v>
      </c>
    </row>
    <row r="979" spans="1:33" x14ac:dyDescent="0.55000000000000004">
      <c r="A979">
        <f>ALGLIB_SSA_XAUUSD!J979</f>
        <v>1775694300</v>
      </c>
      <c r="B979" t="str">
        <f>_xlfn.XLOOKUP($A979,ALGLIB_SSA_XAUUSD!$A$2:$A$1001,ALGLIB_SSA_XAUUSD!$B$2:$B$1001,"",0)</f>
        <v/>
      </c>
      <c r="C979" t="str">
        <f>_xlfn.XLOOKUP($A979,ALGLIB_SSA_XAUUSD!$A$2:$A$1001,ALGLIB_SSA_XAUUSD!$C$2:$C$1001,"",0)</f>
        <v/>
      </c>
      <c r="D979" s="1"/>
      <c r="E979" s="1">
        <f>E974+(E986-E974)*5/12</f>
        <v>4723.1571875</v>
      </c>
      <c r="F979" s="1">
        <f>F974+(F986-F974)*5/12</f>
        <v>4720.151305833333</v>
      </c>
      <c r="G979" s="1">
        <f>G974+(G986-G974)*5/12</f>
        <v>4728.2215566666664</v>
      </c>
      <c r="H979" s="1">
        <f>H974+(H986-H974)*5/12</f>
        <v>4706.9709991666668</v>
      </c>
      <c r="I979" t="str">
        <f>_xlfn.XLOOKUP($A979,ALGLIB_SSA_XAUUSD!$J$2:$J$1001,ALGLIB_SSA_XAUUSD!$K$2:$K$1001,"",0)</f>
        <v>XAUUSD</v>
      </c>
      <c r="J979" t="str">
        <f>_xlfn.XLOOKUP($A979,ALGLIB_SSA_XAUUSD!$J$2:$J$1001,ALGLIB_SSA_XAUUSD!$L$2:$L$1001,"",0)</f>
        <v>M5</v>
      </c>
      <c r="K979">
        <f>_xlfn.XLOOKUP($A979,ALGLIB_SSA_XAUUSD!$J$2:$J$1001,ALGLIB_SSA_XAUUSD!$M$2:$M$1001,"",0)</f>
        <v>4706.45</v>
      </c>
      <c r="L979">
        <f>_xlfn.XLOOKUP($A979,ALGLIB_SSA_XAUUSD!$J$2:$J$1001,ALGLIB_SSA_XAUUSD!$N$2:$N$1001,"",0)</f>
        <v>4707.7115899999999</v>
      </c>
      <c r="M979">
        <f>_xlfn.XLOOKUP($A979,ALGLIB_SSA_XAUUSD!$J$2:$J$1001,ALGLIB_SSA_XAUUSD!$O$2:$O$1001,"",0)</f>
        <v>4706.9978700000001</v>
      </c>
      <c r="N979">
        <f>_xlfn.XLOOKUP($A979,ALGLIB_SSA_XAUUSD!$J$2:$J$1001,ALGLIB_SSA_XAUUSD!$P$2:$P$1001,"",0)</f>
        <v>4710.2626099999998</v>
      </c>
      <c r="O979">
        <f>_xlfn.XLOOKUP($A979,ALGLIB_SSA_XAUUSD!$J$2:$J$1001,ALGLIB_SSA_XAUUSD!$Q$2:$Q$1001,"",0)</f>
        <v>4703.9778800000004</v>
      </c>
      <c r="R979">
        <f t="shared" si="225"/>
        <v>1775694300</v>
      </c>
      <c r="S979" t="str">
        <f t="shared" si="226"/>
        <v>XAUUSD</v>
      </c>
      <c r="T979" t="str">
        <f t="shared" si="227"/>
        <v>M5</v>
      </c>
      <c r="U979">
        <f t="shared" si="228"/>
        <v>4706.45</v>
      </c>
      <c r="V979">
        <f t="shared" si="229"/>
        <v>4723.1571875</v>
      </c>
      <c r="W979">
        <f t="shared" si="230"/>
        <v>4720.151305833333</v>
      </c>
      <c r="X979">
        <f t="shared" si="231"/>
        <v>4707.7115899999999</v>
      </c>
      <c r="Y979">
        <f t="shared" si="232"/>
        <v>4706.9978700000001</v>
      </c>
      <c r="Z979">
        <f t="shared" si="233"/>
        <v>4728.2215566666664</v>
      </c>
      <c r="AA979">
        <f t="shared" si="234"/>
        <v>4710.2626099999998</v>
      </c>
      <c r="AB979">
        <f t="shared" si="235"/>
        <v>4706.9709991666668</v>
      </c>
      <c r="AC979">
        <f t="shared" si="236"/>
        <v>4703.9778800000004</v>
      </c>
      <c r="AE979">
        <f t="shared" si="237"/>
        <v>4707.7115899999999</v>
      </c>
      <c r="AF979">
        <f t="shared" si="238"/>
        <v>4728.2215566666664</v>
      </c>
      <c r="AG979">
        <f t="shared" si="239"/>
        <v>4706.9709991666668</v>
      </c>
    </row>
    <row r="980" spans="1:33" x14ac:dyDescent="0.55000000000000004">
      <c r="A980">
        <f>ALGLIB_SSA_XAUUSD!J980</f>
        <v>1775694600</v>
      </c>
      <c r="B980" t="str">
        <f>_xlfn.XLOOKUP($A980,ALGLIB_SSA_XAUUSD!$A$2:$A$1001,ALGLIB_SSA_XAUUSD!$B$2:$B$1001,"",0)</f>
        <v/>
      </c>
      <c r="C980" t="str">
        <f>_xlfn.XLOOKUP($A980,ALGLIB_SSA_XAUUSD!$A$2:$A$1001,ALGLIB_SSA_XAUUSD!$C$2:$C$1001,"",0)</f>
        <v/>
      </c>
      <c r="D980" s="1"/>
      <c r="E980" s="1">
        <f>E974+(E986-E974)*6/12</f>
        <v>4723.6626550000001</v>
      </c>
      <c r="F980" s="1">
        <f>F974+(F986-F974)*6/12</f>
        <v>4720.4957350000004</v>
      </c>
      <c r="G980" s="1">
        <f>G974+(G986-G974)*6/12</f>
        <v>4728.4460799999997</v>
      </c>
      <c r="H980" s="1">
        <f>H974+(H986-H974)*6/12</f>
        <v>4707.2689449999998</v>
      </c>
      <c r="I980" t="str">
        <f>_xlfn.XLOOKUP($A980,ALGLIB_SSA_XAUUSD!$J$2:$J$1001,ALGLIB_SSA_XAUUSD!$K$2:$K$1001,"",0)</f>
        <v>XAUUSD</v>
      </c>
      <c r="J980" t="str">
        <f>_xlfn.XLOOKUP($A980,ALGLIB_SSA_XAUUSD!$J$2:$J$1001,ALGLIB_SSA_XAUUSD!$L$2:$L$1001,"",0)</f>
        <v>M5</v>
      </c>
      <c r="K980">
        <f>_xlfn.XLOOKUP($A980,ALGLIB_SSA_XAUUSD!$J$2:$J$1001,ALGLIB_SSA_XAUUSD!$M$2:$M$1001,"",0)</f>
        <v>4712.43</v>
      </c>
      <c r="L980">
        <f>_xlfn.XLOOKUP($A980,ALGLIB_SSA_XAUUSD!$J$2:$J$1001,ALGLIB_SSA_XAUUSD!$N$2:$N$1001,"",0)</f>
        <v>4709.6893</v>
      </c>
      <c r="M980">
        <f>_xlfn.XLOOKUP($A980,ALGLIB_SSA_XAUUSD!$J$2:$J$1001,ALGLIB_SSA_XAUUSD!$O$2:$O$1001,"",0)</f>
        <v>4708.3435900000004</v>
      </c>
      <c r="N980">
        <f>_xlfn.XLOOKUP($A980,ALGLIB_SSA_XAUUSD!$J$2:$J$1001,ALGLIB_SSA_XAUUSD!$P$2:$P$1001,"",0)</f>
        <v>4711.9561700000004</v>
      </c>
      <c r="O980">
        <f>_xlfn.XLOOKUP($A980,ALGLIB_SSA_XAUUSD!$J$2:$J$1001,ALGLIB_SSA_XAUUSD!$Q$2:$Q$1001,"",0)</f>
        <v>4706.0835800000004</v>
      </c>
      <c r="R980">
        <f t="shared" si="225"/>
        <v>1775694600</v>
      </c>
      <c r="S980" t="str">
        <f t="shared" si="226"/>
        <v>XAUUSD</v>
      </c>
      <c r="T980" t="str">
        <f t="shared" si="227"/>
        <v>M5</v>
      </c>
      <c r="U980">
        <f t="shared" si="228"/>
        <v>4712.43</v>
      </c>
      <c r="V980">
        <f t="shared" si="229"/>
        <v>4723.6626550000001</v>
      </c>
      <c r="W980">
        <f t="shared" si="230"/>
        <v>4720.4957350000004</v>
      </c>
      <c r="X980">
        <f t="shared" si="231"/>
        <v>4709.6893</v>
      </c>
      <c r="Y980">
        <f t="shared" si="232"/>
        <v>4708.3435900000004</v>
      </c>
      <c r="Z980">
        <f t="shared" si="233"/>
        <v>4728.4460799999997</v>
      </c>
      <c r="AA980">
        <f t="shared" si="234"/>
        <v>4711.9561700000004</v>
      </c>
      <c r="AB980">
        <f t="shared" si="235"/>
        <v>4707.2689449999998</v>
      </c>
      <c r="AC980">
        <f t="shared" si="236"/>
        <v>4706.0835800000004</v>
      </c>
      <c r="AE980">
        <f t="shared" si="237"/>
        <v>4709.6893</v>
      </c>
      <c r="AF980">
        <f t="shared" si="238"/>
        <v>4728.4460799999997</v>
      </c>
      <c r="AG980">
        <f t="shared" si="239"/>
        <v>4707.2689449999998</v>
      </c>
    </row>
    <row r="981" spans="1:33" x14ac:dyDescent="0.55000000000000004">
      <c r="A981">
        <f>ALGLIB_SSA_XAUUSD!J981</f>
        <v>1775694900</v>
      </c>
      <c r="B981" t="str">
        <f>_xlfn.XLOOKUP($A981,ALGLIB_SSA_XAUUSD!$A$2:$A$1001,ALGLIB_SSA_XAUUSD!$B$2:$B$1001,"",0)</f>
        <v/>
      </c>
      <c r="C981" t="str">
        <f>_xlfn.XLOOKUP($A981,ALGLIB_SSA_XAUUSD!$A$2:$A$1001,ALGLIB_SSA_XAUUSD!$C$2:$C$1001,"",0)</f>
        <v/>
      </c>
      <c r="D981" s="1"/>
      <c r="E981" s="1">
        <f>E974+(E986-E974)*7/12</f>
        <v>4724.1681225000002</v>
      </c>
      <c r="F981" s="1">
        <f>F974+(F986-F974)*7/12</f>
        <v>4720.8401641666669</v>
      </c>
      <c r="G981" s="1">
        <f>G974+(G986-G974)*7/12</f>
        <v>4728.670603333333</v>
      </c>
      <c r="H981" s="1">
        <f>H974+(H986-H974)*7/12</f>
        <v>4707.5668908333337</v>
      </c>
      <c r="I981" t="str">
        <f>_xlfn.XLOOKUP($A981,ALGLIB_SSA_XAUUSD!$J$2:$J$1001,ALGLIB_SSA_XAUUSD!$K$2:$K$1001,"",0)</f>
        <v>XAUUSD</v>
      </c>
      <c r="J981" t="str">
        <f>_xlfn.XLOOKUP($A981,ALGLIB_SSA_XAUUSD!$J$2:$J$1001,ALGLIB_SSA_XAUUSD!$L$2:$L$1001,"",0)</f>
        <v>M5</v>
      </c>
      <c r="K981">
        <f>_xlfn.XLOOKUP($A981,ALGLIB_SSA_XAUUSD!$J$2:$J$1001,ALGLIB_SSA_XAUUSD!$M$2:$M$1001,"",0)</f>
        <v>4713.18</v>
      </c>
      <c r="L981">
        <f>_xlfn.XLOOKUP($A981,ALGLIB_SSA_XAUUSD!$J$2:$J$1001,ALGLIB_SSA_XAUUSD!$N$2:$N$1001,"",0)</f>
        <v>4711.7185300000001</v>
      </c>
      <c r="M981">
        <f>_xlfn.XLOOKUP($A981,ALGLIB_SSA_XAUUSD!$J$2:$J$1001,ALGLIB_SSA_XAUUSD!$O$2:$O$1001,"",0)</f>
        <v>4710.0310600000003</v>
      </c>
      <c r="N981">
        <f>_xlfn.XLOOKUP($A981,ALGLIB_SSA_XAUUSD!$J$2:$J$1001,ALGLIB_SSA_XAUUSD!$P$2:$P$1001,"",0)</f>
        <v>4713.9459399999996</v>
      </c>
      <c r="O981">
        <f>_xlfn.XLOOKUP($A981,ALGLIB_SSA_XAUUSD!$J$2:$J$1001,ALGLIB_SSA_XAUUSD!$Q$2:$Q$1001,"",0)</f>
        <v>4708.2601599999998</v>
      </c>
      <c r="R981">
        <f t="shared" si="225"/>
        <v>1775694900</v>
      </c>
      <c r="S981" t="str">
        <f t="shared" si="226"/>
        <v>XAUUSD</v>
      </c>
      <c r="T981" t="str">
        <f t="shared" si="227"/>
        <v>M5</v>
      </c>
      <c r="U981">
        <f t="shared" si="228"/>
        <v>4713.18</v>
      </c>
      <c r="V981">
        <f t="shared" si="229"/>
        <v>4724.1681225000002</v>
      </c>
      <c r="W981">
        <f t="shared" si="230"/>
        <v>4720.8401641666669</v>
      </c>
      <c r="X981">
        <f t="shared" si="231"/>
        <v>4711.7185300000001</v>
      </c>
      <c r="Y981">
        <f t="shared" si="232"/>
        <v>4710.0310600000003</v>
      </c>
      <c r="Z981">
        <f t="shared" si="233"/>
        <v>4728.670603333333</v>
      </c>
      <c r="AA981">
        <f t="shared" si="234"/>
        <v>4713.9459399999996</v>
      </c>
      <c r="AB981">
        <f t="shared" si="235"/>
        <v>4707.5668908333337</v>
      </c>
      <c r="AC981">
        <f t="shared" si="236"/>
        <v>4708.2601599999998</v>
      </c>
      <c r="AE981">
        <f t="shared" si="237"/>
        <v>4711.7185300000001</v>
      </c>
      <c r="AF981">
        <f t="shared" si="238"/>
        <v>4728.670603333333</v>
      </c>
      <c r="AG981">
        <f t="shared" si="239"/>
        <v>4707.5668908333337</v>
      </c>
    </row>
    <row r="982" spans="1:33" x14ac:dyDescent="0.55000000000000004">
      <c r="A982">
        <f>ALGLIB_SSA_XAUUSD!J982</f>
        <v>1775695200</v>
      </c>
      <c r="B982" t="str">
        <f>_xlfn.XLOOKUP($A982,ALGLIB_SSA_XAUUSD!$A$2:$A$1001,ALGLIB_SSA_XAUUSD!$B$2:$B$1001,"",0)</f>
        <v/>
      </c>
      <c r="C982" t="str">
        <f>_xlfn.XLOOKUP($A982,ALGLIB_SSA_XAUUSD!$A$2:$A$1001,ALGLIB_SSA_XAUUSD!$C$2:$C$1001,"",0)</f>
        <v/>
      </c>
      <c r="D982" s="1"/>
      <c r="E982" s="1">
        <f>E974+(E986-E974)*8/12</f>
        <v>4724.6735900000003</v>
      </c>
      <c r="F982" s="1">
        <f>F974+(F986-F974)*8/12</f>
        <v>4721.1845933333334</v>
      </c>
      <c r="G982" s="1">
        <f>G974+(G986-G974)*8/12</f>
        <v>4728.8951266666663</v>
      </c>
      <c r="H982" s="1">
        <f>H974+(H986-H974)*8/12</f>
        <v>4707.8648366666666</v>
      </c>
      <c r="I982" t="str">
        <f>_xlfn.XLOOKUP($A982,ALGLIB_SSA_XAUUSD!$J$2:$J$1001,ALGLIB_SSA_XAUUSD!$K$2:$K$1001,"",0)</f>
        <v>XAUUSD</v>
      </c>
      <c r="J982" t="str">
        <f>_xlfn.XLOOKUP($A982,ALGLIB_SSA_XAUUSD!$J$2:$J$1001,ALGLIB_SSA_XAUUSD!$L$2:$L$1001,"",0)</f>
        <v>M5</v>
      </c>
      <c r="K982">
        <f>_xlfn.XLOOKUP($A982,ALGLIB_SSA_XAUUSD!$J$2:$J$1001,ALGLIB_SSA_XAUUSD!$M$2:$M$1001,"",0)</f>
        <v>4718.38</v>
      </c>
      <c r="L982">
        <f>_xlfn.XLOOKUP($A982,ALGLIB_SSA_XAUUSD!$J$2:$J$1001,ALGLIB_SSA_XAUUSD!$N$2:$N$1001,"",0)</f>
        <v>4713.4407600000004</v>
      </c>
      <c r="M982">
        <f>_xlfn.XLOOKUP($A982,ALGLIB_SSA_XAUUSD!$J$2:$J$1001,ALGLIB_SSA_XAUUSD!$O$2:$O$1001,"",0)</f>
        <v>4711.7359100000003</v>
      </c>
      <c r="N982">
        <f>_xlfn.XLOOKUP($A982,ALGLIB_SSA_XAUUSD!$J$2:$J$1001,ALGLIB_SSA_XAUUSD!$P$2:$P$1001,"",0)</f>
        <v>4715.8671599999998</v>
      </c>
      <c r="O982">
        <f>_xlfn.XLOOKUP($A982,ALGLIB_SSA_XAUUSD!$J$2:$J$1001,ALGLIB_SSA_XAUUSD!$Q$2:$Q$1001,"",0)</f>
        <v>4709.96263</v>
      </c>
      <c r="R982">
        <f t="shared" si="225"/>
        <v>1775695200</v>
      </c>
      <c r="S982" t="str">
        <f t="shared" si="226"/>
        <v>XAUUSD</v>
      </c>
      <c r="T982" t="str">
        <f t="shared" si="227"/>
        <v>M5</v>
      </c>
      <c r="U982">
        <f t="shared" si="228"/>
        <v>4718.38</v>
      </c>
      <c r="V982">
        <f t="shared" si="229"/>
        <v>4724.6735900000003</v>
      </c>
      <c r="W982">
        <f t="shared" si="230"/>
        <v>4721.1845933333334</v>
      </c>
      <c r="X982">
        <f t="shared" si="231"/>
        <v>4713.4407600000004</v>
      </c>
      <c r="Y982">
        <f t="shared" si="232"/>
        <v>4711.7359100000003</v>
      </c>
      <c r="Z982">
        <f t="shared" si="233"/>
        <v>4728.8951266666663</v>
      </c>
      <c r="AA982">
        <f t="shared" si="234"/>
        <v>4715.8671599999998</v>
      </c>
      <c r="AB982">
        <f t="shared" si="235"/>
        <v>4707.8648366666666</v>
      </c>
      <c r="AC982">
        <f t="shared" si="236"/>
        <v>4709.96263</v>
      </c>
      <c r="AE982">
        <f t="shared" si="237"/>
        <v>4713.4407600000004</v>
      </c>
      <c r="AF982">
        <f t="shared" si="238"/>
        <v>4728.8951266666663</v>
      </c>
      <c r="AG982">
        <f t="shared" si="239"/>
        <v>4707.8648366666666</v>
      </c>
    </row>
    <row r="983" spans="1:33" x14ac:dyDescent="0.55000000000000004">
      <c r="A983">
        <f>ALGLIB_SSA_XAUUSD!J983</f>
        <v>1775695500</v>
      </c>
      <c r="B983" t="str">
        <f>_xlfn.XLOOKUP($A983,ALGLIB_SSA_XAUUSD!$A$2:$A$1001,ALGLIB_SSA_XAUUSD!$B$2:$B$1001,"",0)</f>
        <v/>
      </c>
      <c r="C983" t="str">
        <f>_xlfn.XLOOKUP($A983,ALGLIB_SSA_XAUUSD!$A$2:$A$1001,ALGLIB_SSA_XAUUSD!$C$2:$C$1001,"",0)</f>
        <v/>
      </c>
      <c r="D983" s="1"/>
      <c r="E983" s="1">
        <f>E974+(E986-E974)*9/12</f>
        <v>4725.1790574999995</v>
      </c>
      <c r="F983" s="1">
        <f>F974+(F986-F974)*9/12</f>
        <v>4721.5290224999999</v>
      </c>
      <c r="G983" s="1">
        <f>G974+(G986-G974)*9/12</f>
        <v>4729.1196499999996</v>
      </c>
      <c r="H983" s="1">
        <f>H974+(H986-H974)*9/12</f>
        <v>4708.1627825000005</v>
      </c>
      <c r="I983" t="str">
        <f>_xlfn.XLOOKUP($A983,ALGLIB_SSA_XAUUSD!$J$2:$J$1001,ALGLIB_SSA_XAUUSD!$K$2:$K$1001,"",0)</f>
        <v>XAUUSD</v>
      </c>
      <c r="J983" t="str">
        <f>_xlfn.XLOOKUP($A983,ALGLIB_SSA_XAUUSD!$J$2:$J$1001,ALGLIB_SSA_XAUUSD!$L$2:$L$1001,"",0)</f>
        <v>M5</v>
      </c>
      <c r="K983">
        <f>_xlfn.XLOOKUP($A983,ALGLIB_SSA_XAUUSD!$J$2:$J$1001,ALGLIB_SSA_XAUUSD!$M$2:$M$1001,"",0)</f>
        <v>4715.6000000000004</v>
      </c>
      <c r="L983">
        <f>_xlfn.XLOOKUP($A983,ALGLIB_SSA_XAUUSD!$J$2:$J$1001,ALGLIB_SSA_XAUUSD!$N$2:$N$1001,"",0)</f>
        <v>4714.5217199999997</v>
      </c>
      <c r="M983">
        <f>_xlfn.XLOOKUP($A983,ALGLIB_SSA_XAUUSD!$J$2:$J$1001,ALGLIB_SSA_XAUUSD!$O$2:$O$1001,"",0)</f>
        <v>4713.1288100000002</v>
      </c>
      <c r="N983">
        <f>_xlfn.XLOOKUP($A983,ALGLIB_SSA_XAUUSD!$J$2:$J$1001,ALGLIB_SSA_XAUUSD!$P$2:$P$1001,"",0)</f>
        <v>4717.3659699999998</v>
      </c>
      <c r="O983">
        <f>_xlfn.XLOOKUP($A983,ALGLIB_SSA_XAUUSD!$J$2:$J$1001,ALGLIB_SSA_XAUUSD!$Q$2:$Q$1001,"",0)</f>
        <v>4710.8537200000001</v>
      </c>
      <c r="R983">
        <f t="shared" si="225"/>
        <v>1775695500</v>
      </c>
      <c r="S983" t="str">
        <f t="shared" si="226"/>
        <v>XAUUSD</v>
      </c>
      <c r="T983" t="str">
        <f t="shared" si="227"/>
        <v>M5</v>
      </c>
      <c r="U983">
        <f t="shared" si="228"/>
        <v>4715.6000000000004</v>
      </c>
      <c r="V983">
        <f t="shared" si="229"/>
        <v>4725.1790574999995</v>
      </c>
      <c r="W983">
        <f t="shared" si="230"/>
        <v>4721.5290224999999</v>
      </c>
      <c r="X983">
        <f t="shared" si="231"/>
        <v>4714.5217199999997</v>
      </c>
      <c r="Y983">
        <f t="shared" si="232"/>
        <v>4713.1288100000002</v>
      </c>
      <c r="Z983">
        <f t="shared" si="233"/>
        <v>4729.1196499999996</v>
      </c>
      <c r="AA983">
        <f t="shared" si="234"/>
        <v>4717.3659699999998</v>
      </c>
      <c r="AB983">
        <f t="shared" si="235"/>
        <v>4708.1627825000005</v>
      </c>
      <c r="AC983">
        <f t="shared" si="236"/>
        <v>4710.8537200000001</v>
      </c>
      <c r="AE983">
        <f t="shared" si="237"/>
        <v>4714.5217199999997</v>
      </c>
      <c r="AF983">
        <f t="shared" si="238"/>
        <v>4729.1196499999996</v>
      </c>
      <c r="AG983">
        <f t="shared" si="239"/>
        <v>4708.1627825000005</v>
      </c>
    </row>
    <row r="984" spans="1:33" x14ac:dyDescent="0.55000000000000004">
      <c r="A984">
        <f>ALGLIB_SSA_XAUUSD!J984</f>
        <v>1775695800</v>
      </c>
      <c r="B984" t="str">
        <f>_xlfn.XLOOKUP($A984,ALGLIB_SSA_XAUUSD!$A$2:$A$1001,ALGLIB_SSA_XAUUSD!$B$2:$B$1001,"",0)</f>
        <v/>
      </c>
      <c r="C984" t="str">
        <f>_xlfn.XLOOKUP($A984,ALGLIB_SSA_XAUUSD!$A$2:$A$1001,ALGLIB_SSA_XAUUSD!$C$2:$C$1001,"",0)</f>
        <v/>
      </c>
      <c r="D984" s="1"/>
      <c r="E984" s="1">
        <f>E974+(E986-E974)*10/12</f>
        <v>4725.6845249999997</v>
      </c>
      <c r="F984" s="1">
        <f>F974+(F986-F974)*10/12</f>
        <v>4721.8734516666664</v>
      </c>
      <c r="G984" s="1">
        <f>G974+(G986-G974)*10/12</f>
        <v>4729.3441733333329</v>
      </c>
      <c r="H984" s="1">
        <f>H974+(H986-H974)*10/12</f>
        <v>4708.4607283333335</v>
      </c>
      <c r="I984" t="str">
        <f>_xlfn.XLOOKUP($A984,ALGLIB_SSA_XAUUSD!$J$2:$J$1001,ALGLIB_SSA_XAUUSD!$K$2:$K$1001,"",0)</f>
        <v>XAUUSD</v>
      </c>
      <c r="J984" t="str">
        <f>_xlfn.XLOOKUP($A984,ALGLIB_SSA_XAUUSD!$J$2:$J$1001,ALGLIB_SSA_XAUUSD!$L$2:$L$1001,"",0)</f>
        <v>M5</v>
      </c>
      <c r="K984">
        <f>_xlfn.XLOOKUP($A984,ALGLIB_SSA_XAUUSD!$J$2:$J$1001,ALGLIB_SSA_XAUUSD!$M$2:$M$1001,"",0)</f>
        <v>4709.4399999999996</v>
      </c>
      <c r="L984">
        <f>_xlfn.XLOOKUP($A984,ALGLIB_SSA_XAUUSD!$J$2:$J$1001,ALGLIB_SSA_XAUUSD!$N$2:$N$1001,"",0)</f>
        <v>4714.9207299999998</v>
      </c>
      <c r="M984">
        <f>_xlfn.XLOOKUP($A984,ALGLIB_SSA_XAUUSD!$J$2:$J$1001,ALGLIB_SSA_XAUUSD!$O$2:$O$1001,"",0)</f>
        <v>4714.02477</v>
      </c>
      <c r="N984">
        <f>_xlfn.XLOOKUP($A984,ALGLIB_SSA_XAUUSD!$J$2:$J$1001,ALGLIB_SSA_XAUUSD!$P$2:$P$1001,"",0)</f>
        <v>4718.2574599999998</v>
      </c>
      <c r="O984">
        <f>_xlfn.XLOOKUP($A984,ALGLIB_SSA_XAUUSD!$J$2:$J$1001,ALGLIB_SSA_XAUUSD!$Q$2:$Q$1001,"",0)</f>
        <v>4710.8123900000001</v>
      </c>
      <c r="R984">
        <f t="shared" si="225"/>
        <v>1775695800</v>
      </c>
      <c r="S984" t="str">
        <f t="shared" si="226"/>
        <v>XAUUSD</v>
      </c>
      <c r="T984" t="str">
        <f t="shared" si="227"/>
        <v>M5</v>
      </c>
      <c r="U984">
        <f t="shared" si="228"/>
        <v>4709.4399999999996</v>
      </c>
      <c r="V984">
        <f t="shared" si="229"/>
        <v>4725.6845249999997</v>
      </c>
      <c r="W984">
        <f t="shared" si="230"/>
        <v>4721.8734516666664</v>
      </c>
      <c r="X984">
        <f t="shared" si="231"/>
        <v>4714.9207299999998</v>
      </c>
      <c r="Y984">
        <f t="shared" si="232"/>
        <v>4714.02477</v>
      </c>
      <c r="Z984">
        <f t="shared" si="233"/>
        <v>4729.3441733333329</v>
      </c>
      <c r="AA984">
        <f t="shared" si="234"/>
        <v>4718.2574599999998</v>
      </c>
      <c r="AB984">
        <f t="shared" si="235"/>
        <v>4708.4607283333335</v>
      </c>
      <c r="AC984">
        <f t="shared" si="236"/>
        <v>4710.8123900000001</v>
      </c>
      <c r="AE984">
        <f t="shared" si="237"/>
        <v>4714.9207299999998</v>
      </c>
      <c r="AF984">
        <f t="shared" si="238"/>
        <v>4729.3441733333329</v>
      </c>
      <c r="AG984">
        <f t="shared" si="239"/>
        <v>4708.4607283333335</v>
      </c>
    </row>
    <row r="985" spans="1:33" x14ac:dyDescent="0.55000000000000004">
      <c r="A985">
        <f>ALGLIB_SSA_XAUUSD!J985</f>
        <v>1775696100</v>
      </c>
      <c r="B985" t="str">
        <f>_xlfn.XLOOKUP($A985,ALGLIB_SSA_XAUUSD!$A$2:$A$1001,ALGLIB_SSA_XAUUSD!$B$2:$B$1001,"",0)</f>
        <v/>
      </c>
      <c r="C985" t="str">
        <f>_xlfn.XLOOKUP($A985,ALGLIB_SSA_XAUUSD!$A$2:$A$1001,ALGLIB_SSA_XAUUSD!$C$2:$C$1001,"",0)</f>
        <v/>
      </c>
      <c r="D985" s="1"/>
      <c r="E985" s="1">
        <f>E974+(E986-E974)*11/12</f>
        <v>4726.1899924999998</v>
      </c>
      <c r="F985" s="1">
        <f>F974+(F986-F974)*11/12</f>
        <v>4722.2178808333338</v>
      </c>
      <c r="G985" s="1">
        <f>G974+(G986-G974)*11/12</f>
        <v>4729.5686966666663</v>
      </c>
      <c r="H985" s="1">
        <f>H974+(H986-H974)*11/12</f>
        <v>4708.7586741666673</v>
      </c>
      <c r="I985" t="str">
        <f>_xlfn.XLOOKUP($A985,ALGLIB_SSA_XAUUSD!$J$2:$J$1001,ALGLIB_SSA_XAUUSD!$K$2:$K$1001,"",0)</f>
        <v>XAUUSD</v>
      </c>
      <c r="J985" t="str">
        <f>_xlfn.XLOOKUP($A985,ALGLIB_SSA_XAUUSD!$J$2:$J$1001,ALGLIB_SSA_XAUUSD!$L$2:$L$1001,"",0)</f>
        <v>M5</v>
      </c>
      <c r="K985">
        <f>_xlfn.XLOOKUP($A985,ALGLIB_SSA_XAUUSD!$J$2:$J$1001,ALGLIB_SSA_XAUUSD!$M$2:$M$1001,"",0)</f>
        <v>4706.83</v>
      </c>
      <c r="L985">
        <f>_xlfn.XLOOKUP($A985,ALGLIB_SSA_XAUUSD!$J$2:$J$1001,ALGLIB_SSA_XAUUSD!$N$2:$N$1001,"",0)</f>
        <v>4714.8494300000002</v>
      </c>
      <c r="M985">
        <f>_xlfn.XLOOKUP($A985,ALGLIB_SSA_XAUUSD!$J$2:$J$1001,ALGLIB_SSA_XAUUSD!$O$2:$O$1001,"",0)</f>
        <v>4714.4371000000001</v>
      </c>
      <c r="N985">
        <f>_xlfn.XLOOKUP($A985,ALGLIB_SSA_XAUUSD!$J$2:$J$1001,ALGLIB_SSA_XAUUSD!$P$2:$P$1001,"",0)</f>
        <v>4718.5699299999997</v>
      </c>
      <c r="O985">
        <f>_xlfn.XLOOKUP($A985,ALGLIB_SSA_XAUUSD!$J$2:$J$1001,ALGLIB_SSA_XAUUSD!$Q$2:$Q$1001,"",0)</f>
        <v>4710.0617300000004</v>
      </c>
      <c r="R985">
        <f t="shared" si="225"/>
        <v>1775696100</v>
      </c>
      <c r="S985" t="str">
        <f t="shared" si="226"/>
        <v>XAUUSD</v>
      </c>
      <c r="T985" t="str">
        <f t="shared" si="227"/>
        <v>M5</v>
      </c>
      <c r="U985">
        <f t="shared" si="228"/>
        <v>4706.83</v>
      </c>
      <c r="V985">
        <f t="shared" si="229"/>
        <v>4726.1899924999998</v>
      </c>
      <c r="W985">
        <f t="shared" si="230"/>
        <v>4722.2178808333338</v>
      </c>
      <c r="X985">
        <f t="shared" si="231"/>
        <v>4714.8494300000002</v>
      </c>
      <c r="Y985">
        <f t="shared" si="232"/>
        <v>4714.4371000000001</v>
      </c>
      <c r="Z985">
        <f t="shared" si="233"/>
        <v>4729.5686966666663</v>
      </c>
      <c r="AA985">
        <f t="shared" si="234"/>
        <v>4718.5699299999997</v>
      </c>
      <c r="AB985">
        <f t="shared" si="235"/>
        <v>4708.7586741666673</v>
      </c>
      <c r="AC985">
        <f t="shared" si="236"/>
        <v>4710.0617300000004</v>
      </c>
      <c r="AE985">
        <f t="shared" si="237"/>
        <v>4714.8494300000002</v>
      </c>
      <c r="AF985">
        <f t="shared" si="238"/>
        <v>4729.5686966666663</v>
      </c>
      <c r="AG985">
        <f t="shared" si="239"/>
        <v>4708.7586741666673</v>
      </c>
    </row>
    <row r="986" spans="1:33" x14ac:dyDescent="0.55000000000000004">
      <c r="A986">
        <f>ALGLIB_SSA_XAUUSD!J986</f>
        <v>1775696400</v>
      </c>
      <c r="B986" t="str">
        <f>_xlfn.XLOOKUP($A986,ALGLIB_SSA_XAUUSD!$A$2:$A$1001,ALGLIB_SSA_XAUUSD!$B$2:$B$1001,"",0)</f>
        <v>XAUUSD</v>
      </c>
      <c r="C986" t="str">
        <f>_xlfn.XLOOKUP($A986,ALGLIB_SSA_XAUUSD!$A$2:$A$1001,ALGLIB_SSA_XAUUSD!$C$2:$C$1001,"",0)</f>
        <v>H1</v>
      </c>
      <c r="D986" s="2">
        <f>_xlfn.XLOOKUP($A986,ALGLIB_SSA_XAUUSD!$A$2:$A$1001,ALGLIB_SSA_XAUUSD!$D$2:$D$1001,"",0)</f>
        <v>4727.47</v>
      </c>
      <c r="E986" s="2">
        <f>_xlfn.XLOOKUP($A986,ALGLIB_SSA_XAUUSD!$A$2:$A$1001,ALGLIB_SSA_XAUUSD!$E$2:$E$1001,"",0)</f>
        <v>4726.6954599999999</v>
      </c>
      <c r="F986" s="2">
        <f>_xlfn.XLOOKUP($A986,ALGLIB_SSA_XAUUSD!$A$2:$A$1001,ALGLIB_SSA_XAUUSD!$F$2:$F$1001,"",0)</f>
        <v>4722.5623100000003</v>
      </c>
      <c r="G986" s="2">
        <f>_xlfn.XLOOKUP($A986,ALGLIB_SSA_XAUUSD!$A$2:$A$1001,ALGLIB_SSA_XAUUSD!$G$2:$G$1001,"",0)</f>
        <v>4729.7932199999996</v>
      </c>
      <c r="H986" s="2">
        <f>_xlfn.XLOOKUP($A986,ALGLIB_SSA_XAUUSD!$A$2:$A$1001,ALGLIB_SSA_XAUUSD!$H$2:$H$1001,"",0)</f>
        <v>4709.0566200000003</v>
      </c>
      <c r="I986" t="str">
        <f>_xlfn.XLOOKUP($A986,ALGLIB_SSA_XAUUSD!$J$2:$J$1001,ALGLIB_SSA_XAUUSD!$K$2:$K$1001,"",0)</f>
        <v>XAUUSD</v>
      </c>
      <c r="J986" t="str">
        <f>_xlfn.XLOOKUP($A986,ALGLIB_SSA_XAUUSD!$J$2:$J$1001,ALGLIB_SSA_XAUUSD!$L$2:$L$1001,"",0)</f>
        <v>M5</v>
      </c>
      <c r="K986">
        <f>_xlfn.XLOOKUP($A986,ALGLIB_SSA_XAUUSD!$J$2:$J$1001,ALGLIB_SSA_XAUUSD!$M$2:$M$1001,"",0)</f>
        <v>4712.88</v>
      </c>
      <c r="L986">
        <f>_xlfn.XLOOKUP($A986,ALGLIB_SSA_XAUUSD!$J$2:$J$1001,ALGLIB_SSA_XAUUSD!$N$2:$N$1001,"",0)</f>
        <v>4714.57791</v>
      </c>
      <c r="M986">
        <f>_xlfn.XLOOKUP($A986,ALGLIB_SSA_XAUUSD!$J$2:$J$1001,ALGLIB_SSA_XAUUSD!$O$2:$O$1001,"",0)</f>
        <v>4714.5074999999997</v>
      </c>
      <c r="N986">
        <f>_xlfn.XLOOKUP($A986,ALGLIB_SSA_XAUUSD!$J$2:$J$1001,ALGLIB_SSA_XAUUSD!$P$2:$P$1001,"",0)</f>
        <v>4718.5633900000003</v>
      </c>
      <c r="O986">
        <f>_xlfn.XLOOKUP($A986,ALGLIB_SSA_XAUUSD!$J$2:$J$1001,ALGLIB_SSA_XAUUSD!$Q$2:$Q$1001,"",0)</f>
        <v>4708.9425799999999</v>
      </c>
      <c r="R986">
        <f t="shared" si="225"/>
        <v>1775696400</v>
      </c>
      <c r="S986" t="str">
        <f t="shared" si="226"/>
        <v>XAUUSD</v>
      </c>
      <c r="T986" t="str">
        <f t="shared" si="227"/>
        <v>M5</v>
      </c>
      <c r="U986">
        <f t="shared" si="228"/>
        <v>4712.88</v>
      </c>
      <c r="V986">
        <f t="shared" si="229"/>
        <v>4726.6954599999999</v>
      </c>
      <c r="W986">
        <f t="shared" si="230"/>
        <v>4722.5623100000003</v>
      </c>
      <c r="X986">
        <f t="shared" si="231"/>
        <v>4714.57791</v>
      </c>
      <c r="Y986">
        <f t="shared" si="232"/>
        <v>4714.5074999999997</v>
      </c>
      <c r="Z986" s="10">
        <f t="shared" si="233"/>
        <v>4729.7932199999996</v>
      </c>
      <c r="AA986">
        <f t="shared" si="234"/>
        <v>4718.5633900000003</v>
      </c>
      <c r="AB986" s="10">
        <f t="shared" si="235"/>
        <v>4709.0566200000003</v>
      </c>
      <c r="AC986">
        <f t="shared" si="236"/>
        <v>4708.9425799999999</v>
      </c>
      <c r="AE986">
        <f t="shared" si="237"/>
        <v>4714.57791</v>
      </c>
      <c r="AF986">
        <f t="shared" si="238"/>
        <v>4729.7932199999996</v>
      </c>
      <c r="AG986">
        <f t="shared" si="239"/>
        <v>4709.0566200000003</v>
      </c>
    </row>
    <row r="987" spans="1:33" x14ac:dyDescent="0.55000000000000004">
      <c r="A987">
        <f>ALGLIB_SSA_XAUUSD!J987</f>
        <v>1775696700</v>
      </c>
      <c r="B987" t="str">
        <f>_xlfn.XLOOKUP($A987,ALGLIB_SSA_XAUUSD!$A$2:$A$1001,ALGLIB_SSA_XAUUSD!$B$2:$B$1001,"",0)</f>
        <v/>
      </c>
      <c r="C987" t="str">
        <f>_xlfn.XLOOKUP($A987,ALGLIB_SSA_XAUUSD!$A$2:$A$1001,ALGLIB_SSA_XAUUSD!$C$2:$C$1001,"",0)</f>
        <v/>
      </c>
      <c r="D987" s="1"/>
      <c r="E987" s="1">
        <f>E986+(E998-E986)*1/12</f>
        <v>4726.9590458333332</v>
      </c>
      <c r="F987" s="1">
        <f>F986+(F998-F986)*1/12</f>
        <v>4722.8663175000002</v>
      </c>
      <c r="G987" s="1">
        <f>G986+(G998-G986)*1/12</f>
        <v>4729.9411916666659</v>
      </c>
      <c r="H987" s="1">
        <f>H986+(H998-H986)*1/12</f>
        <v>4709.5099508333333</v>
      </c>
      <c r="I987" t="str">
        <f>_xlfn.XLOOKUP($A987,ALGLIB_SSA_XAUUSD!$J$2:$J$1001,ALGLIB_SSA_XAUUSD!$K$2:$K$1001,"",0)</f>
        <v>XAUUSD</v>
      </c>
      <c r="J987" t="str">
        <f>_xlfn.XLOOKUP($A987,ALGLIB_SSA_XAUUSD!$J$2:$J$1001,ALGLIB_SSA_XAUUSD!$L$2:$L$1001,"",0)</f>
        <v>M5</v>
      </c>
      <c r="K987">
        <f>_xlfn.XLOOKUP($A987,ALGLIB_SSA_XAUUSD!$J$2:$J$1001,ALGLIB_SSA_XAUUSD!$M$2:$M$1001,"",0)</f>
        <v>4716.1099999999997</v>
      </c>
      <c r="L987">
        <f>_xlfn.XLOOKUP($A987,ALGLIB_SSA_XAUUSD!$J$2:$J$1001,ALGLIB_SSA_XAUUSD!$N$2:$N$1001,"",0)</f>
        <v>4714.2182700000003</v>
      </c>
      <c r="M987">
        <f>_xlfn.XLOOKUP($A987,ALGLIB_SSA_XAUUSD!$J$2:$J$1001,ALGLIB_SSA_XAUUSD!$O$2:$O$1001,"",0)</f>
        <v>4714.3628900000003</v>
      </c>
      <c r="N987">
        <f>_xlfn.XLOOKUP($A987,ALGLIB_SSA_XAUUSD!$J$2:$J$1001,ALGLIB_SSA_XAUUSD!$P$2:$P$1001,"",0)</f>
        <v>4718.3112300000003</v>
      </c>
      <c r="O987">
        <f>_xlfn.XLOOKUP($A987,ALGLIB_SSA_XAUUSD!$J$2:$J$1001,ALGLIB_SSA_XAUUSD!$Q$2:$Q$1001,"",0)</f>
        <v>4707.9848199999997</v>
      </c>
      <c r="R987">
        <f t="shared" si="225"/>
        <v>1775696700</v>
      </c>
      <c r="S987" t="str">
        <f t="shared" si="226"/>
        <v>XAUUSD</v>
      </c>
      <c r="T987" t="str">
        <f t="shared" si="227"/>
        <v>M5</v>
      </c>
      <c r="U987">
        <f t="shared" si="228"/>
        <v>4716.1099999999997</v>
      </c>
      <c r="V987">
        <f t="shared" si="229"/>
        <v>4726.9590458333332</v>
      </c>
      <c r="W987">
        <f t="shared" si="230"/>
        <v>4722.8663175000002</v>
      </c>
      <c r="X987">
        <f t="shared" si="231"/>
        <v>4714.2182700000003</v>
      </c>
      <c r="Y987">
        <f t="shared" si="232"/>
        <v>4714.3628900000003</v>
      </c>
      <c r="Z987" s="12">
        <f t="shared" si="233"/>
        <v>4729.9411916666659</v>
      </c>
      <c r="AA987">
        <f t="shared" si="234"/>
        <v>4718.3112300000003</v>
      </c>
      <c r="AB987" s="12">
        <f t="shared" si="235"/>
        <v>4709.5099508333333</v>
      </c>
      <c r="AC987">
        <f t="shared" si="236"/>
        <v>4707.9848199999997</v>
      </c>
      <c r="AE987">
        <f t="shared" si="237"/>
        <v>4714.2182700000003</v>
      </c>
      <c r="AF987">
        <f t="shared" si="238"/>
        <v>4729.9411916666659</v>
      </c>
      <c r="AG987">
        <f t="shared" si="239"/>
        <v>4709.5099508333333</v>
      </c>
    </row>
    <row r="988" spans="1:33" x14ac:dyDescent="0.55000000000000004">
      <c r="A988">
        <f>ALGLIB_SSA_XAUUSD!J988</f>
        <v>1775697000</v>
      </c>
      <c r="B988" t="str">
        <f>_xlfn.XLOOKUP($A988,ALGLIB_SSA_XAUUSD!$A$2:$A$1001,ALGLIB_SSA_XAUUSD!$B$2:$B$1001,"",0)</f>
        <v/>
      </c>
      <c r="C988" t="str">
        <f>_xlfn.XLOOKUP($A988,ALGLIB_SSA_XAUUSD!$A$2:$A$1001,ALGLIB_SSA_XAUUSD!$C$2:$C$1001,"",0)</f>
        <v/>
      </c>
      <c r="D988" s="1"/>
      <c r="E988" s="1">
        <f>E986+(E998-E986)*2/12</f>
        <v>4727.2226316666665</v>
      </c>
      <c r="F988" s="1">
        <f>F986+(F998-F986)*2/12</f>
        <v>4723.170325</v>
      </c>
      <c r="G988" s="1">
        <f>G986+(G998-G986)*2/12</f>
        <v>4730.0891633333331</v>
      </c>
      <c r="H988" s="1">
        <f>H986+(H998-H986)*2/12</f>
        <v>4709.9632816666672</v>
      </c>
      <c r="I988" t="str">
        <f>_xlfn.XLOOKUP($A988,ALGLIB_SSA_XAUUSD!$J$2:$J$1001,ALGLIB_SSA_XAUUSD!$K$2:$K$1001,"",0)</f>
        <v>XAUUSD</v>
      </c>
      <c r="J988" t="str">
        <f>_xlfn.XLOOKUP($A988,ALGLIB_SSA_XAUUSD!$J$2:$J$1001,ALGLIB_SSA_XAUUSD!$L$2:$L$1001,"",0)</f>
        <v>M5</v>
      </c>
      <c r="K988">
        <f>_xlfn.XLOOKUP($A988,ALGLIB_SSA_XAUUSD!$J$2:$J$1001,ALGLIB_SSA_XAUUSD!$M$2:$M$1001,"",0)</f>
        <v>4720.74</v>
      </c>
      <c r="L988">
        <f>_xlfn.XLOOKUP($A988,ALGLIB_SSA_XAUUSD!$J$2:$J$1001,ALGLIB_SSA_XAUUSD!$N$2:$N$1001,"",0)</f>
        <v>4713.9330499999996</v>
      </c>
      <c r="M988">
        <f>_xlfn.XLOOKUP($A988,ALGLIB_SSA_XAUUSD!$J$2:$J$1001,ALGLIB_SSA_XAUUSD!$O$2:$O$1001,"",0)</f>
        <v>4714.14797</v>
      </c>
      <c r="N988">
        <f>_xlfn.XLOOKUP($A988,ALGLIB_SSA_XAUUSD!$J$2:$J$1001,ALGLIB_SSA_XAUUSD!$P$2:$P$1001,"",0)</f>
        <v>4718.0206099999996</v>
      </c>
      <c r="O988">
        <f>_xlfn.XLOOKUP($A988,ALGLIB_SSA_XAUUSD!$J$2:$J$1001,ALGLIB_SSA_XAUUSD!$Q$2:$Q$1001,"",0)</f>
        <v>4707.3361599999998</v>
      </c>
      <c r="R988">
        <f t="shared" si="225"/>
        <v>1775697000</v>
      </c>
      <c r="S988" t="str">
        <f t="shared" si="226"/>
        <v>XAUUSD</v>
      </c>
      <c r="T988" t="str">
        <f t="shared" si="227"/>
        <v>M5</v>
      </c>
      <c r="U988">
        <f t="shared" si="228"/>
        <v>4720.74</v>
      </c>
      <c r="V988">
        <f t="shared" si="229"/>
        <v>4727.2226316666665</v>
      </c>
      <c r="W988">
        <f t="shared" si="230"/>
        <v>4723.170325</v>
      </c>
      <c r="X988">
        <f t="shared" si="231"/>
        <v>4713.9330499999996</v>
      </c>
      <c r="Y988">
        <f t="shared" si="232"/>
        <v>4714.14797</v>
      </c>
      <c r="Z988" s="12">
        <f t="shared" si="233"/>
        <v>4730.0891633333331</v>
      </c>
      <c r="AA988">
        <f t="shared" si="234"/>
        <v>4718.0206099999996</v>
      </c>
      <c r="AB988" s="12">
        <f t="shared" si="235"/>
        <v>4709.9632816666672</v>
      </c>
      <c r="AC988">
        <f t="shared" si="236"/>
        <v>4707.3361599999998</v>
      </c>
      <c r="AE988">
        <f t="shared" si="237"/>
        <v>4713.9330499999996</v>
      </c>
      <c r="AF988">
        <f t="shared" si="238"/>
        <v>4730.0891633333331</v>
      </c>
      <c r="AG988">
        <f t="shared" si="239"/>
        <v>4709.9632816666672</v>
      </c>
    </row>
    <row r="989" spans="1:33" x14ac:dyDescent="0.55000000000000004">
      <c r="A989">
        <f>ALGLIB_SSA_XAUUSD!J989</f>
        <v>1775697300</v>
      </c>
      <c r="B989" t="str">
        <f>_xlfn.XLOOKUP($A989,ALGLIB_SSA_XAUUSD!$A$2:$A$1001,ALGLIB_SSA_XAUUSD!$B$2:$B$1001,"",0)</f>
        <v/>
      </c>
      <c r="C989" t="str">
        <f>_xlfn.XLOOKUP($A989,ALGLIB_SSA_XAUUSD!$A$2:$A$1001,ALGLIB_SSA_XAUUSD!$C$2:$C$1001,"",0)</f>
        <v/>
      </c>
      <c r="D989" s="1"/>
      <c r="E989" s="1">
        <f>E986+(E998-E986)*3/12</f>
        <v>4727.4862174999998</v>
      </c>
      <c r="F989" s="1">
        <f>F986+(F998-F986)*3/12</f>
        <v>4723.4743324999999</v>
      </c>
      <c r="G989" s="1">
        <f>G986+(G998-G986)*3/12</f>
        <v>4730.2371349999994</v>
      </c>
      <c r="H989" s="1">
        <f>H986+(H998-H986)*3/12</f>
        <v>4710.4166125000002</v>
      </c>
      <c r="I989" t="str">
        <f>_xlfn.XLOOKUP($A989,ALGLIB_SSA_XAUUSD!$J$2:$J$1001,ALGLIB_SSA_XAUUSD!$K$2:$K$1001,"",0)</f>
        <v>XAUUSD</v>
      </c>
      <c r="J989" t="str">
        <f>_xlfn.XLOOKUP($A989,ALGLIB_SSA_XAUUSD!$J$2:$J$1001,ALGLIB_SSA_XAUUSD!$L$2:$L$1001,"",0)</f>
        <v>M5</v>
      </c>
      <c r="K989">
        <f>_xlfn.XLOOKUP($A989,ALGLIB_SSA_XAUUSD!$J$2:$J$1001,ALGLIB_SSA_XAUUSD!$M$2:$M$1001,"",0)</f>
        <v>4720.84</v>
      </c>
      <c r="L989">
        <f>_xlfn.XLOOKUP($A989,ALGLIB_SSA_XAUUSD!$J$2:$J$1001,ALGLIB_SSA_XAUUSD!$N$2:$N$1001,"",0)</f>
        <v>4713.7846</v>
      </c>
      <c r="M989">
        <f>_xlfn.XLOOKUP($A989,ALGLIB_SSA_XAUUSD!$J$2:$J$1001,ALGLIB_SSA_XAUUSD!$O$2:$O$1001,"",0)</f>
        <v>4713.9662799999996</v>
      </c>
      <c r="N989">
        <f>_xlfn.XLOOKUP($A989,ALGLIB_SSA_XAUUSD!$J$2:$J$1001,ALGLIB_SSA_XAUUSD!$P$2:$P$1001,"",0)</f>
        <v>4717.8002800000004</v>
      </c>
      <c r="O989">
        <f>_xlfn.XLOOKUP($A989,ALGLIB_SSA_XAUUSD!$J$2:$J$1001,ALGLIB_SSA_XAUUSD!$Q$2:$Q$1001,"",0)</f>
        <v>4707.17382</v>
      </c>
      <c r="R989">
        <f t="shared" si="225"/>
        <v>1775697300</v>
      </c>
      <c r="S989" t="str">
        <f t="shared" si="226"/>
        <v>XAUUSD</v>
      </c>
      <c r="T989" t="str">
        <f t="shared" si="227"/>
        <v>M5</v>
      </c>
      <c r="U989">
        <f t="shared" si="228"/>
        <v>4720.84</v>
      </c>
      <c r="V989">
        <f t="shared" si="229"/>
        <v>4727.4862174999998</v>
      </c>
      <c r="W989">
        <f t="shared" si="230"/>
        <v>4723.4743324999999</v>
      </c>
      <c r="X989">
        <f t="shared" si="231"/>
        <v>4713.7846</v>
      </c>
      <c r="Y989">
        <f t="shared" si="232"/>
        <v>4713.9662799999996</v>
      </c>
      <c r="Z989" s="12">
        <f t="shared" si="233"/>
        <v>4730.2371349999994</v>
      </c>
      <c r="AA989">
        <f t="shared" si="234"/>
        <v>4717.8002800000004</v>
      </c>
      <c r="AB989" s="12">
        <f t="shared" si="235"/>
        <v>4710.4166125000002</v>
      </c>
      <c r="AC989">
        <f t="shared" si="236"/>
        <v>4707.17382</v>
      </c>
      <c r="AE989">
        <f t="shared" si="237"/>
        <v>4713.7846</v>
      </c>
      <c r="AF989">
        <f t="shared" si="238"/>
        <v>4730.2371349999994</v>
      </c>
      <c r="AG989">
        <f t="shared" si="239"/>
        <v>4710.4166125000002</v>
      </c>
    </row>
    <row r="990" spans="1:33" x14ac:dyDescent="0.55000000000000004">
      <c r="A990">
        <f>ALGLIB_SSA_XAUUSD!J990</f>
        <v>1775697600</v>
      </c>
      <c r="B990" t="str">
        <f>_xlfn.XLOOKUP($A990,ALGLIB_SSA_XAUUSD!$A$2:$A$1001,ALGLIB_SSA_XAUUSD!$B$2:$B$1001,"",0)</f>
        <v/>
      </c>
      <c r="C990" t="str">
        <f>_xlfn.XLOOKUP($A990,ALGLIB_SSA_XAUUSD!$A$2:$A$1001,ALGLIB_SSA_XAUUSD!$C$2:$C$1001,"",0)</f>
        <v/>
      </c>
      <c r="D990" s="1"/>
      <c r="E990" s="1">
        <f>E986+(E998-E986)*4/12</f>
        <v>4727.7498033333331</v>
      </c>
      <c r="F990" s="1">
        <f>F986+(F998-F986)*4/12</f>
        <v>4723.7783399999998</v>
      </c>
      <c r="G990" s="1">
        <f>G986+(G998-G986)*4/12</f>
        <v>4730.3851066666666</v>
      </c>
      <c r="H990" s="1">
        <f>H986+(H998-H986)*4/12</f>
        <v>4710.8699433333331</v>
      </c>
      <c r="I990" t="str">
        <f>_xlfn.XLOOKUP($A990,ALGLIB_SSA_XAUUSD!$J$2:$J$1001,ALGLIB_SSA_XAUUSD!$K$2:$K$1001,"",0)</f>
        <v>XAUUSD</v>
      </c>
      <c r="J990" t="str">
        <f>_xlfn.XLOOKUP($A990,ALGLIB_SSA_XAUUSD!$J$2:$J$1001,ALGLIB_SSA_XAUUSD!$L$2:$L$1001,"",0)</f>
        <v>M5</v>
      </c>
      <c r="K990">
        <f>_xlfn.XLOOKUP($A990,ALGLIB_SSA_XAUUSD!$J$2:$J$1001,ALGLIB_SSA_XAUUSD!$M$2:$M$1001,"",0)</f>
        <v>4711.79</v>
      </c>
      <c r="L990">
        <f>_xlfn.XLOOKUP($A990,ALGLIB_SSA_XAUUSD!$J$2:$J$1001,ALGLIB_SSA_XAUUSD!$N$2:$N$1001,"",0)</f>
        <v>4713.8724599999996</v>
      </c>
      <c r="M990">
        <f>_xlfn.XLOOKUP($A990,ALGLIB_SSA_XAUUSD!$J$2:$J$1001,ALGLIB_SSA_XAUUSD!$O$2:$O$1001,"",0)</f>
        <v>4713.9193699999996</v>
      </c>
      <c r="N990">
        <f>_xlfn.XLOOKUP($A990,ALGLIB_SSA_XAUUSD!$J$2:$J$1001,ALGLIB_SSA_XAUUSD!$P$2:$P$1001,"",0)</f>
        <v>4717.7747399999998</v>
      </c>
      <c r="O990">
        <f>_xlfn.XLOOKUP($A990,ALGLIB_SSA_XAUUSD!$J$2:$J$1001,ALGLIB_SSA_XAUUSD!$Q$2:$Q$1001,"",0)</f>
        <v>4707.4680500000004</v>
      </c>
      <c r="R990">
        <f t="shared" si="225"/>
        <v>1775697600</v>
      </c>
      <c r="S990" t="str">
        <f t="shared" si="226"/>
        <v>XAUUSD</v>
      </c>
      <c r="T990" t="str">
        <f t="shared" si="227"/>
        <v>M5</v>
      </c>
      <c r="U990">
        <f t="shared" si="228"/>
        <v>4711.79</v>
      </c>
      <c r="V990">
        <f t="shared" si="229"/>
        <v>4727.7498033333331</v>
      </c>
      <c r="W990">
        <f t="shared" si="230"/>
        <v>4723.7783399999998</v>
      </c>
      <c r="X990">
        <f t="shared" si="231"/>
        <v>4713.8724599999996</v>
      </c>
      <c r="Y990">
        <f t="shared" si="232"/>
        <v>4713.9193699999996</v>
      </c>
      <c r="Z990" s="12">
        <f t="shared" si="233"/>
        <v>4730.3851066666666</v>
      </c>
      <c r="AA990">
        <f t="shared" si="234"/>
        <v>4717.7747399999998</v>
      </c>
      <c r="AB990" s="12">
        <f t="shared" si="235"/>
        <v>4710.8699433333331</v>
      </c>
      <c r="AC990">
        <f t="shared" si="236"/>
        <v>4707.4680500000004</v>
      </c>
      <c r="AE990">
        <f t="shared" si="237"/>
        <v>4713.8724599999996</v>
      </c>
      <c r="AF990">
        <f t="shared" si="238"/>
        <v>4730.3851066666666</v>
      </c>
      <c r="AG990">
        <f t="shared" si="239"/>
        <v>4710.8699433333331</v>
      </c>
    </row>
    <row r="991" spans="1:33" x14ac:dyDescent="0.55000000000000004">
      <c r="A991">
        <f>ALGLIB_SSA_XAUUSD!J991</f>
        <v>1775697900</v>
      </c>
      <c r="B991" t="str">
        <f>_xlfn.XLOOKUP($A991,ALGLIB_SSA_XAUUSD!$A$2:$A$1001,ALGLIB_SSA_XAUUSD!$B$2:$B$1001,"",0)</f>
        <v/>
      </c>
      <c r="C991" t="str">
        <f>_xlfn.XLOOKUP($A991,ALGLIB_SSA_XAUUSD!$A$2:$A$1001,ALGLIB_SSA_XAUUSD!$C$2:$C$1001,"",0)</f>
        <v/>
      </c>
      <c r="D991" s="1"/>
      <c r="E991" s="1">
        <f>E986+(E998-E986)*5/12</f>
        <v>4728.0133891666665</v>
      </c>
      <c r="F991" s="1">
        <f>F986+(F998-F986)*5/12</f>
        <v>4724.0823474999997</v>
      </c>
      <c r="G991" s="1">
        <f>G986+(G998-G986)*5/12</f>
        <v>4730.5330783333329</v>
      </c>
      <c r="H991" s="1">
        <f>H986+(H998-H986)*5/12</f>
        <v>4711.323274166667</v>
      </c>
      <c r="I991" t="str">
        <f>_xlfn.XLOOKUP($A991,ALGLIB_SSA_XAUUSD!$J$2:$J$1001,ALGLIB_SSA_XAUUSD!$K$2:$K$1001,"",0)</f>
        <v>XAUUSD</v>
      </c>
      <c r="J991" t="str">
        <f>_xlfn.XLOOKUP($A991,ALGLIB_SSA_XAUUSD!$J$2:$J$1001,ALGLIB_SSA_XAUUSD!$L$2:$L$1001,"",0)</f>
        <v>M5</v>
      </c>
      <c r="K991">
        <f>_xlfn.XLOOKUP($A991,ALGLIB_SSA_XAUUSD!$J$2:$J$1001,ALGLIB_SSA_XAUUSD!$M$2:$M$1001,"",0)</f>
        <v>4704.93</v>
      </c>
      <c r="L991">
        <f>_xlfn.XLOOKUP($A991,ALGLIB_SSA_XAUUSD!$J$2:$J$1001,ALGLIB_SSA_XAUUSD!$N$2:$N$1001,"",0)</f>
        <v>4714.5318799999995</v>
      </c>
      <c r="M991">
        <f>_xlfn.XLOOKUP($A991,ALGLIB_SSA_XAUUSD!$J$2:$J$1001,ALGLIB_SSA_XAUUSD!$O$2:$O$1001,"",0)</f>
        <v>4714.2256299999999</v>
      </c>
      <c r="N991">
        <f>_xlfn.XLOOKUP($A991,ALGLIB_SSA_XAUUSD!$J$2:$J$1001,ALGLIB_SSA_XAUUSD!$P$2:$P$1001,"",0)</f>
        <v>4718.1056200000003</v>
      </c>
      <c r="O991">
        <f>_xlfn.XLOOKUP($A991,ALGLIB_SSA_XAUUSD!$J$2:$J$1001,ALGLIB_SSA_XAUUSD!$Q$2:$Q$1001,"",0)</f>
        <v>4708.4302699999998</v>
      </c>
      <c r="R991">
        <f t="shared" si="225"/>
        <v>1775697900</v>
      </c>
      <c r="S991" t="str">
        <f t="shared" si="226"/>
        <v>XAUUSD</v>
      </c>
      <c r="T991" t="str">
        <f t="shared" si="227"/>
        <v>M5</v>
      </c>
      <c r="U991">
        <f t="shared" si="228"/>
        <v>4704.93</v>
      </c>
      <c r="V991">
        <f t="shared" si="229"/>
        <v>4728.0133891666665</v>
      </c>
      <c r="W991">
        <f t="shared" si="230"/>
        <v>4724.0823474999997</v>
      </c>
      <c r="X991">
        <f t="shared" si="231"/>
        <v>4714.5318799999995</v>
      </c>
      <c r="Y991">
        <f t="shared" si="232"/>
        <v>4714.2256299999999</v>
      </c>
      <c r="Z991" s="12">
        <f t="shared" si="233"/>
        <v>4730.5330783333329</v>
      </c>
      <c r="AA991">
        <f t="shared" si="234"/>
        <v>4718.1056200000003</v>
      </c>
      <c r="AB991" s="12">
        <f t="shared" si="235"/>
        <v>4711.323274166667</v>
      </c>
      <c r="AC991">
        <f t="shared" si="236"/>
        <v>4708.4302699999998</v>
      </c>
      <c r="AE991">
        <f t="shared" si="237"/>
        <v>4714.5318799999995</v>
      </c>
      <c r="AF991">
        <f t="shared" si="238"/>
        <v>4730.5330783333329</v>
      </c>
      <c r="AG991">
        <f t="shared" si="239"/>
        <v>4711.323274166667</v>
      </c>
    </row>
    <row r="992" spans="1:33" x14ac:dyDescent="0.55000000000000004">
      <c r="A992">
        <f>ALGLIB_SSA_XAUUSD!J992</f>
        <v>1775698200</v>
      </c>
      <c r="B992" t="str">
        <f>_xlfn.XLOOKUP($A992,ALGLIB_SSA_XAUUSD!$A$2:$A$1001,ALGLIB_SSA_XAUUSD!$B$2:$B$1001,"",0)</f>
        <v/>
      </c>
      <c r="C992" t="str">
        <f>_xlfn.XLOOKUP($A992,ALGLIB_SSA_XAUUSD!$A$2:$A$1001,ALGLIB_SSA_XAUUSD!$C$2:$C$1001,"",0)</f>
        <v/>
      </c>
      <c r="D992" s="1"/>
      <c r="E992" s="1">
        <f>E986+(E998-E986)*6/12</f>
        <v>4728.2769749999998</v>
      </c>
      <c r="F992" s="1">
        <f>F986+(F998-F986)*6/12</f>
        <v>4724.3863550000005</v>
      </c>
      <c r="G992" s="1">
        <f>G986+(G998-G986)*6/12</f>
        <v>4730.6810499999992</v>
      </c>
      <c r="H992" s="1">
        <f>H986+(H998-H986)*6/12</f>
        <v>4711.776605</v>
      </c>
      <c r="I992" t="str">
        <f>_xlfn.XLOOKUP($A992,ALGLIB_SSA_XAUUSD!$J$2:$J$1001,ALGLIB_SSA_XAUUSD!$K$2:$K$1001,"",0)</f>
        <v>XAUUSD</v>
      </c>
      <c r="J992" t="str">
        <f>_xlfn.XLOOKUP($A992,ALGLIB_SSA_XAUUSD!$J$2:$J$1001,ALGLIB_SSA_XAUUSD!$L$2:$L$1001,"",0)</f>
        <v>M5</v>
      </c>
      <c r="K992">
        <f>_xlfn.XLOOKUP($A992,ALGLIB_SSA_XAUUSD!$J$2:$J$1001,ALGLIB_SSA_XAUUSD!$M$2:$M$1001,"",0)</f>
        <v>4718.3999999999996</v>
      </c>
      <c r="L992">
        <f>_xlfn.XLOOKUP($A992,ALGLIB_SSA_XAUUSD!$J$2:$J$1001,ALGLIB_SSA_XAUUSD!$N$2:$N$1001,"",0)</f>
        <v>4716.0091400000001</v>
      </c>
      <c r="M992">
        <f>_xlfn.XLOOKUP($A992,ALGLIB_SSA_XAUUSD!$J$2:$J$1001,ALGLIB_SSA_XAUUSD!$O$2:$O$1001,"",0)</f>
        <v>4715.1173799999997</v>
      </c>
      <c r="N992">
        <f>_xlfn.XLOOKUP($A992,ALGLIB_SSA_XAUUSD!$J$2:$J$1001,ALGLIB_SSA_XAUUSD!$P$2:$P$1001,"",0)</f>
        <v>4719.1020799999997</v>
      </c>
      <c r="O992">
        <f>_xlfn.XLOOKUP($A992,ALGLIB_SSA_XAUUSD!$J$2:$J$1001,ALGLIB_SSA_XAUUSD!$Q$2:$Q$1001,"",0)</f>
        <v>4710.21072</v>
      </c>
      <c r="R992">
        <f t="shared" si="225"/>
        <v>1775698200</v>
      </c>
      <c r="S992" t="str">
        <f t="shared" si="226"/>
        <v>XAUUSD</v>
      </c>
      <c r="T992" t="str">
        <f t="shared" si="227"/>
        <v>M5</v>
      </c>
      <c r="U992">
        <f t="shared" si="228"/>
        <v>4718.3999999999996</v>
      </c>
      <c r="V992">
        <f t="shared" si="229"/>
        <v>4728.2769749999998</v>
      </c>
      <c r="W992">
        <f t="shared" si="230"/>
        <v>4724.3863550000005</v>
      </c>
      <c r="X992">
        <f t="shared" si="231"/>
        <v>4716.0091400000001</v>
      </c>
      <c r="Y992">
        <f t="shared" si="232"/>
        <v>4715.1173799999997</v>
      </c>
      <c r="Z992" s="12">
        <f t="shared" si="233"/>
        <v>4730.6810499999992</v>
      </c>
      <c r="AA992">
        <f t="shared" si="234"/>
        <v>4719.1020799999997</v>
      </c>
      <c r="AB992" s="12">
        <f t="shared" si="235"/>
        <v>4711.776605</v>
      </c>
      <c r="AC992">
        <f t="shared" si="236"/>
        <v>4710.21072</v>
      </c>
      <c r="AE992">
        <f t="shared" si="237"/>
        <v>4716.0091400000001</v>
      </c>
      <c r="AF992">
        <f t="shared" si="238"/>
        <v>4730.6810499999992</v>
      </c>
      <c r="AG992">
        <f t="shared" si="239"/>
        <v>4711.776605</v>
      </c>
    </row>
    <row r="993" spans="1:33" x14ac:dyDescent="0.55000000000000004">
      <c r="A993">
        <f>ALGLIB_SSA_XAUUSD!J993</f>
        <v>1775698500</v>
      </c>
      <c r="B993" t="str">
        <f>_xlfn.XLOOKUP($A993,ALGLIB_SSA_XAUUSD!$A$2:$A$1001,ALGLIB_SSA_XAUUSD!$B$2:$B$1001,"",0)</f>
        <v/>
      </c>
      <c r="C993" t="str">
        <f>_xlfn.XLOOKUP($A993,ALGLIB_SSA_XAUUSD!$A$2:$A$1001,ALGLIB_SSA_XAUUSD!$C$2:$C$1001,"",0)</f>
        <v/>
      </c>
      <c r="D993" s="1"/>
      <c r="E993" s="1">
        <f>E986+(E998-E986)*7/12</f>
        <v>4728.5405608333331</v>
      </c>
      <c r="F993" s="1">
        <f>F986+(F998-F986)*7/12</f>
        <v>4724.6903625000004</v>
      </c>
      <c r="G993" s="1">
        <f>G986+(G998-G986)*7/12</f>
        <v>4730.8290216666664</v>
      </c>
      <c r="H993" s="1">
        <f>H986+(H998-H986)*7/12</f>
        <v>4712.229935833333</v>
      </c>
      <c r="I993" t="str">
        <f>_xlfn.XLOOKUP($A993,ALGLIB_SSA_XAUUSD!$J$2:$J$1001,ALGLIB_SSA_XAUUSD!$K$2:$K$1001,"",0)</f>
        <v>XAUUSD</v>
      </c>
      <c r="J993" t="str">
        <f>_xlfn.XLOOKUP($A993,ALGLIB_SSA_XAUUSD!$J$2:$J$1001,ALGLIB_SSA_XAUUSD!$L$2:$L$1001,"",0)</f>
        <v>M5</v>
      </c>
      <c r="K993">
        <f>_xlfn.XLOOKUP($A993,ALGLIB_SSA_XAUUSD!$J$2:$J$1001,ALGLIB_SSA_XAUUSD!$M$2:$M$1001,"",0)</f>
        <v>4718.8100000000004</v>
      </c>
      <c r="L993">
        <f>_xlfn.XLOOKUP($A993,ALGLIB_SSA_XAUUSD!$J$2:$J$1001,ALGLIB_SSA_XAUUSD!$N$2:$N$1001,"",0)</f>
        <v>4717.7376400000003</v>
      </c>
      <c r="M993">
        <f>_xlfn.XLOOKUP($A993,ALGLIB_SSA_XAUUSD!$J$2:$J$1001,ALGLIB_SSA_XAUUSD!$O$2:$O$1001,"",0)</f>
        <v>4716.4275100000004</v>
      </c>
      <c r="N993">
        <f>_xlfn.XLOOKUP($A993,ALGLIB_SSA_XAUUSD!$J$2:$J$1001,ALGLIB_SSA_XAUUSD!$P$2:$P$1001,"",0)</f>
        <v>4720.4697999999999</v>
      </c>
      <c r="O993">
        <f>_xlfn.XLOOKUP($A993,ALGLIB_SSA_XAUUSD!$J$2:$J$1001,ALGLIB_SSA_XAUUSD!$Q$2:$Q$1001,"",0)</f>
        <v>4712.6809800000001</v>
      </c>
      <c r="R993">
        <f t="shared" si="225"/>
        <v>1775698500</v>
      </c>
      <c r="S993" t="str">
        <f t="shared" si="226"/>
        <v>XAUUSD</v>
      </c>
      <c r="T993" t="str">
        <f t="shared" si="227"/>
        <v>M5</v>
      </c>
      <c r="U993">
        <f t="shared" si="228"/>
        <v>4718.8100000000004</v>
      </c>
      <c r="V993">
        <f t="shared" si="229"/>
        <v>4728.5405608333331</v>
      </c>
      <c r="W993">
        <f t="shared" si="230"/>
        <v>4724.6903625000004</v>
      </c>
      <c r="X993">
        <f t="shared" si="231"/>
        <v>4717.7376400000003</v>
      </c>
      <c r="Y993">
        <f t="shared" si="232"/>
        <v>4716.4275100000004</v>
      </c>
      <c r="Z993" s="12">
        <f t="shared" si="233"/>
        <v>4730.8290216666664</v>
      </c>
      <c r="AA993">
        <f t="shared" si="234"/>
        <v>4720.4697999999999</v>
      </c>
      <c r="AB993" s="12">
        <f t="shared" si="235"/>
        <v>4712.229935833333</v>
      </c>
      <c r="AC993">
        <f t="shared" si="236"/>
        <v>4712.6809800000001</v>
      </c>
      <c r="AE993">
        <f t="shared" si="237"/>
        <v>4717.7376400000003</v>
      </c>
      <c r="AF993">
        <f t="shared" si="238"/>
        <v>4730.8290216666664</v>
      </c>
      <c r="AG993">
        <f t="shared" si="239"/>
        <v>4712.229935833333</v>
      </c>
    </row>
    <row r="994" spans="1:33" x14ac:dyDescent="0.55000000000000004">
      <c r="A994">
        <f>ALGLIB_SSA_XAUUSD!J994</f>
        <v>1775698800</v>
      </c>
      <c r="B994" t="str">
        <f>_xlfn.XLOOKUP($A994,ALGLIB_SSA_XAUUSD!$A$2:$A$1001,ALGLIB_SSA_XAUUSD!$B$2:$B$1001,"",0)</f>
        <v/>
      </c>
      <c r="C994" t="str">
        <f>_xlfn.XLOOKUP($A994,ALGLIB_SSA_XAUUSD!$A$2:$A$1001,ALGLIB_SSA_XAUUSD!$C$2:$C$1001,"",0)</f>
        <v/>
      </c>
      <c r="D994" s="1"/>
      <c r="E994" s="1">
        <f>E986+(E998-E986)*8/12</f>
        <v>4728.8041466666664</v>
      </c>
      <c r="F994" s="1">
        <f>F986+(F998-F986)*8/12</f>
        <v>4724.9943700000003</v>
      </c>
      <c r="G994" s="1">
        <f>G986+(G998-G986)*8/12</f>
        <v>4730.9769933333328</v>
      </c>
      <c r="H994" s="1">
        <f>H986+(H998-H986)*8/12</f>
        <v>4712.6832666666669</v>
      </c>
      <c r="I994" t="str">
        <f>_xlfn.XLOOKUP($A994,ALGLIB_SSA_XAUUSD!$J$2:$J$1001,ALGLIB_SSA_XAUUSD!$K$2:$K$1001,"",0)</f>
        <v>XAUUSD</v>
      </c>
      <c r="J994" t="str">
        <f>_xlfn.XLOOKUP($A994,ALGLIB_SSA_XAUUSD!$J$2:$J$1001,ALGLIB_SSA_XAUUSD!$L$2:$L$1001,"",0)</f>
        <v>M5</v>
      </c>
      <c r="K994">
        <f>_xlfn.XLOOKUP($A994,ALGLIB_SSA_XAUUSD!$J$2:$J$1001,ALGLIB_SSA_XAUUSD!$M$2:$M$1001,"",0)</f>
        <v>4717.71</v>
      </c>
      <c r="L994">
        <f>_xlfn.XLOOKUP($A994,ALGLIB_SSA_XAUUSD!$J$2:$J$1001,ALGLIB_SSA_XAUUSD!$N$2:$N$1001,"",0)</f>
        <v>4719.5542299999997</v>
      </c>
      <c r="M994">
        <f>_xlfn.XLOOKUP($A994,ALGLIB_SSA_XAUUSD!$J$2:$J$1001,ALGLIB_SSA_XAUUSD!$O$2:$O$1001,"",0)</f>
        <v>4717.9908699999996</v>
      </c>
      <c r="N994">
        <f>_xlfn.XLOOKUP($A994,ALGLIB_SSA_XAUUSD!$J$2:$J$1001,ALGLIB_SSA_XAUUSD!$P$2:$P$1001,"",0)</f>
        <v>4722.0633699999998</v>
      </c>
      <c r="O994">
        <f>_xlfn.XLOOKUP($A994,ALGLIB_SSA_XAUUSD!$J$2:$J$1001,ALGLIB_SSA_XAUUSD!$Q$2:$Q$1001,"",0)</f>
        <v>4715.2369200000003</v>
      </c>
      <c r="R994">
        <f t="shared" si="225"/>
        <v>1775698800</v>
      </c>
      <c r="S994" t="str">
        <f t="shared" si="226"/>
        <v>XAUUSD</v>
      </c>
      <c r="T994" t="str">
        <f t="shared" si="227"/>
        <v>M5</v>
      </c>
      <c r="U994">
        <f t="shared" si="228"/>
        <v>4717.71</v>
      </c>
      <c r="V994">
        <f t="shared" si="229"/>
        <v>4728.8041466666664</v>
      </c>
      <c r="W994">
        <f t="shared" si="230"/>
        <v>4724.9943700000003</v>
      </c>
      <c r="X994">
        <f t="shared" si="231"/>
        <v>4719.5542299999997</v>
      </c>
      <c r="Y994">
        <f t="shared" si="232"/>
        <v>4717.9908699999996</v>
      </c>
      <c r="Z994" s="12">
        <f t="shared" si="233"/>
        <v>4730.9769933333328</v>
      </c>
      <c r="AA994">
        <f t="shared" si="234"/>
        <v>4722.0633699999998</v>
      </c>
      <c r="AB994" s="12">
        <f t="shared" si="235"/>
        <v>4712.6832666666669</v>
      </c>
      <c r="AC994">
        <f t="shared" si="236"/>
        <v>4715.2369200000003</v>
      </c>
      <c r="AE994">
        <f t="shared" si="237"/>
        <v>4719.5542299999997</v>
      </c>
      <c r="AF994">
        <f t="shared" si="238"/>
        <v>4730.9769933333328</v>
      </c>
      <c r="AG994">
        <f t="shared" si="239"/>
        <v>4712.6832666666669</v>
      </c>
    </row>
    <row r="995" spans="1:33" x14ac:dyDescent="0.55000000000000004">
      <c r="A995">
        <f>ALGLIB_SSA_XAUUSD!J995</f>
        <v>1775699100</v>
      </c>
      <c r="B995" t="str">
        <f>_xlfn.XLOOKUP($A995,ALGLIB_SSA_XAUUSD!$A$2:$A$1001,ALGLIB_SSA_XAUUSD!$B$2:$B$1001,"",0)</f>
        <v/>
      </c>
      <c r="C995" t="str">
        <f>_xlfn.XLOOKUP($A995,ALGLIB_SSA_XAUUSD!$A$2:$A$1001,ALGLIB_SSA_XAUUSD!$C$2:$C$1001,"",0)</f>
        <v/>
      </c>
      <c r="D995" s="1"/>
      <c r="E995" s="1">
        <f>E986+(E998-E986)*9/12</f>
        <v>4729.0677324999997</v>
      </c>
      <c r="F995" s="1">
        <f>F986+(F998-F986)*9/12</f>
        <v>4725.2983775000002</v>
      </c>
      <c r="G995" s="1">
        <f>G986+(G998-G986)*9/12</f>
        <v>4731.124965</v>
      </c>
      <c r="H995" s="1">
        <f>H986+(H998-H986)*9/12</f>
        <v>4713.1365974999999</v>
      </c>
      <c r="I995" t="str">
        <f>_xlfn.XLOOKUP($A995,ALGLIB_SSA_XAUUSD!$J$2:$J$1001,ALGLIB_SSA_XAUUSD!$K$2:$K$1001,"",0)</f>
        <v>XAUUSD</v>
      </c>
      <c r="J995" t="str">
        <f>_xlfn.XLOOKUP($A995,ALGLIB_SSA_XAUUSD!$J$2:$J$1001,ALGLIB_SSA_XAUUSD!$L$2:$L$1001,"",0)</f>
        <v>M5</v>
      </c>
      <c r="K995">
        <f>_xlfn.XLOOKUP($A995,ALGLIB_SSA_XAUUSD!$J$2:$J$1001,ALGLIB_SSA_XAUUSD!$M$2:$M$1001,"",0)</f>
        <v>4722.28</v>
      </c>
      <c r="L995">
        <f>_xlfn.XLOOKUP($A995,ALGLIB_SSA_XAUUSD!$J$2:$J$1001,ALGLIB_SSA_XAUUSD!$N$2:$N$1001,"",0)</f>
        <v>4721.3807299999999</v>
      </c>
      <c r="M995">
        <f>_xlfn.XLOOKUP($A995,ALGLIB_SSA_XAUUSD!$J$2:$J$1001,ALGLIB_SSA_XAUUSD!$O$2:$O$1001,"",0)</f>
        <v>4719.6858000000002</v>
      </c>
      <c r="N995">
        <f>_xlfn.XLOOKUP($A995,ALGLIB_SSA_XAUUSD!$J$2:$J$1001,ALGLIB_SSA_XAUUSD!$P$2:$P$1001,"",0)</f>
        <v>4723.6817099999998</v>
      </c>
      <c r="O995">
        <f>_xlfn.XLOOKUP($A995,ALGLIB_SSA_XAUUSD!$J$2:$J$1001,ALGLIB_SSA_XAUUSD!$Q$2:$Q$1001,"",0)</f>
        <v>4717.6485199999997</v>
      </c>
      <c r="R995">
        <f t="shared" si="225"/>
        <v>1775699100</v>
      </c>
      <c r="S995" t="str">
        <f t="shared" si="226"/>
        <v>XAUUSD</v>
      </c>
      <c r="T995" t="str">
        <f t="shared" si="227"/>
        <v>M5</v>
      </c>
      <c r="U995">
        <f t="shared" si="228"/>
        <v>4722.28</v>
      </c>
      <c r="V995">
        <f t="shared" si="229"/>
        <v>4729.0677324999997</v>
      </c>
      <c r="W995">
        <f t="shared" si="230"/>
        <v>4725.2983775000002</v>
      </c>
      <c r="X995">
        <f t="shared" si="231"/>
        <v>4721.3807299999999</v>
      </c>
      <c r="Y995">
        <f t="shared" si="232"/>
        <v>4719.6858000000002</v>
      </c>
      <c r="Z995" s="12">
        <f t="shared" si="233"/>
        <v>4731.124965</v>
      </c>
      <c r="AA995">
        <f t="shared" si="234"/>
        <v>4723.6817099999998</v>
      </c>
      <c r="AB995" s="12">
        <f t="shared" si="235"/>
        <v>4713.1365974999999</v>
      </c>
      <c r="AC995">
        <f t="shared" si="236"/>
        <v>4717.6485199999997</v>
      </c>
      <c r="AE995">
        <f t="shared" si="237"/>
        <v>4721.3807299999999</v>
      </c>
      <c r="AF995">
        <f t="shared" si="238"/>
        <v>4731.124965</v>
      </c>
      <c r="AG995">
        <f t="shared" si="239"/>
        <v>4713.1365974999999</v>
      </c>
    </row>
    <row r="996" spans="1:33" x14ac:dyDescent="0.55000000000000004">
      <c r="A996">
        <f>ALGLIB_SSA_XAUUSD!J996</f>
        <v>1775699400</v>
      </c>
      <c r="B996" t="str">
        <f>_xlfn.XLOOKUP($A996,ALGLIB_SSA_XAUUSD!$A$2:$A$1001,ALGLIB_SSA_XAUUSD!$B$2:$B$1001,"",0)</f>
        <v/>
      </c>
      <c r="C996" t="str">
        <f>_xlfn.XLOOKUP($A996,ALGLIB_SSA_XAUUSD!$A$2:$A$1001,ALGLIB_SSA_XAUUSD!$C$2:$C$1001,"",0)</f>
        <v/>
      </c>
      <c r="D996" s="1"/>
      <c r="E996" s="1">
        <f>E986+(E998-E986)*10/12</f>
        <v>4729.331318333333</v>
      </c>
      <c r="F996" s="1">
        <f>F986+(F998-F986)*10/12</f>
        <v>4725.6023850000001</v>
      </c>
      <c r="G996" s="1">
        <f>G986+(G998-G986)*10/12</f>
        <v>4731.2729366666663</v>
      </c>
      <c r="H996" s="1">
        <f>H986+(H998-H986)*10/12</f>
        <v>4713.5899283333329</v>
      </c>
      <c r="I996" t="str">
        <f>_xlfn.XLOOKUP($A996,ALGLIB_SSA_XAUUSD!$J$2:$J$1001,ALGLIB_SSA_XAUUSD!$K$2:$K$1001,"",0)</f>
        <v>XAUUSD</v>
      </c>
      <c r="J996" t="str">
        <f>_xlfn.XLOOKUP($A996,ALGLIB_SSA_XAUUSD!$J$2:$J$1001,ALGLIB_SSA_XAUUSD!$L$2:$L$1001,"",0)</f>
        <v>M5</v>
      </c>
      <c r="K996">
        <f>_xlfn.XLOOKUP($A996,ALGLIB_SSA_XAUUSD!$J$2:$J$1001,ALGLIB_SSA_XAUUSD!$M$2:$M$1001,"",0)</f>
        <v>4723.6099999999997</v>
      </c>
      <c r="L996">
        <f>_xlfn.XLOOKUP($A996,ALGLIB_SSA_XAUUSD!$J$2:$J$1001,ALGLIB_SSA_XAUUSD!$N$2:$N$1001,"",0)</f>
        <v>4722.8700200000003</v>
      </c>
      <c r="M996">
        <f>_xlfn.XLOOKUP($A996,ALGLIB_SSA_XAUUSD!$J$2:$J$1001,ALGLIB_SSA_XAUUSD!$O$2:$O$1001,"",0)</f>
        <v>4721.2779099999998</v>
      </c>
      <c r="N996">
        <f>_xlfn.XLOOKUP($A996,ALGLIB_SSA_XAUUSD!$J$2:$J$1001,ALGLIB_SSA_XAUUSD!$P$2:$P$1001,"",0)</f>
        <v>4725.1296700000003</v>
      </c>
      <c r="O996">
        <f>_xlfn.XLOOKUP($A996,ALGLIB_SSA_XAUUSD!$J$2:$J$1001,ALGLIB_SSA_XAUUSD!$Q$2:$Q$1001,"",0)</f>
        <v>4719.6911799999998</v>
      </c>
      <c r="R996">
        <f t="shared" si="225"/>
        <v>1775699400</v>
      </c>
      <c r="S996" t="str">
        <f t="shared" si="226"/>
        <v>XAUUSD</v>
      </c>
      <c r="T996" t="str">
        <f t="shared" si="227"/>
        <v>M5</v>
      </c>
      <c r="U996">
        <f t="shared" si="228"/>
        <v>4723.6099999999997</v>
      </c>
      <c r="V996">
        <f t="shared" si="229"/>
        <v>4729.331318333333</v>
      </c>
      <c r="W996">
        <f t="shared" si="230"/>
        <v>4725.6023850000001</v>
      </c>
      <c r="X996">
        <f t="shared" si="231"/>
        <v>4722.8700200000003</v>
      </c>
      <c r="Y996">
        <f t="shared" si="232"/>
        <v>4721.2779099999998</v>
      </c>
      <c r="Z996" s="12">
        <f t="shared" si="233"/>
        <v>4731.2729366666663</v>
      </c>
      <c r="AA996">
        <f t="shared" si="234"/>
        <v>4725.1296700000003</v>
      </c>
      <c r="AB996" s="12">
        <f t="shared" si="235"/>
        <v>4713.5899283333329</v>
      </c>
      <c r="AC996">
        <f t="shared" si="236"/>
        <v>4719.6911799999998</v>
      </c>
      <c r="AE996">
        <f t="shared" si="237"/>
        <v>4722.8700200000003</v>
      </c>
      <c r="AF996">
        <f t="shared" si="238"/>
        <v>4731.2729366666663</v>
      </c>
      <c r="AG996">
        <f t="shared" si="239"/>
        <v>4713.5899283333329</v>
      </c>
    </row>
    <row r="997" spans="1:33" x14ac:dyDescent="0.55000000000000004">
      <c r="A997">
        <f>ALGLIB_SSA_XAUUSD!J997</f>
        <v>1775699700</v>
      </c>
      <c r="B997" t="str">
        <f>_xlfn.XLOOKUP($A997,ALGLIB_SSA_XAUUSD!$A$2:$A$1001,ALGLIB_SSA_XAUUSD!$B$2:$B$1001,"",0)</f>
        <v/>
      </c>
      <c r="C997" t="str">
        <f>_xlfn.XLOOKUP($A997,ALGLIB_SSA_XAUUSD!$A$2:$A$1001,ALGLIB_SSA_XAUUSD!$C$2:$C$1001,"",0)</f>
        <v/>
      </c>
      <c r="D997" s="1"/>
      <c r="E997" s="1">
        <f>E986+(E998-E986)*11/12</f>
        <v>4729.5949041666663</v>
      </c>
      <c r="F997" s="1">
        <f>F986+(F998-F986)*11/12</f>
        <v>4725.9063925</v>
      </c>
      <c r="G997" s="1">
        <f>G986+(G998-G986)*11/12</f>
        <v>4731.4209083333335</v>
      </c>
      <c r="H997" s="1">
        <f>H986+(H998-H986)*11/12</f>
        <v>4714.0432591666668</v>
      </c>
      <c r="I997" t="str">
        <f>_xlfn.XLOOKUP($A997,ALGLIB_SSA_XAUUSD!$J$2:$J$1001,ALGLIB_SSA_XAUUSD!$K$2:$K$1001,"",0)</f>
        <v>XAUUSD</v>
      </c>
      <c r="J997" t="str">
        <f>_xlfn.XLOOKUP($A997,ALGLIB_SSA_XAUUSD!$J$2:$J$1001,ALGLIB_SSA_XAUUSD!$L$2:$L$1001,"",0)</f>
        <v>M5</v>
      </c>
      <c r="K997">
        <f>_xlfn.XLOOKUP($A997,ALGLIB_SSA_XAUUSD!$J$2:$J$1001,ALGLIB_SSA_XAUUSD!$M$2:$M$1001,"",0)</f>
        <v>4727.47</v>
      </c>
      <c r="L997">
        <f>_xlfn.XLOOKUP($A997,ALGLIB_SSA_XAUUSD!$J$2:$J$1001,ALGLIB_SSA_XAUUSD!$N$2:$N$1001,"",0)</f>
        <v>4723.8673500000004</v>
      </c>
      <c r="M997">
        <f>_xlfn.XLOOKUP($A997,ALGLIB_SSA_XAUUSD!$J$2:$J$1001,ALGLIB_SSA_XAUUSD!$O$2:$O$1001,"",0)</f>
        <v>4722.5726299999997</v>
      </c>
      <c r="N997">
        <f>_xlfn.XLOOKUP($A997,ALGLIB_SSA_XAUUSD!$J$2:$J$1001,ALGLIB_SSA_XAUUSD!$P$2:$P$1001,"",0)</f>
        <v>4726.2400600000001</v>
      </c>
      <c r="O997">
        <f>_xlfn.XLOOKUP($A997,ALGLIB_SSA_XAUUSD!$J$2:$J$1001,ALGLIB_SSA_XAUUSD!$Q$2:$Q$1001,"",0)</f>
        <v>4721.07683</v>
      </c>
      <c r="R997">
        <f t="shared" si="225"/>
        <v>1775699700</v>
      </c>
      <c r="S997" t="str">
        <f t="shared" si="226"/>
        <v>XAUUSD</v>
      </c>
      <c r="T997" t="str">
        <f t="shared" si="227"/>
        <v>M5</v>
      </c>
      <c r="U997">
        <f t="shared" si="228"/>
        <v>4727.47</v>
      </c>
      <c r="V997">
        <f t="shared" si="229"/>
        <v>4729.5949041666663</v>
      </c>
      <c r="W997">
        <f t="shared" si="230"/>
        <v>4725.9063925</v>
      </c>
      <c r="X997">
        <f t="shared" si="231"/>
        <v>4723.8673500000004</v>
      </c>
      <c r="Y997">
        <f t="shared" si="232"/>
        <v>4722.5726299999997</v>
      </c>
      <c r="Z997" s="12">
        <f t="shared" si="233"/>
        <v>4731.4209083333335</v>
      </c>
      <c r="AA997">
        <f t="shared" si="234"/>
        <v>4726.2400600000001</v>
      </c>
      <c r="AB997" s="12">
        <f t="shared" si="235"/>
        <v>4714.0432591666668</v>
      </c>
      <c r="AC997">
        <f t="shared" si="236"/>
        <v>4721.07683</v>
      </c>
      <c r="AE997">
        <f t="shared" si="237"/>
        <v>4723.8673500000004</v>
      </c>
      <c r="AF997">
        <f t="shared" si="238"/>
        <v>4731.4209083333335</v>
      </c>
      <c r="AG997">
        <f t="shared" si="239"/>
        <v>4714.0432591666668</v>
      </c>
    </row>
    <row r="998" spans="1:33" x14ac:dyDescent="0.55000000000000004">
      <c r="A998">
        <f>ALGLIB_SSA_XAUUSD!J998</f>
        <v>1775700000</v>
      </c>
      <c r="B998" t="str">
        <f>_xlfn.XLOOKUP($A998,ALGLIB_SSA_XAUUSD!$A$2:$A$1001,ALGLIB_SSA_XAUUSD!$B$2:$B$1001,"",0)</f>
        <v>XAUUSD</v>
      </c>
      <c r="C998" t="str">
        <f>_xlfn.XLOOKUP($A998,ALGLIB_SSA_XAUUSD!$A$2:$A$1001,ALGLIB_SSA_XAUUSD!$C$2:$C$1001,"",0)</f>
        <v>H1</v>
      </c>
      <c r="D998" s="11">
        <f>_xlfn.XLOOKUP($A998,ALGLIB_SSA_XAUUSD!$A$2:$A$1001,ALGLIB_SSA_XAUUSD!$D$2:$D$1001,"",0)</f>
        <v>4725.08</v>
      </c>
      <c r="E998" s="11">
        <f>_xlfn.XLOOKUP($A998,ALGLIB_SSA_XAUUSD!$A$2:$A$1001,ALGLIB_SSA_XAUUSD!$E$2:$E$1001,"",0)</f>
        <v>4729.8584899999996</v>
      </c>
      <c r="F998" s="11">
        <f>_xlfn.XLOOKUP($A998,ALGLIB_SSA_XAUUSD!$A$2:$A$1001,ALGLIB_SSA_XAUUSD!$F$2:$F$1001,"",0)</f>
        <v>4726.2103999999999</v>
      </c>
      <c r="G998" s="11">
        <f>_xlfn.XLOOKUP($A998,ALGLIB_SSA_XAUUSD!$A$2:$A$1001,ALGLIB_SSA_XAUUSD!$G$2:$G$1001,"",0)</f>
        <v>4731.5688799999998</v>
      </c>
      <c r="H998" s="11">
        <f>_xlfn.XLOOKUP($A998,ALGLIB_SSA_XAUUSD!$A$2:$A$1001,ALGLIB_SSA_XAUUSD!$H$2:$H$1001,"",0)</f>
        <v>4714.4965899999997</v>
      </c>
      <c r="I998" t="str">
        <f>_xlfn.XLOOKUP($A998,ALGLIB_SSA_XAUUSD!$J$2:$J$1001,ALGLIB_SSA_XAUUSD!$K$2:$K$1001,"",0)</f>
        <v>XAUUSD</v>
      </c>
      <c r="J998" t="str">
        <f>_xlfn.XLOOKUP($A998,ALGLIB_SSA_XAUUSD!$J$2:$J$1001,ALGLIB_SSA_XAUUSD!$L$2:$L$1001,"",0)</f>
        <v>M5</v>
      </c>
      <c r="K998">
        <f>_xlfn.XLOOKUP($A998,ALGLIB_SSA_XAUUSD!$J$2:$J$1001,ALGLIB_SSA_XAUUSD!$M$2:$M$1001,"",0)</f>
        <v>4722.1099999999997</v>
      </c>
      <c r="L998">
        <f>_xlfn.XLOOKUP($A998,ALGLIB_SSA_XAUUSD!$J$2:$J$1001,ALGLIB_SSA_XAUUSD!$N$2:$N$1001,"",0)</f>
        <v>4724.0564700000004</v>
      </c>
      <c r="M998">
        <f>_xlfn.XLOOKUP($A998,ALGLIB_SSA_XAUUSD!$J$2:$J$1001,ALGLIB_SSA_XAUUSD!$O$2:$O$1001,"",0)</f>
        <v>4723.3145500000001</v>
      </c>
      <c r="N998">
        <f>_xlfn.XLOOKUP($A998,ALGLIB_SSA_XAUUSD!$J$2:$J$1001,ALGLIB_SSA_XAUUSD!$P$2:$P$1001,"",0)</f>
        <v>4726.7379799999999</v>
      </c>
      <c r="O998">
        <f>_xlfn.XLOOKUP($A998,ALGLIB_SSA_XAUUSD!$J$2:$J$1001,ALGLIB_SSA_XAUUSD!$Q$2:$Q$1001,"",0)</f>
        <v>4721.8292199999996</v>
      </c>
      <c r="R998">
        <f t="shared" si="225"/>
        <v>1775700000</v>
      </c>
      <c r="S998" t="str">
        <f t="shared" si="226"/>
        <v>XAUUSD</v>
      </c>
      <c r="T998" t="str">
        <f t="shared" si="227"/>
        <v>M5</v>
      </c>
      <c r="U998">
        <f t="shared" si="228"/>
        <v>4722.1099999999997</v>
      </c>
      <c r="V998">
        <f t="shared" si="229"/>
        <v>4729.8584899999996</v>
      </c>
      <c r="W998">
        <f t="shared" si="230"/>
        <v>4726.2103999999999</v>
      </c>
      <c r="X998">
        <f t="shared" si="231"/>
        <v>4724.0564700000004</v>
      </c>
      <c r="Y998">
        <f t="shared" si="232"/>
        <v>4723.3145500000001</v>
      </c>
      <c r="Z998" s="10">
        <f t="shared" si="233"/>
        <v>4731.5688799999998</v>
      </c>
      <c r="AA998">
        <f t="shared" si="234"/>
        <v>4726.7379799999999</v>
      </c>
      <c r="AB998" s="10">
        <f t="shared" si="235"/>
        <v>4714.4965899999997</v>
      </c>
      <c r="AC998">
        <f t="shared" si="236"/>
        <v>4721.8292199999996</v>
      </c>
      <c r="AE998">
        <f t="shared" si="237"/>
        <v>4724.0564700000004</v>
      </c>
      <c r="AF998">
        <f t="shared" si="238"/>
        <v>4731.5688799999998</v>
      </c>
      <c r="AG998">
        <f t="shared" si="239"/>
        <v>4714.4965899999997</v>
      </c>
    </row>
    <row r="999" spans="1:33" x14ac:dyDescent="0.55000000000000004">
      <c r="A999">
        <f>ALGLIB_SSA_XAUUSD!J999</f>
        <v>1775700300</v>
      </c>
      <c r="B999" t="str">
        <f>_xlfn.XLOOKUP($A999,ALGLIB_SSA_XAUUSD!$A$2:$A$1001,ALGLIB_SSA_XAUUSD!$B$2:$B$1001,"",0)</f>
        <v/>
      </c>
      <c r="C999" t="str">
        <f>_xlfn.XLOOKUP($A999,ALGLIB_SSA_XAUUSD!$A$2:$A$1001,ALGLIB_SSA_XAUUSD!$C$2:$C$1001,"",0)</f>
        <v/>
      </c>
      <c r="D999" t="str">
        <f>_xlfn.XLOOKUP($A999,ALGLIB_SSA_XAUUSD!$A$2:$A$1001,ALGLIB_SSA_XAUUSD!$D$2:$D$1001,"",0)</f>
        <v/>
      </c>
      <c r="E999" t="str">
        <f>_xlfn.XLOOKUP($A999,ALGLIB_SSA_XAUUSD!$A$2:$A$1001,ALGLIB_SSA_XAUUSD!$E$2:$E$1001,"",0)</f>
        <v/>
      </c>
      <c r="F999" t="str">
        <f>_xlfn.XLOOKUP($A999,ALGLIB_SSA_XAUUSD!$A$2:$A$1001,ALGLIB_SSA_XAUUSD!$F$2:$F$1001,"",0)</f>
        <v/>
      </c>
      <c r="G999" t="str">
        <f>_xlfn.XLOOKUP($A999,ALGLIB_SSA_XAUUSD!$A$2:$A$1001,ALGLIB_SSA_XAUUSD!$G$2:$G$1001,"",0)</f>
        <v/>
      </c>
      <c r="H999" t="str">
        <f>_xlfn.XLOOKUP($A999,ALGLIB_SSA_XAUUSD!$A$2:$A$1001,ALGLIB_SSA_XAUUSD!$H$2:$H$1001,"",0)</f>
        <v/>
      </c>
      <c r="I999" t="str">
        <f>_xlfn.XLOOKUP($A999,ALGLIB_SSA_XAUUSD!$J$2:$J$1001,ALGLIB_SSA_XAUUSD!$K$2:$K$1001,"",0)</f>
        <v>XAUUSD</v>
      </c>
      <c r="J999" t="str">
        <f>_xlfn.XLOOKUP($A999,ALGLIB_SSA_XAUUSD!$J$2:$J$1001,ALGLIB_SSA_XAUUSD!$L$2:$L$1001,"",0)</f>
        <v>M5</v>
      </c>
      <c r="K999">
        <f>_xlfn.XLOOKUP($A999,ALGLIB_SSA_XAUUSD!$J$2:$J$1001,ALGLIB_SSA_XAUUSD!$M$2:$M$1001,"",0)</f>
        <v>4722.18</v>
      </c>
      <c r="L999">
        <f>_xlfn.XLOOKUP($A999,ALGLIB_SSA_XAUUSD!$J$2:$J$1001,ALGLIB_SSA_XAUUSD!$N$2:$N$1001,"",0)</f>
        <v>4723.9224700000004</v>
      </c>
      <c r="M999">
        <f>_xlfn.XLOOKUP($A999,ALGLIB_SSA_XAUUSD!$J$2:$J$1001,ALGLIB_SSA_XAUUSD!$O$2:$O$1001,"",0)</f>
        <v>4723.6185100000002</v>
      </c>
      <c r="N999">
        <f>_xlfn.XLOOKUP($A999,ALGLIB_SSA_XAUUSD!$J$2:$J$1001,ALGLIB_SSA_XAUUSD!$P$2:$P$1001,"",0)</f>
        <v>4726.5528599999998</v>
      </c>
      <c r="O999">
        <f>_xlfn.XLOOKUP($A999,ALGLIB_SSA_XAUUSD!$J$2:$J$1001,ALGLIB_SSA_XAUUSD!$Q$2:$Q$1001,"",0)</f>
        <v>4722.1272900000004</v>
      </c>
      <c r="R999">
        <f t="shared" si="225"/>
        <v>1775700300</v>
      </c>
      <c r="S999" t="str">
        <f t="shared" si="226"/>
        <v>XAUUSD</v>
      </c>
      <c r="T999" t="str">
        <f t="shared" si="227"/>
        <v>M5</v>
      </c>
      <c r="U999">
        <f t="shared" si="228"/>
        <v>4722.18</v>
      </c>
      <c r="V999" t="str">
        <f t="shared" si="229"/>
        <v/>
      </c>
      <c r="W999" t="str">
        <f t="shared" si="230"/>
        <v/>
      </c>
      <c r="X999">
        <f t="shared" si="231"/>
        <v>4723.9224700000004</v>
      </c>
      <c r="Y999">
        <f t="shared" si="232"/>
        <v>4723.6185100000002</v>
      </c>
      <c r="Z999" t="str">
        <f t="shared" si="233"/>
        <v/>
      </c>
      <c r="AA999">
        <f t="shared" si="234"/>
        <v>4726.5528599999998</v>
      </c>
      <c r="AB999" t="str">
        <f t="shared" si="235"/>
        <v/>
      </c>
      <c r="AC999">
        <f t="shared" si="236"/>
        <v>4722.1272900000004</v>
      </c>
      <c r="AE999">
        <f t="shared" si="237"/>
        <v>4723.9224700000004</v>
      </c>
    </row>
    <row r="1000" spans="1:33" x14ac:dyDescent="0.55000000000000004">
      <c r="A1000">
        <f>ALGLIB_SSA_XAUUSD!J1000</f>
        <v>1775700600</v>
      </c>
      <c r="B1000" t="str">
        <f>_xlfn.XLOOKUP($A1000,ALGLIB_SSA_XAUUSD!$A$2:$A$1001,ALGLIB_SSA_XAUUSD!$B$2:$B$1001,"",0)</f>
        <v/>
      </c>
      <c r="C1000" t="str">
        <f>_xlfn.XLOOKUP($A1000,ALGLIB_SSA_XAUUSD!$A$2:$A$1001,ALGLIB_SSA_XAUUSD!$C$2:$C$1001,"",0)</f>
        <v/>
      </c>
      <c r="D1000" t="str">
        <f>_xlfn.XLOOKUP($A1000,ALGLIB_SSA_XAUUSD!$A$2:$A$1001,ALGLIB_SSA_XAUUSD!$D$2:$D$1001,"",0)</f>
        <v/>
      </c>
      <c r="E1000" t="str">
        <f>_xlfn.XLOOKUP($A1000,ALGLIB_SSA_XAUUSD!$A$2:$A$1001,ALGLIB_SSA_XAUUSD!$E$2:$E$1001,"",0)</f>
        <v/>
      </c>
      <c r="F1000" t="str">
        <f>_xlfn.XLOOKUP($A1000,ALGLIB_SSA_XAUUSD!$A$2:$A$1001,ALGLIB_SSA_XAUUSD!$F$2:$F$1001,"",0)</f>
        <v/>
      </c>
      <c r="G1000" t="str">
        <f>_xlfn.XLOOKUP($A1000,ALGLIB_SSA_XAUUSD!$A$2:$A$1001,ALGLIB_SSA_XAUUSD!$G$2:$G$1001,"",0)</f>
        <v/>
      </c>
      <c r="H1000" t="str">
        <f>_xlfn.XLOOKUP($A1000,ALGLIB_SSA_XAUUSD!$A$2:$A$1001,ALGLIB_SSA_XAUUSD!$H$2:$H$1001,"",0)</f>
        <v/>
      </c>
      <c r="I1000" t="str">
        <f>_xlfn.XLOOKUP($A1000,ALGLIB_SSA_XAUUSD!$J$2:$J$1001,ALGLIB_SSA_XAUUSD!$K$2:$K$1001,"",0)</f>
        <v>XAUUSD</v>
      </c>
      <c r="J1000" t="str">
        <f>_xlfn.XLOOKUP($A1000,ALGLIB_SSA_XAUUSD!$J$2:$J$1001,ALGLIB_SSA_XAUUSD!$L$2:$L$1001,"",0)</f>
        <v>M5</v>
      </c>
      <c r="K1000">
        <f>_xlfn.XLOOKUP($A1000,ALGLIB_SSA_XAUUSD!$J$2:$J$1001,ALGLIB_SSA_XAUUSD!$M$2:$M$1001,"",0)</f>
        <v>4723.05</v>
      </c>
      <c r="L1000">
        <f>_xlfn.XLOOKUP($A1000,ALGLIB_SSA_XAUUSD!$J$2:$J$1001,ALGLIB_SSA_XAUUSD!$N$2:$N$1001,"",0)</f>
        <v>4723.7445500000003</v>
      </c>
      <c r="M1000">
        <f>_xlfn.XLOOKUP($A1000,ALGLIB_SSA_XAUUSD!$J$2:$J$1001,ALGLIB_SSA_XAUUSD!$O$2:$O$1001,"",0)</f>
        <v>4723.6815299999998</v>
      </c>
      <c r="N1000">
        <f>_xlfn.XLOOKUP($A1000,ALGLIB_SSA_XAUUSD!$J$2:$J$1001,ALGLIB_SSA_XAUUSD!$P$2:$P$1001,"",0)</f>
        <v>4726.01955</v>
      </c>
      <c r="O1000">
        <f>_xlfn.XLOOKUP($A1000,ALGLIB_SSA_XAUUSD!$J$2:$J$1001,ALGLIB_SSA_XAUUSD!$Q$2:$Q$1001,"",0)</f>
        <v>4722.0633399999997</v>
      </c>
      <c r="R1000">
        <f t="shared" si="225"/>
        <v>1775700600</v>
      </c>
      <c r="S1000" t="str">
        <f t="shared" si="226"/>
        <v>XAUUSD</v>
      </c>
      <c r="T1000" t="str">
        <f t="shared" si="227"/>
        <v>M5</v>
      </c>
      <c r="U1000">
        <f t="shared" si="228"/>
        <v>4723.05</v>
      </c>
      <c r="V1000" t="str">
        <f t="shared" si="229"/>
        <v/>
      </c>
      <c r="W1000" t="str">
        <f t="shared" si="230"/>
        <v/>
      </c>
      <c r="X1000">
        <f t="shared" si="231"/>
        <v>4723.7445500000003</v>
      </c>
      <c r="Y1000">
        <f t="shared" si="232"/>
        <v>4723.6815299999998</v>
      </c>
      <c r="Z1000" t="str">
        <f t="shared" si="233"/>
        <v/>
      </c>
      <c r="AA1000">
        <f t="shared" si="234"/>
        <v>4726.01955</v>
      </c>
      <c r="AB1000" t="str">
        <f t="shared" si="235"/>
        <v/>
      </c>
      <c r="AC1000">
        <f t="shared" si="236"/>
        <v>4722.0633399999997</v>
      </c>
      <c r="AE1000">
        <f t="shared" si="237"/>
        <v>4723.7445500000003</v>
      </c>
    </row>
    <row r="1001" spans="1:33" x14ac:dyDescent="0.55000000000000004">
      <c r="A1001">
        <f>ALGLIB_SSA_XAUUSD!J1001</f>
        <v>1775700900</v>
      </c>
      <c r="B1001" t="str">
        <f>_xlfn.XLOOKUP($A1001,ALGLIB_SSA_XAUUSD!$A$2:$A$1001,ALGLIB_SSA_XAUUSD!$B$2:$B$1001,"",0)</f>
        <v/>
      </c>
      <c r="C1001" t="str">
        <f>_xlfn.XLOOKUP($A1001,ALGLIB_SSA_XAUUSD!$A$2:$A$1001,ALGLIB_SSA_XAUUSD!$C$2:$C$1001,"",0)</f>
        <v/>
      </c>
      <c r="D1001" t="str">
        <f>_xlfn.XLOOKUP($A1001,ALGLIB_SSA_XAUUSD!$A$2:$A$1001,ALGLIB_SSA_XAUUSD!$D$2:$D$1001,"",0)</f>
        <v/>
      </c>
      <c r="E1001" t="str">
        <f>_xlfn.XLOOKUP($A1001,ALGLIB_SSA_XAUUSD!$A$2:$A$1001,ALGLIB_SSA_XAUUSD!$E$2:$E$1001,"",0)</f>
        <v/>
      </c>
      <c r="F1001" t="str">
        <f>_xlfn.XLOOKUP($A1001,ALGLIB_SSA_XAUUSD!$A$2:$A$1001,ALGLIB_SSA_XAUUSD!$F$2:$F$1001,"",0)</f>
        <v/>
      </c>
      <c r="G1001" t="str">
        <f>_xlfn.XLOOKUP($A1001,ALGLIB_SSA_XAUUSD!$A$2:$A$1001,ALGLIB_SSA_XAUUSD!$G$2:$G$1001,"",0)</f>
        <v/>
      </c>
      <c r="H1001" t="str">
        <f>_xlfn.XLOOKUP($A1001,ALGLIB_SSA_XAUUSD!$A$2:$A$1001,ALGLIB_SSA_XAUUSD!$H$2:$H$1001,"",0)</f>
        <v/>
      </c>
      <c r="I1001" t="str">
        <f>_xlfn.XLOOKUP($A1001,ALGLIB_SSA_XAUUSD!$J$2:$J$1001,ALGLIB_SSA_XAUUSD!$K$2:$K$1001,"",0)</f>
        <v>XAUUSD</v>
      </c>
      <c r="J1001" t="str">
        <f>_xlfn.XLOOKUP($A1001,ALGLIB_SSA_XAUUSD!$J$2:$J$1001,ALGLIB_SSA_XAUUSD!$L$2:$L$1001,"",0)</f>
        <v>M5</v>
      </c>
      <c r="K1001">
        <f>_xlfn.XLOOKUP($A1001,ALGLIB_SSA_XAUUSD!$J$2:$J$1001,ALGLIB_SSA_XAUUSD!$M$2:$M$1001,"",0)</f>
        <v>4724.33</v>
      </c>
      <c r="L1001">
        <f>_xlfn.XLOOKUP($A1001,ALGLIB_SSA_XAUUSD!$J$2:$J$1001,ALGLIB_SSA_XAUUSD!$N$2:$N$1001,"",0)</f>
        <v>4723.4584000000004</v>
      </c>
      <c r="M1001">
        <f>_xlfn.XLOOKUP($A1001,ALGLIB_SSA_XAUUSD!$J$2:$J$1001,ALGLIB_SSA_XAUUSD!$O$2:$O$1001,"",0)</f>
        <v>4723.5699599999998</v>
      </c>
      <c r="N1001">
        <f>_xlfn.XLOOKUP($A1001,ALGLIB_SSA_XAUUSD!$J$2:$J$1001,ALGLIB_SSA_XAUUSD!$P$2:$P$1001,"",0)</f>
        <v>4725.7200499999999</v>
      </c>
      <c r="O1001">
        <f>_xlfn.XLOOKUP($A1001,ALGLIB_SSA_XAUUSD!$J$2:$J$1001,ALGLIB_SSA_XAUUSD!$Q$2:$Q$1001,"",0)</f>
        <v>4722.0739199999998</v>
      </c>
      <c r="R1001">
        <f t="shared" si="225"/>
        <v>1775700900</v>
      </c>
      <c r="S1001" t="str">
        <f t="shared" si="226"/>
        <v>XAUUSD</v>
      </c>
      <c r="T1001" t="str">
        <f t="shared" si="227"/>
        <v>M5</v>
      </c>
      <c r="U1001">
        <f t="shared" si="228"/>
        <v>4724.33</v>
      </c>
      <c r="X1001">
        <f t="shared" si="231"/>
        <v>4723.4584000000004</v>
      </c>
      <c r="Y1001">
        <f t="shared" si="232"/>
        <v>4723.5699599999998</v>
      </c>
      <c r="Z1001" t="str">
        <f t="shared" si="233"/>
        <v/>
      </c>
      <c r="AA1001">
        <f t="shared" si="234"/>
        <v>4725.7200499999999</v>
      </c>
      <c r="AB1001" t="str">
        <f t="shared" si="235"/>
        <v/>
      </c>
      <c r="AC1001">
        <f t="shared" si="236"/>
        <v>4722.0739199999998</v>
      </c>
      <c r="AE1001">
        <f t="shared" si="237"/>
        <v>4723.4584000000004</v>
      </c>
    </row>
    <row r="1004" spans="1:33" x14ac:dyDescent="0.55000000000000004">
      <c r="A1004">
        <f>A998+A987-A986</f>
        <v>1775700300</v>
      </c>
      <c r="E1004">
        <f t="shared" ref="E1004:H1014" si="240">E987-E986</f>
        <v>0.26358583333330898</v>
      </c>
      <c r="F1004">
        <f t="shared" si="240"/>
        <v>0.30400749999989785</v>
      </c>
      <c r="G1004">
        <f t="shared" si="240"/>
        <v>0.14797166666630801</v>
      </c>
      <c r="H1004">
        <f t="shared" si="240"/>
        <v>0.45333083333298418</v>
      </c>
    </row>
    <row r="1005" spans="1:33" x14ac:dyDescent="0.55000000000000004">
      <c r="A1005">
        <f>A1004+A988-A987</f>
        <v>1775700600</v>
      </c>
      <c r="E1005">
        <f t="shared" si="240"/>
        <v>0.26358583333330898</v>
      </c>
      <c r="F1005">
        <f t="shared" si="240"/>
        <v>0.30400749999989785</v>
      </c>
      <c r="G1005">
        <f t="shared" si="240"/>
        <v>0.14797166666721751</v>
      </c>
      <c r="H1005">
        <f t="shared" si="240"/>
        <v>0.45333083333389368</v>
      </c>
    </row>
    <row r="1006" spans="1:33" x14ac:dyDescent="0.55000000000000004">
      <c r="A1006">
        <f t="shared" ref="A1006:A1015" si="241">A1005+A989-A988</f>
        <v>1775700900</v>
      </c>
      <c r="E1006">
        <f t="shared" si="240"/>
        <v>0.26358583333330898</v>
      </c>
      <c r="F1006">
        <f t="shared" si="240"/>
        <v>0.30400749999989785</v>
      </c>
      <c r="G1006">
        <f t="shared" si="240"/>
        <v>0.14797166666630801</v>
      </c>
      <c r="H1006">
        <f t="shared" si="240"/>
        <v>0.45333083333298418</v>
      </c>
    </row>
    <row r="1007" spans="1:33" x14ac:dyDescent="0.55000000000000004">
      <c r="A1007">
        <f t="shared" si="241"/>
        <v>1775701200</v>
      </c>
      <c r="E1007">
        <f t="shared" si="240"/>
        <v>0.26358583333330898</v>
      </c>
      <c r="F1007">
        <f t="shared" si="240"/>
        <v>0.30400749999989785</v>
      </c>
      <c r="G1007">
        <f t="shared" si="240"/>
        <v>0.14797166666721751</v>
      </c>
      <c r="H1007">
        <f t="shared" si="240"/>
        <v>0.45333083333298418</v>
      </c>
    </row>
    <row r="1008" spans="1:33" x14ac:dyDescent="0.55000000000000004">
      <c r="A1008">
        <f t="shared" si="241"/>
        <v>1775701500</v>
      </c>
      <c r="E1008">
        <f t="shared" si="240"/>
        <v>0.26358583333330898</v>
      </c>
      <c r="F1008">
        <f t="shared" si="240"/>
        <v>0.30400749999989785</v>
      </c>
      <c r="G1008">
        <f t="shared" si="240"/>
        <v>0.14797166666630801</v>
      </c>
      <c r="H1008">
        <f t="shared" si="240"/>
        <v>0.45333083333389368</v>
      </c>
    </row>
    <row r="1009" spans="1:8" x14ac:dyDescent="0.55000000000000004">
      <c r="A1009">
        <f t="shared" si="241"/>
        <v>1775701800</v>
      </c>
      <c r="E1009">
        <f t="shared" si="240"/>
        <v>0.26358583333330898</v>
      </c>
      <c r="F1009">
        <f t="shared" si="240"/>
        <v>0.30400750000080734</v>
      </c>
      <c r="G1009">
        <f t="shared" si="240"/>
        <v>0.14797166666630801</v>
      </c>
      <c r="H1009">
        <f t="shared" si="240"/>
        <v>0.45333083333298418</v>
      </c>
    </row>
    <row r="1010" spans="1:8" x14ac:dyDescent="0.55000000000000004">
      <c r="A1010">
        <f t="shared" si="241"/>
        <v>1775702100</v>
      </c>
      <c r="E1010">
        <f t="shared" si="240"/>
        <v>0.26358583333330898</v>
      </c>
      <c r="F1010">
        <f t="shared" si="240"/>
        <v>0.30400749999989785</v>
      </c>
      <c r="G1010">
        <f t="shared" si="240"/>
        <v>0.14797166666721751</v>
      </c>
      <c r="H1010">
        <f t="shared" si="240"/>
        <v>0.45333083333298418</v>
      </c>
    </row>
    <row r="1011" spans="1:8" x14ac:dyDescent="0.55000000000000004">
      <c r="A1011">
        <f t="shared" si="241"/>
        <v>1775702400</v>
      </c>
      <c r="E1011">
        <f t="shared" si="240"/>
        <v>0.26358583333330898</v>
      </c>
      <c r="F1011">
        <f t="shared" si="240"/>
        <v>0.30400749999989785</v>
      </c>
      <c r="G1011">
        <f t="shared" si="240"/>
        <v>0.14797166666630801</v>
      </c>
      <c r="H1011">
        <f t="shared" si="240"/>
        <v>0.45333083333389368</v>
      </c>
    </row>
    <row r="1012" spans="1:8" x14ac:dyDescent="0.55000000000000004">
      <c r="A1012">
        <f t="shared" si="241"/>
        <v>1775702700</v>
      </c>
      <c r="E1012">
        <f t="shared" si="240"/>
        <v>0.26358583333330898</v>
      </c>
      <c r="F1012">
        <f t="shared" si="240"/>
        <v>0.30400749999989785</v>
      </c>
      <c r="G1012">
        <f t="shared" si="240"/>
        <v>0.14797166666721751</v>
      </c>
      <c r="H1012">
        <f t="shared" si="240"/>
        <v>0.45333083333298418</v>
      </c>
    </row>
    <row r="1013" spans="1:8" x14ac:dyDescent="0.55000000000000004">
      <c r="A1013">
        <f t="shared" si="241"/>
        <v>1775703000</v>
      </c>
      <c r="E1013">
        <f t="shared" si="240"/>
        <v>0.26358583333330898</v>
      </c>
      <c r="F1013">
        <f t="shared" si="240"/>
        <v>0.30400749999989785</v>
      </c>
      <c r="G1013">
        <f t="shared" si="240"/>
        <v>0.14797166666630801</v>
      </c>
      <c r="H1013">
        <f t="shared" si="240"/>
        <v>0.45333083333298418</v>
      </c>
    </row>
    <row r="1014" spans="1:8" x14ac:dyDescent="0.55000000000000004">
      <c r="A1014">
        <f t="shared" si="241"/>
        <v>1775703300</v>
      </c>
      <c r="E1014">
        <f t="shared" si="240"/>
        <v>0.26358583333330898</v>
      </c>
      <c r="F1014">
        <f t="shared" si="240"/>
        <v>0.30400749999989785</v>
      </c>
      <c r="G1014">
        <f t="shared" si="240"/>
        <v>0.14797166666721751</v>
      </c>
      <c r="H1014">
        <f t="shared" si="240"/>
        <v>0.45333083333389368</v>
      </c>
    </row>
    <row r="1015" spans="1:8" x14ac:dyDescent="0.55000000000000004">
      <c r="A1015">
        <f t="shared" si="241"/>
        <v>1775703600</v>
      </c>
      <c r="E1015">
        <f t="shared" ref="E1015:H1015" si="242">E998-E997</f>
        <v>0.26358583333330898</v>
      </c>
      <c r="F1015">
        <f t="shared" si="242"/>
        <v>0.30400749999989785</v>
      </c>
      <c r="G1015">
        <f t="shared" si="242"/>
        <v>0.14797166666630801</v>
      </c>
      <c r="H1015">
        <f t="shared" si="242"/>
        <v>0.45333083333298418</v>
      </c>
    </row>
  </sheetData>
  <pageMargins left="0.7" right="0.7" top="0.75" bottom="0.75" header="0.3" footer="0.3"/>
  <pageSetup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D891-F21F-42D1-8A22-31E14762E0E3}">
  <dimension ref="A1:BJ1011"/>
  <sheetViews>
    <sheetView tabSelected="1" topLeftCell="AK1" zoomScale="50" zoomScaleNormal="50" workbookViewId="0">
      <pane ySplit="1" topLeftCell="A962" activePane="bottomLeft" state="frozen"/>
      <selection pane="bottomLeft" activeCell="AW1008" sqref="AW1008"/>
    </sheetView>
  </sheetViews>
  <sheetFormatPr defaultRowHeight="14.4" x14ac:dyDescent="0.55000000000000004"/>
  <cols>
    <col min="1" max="1" width="13.1015625" bestFit="1" customWidth="1"/>
    <col min="2" max="2" width="9.578125" bestFit="1" customWidth="1"/>
    <col min="3" max="3" width="12.26171875" bestFit="1" customWidth="1"/>
    <col min="4" max="4" width="7.7890625" bestFit="1" customWidth="1"/>
    <col min="5" max="8" width="10.68359375" bestFit="1" customWidth="1"/>
    <col min="9" max="9" width="10.1015625" bestFit="1" customWidth="1"/>
    <col min="10" max="10" width="12.83984375" bestFit="1" customWidth="1"/>
    <col min="11" max="11" width="8.3125" bestFit="1" customWidth="1"/>
    <col min="12" max="12" width="10.68359375" bestFit="1" customWidth="1"/>
    <col min="13" max="14" width="11.20703125" bestFit="1" customWidth="1"/>
    <col min="15" max="15" width="10.68359375" bestFit="1" customWidth="1"/>
    <col min="18" max="18" width="10.68359375" bestFit="1" customWidth="1"/>
    <col min="20" max="20" width="9.15625" bestFit="1" customWidth="1"/>
    <col min="21" max="21" width="9.15625" customWidth="1"/>
    <col min="22" max="22" width="18.578125" bestFit="1" customWidth="1"/>
    <col min="23" max="23" width="23.1015625" bestFit="1" customWidth="1"/>
    <col min="24" max="24" width="10.68359375" bestFit="1" customWidth="1"/>
    <col min="25" max="25" width="11.3125" bestFit="1" customWidth="1"/>
    <col min="26" max="26" width="23.05078125" bestFit="1" customWidth="1"/>
    <col min="27" max="27" width="11.20703125" bestFit="1" customWidth="1"/>
    <col min="28" max="28" width="22.5234375" bestFit="1" customWidth="1"/>
    <col min="29" max="29" width="10.68359375" bestFit="1" customWidth="1"/>
    <col min="32" max="32" width="17.05078125" bestFit="1" customWidth="1"/>
    <col min="33" max="33" width="14.1015625" bestFit="1" customWidth="1"/>
    <col min="34" max="34" width="16.83984375" bestFit="1" customWidth="1"/>
    <col min="36" max="36" width="18.578125" bestFit="1" customWidth="1"/>
    <col min="37" max="37" width="23.1015625" bestFit="1" customWidth="1"/>
    <col min="38" max="38" width="29.5234375" bestFit="1" customWidth="1"/>
    <col min="39" max="39" width="24.1015625" bestFit="1" customWidth="1"/>
    <col min="40" max="40" width="33.62890625" bestFit="1" customWidth="1"/>
    <col min="41" max="41" width="22.83984375" bestFit="1" customWidth="1"/>
    <col min="42" max="42" width="22.3125" bestFit="1" customWidth="1"/>
    <col min="43" max="43" width="16.62890625" bestFit="1" customWidth="1"/>
    <col min="44" max="44" width="31.3671875" bestFit="1" customWidth="1"/>
    <col min="45" max="45" width="30.3671875" bestFit="1" customWidth="1"/>
    <col min="46" max="46" width="20.7890625" bestFit="1" customWidth="1"/>
    <col min="47" max="47" width="20.3125" bestFit="1" customWidth="1"/>
    <col min="48" max="48" width="20.578125" bestFit="1" customWidth="1"/>
    <col min="49" max="49" width="20.1015625" bestFit="1" customWidth="1"/>
    <col min="50" max="50" width="1.41796875" customWidth="1"/>
    <col min="51" max="51" width="12.83984375" bestFit="1" customWidth="1"/>
    <col min="52" max="52" width="12.26171875" bestFit="1" customWidth="1"/>
    <col min="54" max="54" width="16.47265625" bestFit="1" customWidth="1"/>
    <col min="55" max="55" width="13.68359375" bestFit="1" customWidth="1"/>
    <col min="56" max="56" width="16.3671875" bestFit="1" customWidth="1"/>
    <col min="57" max="57" width="18.3671875" bestFit="1" customWidth="1"/>
    <col min="58" max="58" width="22.9453125" bestFit="1" customWidth="1"/>
    <col min="59" max="59" width="6.7890625" bestFit="1" customWidth="1"/>
    <col min="60" max="60" width="11.26171875" customWidth="1"/>
    <col min="61" max="61" width="20.578125" bestFit="1" customWidth="1"/>
    <col min="62" max="62" width="19.9453125" bestFit="1" customWidth="1"/>
  </cols>
  <sheetData>
    <row r="1" spans="1:62" x14ac:dyDescent="0.55000000000000004">
      <c r="A1" s="6" t="s">
        <v>11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8" t="s">
        <v>17</v>
      </c>
      <c r="O1" s="8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15</v>
      </c>
      <c r="Y1" s="5" t="s">
        <v>16</v>
      </c>
      <c r="Z1" s="5" t="s">
        <v>25</v>
      </c>
      <c r="AA1" s="4" t="s">
        <v>17</v>
      </c>
      <c r="AB1" s="4" t="s">
        <v>26</v>
      </c>
      <c r="AC1" s="4" t="s">
        <v>18</v>
      </c>
      <c r="AF1" s="13" t="s">
        <v>28</v>
      </c>
      <c r="AG1" s="13" t="s">
        <v>29</v>
      </c>
      <c r="AH1" s="13" t="s">
        <v>30</v>
      </c>
      <c r="AI1" s="13" t="s">
        <v>22</v>
      </c>
      <c r="AJ1" s="13" t="str">
        <f>V1</f>
        <v>ssa_m5_interpolation</v>
      </c>
      <c r="AK1" s="13" t="str">
        <f>W1</f>
        <v>ema_ssa_m5_interpolation</v>
      </c>
      <c r="AL1" s="13" t="s">
        <v>39</v>
      </c>
      <c r="AM1" s="13" t="s">
        <v>40</v>
      </c>
      <c r="AN1" s="13" t="s">
        <v>41</v>
      </c>
      <c r="AO1" s="9" t="str">
        <f>Z1</f>
        <v>ssa_high_m5_interpolation</v>
      </c>
      <c r="AP1" s="9" t="str">
        <f>AB1</f>
        <v>ssa_low_m5_interpolation</v>
      </c>
      <c r="AQ1" s="9" t="s">
        <v>27</v>
      </c>
      <c r="AR1" s="9" t="s">
        <v>31</v>
      </c>
      <c r="AS1" s="9" t="s">
        <v>32</v>
      </c>
      <c r="AT1" s="9" t="s">
        <v>33</v>
      </c>
      <c r="AU1" s="9" t="s">
        <v>34</v>
      </c>
      <c r="AV1" s="9" t="s">
        <v>35</v>
      </c>
      <c r="AW1" s="9" t="s">
        <v>36</v>
      </c>
      <c r="AX1" s="18"/>
      <c r="AY1" s="23" t="s">
        <v>37</v>
      </c>
      <c r="AZ1" s="23" t="s">
        <v>38</v>
      </c>
      <c r="BB1" s="31" t="str">
        <f>AF1</f>
        <v>timestamp_forward</v>
      </c>
      <c r="BC1" s="31" t="str">
        <f t="shared" ref="BC1:BD1" si="0">AG1</f>
        <v>symbol_forward</v>
      </c>
      <c r="BD1" s="31" t="str">
        <f t="shared" si="0"/>
        <v>timeframe_forward</v>
      </c>
      <c r="BE1" s="31" t="str">
        <f>V1</f>
        <v>ssa_m5_interpolation</v>
      </c>
      <c r="BF1" s="31" t="str">
        <f>W1</f>
        <v>ema_ssa_m5_interpolation</v>
      </c>
      <c r="BG1" s="31" t="str">
        <f>X1</f>
        <v>ssa_m5</v>
      </c>
      <c r="BH1" s="31" t="str">
        <f>Y1</f>
        <v>ema_ssa_m5</v>
      </c>
      <c r="BI1" s="31" t="str">
        <f>AV1</f>
        <v>ssa_high_m5_projection</v>
      </c>
      <c r="BJ1" s="31" t="str">
        <f>AW1</f>
        <v>ssa_low_m5_projection</v>
      </c>
    </row>
    <row r="2" spans="1:62" x14ac:dyDescent="0.55000000000000004">
      <c r="A2">
        <f>ALGLIB_SSA_XAUUSD!J2</f>
        <v>1775127600</v>
      </c>
      <c r="B2" t="str">
        <f>_xlfn.XLOOKUP($A2,ALGLIB_SSA_XAUUSD!$A$2:$A$1001,ALGLIB_SSA_XAUUSD!$B$2:$B$1001,"",0)</f>
        <v>XAUUSD</v>
      </c>
      <c r="C2" t="str">
        <f>_xlfn.XLOOKUP($A2,ALGLIB_SSA_XAUUSD!$A$2:$A$1001,ALGLIB_SSA_XAUUSD!$C$2:$C$1001,"",0)</f>
        <v>H1</v>
      </c>
      <c r="D2" s="2">
        <f>_xlfn.XLOOKUP($A2,ALGLIB_SSA_XAUUSD!$A$2:$A$1001,ALGLIB_SSA_XAUUSD!$D$2:$D$1001,"",0)</f>
        <v>4600.2</v>
      </c>
      <c r="E2" s="2">
        <f>_xlfn.XLOOKUP($A2,ALGLIB_SSA_XAUUSD!$A$2:$A$1001,ALGLIB_SSA_XAUUSD!$E$2:$E$1001,"",0)</f>
        <v>4619.8464400000003</v>
      </c>
      <c r="F2" s="2">
        <f>_xlfn.XLOOKUP($A2,ALGLIB_SSA_XAUUSD!$A$2:$A$1001,ALGLIB_SSA_XAUUSD!$F$2:$F$1001,"",0)</f>
        <v>4616.0956699999997</v>
      </c>
      <c r="G2" s="2">
        <f>_xlfn.XLOOKUP($A2,ALGLIB_SSA_XAUUSD!$A$2:$A$1001,ALGLIB_SSA_XAUUSD!$G$2:$G$1001,"",0)</f>
        <v>4639.0441199999996</v>
      </c>
      <c r="H2" s="2">
        <f>_xlfn.XLOOKUP($A2,ALGLIB_SSA_XAUUSD!$A$2:$A$1001,ALGLIB_SSA_XAUUSD!$H$2:$H$1001,"",0)</f>
        <v>4598.7184600000001</v>
      </c>
      <c r="I2" t="str">
        <f>_xlfn.XLOOKUP($A2,ALGLIB_SSA_XAUUSD!$J$2:$J$1001,ALGLIB_SSA_XAUUSD!$K$2:$K$1001,"",0)</f>
        <v>XAUUSD</v>
      </c>
      <c r="J2" t="str">
        <f>_xlfn.XLOOKUP($A2,ALGLIB_SSA_XAUUSD!$J$2:$J$1001,ALGLIB_SSA_XAUUSD!$L$2:$L$1001,"",0)</f>
        <v>M5</v>
      </c>
      <c r="K2">
        <f>_xlfn.XLOOKUP($A2,ALGLIB_SSA_XAUUSD!$J$2:$J$1001,ALGLIB_SSA_XAUUSD!$M$2:$M$1001,"",0)</f>
        <v>4626.58</v>
      </c>
      <c r="L2">
        <f>_xlfn.XLOOKUP($A2,ALGLIB_SSA_XAUUSD!$J$2:$J$1001,ALGLIB_SSA_XAUUSD!$N$2:$N$1001,"",0)</f>
        <v>4627.2148999999999</v>
      </c>
      <c r="M2">
        <f>_xlfn.XLOOKUP($A2,ALGLIB_SSA_XAUUSD!$J$2:$J$1001,ALGLIB_SSA_XAUUSD!$O$2:$O$1001,"",0)</f>
        <v>4627.2148999999999</v>
      </c>
      <c r="N2">
        <f>_xlfn.XLOOKUP($A2,ALGLIB_SSA_XAUUSD!$J$2:$J$1001,ALGLIB_SSA_XAUUSD!$P$2:$P$1001,"",0)</f>
        <v>4628.9426700000004</v>
      </c>
      <c r="O2">
        <f>_xlfn.XLOOKUP($A2,ALGLIB_SSA_XAUUSD!$J$2:$J$1001,ALGLIB_SSA_XAUUSD!$Q$2:$Q$1001,"",0)</f>
        <v>4622.0950700000003</v>
      </c>
      <c r="R2">
        <f>A2</f>
        <v>1775127600</v>
      </c>
      <c r="S2" t="str">
        <f>I2</f>
        <v>XAUUSD</v>
      </c>
      <c r="T2" t="str">
        <f>J2</f>
        <v>M5</v>
      </c>
      <c r="U2">
        <f>K2</f>
        <v>4626.58</v>
      </c>
      <c r="V2">
        <f>E2</f>
        <v>4619.8464400000003</v>
      </c>
      <c r="W2">
        <f>F2</f>
        <v>4616.0956699999997</v>
      </c>
      <c r="X2">
        <f>L2</f>
        <v>4627.2148999999999</v>
      </c>
      <c r="Y2">
        <f>M2</f>
        <v>4627.2148999999999</v>
      </c>
      <c r="Z2">
        <f>G2</f>
        <v>4639.0441199999996</v>
      </c>
      <c r="AA2">
        <f>N2</f>
        <v>4628.9426700000004</v>
      </c>
      <c r="AB2">
        <f>H2</f>
        <v>4598.7184600000001</v>
      </c>
      <c r="AC2">
        <f>O2</f>
        <v>4622.0950700000003</v>
      </c>
      <c r="AF2" s="14">
        <f>IF(R2&lt;&gt;"",R2,"")</f>
        <v>1775127600</v>
      </c>
      <c r="AG2" s="14" t="str">
        <f>S2</f>
        <v>XAUUSD</v>
      </c>
      <c r="AH2" s="14" t="str">
        <f>T2</f>
        <v>M5</v>
      </c>
      <c r="AI2" s="19">
        <f>IF(U2&lt;&gt;"",U2,"")</f>
        <v>4626.58</v>
      </c>
      <c r="AJ2" s="19">
        <f t="shared" ref="AJ2:AK2" si="1">IF(V2&lt;&gt;"",V2,"")</f>
        <v>4619.8464400000003</v>
      </c>
      <c r="AK2" s="19">
        <f t="shared" si="1"/>
        <v>4616.0956699999997</v>
      </c>
      <c r="AL2" s="19">
        <f>IF(OR(AJ2="",AK2=""),"",AJ2-AK2)</f>
        <v>3.750770000000557</v>
      </c>
      <c r="AM2" s="28" t="str">
        <f>IF(AL2="","",IF(AL2&gt;0,"Bullish","Bearish"))</f>
        <v>Bullish</v>
      </c>
      <c r="AN2" s="30" t="str">
        <f>AM2</f>
        <v>Bullish</v>
      </c>
      <c r="AO2">
        <f>Z2</f>
        <v>4639.0441199999996</v>
      </c>
      <c r="AP2">
        <f>AB2</f>
        <v>4598.7184600000001</v>
      </c>
      <c r="AQ2" s="14">
        <f>IF(C2="","",1)</f>
        <v>1</v>
      </c>
      <c r="AR2" s="3"/>
      <c r="AS2" s="3"/>
      <c r="BB2" s="19"/>
      <c r="BC2" s="19"/>
      <c r="BD2" s="19"/>
    </row>
    <row r="3" spans="1:62" x14ac:dyDescent="0.55000000000000004">
      <c r="A3">
        <f>ALGLIB_SSA_XAUUSD!J3</f>
        <v>1775127900</v>
      </c>
      <c r="B3" t="str">
        <f>_xlfn.XLOOKUP($A3,ALGLIB_SSA_XAUUSD!$A$2:$A$1001,ALGLIB_SSA_XAUUSD!$B$2:$B$1001,"",0)</f>
        <v/>
      </c>
      <c r="C3" t="str">
        <f>_xlfn.XLOOKUP($A3,ALGLIB_SSA_XAUUSD!$A$2:$A$1001,ALGLIB_SSA_XAUUSD!$C$2:$C$1001,"",0)</f>
        <v/>
      </c>
      <c r="D3" s="1">
        <f>D2+(D14-D2)*1/12</f>
        <v>4600.3074999999999</v>
      </c>
      <c r="E3" s="1">
        <f>E2+(E14-E2)*1/12</f>
        <v>4620.7067166666666</v>
      </c>
      <c r="F3" s="1">
        <f>F2+(F14-F2)*1/12</f>
        <v>4616.6820899999993</v>
      </c>
      <c r="G3" s="1">
        <f>G2+(G14-G2)*1/12</f>
        <v>4639.8648808333328</v>
      </c>
      <c r="H3" s="1">
        <f>H2+(H14-H2)*1/12</f>
        <v>4599.3722475000004</v>
      </c>
      <c r="I3" t="str">
        <f>_xlfn.XLOOKUP($A3,ALGLIB_SSA_XAUUSD!$J$2:$J$1001,ALGLIB_SSA_XAUUSD!$K$2:$K$1001,"",0)</f>
        <v>XAUUSD</v>
      </c>
      <c r="J3" t="str">
        <f>_xlfn.XLOOKUP($A3,ALGLIB_SSA_XAUUSD!$J$2:$J$1001,ALGLIB_SSA_XAUUSD!$L$2:$L$1001,"",0)</f>
        <v>M5</v>
      </c>
      <c r="K3">
        <f>_xlfn.XLOOKUP($A3,ALGLIB_SSA_XAUUSD!$J$2:$J$1001,ALGLIB_SSA_XAUUSD!$M$2:$M$1001,"",0)</f>
        <v>4625.78</v>
      </c>
      <c r="L3">
        <f>_xlfn.XLOOKUP($A3,ALGLIB_SSA_XAUUSD!$J$2:$J$1001,ALGLIB_SSA_XAUUSD!$N$2:$N$1001,"",0)</f>
        <v>4627.1535899999999</v>
      </c>
      <c r="M3">
        <f>_xlfn.XLOOKUP($A3,ALGLIB_SSA_XAUUSD!$J$2:$J$1001,ALGLIB_SSA_XAUUSD!$O$2:$O$1001,"",0)</f>
        <v>4627.1842399999996</v>
      </c>
      <c r="N3">
        <f>_xlfn.XLOOKUP($A3,ALGLIB_SSA_XAUUSD!$J$2:$J$1001,ALGLIB_SSA_XAUUSD!$P$2:$P$1001,"",0)</f>
        <v>4629.7388700000001</v>
      </c>
      <c r="O3">
        <f>_xlfn.XLOOKUP($A3,ALGLIB_SSA_XAUUSD!$J$2:$J$1001,ALGLIB_SSA_XAUUSD!$Q$2:$Q$1001,"",0)</f>
        <v>4623.55998</v>
      </c>
      <c r="R3">
        <f t="shared" ref="R3:R66" si="2">A3</f>
        <v>1775127900</v>
      </c>
      <c r="S3" t="str">
        <f t="shared" ref="S3:U66" si="3">I3</f>
        <v>XAUUSD</v>
      </c>
      <c r="T3" t="str">
        <f t="shared" si="3"/>
        <v>M5</v>
      </c>
      <c r="U3">
        <f t="shared" si="3"/>
        <v>4625.78</v>
      </c>
      <c r="V3">
        <f t="shared" ref="V3:W66" si="4">E3</f>
        <v>4620.7067166666666</v>
      </c>
      <c r="W3">
        <f t="shared" si="4"/>
        <v>4616.6820899999993</v>
      </c>
      <c r="X3">
        <f t="shared" ref="X3:Y66" si="5">L3</f>
        <v>4627.1535899999999</v>
      </c>
      <c r="Y3">
        <f t="shared" si="5"/>
        <v>4627.1842399999996</v>
      </c>
      <c r="Z3">
        <f t="shared" ref="Z3:Z66" si="6">G3</f>
        <v>4639.8648808333328</v>
      </c>
      <c r="AA3">
        <f t="shared" ref="AA3:AA66" si="7">N3</f>
        <v>4629.7388700000001</v>
      </c>
      <c r="AB3">
        <f t="shared" ref="AB3:AB66" si="8">H3</f>
        <v>4599.3722475000004</v>
      </c>
      <c r="AC3">
        <f t="shared" ref="AC3:AC66" si="9">O3</f>
        <v>4623.55998</v>
      </c>
      <c r="AF3">
        <f>IF(R3&lt;&gt;"",R3,AF2+300)</f>
        <v>1775127900</v>
      </c>
      <c r="AG3" t="str">
        <f>IF(S3&lt;&gt;"",S3,AG2)</f>
        <v>XAUUSD</v>
      </c>
      <c r="AH3" t="str">
        <f>IF(T3&lt;&gt;"",T3,AH2)</f>
        <v>M5</v>
      </c>
      <c r="AI3" s="19">
        <f t="shared" ref="AI3:AI66" si="10">IF(U3&lt;&gt;"",U3,"")</f>
        <v>4625.78</v>
      </c>
      <c r="AJ3" s="19">
        <f t="shared" ref="AJ3:AJ66" si="11">IF(V3&lt;&gt;"",V3,"")</f>
        <v>4620.7067166666666</v>
      </c>
      <c r="AK3" s="19">
        <f t="shared" ref="AK3:AK66" si="12">IF(W3&lt;&gt;"",W3,"")</f>
        <v>4616.6820899999993</v>
      </c>
      <c r="AL3" s="19">
        <f>IF(OR(AJ3="",AK3=""),"",AJ3-AK3)</f>
        <v>4.0246266666672454</v>
      </c>
      <c r="AM3" s="28" t="str">
        <f t="shared" ref="AM3:AM66" si="13">IF(AL3="","",IF(AL3&gt;0,"Bullish","Bearish"))</f>
        <v>Bullish</v>
      </c>
      <c r="AN3" s="28" t="str">
        <f>IF(AM3="",AN2,AM3)</f>
        <v>Bullish</v>
      </c>
      <c r="AO3">
        <f>IF(Z3&lt;&gt;"",Z3,"")</f>
        <v>4639.8648808333328</v>
      </c>
      <c r="AP3">
        <f>IF(AB3&lt;&gt;"",AB3,"")</f>
        <v>4599.3722475000004</v>
      </c>
      <c r="AQ3">
        <f t="shared" ref="AQ3:AQ13" si="14">IF(AQ2+1=13,1,AQ2+1)</f>
        <v>2</v>
      </c>
      <c r="AR3" s="3"/>
      <c r="AS3" s="3"/>
      <c r="BB3" s="19"/>
      <c r="BC3" s="19"/>
      <c r="BD3" s="19"/>
    </row>
    <row r="4" spans="1:62" x14ac:dyDescent="0.55000000000000004">
      <c r="A4">
        <f>ALGLIB_SSA_XAUUSD!J4</f>
        <v>1775128200</v>
      </c>
      <c r="B4" t="str">
        <f>_xlfn.XLOOKUP($A4,ALGLIB_SSA_XAUUSD!$A$2:$A$1001,ALGLIB_SSA_XAUUSD!$B$2:$B$1001,"",0)</f>
        <v/>
      </c>
      <c r="C4" t="str">
        <f>_xlfn.XLOOKUP($A4,ALGLIB_SSA_XAUUSD!$A$2:$A$1001,ALGLIB_SSA_XAUUSD!$C$2:$C$1001,"",0)</f>
        <v/>
      </c>
      <c r="D4" s="1">
        <f>D2+(D14-D2)*2/12</f>
        <v>4600.415</v>
      </c>
      <c r="E4" s="1">
        <f>E2+(E14-E2)*2/12</f>
        <v>4621.5669933333338</v>
      </c>
      <c r="F4" s="1">
        <f>F2+(F14-F2)*2/12</f>
        <v>4617.2685099999999</v>
      </c>
      <c r="G4" s="1">
        <f>G2+(G14-G2)*2/12</f>
        <v>4640.685641666666</v>
      </c>
      <c r="H4" s="1">
        <f>H2+(H14-H2)*2/12</f>
        <v>4600.0260349999999</v>
      </c>
      <c r="I4" t="str">
        <f>_xlfn.XLOOKUP($A4,ALGLIB_SSA_XAUUSD!$J$2:$J$1001,ALGLIB_SSA_XAUUSD!$K$2:$K$1001,"",0)</f>
        <v>XAUUSD</v>
      </c>
      <c r="J4" t="str">
        <f>_xlfn.XLOOKUP($A4,ALGLIB_SSA_XAUUSD!$J$2:$J$1001,ALGLIB_SSA_XAUUSD!$L$2:$L$1001,"",0)</f>
        <v>M5</v>
      </c>
      <c r="K4">
        <f>_xlfn.XLOOKUP($A4,ALGLIB_SSA_XAUUSD!$J$2:$J$1001,ALGLIB_SSA_XAUUSD!$M$2:$M$1001,"",0)</f>
        <v>4627.5</v>
      </c>
      <c r="L4">
        <f>_xlfn.XLOOKUP($A4,ALGLIB_SSA_XAUUSD!$J$2:$J$1001,ALGLIB_SSA_XAUUSD!$N$2:$N$1001,"",0)</f>
        <v>4626.4943400000002</v>
      </c>
      <c r="M4">
        <f>_xlfn.XLOOKUP($A4,ALGLIB_SSA_XAUUSD!$J$2:$J$1001,ALGLIB_SSA_XAUUSD!$O$2:$O$1001,"",0)</f>
        <v>4626.8392899999999</v>
      </c>
      <c r="N4">
        <f>_xlfn.XLOOKUP($A4,ALGLIB_SSA_XAUUSD!$J$2:$J$1001,ALGLIB_SSA_XAUUSD!$P$2:$P$1001,"",0)</f>
        <v>4630.0632800000003</v>
      </c>
      <c r="O4">
        <f>_xlfn.XLOOKUP($A4,ALGLIB_SSA_XAUUSD!$J$2:$J$1001,ALGLIB_SSA_XAUUSD!$Q$2:$Q$1001,"",0)</f>
        <v>4623.5508099999997</v>
      </c>
      <c r="R4">
        <f t="shared" si="2"/>
        <v>1775128200</v>
      </c>
      <c r="S4" t="str">
        <f t="shared" si="3"/>
        <v>XAUUSD</v>
      </c>
      <c r="T4" t="str">
        <f t="shared" si="3"/>
        <v>M5</v>
      </c>
      <c r="U4">
        <f t="shared" si="3"/>
        <v>4627.5</v>
      </c>
      <c r="V4">
        <f t="shared" si="4"/>
        <v>4621.5669933333338</v>
      </c>
      <c r="W4">
        <f t="shared" si="4"/>
        <v>4617.2685099999999</v>
      </c>
      <c r="X4">
        <f t="shared" si="5"/>
        <v>4626.4943400000002</v>
      </c>
      <c r="Y4">
        <f t="shared" si="5"/>
        <v>4626.8392899999999</v>
      </c>
      <c r="Z4">
        <f t="shared" si="6"/>
        <v>4640.685641666666</v>
      </c>
      <c r="AA4">
        <f t="shared" si="7"/>
        <v>4630.0632800000003</v>
      </c>
      <c r="AB4">
        <f t="shared" si="8"/>
        <v>4600.0260349999999</v>
      </c>
      <c r="AC4">
        <f t="shared" si="9"/>
        <v>4623.5508099999997</v>
      </c>
      <c r="AF4">
        <f t="shared" ref="AF4:AF67" si="15">IF(R4&lt;&gt;"",R4,AF3+300)</f>
        <v>1775128200</v>
      </c>
      <c r="AG4" t="str">
        <f t="shared" ref="AG4:AG67" si="16">IF(S4&lt;&gt;"",S4,AG3)</f>
        <v>XAUUSD</v>
      </c>
      <c r="AH4" t="str">
        <f t="shared" ref="AH4:AH67" si="17">IF(T4&lt;&gt;"",T4,AH3)</f>
        <v>M5</v>
      </c>
      <c r="AI4" s="19">
        <f t="shared" si="10"/>
        <v>4627.5</v>
      </c>
      <c r="AJ4" s="19">
        <f t="shared" si="11"/>
        <v>4621.5669933333338</v>
      </c>
      <c r="AK4" s="19">
        <f t="shared" si="12"/>
        <v>4617.2685099999999</v>
      </c>
      <c r="AL4" s="19">
        <f t="shared" ref="AL4:AL67" si="18">IF(OR(AJ4="",AK4=""),"",AJ4-AK4)</f>
        <v>4.2984833333339338</v>
      </c>
      <c r="AM4" s="28" t="str">
        <f t="shared" si="13"/>
        <v>Bullish</v>
      </c>
      <c r="AN4" s="28" t="str">
        <f t="shared" ref="AN4:AN67" si="19">IF(AM4="",AN3,AM4)</f>
        <v>Bullish</v>
      </c>
      <c r="AO4">
        <f>IF(Z4&lt;&gt;"",Z4,"")</f>
        <v>4640.685641666666</v>
      </c>
      <c r="AP4">
        <f>IF(AB4&lt;&gt;"",AB4,"")</f>
        <v>4600.0260349999999</v>
      </c>
      <c r="AQ4">
        <f t="shared" si="14"/>
        <v>3</v>
      </c>
      <c r="AR4" s="3"/>
      <c r="AS4" s="3"/>
      <c r="BB4" s="19"/>
      <c r="BC4" s="19"/>
      <c r="BD4" s="19"/>
    </row>
    <row r="5" spans="1:62" x14ac:dyDescent="0.55000000000000004">
      <c r="A5">
        <f>ALGLIB_SSA_XAUUSD!J5</f>
        <v>1775128500</v>
      </c>
      <c r="B5" t="str">
        <f>_xlfn.XLOOKUP($A5,ALGLIB_SSA_XAUUSD!$A$2:$A$1001,ALGLIB_SSA_XAUUSD!$B$2:$B$1001,"",0)</f>
        <v/>
      </c>
      <c r="C5" t="str">
        <f>_xlfn.XLOOKUP($A5,ALGLIB_SSA_XAUUSD!$A$2:$A$1001,ALGLIB_SSA_XAUUSD!$C$2:$C$1001,"",0)</f>
        <v/>
      </c>
      <c r="D5" s="1">
        <f>D2+(D14-D2)*3/12</f>
        <v>4600.5225</v>
      </c>
      <c r="E5" s="1">
        <f>E2+(E14-E2)*3/12</f>
        <v>4622.4272700000001</v>
      </c>
      <c r="F5" s="1">
        <f>F2+(F14-F2)*3/12</f>
        <v>4617.8549299999995</v>
      </c>
      <c r="G5" s="1">
        <f>G2+(G14-G2)*3/12</f>
        <v>4641.5064024999992</v>
      </c>
      <c r="H5" s="1">
        <f>H2+(H14-H2)*3/12</f>
        <v>4600.6798225000002</v>
      </c>
      <c r="I5" t="str">
        <f>_xlfn.XLOOKUP($A5,ALGLIB_SSA_XAUUSD!$J$2:$J$1001,ALGLIB_SSA_XAUUSD!$K$2:$K$1001,"",0)</f>
        <v>XAUUSD</v>
      </c>
      <c r="J5" t="str">
        <f>_xlfn.XLOOKUP($A5,ALGLIB_SSA_XAUUSD!$J$2:$J$1001,ALGLIB_SSA_XAUUSD!$L$2:$L$1001,"",0)</f>
        <v>M5</v>
      </c>
      <c r="K5">
        <f>_xlfn.XLOOKUP($A5,ALGLIB_SSA_XAUUSD!$J$2:$J$1001,ALGLIB_SSA_XAUUSD!$M$2:$M$1001,"",0)</f>
        <v>4624.55</v>
      </c>
      <c r="L5">
        <f>_xlfn.XLOOKUP($A5,ALGLIB_SSA_XAUUSD!$J$2:$J$1001,ALGLIB_SSA_XAUUSD!$N$2:$N$1001,"",0)</f>
        <v>4624.5197399999997</v>
      </c>
      <c r="M5">
        <f>_xlfn.XLOOKUP($A5,ALGLIB_SSA_XAUUSD!$J$2:$J$1001,ALGLIB_SSA_XAUUSD!$O$2:$O$1001,"",0)</f>
        <v>4625.6795199999997</v>
      </c>
      <c r="N5">
        <f>_xlfn.XLOOKUP($A5,ALGLIB_SSA_XAUUSD!$J$2:$J$1001,ALGLIB_SSA_XAUUSD!$P$2:$P$1001,"",0)</f>
        <v>4629.3204800000003</v>
      </c>
      <c r="O5">
        <f>_xlfn.XLOOKUP($A5,ALGLIB_SSA_XAUUSD!$J$2:$J$1001,ALGLIB_SSA_XAUUSD!$Q$2:$Q$1001,"",0)</f>
        <v>4622.1270100000002</v>
      </c>
      <c r="R5">
        <f t="shared" si="2"/>
        <v>1775128500</v>
      </c>
      <c r="S5" t="str">
        <f t="shared" si="3"/>
        <v>XAUUSD</v>
      </c>
      <c r="T5" t="str">
        <f t="shared" si="3"/>
        <v>M5</v>
      </c>
      <c r="U5">
        <f t="shared" si="3"/>
        <v>4624.55</v>
      </c>
      <c r="V5">
        <f t="shared" si="4"/>
        <v>4622.4272700000001</v>
      </c>
      <c r="W5">
        <f t="shared" si="4"/>
        <v>4617.8549299999995</v>
      </c>
      <c r="X5">
        <f t="shared" si="5"/>
        <v>4624.5197399999997</v>
      </c>
      <c r="Y5">
        <f t="shared" si="5"/>
        <v>4625.6795199999997</v>
      </c>
      <c r="Z5">
        <f t="shared" si="6"/>
        <v>4641.5064024999992</v>
      </c>
      <c r="AA5">
        <f t="shared" si="7"/>
        <v>4629.3204800000003</v>
      </c>
      <c r="AB5">
        <f t="shared" si="8"/>
        <v>4600.6798225000002</v>
      </c>
      <c r="AC5">
        <f t="shared" si="9"/>
        <v>4622.1270100000002</v>
      </c>
      <c r="AF5">
        <f t="shared" si="15"/>
        <v>1775128500</v>
      </c>
      <c r="AG5" t="str">
        <f t="shared" si="16"/>
        <v>XAUUSD</v>
      </c>
      <c r="AH5" t="str">
        <f t="shared" si="17"/>
        <v>M5</v>
      </c>
      <c r="AI5" s="19">
        <f t="shared" si="10"/>
        <v>4624.55</v>
      </c>
      <c r="AJ5" s="19">
        <f t="shared" si="11"/>
        <v>4622.4272700000001</v>
      </c>
      <c r="AK5" s="19">
        <f t="shared" si="12"/>
        <v>4617.8549299999995</v>
      </c>
      <c r="AL5" s="19">
        <f t="shared" si="18"/>
        <v>4.5723400000006222</v>
      </c>
      <c r="AM5" s="28" t="str">
        <f t="shared" si="13"/>
        <v>Bullish</v>
      </c>
      <c r="AN5" s="28" t="str">
        <f t="shared" si="19"/>
        <v>Bullish</v>
      </c>
      <c r="AO5">
        <f>IF(Z5&lt;&gt;"",Z5,"")</f>
        <v>4641.5064024999992</v>
      </c>
      <c r="AP5">
        <f>IF(AB5&lt;&gt;"",AB5,"")</f>
        <v>4600.6798225000002</v>
      </c>
      <c r="AQ5">
        <f t="shared" si="14"/>
        <v>4</v>
      </c>
      <c r="AR5" s="3"/>
      <c r="AS5" s="3"/>
      <c r="BB5" s="19"/>
      <c r="BC5" s="19"/>
      <c r="BD5" s="19"/>
    </row>
    <row r="6" spans="1:62" x14ac:dyDescent="0.55000000000000004">
      <c r="A6">
        <f>ALGLIB_SSA_XAUUSD!J6</f>
        <v>1775128800</v>
      </c>
      <c r="B6" t="str">
        <f>_xlfn.XLOOKUP($A6,ALGLIB_SSA_XAUUSD!$A$2:$A$1001,ALGLIB_SSA_XAUUSD!$B$2:$B$1001,"",0)</f>
        <v/>
      </c>
      <c r="C6" t="str">
        <f>_xlfn.XLOOKUP($A6,ALGLIB_SSA_XAUUSD!$A$2:$A$1001,ALGLIB_SSA_XAUUSD!$C$2:$C$1001,"",0)</f>
        <v/>
      </c>
      <c r="D6" s="1">
        <f>D2+(D14-D2)*4/12</f>
        <v>4600.63</v>
      </c>
      <c r="E6" s="1">
        <f>E2+(E14-E2)*4/12</f>
        <v>4623.2875466666665</v>
      </c>
      <c r="F6" s="1">
        <f>F2+(F14-F2)*4/12</f>
        <v>4618.4413500000001</v>
      </c>
      <c r="G6" s="1">
        <f>G2+(G14-G2)*4/12</f>
        <v>4642.3271633333334</v>
      </c>
      <c r="H6" s="1">
        <f>H2+(H14-H2)*4/12</f>
        <v>4601.3336099999997</v>
      </c>
      <c r="I6" t="str">
        <f>_xlfn.XLOOKUP($A6,ALGLIB_SSA_XAUUSD!$J$2:$J$1001,ALGLIB_SSA_XAUUSD!$K$2:$K$1001,"",0)</f>
        <v>XAUUSD</v>
      </c>
      <c r="J6" t="str">
        <f>_xlfn.XLOOKUP($A6,ALGLIB_SSA_XAUUSD!$J$2:$J$1001,ALGLIB_SSA_XAUUSD!$L$2:$L$1001,"",0)</f>
        <v>M5</v>
      </c>
      <c r="K6">
        <f>_xlfn.XLOOKUP($A6,ALGLIB_SSA_XAUUSD!$J$2:$J$1001,ALGLIB_SSA_XAUUSD!$M$2:$M$1001,"",0)</f>
        <v>4625.5600000000004</v>
      </c>
      <c r="L6">
        <f>_xlfn.XLOOKUP($A6,ALGLIB_SSA_XAUUSD!$J$2:$J$1001,ALGLIB_SSA_XAUUSD!$N$2:$N$1001,"",0)</f>
        <v>4621.2593299999999</v>
      </c>
      <c r="M6">
        <f>_xlfn.XLOOKUP($A6,ALGLIB_SSA_XAUUSD!$J$2:$J$1001,ALGLIB_SSA_XAUUSD!$O$2:$O$1001,"",0)</f>
        <v>4623.4694200000004</v>
      </c>
      <c r="N6">
        <f>_xlfn.XLOOKUP($A6,ALGLIB_SSA_XAUUSD!$J$2:$J$1001,ALGLIB_SSA_XAUUSD!$P$2:$P$1001,"",0)</f>
        <v>4627.1788500000002</v>
      </c>
      <c r="O6">
        <f>_xlfn.XLOOKUP($A6,ALGLIB_SSA_XAUUSD!$J$2:$J$1001,ALGLIB_SSA_XAUUSD!$Q$2:$Q$1001,"",0)</f>
        <v>4619.3455800000002</v>
      </c>
      <c r="R6">
        <f t="shared" si="2"/>
        <v>1775128800</v>
      </c>
      <c r="S6" t="str">
        <f t="shared" si="3"/>
        <v>XAUUSD</v>
      </c>
      <c r="T6" t="str">
        <f t="shared" si="3"/>
        <v>M5</v>
      </c>
      <c r="U6">
        <f t="shared" si="3"/>
        <v>4625.5600000000004</v>
      </c>
      <c r="V6">
        <f t="shared" si="4"/>
        <v>4623.2875466666665</v>
      </c>
      <c r="W6">
        <f t="shared" si="4"/>
        <v>4618.4413500000001</v>
      </c>
      <c r="X6">
        <f t="shared" si="5"/>
        <v>4621.2593299999999</v>
      </c>
      <c r="Y6">
        <f t="shared" si="5"/>
        <v>4623.4694200000004</v>
      </c>
      <c r="Z6">
        <f t="shared" si="6"/>
        <v>4642.3271633333334</v>
      </c>
      <c r="AA6">
        <f t="shared" si="7"/>
        <v>4627.1788500000002</v>
      </c>
      <c r="AB6">
        <f t="shared" si="8"/>
        <v>4601.3336099999997</v>
      </c>
      <c r="AC6">
        <f t="shared" si="9"/>
        <v>4619.3455800000002</v>
      </c>
      <c r="AF6">
        <f t="shared" si="15"/>
        <v>1775128800</v>
      </c>
      <c r="AG6" t="str">
        <f t="shared" si="16"/>
        <v>XAUUSD</v>
      </c>
      <c r="AH6" t="str">
        <f t="shared" si="17"/>
        <v>M5</v>
      </c>
      <c r="AI6" s="19">
        <f t="shared" si="10"/>
        <v>4625.5600000000004</v>
      </c>
      <c r="AJ6" s="19">
        <f t="shared" si="11"/>
        <v>4623.2875466666665</v>
      </c>
      <c r="AK6" s="19">
        <f t="shared" si="12"/>
        <v>4618.4413500000001</v>
      </c>
      <c r="AL6" s="19">
        <f t="shared" si="18"/>
        <v>4.8461966666664011</v>
      </c>
      <c r="AM6" s="28" t="str">
        <f t="shared" si="13"/>
        <v>Bullish</v>
      </c>
      <c r="AN6" s="28" t="str">
        <f t="shared" si="19"/>
        <v>Bullish</v>
      </c>
      <c r="AO6">
        <f>IF(Z6&lt;&gt;"",Z6,"")</f>
        <v>4642.3271633333334</v>
      </c>
      <c r="AP6">
        <f>IF(AB6&lt;&gt;"",AB6,"")</f>
        <v>4601.3336099999997</v>
      </c>
      <c r="AQ6">
        <f t="shared" si="14"/>
        <v>5</v>
      </c>
      <c r="AR6" s="3"/>
      <c r="AS6" s="3"/>
      <c r="BB6" s="19"/>
      <c r="BC6" s="19"/>
      <c r="BD6" s="19"/>
    </row>
    <row r="7" spans="1:62" x14ac:dyDescent="0.55000000000000004">
      <c r="A7">
        <f>ALGLIB_SSA_XAUUSD!J7</f>
        <v>1775129100</v>
      </c>
      <c r="B7" t="str">
        <f>_xlfn.XLOOKUP($A7,ALGLIB_SSA_XAUUSD!$A$2:$A$1001,ALGLIB_SSA_XAUUSD!$B$2:$B$1001,"",0)</f>
        <v/>
      </c>
      <c r="C7" t="str">
        <f>_xlfn.XLOOKUP($A7,ALGLIB_SSA_XAUUSD!$A$2:$A$1001,ALGLIB_SSA_XAUUSD!$C$2:$C$1001,"",0)</f>
        <v/>
      </c>
      <c r="D7" s="1">
        <f>D2+(D14-D2)*5/12</f>
        <v>4600.7375000000002</v>
      </c>
      <c r="E7" s="1">
        <f>E2+(E14-E2)*5/12</f>
        <v>4624.1478233333337</v>
      </c>
      <c r="F7" s="1">
        <f>F2+(F14-F2)*5/12</f>
        <v>4619.0277699999997</v>
      </c>
      <c r="G7" s="1">
        <f>G2+(G14-G2)*5/12</f>
        <v>4643.1479241666666</v>
      </c>
      <c r="H7" s="1">
        <f>H2+(H14-H2)*5/12</f>
        <v>4601.9873975</v>
      </c>
      <c r="I7" t="str">
        <f>_xlfn.XLOOKUP($A7,ALGLIB_SSA_XAUUSD!$J$2:$J$1001,ALGLIB_SSA_XAUUSD!$K$2:$K$1001,"",0)</f>
        <v>XAUUSD</v>
      </c>
      <c r="J7" t="str">
        <f>_xlfn.XLOOKUP($A7,ALGLIB_SSA_XAUUSD!$J$2:$J$1001,ALGLIB_SSA_XAUUSD!$L$2:$L$1001,"",0)</f>
        <v>M5</v>
      </c>
      <c r="K7">
        <f>_xlfn.XLOOKUP($A7,ALGLIB_SSA_XAUUSD!$J$2:$J$1001,ALGLIB_SSA_XAUUSD!$M$2:$M$1001,"",0)</f>
        <v>4614.9799999999996</v>
      </c>
      <c r="L7">
        <f>_xlfn.XLOOKUP($A7,ALGLIB_SSA_XAUUSD!$J$2:$J$1001,ALGLIB_SSA_XAUUSD!$N$2:$N$1001,"",0)</f>
        <v>4616.8744900000002</v>
      </c>
      <c r="M7">
        <f>_xlfn.XLOOKUP($A7,ALGLIB_SSA_XAUUSD!$J$2:$J$1001,ALGLIB_SSA_XAUUSD!$O$2:$O$1001,"",0)</f>
        <v>4620.1719599999997</v>
      </c>
      <c r="N7">
        <f>_xlfn.XLOOKUP($A7,ALGLIB_SSA_XAUUSD!$J$2:$J$1001,ALGLIB_SSA_XAUUSD!$P$2:$P$1001,"",0)</f>
        <v>4623.8186500000002</v>
      </c>
      <c r="O7">
        <f>_xlfn.XLOOKUP($A7,ALGLIB_SSA_XAUUSD!$J$2:$J$1001,ALGLIB_SSA_XAUUSD!$Q$2:$Q$1001,"",0)</f>
        <v>4615.1333599999998</v>
      </c>
      <c r="R7">
        <f t="shared" si="2"/>
        <v>1775129100</v>
      </c>
      <c r="S7" t="str">
        <f t="shared" si="3"/>
        <v>XAUUSD</v>
      </c>
      <c r="T7" t="str">
        <f t="shared" si="3"/>
        <v>M5</v>
      </c>
      <c r="U7">
        <f t="shared" si="3"/>
        <v>4614.9799999999996</v>
      </c>
      <c r="V7">
        <f t="shared" si="4"/>
        <v>4624.1478233333337</v>
      </c>
      <c r="W7">
        <f t="shared" si="4"/>
        <v>4619.0277699999997</v>
      </c>
      <c r="X7">
        <f t="shared" si="5"/>
        <v>4616.8744900000002</v>
      </c>
      <c r="Y7">
        <f t="shared" si="5"/>
        <v>4620.1719599999997</v>
      </c>
      <c r="Z7">
        <f t="shared" si="6"/>
        <v>4643.1479241666666</v>
      </c>
      <c r="AA7">
        <f t="shared" si="7"/>
        <v>4623.8186500000002</v>
      </c>
      <c r="AB7">
        <f t="shared" si="8"/>
        <v>4601.9873975</v>
      </c>
      <c r="AC7">
        <f t="shared" si="9"/>
        <v>4615.1333599999998</v>
      </c>
      <c r="AF7">
        <f t="shared" si="15"/>
        <v>1775129100</v>
      </c>
      <c r="AG7" t="str">
        <f t="shared" si="16"/>
        <v>XAUUSD</v>
      </c>
      <c r="AH7" t="str">
        <f t="shared" si="17"/>
        <v>M5</v>
      </c>
      <c r="AI7" s="19">
        <f t="shared" si="10"/>
        <v>4614.9799999999996</v>
      </c>
      <c r="AJ7" s="19">
        <f t="shared" si="11"/>
        <v>4624.1478233333337</v>
      </c>
      <c r="AK7" s="19">
        <f t="shared" si="12"/>
        <v>4619.0277699999997</v>
      </c>
      <c r="AL7" s="19">
        <f t="shared" si="18"/>
        <v>5.120053333333999</v>
      </c>
      <c r="AM7" s="28" t="str">
        <f t="shared" si="13"/>
        <v>Bullish</v>
      </c>
      <c r="AN7" s="28" t="str">
        <f t="shared" si="19"/>
        <v>Bullish</v>
      </c>
      <c r="AO7">
        <f>IF(Z7&lt;&gt;"",Z7,"")</f>
        <v>4643.1479241666666</v>
      </c>
      <c r="AP7">
        <f>IF(AB7&lt;&gt;"",AB7,"")</f>
        <v>4601.9873975</v>
      </c>
      <c r="AQ7">
        <f t="shared" si="14"/>
        <v>6</v>
      </c>
      <c r="AR7" s="3"/>
      <c r="AS7" s="3"/>
      <c r="BB7" s="19"/>
      <c r="BC7" s="19"/>
      <c r="BD7" s="19"/>
    </row>
    <row r="8" spans="1:62" x14ac:dyDescent="0.55000000000000004">
      <c r="A8">
        <f>ALGLIB_SSA_XAUUSD!J8</f>
        <v>1775129400</v>
      </c>
      <c r="B8" t="str">
        <f>_xlfn.XLOOKUP($A8,ALGLIB_SSA_XAUUSD!$A$2:$A$1001,ALGLIB_SSA_XAUUSD!$B$2:$B$1001,"",0)</f>
        <v/>
      </c>
      <c r="C8" t="str">
        <f>_xlfn.XLOOKUP($A8,ALGLIB_SSA_XAUUSD!$A$2:$A$1001,ALGLIB_SSA_XAUUSD!$C$2:$C$1001,"",0)</f>
        <v/>
      </c>
      <c r="D8" s="1">
        <f>D2+(D14-D2)*6/12</f>
        <v>4600.8449999999993</v>
      </c>
      <c r="E8" s="1">
        <f>E2+(E14-E2)*6/12</f>
        <v>4625.0081</v>
      </c>
      <c r="F8" s="1">
        <f>F2+(F14-F2)*6/12</f>
        <v>4619.6141900000002</v>
      </c>
      <c r="G8" s="1">
        <f>G2+(G14-G2)*6/12</f>
        <v>4643.9686849999998</v>
      </c>
      <c r="H8" s="1">
        <f>H2+(H14-H2)*6/12</f>
        <v>4602.6411850000004</v>
      </c>
      <c r="I8" t="str">
        <f>_xlfn.XLOOKUP($A8,ALGLIB_SSA_XAUUSD!$J$2:$J$1001,ALGLIB_SSA_XAUUSD!$K$2:$K$1001,"",0)</f>
        <v>XAUUSD</v>
      </c>
      <c r="J8" t="str">
        <f>_xlfn.XLOOKUP($A8,ALGLIB_SSA_XAUUSD!$J$2:$J$1001,ALGLIB_SSA_XAUUSD!$L$2:$L$1001,"",0)</f>
        <v>M5</v>
      </c>
      <c r="K8">
        <f>_xlfn.XLOOKUP($A8,ALGLIB_SSA_XAUUSD!$J$2:$J$1001,ALGLIB_SSA_XAUUSD!$M$2:$M$1001,"",0)</f>
        <v>4613.45</v>
      </c>
      <c r="L8">
        <f>_xlfn.XLOOKUP($A8,ALGLIB_SSA_XAUUSD!$J$2:$J$1001,ALGLIB_SSA_XAUUSD!$N$2:$N$1001,"",0)</f>
        <v>4612.3584099999998</v>
      </c>
      <c r="M8">
        <f>_xlfn.XLOOKUP($A8,ALGLIB_SSA_XAUUSD!$J$2:$J$1001,ALGLIB_SSA_XAUUSD!$O$2:$O$1001,"",0)</f>
        <v>4616.2651800000003</v>
      </c>
      <c r="N8">
        <f>_xlfn.XLOOKUP($A8,ALGLIB_SSA_XAUUSD!$J$2:$J$1001,ALGLIB_SSA_XAUUSD!$P$2:$P$1001,"",0)</f>
        <v>4619.4719599999999</v>
      </c>
      <c r="O8">
        <f>_xlfn.XLOOKUP($A8,ALGLIB_SSA_XAUUSD!$J$2:$J$1001,ALGLIB_SSA_XAUUSD!$Q$2:$Q$1001,"",0)</f>
        <v>4610.3074100000003</v>
      </c>
      <c r="R8">
        <f t="shared" si="2"/>
        <v>1775129400</v>
      </c>
      <c r="S8" t="str">
        <f t="shared" si="3"/>
        <v>XAUUSD</v>
      </c>
      <c r="T8" t="str">
        <f t="shared" si="3"/>
        <v>M5</v>
      </c>
      <c r="U8">
        <f t="shared" si="3"/>
        <v>4613.45</v>
      </c>
      <c r="V8">
        <f t="shared" si="4"/>
        <v>4625.0081</v>
      </c>
      <c r="W8">
        <f t="shared" si="4"/>
        <v>4619.6141900000002</v>
      </c>
      <c r="X8">
        <f t="shared" si="5"/>
        <v>4612.3584099999998</v>
      </c>
      <c r="Y8">
        <f t="shared" si="5"/>
        <v>4616.2651800000003</v>
      </c>
      <c r="Z8">
        <f t="shared" si="6"/>
        <v>4643.9686849999998</v>
      </c>
      <c r="AA8">
        <f t="shared" si="7"/>
        <v>4619.4719599999999</v>
      </c>
      <c r="AB8">
        <f t="shared" si="8"/>
        <v>4602.6411850000004</v>
      </c>
      <c r="AC8">
        <f t="shared" si="9"/>
        <v>4610.3074100000003</v>
      </c>
      <c r="AF8">
        <f t="shared" si="15"/>
        <v>1775129400</v>
      </c>
      <c r="AG8" t="str">
        <f t="shared" si="16"/>
        <v>XAUUSD</v>
      </c>
      <c r="AH8" t="str">
        <f t="shared" si="17"/>
        <v>M5</v>
      </c>
      <c r="AI8" s="19">
        <f t="shared" si="10"/>
        <v>4613.45</v>
      </c>
      <c r="AJ8" s="19">
        <f t="shared" si="11"/>
        <v>4625.0081</v>
      </c>
      <c r="AK8" s="19">
        <f t="shared" si="12"/>
        <v>4619.6141900000002</v>
      </c>
      <c r="AL8" s="19">
        <f t="shared" si="18"/>
        <v>5.3939099999997779</v>
      </c>
      <c r="AM8" s="28" t="str">
        <f t="shared" si="13"/>
        <v>Bullish</v>
      </c>
      <c r="AN8" s="28" t="str">
        <f t="shared" si="19"/>
        <v>Bullish</v>
      </c>
      <c r="AO8">
        <f>IF(Z8&lt;&gt;"",Z8,"")</f>
        <v>4643.9686849999998</v>
      </c>
      <c r="AP8">
        <f>IF(AB8&lt;&gt;"",AB8,"")</f>
        <v>4602.6411850000004</v>
      </c>
      <c r="AQ8">
        <f t="shared" si="14"/>
        <v>7</v>
      </c>
      <c r="AR8" s="3"/>
      <c r="AS8" s="3"/>
      <c r="BB8" s="19"/>
      <c r="BC8" s="19"/>
      <c r="BD8" s="19"/>
    </row>
    <row r="9" spans="1:62" x14ac:dyDescent="0.55000000000000004">
      <c r="A9">
        <f>ALGLIB_SSA_XAUUSD!J9</f>
        <v>1775129700</v>
      </c>
      <c r="B9" t="str">
        <f>_xlfn.XLOOKUP($A9,ALGLIB_SSA_XAUUSD!$A$2:$A$1001,ALGLIB_SSA_XAUUSD!$B$2:$B$1001,"",0)</f>
        <v/>
      </c>
      <c r="C9" t="str">
        <f>_xlfn.XLOOKUP($A9,ALGLIB_SSA_XAUUSD!$A$2:$A$1001,ALGLIB_SSA_XAUUSD!$C$2:$C$1001,"",0)</f>
        <v/>
      </c>
      <c r="D9" s="1">
        <f>D2+(D14-D2)*7/12</f>
        <v>4600.9524999999994</v>
      </c>
      <c r="E9" s="1">
        <f>E2+(E14-E2)*7/12</f>
        <v>4625.8683766666663</v>
      </c>
      <c r="F9" s="1">
        <f>F2+(F14-F2)*7/12</f>
        <v>4620.2006099999999</v>
      </c>
      <c r="G9" s="1">
        <f>G2+(G14-G2)*7/12</f>
        <v>4644.789445833333</v>
      </c>
      <c r="H9" s="1">
        <f>H2+(H14-H2)*7/12</f>
        <v>4603.2949724999999</v>
      </c>
      <c r="I9" t="str">
        <f>_xlfn.XLOOKUP($A9,ALGLIB_SSA_XAUUSD!$J$2:$J$1001,ALGLIB_SSA_XAUUSD!$K$2:$K$1001,"",0)</f>
        <v>XAUUSD</v>
      </c>
      <c r="J9" t="str">
        <f>_xlfn.XLOOKUP($A9,ALGLIB_SSA_XAUUSD!$J$2:$J$1001,ALGLIB_SSA_XAUUSD!$L$2:$L$1001,"",0)</f>
        <v>M5</v>
      </c>
      <c r="K9">
        <f>_xlfn.XLOOKUP($A9,ALGLIB_SSA_XAUUSD!$J$2:$J$1001,ALGLIB_SSA_XAUUSD!$M$2:$M$1001,"",0)</f>
        <v>4608.84</v>
      </c>
      <c r="L9">
        <f>_xlfn.XLOOKUP($A9,ALGLIB_SSA_XAUUSD!$J$2:$J$1001,ALGLIB_SSA_XAUUSD!$N$2:$N$1001,"",0)</f>
        <v>4608.0569599999999</v>
      </c>
      <c r="M9">
        <f>_xlfn.XLOOKUP($A9,ALGLIB_SSA_XAUUSD!$J$2:$J$1001,ALGLIB_SSA_XAUUSD!$O$2:$O$1001,"",0)</f>
        <v>4612.1610700000001</v>
      </c>
      <c r="N9">
        <f>_xlfn.XLOOKUP($A9,ALGLIB_SSA_XAUUSD!$J$2:$J$1001,ALGLIB_SSA_XAUUSD!$P$2:$P$1001,"",0)</f>
        <v>4615.32276</v>
      </c>
      <c r="O9">
        <f>_xlfn.XLOOKUP($A9,ALGLIB_SSA_XAUUSD!$J$2:$J$1001,ALGLIB_SSA_XAUUSD!$Q$2:$Q$1001,"",0)</f>
        <v>4605.4399000000003</v>
      </c>
      <c r="R9">
        <f t="shared" si="2"/>
        <v>1775129700</v>
      </c>
      <c r="S9" t="str">
        <f t="shared" si="3"/>
        <v>XAUUSD</v>
      </c>
      <c r="T9" t="str">
        <f t="shared" si="3"/>
        <v>M5</v>
      </c>
      <c r="U9">
        <f t="shared" si="3"/>
        <v>4608.84</v>
      </c>
      <c r="V9">
        <f t="shared" si="4"/>
        <v>4625.8683766666663</v>
      </c>
      <c r="W9">
        <f t="shared" si="4"/>
        <v>4620.2006099999999</v>
      </c>
      <c r="X9">
        <f t="shared" si="5"/>
        <v>4608.0569599999999</v>
      </c>
      <c r="Y9">
        <f t="shared" si="5"/>
        <v>4612.1610700000001</v>
      </c>
      <c r="Z9">
        <f t="shared" si="6"/>
        <v>4644.789445833333</v>
      </c>
      <c r="AA9">
        <f t="shared" si="7"/>
        <v>4615.32276</v>
      </c>
      <c r="AB9">
        <f t="shared" si="8"/>
        <v>4603.2949724999999</v>
      </c>
      <c r="AC9">
        <f t="shared" si="9"/>
        <v>4605.4399000000003</v>
      </c>
      <c r="AF9">
        <f t="shared" si="15"/>
        <v>1775129700</v>
      </c>
      <c r="AG9" t="str">
        <f t="shared" si="16"/>
        <v>XAUUSD</v>
      </c>
      <c r="AH9" t="str">
        <f t="shared" si="17"/>
        <v>M5</v>
      </c>
      <c r="AI9" s="19">
        <f t="shared" si="10"/>
        <v>4608.84</v>
      </c>
      <c r="AJ9" s="19">
        <f t="shared" si="11"/>
        <v>4625.8683766666663</v>
      </c>
      <c r="AK9" s="19">
        <f t="shared" si="12"/>
        <v>4620.2006099999999</v>
      </c>
      <c r="AL9" s="19">
        <f t="shared" si="18"/>
        <v>5.6677666666664663</v>
      </c>
      <c r="AM9" s="28" t="str">
        <f t="shared" si="13"/>
        <v>Bullish</v>
      </c>
      <c r="AN9" s="28" t="str">
        <f t="shared" si="19"/>
        <v>Bullish</v>
      </c>
      <c r="AO9">
        <f>IF(Z9&lt;&gt;"",Z9,"")</f>
        <v>4644.789445833333</v>
      </c>
      <c r="AP9">
        <f>IF(AB9&lt;&gt;"",AB9,"")</f>
        <v>4603.2949724999999</v>
      </c>
      <c r="AQ9">
        <f t="shared" si="14"/>
        <v>8</v>
      </c>
      <c r="AR9" s="3"/>
      <c r="AS9" s="3"/>
      <c r="BB9" s="19"/>
      <c r="BC9" s="19"/>
      <c r="BD9" s="19"/>
    </row>
    <row r="10" spans="1:62" x14ac:dyDescent="0.55000000000000004">
      <c r="A10">
        <f>ALGLIB_SSA_XAUUSD!J10</f>
        <v>1775130000</v>
      </c>
      <c r="B10" t="str">
        <f>_xlfn.XLOOKUP($A10,ALGLIB_SSA_XAUUSD!$A$2:$A$1001,ALGLIB_SSA_XAUUSD!$B$2:$B$1001,"",0)</f>
        <v/>
      </c>
      <c r="C10" t="str">
        <f>_xlfn.XLOOKUP($A10,ALGLIB_SSA_XAUUSD!$A$2:$A$1001,ALGLIB_SSA_XAUUSD!$C$2:$C$1001,"",0)</f>
        <v/>
      </c>
      <c r="D10" s="1">
        <f>D2+(D14-D2)*8/12</f>
        <v>4601.0599999999995</v>
      </c>
      <c r="E10" s="1">
        <f>E2+(E14-E2)*8/12</f>
        <v>4626.7286533333336</v>
      </c>
      <c r="F10" s="1">
        <f>F2+(F14-F2)*8/12</f>
        <v>4620.7870299999995</v>
      </c>
      <c r="G10" s="1">
        <f>G2+(G14-G2)*8/12</f>
        <v>4645.6102066666663</v>
      </c>
      <c r="H10" s="1">
        <f>H2+(H14-H2)*8/12</f>
        <v>4603.9487600000002</v>
      </c>
      <c r="I10" t="str">
        <f>_xlfn.XLOOKUP($A10,ALGLIB_SSA_XAUUSD!$J$2:$J$1001,ALGLIB_SSA_XAUUSD!$K$2:$K$1001,"",0)</f>
        <v>XAUUSD</v>
      </c>
      <c r="J10" t="str">
        <f>_xlfn.XLOOKUP($A10,ALGLIB_SSA_XAUUSD!$J$2:$J$1001,ALGLIB_SSA_XAUUSD!$L$2:$L$1001,"",0)</f>
        <v>M5</v>
      </c>
      <c r="K10">
        <f>_xlfn.XLOOKUP($A10,ALGLIB_SSA_XAUUSD!$J$2:$J$1001,ALGLIB_SSA_XAUUSD!$M$2:$M$1001,"",0)</f>
        <v>4600.1000000000004</v>
      </c>
      <c r="L10">
        <f>_xlfn.XLOOKUP($A10,ALGLIB_SSA_XAUUSD!$J$2:$J$1001,ALGLIB_SSA_XAUUSD!$N$2:$N$1001,"",0)</f>
        <v>4604.4892600000003</v>
      </c>
      <c r="M10">
        <f>_xlfn.XLOOKUP($A10,ALGLIB_SSA_XAUUSD!$J$2:$J$1001,ALGLIB_SSA_XAUUSD!$O$2:$O$1001,"",0)</f>
        <v>4608.3251600000003</v>
      </c>
      <c r="N10">
        <f>_xlfn.XLOOKUP($A10,ALGLIB_SSA_XAUUSD!$J$2:$J$1001,ALGLIB_SSA_XAUUSD!$P$2:$P$1001,"",0)</f>
        <v>4611.6117700000004</v>
      </c>
      <c r="O10">
        <f>_xlfn.XLOOKUP($A10,ALGLIB_SSA_XAUUSD!$J$2:$J$1001,ALGLIB_SSA_XAUUSD!$Q$2:$Q$1001,"",0)</f>
        <v>4600.8629899999996</v>
      </c>
      <c r="R10">
        <f t="shared" si="2"/>
        <v>1775130000</v>
      </c>
      <c r="S10" t="str">
        <f t="shared" si="3"/>
        <v>XAUUSD</v>
      </c>
      <c r="T10" t="str">
        <f t="shared" si="3"/>
        <v>M5</v>
      </c>
      <c r="U10">
        <f t="shared" si="3"/>
        <v>4600.1000000000004</v>
      </c>
      <c r="V10">
        <f t="shared" si="4"/>
        <v>4626.7286533333336</v>
      </c>
      <c r="W10">
        <f t="shared" si="4"/>
        <v>4620.7870299999995</v>
      </c>
      <c r="X10">
        <f t="shared" si="5"/>
        <v>4604.4892600000003</v>
      </c>
      <c r="Y10">
        <f t="shared" si="5"/>
        <v>4608.3251600000003</v>
      </c>
      <c r="Z10">
        <f t="shared" si="6"/>
        <v>4645.6102066666663</v>
      </c>
      <c r="AA10">
        <f t="shared" si="7"/>
        <v>4611.6117700000004</v>
      </c>
      <c r="AB10">
        <f t="shared" si="8"/>
        <v>4603.9487600000002</v>
      </c>
      <c r="AC10">
        <f t="shared" si="9"/>
        <v>4600.8629899999996</v>
      </c>
      <c r="AF10">
        <f t="shared" si="15"/>
        <v>1775130000</v>
      </c>
      <c r="AG10" t="str">
        <f t="shared" si="16"/>
        <v>XAUUSD</v>
      </c>
      <c r="AH10" t="str">
        <f t="shared" si="17"/>
        <v>M5</v>
      </c>
      <c r="AI10" s="19">
        <f t="shared" si="10"/>
        <v>4600.1000000000004</v>
      </c>
      <c r="AJ10" s="19">
        <f t="shared" si="11"/>
        <v>4626.7286533333336</v>
      </c>
      <c r="AK10" s="19">
        <f t="shared" si="12"/>
        <v>4620.7870299999995</v>
      </c>
      <c r="AL10" s="19">
        <f t="shared" si="18"/>
        <v>5.9416233333340642</v>
      </c>
      <c r="AM10" s="28" t="str">
        <f t="shared" si="13"/>
        <v>Bullish</v>
      </c>
      <c r="AN10" s="28" t="str">
        <f t="shared" si="19"/>
        <v>Bullish</v>
      </c>
      <c r="AO10">
        <f>IF(Z10&lt;&gt;"",Z10,"")</f>
        <v>4645.6102066666663</v>
      </c>
      <c r="AP10">
        <f>IF(AB10&lt;&gt;"",AB10,"")</f>
        <v>4603.9487600000002</v>
      </c>
      <c r="AQ10">
        <f t="shared" si="14"/>
        <v>9</v>
      </c>
      <c r="AR10" s="3"/>
      <c r="AS10" s="3"/>
      <c r="BB10" s="19"/>
      <c r="BC10" s="19"/>
      <c r="BD10" s="19"/>
    </row>
    <row r="11" spans="1:62" x14ac:dyDescent="0.55000000000000004">
      <c r="A11">
        <f>ALGLIB_SSA_XAUUSD!J11</f>
        <v>1775130300</v>
      </c>
      <c r="B11" t="str">
        <f>_xlfn.XLOOKUP($A11,ALGLIB_SSA_XAUUSD!$A$2:$A$1001,ALGLIB_SSA_XAUUSD!$B$2:$B$1001,"",0)</f>
        <v/>
      </c>
      <c r="C11" t="str">
        <f>_xlfn.XLOOKUP($A11,ALGLIB_SSA_XAUUSD!$A$2:$A$1001,ALGLIB_SSA_XAUUSD!$C$2:$C$1001,"",0)</f>
        <v/>
      </c>
      <c r="D11" s="1">
        <f>D2+(D14-D2)*9/12</f>
        <v>4601.1674999999996</v>
      </c>
      <c r="E11" s="1">
        <f>E2+(E14-E2)*9/12</f>
        <v>4627.5889299999999</v>
      </c>
      <c r="F11" s="1">
        <f>F2+(F14-F2)*9/12</f>
        <v>4621.37345</v>
      </c>
      <c r="G11" s="1">
        <f>G2+(G14-G2)*9/12</f>
        <v>4646.4309675000004</v>
      </c>
      <c r="H11" s="1">
        <f>H2+(H14-H2)*9/12</f>
        <v>4604.6025474999997</v>
      </c>
      <c r="I11" t="str">
        <f>_xlfn.XLOOKUP($A11,ALGLIB_SSA_XAUUSD!$J$2:$J$1001,ALGLIB_SSA_XAUUSD!$K$2:$K$1001,"",0)</f>
        <v>XAUUSD</v>
      </c>
      <c r="J11" t="str">
        <f>_xlfn.XLOOKUP($A11,ALGLIB_SSA_XAUUSD!$J$2:$J$1001,ALGLIB_SSA_XAUUSD!$L$2:$L$1001,"",0)</f>
        <v>M5</v>
      </c>
      <c r="K11">
        <f>_xlfn.XLOOKUP($A11,ALGLIB_SSA_XAUUSD!$J$2:$J$1001,ALGLIB_SSA_XAUUSD!$M$2:$M$1001,"",0)</f>
        <v>4604.26</v>
      </c>
      <c r="L11">
        <f>_xlfn.XLOOKUP($A11,ALGLIB_SSA_XAUUSD!$J$2:$J$1001,ALGLIB_SSA_XAUUSD!$N$2:$N$1001,"",0)</f>
        <v>4602.3008300000001</v>
      </c>
      <c r="M11">
        <f>_xlfn.XLOOKUP($A11,ALGLIB_SSA_XAUUSD!$J$2:$J$1001,ALGLIB_SSA_XAUUSD!$O$2:$O$1001,"",0)</f>
        <v>4605.3130000000001</v>
      </c>
      <c r="N11">
        <f>_xlfn.XLOOKUP($A11,ALGLIB_SSA_XAUUSD!$J$2:$J$1001,ALGLIB_SSA_XAUUSD!$P$2:$P$1001,"",0)</f>
        <v>4608.92346</v>
      </c>
      <c r="O11">
        <f>_xlfn.XLOOKUP($A11,ALGLIB_SSA_XAUUSD!$J$2:$J$1001,ALGLIB_SSA_XAUUSD!$Q$2:$Q$1001,"",0)</f>
        <v>4597.6154399999996</v>
      </c>
      <c r="R11">
        <f t="shared" si="2"/>
        <v>1775130300</v>
      </c>
      <c r="S11" t="str">
        <f t="shared" si="3"/>
        <v>XAUUSD</v>
      </c>
      <c r="T11" t="str">
        <f t="shared" si="3"/>
        <v>M5</v>
      </c>
      <c r="U11">
        <f t="shared" si="3"/>
        <v>4604.26</v>
      </c>
      <c r="V11">
        <f t="shared" si="4"/>
        <v>4627.5889299999999</v>
      </c>
      <c r="W11">
        <f t="shared" si="4"/>
        <v>4621.37345</v>
      </c>
      <c r="X11">
        <f t="shared" si="5"/>
        <v>4602.3008300000001</v>
      </c>
      <c r="Y11">
        <f t="shared" si="5"/>
        <v>4605.3130000000001</v>
      </c>
      <c r="Z11">
        <f t="shared" si="6"/>
        <v>4646.4309675000004</v>
      </c>
      <c r="AA11">
        <f t="shared" si="7"/>
        <v>4608.92346</v>
      </c>
      <c r="AB11">
        <f t="shared" si="8"/>
        <v>4604.6025474999997</v>
      </c>
      <c r="AC11">
        <f t="shared" si="9"/>
        <v>4597.6154399999996</v>
      </c>
      <c r="AF11">
        <f t="shared" si="15"/>
        <v>1775130300</v>
      </c>
      <c r="AG11" t="str">
        <f t="shared" si="16"/>
        <v>XAUUSD</v>
      </c>
      <c r="AH11" t="str">
        <f t="shared" si="17"/>
        <v>M5</v>
      </c>
      <c r="AI11" s="19">
        <f t="shared" si="10"/>
        <v>4604.26</v>
      </c>
      <c r="AJ11" s="19">
        <f t="shared" si="11"/>
        <v>4627.5889299999999</v>
      </c>
      <c r="AK11" s="19">
        <f t="shared" si="12"/>
        <v>4621.37345</v>
      </c>
      <c r="AL11" s="19">
        <f t="shared" si="18"/>
        <v>6.2154799999998431</v>
      </c>
      <c r="AM11" s="28" t="str">
        <f t="shared" si="13"/>
        <v>Bullish</v>
      </c>
      <c r="AN11" s="28" t="str">
        <f t="shared" si="19"/>
        <v>Bullish</v>
      </c>
      <c r="AO11">
        <f>IF(Z11&lt;&gt;"",Z11,"")</f>
        <v>4646.4309675000004</v>
      </c>
      <c r="AP11">
        <f>IF(AB11&lt;&gt;"",AB11,"")</f>
        <v>4604.6025474999997</v>
      </c>
      <c r="AQ11">
        <f t="shared" si="14"/>
        <v>10</v>
      </c>
      <c r="AR11" s="3"/>
      <c r="AS11" s="3"/>
      <c r="BB11" s="19"/>
      <c r="BC11" s="19"/>
      <c r="BD11" s="19"/>
    </row>
    <row r="12" spans="1:62" x14ac:dyDescent="0.55000000000000004">
      <c r="A12">
        <f>ALGLIB_SSA_XAUUSD!J12</f>
        <v>1775130600</v>
      </c>
      <c r="B12" t="str">
        <f>_xlfn.XLOOKUP($A12,ALGLIB_SSA_XAUUSD!$A$2:$A$1001,ALGLIB_SSA_XAUUSD!$B$2:$B$1001,"",0)</f>
        <v/>
      </c>
      <c r="C12" t="str">
        <f>_xlfn.XLOOKUP($A12,ALGLIB_SSA_XAUUSD!$A$2:$A$1001,ALGLIB_SSA_XAUUSD!$C$2:$C$1001,"",0)</f>
        <v/>
      </c>
      <c r="D12" s="1">
        <f>D2+(D14-D2)*10/12</f>
        <v>4601.2749999999996</v>
      </c>
      <c r="E12" s="1">
        <f>E2+(E14-E2)*10/12</f>
        <v>4628.4492066666662</v>
      </c>
      <c r="F12" s="1">
        <f>F2+(F14-F2)*10/12</f>
        <v>4621.9598699999997</v>
      </c>
      <c r="G12" s="1">
        <f>G2+(G14-G2)*10/12</f>
        <v>4647.2517283333336</v>
      </c>
      <c r="H12" s="1">
        <f>H2+(H14-H2)*10/12</f>
        <v>4605.256335</v>
      </c>
      <c r="I12" t="str">
        <f>_xlfn.XLOOKUP($A12,ALGLIB_SSA_XAUUSD!$J$2:$J$1001,ALGLIB_SSA_XAUUSD!$K$2:$K$1001,"",0)</f>
        <v>XAUUSD</v>
      </c>
      <c r="J12" t="str">
        <f>_xlfn.XLOOKUP($A12,ALGLIB_SSA_XAUUSD!$J$2:$J$1001,ALGLIB_SSA_XAUUSD!$L$2:$L$1001,"",0)</f>
        <v>M5</v>
      </c>
      <c r="K12">
        <f>_xlfn.XLOOKUP($A12,ALGLIB_SSA_XAUUSD!$J$2:$J$1001,ALGLIB_SSA_XAUUSD!$M$2:$M$1001,"",0)</f>
        <v>4601.4399999999996</v>
      </c>
      <c r="L12">
        <f>_xlfn.XLOOKUP($A12,ALGLIB_SSA_XAUUSD!$J$2:$J$1001,ALGLIB_SSA_XAUUSD!$N$2:$N$1001,"",0)</f>
        <v>4601.4458100000002</v>
      </c>
      <c r="M12">
        <f>_xlfn.XLOOKUP($A12,ALGLIB_SSA_XAUUSD!$J$2:$J$1001,ALGLIB_SSA_XAUUSD!$O$2:$O$1001,"",0)</f>
        <v>4603.3793999999998</v>
      </c>
      <c r="N12">
        <f>_xlfn.XLOOKUP($A12,ALGLIB_SSA_XAUUSD!$J$2:$J$1001,ALGLIB_SSA_XAUUSD!$P$2:$P$1001,"",0)</f>
        <v>4607.5299699999996</v>
      </c>
      <c r="O12">
        <f>_xlfn.XLOOKUP($A12,ALGLIB_SSA_XAUUSD!$J$2:$J$1001,ALGLIB_SSA_XAUUSD!$Q$2:$Q$1001,"",0)</f>
        <v>4595.8357900000001</v>
      </c>
      <c r="R12">
        <f t="shared" si="2"/>
        <v>1775130600</v>
      </c>
      <c r="S12" t="str">
        <f t="shared" si="3"/>
        <v>XAUUSD</v>
      </c>
      <c r="T12" t="str">
        <f t="shared" si="3"/>
        <v>M5</v>
      </c>
      <c r="U12">
        <f t="shared" si="3"/>
        <v>4601.4399999999996</v>
      </c>
      <c r="V12">
        <f t="shared" si="4"/>
        <v>4628.4492066666662</v>
      </c>
      <c r="W12">
        <f t="shared" si="4"/>
        <v>4621.9598699999997</v>
      </c>
      <c r="X12">
        <f t="shared" si="5"/>
        <v>4601.4458100000002</v>
      </c>
      <c r="Y12">
        <f t="shared" si="5"/>
        <v>4603.3793999999998</v>
      </c>
      <c r="Z12">
        <f t="shared" si="6"/>
        <v>4647.2517283333336</v>
      </c>
      <c r="AA12">
        <f t="shared" si="7"/>
        <v>4607.5299699999996</v>
      </c>
      <c r="AB12">
        <f t="shared" si="8"/>
        <v>4605.256335</v>
      </c>
      <c r="AC12">
        <f t="shared" si="9"/>
        <v>4595.8357900000001</v>
      </c>
      <c r="AF12">
        <f t="shared" si="15"/>
        <v>1775130600</v>
      </c>
      <c r="AG12" t="str">
        <f t="shared" si="16"/>
        <v>XAUUSD</v>
      </c>
      <c r="AH12" t="str">
        <f t="shared" si="17"/>
        <v>M5</v>
      </c>
      <c r="AI12" s="19">
        <f t="shared" si="10"/>
        <v>4601.4399999999996</v>
      </c>
      <c r="AJ12" s="19">
        <f t="shared" si="11"/>
        <v>4628.4492066666662</v>
      </c>
      <c r="AK12" s="19">
        <f t="shared" si="12"/>
        <v>4621.9598699999997</v>
      </c>
      <c r="AL12" s="19">
        <f t="shared" si="18"/>
        <v>6.4893366666665315</v>
      </c>
      <c r="AM12" s="28" t="str">
        <f t="shared" si="13"/>
        <v>Bullish</v>
      </c>
      <c r="AN12" s="28" t="str">
        <f t="shared" si="19"/>
        <v>Bullish</v>
      </c>
      <c r="AO12">
        <f>IF(Z12&lt;&gt;"",Z12,"")</f>
        <v>4647.2517283333336</v>
      </c>
      <c r="AP12">
        <f>IF(AB12&lt;&gt;"",AB12,"")</f>
        <v>4605.256335</v>
      </c>
      <c r="AQ12">
        <f t="shared" si="14"/>
        <v>11</v>
      </c>
      <c r="AR12" s="3"/>
      <c r="AS12" s="3"/>
      <c r="BB12" s="19"/>
      <c r="BC12" s="19"/>
      <c r="BD12" s="19"/>
    </row>
    <row r="13" spans="1:62" x14ac:dyDescent="0.55000000000000004">
      <c r="A13">
        <f>ALGLIB_SSA_XAUUSD!J13</f>
        <v>1775130900</v>
      </c>
      <c r="B13" t="str">
        <f>_xlfn.XLOOKUP($A13,ALGLIB_SSA_XAUUSD!$A$2:$A$1001,ALGLIB_SSA_XAUUSD!$B$2:$B$1001,"",0)</f>
        <v/>
      </c>
      <c r="C13" t="str">
        <f>_xlfn.XLOOKUP($A13,ALGLIB_SSA_XAUUSD!$A$2:$A$1001,ALGLIB_SSA_XAUUSD!$C$2:$C$1001,"",0)</f>
        <v/>
      </c>
      <c r="D13" s="1">
        <f>D2+(D14-D2)*11/12</f>
        <v>4601.3824999999997</v>
      </c>
      <c r="E13" s="1">
        <f>E2+(E14-E2)*11/12</f>
        <v>4629.3094833333334</v>
      </c>
      <c r="F13" s="1">
        <f>F2+(F14-F2)*11/12</f>
        <v>4622.5462900000002</v>
      </c>
      <c r="G13" s="1">
        <f>G2+(G14-G2)*11/12</f>
        <v>4648.0724891666669</v>
      </c>
      <c r="H13" s="1">
        <f>H2+(H14-H2)*11/12</f>
        <v>4605.9101224999995</v>
      </c>
      <c r="I13" t="str">
        <f>_xlfn.XLOOKUP($A13,ALGLIB_SSA_XAUUSD!$J$2:$J$1001,ALGLIB_SSA_XAUUSD!$K$2:$K$1001,"",0)</f>
        <v>XAUUSD</v>
      </c>
      <c r="J13" t="str">
        <f>_xlfn.XLOOKUP($A13,ALGLIB_SSA_XAUUSD!$J$2:$J$1001,ALGLIB_SSA_XAUUSD!$L$2:$L$1001,"",0)</f>
        <v>M5</v>
      </c>
      <c r="K13">
        <f>_xlfn.XLOOKUP($A13,ALGLIB_SSA_XAUUSD!$J$2:$J$1001,ALGLIB_SSA_XAUUSD!$M$2:$M$1001,"",0)</f>
        <v>4600.2</v>
      </c>
      <c r="L13">
        <f>_xlfn.XLOOKUP($A13,ALGLIB_SSA_XAUUSD!$J$2:$J$1001,ALGLIB_SSA_XAUUSD!$N$2:$N$1001,"",0)</f>
        <v>4602.1149599999999</v>
      </c>
      <c r="M13">
        <f>_xlfn.XLOOKUP($A13,ALGLIB_SSA_XAUUSD!$J$2:$J$1001,ALGLIB_SSA_XAUUSD!$O$2:$O$1001,"",0)</f>
        <v>4602.7471800000003</v>
      </c>
      <c r="N13">
        <f>_xlfn.XLOOKUP($A13,ALGLIB_SSA_XAUUSD!$J$2:$J$1001,ALGLIB_SSA_XAUUSD!$P$2:$P$1001,"",0)</f>
        <v>4607.2350299999998</v>
      </c>
      <c r="O13">
        <f>_xlfn.XLOOKUP($A13,ALGLIB_SSA_XAUUSD!$J$2:$J$1001,ALGLIB_SSA_XAUUSD!$Q$2:$Q$1001,"",0)</f>
        <v>4595.5988799999996</v>
      </c>
      <c r="R13">
        <f t="shared" si="2"/>
        <v>1775130900</v>
      </c>
      <c r="S13" t="str">
        <f t="shared" si="3"/>
        <v>XAUUSD</v>
      </c>
      <c r="T13" t="str">
        <f t="shared" si="3"/>
        <v>M5</v>
      </c>
      <c r="U13">
        <f t="shared" si="3"/>
        <v>4600.2</v>
      </c>
      <c r="V13">
        <f t="shared" si="4"/>
        <v>4629.3094833333334</v>
      </c>
      <c r="W13">
        <f t="shared" si="4"/>
        <v>4622.5462900000002</v>
      </c>
      <c r="X13">
        <f t="shared" si="5"/>
        <v>4602.1149599999999</v>
      </c>
      <c r="Y13">
        <f t="shared" si="5"/>
        <v>4602.7471800000003</v>
      </c>
      <c r="Z13">
        <f t="shared" si="6"/>
        <v>4648.0724891666669</v>
      </c>
      <c r="AA13">
        <f t="shared" si="7"/>
        <v>4607.2350299999998</v>
      </c>
      <c r="AB13">
        <f t="shared" si="8"/>
        <v>4605.9101224999995</v>
      </c>
      <c r="AC13">
        <f t="shared" si="9"/>
        <v>4595.5988799999996</v>
      </c>
      <c r="AF13">
        <f t="shared" si="15"/>
        <v>1775130900</v>
      </c>
      <c r="AG13" t="str">
        <f t="shared" si="16"/>
        <v>XAUUSD</v>
      </c>
      <c r="AH13" t="str">
        <f t="shared" si="17"/>
        <v>M5</v>
      </c>
      <c r="AI13" s="19">
        <f t="shared" si="10"/>
        <v>4600.2</v>
      </c>
      <c r="AJ13" s="19">
        <f t="shared" si="11"/>
        <v>4629.3094833333334</v>
      </c>
      <c r="AK13" s="19">
        <f t="shared" si="12"/>
        <v>4622.5462900000002</v>
      </c>
      <c r="AL13" s="19">
        <f t="shared" si="18"/>
        <v>6.7631933333332199</v>
      </c>
      <c r="AM13" s="28" t="str">
        <f t="shared" si="13"/>
        <v>Bullish</v>
      </c>
      <c r="AN13" s="28" t="str">
        <f t="shared" si="19"/>
        <v>Bullish</v>
      </c>
      <c r="AO13">
        <f>IF(Z13&lt;&gt;"",Z13,"")</f>
        <v>4648.0724891666669</v>
      </c>
      <c r="AP13">
        <f>IF(AB13&lt;&gt;"",AB13,"")</f>
        <v>4605.9101224999995</v>
      </c>
      <c r="AQ13">
        <f t="shared" si="14"/>
        <v>12</v>
      </c>
      <c r="AR13" s="3"/>
      <c r="AS13" s="3"/>
      <c r="BB13" s="19"/>
      <c r="BC13" s="19"/>
      <c r="BD13" s="19"/>
    </row>
    <row r="14" spans="1:62" x14ac:dyDescent="0.55000000000000004">
      <c r="A14">
        <f>ALGLIB_SSA_XAUUSD!J14</f>
        <v>1775131200</v>
      </c>
      <c r="B14" t="str">
        <f>_xlfn.XLOOKUP($A14,ALGLIB_SSA_XAUUSD!$A$2:$A$1001,ALGLIB_SSA_XAUUSD!$B$2:$B$1001,"",0)</f>
        <v>XAUUSD</v>
      </c>
      <c r="C14" t="str">
        <f>_xlfn.XLOOKUP($A14,ALGLIB_SSA_XAUUSD!$A$2:$A$1001,ALGLIB_SSA_XAUUSD!$C$2:$C$1001,"",0)</f>
        <v>H1</v>
      </c>
      <c r="D14" s="2">
        <f>_xlfn.XLOOKUP($A14,ALGLIB_SSA_XAUUSD!$A$2:$A$1001,ALGLIB_SSA_XAUUSD!$D$2:$D$1001,"",0)</f>
        <v>4601.49</v>
      </c>
      <c r="E14" s="2">
        <f>_xlfn.XLOOKUP($A14,ALGLIB_SSA_XAUUSD!$A$2:$A$1001,ALGLIB_SSA_XAUUSD!$E$2:$E$1001,"",0)</f>
        <v>4630.1697599999998</v>
      </c>
      <c r="F14" s="2">
        <f>_xlfn.XLOOKUP($A14,ALGLIB_SSA_XAUUSD!$A$2:$A$1001,ALGLIB_SSA_XAUUSD!$F$2:$F$1001,"",0)</f>
        <v>4623.1327099999999</v>
      </c>
      <c r="G14" s="2">
        <f>_xlfn.XLOOKUP($A14,ALGLIB_SSA_XAUUSD!$A$2:$A$1001,ALGLIB_SSA_XAUUSD!$G$2:$G$1001,"",0)</f>
        <v>4648.8932500000001</v>
      </c>
      <c r="H14" s="2">
        <f>_xlfn.XLOOKUP($A14,ALGLIB_SSA_XAUUSD!$A$2:$A$1001,ALGLIB_SSA_XAUUSD!$H$2:$H$1001,"",0)</f>
        <v>4606.5639099999999</v>
      </c>
      <c r="I14" t="str">
        <f>_xlfn.XLOOKUP($A14,ALGLIB_SSA_XAUUSD!$J$2:$J$1001,ALGLIB_SSA_XAUUSD!$K$2:$K$1001,"",0)</f>
        <v>XAUUSD</v>
      </c>
      <c r="J14" t="str">
        <f>_xlfn.XLOOKUP($A14,ALGLIB_SSA_XAUUSD!$J$2:$J$1001,ALGLIB_SSA_XAUUSD!$L$2:$L$1001,"",0)</f>
        <v>M5</v>
      </c>
      <c r="K14">
        <f>_xlfn.XLOOKUP($A14,ALGLIB_SSA_XAUUSD!$J$2:$J$1001,ALGLIB_SSA_XAUUSD!$M$2:$M$1001,"",0)</f>
        <v>4607.01</v>
      </c>
      <c r="L14">
        <f>_xlfn.XLOOKUP($A14,ALGLIB_SSA_XAUUSD!$J$2:$J$1001,ALGLIB_SSA_XAUUSD!$N$2:$N$1001,"",0)</f>
        <v>4604.3494899999996</v>
      </c>
      <c r="M14">
        <f>_xlfn.XLOOKUP($A14,ALGLIB_SSA_XAUUSD!$J$2:$J$1001,ALGLIB_SSA_XAUUSD!$O$2:$O$1001,"",0)</f>
        <v>4603.5483400000003</v>
      </c>
      <c r="N14">
        <f>_xlfn.XLOOKUP($A14,ALGLIB_SSA_XAUUSD!$J$2:$J$1001,ALGLIB_SSA_XAUUSD!$P$2:$P$1001,"",0)</f>
        <v>4608.3770000000004</v>
      </c>
      <c r="O14">
        <f>_xlfn.XLOOKUP($A14,ALGLIB_SSA_XAUUSD!$J$2:$J$1001,ALGLIB_SSA_XAUUSD!$Q$2:$Q$1001,"",0)</f>
        <v>4597.0596400000004</v>
      </c>
      <c r="R14">
        <f t="shared" si="2"/>
        <v>1775131200</v>
      </c>
      <c r="S14" t="str">
        <f t="shared" si="3"/>
        <v>XAUUSD</v>
      </c>
      <c r="T14" t="str">
        <f t="shared" si="3"/>
        <v>M5</v>
      </c>
      <c r="U14">
        <f t="shared" si="3"/>
        <v>4607.01</v>
      </c>
      <c r="V14">
        <f t="shared" si="4"/>
        <v>4630.1697599999998</v>
      </c>
      <c r="W14">
        <f t="shared" si="4"/>
        <v>4623.1327099999999</v>
      </c>
      <c r="X14">
        <f t="shared" si="5"/>
        <v>4604.3494899999996</v>
      </c>
      <c r="Y14">
        <f t="shared" si="5"/>
        <v>4603.5483400000003</v>
      </c>
      <c r="Z14">
        <f t="shared" si="6"/>
        <v>4648.8932500000001</v>
      </c>
      <c r="AA14">
        <f t="shared" si="7"/>
        <v>4608.3770000000004</v>
      </c>
      <c r="AB14">
        <f t="shared" si="8"/>
        <v>4606.5639099999999</v>
      </c>
      <c r="AC14">
        <f t="shared" si="9"/>
        <v>4597.0596400000004</v>
      </c>
      <c r="AF14">
        <f t="shared" si="15"/>
        <v>1775131200</v>
      </c>
      <c r="AG14" t="str">
        <f t="shared" si="16"/>
        <v>XAUUSD</v>
      </c>
      <c r="AH14" t="str">
        <f t="shared" si="17"/>
        <v>M5</v>
      </c>
      <c r="AI14" s="19">
        <f t="shared" si="10"/>
        <v>4607.01</v>
      </c>
      <c r="AJ14" s="19">
        <f t="shared" si="11"/>
        <v>4630.1697599999998</v>
      </c>
      <c r="AK14" s="19">
        <f t="shared" si="12"/>
        <v>4623.1327099999999</v>
      </c>
      <c r="AL14" s="19">
        <f t="shared" si="18"/>
        <v>7.0370499999999083</v>
      </c>
      <c r="AM14" s="28" t="str">
        <f t="shared" si="13"/>
        <v>Bullish</v>
      </c>
      <c r="AN14" s="28" t="str">
        <f t="shared" si="19"/>
        <v>Bullish</v>
      </c>
      <c r="AO14">
        <f>IF(Z14&lt;&gt;"",Z14,"")</f>
        <v>4648.8932500000001</v>
      </c>
      <c r="AP14">
        <f>IF(AB14&lt;&gt;"",AB14,"")</f>
        <v>4606.5639099999999</v>
      </c>
      <c r="AQ14">
        <f>IF(AQ13+1=13,1,AQ13+1)</f>
        <v>1</v>
      </c>
      <c r="AR14" s="17">
        <f>IF(SLOPE($AO$2:$AO$13,$AQ$2:$AQ$13)&gt;0,MIN(3,ABS(SLOPE($AO$2:$AO$13,$AQ$2:$AQ$13))),IF(SLOPE($AO$2:$AO$13,$AQ$2:$AQ$13)&lt;-0.5,-0.5,0))</f>
        <v>0.82076083333341221</v>
      </c>
      <c r="AS14" s="17">
        <f>IF(SLOPE($AP$2:$AP$13,$AQ$2:$AQ$13)&lt;0,MAX(-3,-ABS(SLOPE($AP$2:$AP$13,$AQ$2:$AQ$13))),IF(SLOPE($AP$2:$AP$13,$AQ$2:$AQ$13)&gt;0.5,0.5,0))</f>
        <v>0.5</v>
      </c>
      <c r="AT14" s="10">
        <f>($AO$14+(AR14*(AQ14-1)))</f>
        <v>4648.8932500000001</v>
      </c>
      <c r="AU14" s="10">
        <f>($AP$14+(AS14*(AQ14-1)))</f>
        <v>4606.5639099999999</v>
      </c>
      <c r="AV14" s="18">
        <f>IF(AR14&gt;0,AT14+AR14,AT14)</f>
        <v>4649.7140108333333</v>
      </c>
      <c r="AW14" s="18">
        <f>IF(AS14&lt;0,AU14+AS14,AU14)</f>
        <v>4606.5639099999999</v>
      </c>
      <c r="AY14">
        <f>AV14-AO14</f>
        <v>0.82076083333322458</v>
      </c>
      <c r="AZ14">
        <f>AW14-AP14</f>
        <v>0</v>
      </c>
      <c r="BB14" s="19">
        <f t="shared" ref="BB14:BB77" si="20">AF14</f>
        <v>1775131200</v>
      </c>
      <c r="BC14" s="19" t="str">
        <f t="shared" ref="BC14:BC77" si="21">AG14</f>
        <v>XAUUSD</v>
      </c>
      <c r="BD14" s="19" t="str">
        <f t="shared" ref="BD14:BD77" si="22">AH14</f>
        <v>M5</v>
      </c>
      <c r="BE14">
        <f>V14</f>
        <v>4630.1697599999998</v>
      </c>
      <c r="BF14">
        <f>W14</f>
        <v>4623.1327099999999</v>
      </c>
      <c r="BG14">
        <f>X14</f>
        <v>4604.3494899999996</v>
      </c>
      <c r="BH14">
        <f>Y14</f>
        <v>4603.5483400000003</v>
      </c>
      <c r="BI14">
        <f>AV14</f>
        <v>4649.7140108333333</v>
      </c>
      <c r="BJ14">
        <f>AW14</f>
        <v>4606.5639099999999</v>
      </c>
    </row>
    <row r="15" spans="1:62" x14ac:dyDescent="0.55000000000000004">
      <c r="A15">
        <f>ALGLIB_SSA_XAUUSD!J15</f>
        <v>1775131500</v>
      </c>
      <c r="B15" t="str">
        <f>_xlfn.XLOOKUP($A15,ALGLIB_SSA_XAUUSD!$A$2:$A$1001,ALGLIB_SSA_XAUUSD!$B$2:$B$1001,"",0)</f>
        <v/>
      </c>
      <c r="C15" t="str">
        <f>_xlfn.XLOOKUP($A15,ALGLIB_SSA_XAUUSD!$A$2:$A$1001,ALGLIB_SSA_XAUUSD!$C$2:$C$1001,"",0)</f>
        <v/>
      </c>
      <c r="D15" s="1">
        <f>D14+(D26-D14)*1/12</f>
        <v>4605.1433333333334</v>
      </c>
      <c r="E15" s="1">
        <f>E14+(E26-E14)*1/12</f>
        <v>4631.1780941666666</v>
      </c>
      <c r="F15" s="1">
        <f>F14+(F26-F14)*1/12</f>
        <v>4623.9300874999999</v>
      </c>
      <c r="G15" s="1">
        <f>G14+(G26-G14)*1/12</f>
        <v>4649.8081050000001</v>
      </c>
      <c r="H15" s="1">
        <f>H14+(H26-H14)*1/12</f>
        <v>4607.3695641666664</v>
      </c>
      <c r="I15" t="str">
        <f>_xlfn.XLOOKUP($A15,ALGLIB_SSA_XAUUSD!$J$2:$J$1001,ALGLIB_SSA_XAUUSD!$K$2:$K$1001,"",0)</f>
        <v>XAUUSD</v>
      </c>
      <c r="J15" t="str">
        <f>_xlfn.XLOOKUP($A15,ALGLIB_SSA_XAUUSD!$J$2:$J$1001,ALGLIB_SSA_XAUUSD!$L$2:$L$1001,"",0)</f>
        <v>M5</v>
      </c>
      <c r="K15">
        <f>_xlfn.XLOOKUP($A15,ALGLIB_SSA_XAUUSD!$J$2:$J$1001,ALGLIB_SSA_XAUUSD!$M$2:$M$1001,"",0)</f>
        <v>4603.93</v>
      </c>
      <c r="L15">
        <f>_xlfn.XLOOKUP($A15,ALGLIB_SSA_XAUUSD!$J$2:$J$1001,ALGLIB_SSA_XAUUSD!$N$2:$N$1001,"",0)</f>
        <v>4607.7338399999999</v>
      </c>
      <c r="M15">
        <f>_xlfn.XLOOKUP($A15,ALGLIB_SSA_XAUUSD!$J$2:$J$1001,ALGLIB_SSA_XAUUSD!$O$2:$O$1001,"",0)</f>
        <v>4605.6410900000001</v>
      </c>
      <c r="N15">
        <f>_xlfn.XLOOKUP($A15,ALGLIB_SSA_XAUUSD!$J$2:$J$1001,ALGLIB_SSA_XAUUSD!$P$2:$P$1001,"",0)</f>
        <v>4610.7752399999999</v>
      </c>
      <c r="O15">
        <f>_xlfn.XLOOKUP($A15,ALGLIB_SSA_XAUUSD!$J$2:$J$1001,ALGLIB_SSA_XAUUSD!$Q$2:$Q$1001,"",0)</f>
        <v>4600.2291100000002</v>
      </c>
      <c r="R15">
        <f t="shared" si="2"/>
        <v>1775131500</v>
      </c>
      <c r="S15" t="str">
        <f t="shared" si="3"/>
        <v>XAUUSD</v>
      </c>
      <c r="T15" t="str">
        <f t="shared" si="3"/>
        <v>M5</v>
      </c>
      <c r="U15">
        <f t="shared" si="3"/>
        <v>4603.93</v>
      </c>
      <c r="V15">
        <f t="shared" si="4"/>
        <v>4631.1780941666666</v>
      </c>
      <c r="W15">
        <f t="shared" si="4"/>
        <v>4623.9300874999999</v>
      </c>
      <c r="X15">
        <f t="shared" si="5"/>
        <v>4607.7338399999999</v>
      </c>
      <c r="Y15">
        <f t="shared" si="5"/>
        <v>4605.6410900000001</v>
      </c>
      <c r="Z15">
        <f t="shared" si="6"/>
        <v>4649.8081050000001</v>
      </c>
      <c r="AA15">
        <f t="shared" si="7"/>
        <v>4610.7752399999999</v>
      </c>
      <c r="AB15">
        <f t="shared" si="8"/>
        <v>4607.3695641666664</v>
      </c>
      <c r="AC15">
        <f t="shared" si="9"/>
        <v>4600.2291100000002</v>
      </c>
      <c r="AF15">
        <f t="shared" si="15"/>
        <v>1775131500</v>
      </c>
      <c r="AG15" t="str">
        <f t="shared" si="16"/>
        <v>XAUUSD</v>
      </c>
      <c r="AH15" t="str">
        <f t="shared" si="17"/>
        <v>M5</v>
      </c>
      <c r="AI15" s="19">
        <f t="shared" si="10"/>
        <v>4603.93</v>
      </c>
      <c r="AJ15" s="19">
        <f t="shared" si="11"/>
        <v>4631.1780941666666</v>
      </c>
      <c r="AK15" s="19">
        <f t="shared" si="12"/>
        <v>4623.9300874999999</v>
      </c>
      <c r="AL15" s="19">
        <f t="shared" si="18"/>
        <v>7.2480066666666971</v>
      </c>
      <c r="AM15" s="28" t="str">
        <f t="shared" si="13"/>
        <v>Bullish</v>
      </c>
      <c r="AN15" s="28" t="str">
        <f t="shared" si="19"/>
        <v>Bullish</v>
      </c>
      <c r="AO15">
        <f>IF(Z15&lt;&gt;"",Z15,"")</f>
        <v>4649.8081050000001</v>
      </c>
      <c r="AP15">
        <f>IF(AB15&lt;&gt;"",AB15,"")</f>
        <v>4607.3695641666664</v>
      </c>
      <c r="AQ15">
        <f t="shared" ref="AQ15:AQ78" si="23">IF(AQ14+1=13,1,AQ14+1)</f>
        <v>2</v>
      </c>
      <c r="AR15" s="16">
        <f>IF(SLOPE($AO$2:$AO$13,$AQ$2:$AQ$13)&gt;0,MIN(3,ABS(SLOPE($AO$2:$AO$13,$AQ$2:$AQ$13))),IF(SLOPE($AO$2:$AO$13,$AQ$2:$AQ$13)&lt;-0.5,-0.5,0))</f>
        <v>0.82076083333341221</v>
      </c>
      <c r="AS15" s="16">
        <f>IF(SLOPE($AP$2:$AP$13,$AQ$2:$AQ$13)&lt;0,MAX(-3,-ABS(SLOPE($AP$2:$AP$13,$AQ$2:$AQ$13))),IF(SLOPE($AP$2:$AP$13,$AQ$2:$AQ$13)&gt;0.5,0.5,0))</f>
        <v>0.5</v>
      </c>
      <c r="AT15" s="18">
        <f t="shared" ref="AT15:AT78" si="24">($AO$14+(AR15*(AQ15-1)))</f>
        <v>4649.7140108333333</v>
      </c>
      <c r="AU15" s="18">
        <f t="shared" ref="AU15:AU78" si="25">($AP$14+(AS15*(AQ15-1)))</f>
        <v>4607.0639099999999</v>
      </c>
      <c r="AV15" s="18">
        <f>IF(AR15&gt;0,AT15+AR15,AT15)</f>
        <v>4650.5347716666665</v>
      </c>
      <c r="AW15" s="18">
        <f>IF(AS15&lt;0,AU15+AS15,AU15)</f>
        <v>4607.0639099999999</v>
      </c>
      <c r="AY15">
        <f t="shared" ref="AY15:AY78" si="26">AV15-AO15</f>
        <v>0.72666666666646051</v>
      </c>
      <c r="AZ15">
        <f t="shared" ref="AZ15:AZ78" si="27">AW15-AP15</f>
        <v>-0.3056541666664998</v>
      </c>
      <c r="BB15" s="19">
        <f t="shared" si="20"/>
        <v>1775131500</v>
      </c>
      <c r="BC15" s="19" t="str">
        <f t="shared" si="21"/>
        <v>XAUUSD</v>
      </c>
      <c r="BD15" s="19" t="str">
        <f t="shared" si="22"/>
        <v>M5</v>
      </c>
      <c r="BE15">
        <f>V15</f>
        <v>4631.1780941666666</v>
      </c>
      <c r="BF15">
        <f>W15</f>
        <v>4623.9300874999999</v>
      </c>
      <c r="BG15">
        <f>X15</f>
        <v>4607.7338399999999</v>
      </c>
      <c r="BH15">
        <f>Y15</f>
        <v>4605.6410900000001</v>
      </c>
      <c r="BI15">
        <f>AV15</f>
        <v>4650.5347716666665</v>
      </c>
      <c r="BJ15">
        <f>AW15</f>
        <v>4607.0639099999999</v>
      </c>
    </row>
    <row r="16" spans="1:62" x14ac:dyDescent="0.55000000000000004">
      <c r="A16">
        <f>ALGLIB_SSA_XAUUSD!J16</f>
        <v>1775131800</v>
      </c>
      <c r="B16" t="str">
        <f>_xlfn.XLOOKUP($A16,ALGLIB_SSA_XAUUSD!$A$2:$A$1001,ALGLIB_SSA_XAUUSD!$B$2:$B$1001,"",0)</f>
        <v/>
      </c>
      <c r="C16" t="str">
        <f>_xlfn.XLOOKUP($A16,ALGLIB_SSA_XAUUSD!$A$2:$A$1001,ALGLIB_SSA_XAUUSD!$C$2:$C$1001,"",0)</f>
        <v/>
      </c>
      <c r="D16" s="1">
        <f>D14+(D26-D14)*2/12</f>
        <v>4608.7966666666662</v>
      </c>
      <c r="E16" s="1">
        <f>E14+(E26-E14)*2/12</f>
        <v>4632.1864283333334</v>
      </c>
      <c r="F16" s="1">
        <f>F14+(F26-F14)*2/12</f>
        <v>4624.7274649999999</v>
      </c>
      <c r="G16" s="1">
        <f>G14+(G26-G14)*2/12</f>
        <v>4650.7229600000001</v>
      </c>
      <c r="H16" s="1">
        <f>H14+(H26-H14)*2/12</f>
        <v>4608.1752183333329</v>
      </c>
      <c r="I16" t="str">
        <f>_xlfn.XLOOKUP($A16,ALGLIB_SSA_XAUUSD!$J$2:$J$1001,ALGLIB_SSA_XAUUSD!$K$2:$K$1001,"",0)</f>
        <v>XAUUSD</v>
      </c>
      <c r="J16" t="str">
        <f>_xlfn.XLOOKUP($A16,ALGLIB_SSA_XAUUSD!$J$2:$J$1001,ALGLIB_SSA_XAUUSD!$L$2:$L$1001,"",0)</f>
        <v>M5</v>
      </c>
      <c r="K16">
        <f>_xlfn.XLOOKUP($A16,ALGLIB_SSA_XAUUSD!$J$2:$J$1001,ALGLIB_SSA_XAUUSD!$M$2:$M$1001,"",0)</f>
        <v>4612.54</v>
      </c>
      <c r="L16">
        <f>_xlfn.XLOOKUP($A16,ALGLIB_SSA_XAUUSD!$J$2:$J$1001,ALGLIB_SSA_XAUUSD!$N$2:$N$1001,"",0)</f>
        <v>4611.9904299999998</v>
      </c>
      <c r="M16">
        <f>_xlfn.XLOOKUP($A16,ALGLIB_SSA_XAUUSD!$J$2:$J$1001,ALGLIB_SSA_XAUUSD!$O$2:$O$1001,"",0)</f>
        <v>4608.8157600000004</v>
      </c>
      <c r="N16">
        <f>_xlfn.XLOOKUP($A16,ALGLIB_SSA_XAUUSD!$J$2:$J$1001,ALGLIB_SSA_XAUUSD!$P$2:$P$1001,"",0)</f>
        <v>4614.0695599999999</v>
      </c>
      <c r="O16">
        <f>_xlfn.XLOOKUP($A16,ALGLIB_SSA_XAUUSD!$J$2:$J$1001,ALGLIB_SSA_XAUUSD!$Q$2:$Q$1001,"",0)</f>
        <v>4604.5279600000003</v>
      </c>
      <c r="R16">
        <f t="shared" si="2"/>
        <v>1775131800</v>
      </c>
      <c r="S16" t="str">
        <f t="shared" si="3"/>
        <v>XAUUSD</v>
      </c>
      <c r="T16" t="str">
        <f t="shared" si="3"/>
        <v>M5</v>
      </c>
      <c r="U16">
        <f t="shared" si="3"/>
        <v>4612.54</v>
      </c>
      <c r="V16">
        <f t="shared" si="4"/>
        <v>4632.1864283333334</v>
      </c>
      <c r="W16">
        <f t="shared" si="4"/>
        <v>4624.7274649999999</v>
      </c>
      <c r="X16">
        <f t="shared" si="5"/>
        <v>4611.9904299999998</v>
      </c>
      <c r="Y16">
        <f t="shared" si="5"/>
        <v>4608.8157600000004</v>
      </c>
      <c r="Z16">
        <f t="shared" si="6"/>
        <v>4650.7229600000001</v>
      </c>
      <c r="AA16">
        <f t="shared" si="7"/>
        <v>4614.0695599999999</v>
      </c>
      <c r="AB16">
        <f t="shared" si="8"/>
        <v>4608.1752183333329</v>
      </c>
      <c r="AC16">
        <f t="shared" si="9"/>
        <v>4604.5279600000003</v>
      </c>
      <c r="AF16">
        <f t="shared" si="15"/>
        <v>1775131800</v>
      </c>
      <c r="AG16" t="str">
        <f t="shared" si="16"/>
        <v>XAUUSD</v>
      </c>
      <c r="AH16" t="str">
        <f t="shared" si="17"/>
        <v>M5</v>
      </c>
      <c r="AI16" s="19">
        <f t="shared" si="10"/>
        <v>4612.54</v>
      </c>
      <c r="AJ16" s="19">
        <f t="shared" si="11"/>
        <v>4632.1864283333334</v>
      </c>
      <c r="AK16" s="19">
        <f t="shared" si="12"/>
        <v>4624.7274649999999</v>
      </c>
      <c r="AL16" s="19">
        <f t="shared" si="18"/>
        <v>7.4589633333334859</v>
      </c>
      <c r="AM16" s="28" t="str">
        <f t="shared" si="13"/>
        <v>Bullish</v>
      </c>
      <c r="AN16" s="28" t="str">
        <f t="shared" si="19"/>
        <v>Bullish</v>
      </c>
      <c r="AO16">
        <f>IF(Z16&lt;&gt;"",Z16,"")</f>
        <v>4650.7229600000001</v>
      </c>
      <c r="AP16">
        <f>IF(AB16&lt;&gt;"",AB16,"")</f>
        <v>4608.1752183333329</v>
      </c>
      <c r="AQ16">
        <f t="shared" si="23"/>
        <v>3</v>
      </c>
      <c r="AR16" s="16">
        <f>IF(SLOPE($AO$2:$AO$13,$AQ$2:$AQ$13)&gt;0,MIN(3,ABS(SLOPE($AO$2:$AO$13,$AQ$2:$AQ$13))),IF(SLOPE($AO$2:$AO$13,$AQ$2:$AQ$13)&lt;-0.5,-0.5,0))</f>
        <v>0.82076083333341221</v>
      </c>
      <c r="AS16" s="16">
        <f>IF(SLOPE($AP$2:$AP$13,$AQ$2:$AQ$13)&lt;0,MAX(-3,-ABS(SLOPE($AP$2:$AP$13,$AQ$2:$AQ$13))),IF(SLOPE($AP$2:$AP$13,$AQ$2:$AQ$13)&gt;0.5,0.5,0))</f>
        <v>0.5</v>
      </c>
      <c r="AT16" s="18">
        <f t="shared" si="24"/>
        <v>4650.5347716666665</v>
      </c>
      <c r="AU16" s="18">
        <f t="shared" si="25"/>
        <v>4607.5639099999999</v>
      </c>
      <c r="AV16" s="18">
        <f>IF(AR16&gt;0,AT16+AR16,AT16)</f>
        <v>4651.3555324999998</v>
      </c>
      <c r="AW16" s="18">
        <f>IF(AS16&lt;0,AU16+AS16,AU16)</f>
        <v>4607.5639099999999</v>
      </c>
      <c r="AY16">
        <f t="shared" si="26"/>
        <v>0.63257249999969645</v>
      </c>
      <c r="AZ16">
        <f t="shared" si="27"/>
        <v>-0.61130833333299961</v>
      </c>
      <c r="BB16" s="19">
        <f t="shared" si="20"/>
        <v>1775131800</v>
      </c>
      <c r="BC16" s="19" t="str">
        <f t="shared" si="21"/>
        <v>XAUUSD</v>
      </c>
      <c r="BD16" s="19" t="str">
        <f t="shared" si="22"/>
        <v>M5</v>
      </c>
      <c r="BE16">
        <f>V16</f>
        <v>4632.1864283333334</v>
      </c>
      <c r="BF16">
        <f>W16</f>
        <v>4624.7274649999999</v>
      </c>
      <c r="BG16">
        <f>X16</f>
        <v>4611.9904299999998</v>
      </c>
      <c r="BH16">
        <f>Y16</f>
        <v>4608.8157600000004</v>
      </c>
      <c r="BI16">
        <f>AV16</f>
        <v>4651.3555324999998</v>
      </c>
      <c r="BJ16">
        <f>AW16</f>
        <v>4607.5639099999999</v>
      </c>
    </row>
    <row r="17" spans="1:62" x14ac:dyDescent="0.55000000000000004">
      <c r="A17">
        <f>ALGLIB_SSA_XAUUSD!J17</f>
        <v>1775132100</v>
      </c>
      <c r="B17" t="str">
        <f>_xlfn.XLOOKUP($A17,ALGLIB_SSA_XAUUSD!$A$2:$A$1001,ALGLIB_SSA_XAUUSD!$B$2:$B$1001,"",0)</f>
        <v/>
      </c>
      <c r="C17" t="str">
        <f>_xlfn.XLOOKUP($A17,ALGLIB_SSA_XAUUSD!$A$2:$A$1001,ALGLIB_SSA_XAUUSD!$C$2:$C$1001,"",0)</f>
        <v/>
      </c>
      <c r="D17" s="1">
        <f>D14+(D26-D14)*3/12</f>
        <v>4612.45</v>
      </c>
      <c r="E17" s="1">
        <f>E14+(E26-E14)*3/12</f>
        <v>4633.1947624999993</v>
      </c>
      <c r="F17" s="1">
        <f>F14+(F26-F14)*3/12</f>
        <v>4625.5248425</v>
      </c>
      <c r="G17" s="1">
        <f>G14+(G26-G14)*3/12</f>
        <v>4651.637815</v>
      </c>
      <c r="H17" s="1">
        <f>H14+(H26-H14)*3/12</f>
        <v>4608.9808725000003</v>
      </c>
      <c r="I17" t="str">
        <f>_xlfn.XLOOKUP($A17,ALGLIB_SSA_XAUUSD!$J$2:$J$1001,ALGLIB_SSA_XAUUSD!$K$2:$K$1001,"",0)</f>
        <v>XAUUSD</v>
      </c>
      <c r="J17" t="str">
        <f>_xlfn.XLOOKUP($A17,ALGLIB_SSA_XAUUSD!$J$2:$J$1001,ALGLIB_SSA_XAUUSD!$L$2:$L$1001,"",0)</f>
        <v>M5</v>
      </c>
      <c r="K17">
        <f>_xlfn.XLOOKUP($A17,ALGLIB_SSA_XAUUSD!$J$2:$J$1001,ALGLIB_SSA_XAUUSD!$M$2:$M$1001,"",0)</f>
        <v>4613.71</v>
      </c>
      <c r="L17">
        <f>_xlfn.XLOOKUP($A17,ALGLIB_SSA_XAUUSD!$J$2:$J$1001,ALGLIB_SSA_XAUUSD!$N$2:$N$1001,"",0)</f>
        <v>4616.4376300000004</v>
      </c>
      <c r="M17">
        <f>_xlfn.XLOOKUP($A17,ALGLIB_SSA_XAUUSD!$J$2:$J$1001,ALGLIB_SSA_XAUUSD!$O$2:$O$1001,"",0)</f>
        <v>4612.6266900000001</v>
      </c>
      <c r="N17">
        <f>_xlfn.XLOOKUP($A17,ALGLIB_SSA_XAUUSD!$J$2:$J$1001,ALGLIB_SSA_XAUUSD!$P$2:$P$1001,"",0)</f>
        <v>4617.9350999999997</v>
      </c>
      <c r="O17">
        <f>_xlfn.XLOOKUP($A17,ALGLIB_SSA_XAUUSD!$J$2:$J$1001,ALGLIB_SSA_XAUUSD!$Q$2:$Q$1001,"",0)</f>
        <v>4609.5104499999998</v>
      </c>
      <c r="R17">
        <f t="shared" si="2"/>
        <v>1775132100</v>
      </c>
      <c r="S17" t="str">
        <f t="shared" si="3"/>
        <v>XAUUSD</v>
      </c>
      <c r="T17" t="str">
        <f t="shared" si="3"/>
        <v>M5</v>
      </c>
      <c r="U17">
        <f t="shared" si="3"/>
        <v>4613.71</v>
      </c>
      <c r="V17">
        <f t="shared" si="4"/>
        <v>4633.1947624999993</v>
      </c>
      <c r="W17">
        <f t="shared" si="4"/>
        <v>4625.5248425</v>
      </c>
      <c r="X17">
        <f t="shared" si="5"/>
        <v>4616.4376300000004</v>
      </c>
      <c r="Y17">
        <f t="shared" si="5"/>
        <v>4612.6266900000001</v>
      </c>
      <c r="Z17">
        <f t="shared" si="6"/>
        <v>4651.637815</v>
      </c>
      <c r="AA17">
        <f t="shared" si="7"/>
        <v>4617.9350999999997</v>
      </c>
      <c r="AB17">
        <f t="shared" si="8"/>
        <v>4608.9808725000003</v>
      </c>
      <c r="AC17">
        <f t="shared" si="9"/>
        <v>4609.5104499999998</v>
      </c>
      <c r="AF17">
        <f t="shared" si="15"/>
        <v>1775132100</v>
      </c>
      <c r="AG17" t="str">
        <f t="shared" si="16"/>
        <v>XAUUSD</v>
      </c>
      <c r="AH17" t="str">
        <f t="shared" si="17"/>
        <v>M5</v>
      </c>
      <c r="AI17" s="19">
        <f t="shared" si="10"/>
        <v>4613.71</v>
      </c>
      <c r="AJ17" s="19">
        <f t="shared" si="11"/>
        <v>4633.1947624999993</v>
      </c>
      <c r="AK17" s="19">
        <f t="shared" si="12"/>
        <v>4625.5248425</v>
      </c>
      <c r="AL17" s="19">
        <f t="shared" si="18"/>
        <v>7.6699199999993652</v>
      </c>
      <c r="AM17" s="28" t="str">
        <f t="shared" si="13"/>
        <v>Bullish</v>
      </c>
      <c r="AN17" s="28" t="str">
        <f t="shared" si="19"/>
        <v>Bullish</v>
      </c>
      <c r="AO17">
        <f>IF(Z17&lt;&gt;"",Z17,"")</f>
        <v>4651.637815</v>
      </c>
      <c r="AP17">
        <f>IF(AB17&lt;&gt;"",AB17,"")</f>
        <v>4608.9808725000003</v>
      </c>
      <c r="AQ17">
        <f t="shared" si="23"/>
        <v>4</v>
      </c>
      <c r="AR17" s="16">
        <f>IF(SLOPE($AO$2:$AO$13,$AQ$2:$AQ$13)&gt;0,MIN(3,ABS(SLOPE($AO$2:$AO$13,$AQ$2:$AQ$13))),IF(SLOPE($AO$2:$AO$13,$AQ$2:$AQ$13)&lt;-0.5,-0.5,0))</f>
        <v>0.82076083333341221</v>
      </c>
      <c r="AS17" s="16">
        <f>IF(SLOPE($AP$2:$AP$13,$AQ$2:$AQ$13)&lt;0,MAX(-3,-ABS(SLOPE($AP$2:$AP$13,$AQ$2:$AQ$13))),IF(SLOPE($AP$2:$AP$13,$AQ$2:$AQ$13)&gt;0.5,0.5,0))</f>
        <v>0.5</v>
      </c>
      <c r="AT17" s="18">
        <f t="shared" si="24"/>
        <v>4651.3555325000007</v>
      </c>
      <c r="AU17" s="18">
        <f t="shared" si="25"/>
        <v>4608.0639099999999</v>
      </c>
      <c r="AV17" s="18">
        <f>IF(AR17&gt;0,AT17+AR17,AT17)</f>
        <v>4652.1762933333339</v>
      </c>
      <c r="AW17" s="18">
        <f>IF(AS17&lt;0,AU17+AS17,AU17)</f>
        <v>4608.0639099999999</v>
      </c>
      <c r="AY17">
        <f t="shared" si="26"/>
        <v>0.53847833333384187</v>
      </c>
      <c r="AZ17">
        <f t="shared" si="27"/>
        <v>-0.91696250000040891</v>
      </c>
      <c r="BB17" s="19">
        <f t="shared" si="20"/>
        <v>1775132100</v>
      </c>
      <c r="BC17" s="19" t="str">
        <f t="shared" si="21"/>
        <v>XAUUSD</v>
      </c>
      <c r="BD17" s="19" t="str">
        <f t="shared" si="22"/>
        <v>M5</v>
      </c>
      <c r="BE17">
        <f>V17</f>
        <v>4633.1947624999993</v>
      </c>
      <c r="BF17">
        <f>W17</f>
        <v>4625.5248425</v>
      </c>
      <c r="BG17">
        <f>X17</f>
        <v>4616.4376300000004</v>
      </c>
      <c r="BH17">
        <f>Y17</f>
        <v>4612.6266900000001</v>
      </c>
      <c r="BI17">
        <f>AV17</f>
        <v>4652.1762933333339</v>
      </c>
      <c r="BJ17">
        <f>AW17</f>
        <v>4608.0639099999999</v>
      </c>
    </row>
    <row r="18" spans="1:62" x14ac:dyDescent="0.55000000000000004">
      <c r="A18">
        <f>ALGLIB_SSA_XAUUSD!J18</f>
        <v>1775132400</v>
      </c>
      <c r="B18" t="str">
        <f>_xlfn.XLOOKUP($A18,ALGLIB_SSA_XAUUSD!$A$2:$A$1001,ALGLIB_SSA_XAUUSD!$B$2:$B$1001,"",0)</f>
        <v/>
      </c>
      <c r="C18" t="str">
        <f>_xlfn.XLOOKUP($A18,ALGLIB_SSA_XAUUSD!$A$2:$A$1001,ALGLIB_SSA_XAUUSD!$C$2:$C$1001,"",0)</f>
        <v/>
      </c>
      <c r="D18" s="1">
        <f>D14+(D26-D14)*4/12</f>
        <v>4616.1033333333335</v>
      </c>
      <c r="E18" s="1">
        <f>E14+(E26-E14)*4/12</f>
        <v>4634.2030966666662</v>
      </c>
      <c r="F18" s="1">
        <f>F14+(F26-F14)*4/12</f>
        <v>4626.32222</v>
      </c>
      <c r="G18" s="1">
        <f>G14+(G26-G14)*4/12</f>
        <v>4652.55267</v>
      </c>
      <c r="H18" s="1">
        <f>H14+(H26-H14)*4/12</f>
        <v>4609.7865266666668</v>
      </c>
      <c r="I18" t="str">
        <f>_xlfn.XLOOKUP($A18,ALGLIB_SSA_XAUUSD!$J$2:$J$1001,ALGLIB_SSA_XAUUSD!$K$2:$K$1001,"",0)</f>
        <v>XAUUSD</v>
      </c>
      <c r="J18" t="str">
        <f>_xlfn.XLOOKUP($A18,ALGLIB_SSA_XAUUSD!$J$2:$J$1001,ALGLIB_SSA_XAUUSD!$L$2:$L$1001,"",0)</f>
        <v>M5</v>
      </c>
      <c r="K18">
        <f>_xlfn.XLOOKUP($A18,ALGLIB_SSA_XAUUSD!$J$2:$J$1001,ALGLIB_SSA_XAUUSD!$M$2:$M$1001,"",0)</f>
        <v>4628.26</v>
      </c>
      <c r="L18">
        <f>_xlfn.XLOOKUP($A18,ALGLIB_SSA_XAUUSD!$J$2:$J$1001,ALGLIB_SSA_XAUUSD!$N$2:$N$1001,"",0)</f>
        <v>4620.5756499999998</v>
      </c>
      <c r="M18">
        <f>_xlfn.XLOOKUP($A18,ALGLIB_SSA_XAUUSD!$J$2:$J$1001,ALGLIB_SSA_XAUUSD!$O$2:$O$1001,"",0)</f>
        <v>4616.6011699999999</v>
      </c>
      <c r="N18">
        <f>_xlfn.XLOOKUP($A18,ALGLIB_SSA_XAUUSD!$J$2:$J$1001,ALGLIB_SSA_XAUUSD!$P$2:$P$1001,"",0)</f>
        <v>4621.93361</v>
      </c>
      <c r="O18">
        <f>_xlfn.XLOOKUP($A18,ALGLIB_SSA_XAUUSD!$J$2:$J$1001,ALGLIB_SSA_XAUUSD!$Q$2:$Q$1001,"",0)</f>
        <v>4614.2644899999996</v>
      </c>
      <c r="R18">
        <f t="shared" si="2"/>
        <v>1775132400</v>
      </c>
      <c r="S18" t="str">
        <f t="shared" si="3"/>
        <v>XAUUSD</v>
      </c>
      <c r="T18" t="str">
        <f t="shared" si="3"/>
        <v>M5</v>
      </c>
      <c r="U18">
        <f t="shared" si="3"/>
        <v>4628.26</v>
      </c>
      <c r="V18">
        <f t="shared" si="4"/>
        <v>4634.2030966666662</v>
      </c>
      <c r="W18">
        <f t="shared" si="4"/>
        <v>4626.32222</v>
      </c>
      <c r="X18">
        <f t="shared" si="5"/>
        <v>4620.5756499999998</v>
      </c>
      <c r="Y18">
        <f t="shared" si="5"/>
        <v>4616.6011699999999</v>
      </c>
      <c r="Z18">
        <f t="shared" si="6"/>
        <v>4652.55267</v>
      </c>
      <c r="AA18">
        <f t="shared" si="7"/>
        <v>4621.93361</v>
      </c>
      <c r="AB18">
        <f t="shared" si="8"/>
        <v>4609.7865266666668</v>
      </c>
      <c r="AC18">
        <f t="shared" si="9"/>
        <v>4614.2644899999996</v>
      </c>
      <c r="AF18">
        <f t="shared" si="15"/>
        <v>1775132400</v>
      </c>
      <c r="AG18" t="str">
        <f t="shared" si="16"/>
        <v>XAUUSD</v>
      </c>
      <c r="AH18" t="str">
        <f t="shared" si="17"/>
        <v>M5</v>
      </c>
      <c r="AI18" s="19">
        <f t="shared" si="10"/>
        <v>4628.26</v>
      </c>
      <c r="AJ18" s="19">
        <f t="shared" si="11"/>
        <v>4634.2030966666662</v>
      </c>
      <c r="AK18" s="19">
        <f t="shared" si="12"/>
        <v>4626.32222</v>
      </c>
      <c r="AL18" s="19">
        <f t="shared" si="18"/>
        <v>7.8808766666661541</v>
      </c>
      <c r="AM18" s="28" t="str">
        <f t="shared" si="13"/>
        <v>Bullish</v>
      </c>
      <c r="AN18" s="28" t="str">
        <f t="shared" si="19"/>
        <v>Bullish</v>
      </c>
      <c r="AO18">
        <f>IF(Z18&lt;&gt;"",Z18,"")</f>
        <v>4652.55267</v>
      </c>
      <c r="AP18">
        <f>IF(AB18&lt;&gt;"",AB18,"")</f>
        <v>4609.7865266666668</v>
      </c>
      <c r="AQ18">
        <f t="shared" si="23"/>
        <v>5</v>
      </c>
      <c r="AR18" s="16">
        <f>IF(SLOPE($AO$2:$AO$13,$AQ$2:$AQ$13)&gt;0,MIN(3,ABS(SLOPE($AO$2:$AO$13,$AQ$2:$AQ$13))),IF(SLOPE($AO$2:$AO$13,$AQ$2:$AQ$13)&lt;-0.5,-0.5,0))</f>
        <v>0.82076083333341221</v>
      </c>
      <c r="AS18" s="16">
        <f>IF(SLOPE($AP$2:$AP$13,$AQ$2:$AQ$13)&lt;0,MAX(-3,-ABS(SLOPE($AP$2:$AP$13,$AQ$2:$AQ$13))),IF(SLOPE($AP$2:$AP$13,$AQ$2:$AQ$13)&gt;0.5,0.5,0))</f>
        <v>0.5</v>
      </c>
      <c r="AT18" s="18">
        <f t="shared" si="24"/>
        <v>4652.1762933333339</v>
      </c>
      <c r="AU18" s="18">
        <f t="shared" si="25"/>
        <v>4608.5639099999999</v>
      </c>
      <c r="AV18" s="18">
        <f>IF(AR18&gt;0,AT18+AR18,AT18)</f>
        <v>4652.9970541666671</v>
      </c>
      <c r="AW18" s="18">
        <f>IF(AS18&lt;0,AU18+AS18,AU18)</f>
        <v>4608.5639099999999</v>
      </c>
      <c r="AY18">
        <f t="shared" si="26"/>
        <v>0.44438416666707781</v>
      </c>
      <c r="AZ18">
        <f t="shared" si="27"/>
        <v>-1.2226166666669087</v>
      </c>
      <c r="BB18" s="19">
        <f t="shared" si="20"/>
        <v>1775132400</v>
      </c>
      <c r="BC18" s="19" t="str">
        <f t="shared" si="21"/>
        <v>XAUUSD</v>
      </c>
      <c r="BD18" s="19" t="str">
        <f t="shared" si="22"/>
        <v>M5</v>
      </c>
      <c r="BE18">
        <f>V18</f>
        <v>4634.2030966666662</v>
      </c>
      <c r="BF18">
        <f>W18</f>
        <v>4626.32222</v>
      </c>
      <c r="BG18">
        <f>X18</f>
        <v>4620.5756499999998</v>
      </c>
      <c r="BH18">
        <f>Y18</f>
        <v>4616.6011699999999</v>
      </c>
      <c r="BI18">
        <f>AV18</f>
        <v>4652.9970541666671</v>
      </c>
      <c r="BJ18">
        <f>AW18</f>
        <v>4608.5639099999999</v>
      </c>
    </row>
    <row r="19" spans="1:62" x14ac:dyDescent="0.55000000000000004">
      <c r="A19">
        <f>ALGLIB_SSA_XAUUSD!J19</f>
        <v>1775132700</v>
      </c>
      <c r="B19" t="str">
        <f>_xlfn.XLOOKUP($A19,ALGLIB_SSA_XAUUSD!$A$2:$A$1001,ALGLIB_SSA_XAUUSD!$B$2:$B$1001,"",0)</f>
        <v/>
      </c>
      <c r="C19" t="str">
        <f>_xlfn.XLOOKUP($A19,ALGLIB_SSA_XAUUSD!$A$2:$A$1001,ALGLIB_SSA_XAUUSD!$C$2:$C$1001,"",0)</f>
        <v/>
      </c>
      <c r="D19" s="1">
        <f>D14+(D26-D14)*5/12</f>
        <v>4619.7566666666662</v>
      </c>
      <c r="E19" s="1">
        <f>E14+(E26-E14)*5/12</f>
        <v>4635.211430833333</v>
      </c>
      <c r="F19" s="1">
        <f>F14+(F26-F14)*5/12</f>
        <v>4627.1195975000001</v>
      </c>
      <c r="G19" s="1">
        <f>G14+(G26-G14)*5/12</f>
        <v>4653.467525</v>
      </c>
      <c r="H19" s="1">
        <f>H14+(H26-H14)*5/12</f>
        <v>4610.5921808333333</v>
      </c>
      <c r="I19" t="str">
        <f>_xlfn.XLOOKUP($A19,ALGLIB_SSA_XAUUSD!$J$2:$J$1001,ALGLIB_SSA_XAUUSD!$K$2:$K$1001,"",0)</f>
        <v>XAUUSD</v>
      </c>
      <c r="J19" t="str">
        <f>_xlfn.XLOOKUP($A19,ALGLIB_SSA_XAUUSD!$J$2:$J$1001,ALGLIB_SSA_XAUUSD!$L$2:$L$1001,"",0)</f>
        <v>M5</v>
      </c>
      <c r="K19">
        <f>_xlfn.XLOOKUP($A19,ALGLIB_SSA_XAUUSD!$J$2:$J$1001,ALGLIB_SSA_XAUUSD!$M$2:$M$1001,"",0)</f>
        <v>4626.08</v>
      </c>
      <c r="L19">
        <f>_xlfn.XLOOKUP($A19,ALGLIB_SSA_XAUUSD!$J$2:$J$1001,ALGLIB_SSA_XAUUSD!$N$2:$N$1001,"",0)</f>
        <v>4623.53748</v>
      </c>
      <c r="M19">
        <f>_xlfn.XLOOKUP($A19,ALGLIB_SSA_XAUUSD!$J$2:$J$1001,ALGLIB_SSA_XAUUSD!$O$2:$O$1001,"",0)</f>
        <v>4620.0693300000003</v>
      </c>
      <c r="N19">
        <f>_xlfn.XLOOKUP($A19,ALGLIB_SSA_XAUUSD!$J$2:$J$1001,ALGLIB_SSA_XAUUSD!$P$2:$P$1001,"",0)</f>
        <v>4625.38033</v>
      </c>
      <c r="O19">
        <f>_xlfn.XLOOKUP($A19,ALGLIB_SSA_XAUUSD!$J$2:$J$1001,ALGLIB_SSA_XAUUSD!$Q$2:$Q$1001,"",0)</f>
        <v>4618.0848299999998</v>
      </c>
      <c r="R19">
        <f t="shared" si="2"/>
        <v>1775132700</v>
      </c>
      <c r="S19" t="str">
        <f t="shared" si="3"/>
        <v>XAUUSD</v>
      </c>
      <c r="T19" t="str">
        <f t="shared" si="3"/>
        <v>M5</v>
      </c>
      <c r="U19">
        <f t="shared" si="3"/>
        <v>4626.08</v>
      </c>
      <c r="V19">
        <f t="shared" si="4"/>
        <v>4635.211430833333</v>
      </c>
      <c r="W19">
        <f t="shared" si="4"/>
        <v>4627.1195975000001</v>
      </c>
      <c r="X19">
        <f t="shared" si="5"/>
        <v>4623.53748</v>
      </c>
      <c r="Y19">
        <f t="shared" si="5"/>
        <v>4620.0693300000003</v>
      </c>
      <c r="Z19">
        <f t="shared" si="6"/>
        <v>4653.467525</v>
      </c>
      <c r="AA19">
        <f t="shared" si="7"/>
        <v>4625.38033</v>
      </c>
      <c r="AB19">
        <f t="shared" si="8"/>
        <v>4610.5921808333333</v>
      </c>
      <c r="AC19">
        <f t="shared" si="9"/>
        <v>4618.0848299999998</v>
      </c>
      <c r="AF19">
        <f t="shared" si="15"/>
        <v>1775132700</v>
      </c>
      <c r="AG19" t="str">
        <f t="shared" si="16"/>
        <v>XAUUSD</v>
      </c>
      <c r="AH19" t="str">
        <f t="shared" si="17"/>
        <v>M5</v>
      </c>
      <c r="AI19" s="19">
        <f t="shared" si="10"/>
        <v>4626.08</v>
      </c>
      <c r="AJ19" s="19">
        <f t="shared" si="11"/>
        <v>4635.211430833333</v>
      </c>
      <c r="AK19" s="19">
        <f t="shared" si="12"/>
        <v>4627.1195975000001</v>
      </c>
      <c r="AL19" s="19">
        <f t="shared" si="18"/>
        <v>8.0918333333329429</v>
      </c>
      <c r="AM19" s="28" t="str">
        <f t="shared" si="13"/>
        <v>Bullish</v>
      </c>
      <c r="AN19" s="28" t="str">
        <f t="shared" si="19"/>
        <v>Bullish</v>
      </c>
      <c r="AO19">
        <f>IF(Z19&lt;&gt;"",Z19,"")</f>
        <v>4653.467525</v>
      </c>
      <c r="AP19">
        <f>IF(AB19&lt;&gt;"",AB19,"")</f>
        <v>4610.5921808333333</v>
      </c>
      <c r="AQ19">
        <f t="shared" si="23"/>
        <v>6</v>
      </c>
      <c r="AR19" s="16">
        <f>IF(SLOPE($AO$2:$AO$13,$AQ$2:$AQ$13)&gt;0,MIN(3,ABS(SLOPE($AO$2:$AO$13,$AQ$2:$AQ$13))),IF(SLOPE($AO$2:$AO$13,$AQ$2:$AQ$13)&lt;-0.5,-0.5,0))</f>
        <v>0.82076083333341221</v>
      </c>
      <c r="AS19" s="16">
        <f>IF(SLOPE($AP$2:$AP$13,$AQ$2:$AQ$13)&lt;0,MAX(-3,-ABS(SLOPE($AP$2:$AP$13,$AQ$2:$AQ$13))),IF(SLOPE($AP$2:$AP$13,$AQ$2:$AQ$13)&gt;0.5,0.5,0))</f>
        <v>0.5</v>
      </c>
      <c r="AT19" s="18">
        <f t="shared" si="24"/>
        <v>4652.9970541666671</v>
      </c>
      <c r="AU19" s="18">
        <f t="shared" si="25"/>
        <v>4609.0639099999999</v>
      </c>
      <c r="AV19" s="18">
        <f>IF(AR19&gt;0,AT19+AR19,AT19)</f>
        <v>4653.8178150000003</v>
      </c>
      <c r="AW19" s="18">
        <f>IF(AS19&lt;0,AU19+AS19,AU19)</f>
        <v>4609.0639099999999</v>
      </c>
      <c r="AY19">
        <f t="shared" si="26"/>
        <v>0.35029000000031374</v>
      </c>
      <c r="AZ19">
        <f t="shared" si="27"/>
        <v>-1.5282708333334085</v>
      </c>
      <c r="BB19" s="19">
        <f t="shared" si="20"/>
        <v>1775132700</v>
      </c>
      <c r="BC19" s="19" t="str">
        <f t="shared" si="21"/>
        <v>XAUUSD</v>
      </c>
      <c r="BD19" s="19" t="str">
        <f t="shared" si="22"/>
        <v>M5</v>
      </c>
      <c r="BE19">
        <f>V19</f>
        <v>4635.211430833333</v>
      </c>
      <c r="BF19">
        <f>W19</f>
        <v>4627.1195975000001</v>
      </c>
      <c r="BG19">
        <f>X19</f>
        <v>4623.53748</v>
      </c>
      <c r="BH19">
        <f>Y19</f>
        <v>4620.0693300000003</v>
      </c>
      <c r="BI19">
        <f>AV19</f>
        <v>4653.8178150000003</v>
      </c>
      <c r="BJ19">
        <f>AW19</f>
        <v>4609.0639099999999</v>
      </c>
    </row>
    <row r="20" spans="1:62" x14ac:dyDescent="0.55000000000000004">
      <c r="A20">
        <f>ALGLIB_SSA_XAUUSD!J20</f>
        <v>1775133000</v>
      </c>
      <c r="B20" t="str">
        <f>_xlfn.XLOOKUP($A20,ALGLIB_SSA_XAUUSD!$A$2:$A$1001,ALGLIB_SSA_XAUUSD!$B$2:$B$1001,"",0)</f>
        <v/>
      </c>
      <c r="C20" t="str">
        <f>_xlfn.XLOOKUP($A20,ALGLIB_SSA_XAUUSD!$A$2:$A$1001,ALGLIB_SSA_XAUUSD!$C$2:$C$1001,"",0)</f>
        <v/>
      </c>
      <c r="D20" s="1">
        <f>D14+(D26-D14)*6/12</f>
        <v>4623.41</v>
      </c>
      <c r="E20" s="1">
        <f>E14+(E26-E14)*6/12</f>
        <v>4636.2197649999998</v>
      </c>
      <c r="F20" s="1">
        <f>F14+(F26-F14)*6/12</f>
        <v>4627.9169750000001</v>
      </c>
      <c r="G20" s="1">
        <f>G14+(G26-G14)*6/12</f>
        <v>4654.38238</v>
      </c>
      <c r="H20" s="1">
        <f>H14+(H26-H14)*6/12</f>
        <v>4611.3978349999998</v>
      </c>
      <c r="I20" t="str">
        <f>_xlfn.XLOOKUP($A20,ALGLIB_SSA_XAUUSD!$J$2:$J$1001,ALGLIB_SSA_XAUUSD!$K$2:$K$1001,"",0)</f>
        <v>XAUUSD</v>
      </c>
      <c r="J20" t="str">
        <f>_xlfn.XLOOKUP($A20,ALGLIB_SSA_XAUUSD!$J$2:$J$1001,ALGLIB_SSA_XAUUSD!$L$2:$L$1001,"",0)</f>
        <v>M5</v>
      </c>
      <c r="K20">
        <f>_xlfn.XLOOKUP($A20,ALGLIB_SSA_XAUUSD!$J$2:$J$1001,ALGLIB_SSA_XAUUSD!$M$2:$M$1001,"",0)</f>
        <v>4621.9399999999996</v>
      </c>
      <c r="L20">
        <f>_xlfn.XLOOKUP($A20,ALGLIB_SSA_XAUUSD!$J$2:$J$1001,ALGLIB_SSA_XAUUSD!$N$2:$N$1001,"",0)</f>
        <v>4624.9415399999998</v>
      </c>
      <c r="M20">
        <f>_xlfn.XLOOKUP($A20,ALGLIB_SSA_XAUUSD!$J$2:$J$1001,ALGLIB_SSA_XAUUSD!$O$2:$O$1001,"",0)</f>
        <v>4622.5054399999999</v>
      </c>
      <c r="N20">
        <f>_xlfn.XLOOKUP($A20,ALGLIB_SSA_XAUUSD!$J$2:$J$1001,ALGLIB_SSA_XAUUSD!$P$2:$P$1001,"",0)</f>
        <v>4627.80357</v>
      </c>
      <c r="O20">
        <f>_xlfn.XLOOKUP($A20,ALGLIB_SSA_XAUUSD!$J$2:$J$1001,ALGLIB_SSA_XAUUSD!$Q$2:$Q$1001,"",0)</f>
        <v>4620.1751299999996</v>
      </c>
      <c r="R20">
        <f t="shared" si="2"/>
        <v>1775133000</v>
      </c>
      <c r="S20" t="str">
        <f t="shared" si="3"/>
        <v>XAUUSD</v>
      </c>
      <c r="T20" t="str">
        <f t="shared" si="3"/>
        <v>M5</v>
      </c>
      <c r="U20">
        <f t="shared" si="3"/>
        <v>4621.9399999999996</v>
      </c>
      <c r="V20">
        <f t="shared" si="4"/>
        <v>4636.2197649999998</v>
      </c>
      <c r="W20">
        <f t="shared" si="4"/>
        <v>4627.9169750000001</v>
      </c>
      <c r="X20">
        <f t="shared" si="5"/>
        <v>4624.9415399999998</v>
      </c>
      <c r="Y20">
        <f t="shared" si="5"/>
        <v>4622.5054399999999</v>
      </c>
      <c r="Z20">
        <f t="shared" si="6"/>
        <v>4654.38238</v>
      </c>
      <c r="AA20">
        <f t="shared" si="7"/>
        <v>4627.80357</v>
      </c>
      <c r="AB20">
        <f t="shared" si="8"/>
        <v>4611.3978349999998</v>
      </c>
      <c r="AC20">
        <f t="shared" si="9"/>
        <v>4620.1751299999996</v>
      </c>
      <c r="AF20">
        <f t="shared" si="15"/>
        <v>1775133000</v>
      </c>
      <c r="AG20" t="str">
        <f t="shared" si="16"/>
        <v>XAUUSD</v>
      </c>
      <c r="AH20" t="str">
        <f t="shared" si="17"/>
        <v>M5</v>
      </c>
      <c r="AI20" s="19">
        <f t="shared" si="10"/>
        <v>4621.9399999999996</v>
      </c>
      <c r="AJ20" s="19">
        <f t="shared" si="11"/>
        <v>4636.2197649999998</v>
      </c>
      <c r="AK20" s="19">
        <f t="shared" si="12"/>
        <v>4627.9169750000001</v>
      </c>
      <c r="AL20" s="19">
        <f t="shared" si="18"/>
        <v>8.3027899999997317</v>
      </c>
      <c r="AM20" s="28" t="str">
        <f t="shared" si="13"/>
        <v>Bullish</v>
      </c>
      <c r="AN20" s="28" t="str">
        <f t="shared" si="19"/>
        <v>Bullish</v>
      </c>
      <c r="AO20">
        <f>IF(Z20&lt;&gt;"",Z20,"")</f>
        <v>4654.38238</v>
      </c>
      <c r="AP20">
        <f>IF(AB20&lt;&gt;"",AB20,"")</f>
        <v>4611.3978349999998</v>
      </c>
      <c r="AQ20">
        <f t="shared" si="23"/>
        <v>7</v>
      </c>
      <c r="AR20" s="16">
        <f>IF(SLOPE($AO$2:$AO$13,$AQ$2:$AQ$13)&gt;0,MIN(3,ABS(SLOPE($AO$2:$AO$13,$AQ$2:$AQ$13))),IF(SLOPE($AO$2:$AO$13,$AQ$2:$AQ$13)&lt;-0.5,-0.5,0))</f>
        <v>0.82076083333341221</v>
      </c>
      <c r="AS20" s="16">
        <f>IF(SLOPE($AP$2:$AP$13,$AQ$2:$AQ$13)&lt;0,MAX(-3,-ABS(SLOPE($AP$2:$AP$13,$AQ$2:$AQ$13))),IF(SLOPE($AP$2:$AP$13,$AQ$2:$AQ$13)&gt;0.5,0.5,0))</f>
        <v>0.5</v>
      </c>
      <c r="AT20" s="18">
        <f t="shared" si="24"/>
        <v>4653.8178150000003</v>
      </c>
      <c r="AU20" s="18">
        <f t="shared" si="25"/>
        <v>4609.5639099999999</v>
      </c>
      <c r="AV20" s="18">
        <f>IF(AR20&gt;0,AT20+AR20,AT20)</f>
        <v>4654.6385758333336</v>
      </c>
      <c r="AW20" s="18">
        <f>IF(AS20&lt;0,AU20+AS20,AU20)</f>
        <v>4609.5639099999999</v>
      </c>
      <c r="AY20">
        <f t="shared" si="26"/>
        <v>0.25619583333354967</v>
      </c>
      <c r="AZ20">
        <f t="shared" si="27"/>
        <v>-1.8339249999999083</v>
      </c>
      <c r="BB20" s="19">
        <f t="shared" si="20"/>
        <v>1775133000</v>
      </c>
      <c r="BC20" s="19" t="str">
        <f t="shared" si="21"/>
        <v>XAUUSD</v>
      </c>
      <c r="BD20" s="19" t="str">
        <f t="shared" si="22"/>
        <v>M5</v>
      </c>
      <c r="BE20">
        <f>V20</f>
        <v>4636.2197649999998</v>
      </c>
      <c r="BF20">
        <f>W20</f>
        <v>4627.9169750000001</v>
      </c>
      <c r="BG20">
        <f>X20</f>
        <v>4624.9415399999998</v>
      </c>
      <c r="BH20">
        <f>Y20</f>
        <v>4622.5054399999999</v>
      </c>
      <c r="BI20">
        <f t="shared" ref="BI20:BI83" si="28">AV20</f>
        <v>4654.6385758333336</v>
      </c>
      <c r="BJ20">
        <f t="shared" ref="BJ20:BJ83" si="29">AW20</f>
        <v>4609.5639099999999</v>
      </c>
    </row>
    <row r="21" spans="1:62" x14ac:dyDescent="0.55000000000000004">
      <c r="A21">
        <f>ALGLIB_SSA_XAUUSD!J21</f>
        <v>1775133300</v>
      </c>
      <c r="B21" t="str">
        <f>_xlfn.XLOOKUP($A21,ALGLIB_SSA_XAUUSD!$A$2:$A$1001,ALGLIB_SSA_XAUUSD!$B$2:$B$1001,"",0)</f>
        <v/>
      </c>
      <c r="C21" t="str">
        <f>_xlfn.XLOOKUP($A21,ALGLIB_SSA_XAUUSD!$A$2:$A$1001,ALGLIB_SSA_XAUUSD!$C$2:$C$1001,"",0)</f>
        <v/>
      </c>
      <c r="D21" s="1">
        <f>D14+(D26-D14)*7/12</f>
        <v>4627.0633333333335</v>
      </c>
      <c r="E21" s="1">
        <f>E14+(E26-E14)*7/12</f>
        <v>4637.2280991666667</v>
      </c>
      <c r="F21" s="1">
        <f>F14+(F26-F14)*7/12</f>
        <v>4628.7143525000001</v>
      </c>
      <c r="G21" s="1">
        <f>G14+(G26-G14)*7/12</f>
        <v>4655.297235</v>
      </c>
      <c r="H21" s="1">
        <f>H14+(H26-H14)*7/12</f>
        <v>4612.2034891666663</v>
      </c>
      <c r="I21" t="str">
        <f>_xlfn.XLOOKUP($A21,ALGLIB_SSA_XAUUSD!$J$2:$J$1001,ALGLIB_SSA_XAUUSD!$K$2:$K$1001,"",0)</f>
        <v>XAUUSD</v>
      </c>
      <c r="J21" t="str">
        <f>_xlfn.XLOOKUP($A21,ALGLIB_SSA_XAUUSD!$J$2:$J$1001,ALGLIB_SSA_XAUUSD!$L$2:$L$1001,"",0)</f>
        <v>M5</v>
      </c>
      <c r="K21">
        <f>_xlfn.XLOOKUP($A21,ALGLIB_SSA_XAUUSD!$J$2:$J$1001,ALGLIB_SSA_XAUUSD!$M$2:$M$1001,"",0)</f>
        <v>4621.45</v>
      </c>
      <c r="L21">
        <f>_xlfn.XLOOKUP($A21,ALGLIB_SSA_XAUUSD!$J$2:$J$1001,ALGLIB_SSA_XAUUSD!$N$2:$N$1001,"",0)</f>
        <v>4624.5640899999999</v>
      </c>
      <c r="M21">
        <f>_xlfn.XLOOKUP($A21,ALGLIB_SSA_XAUUSD!$J$2:$J$1001,ALGLIB_SSA_XAUUSD!$O$2:$O$1001,"",0)</f>
        <v>4623.5347599999996</v>
      </c>
      <c r="N21">
        <f>_xlfn.XLOOKUP($A21,ALGLIB_SSA_XAUUSD!$J$2:$J$1001,ALGLIB_SSA_XAUUSD!$P$2:$P$1001,"",0)</f>
        <v>4628.8857099999996</v>
      </c>
      <c r="O21">
        <f>_xlfn.XLOOKUP($A21,ALGLIB_SSA_XAUUSD!$J$2:$J$1001,ALGLIB_SSA_XAUUSD!$Q$2:$Q$1001,"",0)</f>
        <v>4620.2811799999999</v>
      </c>
      <c r="R21">
        <f t="shared" si="2"/>
        <v>1775133300</v>
      </c>
      <c r="S21" t="str">
        <f t="shared" si="3"/>
        <v>XAUUSD</v>
      </c>
      <c r="T21" t="str">
        <f t="shared" si="3"/>
        <v>M5</v>
      </c>
      <c r="U21">
        <f t="shared" si="3"/>
        <v>4621.45</v>
      </c>
      <c r="V21">
        <f t="shared" si="4"/>
        <v>4637.2280991666667</v>
      </c>
      <c r="W21">
        <f t="shared" si="4"/>
        <v>4628.7143525000001</v>
      </c>
      <c r="X21">
        <f t="shared" si="5"/>
        <v>4624.5640899999999</v>
      </c>
      <c r="Y21">
        <f t="shared" si="5"/>
        <v>4623.5347599999996</v>
      </c>
      <c r="Z21">
        <f t="shared" si="6"/>
        <v>4655.297235</v>
      </c>
      <c r="AA21">
        <f t="shared" si="7"/>
        <v>4628.8857099999996</v>
      </c>
      <c r="AB21">
        <f t="shared" si="8"/>
        <v>4612.2034891666663</v>
      </c>
      <c r="AC21">
        <f t="shared" si="9"/>
        <v>4620.2811799999999</v>
      </c>
      <c r="AF21">
        <f t="shared" si="15"/>
        <v>1775133300</v>
      </c>
      <c r="AG21" t="str">
        <f t="shared" si="16"/>
        <v>XAUUSD</v>
      </c>
      <c r="AH21" t="str">
        <f t="shared" si="17"/>
        <v>M5</v>
      </c>
      <c r="AI21" s="19">
        <f t="shared" si="10"/>
        <v>4621.45</v>
      </c>
      <c r="AJ21" s="19">
        <f t="shared" si="11"/>
        <v>4637.2280991666667</v>
      </c>
      <c r="AK21" s="19">
        <f t="shared" si="12"/>
        <v>4628.7143525000001</v>
      </c>
      <c r="AL21" s="19">
        <f t="shared" si="18"/>
        <v>8.5137466666665205</v>
      </c>
      <c r="AM21" s="28" t="str">
        <f t="shared" si="13"/>
        <v>Bullish</v>
      </c>
      <c r="AN21" s="28" t="str">
        <f t="shared" si="19"/>
        <v>Bullish</v>
      </c>
      <c r="AO21">
        <f>IF(Z21&lt;&gt;"",Z21,"")</f>
        <v>4655.297235</v>
      </c>
      <c r="AP21">
        <f>IF(AB21&lt;&gt;"",AB21,"")</f>
        <v>4612.2034891666663</v>
      </c>
      <c r="AQ21">
        <f t="shared" si="23"/>
        <v>8</v>
      </c>
      <c r="AR21" s="16">
        <f>IF(SLOPE($AO$2:$AO$13,$AQ$2:$AQ$13)&gt;0,MIN(3,ABS(SLOPE($AO$2:$AO$13,$AQ$2:$AQ$13))),IF(SLOPE($AO$2:$AO$13,$AQ$2:$AQ$13)&lt;-0.5,-0.5,0))</f>
        <v>0.82076083333341221</v>
      </c>
      <c r="AS21" s="16">
        <f>IF(SLOPE($AP$2:$AP$13,$AQ$2:$AQ$13)&lt;0,MAX(-3,-ABS(SLOPE($AP$2:$AP$13,$AQ$2:$AQ$13))),IF(SLOPE($AP$2:$AP$13,$AQ$2:$AQ$13)&gt;0.5,0.5,0))</f>
        <v>0.5</v>
      </c>
      <c r="AT21" s="18">
        <f t="shared" si="24"/>
        <v>4654.6385758333336</v>
      </c>
      <c r="AU21" s="18">
        <f t="shared" si="25"/>
        <v>4610.0639099999999</v>
      </c>
      <c r="AV21" s="18">
        <f>IF(AR21&gt;0,AT21+AR21,AT21)</f>
        <v>4655.4593366666668</v>
      </c>
      <c r="AW21" s="18">
        <f>IF(AS21&lt;0,AU21+AS21,AU21)</f>
        <v>4610.0639099999999</v>
      </c>
      <c r="AY21">
        <f t="shared" si="26"/>
        <v>0.1621016666667856</v>
      </c>
      <c r="AZ21">
        <f t="shared" si="27"/>
        <v>-2.1395791666664081</v>
      </c>
      <c r="BB21" s="19">
        <f t="shared" si="20"/>
        <v>1775133300</v>
      </c>
      <c r="BC21" s="19" t="str">
        <f t="shared" si="21"/>
        <v>XAUUSD</v>
      </c>
      <c r="BD21" s="19" t="str">
        <f t="shared" si="22"/>
        <v>M5</v>
      </c>
      <c r="BE21">
        <f>V21</f>
        <v>4637.2280991666667</v>
      </c>
      <c r="BF21">
        <f>W21</f>
        <v>4628.7143525000001</v>
      </c>
      <c r="BG21">
        <f>X21</f>
        <v>4624.5640899999999</v>
      </c>
      <c r="BH21">
        <f>Y21</f>
        <v>4623.5347599999996</v>
      </c>
      <c r="BI21">
        <f t="shared" si="28"/>
        <v>4655.4593366666668</v>
      </c>
      <c r="BJ21">
        <f t="shared" si="29"/>
        <v>4610.0639099999999</v>
      </c>
    </row>
    <row r="22" spans="1:62" x14ac:dyDescent="0.55000000000000004">
      <c r="A22">
        <f>ALGLIB_SSA_XAUUSD!J22</f>
        <v>1775133600</v>
      </c>
      <c r="B22" t="str">
        <f>_xlfn.XLOOKUP($A22,ALGLIB_SSA_XAUUSD!$A$2:$A$1001,ALGLIB_SSA_XAUUSD!$B$2:$B$1001,"",0)</f>
        <v/>
      </c>
      <c r="C22" t="str">
        <f>_xlfn.XLOOKUP($A22,ALGLIB_SSA_XAUUSD!$A$2:$A$1001,ALGLIB_SSA_XAUUSD!$C$2:$C$1001,"",0)</f>
        <v/>
      </c>
      <c r="D22" s="1">
        <f>D14+(D26-D14)*8/12</f>
        <v>4630.7166666666662</v>
      </c>
      <c r="E22" s="1">
        <f>E14+(E26-E14)*8/12</f>
        <v>4638.2364333333335</v>
      </c>
      <c r="F22" s="1">
        <f>F14+(F26-F14)*8/12</f>
        <v>4629.5117300000002</v>
      </c>
      <c r="G22" s="1">
        <f>G14+(G26-G14)*8/12</f>
        <v>4656.21209</v>
      </c>
      <c r="H22" s="1">
        <f>H14+(H26-H14)*8/12</f>
        <v>4613.0091433333328</v>
      </c>
      <c r="I22" t="str">
        <f>_xlfn.XLOOKUP($A22,ALGLIB_SSA_XAUUSD!$J$2:$J$1001,ALGLIB_SSA_XAUUSD!$K$2:$K$1001,"",0)</f>
        <v>XAUUSD</v>
      </c>
      <c r="J22" t="str">
        <f>_xlfn.XLOOKUP($A22,ALGLIB_SSA_XAUUSD!$J$2:$J$1001,ALGLIB_SSA_XAUUSD!$L$2:$L$1001,"",0)</f>
        <v>M5</v>
      </c>
      <c r="K22">
        <f>_xlfn.XLOOKUP($A22,ALGLIB_SSA_XAUUSD!$J$2:$J$1001,ALGLIB_SSA_XAUUSD!$M$2:$M$1001,"",0)</f>
        <v>4618.28</v>
      </c>
      <c r="L22">
        <f>_xlfn.XLOOKUP($A22,ALGLIB_SSA_XAUUSD!$J$2:$J$1001,ALGLIB_SSA_XAUUSD!$N$2:$N$1001,"",0)</f>
        <v>4622.27567</v>
      </c>
      <c r="M22">
        <f>_xlfn.XLOOKUP($A22,ALGLIB_SSA_XAUUSD!$J$2:$J$1001,ALGLIB_SSA_XAUUSD!$O$2:$O$1001,"",0)</f>
        <v>4622.9052199999996</v>
      </c>
      <c r="N22">
        <f>_xlfn.XLOOKUP($A22,ALGLIB_SSA_XAUUSD!$J$2:$J$1001,ALGLIB_SSA_XAUUSD!$P$2:$P$1001,"",0)</f>
        <v>4628.3621599999997</v>
      </c>
      <c r="O22">
        <f>_xlfn.XLOOKUP($A22,ALGLIB_SSA_XAUUSD!$J$2:$J$1001,ALGLIB_SSA_XAUUSD!$Q$2:$Q$1001,"",0)</f>
        <v>4618.2539999999999</v>
      </c>
      <c r="R22">
        <f t="shared" si="2"/>
        <v>1775133600</v>
      </c>
      <c r="S22" t="str">
        <f t="shared" si="3"/>
        <v>XAUUSD</v>
      </c>
      <c r="T22" t="str">
        <f t="shared" si="3"/>
        <v>M5</v>
      </c>
      <c r="U22">
        <f t="shared" si="3"/>
        <v>4618.28</v>
      </c>
      <c r="V22">
        <f t="shared" si="4"/>
        <v>4638.2364333333335</v>
      </c>
      <c r="W22">
        <f t="shared" si="4"/>
        <v>4629.5117300000002</v>
      </c>
      <c r="X22">
        <f t="shared" si="5"/>
        <v>4622.27567</v>
      </c>
      <c r="Y22">
        <f t="shared" si="5"/>
        <v>4622.9052199999996</v>
      </c>
      <c r="Z22">
        <f t="shared" si="6"/>
        <v>4656.21209</v>
      </c>
      <c r="AA22">
        <f t="shared" si="7"/>
        <v>4628.3621599999997</v>
      </c>
      <c r="AB22">
        <f t="shared" si="8"/>
        <v>4613.0091433333328</v>
      </c>
      <c r="AC22">
        <f t="shared" si="9"/>
        <v>4618.2539999999999</v>
      </c>
      <c r="AF22">
        <f t="shared" si="15"/>
        <v>1775133600</v>
      </c>
      <c r="AG22" t="str">
        <f t="shared" si="16"/>
        <v>XAUUSD</v>
      </c>
      <c r="AH22" t="str">
        <f t="shared" si="17"/>
        <v>M5</v>
      </c>
      <c r="AI22" s="19">
        <f t="shared" si="10"/>
        <v>4618.28</v>
      </c>
      <c r="AJ22" s="19">
        <f t="shared" si="11"/>
        <v>4638.2364333333335</v>
      </c>
      <c r="AK22" s="19">
        <f t="shared" si="12"/>
        <v>4629.5117300000002</v>
      </c>
      <c r="AL22" s="19">
        <f t="shared" si="18"/>
        <v>8.7247033333333093</v>
      </c>
      <c r="AM22" s="28" t="str">
        <f t="shared" si="13"/>
        <v>Bullish</v>
      </c>
      <c r="AN22" s="28" t="str">
        <f t="shared" si="19"/>
        <v>Bullish</v>
      </c>
      <c r="AO22">
        <f>IF(Z22&lt;&gt;"",Z22,"")</f>
        <v>4656.21209</v>
      </c>
      <c r="AP22">
        <f>IF(AB22&lt;&gt;"",AB22,"")</f>
        <v>4613.0091433333328</v>
      </c>
      <c r="AQ22">
        <f t="shared" si="23"/>
        <v>9</v>
      </c>
      <c r="AR22" s="16">
        <f>IF(SLOPE($AO$2:$AO$13,$AQ$2:$AQ$13)&gt;0,MIN(3,ABS(SLOPE($AO$2:$AO$13,$AQ$2:$AQ$13))),IF(SLOPE($AO$2:$AO$13,$AQ$2:$AQ$13)&lt;-0.5,-0.5,0))</f>
        <v>0.82076083333341221</v>
      </c>
      <c r="AS22" s="16">
        <f>IF(SLOPE($AP$2:$AP$13,$AQ$2:$AQ$13)&lt;0,MAX(-3,-ABS(SLOPE($AP$2:$AP$13,$AQ$2:$AQ$13))),IF(SLOPE($AP$2:$AP$13,$AQ$2:$AQ$13)&gt;0.5,0.5,0))</f>
        <v>0.5</v>
      </c>
      <c r="AT22" s="18">
        <f t="shared" si="24"/>
        <v>4655.4593366666677</v>
      </c>
      <c r="AU22" s="18">
        <f t="shared" si="25"/>
        <v>4610.5639099999999</v>
      </c>
      <c r="AV22" s="18">
        <f>IF(AR22&gt;0,AT22+AR22,AT22)</f>
        <v>4656.2800975000009</v>
      </c>
      <c r="AW22" s="18">
        <f>IF(AS22&lt;0,AU22+AS22,AU22)</f>
        <v>4610.5639099999999</v>
      </c>
      <c r="AY22">
        <f t="shared" si="26"/>
        <v>6.8007500000931032E-2</v>
      </c>
      <c r="AZ22">
        <f t="shared" si="27"/>
        <v>-2.4452333333329079</v>
      </c>
      <c r="BB22" s="19">
        <f t="shared" si="20"/>
        <v>1775133600</v>
      </c>
      <c r="BC22" s="19" t="str">
        <f t="shared" si="21"/>
        <v>XAUUSD</v>
      </c>
      <c r="BD22" s="19" t="str">
        <f t="shared" si="22"/>
        <v>M5</v>
      </c>
      <c r="BE22">
        <f>V22</f>
        <v>4638.2364333333335</v>
      </c>
      <c r="BF22">
        <f>W22</f>
        <v>4629.5117300000002</v>
      </c>
      <c r="BG22">
        <f>X22</f>
        <v>4622.27567</v>
      </c>
      <c r="BH22">
        <f>Y22</f>
        <v>4622.9052199999996</v>
      </c>
      <c r="BI22">
        <f t="shared" si="28"/>
        <v>4656.2800975000009</v>
      </c>
      <c r="BJ22">
        <f t="shared" si="29"/>
        <v>4610.5639099999999</v>
      </c>
    </row>
    <row r="23" spans="1:62" x14ac:dyDescent="0.55000000000000004">
      <c r="A23">
        <f>ALGLIB_SSA_XAUUSD!J23</f>
        <v>1775133900</v>
      </c>
      <c r="B23" t="str">
        <f>_xlfn.XLOOKUP($A23,ALGLIB_SSA_XAUUSD!$A$2:$A$1001,ALGLIB_SSA_XAUUSD!$B$2:$B$1001,"",0)</f>
        <v/>
      </c>
      <c r="C23" t="str">
        <f>_xlfn.XLOOKUP($A23,ALGLIB_SSA_XAUUSD!$A$2:$A$1001,ALGLIB_SSA_XAUUSD!$C$2:$C$1001,"",0)</f>
        <v/>
      </c>
      <c r="D23" s="1">
        <f>D14+(D26-D14)*9/12</f>
        <v>4634.37</v>
      </c>
      <c r="E23" s="1">
        <f>E14+(E26-E14)*9/12</f>
        <v>4639.2447675000003</v>
      </c>
      <c r="F23" s="1">
        <f>F14+(F26-F14)*9/12</f>
        <v>4630.3091075000002</v>
      </c>
      <c r="G23" s="1">
        <f>G14+(G26-G14)*9/12</f>
        <v>4657.126945</v>
      </c>
      <c r="H23" s="1">
        <f>H14+(H26-H14)*9/12</f>
        <v>4613.8147974999993</v>
      </c>
      <c r="I23" t="str">
        <f>_xlfn.XLOOKUP($A23,ALGLIB_SSA_XAUUSD!$J$2:$J$1001,ALGLIB_SSA_XAUUSD!$K$2:$K$1001,"",0)</f>
        <v>XAUUSD</v>
      </c>
      <c r="J23" t="str">
        <f>_xlfn.XLOOKUP($A23,ALGLIB_SSA_XAUUSD!$J$2:$J$1001,ALGLIB_SSA_XAUUSD!$L$2:$L$1001,"",0)</f>
        <v>M5</v>
      </c>
      <c r="K23">
        <f>_xlfn.XLOOKUP($A23,ALGLIB_SSA_XAUUSD!$J$2:$J$1001,ALGLIB_SSA_XAUUSD!$M$2:$M$1001,"",0)</f>
        <v>4619.49</v>
      </c>
      <c r="L23">
        <f>_xlfn.XLOOKUP($A23,ALGLIB_SSA_XAUUSD!$J$2:$J$1001,ALGLIB_SSA_XAUUSD!$N$2:$N$1001,"",0)</f>
        <v>4618.1843399999998</v>
      </c>
      <c r="M23">
        <f>_xlfn.XLOOKUP($A23,ALGLIB_SSA_XAUUSD!$J$2:$J$1001,ALGLIB_SSA_XAUUSD!$O$2:$O$1001,"",0)</f>
        <v>4620.5447800000002</v>
      </c>
      <c r="N23">
        <f>_xlfn.XLOOKUP($A23,ALGLIB_SSA_XAUUSD!$J$2:$J$1001,ALGLIB_SSA_XAUUSD!$P$2:$P$1001,"",0)</f>
        <v>4626.1302100000003</v>
      </c>
      <c r="O23">
        <f>_xlfn.XLOOKUP($A23,ALGLIB_SSA_XAUUSD!$J$2:$J$1001,ALGLIB_SSA_XAUUSD!$Q$2:$Q$1001,"",0)</f>
        <v>4614.26451</v>
      </c>
      <c r="R23">
        <f t="shared" si="2"/>
        <v>1775133900</v>
      </c>
      <c r="S23" t="str">
        <f t="shared" si="3"/>
        <v>XAUUSD</v>
      </c>
      <c r="T23" t="str">
        <f t="shared" si="3"/>
        <v>M5</v>
      </c>
      <c r="U23">
        <f t="shared" si="3"/>
        <v>4619.49</v>
      </c>
      <c r="V23">
        <f t="shared" si="4"/>
        <v>4639.2447675000003</v>
      </c>
      <c r="W23">
        <f t="shared" si="4"/>
        <v>4630.3091075000002</v>
      </c>
      <c r="X23">
        <f t="shared" si="5"/>
        <v>4618.1843399999998</v>
      </c>
      <c r="Y23">
        <f t="shared" si="5"/>
        <v>4620.5447800000002</v>
      </c>
      <c r="Z23">
        <f t="shared" si="6"/>
        <v>4657.126945</v>
      </c>
      <c r="AA23">
        <f t="shared" si="7"/>
        <v>4626.1302100000003</v>
      </c>
      <c r="AB23">
        <f t="shared" si="8"/>
        <v>4613.8147974999993</v>
      </c>
      <c r="AC23">
        <f t="shared" si="9"/>
        <v>4614.26451</v>
      </c>
      <c r="AF23">
        <f t="shared" si="15"/>
        <v>1775133900</v>
      </c>
      <c r="AG23" t="str">
        <f t="shared" si="16"/>
        <v>XAUUSD</v>
      </c>
      <c r="AH23" t="str">
        <f t="shared" si="17"/>
        <v>M5</v>
      </c>
      <c r="AI23" s="19">
        <f t="shared" si="10"/>
        <v>4619.49</v>
      </c>
      <c r="AJ23" s="19">
        <f t="shared" si="11"/>
        <v>4639.2447675000003</v>
      </c>
      <c r="AK23" s="19">
        <f t="shared" si="12"/>
        <v>4630.3091075000002</v>
      </c>
      <c r="AL23" s="19">
        <f t="shared" si="18"/>
        <v>8.9356600000000981</v>
      </c>
      <c r="AM23" s="28" t="str">
        <f t="shared" si="13"/>
        <v>Bullish</v>
      </c>
      <c r="AN23" s="28" t="str">
        <f t="shared" si="19"/>
        <v>Bullish</v>
      </c>
      <c r="AO23">
        <f>IF(Z23&lt;&gt;"",Z23,"")</f>
        <v>4657.126945</v>
      </c>
      <c r="AP23">
        <f>IF(AB23&lt;&gt;"",AB23,"")</f>
        <v>4613.8147974999993</v>
      </c>
      <c r="AQ23">
        <f t="shared" si="23"/>
        <v>10</v>
      </c>
      <c r="AR23" s="16">
        <f>IF(SLOPE($AO$2:$AO$13,$AQ$2:$AQ$13)&gt;0,MIN(3,ABS(SLOPE($AO$2:$AO$13,$AQ$2:$AQ$13))),IF(SLOPE($AO$2:$AO$13,$AQ$2:$AQ$13)&lt;-0.5,-0.5,0))</f>
        <v>0.82076083333341221</v>
      </c>
      <c r="AS23" s="16">
        <f>IF(SLOPE($AP$2:$AP$13,$AQ$2:$AQ$13)&lt;0,MAX(-3,-ABS(SLOPE($AP$2:$AP$13,$AQ$2:$AQ$13))),IF(SLOPE($AP$2:$AP$13,$AQ$2:$AQ$13)&gt;0.5,0.5,0))</f>
        <v>0.5</v>
      </c>
      <c r="AT23" s="18">
        <f t="shared" si="24"/>
        <v>4656.2800975000009</v>
      </c>
      <c r="AU23" s="18">
        <f t="shared" si="25"/>
        <v>4611.0639099999999</v>
      </c>
      <c r="AV23" s="18">
        <f>IF(AR23&gt;0,AT23+AR23,AT23)</f>
        <v>4657.1008583333341</v>
      </c>
      <c r="AW23" s="18">
        <f>IF(AS23&lt;0,AU23+AS23,AU23)</f>
        <v>4611.0639099999999</v>
      </c>
      <c r="AY23">
        <f t="shared" si="26"/>
        <v>-2.6086666665833036E-2</v>
      </c>
      <c r="AZ23">
        <f t="shared" si="27"/>
        <v>-2.7508874999994077</v>
      </c>
      <c r="BB23" s="19">
        <f t="shared" si="20"/>
        <v>1775133900</v>
      </c>
      <c r="BC23" s="19" t="str">
        <f t="shared" si="21"/>
        <v>XAUUSD</v>
      </c>
      <c r="BD23" s="19" t="str">
        <f t="shared" si="22"/>
        <v>M5</v>
      </c>
      <c r="BE23">
        <f>V23</f>
        <v>4639.2447675000003</v>
      </c>
      <c r="BF23">
        <f>W23</f>
        <v>4630.3091075000002</v>
      </c>
      <c r="BG23">
        <f>X23</f>
        <v>4618.1843399999998</v>
      </c>
      <c r="BH23">
        <f>Y23</f>
        <v>4620.5447800000002</v>
      </c>
      <c r="BI23">
        <f t="shared" si="28"/>
        <v>4657.1008583333341</v>
      </c>
      <c r="BJ23">
        <f t="shared" si="29"/>
        <v>4611.0639099999999</v>
      </c>
    </row>
    <row r="24" spans="1:62" x14ac:dyDescent="0.55000000000000004">
      <c r="A24">
        <f>ALGLIB_SSA_XAUUSD!J24</f>
        <v>1775134200</v>
      </c>
      <c r="B24" t="str">
        <f>_xlfn.XLOOKUP($A24,ALGLIB_SSA_XAUUSD!$A$2:$A$1001,ALGLIB_SSA_XAUUSD!$B$2:$B$1001,"",0)</f>
        <v/>
      </c>
      <c r="C24" t="str">
        <f>_xlfn.XLOOKUP($A24,ALGLIB_SSA_XAUUSD!$A$2:$A$1001,ALGLIB_SSA_XAUUSD!$C$2:$C$1001,"",0)</f>
        <v/>
      </c>
      <c r="D24" s="1">
        <f>D14+(D26-D14)*10/12</f>
        <v>4638.0233333333335</v>
      </c>
      <c r="E24" s="1">
        <f>E14+(E26-E14)*10/12</f>
        <v>4640.2531016666662</v>
      </c>
      <c r="F24" s="1">
        <f>F14+(F26-F14)*10/12</f>
        <v>4631.1064850000002</v>
      </c>
      <c r="G24" s="1">
        <f>G14+(G26-G14)*10/12</f>
        <v>4658.0418</v>
      </c>
      <c r="H24" s="1">
        <f>H14+(H26-H14)*10/12</f>
        <v>4614.6204516666667</v>
      </c>
      <c r="I24" t="str">
        <f>_xlfn.XLOOKUP($A24,ALGLIB_SSA_XAUUSD!$J$2:$J$1001,ALGLIB_SSA_XAUUSD!$K$2:$K$1001,"",0)</f>
        <v>XAUUSD</v>
      </c>
      <c r="J24" t="str">
        <f>_xlfn.XLOOKUP($A24,ALGLIB_SSA_XAUUSD!$J$2:$J$1001,ALGLIB_SSA_XAUUSD!$L$2:$L$1001,"",0)</f>
        <v>M5</v>
      </c>
      <c r="K24">
        <f>_xlfn.XLOOKUP($A24,ALGLIB_SSA_XAUUSD!$J$2:$J$1001,ALGLIB_SSA_XAUUSD!$M$2:$M$1001,"",0)</f>
        <v>4620.28</v>
      </c>
      <c r="L24">
        <f>_xlfn.XLOOKUP($A24,ALGLIB_SSA_XAUUSD!$J$2:$J$1001,ALGLIB_SSA_XAUUSD!$N$2:$N$1001,"",0)</f>
        <v>4612.5639000000001</v>
      </c>
      <c r="M24">
        <f>_xlfn.XLOOKUP($A24,ALGLIB_SSA_XAUUSD!$J$2:$J$1001,ALGLIB_SSA_XAUUSD!$O$2:$O$1001,"",0)</f>
        <v>4616.5543399999997</v>
      </c>
      <c r="N24">
        <f>_xlfn.XLOOKUP($A24,ALGLIB_SSA_XAUUSD!$J$2:$J$1001,ALGLIB_SSA_XAUUSD!$P$2:$P$1001,"",0)</f>
        <v>4622.2283100000004</v>
      </c>
      <c r="O24">
        <f>_xlfn.XLOOKUP($A24,ALGLIB_SSA_XAUUSD!$J$2:$J$1001,ALGLIB_SSA_XAUUSD!$Q$2:$Q$1001,"",0)</f>
        <v>4608.6792599999999</v>
      </c>
      <c r="R24">
        <f t="shared" si="2"/>
        <v>1775134200</v>
      </c>
      <c r="S24" t="str">
        <f t="shared" si="3"/>
        <v>XAUUSD</v>
      </c>
      <c r="T24" t="str">
        <f t="shared" si="3"/>
        <v>M5</v>
      </c>
      <c r="U24">
        <f t="shared" si="3"/>
        <v>4620.28</v>
      </c>
      <c r="V24">
        <f t="shared" si="4"/>
        <v>4640.2531016666662</v>
      </c>
      <c r="W24">
        <f t="shared" si="4"/>
        <v>4631.1064850000002</v>
      </c>
      <c r="X24">
        <f t="shared" si="5"/>
        <v>4612.5639000000001</v>
      </c>
      <c r="Y24">
        <f t="shared" si="5"/>
        <v>4616.5543399999997</v>
      </c>
      <c r="Z24">
        <f t="shared" si="6"/>
        <v>4658.0418</v>
      </c>
      <c r="AA24">
        <f t="shared" si="7"/>
        <v>4622.2283100000004</v>
      </c>
      <c r="AB24">
        <f t="shared" si="8"/>
        <v>4614.6204516666667</v>
      </c>
      <c r="AC24">
        <f t="shared" si="9"/>
        <v>4608.6792599999999</v>
      </c>
      <c r="AF24">
        <f t="shared" si="15"/>
        <v>1775134200</v>
      </c>
      <c r="AG24" t="str">
        <f t="shared" si="16"/>
        <v>XAUUSD</v>
      </c>
      <c r="AH24" t="str">
        <f t="shared" si="17"/>
        <v>M5</v>
      </c>
      <c r="AI24" s="19">
        <f t="shared" si="10"/>
        <v>4620.28</v>
      </c>
      <c r="AJ24" s="19">
        <f t="shared" si="11"/>
        <v>4640.2531016666662</v>
      </c>
      <c r="AK24" s="19">
        <f t="shared" si="12"/>
        <v>4631.1064850000002</v>
      </c>
      <c r="AL24" s="19">
        <f t="shared" si="18"/>
        <v>9.1466166666659774</v>
      </c>
      <c r="AM24" s="28" t="str">
        <f t="shared" si="13"/>
        <v>Bullish</v>
      </c>
      <c r="AN24" s="28" t="str">
        <f t="shared" si="19"/>
        <v>Bullish</v>
      </c>
      <c r="AO24">
        <f>IF(Z24&lt;&gt;"",Z24,"")</f>
        <v>4658.0418</v>
      </c>
      <c r="AP24">
        <f>IF(AB24&lt;&gt;"",AB24,"")</f>
        <v>4614.6204516666667</v>
      </c>
      <c r="AQ24">
        <f t="shared" si="23"/>
        <v>11</v>
      </c>
      <c r="AR24" s="16">
        <f>IF(SLOPE($AO$2:$AO$13,$AQ$2:$AQ$13)&gt;0,MIN(3,ABS(SLOPE($AO$2:$AO$13,$AQ$2:$AQ$13))),IF(SLOPE($AO$2:$AO$13,$AQ$2:$AQ$13)&lt;-0.5,-0.5,0))</f>
        <v>0.82076083333341221</v>
      </c>
      <c r="AS24" s="16">
        <f>IF(SLOPE($AP$2:$AP$13,$AQ$2:$AQ$13)&lt;0,MAX(-3,-ABS(SLOPE($AP$2:$AP$13,$AQ$2:$AQ$13))),IF(SLOPE($AP$2:$AP$13,$AQ$2:$AQ$13)&gt;0.5,0.5,0))</f>
        <v>0.5</v>
      </c>
      <c r="AT24" s="18">
        <f t="shared" si="24"/>
        <v>4657.1008583333341</v>
      </c>
      <c r="AU24" s="18">
        <f t="shared" si="25"/>
        <v>4611.5639099999999</v>
      </c>
      <c r="AV24" s="18">
        <f>IF(AR24&gt;0,AT24+AR24,AT24)</f>
        <v>4657.9216191666674</v>
      </c>
      <c r="AW24" s="18">
        <f>IF(AS24&lt;0,AU24+AS24,AU24)</f>
        <v>4611.5639099999999</v>
      </c>
      <c r="AY24">
        <f t="shared" si="26"/>
        <v>-0.1201808333325971</v>
      </c>
      <c r="AZ24">
        <f t="shared" si="27"/>
        <v>-3.056541666666817</v>
      </c>
      <c r="BB24" s="19">
        <f t="shared" si="20"/>
        <v>1775134200</v>
      </c>
      <c r="BC24" s="19" t="str">
        <f t="shared" si="21"/>
        <v>XAUUSD</v>
      </c>
      <c r="BD24" s="19" t="str">
        <f t="shared" si="22"/>
        <v>M5</v>
      </c>
      <c r="BE24">
        <f>V24</f>
        <v>4640.2531016666662</v>
      </c>
      <c r="BF24">
        <f>W24</f>
        <v>4631.1064850000002</v>
      </c>
      <c r="BG24">
        <f>X24</f>
        <v>4612.5639000000001</v>
      </c>
      <c r="BH24">
        <f>Y24</f>
        <v>4616.5543399999997</v>
      </c>
      <c r="BI24">
        <f t="shared" si="28"/>
        <v>4657.9216191666674</v>
      </c>
      <c r="BJ24">
        <f t="shared" si="29"/>
        <v>4611.5639099999999</v>
      </c>
    </row>
    <row r="25" spans="1:62" x14ac:dyDescent="0.55000000000000004">
      <c r="A25">
        <f>ALGLIB_SSA_XAUUSD!J25</f>
        <v>1775134500</v>
      </c>
      <c r="B25" t="str">
        <f>_xlfn.XLOOKUP($A25,ALGLIB_SSA_XAUUSD!$A$2:$A$1001,ALGLIB_SSA_XAUUSD!$B$2:$B$1001,"",0)</f>
        <v/>
      </c>
      <c r="C25" t="str">
        <f>_xlfn.XLOOKUP($A25,ALGLIB_SSA_XAUUSD!$A$2:$A$1001,ALGLIB_SSA_XAUUSD!$C$2:$C$1001,"",0)</f>
        <v/>
      </c>
      <c r="D25" s="1">
        <f>D14+(D26-D14)*11/12</f>
        <v>4641.6766666666663</v>
      </c>
      <c r="E25" s="1">
        <f>E14+(E26-E14)*11/12</f>
        <v>4641.2614358333331</v>
      </c>
      <c r="F25" s="1">
        <f>F14+(F26-F14)*11/12</f>
        <v>4631.9038625000003</v>
      </c>
      <c r="G25" s="1">
        <f>G14+(G26-G14)*11/12</f>
        <v>4658.956655</v>
      </c>
      <c r="H25" s="1">
        <f>H14+(H26-H14)*11/12</f>
        <v>4615.4261058333332</v>
      </c>
      <c r="I25" t="str">
        <f>_xlfn.XLOOKUP($A25,ALGLIB_SSA_XAUUSD!$J$2:$J$1001,ALGLIB_SSA_XAUUSD!$K$2:$K$1001,"",0)</f>
        <v>XAUUSD</v>
      </c>
      <c r="J25" t="str">
        <f>_xlfn.XLOOKUP($A25,ALGLIB_SSA_XAUUSD!$J$2:$J$1001,ALGLIB_SSA_XAUUSD!$L$2:$L$1001,"",0)</f>
        <v>M5</v>
      </c>
      <c r="K25">
        <f>_xlfn.XLOOKUP($A25,ALGLIB_SSA_XAUUSD!$J$2:$J$1001,ALGLIB_SSA_XAUUSD!$M$2:$M$1001,"",0)</f>
        <v>4601.49</v>
      </c>
      <c r="L25">
        <f>_xlfn.XLOOKUP($A25,ALGLIB_SSA_XAUUSD!$J$2:$J$1001,ALGLIB_SSA_XAUUSD!$N$2:$N$1001,"",0)</f>
        <v>4605.9618600000003</v>
      </c>
      <c r="M25">
        <f>_xlfn.XLOOKUP($A25,ALGLIB_SSA_XAUUSD!$J$2:$J$1001,ALGLIB_SSA_XAUUSD!$O$2:$O$1001,"",0)</f>
        <v>4611.2581</v>
      </c>
      <c r="N25">
        <f>_xlfn.XLOOKUP($A25,ALGLIB_SSA_XAUUSD!$J$2:$J$1001,ALGLIB_SSA_XAUUSD!$P$2:$P$1001,"",0)</f>
        <v>4616.9907400000002</v>
      </c>
      <c r="O25">
        <f>_xlfn.XLOOKUP($A25,ALGLIB_SSA_XAUUSD!$J$2:$J$1001,ALGLIB_SSA_XAUUSD!$Q$2:$Q$1001,"",0)</f>
        <v>4601.9813899999999</v>
      </c>
      <c r="R25">
        <f t="shared" si="2"/>
        <v>1775134500</v>
      </c>
      <c r="S25" t="str">
        <f t="shared" si="3"/>
        <v>XAUUSD</v>
      </c>
      <c r="T25" t="str">
        <f t="shared" si="3"/>
        <v>M5</v>
      </c>
      <c r="U25">
        <f t="shared" si="3"/>
        <v>4601.49</v>
      </c>
      <c r="V25">
        <f t="shared" si="4"/>
        <v>4641.2614358333331</v>
      </c>
      <c r="W25">
        <f t="shared" si="4"/>
        <v>4631.9038625000003</v>
      </c>
      <c r="X25">
        <f t="shared" si="5"/>
        <v>4605.9618600000003</v>
      </c>
      <c r="Y25">
        <f t="shared" si="5"/>
        <v>4611.2581</v>
      </c>
      <c r="Z25">
        <f t="shared" si="6"/>
        <v>4658.956655</v>
      </c>
      <c r="AA25">
        <f t="shared" si="7"/>
        <v>4616.9907400000002</v>
      </c>
      <c r="AB25">
        <f t="shared" si="8"/>
        <v>4615.4261058333332</v>
      </c>
      <c r="AC25">
        <f t="shared" si="9"/>
        <v>4601.9813899999999</v>
      </c>
      <c r="AF25">
        <f t="shared" si="15"/>
        <v>1775134500</v>
      </c>
      <c r="AG25" t="str">
        <f t="shared" si="16"/>
        <v>XAUUSD</v>
      </c>
      <c r="AH25" t="str">
        <f t="shared" si="17"/>
        <v>M5</v>
      </c>
      <c r="AI25" s="19">
        <f t="shared" si="10"/>
        <v>4601.49</v>
      </c>
      <c r="AJ25" s="19">
        <f t="shared" si="11"/>
        <v>4641.2614358333331</v>
      </c>
      <c r="AK25" s="19">
        <f t="shared" si="12"/>
        <v>4631.9038625000003</v>
      </c>
      <c r="AL25" s="19">
        <f t="shared" si="18"/>
        <v>9.3575733333327662</v>
      </c>
      <c r="AM25" s="28" t="str">
        <f t="shared" si="13"/>
        <v>Bullish</v>
      </c>
      <c r="AN25" s="28" t="str">
        <f t="shared" si="19"/>
        <v>Bullish</v>
      </c>
      <c r="AO25">
        <f>IF(Z25&lt;&gt;"",Z25,"")</f>
        <v>4658.956655</v>
      </c>
      <c r="AP25">
        <f>IF(AB25&lt;&gt;"",AB25,"")</f>
        <v>4615.4261058333332</v>
      </c>
      <c r="AQ25">
        <f t="shared" si="23"/>
        <v>12</v>
      </c>
      <c r="AR25" s="16">
        <f>IF(SLOPE($AO$2:$AO$13,$AQ$2:$AQ$13)&gt;0,MIN(3,ABS(SLOPE($AO$2:$AO$13,$AQ$2:$AQ$13))),IF(SLOPE($AO$2:$AO$13,$AQ$2:$AQ$13)&lt;-0.5,-0.5,0))</f>
        <v>0.82076083333341221</v>
      </c>
      <c r="AS25" s="16">
        <f>IF(SLOPE($AP$2:$AP$13,$AQ$2:$AQ$13)&lt;0,MAX(-3,-ABS(SLOPE($AP$2:$AP$13,$AQ$2:$AQ$13))),IF(SLOPE($AP$2:$AP$13,$AQ$2:$AQ$13)&gt;0.5,0.5,0))</f>
        <v>0.5</v>
      </c>
      <c r="AT25" s="18">
        <f t="shared" si="24"/>
        <v>4657.9216191666674</v>
      </c>
      <c r="AU25" s="18">
        <f t="shared" si="25"/>
        <v>4612.0639099999999</v>
      </c>
      <c r="AV25" s="18">
        <f>IF(AR25&gt;0,AT25+AR25,AT25)</f>
        <v>4658.7423800000006</v>
      </c>
      <c r="AW25" s="18">
        <f>IF(AS25&lt;0,AU25+AS25,AU25)</f>
        <v>4612.0639099999999</v>
      </c>
      <c r="AY25">
        <f t="shared" si="26"/>
        <v>-0.21427499999936117</v>
      </c>
      <c r="AZ25">
        <f t="shared" si="27"/>
        <v>-3.3621958333333168</v>
      </c>
      <c r="BB25" s="19">
        <f t="shared" si="20"/>
        <v>1775134500</v>
      </c>
      <c r="BC25" s="19" t="str">
        <f t="shared" si="21"/>
        <v>XAUUSD</v>
      </c>
      <c r="BD25" s="19" t="str">
        <f t="shared" si="22"/>
        <v>M5</v>
      </c>
      <c r="BE25">
        <f>V25</f>
        <v>4641.2614358333331</v>
      </c>
      <c r="BF25">
        <f>W25</f>
        <v>4631.9038625000003</v>
      </c>
      <c r="BG25">
        <f>X25</f>
        <v>4605.9618600000003</v>
      </c>
      <c r="BH25">
        <f>Y25</f>
        <v>4611.2581</v>
      </c>
      <c r="BI25">
        <f t="shared" si="28"/>
        <v>4658.7423800000006</v>
      </c>
      <c r="BJ25">
        <f t="shared" si="29"/>
        <v>4612.0639099999999</v>
      </c>
    </row>
    <row r="26" spans="1:62" x14ac:dyDescent="0.55000000000000004">
      <c r="A26">
        <f>ALGLIB_SSA_XAUUSD!J26</f>
        <v>1775134800</v>
      </c>
      <c r="B26" t="str">
        <f>_xlfn.XLOOKUP($A26,ALGLIB_SSA_XAUUSD!$A$2:$A$1001,ALGLIB_SSA_XAUUSD!$B$2:$B$1001,"",0)</f>
        <v>XAUUSD</v>
      </c>
      <c r="C26" t="str">
        <f>_xlfn.XLOOKUP($A26,ALGLIB_SSA_XAUUSD!$A$2:$A$1001,ALGLIB_SSA_XAUUSD!$C$2:$C$1001,"",0)</f>
        <v>H1</v>
      </c>
      <c r="D26" s="2">
        <f>_xlfn.XLOOKUP($A26,ALGLIB_SSA_XAUUSD!$A$2:$A$1001,ALGLIB_SSA_XAUUSD!$D$2:$D$1001,"",0)</f>
        <v>4645.33</v>
      </c>
      <c r="E26" s="2">
        <f>_xlfn.XLOOKUP($A26,ALGLIB_SSA_XAUUSD!$A$2:$A$1001,ALGLIB_SSA_XAUUSD!$E$2:$E$1001,"",0)</f>
        <v>4642.2697699999999</v>
      </c>
      <c r="F26" s="2">
        <f>_xlfn.XLOOKUP($A26,ALGLIB_SSA_XAUUSD!$A$2:$A$1001,ALGLIB_SSA_XAUUSD!$F$2:$F$1001,"",0)</f>
        <v>4632.7012400000003</v>
      </c>
      <c r="G26" s="2">
        <f>_xlfn.XLOOKUP($A26,ALGLIB_SSA_XAUUSD!$A$2:$A$1001,ALGLIB_SSA_XAUUSD!$G$2:$G$1001,"",0)</f>
        <v>4659.8715099999999</v>
      </c>
      <c r="H26" s="2">
        <f>_xlfn.XLOOKUP($A26,ALGLIB_SSA_XAUUSD!$A$2:$A$1001,ALGLIB_SSA_XAUUSD!$H$2:$H$1001,"",0)</f>
        <v>4616.2317599999997</v>
      </c>
      <c r="I26" t="str">
        <f>_xlfn.XLOOKUP($A26,ALGLIB_SSA_XAUUSD!$J$2:$J$1001,ALGLIB_SSA_XAUUSD!$K$2:$K$1001,"",0)</f>
        <v>XAUUSD</v>
      </c>
      <c r="J26" t="str">
        <f>_xlfn.XLOOKUP($A26,ALGLIB_SSA_XAUUSD!$J$2:$J$1001,ALGLIB_SSA_XAUUSD!$L$2:$L$1001,"",0)</f>
        <v>M5</v>
      </c>
      <c r="K26">
        <f>_xlfn.XLOOKUP($A26,ALGLIB_SSA_XAUUSD!$J$2:$J$1001,ALGLIB_SSA_XAUUSD!$M$2:$M$1001,"",0)</f>
        <v>4595.07</v>
      </c>
      <c r="L26">
        <f>_xlfn.XLOOKUP($A26,ALGLIB_SSA_XAUUSD!$J$2:$J$1001,ALGLIB_SSA_XAUUSD!$N$2:$N$1001,"",0)</f>
        <v>4599.3973800000003</v>
      </c>
      <c r="M26">
        <f>_xlfn.XLOOKUP($A26,ALGLIB_SSA_XAUUSD!$J$2:$J$1001,ALGLIB_SSA_XAUUSD!$O$2:$O$1001,"",0)</f>
        <v>4605.3277399999997</v>
      </c>
      <c r="N26">
        <f>_xlfn.XLOOKUP($A26,ALGLIB_SSA_XAUUSD!$J$2:$J$1001,ALGLIB_SSA_XAUUSD!$P$2:$P$1001,"",0)</f>
        <v>4611.0778300000002</v>
      </c>
      <c r="O26">
        <f>_xlfn.XLOOKUP($A26,ALGLIB_SSA_XAUUSD!$J$2:$J$1001,ALGLIB_SSA_XAUUSD!$Q$2:$Q$1001,"",0)</f>
        <v>4595.15834</v>
      </c>
      <c r="R26">
        <f t="shared" si="2"/>
        <v>1775134800</v>
      </c>
      <c r="S26" t="str">
        <f t="shared" si="3"/>
        <v>XAUUSD</v>
      </c>
      <c r="T26" t="str">
        <f t="shared" si="3"/>
        <v>M5</v>
      </c>
      <c r="U26">
        <f t="shared" si="3"/>
        <v>4595.07</v>
      </c>
      <c r="V26">
        <f t="shared" si="4"/>
        <v>4642.2697699999999</v>
      </c>
      <c r="W26">
        <f t="shared" si="4"/>
        <v>4632.7012400000003</v>
      </c>
      <c r="X26">
        <f t="shared" si="5"/>
        <v>4599.3973800000003</v>
      </c>
      <c r="Y26">
        <f t="shared" si="5"/>
        <v>4605.3277399999997</v>
      </c>
      <c r="Z26">
        <f t="shared" si="6"/>
        <v>4659.8715099999999</v>
      </c>
      <c r="AA26">
        <f t="shared" si="7"/>
        <v>4611.0778300000002</v>
      </c>
      <c r="AB26">
        <f t="shared" si="8"/>
        <v>4616.2317599999997</v>
      </c>
      <c r="AC26">
        <f t="shared" si="9"/>
        <v>4595.15834</v>
      </c>
      <c r="AF26">
        <f t="shared" si="15"/>
        <v>1775134800</v>
      </c>
      <c r="AG26" t="str">
        <f t="shared" si="16"/>
        <v>XAUUSD</v>
      </c>
      <c r="AH26" t="str">
        <f t="shared" si="17"/>
        <v>M5</v>
      </c>
      <c r="AI26" s="19">
        <f t="shared" si="10"/>
        <v>4595.07</v>
      </c>
      <c r="AJ26" s="19">
        <f t="shared" si="11"/>
        <v>4642.2697699999999</v>
      </c>
      <c r="AK26" s="19">
        <f t="shared" si="12"/>
        <v>4632.7012400000003</v>
      </c>
      <c r="AL26" s="19">
        <f t="shared" si="18"/>
        <v>9.568529999999555</v>
      </c>
      <c r="AM26" s="28" t="str">
        <f t="shared" si="13"/>
        <v>Bullish</v>
      </c>
      <c r="AN26" s="28" t="str">
        <f t="shared" si="19"/>
        <v>Bullish</v>
      </c>
      <c r="AO26">
        <f>IF(Z26&lt;&gt;"",Z26,"")</f>
        <v>4659.8715099999999</v>
      </c>
      <c r="AP26">
        <f>IF(AB26&lt;&gt;"",AB26,"")</f>
        <v>4616.2317599999997</v>
      </c>
      <c r="AQ26">
        <f t="shared" si="23"/>
        <v>1</v>
      </c>
      <c r="AR26" s="17">
        <f>IF(SLOPE($AO$14:$AO$25,$AQ$14:$AQ$25)&gt;0,MIN(3,ABS(SLOPE($AO$14:$AO$25,$AQ$14:$AQ$25))),IF(SLOPE($AO$14:$AO$25,$AQ$14:$AQ$25)&lt;-0.5,-0.5,0))</f>
        <v>0.91485499999998865</v>
      </c>
      <c r="AS26" s="17">
        <f>IF(SLOPE($AP$14:$AP$25,$AQ$14:$AQ$25)&lt;0,MAX(-3,-ABS(SLOPE($AP$14:$AP$25,$AQ$14:$AQ$25))),IF(SLOPE($AP$14:$AP$25,$AQ$14:$AQ$25)&gt;0.5,0.5,0))</f>
        <v>0.5</v>
      </c>
      <c r="AT26" s="10">
        <f>($AO$26+(AR26*(AQ26-1)))</f>
        <v>4659.8715099999999</v>
      </c>
      <c r="AU26" s="10">
        <f>($AP$26+(AS26*(AQ26-1)))</f>
        <v>4616.2317599999997</v>
      </c>
      <c r="AV26" s="18">
        <f>IF(AR26&gt;0,AT26+AR26,AT26)</f>
        <v>4660.7863649999999</v>
      </c>
      <c r="AW26" s="18">
        <f>IF(AS26&lt;0,AU26+AS26,AU26)</f>
        <v>4616.2317599999997</v>
      </c>
      <c r="AY26">
        <f t="shared" si="26"/>
        <v>0.91485499999998865</v>
      </c>
      <c r="AZ26">
        <f t="shared" si="27"/>
        <v>0</v>
      </c>
      <c r="BB26" s="19">
        <f t="shared" si="20"/>
        <v>1775134800</v>
      </c>
      <c r="BC26" s="19" t="str">
        <f t="shared" si="21"/>
        <v>XAUUSD</v>
      </c>
      <c r="BD26" s="19" t="str">
        <f t="shared" si="22"/>
        <v>M5</v>
      </c>
      <c r="BE26">
        <f>V26</f>
        <v>4642.2697699999999</v>
      </c>
      <c r="BF26">
        <f>W26</f>
        <v>4632.7012400000003</v>
      </c>
      <c r="BG26">
        <f>X26</f>
        <v>4599.3973800000003</v>
      </c>
      <c r="BH26">
        <f>Y26</f>
        <v>4605.3277399999997</v>
      </c>
      <c r="BI26">
        <f t="shared" si="28"/>
        <v>4660.7863649999999</v>
      </c>
      <c r="BJ26">
        <f t="shared" si="29"/>
        <v>4616.2317599999997</v>
      </c>
    </row>
    <row r="27" spans="1:62" x14ac:dyDescent="0.55000000000000004">
      <c r="A27">
        <f>ALGLIB_SSA_XAUUSD!J27</f>
        <v>1775135100</v>
      </c>
      <c r="B27" t="str">
        <f>_xlfn.XLOOKUP($A27,ALGLIB_SSA_XAUUSD!$A$2:$A$1001,ALGLIB_SSA_XAUUSD!$B$2:$B$1001,"",0)</f>
        <v/>
      </c>
      <c r="C27" t="str">
        <f>_xlfn.XLOOKUP($A27,ALGLIB_SSA_XAUUSD!$A$2:$A$1001,ALGLIB_SSA_XAUUSD!$C$2:$C$1001,"",0)</f>
        <v/>
      </c>
      <c r="D27" s="1">
        <f>D26+(D38-D26)*1/12</f>
        <v>4648.3291666666664</v>
      </c>
      <c r="E27" s="1">
        <f>E26+(E38-E26)*1/12</f>
        <v>4643.2030041666667</v>
      </c>
      <c r="F27" s="1">
        <f>F26+(F38-F26)*1/12</f>
        <v>4633.5665458333333</v>
      </c>
      <c r="G27" s="1">
        <f>G26+(G38-G26)*1/12</f>
        <v>4660.7139649999999</v>
      </c>
      <c r="H27" s="1">
        <f>H26+(H38-H26)*1/12</f>
        <v>4617.1564008333335</v>
      </c>
      <c r="I27" t="str">
        <f>_xlfn.XLOOKUP($A27,ALGLIB_SSA_XAUUSD!$J$2:$J$1001,ALGLIB_SSA_XAUUSD!$K$2:$K$1001,"",0)</f>
        <v>XAUUSD</v>
      </c>
      <c r="J27" t="str">
        <f>_xlfn.XLOOKUP($A27,ALGLIB_SSA_XAUUSD!$J$2:$J$1001,ALGLIB_SSA_XAUUSD!$L$2:$L$1001,"",0)</f>
        <v>M5</v>
      </c>
      <c r="K27">
        <f>_xlfn.XLOOKUP($A27,ALGLIB_SSA_XAUUSD!$J$2:$J$1001,ALGLIB_SSA_XAUUSD!$M$2:$M$1001,"",0)</f>
        <v>4600.43</v>
      </c>
      <c r="L27">
        <f>_xlfn.XLOOKUP($A27,ALGLIB_SSA_XAUUSD!$J$2:$J$1001,ALGLIB_SSA_XAUUSD!$N$2:$N$1001,"",0)</f>
        <v>4593.7296200000001</v>
      </c>
      <c r="M27">
        <f>_xlfn.XLOOKUP($A27,ALGLIB_SSA_XAUUSD!$J$2:$J$1001,ALGLIB_SSA_XAUUSD!$O$2:$O$1001,"",0)</f>
        <v>4599.5286800000003</v>
      </c>
      <c r="N27">
        <f>_xlfn.XLOOKUP($A27,ALGLIB_SSA_XAUUSD!$J$2:$J$1001,ALGLIB_SSA_XAUUSD!$P$2:$P$1001,"",0)</f>
        <v>4605.5109499999999</v>
      </c>
      <c r="O27">
        <f>_xlfn.XLOOKUP($A27,ALGLIB_SSA_XAUUSD!$J$2:$J$1001,ALGLIB_SSA_XAUUSD!$Q$2:$Q$1001,"",0)</f>
        <v>4589.1928900000003</v>
      </c>
      <c r="R27">
        <f t="shared" si="2"/>
        <v>1775135100</v>
      </c>
      <c r="S27" t="str">
        <f t="shared" si="3"/>
        <v>XAUUSD</v>
      </c>
      <c r="T27" t="str">
        <f t="shared" si="3"/>
        <v>M5</v>
      </c>
      <c r="U27">
        <f t="shared" si="3"/>
        <v>4600.43</v>
      </c>
      <c r="V27">
        <f t="shared" si="4"/>
        <v>4643.2030041666667</v>
      </c>
      <c r="W27">
        <f t="shared" si="4"/>
        <v>4633.5665458333333</v>
      </c>
      <c r="X27">
        <f t="shared" si="5"/>
        <v>4593.7296200000001</v>
      </c>
      <c r="Y27">
        <f t="shared" si="5"/>
        <v>4599.5286800000003</v>
      </c>
      <c r="Z27">
        <f t="shared" si="6"/>
        <v>4660.7139649999999</v>
      </c>
      <c r="AA27">
        <f t="shared" si="7"/>
        <v>4605.5109499999999</v>
      </c>
      <c r="AB27">
        <f t="shared" si="8"/>
        <v>4617.1564008333335</v>
      </c>
      <c r="AC27">
        <f t="shared" si="9"/>
        <v>4589.1928900000003</v>
      </c>
      <c r="AF27">
        <f t="shared" si="15"/>
        <v>1775135100</v>
      </c>
      <c r="AG27" t="str">
        <f t="shared" si="16"/>
        <v>XAUUSD</v>
      </c>
      <c r="AH27" t="str">
        <f t="shared" si="17"/>
        <v>M5</v>
      </c>
      <c r="AI27" s="19">
        <f t="shared" si="10"/>
        <v>4600.43</v>
      </c>
      <c r="AJ27" s="19">
        <f t="shared" si="11"/>
        <v>4643.2030041666667</v>
      </c>
      <c r="AK27" s="19">
        <f t="shared" si="12"/>
        <v>4633.5665458333333</v>
      </c>
      <c r="AL27" s="19">
        <f t="shared" si="18"/>
        <v>9.636458333333394</v>
      </c>
      <c r="AM27" s="28" t="str">
        <f t="shared" si="13"/>
        <v>Bullish</v>
      </c>
      <c r="AN27" s="28" t="str">
        <f t="shared" si="19"/>
        <v>Bullish</v>
      </c>
      <c r="AO27">
        <f>IF(Z27&lt;&gt;"",Z27,"")</f>
        <v>4660.7139649999999</v>
      </c>
      <c r="AP27">
        <f>IF(AB27&lt;&gt;"",AB27,"")</f>
        <v>4617.1564008333335</v>
      </c>
      <c r="AQ27">
        <f t="shared" si="23"/>
        <v>2</v>
      </c>
      <c r="AR27" s="16">
        <f>IF(SLOPE($AO$14:$AO$25,$AQ$14:$AQ$25)&gt;0,MIN(3,ABS(SLOPE($AO$14:$AO$25,$AQ$14:$AQ$25))),IF(SLOPE($AO$14:$AO$25,$AQ$14:$AQ$25)&lt;-0.5,-0.5,0))</f>
        <v>0.91485499999998865</v>
      </c>
      <c r="AS27" s="16">
        <f>IF(SLOPE($AP$14:$AP$25,$AQ$14:$AQ$25)&lt;0,MAX(-3,-ABS(SLOPE($AP$14:$AP$25,$AQ$14:$AQ$25))),IF(SLOPE($AP$14:$AP$25,$AQ$14:$AQ$25)&gt;0.5,0.5,0))</f>
        <v>0.5</v>
      </c>
      <c r="AT27" s="18">
        <f t="shared" ref="AT27:AT37" si="30">($AO$26+(AR27*(AQ27-1)))</f>
        <v>4660.7863649999999</v>
      </c>
      <c r="AU27" s="18">
        <f t="shared" ref="AU27:AU37" si="31">($AP$26+(AS27*(AQ27-1)))</f>
        <v>4616.7317599999997</v>
      </c>
      <c r="AV27" s="18">
        <f>IF(AR27&gt;0,AT27+AR27,AT27)</f>
        <v>4661.7012199999999</v>
      </c>
      <c r="AW27" s="18">
        <f>IF(AS27&lt;0,AU27+AS27,AU27)</f>
        <v>4616.7317599999997</v>
      </c>
      <c r="AY27">
        <f t="shared" si="26"/>
        <v>0.98725500000000466</v>
      </c>
      <c r="AZ27">
        <f t="shared" si="27"/>
        <v>-0.42464083333379676</v>
      </c>
      <c r="BB27" s="19">
        <f t="shared" si="20"/>
        <v>1775135100</v>
      </c>
      <c r="BC27" s="19" t="str">
        <f t="shared" si="21"/>
        <v>XAUUSD</v>
      </c>
      <c r="BD27" s="19" t="str">
        <f t="shared" si="22"/>
        <v>M5</v>
      </c>
      <c r="BE27">
        <f>V27</f>
        <v>4643.2030041666667</v>
      </c>
      <c r="BF27">
        <f>W27</f>
        <v>4633.5665458333333</v>
      </c>
      <c r="BG27">
        <f>X27</f>
        <v>4593.7296200000001</v>
      </c>
      <c r="BH27">
        <f>Y27</f>
        <v>4599.5286800000003</v>
      </c>
      <c r="BI27">
        <f t="shared" si="28"/>
        <v>4661.7012199999999</v>
      </c>
      <c r="BJ27">
        <f t="shared" si="29"/>
        <v>4616.7317599999997</v>
      </c>
    </row>
    <row r="28" spans="1:62" x14ac:dyDescent="0.55000000000000004">
      <c r="A28">
        <f>ALGLIB_SSA_XAUUSD!J28</f>
        <v>1775135400</v>
      </c>
      <c r="B28" t="str">
        <f>_xlfn.XLOOKUP($A28,ALGLIB_SSA_XAUUSD!$A$2:$A$1001,ALGLIB_SSA_XAUUSD!$B$2:$B$1001,"",0)</f>
        <v/>
      </c>
      <c r="C28" t="str">
        <f>_xlfn.XLOOKUP($A28,ALGLIB_SSA_XAUUSD!$A$2:$A$1001,ALGLIB_SSA_XAUUSD!$C$2:$C$1001,"",0)</f>
        <v/>
      </c>
      <c r="D28" s="1">
        <f>D26+(D38-D26)*2/12</f>
        <v>4651.3283333333329</v>
      </c>
      <c r="E28" s="1">
        <f>E26+(E38-E26)*2/12</f>
        <v>4644.1362383333335</v>
      </c>
      <c r="F28" s="1">
        <f>F26+(F38-F26)*2/12</f>
        <v>4634.4318516666672</v>
      </c>
      <c r="G28" s="1">
        <f>G26+(G38-G26)*2/12</f>
        <v>4661.5564199999999</v>
      </c>
      <c r="H28" s="1">
        <f>H26+(H38-H26)*2/12</f>
        <v>4618.0810416666664</v>
      </c>
      <c r="I28" t="str">
        <f>_xlfn.XLOOKUP($A28,ALGLIB_SSA_XAUUSD!$J$2:$J$1001,ALGLIB_SSA_XAUUSD!$K$2:$K$1001,"",0)</f>
        <v>XAUUSD</v>
      </c>
      <c r="J28" t="str">
        <f>_xlfn.XLOOKUP($A28,ALGLIB_SSA_XAUUSD!$J$2:$J$1001,ALGLIB_SSA_XAUUSD!$L$2:$L$1001,"",0)</f>
        <v>M5</v>
      </c>
      <c r="K28">
        <f>_xlfn.XLOOKUP($A28,ALGLIB_SSA_XAUUSD!$J$2:$J$1001,ALGLIB_SSA_XAUUSD!$M$2:$M$1001,"",0)</f>
        <v>4587.6099999999997</v>
      </c>
      <c r="L28">
        <f>_xlfn.XLOOKUP($A28,ALGLIB_SSA_XAUUSD!$J$2:$J$1001,ALGLIB_SSA_XAUUSD!$N$2:$N$1001,"",0)</f>
        <v>4589.5883400000002</v>
      </c>
      <c r="M28">
        <f>_xlfn.XLOOKUP($A28,ALGLIB_SSA_XAUUSD!$J$2:$J$1001,ALGLIB_SSA_XAUUSD!$O$2:$O$1001,"",0)</f>
        <v>4594.5585099999998</v>
      </c>
      <c r="N28">
        <f>_xlfn.XLOOKUP($A28,ALGLIB_SSA_XAUUSD!$J$2:$J$1001,ALGLIB_SSA_XAUUSD!$P$2:$P$1001,"",0)</f>
        <v>4600.8793999999998</v>
      </c>
      <c r="O28">
        <f>_xlfn.XLOOKUP($A28,ALGLIB_SSA_XAUUSD!$J$2:$J$1001,ALGLIB_SSA_XAUUSD!$Q$2:$Q$1001,"",0)</f>
        <v>4584.5234700000001</v>
      </c>
      <c r="R28">
        <f t="shared" si="2"/>
        <v>1775135400</v>
      </c>
      <c r="S28" t="str">
        <f t="shared" si="3"/>
        <v>XAUUSD</v>
      </c>
      <c r="T28" t="str">
        <f t="shared" si="3"/>
        <v>M5</v>
      </c>
      <c r="U28">
        <f t="shared" si="3"/>
        <v>4587.6099999999997</v>
      </c>
      <c r="V28">
        <f t="shared" si="4"/>
        <v>4644.1362383333335</v>
      </c>
      <c r="W28">
        <f t="shared" si="4"/>
        <v>4634.4318516666672</v>
      </c>
      <c r="X28">
        <f t="shared" si="5"/>
        <v>4589.5883400000002</v>
      </c>
      <c r="Y28">
        <f t="shared" si="5"/>
        <v>4594.5585099999998</v>
      </c>
      <c r="Z28">
        <f t="shared" si="6"/>
        <v>4661.5564199999999</v>
      </c>
      <c r="AA28">
        <f t="shared" si="7"/>
        <v>4600.8793999999998</v>
      </c>
      <c r="AB28">
        <f t="shared" si="8"/>
        <v>4618.0810416666664</v>
      </c>
      <c r="AC28">
        <f t="shared" si="9"/>
        <v>4584.5234700000001</v>
      </c>
      <c r="AF28">
        <f t="shared" si="15"/>
        <v>1775135400</v>
      </c>
      <c r="AG28" t="str">
        <f t="shared" si="16"/>
        <v>XAUUSD</v>
      </c>
      <c r="AH28" t="str">
        <f t="shared" si="17"/>
        <v>M5</v>
      </c>
      <c r="AI28" s="19">
        <f t="shared" si="10"/>
        <v>4587.6099999999997</v>
      </c>
      <c r="AJ28" s="19">
        <f t="shared" si="11"/>
        <v>4644.1362383333335</v>
      </c>
      <c r="AK28" s="19">
        <f t="shared" si="12"/>
        <v>4634.4318516666672</v>
      </c>
      <c r="AL28" s="19">
        <f t="shared" si="18"/>
        <v>9.7043866666663234</v>
      </c>
      <c r="AM28" s="28" t="str">
        <f t="shared" si="13"/>
        <v>Bullish</v>
      </c>
      <c r="AN28" s="28" t="str">
        <f t="shared" si="19"/>
        <v>Bullish</v>
      </c>
      <c r="AO28">
        <f>IF(Z28&lt;&gt;"",Z28,"")</f>
        <v>4661.5564199999999</v>
      </c>
      <c r="AP28">
        <f>IF(AB28&lt;&gt;"",AB28,"")</f>
        <v>4618.0810416666664</v>
      </c>
      <c r="AQ28">
        <f t="shared" si="23"/>
        <v>3</v>
      </c>
      <c r="AR28" s="16">
        <f>IF(SLOPE($AO$14:$AO$25,$AQ$14:$AQ$25)&gt;0,MIN(3,ABS(SLOPE($AO$14:$AO$25,$AQ$14:$AQ$25))),IF(SLOPE($AO$14:$AO$25,$AQ$14:$AQ$25)&lt;-0.5,-0.5,0))</f>
        <v>0.91485499999998865</v>
      </c>
      <c r="AS28" s="16">
        <f>IF(SLOPE($AP$14:$AP$25,$AQ$14:$AQ$25)&lt;0,MAX(-3,-ABS(SLOPE($AP$14:$AP$25,$AQ$14:$AQ$25))),IF(SLOPE($AP$14:$AP$25,$AQ$14:$AQ$25)&gt;0.5,0.5,0))</f>
        <v>0.5</v>
      </c>
      <c r="AT28" s="18">
        <f t="shared" si="30"/>
        <v>4661.7012199999999</v>
      </c>
      <c r="AU28" s="18">
        <f t="shared" si="31"/>
        <v>4617.2317599999997</v>
      </c>
      <c r="AV28" s="18">
        <f>IF(AR28&gt;0,AT28+AR28,AT28)</f>
        <v>4662.6160749999999</v>
      </c>
      <c r="AW28" s="18">
        <f>IF(AS28&lt;0,AU28+AS28,AU28)</f>
        <v>4617.2317599999997</v>
      </c>
      <c r="AY28">
        <f t="shared" si="26"/>
        <v>1.0596550000000207</v>
      </c>
      <c r="AZ28">
        <f t="shared" si="27"/>
        <v>-0.84928166666668403</v>
      </c>
      <c r="BB28" s="19">
        <f t="shared" si="20"/>
        <v>1775135400</v>
      </c>
      <c r="BC28" s="19" t="str">
        <f t="shared" si="21"/>
        <v>XAUUSD</v>
      </c>
      <c r="BD28" s="19" t="str">
        <f t="shared" si="22"/>
        <v>M5</v>
      </c>
      <c r="BE28">
        <f>V28</f>
        <v>4644.1362383333335</v>
      </c>
      <c r="BF28">
        <f>W28</f>
        <v>4634.4318516666672</v>
      </c>
      <c r="BG28">
        <f>X28</f>
        <v>4589.5883400000002</v>
      </c>
      <c r="BH28">
        <f>Y28</f>
        <v>4594.5585099999998</v>
      </c>
      <c r="BI28">
        <f t="shared" si="28"/>
        <v>4662.6160749999999</v>
      </c>
      <c r="BJ28">
        <f t="shared" si="29"/>
        <v>4617.2317599999997</v>
      </c>
    </row>
    <row r="29" spans="1:62" x14ac:dyDescent="0.55000000000000004">
      <c r="A29">
        <f>ALGLIB_SSA_XAUUSD!J29</f>
        <v>1775135700</v>
      </c>
      <c r="B29" t="str">
        <f>_xlfn.XLOOKUP($A29,ALGLIB_SSA_XAUUSD!$A$2:$A$1001,ALGLIB_SSA_XAUUSD!$B$2:$B$1001,"",0)</f>
        <v/>
      </c>
      <c r="C29" t="str">
        <f>_xlfn.XLOOKUP($A29,ALGLIB_SSA_XAUUSD!$A$2:$A$1001,ALGLIB_SSA_XAUUSD!$C$2:$C$1001,"",0)</f>
        <v/>
      </c>
      <c r="D29" s="1">
        <f>D26+(D38-D26)*3/12</f>
        <v>4654.3274999999994</v>
      </c>
      <c r="E29" s="1">
        <f>E26+(E38-E26)*3/12</f>
        <v>4645.0694724999994</v>
      </c>
      <c r="F29" s="1">
        <f>F26+(F38-F26)*3/12</f>
        <v>4635.2971575000001</v>
      </c>
      <c r="G29" s="1">
        <f>G26+(G38-G26)*3/12</f>
        <v>4662.3988749999999</v>
      </c>
      <c r="H29" s="1">
        <f>H26+(H38-H26)*3/12</f>
        <v>4619.0056824999992</v>
      </c>
      <c r="I29" t="str">
        <f>_xlfn.XLOOKUP($A29,ALGLIB_SSA_XAUUSD!$J$2:$J$1001,ALGLIB_SSA_XAUUSD!$K$2:$K$1001,"",0)</f>
        <v>XAUUSD</v>
      </c>
      <c r="J29" t="str">
        <f>_xlfn.XLOOKUP($A29,ALGLIB_SSA_XAUUSD!$J$2:$J$1001,ALGLIB_SSA_XAUUSD!$L$2:$L$1001,"",0)</f>
        <v>M5</v>
      </c>
      <c r="K29">
        <f>_xlfn.XLOOKUP($A29,ALGLIB_SSA_XAUUSD!$J$2:$J$1001,ALGLIB_SSA_XAUUSD!$M$2:$M$1001,"",0)</f>
        <v>4591.18</v>
      </c>
      <c r="L29">
        <f>_xlfn.XLOOKUP($A29,ALGLIB_SSA_XAUUSD!$J$2:$J$1001,ALGLIB_SSA_XAUUSD!$N$2:$N$1001,"",0)</f>
        <v>4587.7102100000002</v>
      </c>
      <c r="M29">
        <f>_xlfn.XLOOKUP($A29,ALGLIB_SSA_XAUUSD!$J$2:$J$1001,ALGLIB_SSA_XAUUSD!$O$2:$O$1001,"",0)</f>
        <v>4591.13436</v>
      </c>
      <c r="N29">
        <f>_xlfn.XLOOKUP($A29,ALGLIB_SSA_XAUUSD!$J$2:$J$1001,ALGLIB_SSA_XAUUSD!$P$2:$P$1001,"",0)</f>
        <v>4598.0306399999999</v>
      </c>
      <c r="O29">
        <f>_xlfn.XLOOKUP($A29,ALGLIB_SSA_XAUUSD!$J$2:$J$1001,ALGLIB_SSA_XAUUSD!$Q$2:$Q$1001,"",0)</f>
        <v>4581.7385199999999</v>
      </c>
      <c r="R29">
        <f t="shared" si="2"/>
        <v>1775135700</v>
      </c>
      <c r="S29" t="str">
        <f t="shared" si="3"/>
        <v>XAUUSD</v>
      </c>
      <c r="T29" t="str">
        <f t="shared" si="3"/>
        <v>M5</v>
      </c>
      <c r="U29">
        <f t="shared" si="3"/>
        <v>4591.18</v>
      </c>
      <c r="V29">
        <f t="shared" si="4"/>
        <v>4645.0694724999994</v>
      </c>
      <c r="W29">
        <f t="shared" si="4"/>
        <v>4635.2971575000001</v>
      </c>
      <c r="X29">
        <f t="shared" si="5"/>
        <v>4587.7102100000002</v>
      </c>
      <c r="Y29">
        <f t="shared" si="5"/>
        <v>4591.13436</v>
      </c>
      <c r="Z29">
        <f t="shared" si="6"/>
        <v>4662.3988749999999</v>
      </c>
      <c r="AA29">
        <f t="shared" si="7"/>
        <v>4598.0306399999999</v>
      </c>
      <c r="AB29">
        <f t="shared" si="8"/>
        <v>4619.0056824999992</v>
      </c>
      <c r="AC29">
        <f t="shared" si="9"/>
        <v>4581.7385199999999</v>
      </c>
      <c r="AF29">
        <f t="shared" si="15"/>
        <v>1775135700</v>
      </c>
      <c r="AG29" t="str">
        <f t="shared" si="16"/>
        <v>XAUUSD</v>
      </c>
      <c r="AH29" t="str">
        <f t="shared" si="17"/>
        <v>M5</v>
      </c>
      <c r="AI29" s="19">
        <f t="shared" si="10"/>
        <v>4591.18</v>
      </c>
      <c r="AJ29" s="19">
        <f t="shared" si="11"/>
        <v>4645.0694724999994</v>
      </c>
      <c r="AK29" s="19">
        <f t="shared" si="12"/>
        <v>4635.2971575000001</v>
      </c>
      <c r="AL29" s="19">
        <f t="shared" si="18"/>
        <v>9.7723149999992529</v>
      </c>
      <c r="AM29" s="28" t="str">
        <f t="shared" si="13"/>
        <v>Bullish</v>
      </c>
      <c r="AN29" s="28" t="str">
        <f t="shared" si="19"/>
        <v>Bullish</v>
      </c>
      <c r="AO29">
        <f>IF(Z29&lt;&gt;"",Z29,"")</f>
        <v>4662.3988749999999</v>
      </c>
      <c r="AP29">
        <f>IF(AB29&lt;&gt;"",AB29,"")</f>
        <v>4619.0056824999992</v>
      </c>
      <c r="AQ29">
        <f t="shared" si="23"/>
        <v>4</v>
      </c>
      <c r="AR29" s="16">
        <f>IF(SLOPE($AO$14:$AO$25,$AQ$14:$AQ$25)&gt;0,MIN(3,ABS(SLOPE($AO$14:$AO$25,$AQ$14:$AQ$25))),IF(SLOPE($AO$14:$AO$25,$AQ$14:$AQ$25)&lt;-0.5,-0.5,0))</f>
        <v>0.91485499999998865</v>
      </c>
      <c r="AS29" s="16">
        <f>IF(SLOPE($AP$14:$AP$25,$AQ$14:$AQ$25)&lt;0,MAX(-3,-ABS(SLOPE($AP$14:$AP$25,$AQ$14:$AQ$25))),IF(SLOPE($AP$14:$AP$25,$AQ$14:$AQ$25)&gt;0.5,0.5,0))</f>
        <v>0.5</v>
      </c>
      <c r="AT29" s="18">
        <f t="shared" si="30"/>
        <v>4662.6160749999999</v>
      </c>
      <c r="AU29" s="18">
        <f t="shared" si="31"/>
        <v>4617.7317599999997</v>
      </c>
      <c r="AV29" s="18">
        <f>IF(AR29&gt;0,AT29+AR29,AT29)</f>
        <v>4663.5309299999999</v>
      </c>
      <c r="AW29" s="18">
        <f>IF(AS29&lt;0,AU29+AS29,AU29)</f>
        <v>4617.7317599999997</v>
      </c>
      <c r="AY29">
        <f t="shared" si="26"/>
        <v>1.1320550000000367</v>
      </c>
      <c r="AZ29">
        <f t="shared" si="27"/>
        <v>-1.2739224999995713</v>
      </c>
      <c r="BB29" s="19">
        <f t="shared" si="20"/>
        <v>1775135700</v>
      </c>
      <c r="BC29" s="19" t="str">
        <f t="shared" si="21"/>
        <v>XAUUSD</v>
      </c>
      <c r="BD29" s="19" t="str">
        <f t="shared" si="22"/>
        <v>M5</v>
      </c>
      <c r="BE29">
        <f>V29</f>
        <v>4645.0694724999994</v>
      </c>
      <c r="BF29">
        <f>W29</f>
        <v>4635.2971575000001</v>
      </c>
      <c r="BG29">
        <f>X29</f>
        <v>4587.7102100000002</v>
      </c>
      <c r="BH29">
        <f>Y29</f>
        <v>4591.13436</v>
      </c>
      <c r="BI29">
        <f t="shared" si="28"/>
        <v>4663.5309299999999</v>
      </c>
      <c r="BJ29">
        <f t="shared" si="29"/>
        <v>4617.7317599999997</v>
      </c>
    </row>
    <row r="30" spans="1:62" x14ac:dyDescent="0.55000000000000004">
      <c r="A30">
        <f>ALGLIB_SSA_XAUUSD!J30</f>
        <v>1775136000</v>
      </c>
      <c r="B30" t="str">
        <f>_xlfn.XLOOKUP($A30,ALGLIB_SSA_XAUUSD!$A$2:$A$1001,ALGLIB_SSA_XAUUSD!$B$2:$B$1001,"",0)</f>
        <v/>
      </c>
      <c r="C30" t="str">
        <f>_xlfn.XLOOKUP($A30,ALGLIB_SSA_XAUUSD!$A$2:$A$1001,ALGLIB_SSA_XAUUSD!$C$2:$C$1001,"",0)</f>
        <v/>
      </c>
      <c r="D30" s="1">
        <f>D26+(D38-D26)*4/12</f>
        <v>4657.3266666666668</v>
      </c>
      <c r="E30" s="1">
        <f>E26+(E38-E26)*4/12</f>
        <v>4646.0027066666662</v>
      </c>
      <c r="F30" s="1">
        <f>F26+(F38-F26)*4/12</f>
        <v>4636.1624633333331</v>
      </c>
      <c r="G30" s="1">
        <f>G26+(G38-G26)*4/12</f>
        <v>4663.2413299999998</v>
      </c>
      <c r="H30" s="1">
        <f>H26+(H38-H26)*4/12</f>
        <v>4619.930323333333</v>
      </c>
      <c r="I30" t="str">
        <f>_xlfn.XLOOKUP($A30,ALGLIB_SSA_XAUUSD!$J$2:$J$1001,ALGLIB_SSA_XAUUSD!$K$2:$K$1001,"",0)</f>
        <v>XAUUSD</v>
      </c>
      <c r="J30" t="str">
        <f>_xlfn.XLOOKUP($A30,ALGLIB_SSA_XAUUSD!$J$2:$J$1001,ALGLIB_SSA_XAUUSD!$L$2:$L$1001,"",0)</f>
        <v>M5</v>
      </c>
      <c r="K30">
        <f>_xlfn.XLOOKUP($A30,ALGLIB_SSA_XAUUSD!$J$2:$J$1001,ALGLIB_SSA_XAUUSD!$M$2:$M$1001,"",0)</f>
        <v>4582.9799999999996</v>
      </c>
      <c r="L30">
        <f>_xlfn.XLOOKUP($A30,ALGLIB_SSA_XAUUSD!$J$2:$J$1001,ALGLIB_SSA_XAUUSD!$N$2:$N$1001,"",0)</f>
        <v>4588.3168400000004</v>
      </c>
      <c r="M30">
        <f>_xlfn.XLOOKUP($A30,ALGLIB_SSA_XAUUSD!$J$2:$J$1001,ALGLIB_SSA_XAUUSD!$O$2:$O$1001,"",0)</f>
        <v>4589.7255999999998</v>
      </c>
      <c r="N30">
        <f>_xlfn.XLOOKUP($A30,ALGLIB_SSA_XAUUSD!$J$2:$J$1001,ALGLIB_SSA_XAUUSD!$P$2:$P$1001,"",0)</f>
        <v>4597.5022099999996</v>
      </c>
      <c r="O30">
        <f>_xlfn.XLOOKUP($A30,ALGLIB_SSA_XAUUSD!$J$2:$J$1001,ALGLIB_SSA_XAUUSD!$Q$2:$Q$1001,"",0)</f>
        <v>4581.1429099999996</v>
      </c>
      <c r="R30">
        <f t="shared" si="2"/>
        <v>1775136000</v>
      </c>
      <c r="S30" t="str">
        <f t="shared" si="3"/>
        <v>XAUUSD</v>
      </c>
      <c r="T30" t="str">
        <f t="shared" si="3"/>
        <v>M5</v>
      </c>
      <c r="U30">
        <f t="shared" si="3"/>
        <v>4582.9799999999996</v>
      </c>
      <c r="V30">
        <f t="shared" si="4"/>
        <v>4646.0027066666662</v>
      </c>
      <c r="W30">
        <f t="shared" si="4"/>
        <v>4636.1624633333331</v>
      </c>
      <c r="X30">
        <f t="shared" si="5"/>
        <v>4588.3168400000004</v>
      </c>
      <c r="Y30">
        <f t="shared" si="5"/>
        <v>4589.7255999999998</v>
      </c>
      <c r="Z30">
        <f t="shared" si="6"/>
        <v>4663.2413299999998</v>
      </c>
      <c r="AA30">
        <f t="shared" si="7"/>
        <v>4597.5022099999996</v>
      </c>
      <c r="AB30">
        <f t="shared" si="8"/>
        <v>4619.930323333333</v>
      </c>
      <c r="AC30">
        <f t="shared" si="9"/>
        <v>4581.1429099999996</v>
      </c>
      <c r="AF30">
        <f t="shared" si="15"/>
        <v>1775136000</v>
      </c>
      <c r="AG30" t="str">
        <f t="shared" si="16"/>
        <v>XAUUSD</v>
      </c>
      <c r="AH30" t="str">
        <f t="shared" si="17"/>
        <v>M5</v>
      </c>
      <c r="AI30" s="19">
        <f t="shared" si="10"/>
        <v>4582.9799999999996</v>
      </c>
      <c r="AJ30" s="19">
        <f t="shared" si="11"/>
        <v>4646.0027066666662</v>
      </c>
      <c r="AK30" s="19">
        <f t="shared" si="12"/>
        <v>4636.1624633333331</v>
      </c>
      <c r="AL30" s="19">
        <f t="shared" si="18"/>
        <v>9.8402433333330919</v>
      </c>
      <c r="AM30" s="28" t="str">
        <f t="shared" si="13"/>
        <v>Bullish</v>
      </c>
      <c r="AN30" s="28" t="str">
        <f t="shared" si="19"/>
        <v>Bullish</v>
      </c>
      <c r="AO30">
        <f>IF(Z30&lt;&gt;"",Z30,"")</f>
        <v>4663.2413299999998</v>
      </c>
      <c r="AP30">
        <f>IF(AB30&lt;&gt;"",AB30,"")</f>
        <v>4619.930323333333</v>
      </c>
      <c r="AQ30">
        <f t="shared" si="23"/>
        <v>5</v>
      </c>
      <c r="AR30" s="16">
        <f>IF(SLOPE($AO$14:$AO$25,$AQ$14:$AQ$25)&gt;0,MIN(3,ABS(SLOPE($AO$14:$AO$25,$AQ$14:$AQ$25))),IF(SLOPE($AO$14:$AO$25,$AQ$14:$AQ$25)&lt;-0.5,-0.5,0))</f>
        <v>0.91485499999998865</v>
      </c>
      <c r="AS30" s="16">
        <f>IF(SLOPE($AP$14:$AP$25,$AQ$14:$AQ$25)&lt;0,MAX(-3,-ABS(SLOPE($AP$14:$AP$25,$AQ$14:$AQ$25))),IF(SLOPE($AP$14:$AP$25,$AQ$14:$AQ$25)&gt;0.5,0.5,0))</f>
        <v>0.5</v>
      </c>
      <c r="AT30" s="18">
        <f t="shared" si="30"/>
        <v>4663.5309299999999</v>
      </c>
      <c r="AU30" s="18">
        <f t="shared" si="31"/>
        <v>4618.2317599999997</v>
      </c>
      <c r="AV30" s="18">
        <f>IF(AR30&gt;0,AT30+AR30,AT30)</f>
        <v>4664.4457849999999</v>
      </c>
      <c r="AW30" s="18">
        <f>IF(AS30&lt;0,AU30+AS30,AU30)</f>
        <v>4618.2317599999997</v>
      </c>
      <c r="AY30">
        <f t="shared" si="26"/>
        <v>1.2044550000000527</v>
      </c>
      <c r="AZ30">
        <f t="shared" si="27"/>
        <v>-1.6985633333333681</v>
      </c>
      <c r="BB30" s="19">
        <f t="shared" si="20"/>
        <v>1775136000</v>
      </c>
      <c r="BC30" s="19" t="str">
        <f t="shared" si="21"/>
        <v>XAUUSD</v>
      </c>
      <c r="BD30" s="19" t="str">
        <f t="shared" si="22"/>
        <v>M5</v>
      </c>
      <c r="BE30">
        <f>V30</f>
        <v>4646.0027066666662</v>
      </c>
      <c r="BF30">
        <f>W30</f>
        <v>4636.1624633333331</v>
      </c>
      <c r="BG30">
        <f>X30</f>
        <v>4588.3168400000004</v>
      </c>
      <c r="BH30">
        <f>Y30</f>
        <v>4589.7255999999998</v>
      </c>
      <c r="BI30">
        <f t="shared" si="28"/>
        <v>4664.4457849999999</v>
      </c>
      <c r="BJ30">
        <f t="shared" si="29"/>
        <v>4618.2317599999997</v>
      </c>
    </row>
    <row r="31" spans="1:62" x14ac:dyDescent="0.55000000000000004">
      <c r="A31">
        <f>ALGLIB_SSA_XAUUSD!J31</f>
        <v>1775136300</v>
      </c>
      <c r="B31" t="str">
        <f>_xlfn.XLOOKUP($A31,ALGLIB_SSA_XAUUSD!$A$2:$A$1001,ALGLIB_SSA_XAUUSD!$B$2:$B$1001,"",0)</f>
        <v/>
      </c>
      <c r="C31" t="str">
        <f>_xlfn.XLOOKUP($A31,ALGLIB_SSA_XAUUSD!$A$2:$A$1001,ALGLIB_SSA_XAUUSD!$C$2:$C$1001,"",0)</f>
        <v/>
      </c>
      <c r="D31" s="1">
        <f>D26+(D38-D26)*5/12</f>
        <v>4660.3258333333333</v>
      </c>
      <c r="E31" s="1">
        <f>E26+(E38-E26)*5/12</f>
        <v>4646.935940833333</v>
      </c>
      <c r="F31" s="1">
        <f>F26+(F38-F26)*5/12</f>
        <v>4637.027769166667</v>
      </c>
      <c r="G31" s="1">
        <f>G26+(G38-G26)*5/12</f>
        <v>4664.0837849999998</v>
      </c>
      <c r="H31" s="1">
        <f>H26+(H38-H26)*5/12</f>
        <v>4620.8549641666668</v>
      </c>
      <c r="I31" t="str">
        <f>_xlfn.XLOOKUP($A31,ALGLIB_SSA_XAUUSD!$J$2:$J$1001,ALGLIB_SSA_XAUUSD!$K$2:$K$1001,"",0)</f>
        <v>XAUUSD</v>
      </c>
      <c r="J31" t="str">
        <f>_xlfn.XLOOKUP($A31,ALGLIB_SSA_XAUUSD!$J$2:$J$1001,ALGLIB_SSA_XAUUSD!$L$2:$L$1001,"",0)</f>
        <v>M5</v>
      </c>
      <c r="K31">
        <f>_xlfn.XLOOKUP($A31,ALGLIB_SSA_XAUUSD!$J$2:$J$1001,ALGLIB_SSA_XAUUSD!$M$2:$M$1001,"",0)</f>
        <v>4597.4799999999996</v>
      </c>
      <c r="L31">
        <f>_xlfn.XLOOKUP($A31,ALGLIB_SSA_XAUUSD!$J$2:$J$1001,ALGLIB_SSA_XAUUSD!$N$2:$N$1001,"",0)</f>
        <v>4591.47102</v>
      </c>
      <c r="M31">
        <f>_xlfn.XLOOKUP($A31,ALGLIB_SSA_XAUUSD!$J$2:$J$1001,ALGLIB_SSA_XAUUSD!$O$2:$O$1001,"",0)</f>
        <v>4590.5983100000003</v>
      </c>
      <c r="N31">
        <f>_xlfn.XLOOKUP($A31,ALGLIB_SSA_XAUUSD!$J$2:$J$1001,ALGLIB_SSA_XAUUSD!$P$2:$P$1001,"",0)</f>
        <v>4599.3926099999999</v>
      </c>
      <c r="O31">
        <f>_xlfn.XLOOKUP($A31,ALGLIB_SSA_XAUUSD!$J$2:$J$1001,ALGLIB_SSA_XAUUSD!$Q$2:$Q$1001,"",0)</f>
        <v>4582.8550400000004</v>
      </c>
      <c r="R31">
        <f t="shared" si="2"/>
        <v>1775136300</v>
      </c>
      <c r="S31" t="str">
        <f t="shared" si="3"/>
        <v>XAUUSD</v>
      </c>
      <c r="T31" t="str">
        <f t="shared" si="3"/>
        <v>M5</v>
      </c>
      <c r="U31">
        <f t="shared" si="3"/>
        <v>4597.4799999999996</v>
      </c>
      <c r="V31">
        <f t="shared" si="4"/>
        <v>4646.935940833333</v>
      </c>
      <c r="W31">
        <f t="shared" si="4"/>
        <v>4637.027769166667</v>
      </c>
      <c r="X31">
        <f t="shared" si="5"/>
        <v>4591.47102</v>
      </c>
      <c r="Y31">
        <f t="shared" si="5"/>
        <v>4590.5983100000003</v>
      </c>
      <c r="Z31">
        <f t="shared" si="6"/>
        <v>4664.0837849999998</v>
      </c>
      <c r="AA31">
        <f t="shared" si="7"/>
        <v>4599.3926099999999</v>
      </c>
      <c r="AB31">
        <f t="shared" si="8"/>
        <v>4620.8549641666668</v>
      </c>
      <c r="AC31">
        <f t="shared" si="9"/>
        <v>4582.8550400000004</v>
      </c>
      <c r="AF31">
        <f t="shared" si="15"/>
        <v>1775136300</v>
      </c>
      <c r="AG31" t="str">
        <f t="shared" si="16"/>
        <v>XAUUSD</v>
      </c>
      <c r="AH31" t="str">
        <f t="shared" si="17"/>
        <v>M5</v>
      </c>
      <c r="AI31" s="19">
        <f t="shared" si="10"/>
        <v>4597.4799999999996</v>
      </c>
      <c r="AJ31" s="19">
        <f t="shared" si="11"/>
        <v>4646.935940833333</v>
      </c>
      <c r="AK31" s="19">
        <f t="shared" si="12"/>
        <v>4637.027769166667</v>
      </c>
      <c r="AL31" s="19">
        <f t="shared" si="18"/>
        <v>9.9081716666660213</v>
      </c>
      <c r="AM31" s="28" t="str">
        <f t="shared" si="13"/>
        <v>Bullish</v>
      </c>
      <c r="AN31" s="28" t="str">
        <f t="shared" si="19"/>
        <v>Bullish</v>
      </c>
      <c r="AO31">
        <f>IF(Z31&lt;&gt;"",Z31,"")</f>
        <v>4664.0837849999998</v>
      </c>
      <c r="AP31">
        <f>IF(AB31&lt;&gt;"",AB31,"")</f>
        <v>4620.8549641666668</v>
      </c>
      <c r="AQ31">
        <f t="shared" si="23"/>
        <v>6</v>
      </c>
      <c r="AR31" s="16">
        <f>IF(SLOPE($AO$14:$AO$25,$AQ$14:$AQ$25)&gt;0,MIN(3,ABS(SLOPE($AO$14:$AO$25,$AQ$14:$AQ$25))),IF(SLOPE($AO$14:$AO$25,$AQ$14:$AQ$25)&lt;-0.5,-0.5,0))</f>
        <v>0.91485499999998865</v>
      </c>
      <c r="AS31" s="16">
        <f>IF(SLOPE($AP$14:$AP$25,$AQ$14:$AQ$25)&lt;0,MAX(-3,-ABS(SLOPE($AP$14:$AP$25,$AQ$14:$AQ$25))),IF(SLOPE($AP$14:$AP$25,$AQ$14:$AQ$25)&gt;0.5,0.5,0))</f>
        <v>0.5</v>
      </c>
      <c r="AT31" s="18">
        <f t="shared" si="30"/>
        <v>4664.4457849999999</v>
      </c>
      <c r="AU31" s="18">
        <f t="shared" si="31"/>
        <v>4618.7317599999997</v>
      </c>
      <c r="AV31" s="18">
        <f>IF(AR31&gt;0,AT31+AR31,AT31)</f>
        <v>4665.3606399999999</v>
      </c>
      <c r="AW31" s="18">
        <f>IF(AS31&lt;0,AU31+AS31,AU31)</f>
        <v>4618.7317599999997</v>
      </c>
      <c r="AY31">
        <f t="shared" si="26"/>
        <v>1.2768550000000687</v>
      </c>
      <c r="AZ31">
        <f t="shared" si="27"/>
        <v>-2.1232041666671648</v>
      </c>
      <c r="BB31" s="19">
        <f t="shared" si="20"/>
        <v>1775136300</v>
      </c>
      <c r="BC31" s="19" t="str">
        <f t="shared" si="21"/>
        <v>XAUUSD</v>
      </c>
      <c r="BD31" s="19" t="str">
        <f t="shared" si="22"/>
        <v>M5</v>
      </c>
      <c r="BE31">
        <f>V31</f>
        <v>4646.935940833333</v>
      </c>
      <c r="BF31">
        <f>W31</f>
        <v>4637.027769166667</v>
      </c>
      <c r="BG31">
        <f>X31</f>
        <v>4591.47102</v>
      </c>
      <c r="BH31">
        <f>Y31</f>
        <v>4590.5983100000003</v>
      </c>
      <c r="BI31">
        <f t="shared" si="28"/>
        <v>4665.3606399999999</v>
      </c>
      <c r="BJ31">
        <f t="shared" si="29"/>
        <v>4618.7317599999997</v>
      </c>
    </row>
    <row r="32" spans="1:62" x14ac:dyDescent="0.55000000000000004">
      <c r="A32">
        <f>ALGLIB_SSA_XAUUSD!J32</f>
        <v>1775136600</v>
      </c>
      <c r="B32" t="str">
        <f>_xlfn.XLOOKUP($A32,ALGLIB_SSA_XAUUSD!$A$2:$A$1001,ALGLIB_SSA_XAUUSD!$B$2:$B$1001,"",0)</f>
        <v/>
      </c>
      <c r="C32" t="str">
        <f>_xlfn.XLOOKUP($A32,ALGLIB_SSA_XAUUSD!$A$2:$A$1001,ALGLIB_SSA_XAUUSD!$C$2:$C$1001,"",0)</f>
        <v/>
      </c>
      <c r="D32" s="1">
        <f>D26+(D38-D26)*6/12</f>
        <v>4663.3249999999998</v>
      </c>
      <c r="E32" s="1">
        <f>E26+(E38-E26)*6/12</f>
        <v>4647.8691749999998</v>
      </c>
      <c r="F32" s="1">
        <f>F26+(F38-F26)*6/12</f>
        <v>4637.893075</v>
      </c>
      <c r="G32" s="1">
        <f>G26+(G38-G26)*6/12</f>
        <v>4664.9262399999998</v>
      </c>
      <c r="H32" s="1">
        <f>H26+(H38-H26)*6/12</f>
        <v>4621.7796049999997</v>
      </c>
      <c r="I32" t="str">
        <f>_xlfn.XLOOKUP($A32,ALGLIB_SSA_XAUUSD!$J$2:$J$1001,ALGLIB_SSA_XAUUSD!$K$2:$K$1001,"",0)</f>
        <v>XAUUSD</v>
      </c>
      <c r="J32" t="str">
        <f>_xlfn.XLOOKUP($A32,ALGLIB_SSA_XAUUSD!$J$2:$J$1001,ALGLIB_SSA_XAUUSD!$L$2:$L$1001,"",0)</f>
        <v>M5</v>
      </c>
      <c r="K32">
        <f>_xlfn.XLOOKUP($A32,ALGLIB_SSA_XAUUSD!$J$2:$J$1001,ALGLIB_SSA_XAUUSD!$M$2:$M$1001,"",0)</f>
        <v>4599.59</v>
      </c>
      <c r="L32">
        <f>_xlfn.XLOOKUP($A32,ALGLIB_SSA_XAUUSD!$J$2:$J$1001,ALGLIB_SSA_XAUUSD!$N$2:$N$1001,"",0)</f>
        <v>4596.8587500000003</v>
      </c>
      <c r="M32">
        <f>_xlfn.XLOOKUP($A32,ALGLIB_SSA_XAUUSD!$J$2:$J$1001,ALGLIB_SSA_XAUUSD!$O$2:$O$1001,"",0)</f>
        <v>4593.7285300000003</v>
      </c>
      <c r="N32">
        <f>_xlfn.XLOOKUP($A32,ALGLIB_SSA_XAUUSD!$J$2:$J$1001,ALGLIB_SSA_XAUUSD!$P$2:$P$1001,"",0)</f>
        <v>4603.6295700000001</v>
      </c>
      <c r="O32">
        <f>_xlfn.XLOOKUP($A32,ALGLIB_SSA_XAUUSD!$J$2:$J$1001,ALGLIB_SSA_XAUUSD!$Q$2:$Q$1001,"",0)</f>
        <v>4586.8312999999998</v>
      </c>
      <c r="R32">
        <f t="shared" si="2"/>
        <v>1775136600</v>
      </c>
      <c r="S32" t="str">
        <f t="shared" si="3"/>
        <v>XAUUSD</v>
      </c>
      <c r="T32" t="str">
        <f t="shared" si="3"/>
        <v>M5</v>
      </c>
      <c r="U32">
        <f t="shared" si="3"/>
        <v>4599.59</v>
      </c>
      <c r="V32">
        <f t="shared" si="4"/>
        <v>4647.8691749999998</v>
      </c>
      <c r="W32">
        <f t="shared" si="4"/>
        <v>4637.893075</v>
      </c>
      <c r="X32">
        <f t="shared" si="5"/>
        <v>4596.8587500000003</v>
      </c>
      <c r="Y32">
        <f t="shared" si="5"/>
        <v>4593.7285300000003</v>
      </c>
      <c r="Z32">
        <f t="shared" si="6"/>
        <v>4664.9262399999998</v>
      </c>
      <c r="AA32">
        <f t="shared" si="7"/>
        <v>4603.6295700000001</v>
      </c>
      <c r="AB32">
        <f t="shared" si="8"/>
        <v>4621.7796049999997</v>
      </c>
      <c r="AC32">
        <f t="shared" si="9"/>
        <v>4586.8312999999998</v>
      </c>
      <c r="AF32">
        <f t="shared" si="15"/>
        <v>1775136600</v>
      </c>
      <c r="AG32" t="str">
        <f t="shared" si="16"/>
        <v>XAUUSD</v>
      </c>
      <c r="AH32" t="str">
        <f t="shared" si="17"/>
        <v>M5</v>
      </c>
      <c r="AI32" s="19">
        <f t="shared" si="10"/>
        <v>4599.59</v>
      </c>
      <c r="AJ32" s="19">
        <f t="shared" si="11"/>
        <v>4647.8691749999998</v>
      </c>
      <c r="AK32" s="19">
        <f t="shared" si="12"/>
        <v>4637.893075</v>
      </c>
      <c r="AL32" s="19">
        <f t="shared" si="18"/>
        <v>9.9760999999998603</v>
      </c>
      <c r="AM32" s="28" t="str">
        <f t="shared" si="13"/>
        <v>Bullish</v>
      </c>
      <c r="AN32" s="28" t="str">
        <f t="shared" si="19"/>
        <v>Bullish</v>
      </c>
      <c r="AO32">
        <f>IF(Z32&lt;&gt;"",Z32,"")</f>
        <v>4664.9262399999998</v>
      </c>
      <c r="AP32">
        <f>IF(AB32&lt;&gt;"",AB32,"")</f>
        <v>4621.7796049999997</v>
      </c>
      <c r="AQ32">
        <f t="shared" si="23"/>
        <v>7</v>
      </c>
      <c r="AR32" s="16">
        <f>IF(SLOPE($AO$14:$AO$25,$AQ$14:$AQ$25)&gt;0,MIN(3,ABS(SLOPE($AO$14:$AO$25,$AQ$14:$AQ$25))),IF(SLOPE($AO$14:$AO$25,$AQ$14:$AQ$25)&lt;-0.5,-0.5,0))</f>
        <v>0.91485499999998865</v>
      </c>
      <c r="AS32" s="16">
        <f>IF(SLOPE($AP$14:$AP$25,$AQ$14:$AQ$25)&lt;0,MAX(-3,-ABS(SLOPE($AP$14:$AP$25,$AQ$14:$AQ$25))),IF(SLOPE($AP$14:$AP$25,$AQ$14:$AQ$25)&gt;0.5,0.5,0))</f>
        <v>0.5</v>
      </c>
      <c r="AT32" s="18">
        <f t="shared" si="30"/>
        <v>4665.3606399999999</v>
      </c>
      <c r="AU32" s="18">
        <f t="shared" si="31"/>
        <v>4619.2317599999997</v>
      </c>
      <c r="AV32" s="18">
        <f>IF(AR32&gt;0,AT32+AR32,AT32)</f>
        <v>4666.2754949999999</v>
      </c>
      <c r="AW32" s="18">
        <f>IF(AS32&lt;0,AU32+AS32,AU32)</f>
        <v>4619.2317599999997</v>
      </c>
      <c r="AY32">
        <f t="shared" si="26"/>
        <v>1.3492550000000847</v>
      </c>
      <c r="AZ32">
        <f t="shared" si="27"/>
        <v>-2.5478450000000521</v>
      </c>
      <c r="BB32" s="19">
        <f t="shared" si="20"/>
        <v>1775136600</v>
      </c>
      <c r="BC32" s="19" t="str">
        <f t="shared" si="21"/>
        <v>XAUUSD</v>
      </c>
      <c r="BD32" s="19" t="str">
        <f t="shared" si="22"/>
        <v>M5</v>
      </c>
      <c r="BE32">
        <f>V32</f>
        <v>4647.8691749999998</v>
      </c>
      <c r="BF32">
        <f>W32</f>
        <v>4637.893075</v>
      </c>
      <c r="BG32">
        <f>X32</f>
        <v>4596.8587500000003</v>
      </c>
      <c r="BH32">
        <f>Y32</f>
        <v>4593.7285300000003</v>
      </c>
      <c r="BI32">
        <f t="shared" si="28"/>
        <v>4666.2754949999999</v>
      </c>
      <c r="BJ32">
        <f t="shared" si="29"/>
        <v>4619.2317599999997</v>
      </c>
    </row>
    <row r="33" spans="1:62" x14ac:dyDescent="0.55000000000000004">
      <c r="A33">
        <f>ALGLIB_SSA_XAUUSD!J33</f>
        <v>1775136900</v>
      </c>
      <c r="B33" t="str">
        <f>_xlfn.XLOOKUP($A33,ALGLIB_SSA_XAUUSD!$A$2:$A$1001,ALGLIB_SSA_XAUUSD!$B$2:$B$1001,"",0)</f>
        <v/>
      </c>
      <c r="C33" t="str">
        <f>_xlfn.XLOOKUP($A33,ALGLIB_SSA_XAUUSD!$A$2:$A$1001,ALGLIB_SSA_XAUUSD!$C$2:$C$1001,"",0)</f>
        <v/>
      </c>
      <c r="D33" s="1">
        <f>D26+(D38-D26)*7/12</f>
        <v>4666.3241666666663</v>
      </c>
      <c r="E33" s="1">
        <f>E26+(E38-E26)*7/12</f>
        <v>4648.8024091666666</v>
      </c>
      <c r="F33" s="1">
        <f>F26+(F38-F26)*7/12</f>
        <v>4638.7583808333329</v>
      </c>
      <c r="G33" s="1">
        <f>G26+(G38-G26)*7/12</f>
        <v>4665.7686949999998</v>
      </c>
      <c r="H33" s="1">
        <f>H26+(H38-H26)*7/12</f>
        <v>4622.7042458333326</v>
      </c>
      <c r="I33" t="str">
        <f>_xlfn.XLOOKUP($A33,ALGLIB_SSA_XAUUSD!$J$2:$J$1001,ALGLIB_SSA_XAUUSD!$K$2:$K$1001,"",0)</f>
        <v>XAUUSD</v>
      </c>
      <c r="J33" t="str">
        <f>_xlfn.XLOOKUP($A33,ALGLIB_SSA_XAUUSD!$J$2:$J$1001,ALGLIB_SSA_XAUUSD!$L$2:$L$1001,"",0)</f>
        <v>M5</v>
      </c>
      <c r="K33">
        <f>_xlfn.XLOOKUP($A33,ALGLIB_SSA_XAUUSD!$J$2:$J$1001,ALGLIB_SSA_XAUUSD!$M$2:$M$1001,"",0)</f>
        <v>4590.12</v>
      </c>
      <c r="L33">
        <f>_xlfn.XLOOKUP($A33,ALGLIB_SSA_XAUUSD!$J$2:$J$1001,ALGLIB_SSA_XAUUSD!$N$2:$N$1001,"",0)</f>
        <v>4603.9754400000002</v>
      </c>
      <c r="M33">
        <f>_xlfn.XLOOKUP($A33,ALGLIB_SSA_XAUUSD!$J$2:$J$1001,ALGLIB_SSA_XAUUSD!$O$2:$O$1001,"",0)</f>
        <v>4598.8519800000004</v>
      </c>
      <c r="N33">
        <f>_xlfn.XLOOKUP($A33,ALGLIB_SSA_XAUUSD!$J$2:$J$1001,ALGLIB_SSA_XAUUSD!$P$2:$P$1001,"",0)</f>
        <v>4609.8396199999997</v>
      </c>
      <c r="O33">
        <f>_xlfn.XLOOKUP($A33,ALGLIB_SSA_XAUUSD!$J$2:$J$1001,ALGLIB_SSA_XAUUSD!$Q$2:$Q$1001,"",0)</f>
        <v>4592.54864</v>
      </c>
      <c r="R33">
        <f t="shared" si="2"/>
        <v>1775136900</v>
      </c>
      <c r="S33" t="str">
        <f t="shared" si="3"/>
        <v>XAUUSD</v>
      </c>
      <c r="T33" t="str">
        <f t="shared" si="3"/>
        <v>M5</v>
      </c>
      <c r="U33">
        <f t="shared" si="3"/>
        <v>4590.12</v>
      </c>
      <c r="V33">
        <f t="shared" si="4"/>
        <v>4648.8024091666666</v>
      </c>
      <c r="W33">
        <f t="shared" si="4"/>
        <v>4638.7583808333329</v>
      </c>
      <c r="X33">
        <f t="shared" si="5"/>
        <v>4603.9754400000002</v>
      </c>
      <c r="Y33">
        <f t="shared" si="5"/>
        <v>4598.8519800000004</v>
      </c>
      <c r="Z33">
        <f t="shared" si="6"/>
        <v>4665.7686949999998</v>
      </c>
      <c r="AA33">
        <f t="shared" si="7"/>
        <v>4609.8396199999997</v>
      </c>
      <c r="AB33">
        <f t="shared" si="8"/>
        <v>4622.7042458333326</v>
      </c>
      <c r="AC33">
        <f t="shared" si="9"/>
        <v>4592.54864</v>
      </c>
      <c r="AF33">
        <f t="shared" si="15"/>
        <v>1775136900</v>
      </c>
      <c r="AG33" t="str">
        <f t="shared" si="16"/>
        <v>XAUUSD</v>
      </c>
      <c r="AH33" t="str">
        <f t="shared" si="17"/>
        <v>M5</v>
      </c>
      <c r="AI33" s="19">
        <f t="shared" si="10"/>
        <v>4590.12</v>
      </c>
      <c r="AJ33" s="19">
        <f t="shared" si="11"/>
        <v>4648.8024091666666</v>
      </c>
      <c r="AK33" s="19">
        <f t="shared" si="12"/>
        <v>4638.7583808333329</v>
      </c>
      <c r="AL33" s="19">
        <f t="shared" si="18"/>
        <v>10.044028333333699</v>
      </c>
      <c r="AM33" s="28" t="str">
        <f t="shared" si="13"/>
        <v>Bullish</v>
      </c>
      <c r="AN33" s="28" t="str">
        <f t="shared" si="19"/>
        <v>Bullish</v>
      </c>
      <c r="AO33">
        <f>IF(Z33&lt;&gt;"",Z33,"")</f>
        <v>4665.7686949999998</v>
      </c>
      <c r="AP33">
        <f>IF(AB33&lt;&gt;"",AB33,"")</f>
        <v>4622.7042458333326</v>
      </c>
      <c r="AQ33">
        <f t="shared" si="23"/>
        <v>8</v>
      </c>
      <c r="AR33" s="16">
        <f>IF(SLOPE($AO$14:$AO$25,$AQ$14:$AQ$25)&gt;0,MIN(3,ABS(SLOPE($AO$14:$AO$25,$AQ$14:$AQ$25))),IF(SLOPE($AO$14:$AO$25,$AQ$14:$AQ$25)&lt;-0.5,-0.5,0))</f>
        <v>0.91485499999998865</v>
      </c>
      <c r="AS33" s="16">
        <f>IF(SLOPE($AP$14:$AP$25,$AQ$14:$AQ$25)&lt;0,MAX(-3,-ABS(SLOPE($AP$14:$AP$25,$AQ$14:$AQ$25))),IF(SLOPE($AP$14:$AP$25,$AQ$14:$AQ$25)&gt;0.5,0.5,0))</f>
        <v>0.5</v>
      </c>
      <c r="AT33" s="18">
        <f t="shared" si="30"/>
        <v>4666.2754949999999</v>
      </c>
      <c r="AU33" s="18">
        <f t="shared" si="31"/>
        <v>4619.7317599999997</v>
      </c>
      <c r="AV33" s="18">
        <f>IF(AR33&gt;0,AT33+AR33,AT33)</f>
        <v>4667.1903499999999</v>
      </c>
      <c r="AW33" s="18">
        <f>IF(AS33&lt;0,AU33+AS33,AU33)</f>
        <v>4619.7317599999997</v>
      </c>
      <c r="AY33">
        <f t="shared" si="26"/>
        <v>1.4216550000001007</v>
      </c>
      <c r="AZ33">
        <f t="shared" si="27"/>
        <v>-2.9724858333329394</v>
      </c>
      <c r="BB33" s="19">
        <f t="shared" si="20"/>
        <v>1775136900</v>
      </c>
      <c r="BC33" s="19" t="str">
        <f t="shared" si="21"/>
        <v>XAUUSD</v>
      </c>
      <c r="BD33" s="19" t="str">
        <f t="shared" si="22"/>
        <v>M5</v>
      </c>
      <c r="BE33">
        <f>V33</f>
        <v>4648.8024091666666</v>
      </c>
      <c r="BF33">
        <f>W33</f>
        <v>4638.7583808333329</v>
      </c>
      <c r="BG33">
        <f>X33</f>
        <v>4603.9754400000002</v>
      </c>
      <c r="BH33">
        <f>Y33</f>
        <v>4598.8519800000004</v>
      </c>
      <c r="BI33">
        <f t="shared" si="28"/>
        <v>4667.1903499999999</v>
      </c>
      <c r="BJ33">
        <f t="shared" si="29"/>
        <v>4619.7317599999997</v>
      </c>
    </row>
    <row r="34" spans="1:62" x14ac:dyDescent="0.55000000000000004">
      <c r="A34">
        <f>ALGLIB_SSA_XAUUSD!J34</f>
        <v>1775137200</v>
      </c>
      <c r="B34" t="str">
        <f>_xlfn.XLOOKUP($A34,ALGLIB_SSA_XAUUSD!$A$2:$A$1001,ALGLIB_SSA_XAUUSD!$B$2:$B$1001,"",0)</f>
        <v/>
      </c>
      <c r="C34" t="str">
        <f>_xlfn.XLOOKUP($A34,ALGLIB_SSA_XAUUSD!$A$2:$A$1001,ALGLIB_SSA_XAUUSD!$C$2:$C$1001,"",0)</f>
        <v/>
      </c>
      <c r="D34" s="1">
        <f>D26+(D38-D26)*8/12</f>
        <v>4669.3233333333328</v>
      </c>
      <c r="E34" s="1">
        <f>E26+(E38-E26)*8/12</f>
        <v>4649.7356433333334</v>
      </c>
      <c r="F34" s="1">
        <f>F26+(F38-F26)*8/12</f>
        <v>4639.6236866666668</v>
      </c>
      <c r="G34" s="1">
        <f>G26+(G38-G26)*8/12</f>
        <v>4666.6111499999997</v>
      </c>
      <c r="H34" s="1">
        <f>H26+(H38-H26)*8/12</f>
        <v>4623.6288866666664</v>
      </c>
      <c r="I34" t="str">
        <f>_xlfn.XLOOKUP($A34,ALGLIB_SSA_XAUUSD!$J$2:$J$1001,ALGLIB_SSA_XAUUSD!$K$2:$K$1001,"",0)</f>
        <v>XAUUSD</v>
      </c>
      <c r="J34" t="str">
        <f>_xlfn.XLOOKUP($A34,ALGLIB_SSA_XAUUSD!$J$2:$J$1001,ALGLIB_SSA_XAUUSD!$L$2:$L$1001,"",0)</f>
        <v>M5</v>
      </c>
      <c r="K34">
        <f>_xlfn.XLOOKUP($A34,ALGLIB_SSA_XAUUSD!$J$2:$J$1001,ALGLIB_SSA_XAUUSD!$M$2:$M$1001,"",0)</f>
        <v>4602.13</v>
      </c>
      <c r="L34">
        <f>_xlfn.XLOOKUP($A34,ALGLIB_SSA_XAUUSD!$J$2:$J$1001,ALGLIB_SSA_XAUUSD!$N$2:$N$1001,"",0)</f>
        <v>4612.5609199999999</v>
      </c>
      <c r="M34">
        <f>_xlfn.XLOOKUP($A34,ALGLIB_SSA_XAUUSD!$J$2:$J$1001,ALGLIB_SSA_XAUUSD!$O$2:$O$1001,"",0)</f>
        <v>4605.7064499999997</v>
      </c>
      <c r="N34">
        <f>_xlfn.XLOOKUP($A34,ALGLIB_SSA_XAUUSD!$J$2:$J$1001,ALGLIB_SSA_XAUUSD!$P$2:$P$1001,"",0)</f>
        <v>4617.7261699999999</v>
      </c>
      <c r="O34">
        <f>_xlfn.XLOOKUP($A34,ALGLIB_SSA_XAUUSD!$J$2:$J$1001,ALGLIB_SSA_XAUUSD!$Q$2:$Q$1001,"",0)</f>
        <v>4599.7664699999996</v>
      </c>
      <c r="R34">
        <f t="shared" si="2"/>
        <v>1775137200</v>
      </c>
      <c r="S34" t="str">
        <f t="shared" si="3"/>
        <v>XAUUSD</v>
      </c>
      <c r="T34" t="str">
        <f t="shared" si="3"/>
        <v>M5</v>
      </c>
      <c r="U34">
        <f t="shared" si="3"/>
        <v>4602.13</v>
      </c>
      <c r="V34">
        <f t="shared" si="4"/>
        <v>4649.7356433333334</v>
      </c>
      <c r="W34">
        <f t="shared" si="4"/>
        <v>4639.6236866666668</v>
      </c>
      <c r="X34">
        <f t="shared" si="5"/>
        <v>4612.5609199999999</v>
      </c>
      <c r="Y34">
        <f t="shared" si="5"/>
        <v>4605.7064499999997</v>
      </c>
      <c r="Z34">
        <f t="shared" si="6"/>
        <v>4666.6111499999997</v>
      </c>
      <c r="AA34">
        <f t="shared" si="7"/>
        <v>4617.7261699999999</v>
      </c>
      <c r="AB34">
        <f t="shared" si="8"/>
        <v>4623.6288866666664</v>
      </c>
      <c r="AC34">
        <f t="shared" si="9"/>
        <v>4599.7664699999996</v>
      </c>
      <c r="AF34">
        <f t="shared" si="15"/>
        <v>1775137200</v>
      </c>
      <c r="AG34" t="str">
        <f t="shared" si="16"/>
        <v>XAUUSD</v>
      </c>
      <c r="AH34" t="str">
        <f t="shared" si="17"/>
        <v>M5</v>
      </c>
      <c r="AI34" s="19">
        <f t="shared" si="10"/>
        <v>4602.13</v>
      </c>
      <c r="AJ34" s="19">
        <f t="shared" si="11"/>
        <v>4649.7356433333334</v>
      </c>
      <c r="AK34" s="19">
        <f t="shared" si="12"/>
        <v>4639.6236866666668</v>
      </c>
      <c r="AL34" s="19">
        <f t="shared" si="18"/>
        <v>10.111956666666629</v>
      </c>
      <c r="AM34" s="28" t="str">
        <f t="shared" si="13"/>
        <v>Bullish</v>
      </c>
      <c r="AN34" s="28" t="str">
        <f t="shared" si="19"/>
        <v>Bullish</v>
      </c>
      <c r="AO34">
        <f>IF(Z34&lt;&gt;"",Z34,"")</f>
        <v>4666.6111499999997</v>
      </c>
      <c r="AP34">
        <f>IF(AB34&lt;&gt;"",AB34,"")</f>
        <v>4623.6288866666664</v>
      </c>
      <c r="AQ34">
        <f t="shared" si="23"/>
        <v>9</v>
      </c>
      <c r="AR34" s="16">
        <f>IF(SLOPE($AO$14:$AO$25,$AQ$14:$AQ$25)&gt;0,MIN(3,ABS(SLOPE($AO$14:$AO$25,$AQ$14:$AQ$25))),IF(SLOPE($AO$14:$AO$25,$AQ$14:$AQ$25)&lt;-0.5,-0.5,0))</f>
        <v>0.91485499999998865</v>
      </c>
      <c r="AS34" s="16">
        <f>IF(SLOPE($AP$14:$AP$25,$AQ$14:$AQ$25)&lt;0,MAX(-3,-ABS(SLOPE($AP$14:$AP$25,$AQ$14:$AQ$25))),IF(SLOPE($AP$14:$AP$25,$AQ$14:$AQ$25)&gt;0.5,0.5,0))</f>
        <v>0.5</v>
      </c>
      <c r="AT34" s="18">
        <f t="shared" si="30"/>
        <v>4667.1903499999999</v>
      </c>
      <c r="AU34" s="18">
        <f t="shared" si="31"/>
        <v>4620.2317599999997</v>
      </c>
      <c r="AV34" s="18">
        <f>IF(AR34&gt;0,AT34+AR34,AT34)</f>
        <v>4668.1052049999998</v>
      </c>
      <c r="AW34" s="18">
        <f>IF(AS34&lt;0,AU34+AS34,AU34)</f>
        <v>4620.2317599999997</v>
      </c>
      <c r="AY34">
        <f t="shared" si="26"/>
        <v>1.4940550000001167</v>
      </c>
      <c r="AZ34">
        <f t="shared" si="27"/>
        <v>-3.3971266666667361</v>
      </c>
      <c r="BB34" s="19">
        <f t="shared" si="20"/>
        <v>1775137200</v>
      </c>
      <c r="BC34" s="19" t="str">
        <f t="shared" si="21"/>
        <v>XAUUSD</v>
      </c>
      <c r="BD34" s="19" t="str">
        <f t="shared" si="22"/>
        <v>M5</v>
      </c>
      <c r="BE34">
        <f>V34</f>
        <v>4649.7356433333334</v>
      </c>
      <c r="BF34">
        <f>W34</f>
        <v>4639.6236866666668</v>
      </c>
      <c r="BG34">
        <f>X34</f>
        <v>4612.5609199999999</v>
      </c>
      <c r="BH34">
        <f>Y34</f>
        <v>4605.7064499999997</v>
      </c>
      <c r="BI34">
        <f t="shared" si="28"/>
        <v>4668.1052049999998</v>
      </c>
      <c r="BJ34">
        <f t="shared" si="29"/>
        <v>4620.2317599999997</v>
      </c>
    </row>
    <row r="35" spans="1:62" x14ac:dyDescent="0.55000000000000004">
      <c r="A35">
        <f>ALGLIB_SSA_XAUUSD!J35</f>
        <v>1775137500</v>
      </c>
      <c r="B35" t="str">
        <f>_xlfn.XLOOKUP($A35,ALGLIB_SSA_XAUUSD!$A$2:$A$1001,ALGLIB_SSA_XAUUSD!$B$2:$B$1001,"",0)</f>
        <v/>
      </c>
      <c r="C35" t="str">
        <f>_xlfn.XLOOKUP($A35,ALGLIB_SSA_XAUUSD!$A$2:$A$1001,ALGLIB_SSA_XAUUSD!$C$2:$C$1001,"",0)</f>
        <v/>
      </c>
      <c r="D35" s="1">
        <f>D26+(D38-D26)*9/12</f>
        <v>4672.3225000000002</v>
      </c>
      <c r="E35" s="1">
        <f>E26+(E38-E26)*9/12</f>
        <v>4650.6688775000002</v>
      </c>
      <c r="F35" s="1">
        <f>F26+(F38-F26)*9/12</f>
        <v>4640.4889924999998</v>
      </c>
      <c r="G35" s="1">
        <f>G26+(G38-G26)*9/12</f>
        <v>4667.4536049999997</v>
      </c>
      <c r="H35" s="1">
        <f>H26+(H38-H26)*9/12</f>
        <v>4624.5535275000002</v>
      </c>
      <c r="I35" t="str">
        <f>_xlfn.XLOOKUP($A35,ALGLIB_SSA_XAUUSD!$J$2:$J$1001,ALGLIB_SSA_XAUUSD!$K$2:$K$1001,"",0)</f>
        <v>XAUUSD</v>
      </c>
      <c r="J35" t="str">
        <f>_xlfn.XLOOKUP($A35,ALGLIB_SSA_XAUUSD!$J$2:$J$1001,ALGLIB_SSA_XAUUSD!$L$2:$L$1001,"",0)</f>
        <v>M5</v>
      </c>
      <c r="K35">
        <f>_xlfn.XLOOKUP($A35,ALGLIB_SSA_XAUUSD!$J$2:$J$1001,ALGLIB_SSA_XAUUSD!$M$2:$M$1001,"",0)</f>
        <v>4634.43</v>
      </c>
      <c r="L35">
        <f>_xlfn.XLOOKUP($A35,ALGLIB_SSA_XAUUSD!$J$2:$J$1001,ALGLIB_SSA_XAUUSD!$N$2:$N$1001,"",0)</f>
        <v>4621.7490299999999</v>
      </c>
      <c r="M35">
        <f>_xlfn.XLOOKUP($A35,ALGLIB_SSA_XAUUSD!$J$2:$J$1001,ALGLIB_SSA_XAUUSD!$O$2:$O$1001,"",0)</f>
        <v>4613.7277400000003</v>
      </c>
      <c r="N35">
        <f>_xlfn.XLOOKUP($A35,ALGLIB_SSA_XAUUSD!$J$2:$J$1001,ALGLIB_SSA_XAUUSD!$P$2:$P$1001,"",0)</f>
        <v>4626.7140799999997</v>
      </c>
      <c r="O35">
        <f>_xlfn.XLOOKUP($A35,ALGLIB_SSA_XAUUSD!$J$2:$J$1001,ALGLIB_SSA_XAUUSD!$Q$2:$Q$1001,"",0)</f>
        <v>4608.1671299999998</v>
      </c>
      <c r="R35">
        <f t="shared" si="2"/>
        <v>1775137500</v>
      </c>
      <c r="S35" t="str">
        <f t="shared" si="3"/>
        <v>XAUUSD</v>
      </c>
      <c r="T35" t="str">
        <f t="shared" si="3"/>
        <v>M5</v>
      </c>
      <c r="U35">
        <f t="shared" si="3"/>
        <v>4634.43</v>
      </c>
      <c r="V35">
        <f t="shared" si="4"/>
        <v>4650.6688775000002</v>
      </c>
      <c r="W35">
        <f t="shared" si="4"/>
        <v>4640.4889924999998</v>
      </c>
      <c r="X35">
        <f t="shared" si="5"/>
        <v>4621.7490299999999</v>
      </c>
      <c r="Y35">
        <f t="shared" si="5"/>
        <v>4613.7277400000003</v>
      </c>
      <c r="Z35">
        <f t="shared" si="6"/>
        <v>4667.4536049999997</v>
      </c>
      <c r="AA35">
        <f t="shared" si="7"/>
        <v>4626.7140799999997</v>
      </c>
      <c r="AB35">
        <f t="shared" si="8"/>
        <v>4624.5535275000002</v>
      </c>
      <c r="AC35">
        <f t="shared" si="9"/>
        <v>4608.1671299999998</v>
      </c>
      <c r="AF35">
        <f t="shared" si="15"/>
        <v>1775137500</v>
      </c>
      <c r="AG35" t="str">
        <f t="shared" si="16"/>
        <v>XAUUSD</v>
      </c>
      <c r="AH35" t="str">
        <f t="shared" si="17"/>
        <v>M5</v>
      </c>
      <c r="AI35" s="19">
        <f t="shared" si="10"/>
        <v>4634.43</v>
      </c>
      <c r="AJ35" s="19">
        <f t="shared" si="11"/>
        <v>4650.6688775000002</v>
      </c>
      <c r="AK35" s="19">
        <f t="shared" si="12"/>
        <v>4640.4889924999998</v>
      </c>
      <c r="AL35" s="19">
        <f t="shared" si="18"/>
        <v>10.179885000000468</v>
      </c>
      <c r="AM35" s="28" t="str">
        <f t="shared" si="13"/>
        <v>Bullish</v>
      </c>
      <c r="AN35" s="28" t="str">
        <f t="shared" si="19"/>
        <v>Bullish</v>
      </c>
      <c r="AO35">
        <f>IF(Z35&lt;&gt;"",Z35,"")</f>
        <v>4667.4536049999997</v>
      </c>
      <c r="AP35">
        <f>IF(AB35&lt;&gt;"",AB35,"")</f>
        <v>4624.5535275000002</v>
      </c>
      <c r="AQ35">
        <f t="shared" si="23"/>
        <v>10</v>
      </c>
      <c r="AR35" s="16">
        <f>IF(SLOPE($AO$14:$AO$25,$AQ$14:$AQ$25)&gt;0,MIN(3,ABS(SLOPE($AO$14:$AO$25,$AQ$14:$AQ$25))),IF(SLOPE($AO$14:$AO$25,$AQ$14:$AQ$25)&lt;-0.5,-0.5,0))</f>
        <v>0.91485499999998865</v>
      </c>
      <c r="AS35" s="16">
        <f>IF(SLOPE($AP$14:$AP$25,$AQ$14:$AQ$25)&lt;0,MAX(-3,-ABS(SLOPE($AP$14:$AP$25,$AQ$14:$AQ$25))),IF(SLOPE($AP$14:$AP$25,$AQ$14:$AQ$25)&gt;0.5,0.5,0))</f>
        <v>0.5</v>
      </c>
      <c r="AT35" s="18">
        <f t="shared" si="30"/>
        <v>4668.1052049999998</v>
      </c>
      <c r="AU35" s="18">
        <f t="shared" si="31"/>
        <v>4620.7317599999997</v>
      </c>
      <c r="AV35" s="18">
        <f>IF(AR35&gt;0,AT35+AR35,AT35)</f>
        <v>4669.0200599999998</v>
      </c>
      <c r="AW35" s="18">
        <f>IF(AS35&lt;0,AU35+AS35,AU35)</f>
        <v>4620.7317599999997</v>
      </c>
      <c r="AY35">
        <f t="shared" si="26"/>
        <v>1.5664550000001327</v>
      </c>
      <c r="AZ35">
        <f t="shared" si="27"/>
        <v>-3.8217675000005329</v>
      </c>
      <c r="BB35" s="19">
        <f t="shared" si="20"/>
        <v>1775137500</v>
      </c>
      <c r="BC35" s="19" t="str">
        <f t="shared" si="21"/>
        <v>XAUUSD</v>
      </c>
      <c r="BD35" s="19" t="str">
        <f t="shared" si="22"/>
        <v>M5</v>
      </c>
      <c r="BE35">
        <f>V35</f>
        <v>4650.6688775000002</v>
      </c>
      <c r="BF35">
        <f>W35</f>
        <v>4640.4889924999998</v>
      </c>
      <c r="BG35">
        <f>X35</f>
        <v>4621.7490299999999</v>
      </c>
      <c r="BH35">
        <f>Y35</f>
        <v>4613.7277400000003</v>
      </c>
      <c r="BI35">
        <f t="shared" si="28"/>
        <v>4669.0200599999998</v>
      </c>
      <c r="BJ35">
        <f t="shared" si="29"/>
        <v>4620.7317599999997</v>
      </c>
    </row>
    <row r="36" spans="1:62" x14ac:dyDescent="0.55000000000000004">
      <c r="A36">
        <f>ALGLIB_SSA_XAUUSD!J36</f>
        <v>1775137800</v>
      </c>
      <c r="B36" t="str">
        <f>_xlfn.XLOOKUP($A36,ALGLIB_SSA_XAUUSD!$A$2:$A$1001,ALGLIB_SSA_XAUUSD!$B$2:$B$1001,"",0)</f>
        <v/>
      </c>
      <c r="C36" t="str">
        <f>_xlfn.XLOOKUP($A36,ALGLIB_SSA_XAUUSD!$A$2:$A$1001,ALGLIB_SSA_XAUUSD!$C$2:$C$1001,"",0)</f>
        <v/>
      </c>
      <c r="D36" s="1">
        <f>D26+(D38-D26)*10/12</f>
        <v>4675.3216666666667</v>
      </c>
      <c r="E36" s="1">
        <f>E26+(E38-E26)*10/12</f>
        <v>4651.6021116666661</v>
      </c>
      <c r="F36" s="1">
        <f>F26+(F38-F26)*10/12</f>
        <v>4641.3542983333327</v>
      </c>
      <c r="G36" s="1">
        <f>G26+(G38-G26)*10/12</f>
        <v>4668.2960599999997</v>
      </c>
      <c r="H36" s="1">
        <f>H26+(H38-H26)*10/12</f>
        <v>4625.4781683333331</v>
      </c>
      <c r="I36" t="str">
        <f>_xlfn.XLOOKUP($A36,ALGLIB_SSA_XAUUSD!$J$2:$J$1001,ALGLIB_SSA_XAUUSD!$K$2:$K$1001,"",0)</f>
        <v>XAUUSD</v>
      </c>
      <c r="J36" t="str">
        <f>_xlfn.XLOOKUP($A36,ALGLIB_SSA_XAUUSD!$J$2:$J$1001,ALGLIB_SSA_XAUUSD!$L$2:$L$1001,"",0)</f>
        <v>M5</v>
      </c>
      <c r="K36">
        <f>_xlfn.XLOOKUP($A36,ALGLIB_SSA_XAUUSD!$J$2:$J$1001,ALGLIB_SSA_XAUUSD!$M$2:$M$1001,"",0)</f>
        <v>4635.58</v>
      </c>
      <c r="L36">
        <f>_xlfn.XLOOKUP($A36,ALGLIB_SSA_XAUUSD!$J$2:$J$1001,ALGLIB_SSA_XAUUSD!$N$2:$N$1001,"",0)</f>
        <v>4630.2641400000002</v>
      </c>
      <c r="M36">
        <f>_xlfn.XLOOKUP($A36,ALGLIB_SSA_XAUUSD!$J$2:$J$1001,ALGLIB_SSA_XAUUSD!$O$2:$O$1001,"",0)</f>
        <v>4621.9959399999998</v>
      </c>
      <c r="N36">
        <f>_xlfn.XLOOKUP($A36,ALGLIB_SSA_XAUUSD!$J$2:$J$1001,ALGLIB_SSA_XAUUSD!$P$2:$P$1001,"",0)</f>
        <v>4635.4237999999996</v>
      </c>
      <c r="O36">
        <f>_xlfn.XLOOKUP($A36,ALGLIB_SSA_XAUUSD!$J$2:$J$1001,ALGLIB_SSA_XAUUSD!$Q$2:$Q$1001,"",0)</f>
        <v>4616.9749099999999</v>
      </c>
      <c r="R36">
        <f t="shared" si="2"/>
        <v>1775137800</v>
      </c>
      <c r="S36" t="str">
        <f t="shared" si="3"/>
        <v>XAUUSD</v>
      </c>
      <c r="T36" t="str">
        <f t="shared" si="3"/>
        <v>M5</v>
      </c>
      <c r="U36">
        <f t="shared" si="3"/>
        <v>4635.58</v>
      </c>
      <c r="V36">
        <f t="shared" si="4"/>
        <v>4651.6021116666661</v>
      </c>
      <c r="W36">
        <f t="shared" si="4"/>
        <v>4641.3542983333327</v>
      </c>
      <c r="X36">
        <f t="shared" si="5"/>
        <v>4630.2641400000002</v>
      </c>
      <c r="Y36">
        <f t="shared" si="5"/>
        <v>4621.9959399999998</v>
      </c>
      <c r="Z36">
        <f t="shared" si="6"/>
        <v>4668.2960599999997</v>
      </c>
      <c r="AA36">
        <f t="shared" si="7"/>
        <v>4635.4237999999996</v>
      </c>
      <c r="AB36">
        <f t="shared" si="8"/>
        <v>4625.4781683333331</v>
      </c>
      <c r="AC36">
        <f t="shared" si="9"/>
        <v>4616.9749099999999</v>
      </c>
      <c r="AF36">
        <f t="shared" si="15"/>
        <v>1775137800</v>
      </c>
      <c r="AG36" t="str">
        <f t="shared" si="16"/>
        <v>XAUUSD</v>
      </c>
      <c r="AH36" t="str">
        <f t="shared" si="17"/>
        <v>M5</v>
      </c>
      <c r="AI36" s="19">
        <f t="shared" si="10"/>
        <v>4635.58</v>
      </c>
      <c r="AJ36" s="19">
        <f t="shared" si="11"/>
        <v>4651.6021116666661</v>
      </c>
      <c r="AK36" s="19">
        <f t="shared" si="12"/>
        <v>4641.3542983333327</v>
      </c>
      <c r="AL36" s="19">
        <f t="shared" si="18"/>
        <v>10.247813333333397</v>
      </c>
      <c r="AM36" s="28" t="str">
        <f t="shared" si="13"/>
        <v>Bullish</v>
      </c>
      <c r="AN36" s="28" t="str">
        <f t="shared" si="19"/>
        <v>Bullish</v>
      </c>
      <c r="AO36">
        <f>IF(Z36&lt;&gt;"",Z36,"")</f>
        <v>4668.2960599999997</v>
      </c>
      <c r="AP36">
        <f>IF(AB36&lt;&gt;"",AB36,"")</f>
        <v>4625.4781683333331</v>
      </c>
      <c r="AQ36">
        <f t="shared" si="23"/>
        <v>11</v>
      </c>
      <c r="AR36" s="16">
        <f>IF(SLOPE($AO$14:$AO$25,$AQ$14:$AQ$25)&gt;0,MIN(3,ABS(SLOPE($AO$14:$AO$25,$AQ$14:$AQ$25))),IF(SLOPE($AO$14:$AO$25,$AQ$14:$AQ$25)&lt;-0.5,-0.5,0))</f>
        <v>0.91485499999998865</v>
      </c>
      <c r="AS36" s="16">
        <f>IF(SLOPE($AP$14:$AP$25,$AQ$14:$AQ$25)&lt;0,MAX(-3,-ABS(SLOPE($AP$14:$AP$25,$AQ$14:$AQ$25))),IF(SLOPE($AP$14:$AP$25,$AQ$14:$AQ$25)&gt;0.5,0.5,0))</f>
        <v>0.5</v>
      </c>
      <c r="AT36" s="18">
        <f t="shared" si="30"/>
        <v>4669.0200599999998</v>
      </c>
      <c r="AU36" s="18">
        <f t="shared" si="31"/>
        <v>4621.2317599999997</v>
      </c>
      <c r="AV36" s="18">
        <f>IF(AR36&gt;0,AT36+AR36,AT36)</f>
        <v>4669.9349149999998</v>
      </c>
      <c r="AW36" s="18">
        <f>IF(AS36&lt;0,AU36+AS36,AU36)</f>
        <v>4621.2317599999997</v>
      </c>
      <c r="AY36">
        <f t="shared" si="26"/>
        <v>1.6388550000001487</v>
      </c>
      <c r="AZ36">
        <f t="shared" si="27"/>
        <v>-4.2464083333334202</v>
      </c>
      <c r="BB36" s="19">
        <f t="shared" si="20"/>
        <v>1775137800</v>
      </c>
      <c r="BC36" s="19" t="str">
        <f t="shared" si="21"/>
        <v>XAUUSD</v>
      </c>
      <c r="BD36" s="19" t="str">
        <f t="shared" si="22"/>
        <v>M5</v>
      </c>
      <c r="BE36">
        <f>V36</f>
        <v>4651.6021116666661</v>
      </c>
      <c r="BF36">
        <f>W36</f>
        <v>4641.3542983333327</v>
      </c>
      <c r="BG36">
        <f>X36</f>
        <v>4630.2641400000002</v>
      </c>
      <c r="BH36">
        <f>Y36</f>
        <v>4621.9959399999998</v>
      </c>
      <c r="BI36">
        <f t="shared" si="28"/>
        <v>4669.9349149999998</v>
      </c>
      <c r="BJ36">
        <f t="shared" si="29"/>
        <v>4621.2317599999997</v>
      </c>
    </row>
    <row r="37" spans="1:62" x14ac:dyDescent="0.55000000000000004">
      <c r="A37">
        <f>ALGLIB_SSA_XAUUSD!J37</f>
        <v>1775138100</v>
      </c>
      <c r="B37" t="str">
        <f>_xlfn.XLOOKUP($A37,ALGLIB_SSA_XAUUSD!$A$2:$A$1001,ALGLIB_SSA_XAUUSD!$B$2:$B$1001,"",0)</f>
        <v/>
      </c>
      <c r="C37" t="str">
        <f>_xlfn.XLOOKUP($A37,ALGLIB_SSA_XAUUSD!$A$2:$A$1001,ALGLIB_SSA_XAUUSD!$C$2:$C$1001,"",0)</f>
        <v/>
      </c>
      <c r="D37" s="1">
        <f>D26+(D38-D26)*11/12</f>
        <v>4678.3208333333332</v>
      </c>
      <c r="E37" s="1">
        <f>E26+(E38-E26)*11/12</f>
        <v>4652.5353458333329</v>
      </c>
      <c r="F37" s="1">
        <f>F26+(F38-F26)*11/12</f>
        <v>4642.2196041666666</v>
      </c>
      <c r="G37" s="1">
        <f>G26+(G38-G26)*11/12</f>
        <v>4669.1385149999996</v>
      </c>
      <c r="H37" s="1">
        <f>H26+(H38-H26)*11/12</f>
        <v>4626.402809166666</v>
      </c>
      <c r="I37" t="str">
        <f>_xlfn.XLOOKUP($A37,ALGLIB_SSA_XAUUSD!$J$2:$J$1001,ALGLIB_SSA_XAUUSD!$K$2:$K$1001,"",0)</f>
        <v>XAUUSD</v>
      </c>
      <c r="J37" t="str">
        <f>_xlfn.XLOOKUP($A37,ALGLIB_SSA_XAUUSD!$J$2:$J$1001,ALGLIB_SSA_XAUUSD!$L$2:$L$1001,"",0)</f>
        <v>M5</v>
      </c>
      <c r="K37">
        <f>_xlfn.XLOOKUP($A37,ALGLIB_SSA_XAUUSD!$J$2:$J$1001,ALGLIB_SSA_XAUUSD!$M$2:$M$1001,"",0)</f>
        <v>4645.33</v>
      </c>
      <c r="L37">
        <f>_xlfn.XLOOKUP($A37,ALGLIB_SSA_XAUUSD!$J$2:$J$1001,ALGLIB_SSA_XAUUSD!$N$2:$N$1001,"",0)</f>
        <v>4637.8590899999999</v>
      </c>
      <c r="M37">
        <f>_xlfn.XLOOKUP($A37,ALGLIB_SSA_XAUUSD!$J$2:$J$1001,ALGLIB_SSA_XAUUSD!$O$2:$O$1001,"",0)</f>
        <v>4629.9275100000004</v>
      </c>
      <c r="N37">
        <f>_xlfn.XLOOKUP($A37,ALGLIB_SSA_XAUUSD!$J$2:$J$1001,ALGLIB_SSA_XAUUSD!$P$2:$P$1001,"",0)</f>
        <v>4643.3448699999999</v>
      </c>
      <c r="O37">
        <f>_xlfn.XLOOKUP($A37,ALGLIB_SSA_XAUUSD!$J$2:$J$1001,ALGLIB_SSA_XAUUSD!$Q$2:$Q$1001,"",0)</f>
        <v>4625.1524900000004</v>
      </c>
      <c r="R37">
        <f t="shared" si="2"/>
        <v>1775138100</v>
      </c>
      <c r="S37" t="str">
        <f t="shared" si="3"/>
        <v>XAUUSD</v>
      </c>
      <c r="T37" t="str">
        <f t="shared" si="3"/>
        <v>M5</v>
      </c>
      <c r="U37">
        <f t="shared" si="3"/>
        <v>4645.33</v>
      </c>
      <c r="V37">
        <f t="shared" si="4"/>
        <v>4652.5353458333329</v>
      </c>
      <c r="W37">
        <f t="shared" si="4"/>
        <v>4642.2196041666666</v>
      </c>
      <c r="X37">
        <f t="shared" si="5"/>
        <v>4637.8590899999999</v>
      </c>
      <c r="Y37">
        <f t="shared" si="5"/>
        <v>4629.9275100000004</v>
      </c>
      <c r="Z37">
        <f t="shared" si="6"/>
        <v>4669.1385149999996</v>
      </c>
      <c r="AA37">
        <f t="shared" si="7"/>
        <v>4643.3448699999999</v>
      </c>
      <c r="AB37">
        <f t="shared" si="8"/>
        <v>4626.402809166666</v>
      </c>
      <c r="AC37">
        <f t="shared" si="9"/>
        <v>4625.1524900000004</v>
      </c>
      <c r="AF37">
        <f t="shared" si="15"/>
        <v>1775138100</v>
      </c>
      <c r="AG37" t="str">
        <f t="shared" si="16"/>
        <v>XAUUSD</v>
      </c>
      <c r="AH37" t="str">
        <f t="shared" si="17"/>
        <v>M5</v>
      </c>
      <c r="AI37" s="19">
        <f t="shared" si="10"/>
        <v>4645.33</v>
      </c>
      <c r="AJ37" s="19">
        <f t="shared" si="11"/>
        <v>4652.5353458333329</v>
      </c>
      <c r="AK37" s="19">
        <f t="shared" si="12"/>
        <v>4642.2196041666666</v>
      </c>
      <c r="AL37" s="19">
        <f t="shared" si="18"/>
        <v>10.315741666666327</v>
      </c>
      <c r="AM37" s="28" t="str">
        <f t="shared" si="13"/>
        <v>Bullish</v>
      </c>
      <c r="AN37" s="28" t="str">
        <f t="shared" si="19"/>
        <v>Bullish</v>
      </c>
      <c r="AO37">
        <f>IF(Z37&lt;&gt;"",Z37,"")</f>
        <v>4669.1385149999996</v>
      </c>
      <c r="AP37">
        <f>IF(AB37&lt;&gt;"",AB37,"")</f>
        <v>4626.402809166666</v>
      </c>
      <c r="AQ37">
        <f t="shared" si="23"/>
        <v>12</v>
      </c>
      <c r="AR37" s="16">
        <f>IF(SLOPE($AO$14:$AO$25,$AQ$14:$AQ$25)&gt;0,MIN(3,ABS(SLOPE($AO$14:$AO$25,$AQ$14:$AQ$25))),IF(SLOPE($AO$14:$AO$25,$AQ$14:$AQ$25)&lt;-0.5,-0.5,0))</f>
        <v>0.91485499999998865</v>
      </c>
      <c r="AS37" s="16">
        <f>IF(SLOPE($AP$14:$AP$25,$AQ$14:$AQ$25)&lt;0,MAX(-3,-ABS(SLOPE($AP$14:$AP$25,$AQ$14:$AQ$25))),IF(SLOPE($AP$14:$AP$25,$AQ$14:$AQ$25)&gt;0.5,0.5,0))</f>
        <v>0.5</v>
      </c>
      <c r="AT37" s="18">
        <f t="shared" si="30"/>
        <v>4669.9349149999998</v>
      </c>
      <c r="AU37" s="18">
        <f t="shared" si="31"/>
        <v>4621.7317599999997</v>
      </c>
      <c r="AV37" s="18">
        <f>IF(AR37&gt;0,AT37+AR37,AT37)</f>
        <v>4670.8497699999998</v>
      </c>
      <c r="AW37" s="18">
        <f>IF(AS37&lt;0,AU37+AS37,AU37)</f>
        <v>4621.7317599999997</v>
      </c>
      <c r="AY37">
        <f t="shared" si="26"/>
        <v>1.7112550000001647</v>
      </c>
      <c r="AZ37">
        <f t="shared" si="27"/>
        <v>-4.6710491666663074</v>
      </c>
      <c r="BB37" s="19">
        <f t="shared" si="20"/>
        <v>1775138100</v>
      </c>
      <c r="BC37" s="19" t="str">
        <f t="shared" si="21"/>
        <v>XAUUSD</v>
      </c>
      <c r="BD37" s="19" t="str">
        <f t="shared" si="22"/>
        <v>M5</v>
      </c>
      <c r="BE37">
        <f>V37</f>
        <v>4652.5353458333329</v>
      </c>
      <c r="BF37">
        <f>W37</f>
        <v>4642.2196041666666</v>
      </c>
      <c r="BG37">
        <f>X37</f>
        <v>4637.8590899999999</v>
      </c>
      <c r="BH37">
        <f>Y37</f>
        <v>4629.9275100000004</v>
      </c>
      <c r="BI37">
        <f t="shared" si="28"/>
        <v>4670.8497699999998</v>
      </c>
      <c r="BJ37">
        <f t="shared" si="29"/>
        <v>4621.7317599999997</v>
      </c>
    </row>
    <row r="38" spans="1:62" x14ac:dyDescent="0.55000000000000004">
      <c r="A38">
        <f>ALGLIB_SSA_XAUUSD!J38</f>
        <v>1775138400</v>
      </c>
      <c r="B38" t="str">
        <f>_xlfn.XLOOKUP($A38,ALGLIB_SSA_XAUUSD!$A$2:$A$1001,ALGLIB_SSA_XAUUSD!$B$2:$B$1001,"",0)</f>
        <v>XAUUSD</v>
      </c>
      <c r="C38" t="str">
        <f>_xlfn.XLOOKUP($A38,ALGLIB_SSA_XAUUSD!$A$2:$A$1001,ALGLIB_SSA_XAUUSD!$C$2:$C$1001,"",0)</f>
        <v>H1</v>
      </c>
      <c r="D38" s="2">
        <f>_xlfn.XLOOKUP($A38,ALGLIB_SSA_XAUUSD!$A$2:$A$1001,ALGLIB_SSA_XAUUSD!$D$2:$D$1001,"",0)</f>
        <v>4681.32</v>
      </c>
      <c r="E38" s="2">
        <f>_xlfn.XLOOKUP($A38,ALGLIB_SSA_XAUUSD!$A$2:$A$1001,ALGLIB_SSA_XAUUSD!$E$2:$E$1001,"",0)</f>
        <v>4653.4685799999997</v>
      </c>
      <c r="F38" s="2">
        <f>_xlfn.XLOOKUP($A38,ALGLIB_SSA_XAUUSD!$A$2:$A$1001,ALGLIB_SSA_XAUUSD!$F$2:$F$1001,"",0)</f>
        <v>4643.0849099999996</v>
      </c>
      <c r="G38" s="2">
        <f>_xlfn.XLOOKUP($A38,ALGLIB_SSA_XAUUSD!$A$2:$A$1001,ALGLIB_SSA_XAUUSD!$G$2:$G$1001,"",0)</f>
        <v>4669.9809699999996</v>
      </c>
      <c r="H38" s="2">
        <f>_xlfn.XLOOKUP($A38,ALGLIB_SSA_XAUUSD!$A$2:$A$1001,ALGLIB_SSA_XAUUSD!$H$2:$H$1001,"",0)</f>
        <v>4627.3274499999998</v>
      </c>
      <c r="I38" t="str">
        <f>_xlfn.XLOOKUP($A38,ALGLIB_SSA_XAUUSD!$J$2:$J$1001,ALGLIB_SSA_XAUUSD!$K$2:$K$1001,"",0)</f>
        <v>XAUUSD</v>
      </c>
      <c r="J38" t="str">
        <f>_xlfn.XLOOKUP($A38,ALGLIB_SSA_XAUUSD!$J$2:$J$1001,ALGLIB_SSA_XAUUSD!$L$2:$L$1001,"",0)</f>
        <v>M5</v>
      </c>
      <c r="K38">
        <f>_xlfn.XLOOKUP($A38,ALGLIB_SSA_XAUUSD!$J$2:$J$1001,ALGLIB_SSA_XAUUSD!$M$2:$M$1001,"",0)</f>
        <v>4642.46</v>
      </c>
      <c r="L38">
        <f>_xlfn.XLOOKUP($A38,ALGLIB_SSA_XAUUSD!$J$2:$J$1001,ALGLIB_SSA_XAUUSD!$N$2:$N$1001,"",0)</f>
        <v>4644.39779</v>
      </c>
      <c r="M38">
        <f>_xlfn.XLOOKUP($A38,ALGLIB_SSA_XAUUSD!$J$2:$J$1001,ALGLIB_SSA_XAUUSD!$O$2:$O$1001,"",0)</f>
        <v>4637.1626500000002</v>
      </c>
      <c r="N38">
        <f>_xlfn.XLOOKUP($A38,ALGLIB_SSA_XAUUSD!$J$2:$J$1001,ALGLIB_SSA_XAUUSD!$P$2:$P$1001,"",0)</f>
        <v>4650.2238699999998</v>
      </c>
      <c r="O38">
        <f>_xlfn.XLOOKUP($A38,ALGLIB_SSA_XAUUSD!$J$2:$J$1001,ALGLIB_SSA_XAUUSD!$Q$2:$Q$1001,"",0)</f>
        <v>4632.5078000000003</v>
      </c>
      <c r="R38">
        <f t="shared" si="2"/>
        <v>1775138400</v>
      </c>
      <c r="S38" t="str">
        <f t="shared" si="3"/>
        <v>XAUUSD</v>
      </c>
      <c r="T38" t="str">
        <f t="shared" si="3"/>
        <v>M5</v>
      </c>
      <c r="U38">
        <f t="shared" si="3"/>
        <v>4642.46</v>
      </c>
      <c r="V38">
        <f t="shared" si="4"/>
        <v>4653.4685799999997</v>
      </c>
      <c r="W38">
        <f t="shared" si="4"/>
        <v>4643.0849099999996</v>
      </c>
      <c r="X38">
        <f t="shared" si="5"/>
        <v>4644.39779</v>
      </c>
      <c r="Y38">
        <f t="shared" si="5"/>
        <v>4637.1626500000002</v>
      </c>
      <c r="Z38">
        <f t="shared" si="6"/>
        <v>4669.9809699999996</v>
      </c>
      <c r="AA38">
        <f t="shared" si="7"/>
        <v>4650.2238699999998</v>
      </c>
      <c r="AB38">
        <f t="shared" si="8"/>
        <v>4627.3274499999998</v>
      </c>
      <c r="AC38">
        <f t="shared" si="9"/>
        <v>4632.5078000000003</v>
      </c>
      <c r="AF38">
        <f t="shared" si="15"/>
        <v>1775138400</v>
      </c>
      <c r="AG38" t="str">
        <f t="shared" si="16"/>
        <v>XAUUSD</v>
      </c>
      <c r="AH38" t="str">
        <f t="shared" si="17"/>
        <v>M5</v>
      </c>
      <c r="AI38" s="19">
        <f t="shared" si="10"/>
        <v>4642.46</v>
      </c>
      <c r="AJ38" s="19">
        <f t="shared" si="11"/>
        <v>4653.4685799999997</v>
      </c>
      <c r="AK38" s="19">
        <f t="shared" si="12"/>
        <v>4643.0849099999996</v>
      </c>
      <c r="AL38" s="19">
        <f t="shared" si="18"/>
        <v>10.383670000000166</v>
      </c>
      <c r="AM38" s="28" t="str">
        <f t="shared" si="13"/>
        <v>Bullish</v>
      </c>
      <c r="AN38" s="28" t="str">
        <f t="shared" si="19"/>
        <v>Bullish</v>
      </c>
      <c r="AO38">
        <f>IF(Z38&lt;&gt;"",Z38,"")</f>
        <v>4669.9809699999996</v>
      </c>
      <c r="AP38">
        <f>IF(AB38&lt;&gt;"",AB38,"")</f>
        <v>4627.3274499999998</v>
      </c>
      <c r="AQ38">
        <f t="shared" si="23"/>
        <v>1</v>
      </c>
      <c r="AR38" s="17">
        <f>IF(SLOPE($AO$26:$AO$37,$AQ$26:$AQ$37)&gt;0,MIN(3,ABS(SLOPE($AO$26:$AO$37,$AQ$26:$AQ$37))),IF(SLOPE($AO$26:$AO$37,$AQ$26:$AQ$37)&lt;-0.5,-0.5,0))</f>
        <v>0.84245499999997264</v>
      </c>
      <c r="AS38" s="17">
        <f>IF(SLOPE($AP$26:$AP$37,$AQ$26:$AQ$37)&lt;0,MAX(-3,-ABS(SLOPE($AP$26:$AP$37,$AQ$26:$AQ$37))),IF(SLOPE($AP$26:$AP$37,$AQ$26:$AQ$37)&gt;0.5,0.5,0))</f>
        <v>0.5</v>
      </c>
      <c r="AT38" s="10">
        <f>($AO$38+(AR38*(AQ38-1)))</f>
        <v>4669.9809699999996</v>
      </c>
      <c r="AU38" s="10">
        <f>($AP$38+(AS38*(AQ38-1)))</f>
        <v>4627.3274499999998</v>
      </c>
      <c r="AV38" s="18">
        <f>IF(AR38&gt;0,AT38+AR38,AT38)</f>
        <v>4670.8234249999996</v>
      </c>
      <c r="AW38" s="18">
        <f>IF(AS38&lt;0,AU38+AS38,AU38)</f>
        <v>4627.3274499999998</v>
      </c>
      <c r="AY38">
        <f t="shared" si="26"/>
        <v>0.84245499999997264</v>
      </c>
      <c r="AZ38">
        <f t="shared" si="27"/>
        <v>0</v>
      </c>
      <c r="BB38" s="19">
        <f t="shared" si="20"/>
        <v>1775138400</v>
      </c>
      <c r="BC38" s="19" t="str">
        <f t="shared" si="21"/>
        <v>XAUUSD</v>
      </c>
      <c r="BD38" s="19" t="str">
        <f t="shared" si="22"/>
        <v>M5</v>
      </c>
      <c r="BE38">
        <f>V38</f>
        <v>4653.4685799999997</v>
      </c>
      <c r="BF38">
        <f>W38</f>
        <v>4643.0849099999996</v>
      </c>
      <c r="BG38">
        <f>X38</f>
        <v>4644.39779</v>
      </c>
      <c r="BH38">
        <f>Y38</f>
        <v>4637.1626500000002</v>
      </c>
      <c r="BI38">
        <f t="shared" si="28"/>
        <v>4670.8234249999996</v>
      </c>
      <c r="BJ38">
        <f t="shared" si="29"/>
        <v>4627.3274499999998</v>
      </c>
    </row>
    <row r="39" spans="1:62" x14ac:dyDescent="0.55000000000000004">
      <c r="A39">
        <f>ALGLIB_SSA_XAUUSD!J39</f>
        <v>1775138700</v>
      </c>
      <c r="B39" t="str">
        <f>_xlfn.XLOOKUP($A39,ALGLIB_SSA_XAUUSD!$A$2:$A$1001,ALGLIB_SSA_XAUUSD!$B$2:$B$1001,"",0)</f>
        <v/>
      </c>
      <c r="C39" t="str">
        <f>_xlfn.XLOOKUP($A39,ALGLIB_SSA_XAUUSD!$A$2:$A$1001,ALGLIB_SSA_XAUUSD!$C$2:$C$1001,"",0)</f>
        <v/>
      </c>
      <c r="D39" s="1">
        <f>D38+(D50-D38)*1/12</f>
        <v>4679.6316666666662</v>
      </c>
      <c r="E39" s="1">
        <f>E38+(E50-E38)*1/12</f>
        <v>4654.1421725</v>
      </c>
      <c r="F39" s="1">
        <f>F38+(F50-F38)*1/12</f>
        <v>4643.8543591666667</v>
      </c>
      <c r="G39" s="1">
        <f>G38+(G50-G38)*1/12</f>
        <v>4670.550704166666</v>
      </c>
      <c r="H39" s="1">
        <f>H38+(H50-H38)*1/12</f>
        <v>4628.1621424999994</v>
      </c>
      <c r="I39" t="str">
        <f>_xlfn.XLOOKUP($A39,ALGLIB_SSA_XAUUSD!$J$2:$J$1001,ALGLIB_SSA_XAUUSD!$K$2:$K$1001,"",0)</f>
        <v>XAUUSD</v>
      </c>
      <c r="J39" t="str">
        <f>_xlfn.XLOOKUP($A39,ALGLIB_SSA_XAUUSD!$J$2:$J$1001,ALGLIB_SSA_XAUUSD!$L$2:$L$1001,"",0)</f>
        <v>M5</v>
      </c>
      <c r="K39">
        <f>_xlfn.XLOOKUP($A39,ALGLIB_SSA_XAUUSD!$J$2:$J$1001,ALGLIB_SSA_XAUUSD!$M$2:$M$1001,"",0)</f>
        <v>4648.01</v>
      </c>
      <c r="L39">
        <f>_xlfn.XLOOKUP($A39,ALGLIB_SSA_XAUUSD!$J$2:$J$1001,ALGLIB_SSA_XAUUSD!$N$2:$N$1001,"",0)</f>
        <v>4650.2838199999997</v>
      </c>
      <c r="M39">
        <f>_xlfn.XLOOKUP($A39,ALGLIB_SSA_XAUUSD!$J$2:$J$1001,ALGLIB_SSA_XAUUSD!$O$2:$O$1001,"",0)</f>
        <v>4643.7232400000003</v>
      </c>
      <c r="N39">
        <f>_xlfn.XLOOKUP($A39,ALGLIB_SSA_XAUUSD!$J$2:$J$1001,ALGLIB_SSA_XAUUSD!$P$2:$P$1001,"",0)</f>
        <v>4656.3179899999996</v>
      </c>
      <c r="O39">
        <f>_xlfn.XLOOKUP($A39,ALGLIB_SSA_XAUUSD!$J$2:$J$1001,ALGLIB_SSA_XAUUSD!$Q$2:$Q$1001,"",0)</f>
        <v>4639.1625899999999</v>
      </c>
      <c r="R39">
        <f t="shared" si="2"/>
        <v>1775138700</v>
      </c>
      <c r="S39" t="str">
        <f t="shared" si="3"/>
        <v>XAUUSD</v>
      </c>
      <c r="T39" t="str">
        <f t="shared" si="3"/>
        <v>M5</v>
      </c>
      <c r="U39">
        <f t="shared" si="3"/>
        <v>4648.01</v>
      </c>
      <c r="V39">
        <f t="shared" si="4"/>
        <v>4654.1421725</v>
      </c>
      <c r="W39">
        <f t="shared" si="4"/>
        <v>4643.8543591666667</v>
      </c>
      <c r="X39">
        <f t="shared" si="5"/>
        <v>4650.2838199999997</v>
      </c>
      <c r="Y39">
        <f t="shared" si="5"/>
        <v>4643.7232400000003</v>
      </c>
      <c r="Z39">
        <f t="shared" si="6"/>
        <v>4670.550704166666</v>
      </c>
      <c r="AA39">
        <f t="shared" si="7"/>
        <v>4656.3179899999996</v>
      </c>
      <c r="AB39">
        <f t="shared" si="8"/>
        <v>4628.1621424999994</v>
      </c>
      <c r="AC39">
        <f t="shared" si="9"/>
        <v>4639.1625899999999</v>
      </c>
      <c r="AF39">
        <f t="shared" si="15"/>
        <v>1775138700</v>
      </c>
      <c r="AG39" t="str">
        <f t="shared" si="16"/>
        <v>XAUUSD</v>
      </c>
      <c r="AH39" t="str">
        <f t="shared" si="17"/>
        <v>M5</v>
      </c>
      <c r="AI39" s="19">
        <f t="shared" si="10"/>
        <v>4648.01</v>
      </c>
      <c r="AJ39" s="19">
        <f t="shared" si="11"/>
        <v>4654.1421725</v>
      </c>
      <c r="AK39" s="19">
        <f t="shared" si="12"/>
        <v>4643.8543591666667</v>
      </c>
      <c r="AL39" s="19">
        <f t="shared" si="18"/>
        <v>10.287813333333361</v>
      </c>
      <c r="AM39" s="28" t="str">
        <f t="shared" si="13"/>
        <v>Bullish</v>
      </c>
      <c r="AN39" s="28" t="str">
        <f t="shared" si="19"/>
        <v>Bullish</v>
      </c>
      <c r="AO39">
        <f>IF(Z39&lt;&gt;"",Z39,"")</f>
        <v>4670.550704166666</v>
      </c>
      <c r="AP39">
        <f>IF(AB39&lt;&gt;"",AB39,"")</f>
        <v>4628.1621424999994</v>
      </c>
      <c r="AQ39">
        <f t="shared" si="23"/>
        <v>2</v>
      </c>
      <c r="AR39" s="16">
        <f>IF(SLOPE($AO$26:$AO$37,$AQ$26:$AQ$37)&gt;0,MIN(3,ABS(SLOPE($AO$26:$AO$37,$AQ$26:$AQ$37))),IF(SLOPE($AO$26:$AO$37,$AQ$26:$AQ$37)&lt;-0.5,-0.5,0))</f>
        <v>0.84245499999997264</v>
      </c>
      <c r="AS39" s="16">
        <f>IF(SLOPE($AP$26:$AP$37,$AQ$26:$AQ$37)&lt;0,MAX(-3,-ABS(SLOPE($AP$26:$AP$37,$AQ$26:$AQ$37))),IF(SLOPE($AP$26:$AP$37,$AQ$26:$AQ$37)&gt;0.5,0.5,0))</f>
        <v>0.5</v>
      </c>
      <c r="AT39" s="18">
        <f t="shared" ref="AT39:AT49" si="32">($AO$38+(AR39*(AQ39-1)))</f>
        <v>4670.8234249999996</v>
      </c>
      <c r="AU39" s="18">
        <f t="shared" ref="AU39:AU49" si="33">($AP$38+(AS39*(AQ39-1)))</f>
        <v>4627.8274499999998</v>
      </c>
      <c r="AV39" s="18">
        <f>IF(AR39&gt;0,AT39+AR39,AT39)</f>
        <v>4671.6658799999996</v>
      </c>
      <c r="AW39" s="18">
        <f>IF(AS39&lt;0,AU39+AS39,AU39)</f>
        <v>4627.8274499999998</v>
      </c>
      <c r="AY39">
        <f t="shared" si="26"/>
        <v>1.1151758333335238</v>
      </c>
      <c r="AZ39">
        <f t="shared" si="27"/>
        <v>-0.33469249999961903</v>
      </c>
      <c r="BB39" s="19">
        <f t="shared" si="20"/>
        <v>1775138700</v>
      </c>
      <c r="BC39" s="19" t="str">
        <f t="shared" si="21"/>
        <v>XAUUSD</v>
      </c>
      <c r="BD39" s="19" t="str">
        <f t="shared" si="22"/>
        <v>M5</v>
      </c>
      <c r="BE39">
        <f>V39</f>
        <v>4654.1421725</v>
      </c>
      <c r="BF39">
        <f>W39</f>
        <v>4643.8543591666667</v>
      </c>
      <c r="BG39">
        <f>X39</f>
        <v>4650.2838199999997</v>
      </c>
      <c r="BH39">
        <f>Y39</f>
        <v>4643.7232400000003</v>
      </c>
      <c r="BI39">
        <f t="shared" si="28"/>
        <v>4671.6658799999996</v>
      </c>
      <c r="BJ39">
        <f t="shared" si="29"/>
        <v>4627.8274499999998</v>
      </c>
    </row>
    <row r="40" spans="1:62" x14ac:dyDescent="0.55000000000000004">
      <c r="A40">
        <f>ALGLIB_SSA_XAUUSD!J40</f>
        <v>1775139000</v>
      </c>
      <c r="B40" t="str">
        <f>_xlfn.XLOOKUP($A40,ALGLIB_SSA_XAUUSD!$A$2:$A$1001,ALGLIB_SSA_XAUUSD!$B$2:$B$1001,"",0)</f>
        <v/>
      </c>
      <c r="C40" t="str">
        <f>_xlfn.XLOOKUP($A40,ALGLIB_SSA_XAUUSD!$A$2:$A$1001,ALGLIB_SSA_XAUUSD!$C$2:$C$1001,"",0)</f>
        <v/>
      </c>
      <c r="D40" s="1">
        <f>D38+(D50-D38)*2/12</f>
        <v>4677.9433333333327</v>
      </c>
      <c r="E40" s="1">
        <f>E38+(E50-E38)*2/12</f>
        <v>4654.8157649999994</v>
      </c>
      <c r="F40" s="1">
        <f>F38+(F50-F38)*2/12</f>
        <v>4644.6238083333328</v>
      </c>
      <c r="G40" s="1">
        <f>G38+(G50-G38)*2/12</f>
        <v>4671.1204383333334</v>
      </c>
      <c r="H40" s="1">
        <f>H38+(H50-H38)*2/12</f>
        <v>4628.9968349999999</v>
      </c>
      <c r="I40" t="str">
        <f>_xlfn.XLOOKUP($A40,ALGLIB_SSA_XAUUSD!$J$2:$J$1001,ALGLIB_SSA_XAUUSD!$K$2:$K$1001,"",0)</f>
        <v>XAUUSD</v>
      </c>
      <c r="J40" t="str">
        <f>_xlfn.XLOOKUP($A40,ALGLIB_SSA_XAUUSD!$J$2:$J$1001,ALGLIB_SSA_XAUUSD!$L$2:$L$1001,"",0)</f>
        <v>M5</v>
      </c>
      <c r="K40">
        <f>_xlfn.XLOOKUP($A40,ALGLIB_SSA_XAUUSD!$J$2:$J$1001,ALGLIB_SSA_XAUUSD!$M$2:$M$1001,"",0)</f>
        <v>4647.7700000000004</v>
      </c>
      <c r="L40">
        <f>_xlfn.XLOOKUP($A40,ALGLIB_SSA_XAUUSD!$J$2:$J$1001,ALGLIB_SSA_XAUUSD!$N$2:$N$1001,"",0)</f>
        <v>4655.8185400000002</v>
      </c>
      <c r="M40">
        <f>_xlfn.XLOOKUP($A40,ALGLIB_SSA_XAUUSD!$J$2:$J$1001,ALGLIB_SSA_XAUUSD!$O$2:$O$1001,"",0)</f>
        <v>4649.7708899999998</v>
      </c>
      <c r="N40">
        <f>_xlfn.XLOOKUP($A40,ALGLIB_SSA_XAUUSD!$J$2:$J$1001,ALGLIB_SSA_XAUUSD!$P$2:$P$1001,"",0)</f>
        <v>4661.9669700000004</v>
      </c>
      <c r="O40">
        <f>_xlfn.XLOOKUP($A40,ALGLIB_SSA_XAUUSD!$J$2:$J$1001,ALGLIB_SSA_XAUUSD!$Q$2:$Q$1001,"",0)</f>
        <v>4645.2204400000001</v>
      </c>
      <c r="R40">
        <f t="shared" si="2"/>
        <v>1775139000</v>
      </c>
      <c r="S40" t="str">
        <f t="shared" si="3"/>
        <v>XAUUSD</v>
      </c>
      <c r="T40" t="str">
        <f t="shared" si="3"/>
        <v>M5</v>
      </c>
      <c r="U40">
        <f t="shared" si="3"/>
        <v>4647.7700000000004</v>
      </c>
      <c r="V40">
        <f t="shared" si="4"/>
        <v>4654.8157649999994</v>
      </c>
      <c r="W40">
        <f t="shared" si="4"/>
        <v>4644.6238083333328</v>
      </c>
      <c r="X40">
        <f t="shared" si="5"/>
        <v>4655.8185400000002</v>
      </c>
      <c r="Y40">
        <f t="shared" si="5"/>
        <v>4649.7708899999998</v>
      </c>
      <c r="Z40">
        <f t="shared" si="6"/>
        <v>4671.1204383333334</v>
      </c>
      <c r="AA40">
        <f t="shared" si="7"/>
        <v>4661.9669700000004</v>
      </c>
      <c r="AB40">
        <f t="shared" si="8"/>
        <v>4628.9968349999999</v>
      </c>
      <c r="AC40">
        <f t="shared" si="9"/>
        <v>4645.2204400000001</v>
      </c>
      <c r="AF40">
        <f t="shared" si="15"/>
        <v>1775139000</v>
      </c>
      <c r="AG40" t="str">
        <f t="shared" si="16"/>
        <v>XAUUSD</v>
      </c>
      <c r="AH40" t="str">
        <f t="shared" si="17"/>
        <v>M5</v>
      </c>
      <c r="AI40" s="19">
        <f t="shared" si="10"/>
        <v>4647.7700000000004</v>
      </c>
      <c r="AJ40" s="19">
        <f t="shared" si="11"/>
        <v>4654.8157649999994</v>
      </c>
      <c r="AK40" s="19">
        <f t="shared" si="12"/>
        <v>4644.6238083333328</v>
      </c>
      <c r="AL40" s="19">
        <f t="shared" si="18"/>
        <v>10.191956666666556</v>
      </c>
      <c r="AM40" s="28" t="str">
        <f t="shared" si="13"/>
        <v>Bullish</v>
      </c>
      <c r="AN40" s="28" t="str">
        <f t="shared" si="19"/>
        <v>Bullish</v>
      </c>
      <c r="AO40">
        <f>IF(Z40&lt;&gt;"",Z40,"")</f>
        <v>4671.1204383333334</v>
      </c>
      <c r="AP40">
        <f>IF(AB40&lt;&gt;"",AB40,"")</f>
        <v>4628.9968349999999</v>
      </c>
      <c r="AQ40">
        <f t="shared" si="23"/>
        <v>3</v>
      </c>
      <c r="AR40" s="16">
        <f>IF(SLOPE($AO$26:$AO$37,$AQ$26:$AQ$37)&gt;0,MIN(3,ABS(SLOPE($AO$26:$AO$37,$AQ$26:$AQ$37))),IF(SLOPE($AO$26:$AO$37,$AQ$26:$AQ$37)&lt;-0.5,-0.5,0))</f>
        <v>0.84245499999997264</v>
      </c>
      <c r="AS40" s="16">
        <f>IF(SLOPE($AP$26:$AP$37,$AQ$26:$AQ$37)&lt;0,MAX(-3,-ABS(SLOPE($AP$26:$AP$37,$AQ$26:$AQ$37))),IF(SLOPE($AP$26:$AP$37,$AQ$26:$AQ$37)&gt;0.5,0.5,0))</f>
        <v>0.5</v>
      </c>
      <c r="AT40" s="18">
        <f t="shared" si="32"/>
        <v>4671.6658799999996</v>
      </c>
      <c r="AU40" s="18">
        <f t="shared" si="33"/>
        <v>4628.3274499999998</v>
      </c>
      <c r="AV40" s="18">
        <f>IF(AR40&gt;0,AT40+AR40,AT40)</f>
        <v>4672.5083349999995</v>
      </c>
      <c r="AW40" s="18">
        <f>IF(AS40&lt;0,AU40+AS40,AU40)</f>
        <v>4628.3274499999998</v>
      </c>
      <c r="AY40">
        <f t="shared" si="26"/>
        <v>1.3878966666661654</v>
      </c>
      <c r="AZ40">
        <f t="shared" si="27"/>
        <v>-0.66938500000014756</v>
      </c>
      <c r="BB40" s="19">
        <f t="shared" si="20"/>
        <v>1775139000</v>
      </c>
      <c r="BC40" s="19" t="str">
        <f t="shared" si="21"/>
        <v>XAUUSD</v>
      </c>
      <c r="BD40" s="19" t="str">
        <f t="shared" si="22"/>
        <v>M5</v>
      </c>
      <c r="BE40">
        <f>V40</f>
        <v>4654.8157649999994</v>
      </c>
      <c r="BF40">
        <f>W40</f>
        <v>4644.6238083333328</v>
      </c>
      <c r="BG40">
        <f>X40</f>
        <v>4655.8185400000002</v>
      </c>
      <c r="BH40">
        <f>Y40</f>
        <v>4649.7708899999998</v>
      </c>
      <c r="BI40">
        <f t="shared" si="28"/>
        <v>4672.5083349999995</v>
      </c>
      <c r="BJ40">
        <f t="shared" si="29"/>
        <v>4628.3274499999998</v>
      </c>
    </row>
    <row r="41" spans="1:62" x14ac:dyDescent="0.55000000000000004">
      <c r="A41">
        <f>ALGLIB_SSA_XAUUSD!J41</f>
        <v>1775139300</v>
      </c>
      <c r="B41" t="str">
        <f>_xlfn.XLOOKUP($A41,ALGLIB_SSA_XAUUSD!$A$2:$A$1001,ALGLIB_SSA_XAUUSD!$B$2:$B$1001,"",0)</f>
        <v/>
      </c>
      <c r="C41" t="str">
        <f>_xlfn.XLOOKUP($A41,ALGLIB_SSA_XAUUSD!$A$2:$A$1001,ALGLIB_SSA_XAUUSD!$C$2:$C$1001,"",0)</f>
        <v/>
      </c>
      <c r="D41" s="1">
        <f>D38+(D50-D38)*3/12</f>
        <v>4676.2550000000001</v>
      </c>
      <c r="E41" s="1">
        <f>E38+(E50-E38)*3/12</f>
        <v>4655.4893574999996</v>
      </c>
      <c r="F41" s="1">
        <f>F38+(F50-F38)*3/12</f>
        <v>4645.3932574999999</v>
      </c>
      <c r="G41" s="1">
        <f>G38+(G50-G38)*3/12</f>
        <v>4671.6901724999998</v>
      </c>
      <c r="H41" s="1">
        <f>H38+(H50-H38)*3/12</f>
        <v>4629.8315274999995</v>
      </c>
      <c r="I41" t="str">
        <f>_xlfn.XLOOKUP($A41,ALGLIB_SSA_XAUUSD!$J$2:$J$1001,ALGLIB_SSA_XAUUSD!$K$2:$K$1001,"",0)</f>
        <v>XAUUSD</v>
      </c>
      <c r="J41" t="str">
        <f>_xlfn.XLOOKUP($A41,ALGLIB_SSA_XAUUSD!$J$2:$J$1001,ALGLIB_SSA_XAUUSD!$L$2:$L$1001,"",0)</f>
        <v>M5</v>
      </c>
      <c r="K41">
        <f>_xlfn.XLOOKUP($A41,ALGLIB_SSA_XAUUSD!$J$2:$J$1001,ALGLIB_SSA_XAUUSD!$M$2:$M$1001,"",0)</f>
        <v>4660.72</v>
      </c>
      <c r="L41">
        <f>_xlfn.XLOOKUP($A41,ALGLIB_SSA_XAUUSD!$J$2:$J$1001,ALGLIB_SSA_XAUUSD!$N$2:$N$1001,"",0)</f>
        <v>4661.4185500000003</v>
      </c>
      <c r="M41">
        <f>_xlfn.XLOOKUP($A41,ALGLIB_SSA_XAUUSD!$J$2:$J$1001,ALGLIB_SSA_XAUUSD!$O$2:$O$1001,"",0)</f>
        <v>4655.5947200000001</v>
      </c>
      <c r="N41">
        <f>_xlfn.XLOOKUP($A41,ALGLIB_SSA_XAUUSD!$J$2:$J$1001,ALGLIB_SSA_XAUUSD!$P$2:$P$1001,"",0)</f>
        <v>4667.3708200000001</v>
      </c>
      <c r="O41">
        <f>_xlfn.XLOOKUP($A41,ALGLIB_SSA_XAUUSD!$J$2:$J$1001,ALGLIB_SSA_XAUUSD!$Q$2:$Q$1001,"",0)</f>
        <v>4650.7812700000004</v>
      </c>
      <c r="R41">
        <f t="shared" si="2"/>
        <v>1775139300</v>
      </c>
      <c r="S41" t="str">
        <f t="shared" si="3"/>
        <v>XAUUSD</v>
      </c>
      <c r="T41" t="str">
        <f t="shared" si="3"/>
        <v>M5</v>
      </c>
      <c r="U41">
        <f t="shared" si="3"/>
        <v>4660.72</v>
      </c>
      <c r="V41">
        <f t="shared" si="4"/>
        <v>4655.4893574999996</v>
      </c>
      <c r="W41">
        <f t="shared" si="4"/>
        <v>4645.3932574999999</v>
      </c>
      <c r="X41">
        <f t="shared" si="5"/>
        <v>4661.4185500000003</v>
      </c>
      <c r="Y41">
        <f t="shared" si="5"/>
        <v>4655.5947200000001</v>
      </c>
      <c r="Z41">
        <f t="shared" si="6"/>
        <v>4671.6901724999998</v>
      </c>
      <c r="AA41">
        <f t="shared" si="7"/>
        <v>4667.3708200000001</v>
      </c>
      <c r="AB41">
        <f t="shared" si="8"/>
        <v>4629.8315274999995</v>
      </c>
      <c r="AC41">
        <f t="shared" si="9"/>
        <v>4650.7812700000004</v>
      </c>
      <c r="AF41">
        <f t="shared" si="15"/>
        <v>1775139300</v>
      </c>
      <c r="AG41" t="str">
        <f t="shared" si="16"/>
        <v>XAUUSD</v>
      </c>
      <c r="AH41" t="str">
        <f t="shared" si="17"/>
        <v>M5</v>
      </c>
      <c r="AI41" s="19">
        <f t="shared" si="10"/>
        <v>4660.72</v>
      </c>
      <c r="AJ41" s="19">
        <f t="shared" si="11"/>
        <v>4655.4893574999996</v>
      </c>
      <c r="AK41" s="19">
        <f t="shared" si="12"/>
        <v>4645.3932574999999</v>
      </c>
      <c r="AL41" s="19">
        <f t="shared" si="18"/>
        <v>10.096099999999751</v>
      </c>
      <c r="AM41" s="28" t="str">
        <f t="shared" si="13"/>
        <v>Bullish</v>
      </c>
      <c r="AN41" s="28" t="str">
        <f t="shared" si="19"/>
        <v>Bullish</v>
      </c>
      <c r="AO41">
        <f>IF(Z41&lt;&gt;"",Z41,"")</f>
        <v>4671.6901724999998</v>
      </c>
      <c r="AP41">
        <f>IF(AB41&lt;&gt;"",AB41,"")</f>
        <v>4629.8315274999995</v>
      </c>
      <c r="AQ41">
        <f t="shared" si="23"/>
        <v>4</v>
      </c>
      <c r="AR41" s="16">
        <f>IF(SLOPE($AO$26:$AO$37,$AQ$26:$AQ$37)&gt;0,MIN(3,ABS(SLOPE($AO$26:$AO$37,$AQ$26:$AQ$37))),IF(SLOPE($AO$26:$AO$37,$AQ$26:$AQ$37)&lt;-0.5,-0.5,0))</f>
        <v>0.84245499999997264</v>
      </c>
      <c r="AS41" s="16">
        <f>IF(SLOPE($AP$26:$AP$37,$AQ$26:$AQ$37)&lt;0,MAX(-3,-ABS(SLOPE($AP$26:$AP$37,$AQ$26:$AQ$37))),IF(SLOPE($AP$26:$AP$37,$AQ$26:$AQ$37)&gt;0.5,0.5,0))</f>
        <v>0.5</v>
      </c>
      <c r="AT41" s="18">
        <f t="shared" si="32"/>
        <v>4672.5083349999995</v>
      </c>
      <c r="AU41" s="18">
        <f t="shared" si="33"/>
        <v>4628.8274499999998</v>
      </c>
      <c r="AV41" s="18">
        <f>IF(AR41&gt;0,AT41+AR41,AT41)</f>
        <v>4673.3507899999995</v>
      </c>
      <c r="AW41" s="18">
        <f>IF(AS41&lt;0,AU41+AS41,AU41)</f>
        <v>4628.8274499999998</v>
      </c>
      <c r="AY41">
        <f t="shared" si="26"/>
        <v>1.6606174999997165</v>
      </c>
      <c r="AZ41">
        <f t="shared" si="27"/>
        <v>-1.0040774999997666</v>
      </c>
      <c r="BB41" s="19">
        <f t="shared" si="20"/>
        <v>1775139300</v>
      </c>
      <c r="BC41" s="19" t="str">
        <f t="shared" si="21"/>
        <v>XAUUSD</v>
      </c>
      <c r="BD41" s="19" t="str">
        <f t="shared" si="22"/>
        <v>M5</v>
      </c>
      <c r="BE41">
        <f>V41</f>
        <v>4655.4893574999996</v>
      </c>
      <c r="BF41">
        <f>W41</f>
        <v>4645.3932574999999</v>
      </c>
      <c r="BG41">
        <f>X41</f>
        <v>4661.4185500000003</v>
      </c>
      <c r="BH41">
        <f>Y41</f>
        <v>4655.5947200000001</v>
      </c>
      <c r="BI41">
        <f t="shared" si="28"/>
        <v>4673.3507899999995</v>
      </c>
      <c r="BJ41">
        <f t="shared" si="29"/>
        <v>4628.8274499999998</v>
      </c>
    </row>
    <row r="42" spans="1:62" x14ac:dyDescent="0.55000000000000004">
      <c r="A42">
        <f>ALGLIB_SSA_XAUUSD!J42</f>
        <v>1775139600</v>
      </c>
      <c r="B42" t="str">
        <f>_xlfn.XLOOKUP($A42,ALGLIB_SSA_XAUUSD!$A$2:$A$1001,ALGLIB_SSA_XAUUSD!$B$2:$B$1001,"",0)</f>
        <v/>
      </c>
      <c r="C42" t="str">
        <f>_xlfn.XLOOKUP($A42,ALGLIB_SSA_XAUUSD!$A$2:$A$1001,ALGLIB_SSA_XAUUSD!$C$2:$C$1001,"",0)</f>
        <v/>
      </c>
      <c r="D42" s="1">
        <f>D38+(D50-D38)*4/12</f>
        <v>4674.5666666666666</v>
      </c>
      <c r="E42" s="1">
        <f>E38+(E50-E38)*4/12</f>
        <v>4656.1629499999999</v>
      </c>
      <c r="F42" s="1">
        <f>F38+(F50-F38)*4/12</f>
        <v>4646.1627066666661</v>
      </c>
      <c r="G42" s="1">
        <f>G38+(G50-G38)*4/12</f>
        <v>4672.2599066666662</v>
      </c>
      <c r="H42" s="1">
        <f>H38+(H50-H38)*4/12</f>
        <v>4630.6662200000001</v>
      </c>
      <c r="I42" t="str">
        <f>_xlfn.XLOOKUP($A42,ALGLIB_SSA_XAUUSD!$J$2:$J$1001,ALGLIB_SSA_XAUUSD!$K$2:$K$1001,"",0)</f>
        <v>XAUUSD</v>
      </c>
      <c r="J42" t="str">
        <f>_xlfn.XLOOKUP($A42,ALGLIB_SSA_XAUUSD!$J$2:$J$1001,ALGLIB_SSA_XAUUSD!$L$2:$L$1001,"",0)</f>
        <v>M5</v>
      </c>
      <c r="K42">
        <f>_xlfn.XLOOKUP($A42,ALGLIB_SSA_XAUUSD!$J$2:$J$1001,ALGLIB_SSA_XAUUSD!$M$2:$M$1001,"",0)</f>
        <v>4675.17</v>
      </c>
      <c r="L42">
        <f>_xlfn.XLOOKUP($A42,ALGLIB_SSA_XAUUSD!$J$2:$J$1001,ALGLIB_SSA_XAUUSD!$N$2:$N$1001,"",0)</f>
        <v>4666.97858</v>
      </c>
      <c r="M42">
        <f>_xlfn.XLOOKUP($A42,ALGLIB_SSA_XAUUSD!$J$2:$J$1001,ALGLIB_SSA_XAUUSD!$O$2:$O$1001,"",0)</f>
        <v>4661.28665</v>
      </c>
      <c r="N42">
        <f>_xlfn.XLOOKUP($A42,ALGLIB_SSA_XAUUSD!$J$2:$J$1001,ALGLIB_SSA_XAUUSD!$P$2:$P$1001,"",0)</f>
        <v>4672.7348599999996</v>
      </c>
      <c r="O42">
        <f>_xlfn.XLOOKUP($A42,ALGLIB_SSA_XAUUSD!$J$2:$J$1001,ALGLIB_SSA_XAUUSD!$Q$2:$Q$1001,"",0)</f>
        <v>4656.1407600000002</v>
      </c>
      <c r="R42">
        <f t="shared" si="2"/>
        <v>1775139600</v>
      </c>
      <c r="S42" t="str">
        <f t="shared" si="3"/>
        <v>XAUUSD</v>
      </c>
      <c r="T42" t="str">
        <f t="shared" si="3"/>
        <v>M5</v>
      </c>
      <c r="U42">
        <f t="shared" si="3"/>
        <v>4675.17</v>
      </c>
      <c r="V42">
        <f t="shared" si="4"/>
        <v>4656.1629499999999</v>
      </c>
      <c r="W42">
        <f t="shared" si="4"/>
        <v>4646.1627066666661</v>
      </c>
      <c r="X42">
        <f t="shared" si="5"/>
        <v>4666.97858</v>
      </c>
      <c r="Y42">
        <f t="shared" si="5"/>
        <v>4661.28665</v>
      </c>
      <c r="Z42">
        <f t="shared" si="6"/>
        <v>4672.2599066666662</v>
      </c>
      <c r="AA42">
        <f t="shared" si="7"/>
        <v>4672.7348599999996</v>
      </c>
      <c r="AB42">
        <f t="shared" si="8"/>
        <v>4630.6662200000001</v>
      </c>
      <c r="AC42">
        <f t="shared" si="9"/>
        <v>4656.1407600000002</v>
      </c>
      <c r="AF42">
        <f t="shared" si="15"/>
        <v>1775139600</v>
      </c>
      <c r="AG42" t="str">
        <f t="shared" si="16"/>
        <v>XAUUSD</v>
      </c>
      <c r="AH42" t="str">
        <f t="shared" si="17"/>
        <v>M5</v>
      </c>
      <c r="AI42" s="19">
        <f t="shared" si="10"/>
        <v>4675.17</v>
      </c>
      <c r="AJ42" s="19">
        <f t="shared" si="11"/>
        <v>4656.1629499999999</v>
      </c>
      <c r="AK42" s="19">
        <f t="shared" si="12"/>
        <v>4646.1627066666661</v>
      </c>
      <c r="AL42" s="19">
        <f t="shared" si="18"/>
        <v>10.000243333333856</v>
      </c>
      <c r="AM42" s="28" t="str">
        <f t="shared" si="13"/>
        <v>Bullish</v>
      </c>
      <c r="AN42" s="28" t="str">
        <f t="shared" si="19"/>
        <v>Bullish</v>
      </c>
      <c r="AO42">
        <f>IF(Z42&lt;&gt;"",Z42,"")</f>
        <v>4672.2599066666662</v>
      </c>
      <c r="AP42">
        <f>IF(AB42&lt;&gt;"",AB42,"")</f>
        <v>4630.6662200000001</v>
      </c>
      <c r="AQ42">
        <f t="shared" si="23"/>
        <v>5</v>
      </c>
      <c r="AR42" s="16">
        <f>IF(SLOPE($AO$26:$AO$37,$AQ$26:$AQ$37)&gt;0,MIN(3,ABS(SLOPE($AO$26:$AO$37,$AQ$26:$AQ$37))),IF(SLOPE($AO$26:$AO$37,$AQ$26:$AQ$37)&lt;-0.5,-0.5,0))</f>
        <v>0.84245499999997264</v>
      </c>
      <c r="AS42" s="16">
        <f>IF(SLOPE($AP$26:$AP$37,$AQ$26:$AQ$37)&lt;0,MAX(-3,-ABS(SLOPE($AP$26:$AP$37,$AQ$26:$AQ$37))),IF(SLOPE($AP$26:$AP$37,$AQ$26:$AQ$37)&gt;0.5,0.5,0))</f>
        <v>0.5</v>
      </c>
      <c r="AT42" s="18">
        <f t="shared" si="32"/>
        <v>4673.3507899999995</v>
      </c>
      <c r="AU42" s="18">
        <f t="shared" si="33"/>
        <v>4629.3274499999998</v>
      </c>
      <c r="AV42" s="18">
        <f>IF(AR42&gt;0,AT42+AR42,AT42)</f>
        <v>4674.1932449999995</v>
      </c>
      <c r="AW42" s="18">
        <f>IF(AS42&lt;0,AU42+AS42,AU42)</f>
        <v>4629.3274499999998</v>
      </c>
      <c r="AY42">
        <f t="shared" si="26"/>
        <v>1.9333383333332677</v>
      </c>
      <c r="AZ42">
        <f t="shared" si="27"/>
        <v>-1.3387700000002951</v>
      </c>
      <c r="BB42" s="19">
        <f t="shared" si="20"/>
        <v>1775139600</v>
      </c>
      <c r="BC42" s="19" t="str">
        <f t="shared" si="21"/>
        <v>XAUUSD</v>
      </c>
      <c r="BD42" s="19" t="str">
        <f t="shared" si="22"/>
        <v>M5</v>
      </c>
      <c r="BE42">
        <f>V42</f>
        <v>4656.1629499999999</v>
      </c>
      <c r="BF42">
        <f>W42</f>
        <v>4646.1627066666661</v>
      </c>
      <c r="BG42">
        <f>X42</f>
        <v>4666.97858</v>
      </c>
      <c r="BH42">
        <f>Y42</f>
        <v>4661.28665</v>
      </c>
      <c r="BI42">
        <f t="shared" si="28"/>
        <v>4674.1932449999995</v>
      </c>
      <c r="BJ42">
        <f t="shared" si="29"/>
        <v>4629.3274499999998</v>
      </c>
    </row>
    <row r="43" spans="1:62" x14ac:dyDescent="0.55000000000000004">
      <c r="A43">
        <f>ALGLIB_SSA_XAUUSD!J43</f>
        <v>1775139900</v>
      </c>
      <c r="B43" t="str">
        <f>_xlfn.XLOOKUP($A43,ALGLIB_SSA_XAUUSD!$A$2:$A$1001,ALGLIB_SSA_XAUUSD!$B$2:$B$1001,"",0)</f>
        <v/>
      </c>
      <c r="C43" t="str">
        <f>_xlfn.XLOOKUP($A43,ALGLIB_SSA_XAUUSD!$A$2:$A$1001,ALGLIB_SSA_XAUUSD!$C$2:$C$1001,"",0)</f>
        <v/>
      </c>
      <c r="D43" s="1">
        <f>D38+(D50-D38)*5/12</f>
        <v>4672.8783333333331</v>
      </c>
      <c r="E43" s="1">
        <f>E38+(E50-E38)*5/12</f>
        <v>4656.8365425000002</v>
      </c>
      <c r="F43" s="1">
        <f>F38+(F50-F38)*5/12</f>
        <v>4646.9321558333331</v>
      </c>
      <c r="G43" s="1">
        <f>G38+(G50-G38)*5/12</f>
        <v>4672.8296408333335</v>
      </c>
      <c r="H43" s="1">
        <f>H38+(H50-H38)*5/12</f>
        <v>4631.5009124999997</v>
      </c>
      <c r="I43" t="str">
        <f>_xlfn.XLOOKUP($A43,ALGLIB_SSA_XAUUSD!$J$2:$J$1001,ALGLIB_SSA_XAUUSD!$K$2:$K$1001,"",0)</f>
        <v>XAUUSD</v>
      </c>
      <c r="J43" t="str">
        <f>_xlfn.XLOOKUP($A43,ALGLIB_SSA_XAUUSD!$J$2:$J$1001,ALGLIB_SSA_XAUUSD!$L$2:$L$1001,"",0)</f>
        <v>M5</v>
      </c>
      <c r="K43">
        <f>_xlfn.XLOOKUP($A43,ALGLIB_SSA_XAUUSD!$J$2:$J$1001,ALGLIB_SSA_XAUUSD!$M$2:$M$1001,"",0)</f>
        <v>4665.41</v>
      </c>
      <c r="L43">
        <f>_xlfn.XLOOKUP($A43,ALGLIB_SSA_XAUUSD!$J$2:$J$1001,ALGLIB_SSA_XAUUSD!$N$2:$N$1001,"",0)</f>
        <v>4672.1593700000003</v>
      </c>
      <c r="M43">
        <f>_xlfn.XLOOKUP($A43,ALGLIB_SSA_XAUUSD!$J$2:$J$1001,ALGLIB_SSA_XAUUSD!$O$2:$O$1001,"",0)</f>
        <v>4666.7230099999997</v>
      </c>
      <c r="N43">
        <f>_xlfn.XLOOKUP($A43,ALGLIB_SSA_XAUUSD!$J$2:$J$1001,ALGLIB_SSA_XAUUSD!$P$2:$P$1001,"",0)</f>
        <v>4677.8486199999998</v>
      </c>
      <c r="O43">
        <f>_xlfn.XLOOKUP($A43,ALGLIB_SSA_XAUUSD!$J$2:$J$1001,ALGLIB_SSA_XAUUSD!$Q$2:$Q$1001,"",0)</f>
        <v>4661.1553999999996</v>
      </c>
      <c r="R43">
        <f t="shared" si="2"/>
        <v>1775139900</v>
      </c>
      <c r="S43" t="str">
        <f t="shared" si="3"/>
        <v>XAUUSD</v>
      </c>
      <c r="T43" t="str">
        <f t="shared" si="3"/>
        <v>M5</v>
      </c>
      <c r="U43">
        <f t="shared" si="3"/>
        <v>4665.41</v>
      </c>
      <c r="V43">
        <f t="shared" si="4"/>
        <v>4656.8365425000002</v>
      </c>
      <c r="W43">
        <f t="shared" si="4"/>
        <v>4646.9321558333331</v>
      </c>
      <c r="X43">
        <f t="shared" si="5"/>
        <v>4672.1593700000003</v>
      </c>
      <c r="Y43">
        <f t="shared" si="5"/>
        <v>4666.7230099999997</v>
      </c>
      <c r="Z43">
        <f t="shared" si="6"/>
        <v>4672.8296408333335</v>
      </c>
      <c r="AA43">
        <f t="shared" si="7"/>
        <v>4677.8486199999998</v>
      </c>
      <c r="AB43">
        <f t="shared" si="8"/>
        <v>4631.5009124999997</v>
      </c>
      <c r="AC43">
        <f t="shared" si="9"/>
        <v>4661.1553999999996</v>
      </c>
      <c r="AF43">
        <f t="shared" si="15"/>
        <v>1775139900</v>
      </c>
      <c r="AG43" t="str">
        <f t="shared" si="16"/>
        <v>XAUUSD</v>
      </c>
      <c r="AH43" t="str">
        <f t="shared" si="17"/>
        <v>M5</v>
      </c>
      <c r="AI43" s="19">
        <f t="shared" si="10"/>
        <v>4665.41</v>
      </c>
      <c r="AJ43" s="19">
        <f t="shared" si="11"/>
        <v>4656.8365425000002</v>
      </c>
      <c r="AK43" s="19">
        <f t="shared" si="12"/>
        <v>4646.9321558333331</v>
      </c>
      <c r="AL43" s="19">
        <f t="shared" si="18"/>
        <v>9.904386666667051</v>
      </c>
      <c r="AM43" s="28" t="str">
        <f t="shared" si="13"/>
        <v>Bullish</v>
      </c>
      <c r="AN43" s="28" t="str">
        <f t="shared" si="19"/>
        <v>Bullish</v>
      </c>
      <c r="AO43">
        <f>IF(Z43&lt;&gt;"",Z43,"")</f>
        <v>4672.8296408333335</v>
      </c>
      <c r="AP43">
        <f>IF(AB43&lt;&gt;"",AB43,"")</f>
        <v>4631.5009124999997</v>
      </c>
      <c r="AQ43">
        <f t="shared" si="23"/>
        <v>6</v>
      </c>
      <c r="AR43" s="16">
        <f>IF(SLOPE($AO$26:$AO$37,$AQ$26:$AQ$37)&gt;0,MIN(3,ABS(SLOPE($AO$26:$AO$37,$AQ$26:$AQ$37))),IF(SLOPE($AO$26:$AO$37,$AQ$26:$AQ$37)&lt;-0.5,-0.5,0))</f>
        <v>0.84245499999997264</v>
      </c>
      <c r="AS43" s="16">
        <f>IF(SLOPE($AP$26:$AP$37,$AQ$26:$AQ$37)&lt;0,MAX(-3,-ABS(SLOPE($AP$26:$AP$37,$AQ$26:$AQ$37))),IF(SLOPE($AP$26:$AP$37,$AQ$26:$AQ$37)&gt;0.5,0.5,0))</f>
        <v>0.5</v>
      </c>
      <c r="AT43" s="18">
        <f t="shared" si="32"/>
        <v>4674.1932449999995</v>
      </c>
      <c r="AU43" s="18">
        <f t="shared" si="33"/>
        <v>4629.8274499999998</v>
      </c>
      <c r="AV43" s="18">
        <f>IF(AR43&gt;0,AT43+AR43,AT43)</f>
        <v>4675.0356999999995</v>
      </c>
      <c r="AW43" s="18">
        <f>IF(AS43&lt;0,AU43+AS43,AU43)</f>
        <v>4629.8274499999998</v>
      </c>
      <c r="AY43">
        <f t="shared" si="26"/>
        <v>2.2060591666659093</v>
      </c>
      <c r="AZ43">
        <f t="shared" si="27"/>
        <v>-1.6734624999999141</v>
      </c>
      <c r="BB43" s="19">
        <f t="shared" si="20"/>
        <v>1775139900</v>
      </c>
      <c r="BC43" s="19" t="str">
        <f t="shared" si="21"/>
        <v>XAUUSD</v>
      </c>
      <c r="BD43" s="19" t="str">
        <f t="shared" si="22"/>
        <v>M5</v>
      </c>
      <c r="BE43">
        <f>V43</f>
        <v>4656.8365425000002</v>
      </c>
      <c r="BF43">
        <f>W43</f>
        <v>4646.9321558333331</v>
      </c>
      <c r="BG43">
        <f>X43</f>
        <v>4672.1593700000003</v>
      </c>
      <c r="BH43">
        <f>Y43</f>
        <v>4666.7230099999997</v>
      </c>
      <c r="BI43">
        <f t="shared" si="28"/>
        <v>4675.0356999999995</v>
      </c>
      <c r="BJ43">
        <f t="shared" si="29"/>
        <v>4629.8274499999998</v>
      </c>
    </row>
    <row r="44" spans="1:62" x14ac:dyDescent="0.55000000000000004">
      <c r="A44">
        <f>ALGLIB_SSA_XAUUSD!J44</f>
        <v>1775140200</v>
      </c>
      <c r="B44" t="str">
        <f>_xlfn.XLOOKUP($A44,ALGLIB_SSA_XAUUSD!$A$2:$A$1001,ALGLIB_SSA_XAUUSD!$B$2:$B$1001,"",0)</f>
        <v/>
      </c>
      <c r="C44" t="str">
        <f>_xlfn.XLOOKUP($A44,ALGLIB_SSA_XAUUSD!$A$2:$A$1001,ALGLIB_SSA_XAUUSD!$C$2:$C$1001,"",0)</f>
        <v/>
      </c>
      <c r="D44" s="1">
        <f>D38+(D50-D38)*6/12</f>
        <v>4671.1900000000005</v>
      </c>
      <c r="E44" s="1">
        <f>E38+(E50-E38)*6/12</f>
        <v>4657.5101350000004</v>
      </c>
      <c r="F44" s="1">
        <f>F38+(F50-F38)*6/12</f>
        <v>4647.7016050000002</v>
      </c>
      <c r="G44" s="1">
        <f>G38+(G50-G38)*6/12</f>
        <v>4673.399375</v>
      </c>
      <c r="H44" s="1">
        <f>H38+(H50-H38)*6/12</f>
        <v>4632.3356050000002</v>
      </c>
      <c r="I44" t="str">
        <f>_xlfn.XLOOKUP($A44,ALGLIB_SSA_XAUUSD!$J$2:$J$1001,ALGLIB_SSA_XAUUSD!$K$2:$K$1001,"",0)</f>
        <v>XAUUSD</v>
      </c>
      <c r="J44" t="str">
        <f>_xlfn.XLOOKUP($A44,ALGLIB_SSA_XAUUSD!$J$2:$J$1001,ALGLIB_SSA_XAUUSD!$L$2:$L$1001,"",0)</f>
        <v>M5</v>
      </c>
      <c r="K44">
        <f>_xlfn.XLOOKUP($A44,ALGLIB_SSA_XAUUSD!$J$2:$J$1001,ALGLIB_SSA_XAUUSD!$M$2:$M$1001,"",0)</f>
        <v>4670.1099999999997</v>
      </c>
      <c r="L44">
        <f>_xlfn.XLOOKUP($A44,ALGLIB_SSA_XAUUSD!$J$2:$J$1001,ALGLIB_SSA_XAUUSD!$N$2:$N$1001,"",0)</f>
        <v>4677.0682500000003</v>
      </c>
      <c r="M44">
        <f>_xlfn.XLOOKUP($A44,ALGLIB_SSA_XAUUSD!$J$2:$J$1001,ALGLIB_SSA_XAUUSD!$O$2:$O$1001,"",0)</f>
        <v>4671.89563</v>
      </c>
      <c r="N44">
        <f>_xlfn.XLOOKUP($A44,ALGLIB_SSA_XAUUSD!$J$2:$J$1001,ALGLIB_SSA_XAUUSD!$P$2:$P$1001,"",0)</f>
        <v>4682.6741300000003</v>
      </c>
      <c r="O44">
        <f>_xlfn.XLOOKUP($A44,ALGLIB_SSA_XAUUSD!$J$2:$J$1001,ALGLIB_SSA_XAUUSD!$Q$2:$Q$1001,"",0)</f>
        <v>4665.8245699999998</v>
      </c>
      <c r="R44">
        <f t="shared" si="2"/>
        <v>1775140200</v>
      </c>
      <c r="S44" t="str">
        <f t="shared" si="3"/>
        <v>XAUUSD</v>
      </c>
      <c r="T44" t="str">
        <f t="shared" si="3"/>
        <v>M5</v>
      </c>
      <c r="U44">
        <f t="shared" si="3"/>
        <v>4670.1099999999997</v>
      </c>
      <c r="V44">
        <f t="shared" si="4"/>
        <v>4657.5101350000004</v>
      </c>
      <c r="W44">
        <f t="shared" si="4"/>
        <v>4647.7016050000002</v>
      </c>
      <c r="X44">
        <f t="shared" si="5"/>
        <v>4677.0682500000003</v>
      </c>
      <c r="Y44">
        <f t="shared" si="5"/>
        <v>4671.89563</v>
      </c>
      <c r="Z44">
        <f t="shared" si="6"/>
        <v>4673.399375</v>
      </c>
      <c r="AA44">
        <f t="shared" si="7"/>
        <v>4682.6741300000003</v>
      </c>
      <c r="AB44">
        <f t="shared" si="8"/>
        <v>4632.3356050000002</v>
      </c>
      <c r="AC44">
        <f t="shared" si="9"/>
        <v>4665.8245699999998</v>
      </c>
      <c r="AF44">
        <f t="shared" si="15"/>
        <v>1775140200</v>
      </c>
      <c r="AG44" t="str">
        <f t="shared" si="16"/>
        <v>XAUUSD</v>
      </c>
      <c r="AH44" t="str">
        <f t="shared" si="17"/>
        <v>M5</v>
      </c>
      <c r="AI44" s="19">
        <f t="shared" si="10"/>
        <v>4670.1099999999997</v>
      </c>
      <c r="AJ44" s="19">
        <f t="shared" si="11"/>
        <v>4657.5101350000004</v>
      </c>
      <c r="AK44" s="19">
        <f t="shared" si="12"/>
        <v>4647.7016050000002</v>
      </c>
      <c r="AL44" s="19">
        <f t="shared" si="18"/>
        <v>9.8085300000002462</v>
      </c>
      <c r="AM44" s="28" t="str">
        <f t="shared" si="13"/>
        <v>Bullish</v>
      </c>
      <c r="AN44" s="28" t="str">
        <f t="shared" si="19"/>
        <v>Bullish</v>
      </c>
      <c r="AO44">
        <f>IF(Z44&lt;&gt;"",Z44,"")</f>
        <v>4673.399375</v>
      </c>
      <c r="AP44">
        <f>IF(AB44&lt;&gt;"",AB44,"")</f>
        <v>4632.3356050000002</v>
      </c>
      <c r="AQ44">
        <f t="shared" si="23"/>
        <v>7</v>
      </c>
      <c r="AR44" s="16">
        <f>IF(SLOPE($AO$26:$AO$37,$AQ$26:$AQ$37)&gt;0,MIN(3,ABS(SLOPE($AO$26:$AO$37,$AQ$26:$AQ$37))),IF(SLOPE($AO$26:$AO$37,$AQ$26:$AQ$37)&lt;-0.5,-0.5,0))</f>
        <v>0.84245499999997264</v>
      </c>
      <c r="AS44" s="16">
        <f>IF(SLOPE($AP$26:$AP$37,$AQ$26:$AQ$37)&lt;0,MAX(-3,-ABS(SLOPE($AP$26:$AP$37,$AQ$26:$AQ$37))),IF(SLOPE($AP$26:$AP$37,$AQ$26:$AQ$37)&gt;0.5,0.5,0))</f>
        <v>0.5</v>
      </c>
      <c r="AT44" s="18">
        <f t="shared" si="32"/>
        <v>4675.0356999999995</v>
      </c>
      <c r="AU44" s="18">
        <f t="shared" si="33"/>
        <v>4630.3274499999998</v>
      </c>
      <c r="AV44" s="18">
        <f>IF(AR44&gt;0,AT44+AR44,AT44)</f>
        <v>4675.8781549999994</v>
      </c>
      <c r="AW44" s="18">
        <f>IF(AS44&lt;0,AU44+AS44,AU44)</f>
        <v>4630.3274499999998</v>
      </c>
      <c r="AY44">
        <f t="shared" si="26"/>
        <v>2.4787799999994604</v>
      </c>
      <c r="AZ44">
        <f t="shared" si="27"/>
        <v>-2.0081550000004427</v>
      </c>
      <c r="BB44" s="19">
        <f t="shared" si="20"/>
        <v>1775140200</v>
      </c>
      <c r="BC44" s="19" t="str">
        <f t="shared" si="21"/>
        <v>XAUUSD</v>
      </c>
      <c r="BD44" s="19" t="str">
        <f t="shared" si="22"/>
        <v>M5</v>
      </c>
      <c r="BE44">
        <f>V44</f>
        <v>4657.5101350000004</v>
      </c>
      <c r="BF44">
        <f>W44</f>
        <v>4647.7016050000002</v>
      </c>
      <c r="BG44">
        <f>X44</f>
        <v>4677.0682500000003</v>
      </c>
      <c r="BH44">
        <f>Y44</f>
        <v>4671.89563</v>
      </c>
      <c r="BI44">
        <f t="shared" si="28"/>
        <v>4675.8781549999994</v>
      </c>
      <c r="BJ44">
        <f t="shared" si="29"/>
        <v>4630.3274499999998</v>
      </c>
    </row>
    <row r="45" spans="1:62" x14ac:dyDescent="0.55000000000000004">
      <c r="A45">
        <f>ALGLIB_SSA_XAUUSD!J45</f>
        <v>1775140500</v>
      </c>
      <c r="B45" t="str">
        <f>_xlfn.XLOOKUP($A45,ALGLIB_SSA_XAUUSD!$A$2:$A$1001,ALGLIB_SSA_XAUUSD!$B$2:$B$1001,"",0)</f>
        <v/>
      </c>
      <c r="C45" t="str">
        <f>_xlfn.XLOOKUP($A45,ALGLIB_SSA_XAUUSD!$A$2:$A$1001,ALGLIB_SSA_XAUUSD!$C$2:$C$1001,"",0)</f>
        <v/>
      </c>
      <c r="D45" s="1">
        <f>D38+(D50-D38)*7/12</f>
        <v>4669.501666666667</v>
      </c>
      <c r="E45" s="1">
        <f>E38+(E50-E38)*7/12</f>
        <v>4658.1837274999998</v>
      </c>
      <c r="F45" s="1">
        <f>F38+(F50-F38)*7/12</f>
        <v>4648.4710541666664</v>
      </c>
      <c r="G45" s="1">
        <f>G38+(G50-G38)*7/12</f>
        <v>4673.9691091666664</v>
      </c>
      <c r="H45" s="1">
        <f>H38+(H50-H38)*7/12</f>
        <v>4633.1702974999998</v>
      </c>
      <c r="I45" t="str">
        <f>_xlfn.XLOOKUP($A45,ALGLIB_SSA_XAUUSD!$J$2:$J$1001,ALGLIB_SSA_XAUUSD!$K$2:$K$1001,"",0)</f>
        <v>XAUUSD</v>
      </c>
      <c r="J45" t="str">
        <f>_xlfn.XLOOKUP($A45,ALGLIB_SSA_XAUUSD!$J$2:$J$1001,ALGLIB_SSA_XAUUSD!$L$2:$L$1001,"",0)</f>
        <v>M5</v>
      </c>
      <c r="K45">
        <f>_xlfn.XLOOKUP($A45,ALGLIB_SSA_XAUUSD!$J$2:$J$1001,ALGLIB_SSA_XAUUSD!$M$2:$M$1001,"",0)</f>
        <v>4687.83</v>
      </c>
      <c r="L45">
        <f>_xlfn.XLOOKUP($A45,ALGLIB_SSA_XAUUSD!$J$2:$J$1001,ALGLIB_SSA_XAUUSD!$N$2:$N$1001,"",0)</f>
        <v>4681.2691500000001</v>
      </c>
      <c r="M45">
        <f>_xlfn.XLOOKUP($A45,ALGLIB_SSA_XAUUSD!$J$2:$J$1001,ALGLIB_SSA_XAUUSD!$O$2:$O$1001,"",0)</f>
        <v>4676.5823899999996</v>
      </c>
      <c r="N45">
        <f>_xlfn.XLOOKUP($A45,ALGLIB_SSA_XAUUSD!$J$2:$J$1001,ALGLIB_SSA_XAUUSD!$P$2:$P$1001,"",0)</f>
        <v>4687.0213899999999</v>
      </c>
      <c r="O45">
        <f>_xlfn.XLOOKUP($A45,ALGLIB_SSA_XAUUSD!$J$2:$J$1001,ALGLIB_SSA_XAUUSD!$Q$2:$Q$1001,"",0)</f>
        <v>4670.0658800000001</v>
      </c>
      <c r="R45">
        <f t="shared" si="2"/>
        <v>1775140500</v>
      </c>
      <c r="S45" t="str">
        <f t="shared" si="3"/>
        <v>XAUUSD</v>
      </c>
      <c r="T45" t="str">
        <f t="shared" si="3"/>
        <v>M5</v>
      </c>
      <c r="U45">
        <f t="shared" si="3"/>
        <v>4687.83</v>
      </c>
      <c r="V45">
        <f t="shared" si="4"/>
        <v>4658.1837274999998</v>
      </c>
      <c r="W45">
        <f t="shared" si="4"/>
        <v>4648.4710541666664</v>
      </c>
      <c r="X45">
        <f t="shared" si="5"/>
        <v>4681.2691500000001</v>
      </c>
      <c r="Y45">
        <f t="shared" si="5"/>
        <v>4676.5823899999996</v>
      </c>
      <c r="Z45">
        <f t="shared" si="6"/>
        <v>4673.9691091666664</v>
      </c>
      <c r="AA45">
        <f t="shared" si="7"/>
        <v>4687.0213899999999</v>
      </c>
      <c r="AB45">
        <f t="shared" si="8"/>
        <v>4633.1702974999998</v>
      </c>
      <c r="AC45">
        <f t="shared" si="9"/>
        <v>4670.0658800000001</v>
      </c>
      <c r="AF45">
        <f t="shared" si="15"/>
        <v>1775140500</v>
      </c>
      <c r="AG45" t="str">
        <f t="shared" si="16"/>
        <v>XAUUSD</v>
      </c>
      <c r="AH45" t="str">
        <f t="shared" si="17"/>
        <v>M5</v>
      </c>
      <c r="AI45" s="19">
        <f t="shared" si="10"/>
        <v>4687.83</v>
      </c>
      <c r="AJ45" s="19">
        <f t="shared" si="11"/>
        <v>4658.1837274999998</v>
      </c>
      <c r="AK45" s="19">
        <f t="shared" si="12"/>
        <v>4648.4710541666664</v>
      </c>
      <c r="AL45" s="19">
        <f t="shared" si="18"/>
        <v>9.7126733333334414</v>
      </c>
      <c r="AM45" s="28" t="str">
        <f t="shared" si="13"/>
        <v>Bullish</v>
      </c>
      <c r="AN45" s="28" t="str">
        <f t="shared" si="19"/>
        <v>Bullish</v>
      </c>
      <c r="AO45">
        <f>IF(Z45&lt;&gt;"",Z45,"")</f>
        <v>4673.9691091666664</v>
      </c>
      <c r="AP45">
        <f>IF(AB45&lt;&gt;"",AB45,"")</f>
        <v>4633.1702974999998</v>
      </c>
      <c r="AQ45">
        <f t="shared" si="23"/>
        <v>8</v>
      </c>
      <c r="AR45" s="16">
        <f>IF(SLOPE($AO$26:$AO$37,$AQ$26:$AQ$37)&gt;0,MIN(3,ABS(SLOPE($AO$26:$AO$37,$AQ$26:$AQ$37))),IF(SLOPE($AO$26:$AO$37,$AQ$26:$AQ$37)&lt;-0.5,-0.5,0))</f>
        <v>0.84245499999997264</v>
      </c>
      <c r="AS45" s="16">
        <f>IF(SLOPE($AP$26:$AP$37,$AQ$26:$AQ$37)&lt;0,MAX(-3,-ABS(SLOPE($AP$26:$AP$37,$AQ$26:$AQ$37))),IF(SLOPE($AP$26:$AP$37,$AQ$26:$AQ$37)&gt;0.5,0.5,0))</f>
        <v>0.5</v>
      </c>
      <c r="AT45" s="18">
        <f t="shared" si="32"/>
        <v>4675.8781549999994</v>
      </c>
      <c r="AU45" s="18">
        <f t="shared" si="33"/>
        <v>4630.8274499999998</v>
      </c>
      <c r="AV45" s="18">
        <f>IF(AR45&gt;0,AT45+AR45,AT45)</f>
        <v>4676.7206099999994</v>
      </c>
      <c r="AW45" s="18">
        <f>IF(AS45&lt;0,AU45+AS45,AU45)</f>
        <v>4630.8274499999998</v>
      </c>
      <c r="AY45">
        <f t="shared" si="26"/>
        <v>2.7515008333330115</v>
      </c>
      <c r="AZ45">
        <f t="shared" si="27"/>
        <v>-2.3428475000000617</v>
      </c>
      <c r="BB45" s="19">
        <f t="shared" si="20"/>
        <v>1775140500</v>
      </c>
      <c r="BC45" s="19" t="str">
        <f t="shared" si="21"/>
        <v>XAUUSD</v>
      </c>
      <c r="BD45" s="19" t="str">
        <f t="shared" si="22"/>
        <v>M5</v>
      </c>
      <c r="BE45">
        <f>V45</f>
        <v>4658.1837274999998</v>
      </c>
      <c r="BF45">
        <f>W45</f>
        <v>4648.4710541666664</v>
      </c>
      <c r="BG45">
        <f>X45</f>
        <v>4681.2691500000001</v>
      </c>
      <c r="BH45">
        <f>Y45</f>
        <v>4676.5823899999996</v>
      </c>
      <c r="BI45">
        <f t="shared" si="28"/>
        <v>4676.7206099999994</v>
      </c>
      <c r="BJ45">
        <f t="shared" si="29"/>
        <v>4630.8274499999998</v>
      </c>
    </row>
    <row r="46" spans="1:62" x14ac:dyDescent="0.55000000000000004">
      <c r="A46">
        <f>ALGLIB_SSA_XAUUSD!J46</f>
        <v>1775140800</v>
      </c>
      <c r="B46" t="str">
        <f>_xlfn.XLOOKUP($A46,ALGLIB_SSA_XAUUSD!$A$2:$A$1001,ALGLIB_SSA_XAUUSD!$B$2:$B$1001,"",0)</f>
        <v/>
      </c>
      <c r="C46" t="str">
        <f>_xlfn.XLOOKUP($A46,ALGLIB_SSA_XAUUSD!$A$2:$A$1001,ALGLIB_SSA_XAUUSD!$C$2:$C$1001,"",0)</f>
        <v/>
      </c>
      <c r="D46" s="1">
        <f>D38+(D50-D38)*8/12</f>
        <v>4667.8133333333335</v>
      </c>
      <c r="E46" s="1">
        <f>E38+(E50-E38)*8/12</f>
        <v>4658.8573200000001</v>
      </c>
      <c r="F46" s="1">
        <f>F38+(F50-F38)*8/12</f>
        <v>4649.2405033333334</v>
      </c>
      <c r="G46" s="1">
        <f>G38+(G50-G38)*8/12</f>
        <v>4674.5388433333337</v>
      </c>
      <c r="H46" s="1">
        <f>H38+(H50-H38)*8/12</f>
        <v>4634.0049899999995</v>
      </c>
      <c r="I46" t="str">
        <f>_xlfn.XLOOKUP($A46,ALGLIB_SSA_XAUUSD!$J$2:$J$1001,ALGLIB_SSA_XAUUSD!$K$2:$K$1001,"",0)</f>
        <v>XAUUSD</v>
      </c>
      <c r="J46" t="str">
        <f>_xlfn.XLOOKUP($A46,ALGLIB_SSA_XAUUSD!$J$2:$J$1001,ALGLIB_SSA_XAUUSD!$L$2:$L$1001,"",0)</f>
        <v>M5</v>
      </c>
      <c r="K46">
        <f>_xlfn.XLOOKUP($A46,ALGLIB_SSA_XAUUSD!$J$2:$J$1001,ALGLIB_SSA_XAUUSD!$M$2:$M$1001,"",0)</f>
        <v>4693.91</v>
      </c>
      <c r="L46">
        <f>_xlfn.XLOOKUP($A46,ALGLIB_SSA_XAUUSD!$J$2:$J$1001,ALGLIB_SSA_XAUUSD!$N$2:$N$1001,"",0)</f>
        <v>4683.9654399999999</v>
      </c>
      <c r="M46">
        <f>_xlfn.XLOOKUP($A46,ALGLIB_SSA_XAUUSD!$J$2:$J$1001,ALGLIB_SSA_XAUUSD!$O$2:$O$1001,"",0)</f>
        <v>4680.2739199999996</v>
      </c>
      <c r="N46">
        <f>_xlfn.XLOOKUP($A46,ALGLIB_SSA_XAUUSD!$J$2:$J$1001,ALGLIB_SSA_XAUUSD!$P$2:$P$1001,"",0)</f>
        <v>4690.0123800000001</v>
      </c>
      <c r="O46">
        <f>_xlfn.XLOOKUP($A46,ALGLIB_SSA_XAUUSD!$J$2:$J$1001,ALGLIB_SSA_XAUUSD!$Q$2:$Q$1001,"",0)</f>
        <v>4673.4285</v>
      </c>
      <c r="R46">
        <f t="shared" si="2"/>
        <v>1775140800</v>
      </c>
      <c r="S46" t="str">
        <f t="shared" si="3"/>
        <v>XAUUSD</v>
      </c>
      <c r="T46" t="str">
        <f t="shared" si="3"/>
        <v>M5</v>
      </c>
      <c r="U46">
        <f t="shared" si="3"/>
        <v>4693.91</v>
      </c>
      <c r="V46">
        <f t="shared" si="4"/>
        <v>4658.8573200000001</v>
      </c>
      <c r="W46">
        <f t="shared" si="4"/>
        <v>4649.2405033333334</v>
      </c>
      <c r="X46">
        <f t="shared" si="5"/>
        <v>4683.9654399999999</v>
      </c>
      <c r="Y46">
        <f t="shared" si="5"/>
        <v>4680.2739199999996</v>
      </c>
      <c r="Z46">
        <f t="shared" si="6"/>
        <v>4674.5388433333337</v>
      </c>
      <c r="AA46">
        <f t="shared" si="7"/>
        <v>4690.0123800000001</v>
      </c>
      <c r="AB46">
        <f t="shared" si="8"/>
        <v>4634.0049899999995</v>
      </c>
      <c r="AC46">
        <f t="shared" si="9"/>
        <v>4673.4285</v>
      </c>
      <c r="AF46">
        <f t="shared" si="15"/>
        <v>1775140800</v>
      </c>
      <c r="AG46" t="str">
        <f t="shared" si="16"/>
        <v>XAUUSD</v>
      </c>
      <c r="AH46" t="str">
        <f t="shared" si="17"/>
        <v>M5</v>
      </c>
      <c r="AI46" s="19">
        <f t="shared" si="10"/>
        <v>4693.91</v>
      </c>
      <c r="AJ46" s="19">
        <f t="shared" si="11"/>
        <v>4658.8573200000001</v>
      </c>
      <c r="AK46" s="19">
        <f t="shared" si="12"/>
        <v>4649.2405033333334</v>
      </c>
      <c r="AL46" s="19">
        <f t="shared" si="18"/>
        <v>9.6168166666666366</v>
      </c>
      <c r="AM46" s="28" t="str">
        <f t="shared" si="13"/>
        <v>Bullish</v>
      </c>
      <c r="AN46" s="28" t="str">
        <f t="shared" si="19"/>
        <v>Bullish</v>
      </c>
      <c r="AO46">
        <f>IF(Z46&lt;&gt;"",Z46,"")</f>
        <v>4674.5388433333337</v>
      </c>
      <c r="AP46">
        <f>IF(AB46&lt;&gt;"",AB46,"")</f>
        <v>4634.0049899999995</v>
      </c>
      <c r="AQ46">
        <f t="shared" si="23"/>
        <v>9</v>
      </c>
      <c r="AR46" s="16">
        <f>IF(SLOPE($AO$26:$AO$37,$AQ$26:$AQ$37)&gt;0,MIN(3,ABS(SLOPE($AO$26:$AO$37,$AQ$26:$AQ$37))),IF(SLOPE($AO$26:$AO$37,$AQ$26:$AQ$37)&lt;-0.5,-0.5,0))</f>
        <v>0.84245499999997264</v>
      </c>
      <c r="AS46" s="16">
        <f>IF(SLOPE($AP$26:$AP$37,$AQ$26:$AQ$37)&lt;0,MAX(-3,-ABS(SLOPE($AP$26:$AP$37,$AQ$26:$AQ$37))),IF(SLOPE($AP$26:$AP$37,$AQ$26:$AQ$37)&gt;0.5,0.5,0))</f>
        <v>0.5</v>
      </c>
      <c r="AT46" s="18">
        <f t="shared" si="32"/>
        <v>4676.7206099999994</v>
      </c>
      <c r="AU46" s="18">
        <f t="shared" si="33"/>
        <v>4631.3274499999998</v>
      </c>
      <c r="AV46" s="18">
        <f>IF(AR46&gt;0,AT46+AR46,AT46)</f>
        <v>4677.5630649999994</v>
      </c>
      <c r="AW46" s="18">
        <f>IF(AS46&lt;0,AU46+AS46,AU46)</f>
        <v>4631.3274499999998</v>
      </c>
      <c r="AY46">
        <f t="shared" si="26"/>
        <v>3.0242216666656532</v>
      </c>
      <c r="AZ46">
        <f t="shared" si="27"/>
        <v>-2.6775399999996807</v>
      </c>
      <c r="BB46" s="19">
        <f t="shared" si="20"/>
        <v>1775140800</v>
      </c>
      <c r="BC46" s="19" t="str">
        <f t="shared" si="21"/>
        <v>XAUUSD</v>
      </c>
      <c r="BD46" s="19" t="str">
        <f t="shared" si="22"/>
        <v>M5</v>
      </c>
      <c r="BE46">
        <f>V46</f>
        <v>4658.8573200000001</v>
      </c>
      <c r="BF46">
        <f>W46</f>
        <v>4649.2405033333334</v>
      </c>
      <c r="BG46">
        <f>X46</f>
        <v>4683.9654399999999</v>
      </c>
      <c r="BH46">
        <f>Y46</f>
        <v>4680.2739199999996</v>
      </c>
      <c r="BI46">
        <f t="shared" si="28"/>
        <v>4677.5630649999994</v>
      </c>
      <c r="BJ46">
        <f t="shared" si="29"/>
        <v>4631.3274499999998</v>
      </c>
    </row>
    <row r="47" spans="1:62" x14ac:dyDescent="0.55000000000000004">
      <c r="A47">
        <f>ALGLIB_SSA_XAUUSD!J47</f>
        <v>1775141100</v>
      </c>
      <c r="B47" t="str">
        <f>_xlfn.XLOOKUP($A47,ALGLIB_SSA_XAUUSD!$A$2:$A$1001,ALGLIB_SSA_XAUUSD!$B$2:$B$1001,"",0)</f>
        <v/>
      </c>
      <c r="C47" t="str">
        <f>_xlfn.XLOOKUP($A47,ALGLIB_SSA_XAUUSD!$A$2:$A$1001,ALGLIB_SSA_XAUUSD!$C$2:$C$1001,"",0)</f>
        <v/>
      </c>
      <c r="D47" s="1">
        <f>D38+(D50-D38)*9/12</f>
        <v>4666.125</v>
      </c>
      <c r="E47" s="1">
        <f>E38+(E50-E38)*9/12</f>
        <v>4659.5309125000003</v>
      </c>
      <c r="F47" s="1">
        <f>F38+(F50-F38)*9/12</f>
        <v>4650.0099524999996</v>
      </c>
      <c r="G47" s="1">
        <f>G38+(G50-G38)*9/12</f>
        <v>4675.1085775000001</v>
      </c>
      <c r="H47" s="1">
        <f>H38+(H50-H38)*9/12</f>
        <v>4634.8396825</v>
      </c>
      <c r="I47" t="str">
        <f>_xlfn.XLOOKUP($A47,ALGLIB_SSA_XAUUSD!$J$2:$J$1001,ALGLIB_SSA_XAUUSD!$K$2:$K$1001,"",0)</f>
        <v>XAUUSD</v>
      </c>
      <c r="J47" t="str">
        <f>_xlfn.XLOOKUP($A47,ALGLIB_SSA_XAUUSD!$J$2:$J$1001,ALGLIB_SSA_XAUUSD!$L$2:$L$1001,"",0)</f>
        <v>M5</v>
      </c>
      <c r="K47">
        <f>_xlfn.XLOOKUP($A47,ALGLIB_SSA_XAUUSD!$J$2:$J$1001,ALGLIB_SSA_XAUUSD!$M$2:$M$1001,"",0)</f>
        <v>4681.08</v>
      </c>
      <c r="L47">
        <f>_xlfn.XLOOKUP($A47,ALGLIB_SSA_XAUUSD!$J$2:$J$1001,ALGLIB_SSA_XAUUSD!$N$2:$N$1001,"",0)</f>
        <v>4684.7864799999998</v>
      </c>
      <c r="M47">
        <f>_xlfn.XLOOKUP($A47,ALGLIB_SSA_XAUUSD!$J$2:$J$1001,ALGLIB_SSA_XAUUSD!$O$2:$O$1001,"",0)</f>
        <v>4682.5302000000001</v>
      </c>
      <c r="N47">
        <f>_xlfn.XLOOKUP($A47,ALGLIB_SSA_XAUUSD!$J$2:$J$1001,ALGLIB_SSA_XAUUSD!$P$2:$P$1001,"",0)</f>
        <v>4691.3216899999998</v>
      </c>
      <c r="O47">
        <f>_xlfn.XLOOKUP($A47,ALGLIB_SSA_XAUUSD!$J$2:$J$1001,ALGLIB_SSA_XAUUSD!$Q$2:$Q$1001,"",0)</f>
        <v>4675.4326700000001</v>
      </c>
      <c r="R47">
        <f t="shared" si="2"/>
        <v>1775141100</v>
      </c>
      <c r="S47" t="str">
        <f t="shared" si="3"/>
        <v>XAUUSD</v>
      </c>
      <c r="T47" t="str">
        <f t="shared" si="3"/>
        <v>M5</v>
      </c>
      <c r="U47">
        <f t="shared" si="3"/>
        <v>4681.08</v>
      </c>
      <c r="V47">
        <f t="shared" si="4"/>
        <v>4659.5309125000003</v>
      </c>
      <c r="W47">
        <f t="shared" si="4"/>
        <v>4650.0099524999996</v>
      </c>
      <c r="X47">
        <f t="shared" si="5"/>
        <v>4684.7864799999998</v>
      </c>
      <c r="Y47">
        <f t="shared" si="5"/>
        <v>4682.5302000000001</v>
      </c>
      <c r="Z47">
        <f t="shared" si="6"/>
        <v>4675.1085775000001</v>
      </c>
      <c r="AA47">
        <f t="shared" si="7"/>
        <v>4691.3216899999998</v>
      </c>
      <c r="AB47">
        <f t="shared" si="8"/>
        <v>4634.8396825</v>
      </c>
      <c r="AC47">
        <f t="shared" si="9"/>
        <v>4675.4326700000001</v>
      </c>
      <c r="AF47">
        <f t="shared" si="15"/>
        <v>1775141100</v>
      </c>
      <c r="AG47" t="str">
        <f t="shared" si="16"/>
        <v>XAUUSD</v>
      </c>
      <c r="AH47" t="str">
        <f t="shared" si="17"/>
        <v>M5</v>
      </c>
      <c r="AI47" s="19">
        <f t="shared" si="10"/>
        <v>4681.08</v>
      </c>
      <c r="AJ47" s="19">
        <f t="shared" si="11"/>
        <v>4659.5309125000003</v>
      </c>
      <c r="AK47" s="19">
        <f t="shared" si="12"/>
        <v>4650.0099524999996</v>
      </c>
      <c r="AL47" s="19">
        <f t="shared" si="18"/>
        <v>9.5209600000007413</v>
      </c>
      <c r="AM47" s="28" t="str">
        <f t="shared" si="13"/>
        <v>Bullish</v>
      </c>
      <c r="AN47" s="28" t="str">
        <f t="shared" si="19"/>
        <v>Bullish</v>
      </c>
      <c r="AO47">
        <f>IF(Z47&lt;&gt;"",Z47,"")</f>
        <v>4675.1085775000001</v>
      </c>
      <c r="AP47">
        <f>IF(AB47&lt;&gt;"",AB47,"")</f>
        <v>4634.8396825</v>
      </c>
      <c r="AQ47">
        <f t="shared" si="23"/>
        <v>10</v>
      </c>
      <c r="AR47" s="16">
        <f>IF(SLOPE($AO$26:$AO$37,$AQ$26:$AQ$37)&gt;0,MIN(3,ABS(SLOPE($AO$26:$AO$37,$AQ$26:$AQ$37))),IF(SLOPE($AO$26:$AO$37,$AQ$26:$AQ$37)&lt;-0.5,-0.5,0))</f>
        <v>0.84245499999997264</v>
      </c>
      <c r="AS47" s="16">
        <f>IF(SLOPE($AP$26:$AP$37,$AQ$26:$AQ$37)&lt;0,MAX(-3,-ABS(SLOPE($AP$26:$AP$37,$AQ$26:$AQ$37))),IF(SLOPE($AP$26:$AP$37,$AQ$26:$AQ$37)&gt;0.5,0.5,0))</f>
        <v>0.5</v>
      </c>
      <c r="AT47" s="18">
        <f t="shared" si="32"/>
        <v>4677.5630649999994</v>
      </c>
      <c r="AU47" s="18">
        <f t="shared" si="33"/>
        <v>4631.8274499999998</v>
      </c>
      <c r="AV47" s="18">
        <f>IF(AR47&gt;0,AT47+AR47,AT47)</f>
        <v>4678.4055199999993</v>
      </c>
      <c r="AW47" s="18">
        <f>IF(AS47&lt;0,AU47+AS47,AU47)</f>
        <v>4631.8274499999998</v>
      </c>
      <c r="AY47">
        <f t="shared" si="26"/>
        <v>3.2969424999992043</v>
      </c>
      <c r="AZ47">
        <f t="shared" si="27"/>
        <v>-3.0122325000002093</v>
      </c>
      <c r="BB47" s="19">
        <f t="shared" si="20"/>
        <v>1775141100</v>
      </c>
      <c r="BC47" s="19" t="str">
        <f t="shared" si="21"/>
        <v>XAUUSD</v>
      </c>
      <c r="BD47" s="19" t="str">
        <f t="shared" si="22"/>
        <v>M5</v>
      </c>
      <c r="BE47">
        <f>V47</f>
        <v>4659.5309125000003</v>
      </c>
      <c r="BF47">
        <f>W47</f>
        <v>4650.0099524999996</v>
      </c>
      <c r="BG47">
        <f>X47</f>
        <v>4684.7864799999998</v>
      </c>
      <c r="BH47">
        <f>Y47</f>
        <v>4682.5302000000001</v>
      </c>
      <c r="BI47">
        <f t="shared" si="28"/>
        <v>4678.4055199999993</v>
      </c>
      <c r="BJ47">
        <f t="shared" si="29"/>
        <v>4631.8274499999998</v>
      </c>
    </row>
    <row r="48" spans="1:62" x14ac:dyDescent="0.55000000000000004">
      <c r="A48">
        <f>ALGLIB_SSA_XAUUSD!J48</f>
        <v>1775141400</v>
      </c>
      <c r="B48" t="str">
        <f>_xlfn.XLOOKUP($A48,ALGLIB_SSA_XAUUSD!$A$2:$A$1001,ALGLIB_SSA_XAUUSD!$B$2:$B$1001,"",0)</f>
        <v/>
      </c>
      <c r="C48" t="str">
        <f>_xlfn.XLOOKUP($A48,ALGLIB_SSA_XAUUSD!$A$2:$A$1001,ALGLIB_SSA_XAUUSD!$C$2:$C$1001,"",0)</f>
        <v/>
      </c>
      <c r="D48" s="1">
        <f>D38+(D50-D38)*10/12</f>
        <v>4664.4366666666665</v>
      </c>
      <c r="E48" s="1">
        <f>E38+(E50-E38)*10/12</f>
        <v>4660.2045049999997</v>
      </c>
      <c r="F48" s="1">
        <f>F38+(F50-F38)*10/12</f>
        <v>4650.7794016666667</v>
      </c>
      <c r="G48" s="1">
        <f>G38+(G50-G38)*10/12</f>
        <v>4675.6783116666666</v>
      </c>
      <c r="H48" s="1">
        <f>H38+(H50-H38)*10/12</f>
        <v>4635.6743749999996</v>
      </c>
      <c r="I48" t="str">
        <f>_xlfn.XLOOKUP($A48,ALGLIB_SSA_XAUUSD!$J$2:$J$1001,ALGLIB_SSA_XAUUSD!$K$2:$K$1001,"",0)</f>
        <v>XAUUSD</v>
      </c>
      <c r="J48" t="str">
        <f>_xlfn.XLOOKUP($A48,ALGLIB_SSA_XAUUSD!$J$2:$J$1001,ALGLIB_SSA_XAUUSD!$L$2:$L$1001,"",0)</f>
        <v>M5</v>
      </c>
      <c r="K48">
        <f>_xlfn.XLOOKUP($A48,ALGLIB_SSA_XAUUSD!$J$2:$J$1001,ALGLIB_SSA_XAUUSD!$M$2:$M$1001,"",0)</f>
        <v>4683.95</v>
      </c>
      <c r="L48">
        <f>_xlfn.XLOOKUP($A48,ALGLIB_SSA_XAUUSD!$J$2:$J$1001,ALGLIB_SSA_XAUUSD!$N$2:$N$1001,"",0)</f>
        <v>4684.08518</v>
      </c>
      <c r="M48">
        <f>_xlfn.XLOOKUP($A48,ALGLIB_SSA_XAUUSD!$J$2:$J$1001,ALGLIB_SSA_XAUUSD!$O$2:$O$1001,"",0)</f>
        <v>4683.3076899999996</v>
      </c>
      <c r="N48">
        <f>_xlfn.XLOOKUP($A48,ALGLIB_SSA_XAUUSD!$J$2:$J$1001,ALGLIB_SSA_XAUUSD!$P$2:$P$1001,"",0)</f>
        <v>4691.0278500000004</v>
      </c>
      <c r="O48">
        <f>_xlfn.XLOOKUP($A48,ALGLIB_SSA_XAUUSD!$J$2:$J$1001,ALGLIB_SSA_XAUUSD!$Q$2:$Q$1001,"",0)</f>
        <v>4675.9755699999996</v>
      </c>
      <c r="R48">
        <f t="shared" si="2"/>
        <v>1775141400</v>
      </c>
      <c r="S48" t="str">
        <f t="shared" si="3"/>
        <v>XAUUSD</v>
      </c>
      <c r="T48" t="str">
        <f t="shared" si="3"/>
        <v>M5</v>
      </c>
      <c r="U48">
        <f t="shared" si="3"/>
        <v>4683.95</v>
      </c>
      <c r="V48">
        <f t="shared" si="4"/>
        <v>4660.2045049999997</v>
      </c>
      <c r="W48">
        <f t="shared" si="4"/>
        <v>4650.7794016666667</v>
      </c>
      <c r="X48">
        <f t="shared" si="5"/>
        <v>4684.08518</v>
      </c>
      <c r="Y48">
        <f t="shared" si="5"/>
        <v>4683.3076899999996</v>
      </c>
      <c r="Z48">
        <f t="shared" si="6"/>
        <v>4675.6783116666666</v>
      </c>
      <c r="AA48">
        <f t="shared" si="7"/>
        <v>4691.0278500000004</v>
      </c>
      <c r="AB48">
        <f t="shared" si="8"/>
        <v>4635.6743749999996</v>
      </c>
      <c r="AC48">
        <f t="shared" si="9"/>
        <v>4675.9755699999996</v>
      </c>
      <c r="AF48">
        <f t="shared" si="15"/>
        <v>1775141400</v>
      </c>
      <c r="AG48" t="str">
        <f t="shared" si="16"/>
        <v>XAUUSD</v>
      </c>
      <c r="AH48" t="str">
        <f t="shared" si="17"/>
        <v>M5</v>
      </c>
      <c r="AI48" s="19">
        <f t="shared" si="10"/>
        <v>4683.95</v>
      </c>
      <c r="AJ48" s="19">
        <f t="shared" si="11"/>
        <v>4660.2045049999997</v>
      </c>
      <c r="AK48" s="19">
        <f t="shared" si="12"/>
        <v>4650.7794016666667</v>
      </c>
      <c r="AL48" s="19">
        <f t="shared" si="18"/>
        <v>9.425103333333027</v>
      </c>
      <c r="AM48" s="28" t="str">
        <f t="shared" si="13"/>
        <v>Bullish</v>
      </c>
      <c r="AN48" s="28" t="str">
        <f t="shared" si="19"/>
        <v>Bullish</v>
      </c>
      <c r="AO48">
        <f>IF(Z48&lt;&gt;"",Z48,"")</f>
        <v>4675.6783116666666</v>
      </c>
      <c r="AP48">
        <f>IF(AB48&lt;&gt;"",AB48,"")</f>
        <v>4635.6743749999996</v>
      </c>
      <c r="AQ48">
        <f t="shared" si="23"/>
        <v>11</v>
      </c>
      <c r="AR48" s="16">
        <f>IF(SLOPE($AO$26:$AO$37,$AQ$26:$AQ$37)&gt;0,MIN(3,ABS(SLOPE($AO$26:$AO$37,$AQ$26:$AQ$37))),IF(SLOPE($AO$26:$AO$37,$AQ$26:$AQ$37)&lt;-0.5,-0.5,0))</f>
        <v>0.84245499999997264</v>
      </c>
      <c r="AS48" s="16">
        <f>IF(SLOPE($AP$26:$AP$37,$AQ$26:$AQ$37)&lt;0,MAX(-3,-ABS(SLOPE($AP$26:$AP$37,$AQ$26:$AQ$37))),IF(SLOPE($AP$26:$AP$37,$AQ$26:$AQ$37)&gt;0.5,0.5,0))</f>
        <v>0.5</v>
      </c>
      <c r="AT48" s="18">
        <f t="shared" si="32"/>
        <v>4678.4055199999993</v>
      </c>
      <c r="AU48" s="18">
        <f t="shared" si="33"/>
        <v>4632.3274499999998</v>
      </c>
      <c r="AV48" s="18">
        <f>IF(AR48&gt;0,AT48+AR48,AT48)</f>
        <v>4679.2479749999993</v>
      </c>
      <c r="AW48" s="18">
        <f>IF(AS48&lt;0,AU48+AS48,AU48)</f>
        <v>4632.3274499999998</v>
      </c>
      <c r="AY48">
        <f t="shared" si="26"/>
        <v>3.5696633333327554</v>
      </c>
      <c r="AZ48">
        <f t="shared" si="27"/>
        <v>-3.3469249999998283</v>
      </c>
      <c r="BB48" s="19">
        <f t="shared" si="20"/>
        <v>1775141400</v>
      </c>
      <c r="BC48" s="19" t="str">
        <f t="shared" si="21"/>
        <v>XAUUSD</v>
      </c>
      <c r="BD48" s="19" t="str">
        <f t="shared" si="22"/>
        <v>M5</v>
      </c>
      <c r="BE48">
        <f>V48</f>
        <v>4660.2045049999997</v>
      </c>
      <c r="BF48">
        <f>W48</f>
        <v>4650.7794016666667</v>
      </c>
      <c r="BG48">
        <f>X48</f>
        <v>4684.08518</v>
      </c>
      <c r="BH48">
        <f>Y48</f>
        <v>4683.3076899999996</v>
      </c>
      <c r="BI48">
        <f t="shared" si="28"/>
        <v>4679.2479749999993</v>
      </c>
      <c r="BJ48">
        <f t="shared" si="29"/>
        <v>4632.3274499999998</v>
      </c>
    </row>
    <row r="49" spans="1:62" x14ac:dyDescent="0.55000000000000004">
      <c r="A49">
        <f>ALGLIB_SSA_XAUUSD!J49</f>
        <v>1775141700</v>
      </c>
      <c r="B49" t="str">
        <f>_xlfn.XLOOKUP($A49,ALGLIB_SSA_XAUUSD!$A$2:$A$1001,ALGLIB_SSA_XAUUSD!$B$2:$B$1001,"",0)</f>
        <v/>
      </c>
      <c r="C49" t="str">
        <f>_xlfn.XLOOKUP($A49,ALGLIB_SSA_XAUUSD!$A$2:$A$1001,ALGLIB_SSA_XAUUSD!$C$2:$C$1001,"",0)</f>
        <v/>
      </c>
      <c r="D49" s="1">
        <f>D38+(D50-D38)*11/12</f>
        <v>4662.7483333333339</v>
      </c>
      <c r="E49" s="1">
        <f>E38+(E50-E38)*11/12</f>
        <v>4660.8780975</v>
      </c>
      <c r="F49" s="1">
        <f>F38+(F50-F38)*11/12</f>
        <v>4651.5488508333328</v>
      </c>
      <c r="G49" s="1">
        <f>G38+(G50-G38)*11/12</f>
        <v>4676.2480458333339</v>
      </c>
      <c r="H49" s="1">
        <f>H38+(H50-H38)*11/12</f>
        <v>4636.5090675000001</v>
      </c>
      <c r="I49" t="str">
        <f>_xlfn.XLOOKUP($A49,ALGLIB_SSA_XAUUSD!$J$2:$J$1001,ALGLIB_SSA_XAUUSD!$K$2:$K$1001,"",0)</f>
        <v>XAUUSD</v>
      </c>
      <c r="J49" t="str">
        <f>_xlfn.XLOOKUP($A49,ALGLIB_SSA_XAUUSD!$J$2:$J$1001,ALGLIB_SSA_XAUUSD!$L$2:$L$1001,"",0)</f>
        <v>M5</v>
      </c>
      <c r="K49">
        <f>_xlfn.XLOOKUP($A49,ALGLIB_SSA_XAUUSD!$J$2:$J$1001,ALGLIB_SSA_XAUUSD!$M$2:$M$1001,"",0)</f>
        <v>4681.32</v>
      </c>
      <c r="L49">
        <f>_xlfn.XLOOKUP($A49,ALGLIB_SSA_XAUUSD!$J$2:$J$1001,ALGLIB_SSA_XAUUSD!$N$2:$N$1001,"",0)</f>
        <v>4682.0227100000002</v>
      </c>
      <c r="M49">
        <f>_xlfn.XLOOKUP($A49,ALGLIB_SSA_XAUUSD!$J$2:$J$1001,ALGLIB_SSA_XAUUSD!$O$2:$O$1001,"",0)</f>
        <v>4682.6652000000004</v>
      </c>
      <c r="N49">
        <f>_xlfn.XLOOKUP($A49,ALGLIB_SSA_XAUUSD!$J$2:$J$1001,ALGLIB_SSA_XAUUSD!$P$2:$P$1001,"",0)</f>
        <v>4689.4954399999997</v>
      </c>
      <c r="O49">
        <f>_xlfn.XLOOKUP($A49,ALGLIB_SSA_XAUUSD!$J$2:$J$1001,ALGLIB_SSA_XAUUSD!$Q$2:$Q$1001,"",0)</f>
        <v>4675.3213500000002</v>
      </c>
      <c r="R49">
        <f t="shared" si="2"/>
        <v>1775141700</v>
      </c>
      <c r="S49" t="str">
        <f t="shared" si="3"/>
        <v>XAUUSD</v>
      </c>
      <c r="T49" t="str">
        <f t="shared" si="3"/>
        <v>M5</v>
      </c>
      <c r="U49">
        <f t="shared" si="3"/>
        <v>4681.32</v>
      </c>
      <c r="V49">
        <f t="shared" si="4"/>
        <v>4660.8780975</v>
      </c>
      <c r="W49">
        <f t="shared" si="4"/>
        <v>4651.5488508333328</v>
      </c>
      <c r="X49">
        <f t="shared" si="5"/>
        <v>4682.0227100000002</v>
      </c>
      <c r="Y49">
        <f t="shared" si="5"/>
        <v>4682.6652000000004</v>
      </c>
      <c r="Z49">
        <f t="shared" si="6"/>
        <v>4676.2480458333339</v>
      </c>
      <c r="AA49">
        <f t="shared" si="7"/>
        <v>4689.4954399999997</v>
      </c>
      <c r="AB49">
        <f t="shared" si="8"/>
        <v>4636.5090675000001</v>
      </c>
      <c r="AC49">
        <f t="shared" si="9"/>
        <v>4675.3213500000002</v>
      </c>
      <c r="AF49">
        <f t="shared" si="15"/>
        <v>1775141700</v>
      </c>
      <c r="AG49" t="str">
        <f t="shared" si="16"/>
        <v>XAUUSD</v>
      </c>
      <c r="AH49" t="str">
        <f t="shared" si="17"/>
        <v>M5</v>
      </c>
      <c r="AI49" s="19">
        <f t="shared" si="10"/>
        <v>4681.32</v>
      </c>
      <c r="AJ49" s="19">
        <f t="shared" si="11"/>
        <v>4660.8780975</v>
      </c>
      <c r="AK49" s="19">
        <f t="shared" si="12"/>
        <v>4651.5488508333328</v>
      </c>
      <c r="AL49" s="19">
        <f t="shared" si="18"/>
        <v>9.3292466666671316</v>
      </c>
      <c r="AM49" s="28" t="str">
        <f t="shared" si="13"/>
        <v>Bullish</v>
      </c>
      <c r="AN49" s="28" t="str">
        <f t="shared" si="19"/>
        <v>Bullish</v>
      </c>
      <c r="AO49">
        <f>IF(Z49&lt;&gt;"",Z49,"")</f>
        <v>4676.2480458333339</v>
      </c>
      <c r="AP49">
        <f>IF(AB49&lt;&gt;"",AB49,"")</f>
        <v>4636.5090675000001</v>
      </c>
      <c r="AQ49">
        <f t="shared" si="23"/>
        <v>12</v>
      </c>
      <c r="AR49" s="16">
        <f>IF(SLOPE($AO$26:$AO$37,$AQ$26:$AQ$37)&gt;0,MIN(3,ABS(SLOPE($AO$26:$AO$37,$AQ$26:$AQ$37))),IF(SLOPE($AO$26:$AO$37,$AQ$26:$AQ$37)&lt;-0.5,-0.5,0))</f>
        <v>0.84245499999997264</v>
      </c>
      <c r="AS49" s="16">
        <f>IF(SLOPE($AP$26:$AP$37,$AQ$26:$AQ$37)&lt;0,MAX(-3,-ABS(SLOPE($AP$26:$AP$37,$AQ$26:$AQ$37))),IF(SLOPE($AP$26:$AP$37,$AQ$26:$AQ$37)&gt;0.5,0.5,0))</f>
        <v>0.5</v>
      </c>
      <c r="AT49" s="18">
        <f t="shared" si="32"/>
        <v>4679.2479749999993</v>
      </c>
      <c r="AU49" s="18">
        <f t="shared" si="33"/>
        <v>4632.8274499999998</v>
      </c>
      <c r="AV49" s="18">
        <f>IF(AR49&gt;0,AT49+AR49,AT49)</f>
        <v>4680.0904299999993</v>
      </c>
      <c r="AW49" s="18">
        <f>IF(AS49&lt;0,AU49+AS49,AU49)</f>
        <v>4632.8274499999998</v>
      </c>
      <c r="AY49">
        <f t="shared" si="26"/>
        <v>3.8423841666653971</v>
      </c>
      <c r="AZ49">
        <f t="shared" si="27"/>
        <v>-3.6816175000003568</v>
      </c>
      <c r="BB49" s="19">
        <f t="shared" si="20"/>
        <v>1775141700</v>
      </c>
      <c r="BC49" s="19" t="str">
        <f t="shared" si="21"/>
        <v>XAUUSD</v>
      </c>
      <c r="BD49" s="19" t="str">
        <f t="shared" si="22"/>
        <v>M5</v>
      </c>
      <c r="BE49">
        <f>V49</f>
        <v>4660.8780975</v>
      </c>
      <c r="BF49">
        <f>W49</f>
        <v>4651.5488508333328</v>
      </c>
      <c r="BG49">
        <f>X49</f>
        <v>4682.0227100000002</v>
      </c>
      <c r="BH49">
        <f>Y49</f>
        <v>4682.6652000000004</v>
      </c>
      <c r="BI49">
        <f t="shared" si="28"/>
        <v>4680.0904299999993</v>
      </c>
      <c r="BJ49">
        <f t="shared" si="29"/>
        <v>4632.8274499999998</v>
      </c>
    </row>
    <row r="50" spans="1:62" x14ac:dyDescent="0.55000000000000004">
      <c r="A50">
        <f>ALGLIB_SSA_XAUUSD!J50</f>
        <v>1775142000</v>
      </c>
      <c r="B50" t="str">
        <f>_xlfn.XLOOKUP($A50,ALGLIB_SSA_XAUUSD!$A$2:$A$1001,ALGLIB_SSA_XAUUSD!$B$2:$B$1001,"",0)</f>
        <v>XAUUSD</v>
      </c>
      <c r="C50" t="str">
        <f>_xlfn.XLOOKUP($A50,ALGLIB_SSA_XAUUSD!$A$2:$A$1001,ALGLIB_SSA_XAUUSD!$C$2:$C$1001,"",0)</f>
        <v>H1</v>
      </c>
      <c r="D50" s="2">
        <f>_xlfn.XLOOKUP($A50,ALGLIB_SSA_XAUUSD!$A$2:$A$1001,ALGLIB_SSA_XAUUSD!$D$2:$D$1001,"",0)</f>
        <v>4661.0600000000004</v>
      </c>
      <c r="E50" s="2">
        <f>_xlfn.XLOOKUP($A50,ALGLIB_SSA_XAUUSD!$A$2:$A$1001,ALGLIB_SSA_XAUUSD!$E$2:$E$1001,"",0)</f>
        <v>4661.5516900000002</v>
      </c>
      <c r="F50" s="2">
        <f>_xlfn.XLOOKUP($A50,ALGLIB_SSA_XAUUSD!$A$2:$A$1001,ALGLIB_SSA_XAUUSD!$F$2:$F$1001,"",0)</f>
        <v>4652.3182999999999</v>
      </c>
      <c r="G50" s="2">
        <f>_xlfn.XLOOKUP($A50,ALGLIB_SSA_XAUUSD!$A$2:$A$1001,ALGLIB_SSA_XAUUSD!$G$2:$G$1001,"",0)</f>
        <v>4676.8177800000003</v>
      </c>
      <c r="H50" s="2">
        <f>_xlfn.XLOOKUP($A50,ALGLIB_SSA_XAUUSD!$A$2:$A$1001,ALGLIB_SSA_XAUUSD!$H$2:$H$1001,"",0)</f>
        <v>4637.3437599999997</v>
      </c>
      <c r="I50" t="str">
        <f>_xlfn.XLOOKUP($A50,ALGLIB_SSA_XAUUSD!$J$2:$J$1001,ALGLIB_SSA_XAUUSD!$K$2:$K$1001,"",0)</f>
        <v>XAUUSD</v>
      </c>
      <c r="J50" t="str">
        <f>_xlfn.XLOOKUP($A50,ALGLIB_SSA_XAUUSD!$J$2:$J$1001,ALGLIB_SSA_XAUUSD!$L$2:$L$1001,"",0)</f>
        <v>M5</v>
      </c>
      <c r="K50">
        <f>_xlfn.XLOOKUP($A50,ALGLIB_SSA_XAUUSD!$J$2:$J$1001,ALGLIB_SSA_XAUUSD!$M$2:$M$1001,"",0)</f>
        <v>4681.1899999999996</v>
      </c>
      <c r="L50">
        <f>_xlfn.XLOOKUP($A50,ALGLIB_SSA_XAUUSD!$J$2:$J$1001,ALGLIB_SSA_XAUUSD!$N$2:$N$1001,"",0)</f>
        <v>4679.1108100000001</v>
      </c>
      <c r="M50">
        <f>_xlfn.XLOOKUP($A50,ALGLIB_SSA_XAUUSD!$J$2:$J$1001,ALGLIB_SSA_XAUUSD!$O$2:$O$1001,"",0)</f>
        <v>4680.8879999999999</v>
      </c>
      <c r="N50">
        <f>_xlfn.XLOOKUP($A50,ALGLIB_SSA_XAUUSD!$J$2:$J$1001,ALGLIB_SSA_XAUUSD!$P$2:$P$1001,"",0)</f>
        <v>4686.9387999999999</v>
      </c>
      <c r="O50">
        <f>_xlfn.XLOOKUP($A50,ALGLIB_SSA_XAUUSD!$J$2:$J$1001,ALGLIB_SSA_XAUUSD!$Q$2:$Q$1001,"",0)</f>
        <v>4673.5292200000004</v>
      </c>
      <c r="R50">
        <f t="shared" si="2"/>
        <v>1775142000</v>
      </c>
      <c r="S50" t="str">
        <f t="shared" si="3"/>
        <v>XAUUSD</v>
      </c>
      <c r="T50" t="str">
        <f t="shared" si="3"/>
        <v>M5</v>
      </c>
      <c r="U50">
        <f t="shared" si="3"/>
        <v>4681.1899999999996</v>
      </c>
      <c r="V50">
        <f t="shared" si="4"/>
        <v>4661.5516900000002</v>
      </c>
      <c r="W50">
        <f t="shared" si="4"/>
        <v>4652.3182999999999</v>
      </c>
      <c r="X50">
        <f t="shared" si="5"/>
        <v>4679.1108100000001</v>
      </c>
      <c r="Y50">
        <f t="shared" si="5"/>
        <v>4680.8879999999999</v>
      </c>
      <c r="Z50">
        <f t="shared" si="6"/>
        <v>4676.8177800000003</v>
      </c>
      <c r="AA50">
        <f t="shared" si="7"/>
        <v>4686.9387999999999</v>
      </c>
      <c r="AB50">
        <f t="shared" si="8"/>
        <v>4637.3437599999997</v>
      </c>
      <c r="AC50">
        <f t="shared" si="9"/>
        <v>4673.5292200000004</v>
      </c>
      <c r="AF50">
        <f t="shared" si="15"/>
        <v>1775142000</v>
      </c>
      <c r="AG50" t="str">
        <f t="shared" si="16"/>
        <v>XAUUSD</v>
      </c>
      <c r="AH50" t="str">
        <f t="shared" si="17"/>
        <v>M5</v>
      </c>
      <c r="AI50" s="19">
        <f t="shared" si="10"/>
        <v>4681.1899999999996</v>
      </c>
      <c r="AJ50" s="19">
        <f t="shared" si="11"/>
        <v>4661.5516900000002</v>
      </c>
      <c r="AK50" s="19">
        <f t="shared" si="12"/>
        <v>4652.3182999999999</v>
      </c>
      <c r="AL50" s="19">
        <f t="shared" si="18"/>
        <v>9.2333900000003268</v>
      </c>
      <c r="AM50" s="28" t="str">
        <f t="shared" si="13"/>
        <v>Bullish</v>
      </c>
      <c r="AN50" s="28" t="str">
        <f t="shared" si="19"/>
        <v>Bullish</v>
      </c>
      <c r="AO50">
        <f>IF(Z50&lt;&gt;"",Z50,"")</f>
        <v>4676.8177800000003</v>
      </c>
      <c r="AP50">
        <f>IF(AB50&lt;&gt;"",AB50,"")</f>
        <v>4637.3437599999997</v>
      </c>
      <c r="AQ50">
        <f t="shared" si="23"/>
        <v>1</v>
      </c>
      <c r="AR50" s="17">
        <f>IF(SLOPE($AO$38:$AO$49,$AQ$38:$AQ$49)&gt;0,MIN(3,ABS(SLOPE($AO$38:$AO$49,$AQ$38:$AQ$49))),IF(SLOPE($AO$38:$AO$49,$AQ$38:$AQ$49)&lt;-0.5,-0.5,0))</f>
        <v>0.56973416666673316</v>
      </c>
      <c r="AS50" s="17">
        <f>IF(SLOPE($AP$38:$AP$49,$AQ$38:$AQ$49)&lt;0,MAX(-3,-ABS(SLOPE($AP$38:$AP$49,$AQ$38:$AQ$49))),IF(SLOPE($AP$38:$AP$49,$AQ$38:$AQ$49)&gt;0.5,0.5,0))</f>
        <v>0.5</v>
      </c>
      <c r="AT50" s="10">
        <f>($AO$50+(AR50*(AQ50-1)))</f>
        <v>4676.8177800000003</v>
      </c>
      <c r="AU50" s="10">
        <f>($AP$50+(AS50*(AQ50-1)))</f>
        <v>4637.3437599999997</v>
      </c>
      <c r="AV50" s="18">
        <f>IF(AR50&gt;0,AT50+AR50,AT50)</f>
        <v>4677.3875141666667</v>
      </c>
      <c r="AW50" s="18">
        <f>IF(AS50&lt;0,AU50+AS50,AU50)</f>
        <v>4637.3437599999997</v>
      </c>
      <c r="AY50">
        <f t="shared" si="26"/>
        <v>0.56973416666642152</v>
      </c>
      <c r="AZ50">
        <f t="shared" si="27"/>
        <v>0</v>
      </c>
      <c r="BB50" s="19">
        <f t="shared" si="20"/>
        <v>1775142000</v>
      </c>
      <c r="BC50" s="19" t="str">
        <f t="shared" si="21"/>
        <v>XAUUSD</v>
      </c>
      <c r="BD50" s="19" t="str">
        <f t="shared" si="22"/>
        <v>M5</v>
      </c>
      <c r="BE50">
        <f>V50</f>
        <v>4661.5516900000002</v>
      </c>
      <c r="BF50">
        <f>W50</f>
        <v>4652.3182999999999</v>
      </c>
      <c r="BG50">
        <f>X50</f>
        <v>4679.1108100000001</v>
      </c>
      <c r="BH50">
        <f>Y50</f>
        <v>4680.8879999999999</v>
      </c>
      <c r="BI50">
        <f t="shared" si="28"/>
        <v>4677.3875141666667</v>
      </c>
      <c r="BJ50">
        <f t="shared" si="29"/>
        <v>4637.3437599999997</v>
      </c>
    </row>
    <row r="51" spans="1:62" x14ac:dyDescent="0.55000000000000004">
      <c r="A51">
        <f>ALGLIB_SSA_XAUUSD!J51</f>
        <v>1775142300</v>
      </c>
      <c r="B51" t="str">
        <f>_xlfn.XLOOKUP($A51,ALGLIB_SSA_XAUUSD!$A$2:$A$1001,ALGLIB_SSA_XAUUSD!$B$2:$B$1001,"",0)</f>
        <v/>
      </c>
      <c r="C51" t="str">
        <f>_xlfn.XLOOKUP($A51,ALGLIB_SSA_XAUUSD!$A$2:$A$1001,ALGLIB_SSA_XAUUSD!$C$2:$C$1001,"",0)</f>
        <v/>
      </c>
      <c r="D51" s="1">
        <f>D50+(D62-D50)*1/12</f>
        <v>4660.9141666666674</v>
      </c>
      <c r="E51" s="1">
        <f>E50+(E62-E50)*1/12</f>
        <v>4661.9456024999999</v>
      </c>
      <c r="F51" s="1">
        <f>F50+(F62-F50)*1/12</f>
        <v>4652.8999808333328</v>
      </c>
      <c r="G51" s="1">
        <f>G50+(G62-G50)*1/12</f>
        <v>4677.0994774999999</v>
      </c>
      <c r="H51" s="1">
        <f>H50+(H62-H50)*1/12</f>
        <v>4637.9488008333328</v>
      </c>
      <c r="I51" t="str">
        <f>_xlfn.XLOOKUP($A51,ALGLIB_SSA_XAUUSD!$J$2:$J$1001,ALGLIB_SSA_XAUUSD!$K$2:$K$1001,"",0)</f>
        <v>XAUUSD</v>
      </c>
      <c r="J51" t="str">
        <f>_xlfn.XLOOKUP($A51,ALGLIB_SSA_XAUUSD!$J$2:$J$1001,ALGLIB_SSA_XAUUSD!$L$2:$L$1001,"",0)</f>
        <v>M5</v>
      </c>
      <c r="K51">
        <f>_xlfn.XLOOKUP($A51,ALGLIB_SSA_XAUUSD!$J$2:$J$1001,ALGLIB_SSA_XAUUSD!$M$2:$M$1001,"",0)</f>
        <v>4670.99</v>
      </c>
      <c r="L51">
        <f>_xlfn.XLOOKUP($A51,ALGLIB_SSA_XAUUSD!$J$2:$J$1001,ALGLIB_SSA_XAUUSD!$N$2:$N$1001,"",0)</f>
        <v>4675.8693700000003</v>
      </c>
      <c r="M51">
        <f>_xlfn.XLOOKUP($A51,ALGLIB_SSA_XAUUSD!$J$2:$J$1001,ALGLIB_SSA_XAUUSD!$O$2:$O$1001,"",0)</f>
        <v>4678.3786899999996</v>
      </c>
      <c r="N51">
        <f>_xlfn.XLOOKUP($A51,ALGLIB_SSA_XAUUSD!$J$2:$J$1001,ALGLIB_SSA_XAUUSD!$P$2:$P$1001,"",0)</f>
        <v>4683.9488000000001</v>
      </c>
      <c r="O51">
        <f>_xlfn.XLOOKUP($A51,ALGLIB_SSA_XAUUSD!$J$2:$J$1001,ALGLIB_SSA_XAUUSD!$Q$2:$Q$1001,"",0)</f>
        <v>4671.24406</v>
      </c>
      <c r="R51">
        <f t="shared" si="2"/>
        <v>1775142300</v>
      </c>
      <c r="S51" t="str">
        <f t="shared" si="3"/>
        <v>XAUUSD</v>
      </c>
      <c r="T51" t="str">
        <f t="shared" si="3"/>
        <v>M5</v>
      </c>
      <c r="U51">
        <f t="shared" si="3"/>
        <v>4670.99</v>
      </c>
      <c r="V51">
        <f t="shared" si="4"/>
        <v>4661.9456024999999</v>
      </c>
      <c r="W51">
        <f t="shared" si="4"/>
        <v>4652.8999808333328</v>
      </c>
      <c r="X51">
        <f t="shared" si="5"/>
        <v>4675.8693700000003</v>
      </c>
      <c r="Y51">
        <f t="shared" si="5"/>
        <v>4678.3786899999996</v>
      </c>
      <c r="Z51">
        <f t="shared" si="6"/>
        <v>4677.0994774999999</v>
      </c>
      <c r="AA51">
        <f t="shared" si="7"/>
        <v>4683.9488000000001</v>
      </c>
      <c r="AB51">
        <f t="shared" si="8"/>
        <v>4637.9488008333328</v>
      </c>
      <c r="AC51">
        <f t="shared" si="9"/>
        <v>4671.24406</v>
      </c>
      <c r="AF51">
        <f t="shared" si="15"/>
        <v>1775142300</v>
      </c>
      <c r="AG51" t="str">
        <f t="shared" si="16"/>
        <v>XAUUSD</v>
      </c>
      <c r="AH51" t="str">
        <f t="shared" si="17"/>
        <v>M5</v>
      </c>
      <c r="AI51" s="19">
        <f t="shared" si="10"/>
        <v>4670.99</v>
      </c>
      <c r="AJ51" s="19">
        <f t="shared" si="11"/>
        <v>4661.9456024999999</v>
      </c>
      <c r="AK51" s="19">
        <f t="shared" si="12"/>
        <v>4652.8999808333328</v>
      </c>
      <c r="AL51" s="19">
        <f t="shared" si="18"/>
        <v>9.0456216666671025</v>
      </c>
      <c r="AM51" s="28" t="str">
        <f t="shared" si="13"/>
        <v>Bullish</v>
      </c>
      <c r="AN51" s="28" t="str">
        <f t="shared" si="19"/>
        <v>Bullish</v>
      </c>
      <c r="AO51">
        <f>IF(Z51&lt;&gt;"",Z51,"")</f>
        <v>4677.0994774999999</v>
      </c>
      <c r="AP51">
        <f>IF(AB51&lt;&gt;"",AB51,"")</f>
        <v>4637.9488008333328</v>
      </c>
      <c r="AQ51">
        <f t="shared" si="23"/>
        <v>2</v>
      </c>
      <c r="AR51" s="16">
        <f>IF(SLOPE($AO$38:$AO$49,$AQ$38:$AQ$49)&gt;0,MIN(3,ABS(SLOPE($AO$38:$AO$49,$AQ$38:$AQ$49))),IF(SLOPE($AO$38:$AO$49,$AQ$38:$AQ$49)&lt;-0.5,-0.5,0))</f>
        <v>0.56973416666673316</v>
      </c>
      <c r="AS51" s="16">
        <f>IF(SLOPE($AP$38:$AP$49,$AQ$38:$AQ$49)&lt;0,MAX(-3,-ABS(SLOPE($AP$38:$AP$49,$AQ$38:$AQ$49))),IF(SLOPE($AP$38:$AP$49,$AQ$38:$AQ$49)&gt;0.5,0.5,0))</f>
        <v>0.5</v>
      </c>
      <c r="AT51" s="18">
        <f t="shared" ref="AT51:AT61" si="34">($AO$50+(AR51*(AQ51-1)))</f>
        <v>4677.3875141666667</v>
      </c>
      <c r="AU51" s="18">
        <f t="shared" ref="AU51:AU61" si="35">($AP$50+(AS51*(AQ51-1)))</f>
        <v>4637.8437599999997</v>
      </c>
      <c r="AV51" s="18">
        <f>IF(AR51&gt;0,AT51+AR51,AT51)</f>
        <v>4677.9572483333332</v>
      </c>
      <c r="AW51" s="18">
        <f>IF(AS51&lt;0,AU51+AS51,AU51)</f>
        <v>4637.8437599999997</v>
      </c>
      <c r="AY51">
        <f t="shared" si="26"/>
        <v>0.8577708333332339</v>
      </c>
      <c r="AZ51">
        <f t="shared" si="27"/>
        <v>-0.1050408333330779</v>
      </c>
      <c r="BB51" s="19">
        <f t="shared" si="20"/>
        <v>1775142300</v>
      </c>
      <c r="BC51" s="19" t="str">
        <f t="shared" si="21"/>
        <v>XAUUSD</v>
      </c>
      <c r="BD51" s="19" t="str">
        <f t="shared" si="22"/>
        <v>M5</v>
      </c>
      <c r="BE51">
        <f>V51</f>
        <v>4661.9456024999999</v>
      </c>
      <c r="BF51">
        <f>W51</f>
        <v>4652.8999808333328</v>
      </c>
      <c r="BG51">
        <f>X51</f>
        <v>4675.8693700000003</v>
      </c>
      <c r="BH51">
        <f>Y51</f>
        <v>4678.3786899999996</v>
      </c>
      <c r="BI51">
        <f t="shared" si="28"/>
        <v>4677.9572483333332</v>
      </c>
      <c r="BJ51">
        <f t="shared" si="29"/>
        <v>4637.8437599999997</v>
      </c>
    </row>
    <row r="52" spans="1:62" x14ac:dyDescent="0.55000000000000004">
      <c r="A52">
        <f>ALGLIB_SSA_XAUUSD!J52</f>
        <v>1775142600</v>
      </c>
      <c r="B52" t="str">
        <f>_xlfn.XLOOKUP($A52,ALGLIB_SSA_XAUUSD!$A$2:$A$1001,ALGLIB_SSA_XAUUSD!$B$2:$B$1001,"",0)</f>
        <v/>
      </c>
      <c r="C52" t="str">
        <f>_xlfn.XLOOKUP($A52,ALGLIB_SSA_XAUUSD!$A$2:$A$1001,ALGLIB_SSA_XAUUSD!$C$2:$C$1001,"",0)</f>
        <v/>
      </c>
      <c r="D52" s="1">
        <f>D50+(D62-D50)*2/12</f>
        <v>4660.7683333333334</v>
      </c>
      <c r="E52" s="1">
        <f>E50+(E62-E50)*2/12</f>
        <v>4662.3395150000006</v>
      </c>
      <c r="F52" s="1">
        <f>F50+(F62-F50)*2/12</f>
        <v>4653.4816616666667</v>
      </c>
      <c r="G52" s="1">
        <f>G50+(G62-G50)*2/12</f>
        <v>4677.3811750000004</v>
      </c>
      <c r="H52" s="1">
        <f>H50+(H62-H50)*2/12</f>
        <v>4638.5538416666668</v>
      </c>
      <c r="I52" t="str">
        <f>_xlfn.XLOOKUP($A52,ALGLIB_SSA_XAUUSD!$J$2:$J$1001,ALGLIB_SSA_XAUUSD!$K$2:$K$1001,"",0)</f>
        <v>XAUUSD</v>
      </c>
      <c r="J52" t="str">
        <f>_xlfn.XLOOKUP($A52,ALGLIB_SSA_XAUUSD!$J$2:$J$1001,ALGLIB_SSA_XAUUSD!$L$2:$L$1001,"",0)</f>
        <v>M5</v>
      </c>
      <c r="K52">
        <f>_xlfn.XLOOKUP($A52,ALGLIB_SSA_XAUUSD!$J$2:$J$1001,ALGLIB_SSA_XAUUSD!$M$2:$M$1001,"",0)</f>
        <v>4672.3599999999997</v>
      </c>
      <c r="L52">
        <f>_xlfn.XLOOKUP($A52,ALGLIB_SSA_XAUUSD!$J$2:$J$1001,ALGLIB_SSA_XAUUSD!$N$2:$N$1001,"",0)</f>
        <v>4673.0270499999997</v>
      </c>
      <c r="M52">
        <f>_xlfn.XLOOKUP($A52,ALGLIB_SSA_XAUUSD!$J$2:$J$1001,ALGLIB_SSA_XAUUSD!$O$2:$O$1001,"",0)</f>
        <v>4675.7028700000001</v>
      </c>
      <c r="N52">
        <f>_xlfn.XLOOKUP($A52,ALGLIB_SSA_XAUUSD!$J$2:$J$1001,ALGLIB_SSA_XAUUSD!$P$2:$P$1001,"",0)</f>
        <v>4680.9776700000002</v>
      </c>
      <c r="O52">
        <f>_xlfn.XLOOKUP($A52,ALGLIB_SSA_XAUUSD!$J$2:$J$1001,ALGLIB_SSA_XAUUSD!$Q$2:$Q$1001,"",0)</f>
        <v>4668.9176399999997</v>
      </c>
      <c r="R52">
        <f t="shared" si="2"/>
        <v>1775142600</v>
      </c>
      <c r="S52" t="str">
        <f t="shared" si="3"/>
        <v>XAUUSD</v>
      </c>
      <c r="T52" t="str">
        <f t="shared" si="3"/>
        <v>M5</v>
      </c>
      <c r="U52">
        <f t="shared" si="3"/>
        <v>4672.3599999999997</v>
      </c>
      <c r="V52">
        <f t="shared" si="4"/>
        <v>4662.3395150000006</v>
      </c>
      <c r="W52">
        <f t="shared" si="4"/>
        <v>4653.4816616666667</v>
      </c>
      <c r="X52">
        <f t="shared" si="5"/>
        <v>4673.0270499999997</v>
      </c>
      <c r="Y52">
        <f t="shared" si="5"/>
        <v>4675.7028700000001</v>
      </c>
      <c r="Z52">
        <f t="shared" si="6"/>
        <v>4677.3811750000004</v>
      </c>
      <c r="AA52">
        <f t="shared" si="7"/>
        <v>4680.9776700000002</v>
      </c>
      <c r="AB52">
        <f t="shared" si="8"/>
        <v>4638.5538416666668</v>
      </c>
      <c r="AC52">
        <f t="shared" si="9"/>
        <v>4668.9176399999997</v>
      </c>
      <c r="AF52">
        <f t="shared" si="15"/>
        <v>1775142600</v>
      </c>
      <c r="AG52" t="str">
        <f t="shared" si="16"/>
        <v>XAUUSD</v>
      </c>
      <c r="AH52" t="str">
        <f t="shared" si="17"/>
        <v>M5</v>
      </c>
      <c r="AI52" s="19">
        <f t="shared" si="10"/>
        <v>4672.3599999999997</v>
      </c>
      <c r="AJ52" s="19">
        <f t="shared" si="11"/>
        <v>4662.3395150000006</v>
      </c>
      <c r="AK52" s="19">
        <f t="shared" si="12"/>
        <v>4653.4816616666667</v>
      </c>
      <c r="AL52" s="19">
        <f t="shared" si="18"/>
        <v>8.8578533333338783</v>
      </c>
      <c r="AM52" s="28" t="str">
        <f t="shared" si="13"/>
        <v>Bullish</v>
      </c>
      <c r="AN52" s="28" t="str">
        <f t="shared" si="19"/>
        <v>Bullish</v>
      </c>
      <c r="AO52">
        <f>IF(Z52&lt;&gt;"",Z52,"")</f>
        <v>4677.3811750000004</v>
      </c>
      <c r="AP52">
        <f>IF(AB52&lt;&gt;"",AB52,"")</f>
        <v>4638.5538416666668</v>
      </c>
      <c r="AQ52">
        <f t="shared" si="23"/>
        <v>3</v>
      </c>
      <c r="AR52" s="16">
        <f>IF(SLOPE($AO$38:$AO$49,$AQ$38:$AQ$49)&gt;0,MIN(3,ABS(SLOPE($AO$38:$AO$49,$AQ$38:$AQ$49))),IF(SLOPE($AO$38:$AO$49,$AQ$38:$AQ$49)&lt;-0.5,-0.5,0))</f>
        <v>0.56973416666673316</v>
      </c>
      <c r="AS52" s="16">
        <f>IF(SLOPE($AP$38:$AP$49,$AQ$38:$AQ$49)&lt;0,MAX(-3,-ABS(SLOPE($AP$38:$AP$49,$AQ$38:$AQ$49))),IF(SLOPE($AP$38:$AP$49,$AQ$38:$AQ$49)&gt;0.5,0.5,0))</f>
        <v>0.5</v>
      </c>
      <c r="AT52" s="18">
        <f t="shared" si="34"/>
        <v>4677.9572483333341</v>
      </c>
      <c r="AU52" s="18">
        <f t="shared" si="35"/>
        <v>4638.3437599999997</v>
      </c>
      <c r="AV52" s="18">
        <f>IF(AR52&gt;0,AT52+AR52,AT52)</f>
        <v>4678.5269825000005</v>
      </c>
      <c r="AW52" s="18">
        <f>IF(AS52&lt;0,AU52+AS52,AU52)</f>
        <v>4638.3437599999997</v>
      </c>
      <c r="AY52">
        <f t="shared" si="26"/>
        <v>1.1458075000000463</v>
      </c>
      <c r="AZ52">
        <f t="shared" si="27"/>
        <v>-0.21008166666706529</v>
      </c>
      <c r="BB52" s="19">
        <f t="shared" si="20"/>
        <v>1775142600</v>
      </c>
      <c r="BC52" s="19" t="str">
        <f t="shared" si="21"/>
        <v>XAUUSD</v>
      </c>
      <c r="BD52" s="19" t="str">
        <f t="shared" si="22"/>
        <v>M5</v>
      </c>
      <c r="BE52">
        <f>V52</f>
        <v>4662.3395150000006</v>
      </c>
      <c r="BF52">
        <f>W52</f>
        <v>4653.4816616666667</v>
      </c>
      <c r="BG52">
        <f>X52</f>
        <v>4673.0270499999997</v>
      </c>
      <c r="BH52">
        <f>Y52</f>
        <v>4675.7028700000001</v>
      </c>
      <c r="BI52">
        <f t="shared" si="28"/>
        <v>4678.5269825000005</v>
      </c>
      <c r="BJ52">
        <f t="shared" si="29"/>
        <v>4638.3437599999997</v>
      </c>
    </row>
    <row r="53" spans="1:62" x14ac:dyDescent="0.55000000000000004">
      <c r="A53">
        <f>ALGLIB_SSA_XAUUSD!J53</f>
        <v>1775142900</v>
      </c>
      <c r="B53" t="str">
        <f>_xlfn.XLOOKUP($A53,ALGLIB_SSA_XAUUSD!$A$2:$A$1001,ALGLIB_SSA_XAUUSD!$B$2:$B$1001,"",0)</f>
        <v/>
      </c>
      <c r="C53" t="str">
        <f>_xlfn.XLOOKUP($A53,ALGLIB_SSA_XAUUSD!$A$2:$A$1001,ALGLIB_SSA_XAUUSD!$C$2:$C$1001,"",0)</f>
        <v/>
      </c>
      <c r="D53" s="1">
        <f>D50+(D62-D50)*3/12</f>
        <v>4660.6225000000004</v>
      </c>
      <c r="E53" s="1">
        <f>E50+(E62-E50)*3/12</f>
        <v>4662.7334275000003</v>
      </c>
      <c r="F53" s="1">
        <f>F50+(F62-F50)*3/12</f>
        <v>4654.0633424999996</v>
      </c>
      <c r="G53" s="1">
        <f>G50+(G62-G50)*3/12</f>
        <v>4677.6628725</v>
      </c>
      <c r="H53" s="1">
        <f>H50+(H62-H50)*3/12</f>
        <v>4639.1588824999999</v>
      </c>
      <c r="I53" t="str">
        <f>_xlfn.XLOOKUP($A53,ALGLIB_SSA_XAUUSD!$J$2:$J$1001,ALGLIB_SSA_XAUUSD!$K$2:$K$1001,"",0)</f>
        <v>XAUUSD</v>
      </c>
      <c r="J53" t="str">
        <f>_xlfn.XLOOKUP($A53,ALGLIB_SSA_XAUUSD!$J$2:$J$1001,ALGLIB_SSA_XAUUSD!$L$2:$L$1001,"",0)</f>
        <v>M5</v>
      </c>
      <c r="K53">
        <f>_xlfn.XLOOKUP($A53,ALGLIB_SSA_XAUUSD!$J$2:$J$1001,ALGLIB_SSA_XAUUSD!$M$2:$M$1001,"",0)</f>
        <v>4672.5600000000004</v>
      </c>
      <c r="L53">
        <f>_xlfn.XLOOKUP($A53,ALGLIB_SSA_XAUUSD!$J$2:$J$1001,ALGLIB_SSA_XAUUSD!$N$2:$N$1001,"",0)</f>
        <v>4670.8543600000003</v>
      </c>
      <c r="M53">
        <f>_xlfn.XLOOKUP($A53,ALGLIB_SSA_XAUUSD!$J$2:$J$1001,ALGLIB_SSA_XAUUSD!$O$2:$O$1001,"",0)</f>
        <v>4673.2786100000003</v>
      </c>
      <c r="N53">
        <f>_xlfn.XLOOKUP($A53,ALGLIB_SSA_XAUUSD!$J$2:$J$1001,ALGLIB_SSA_XAUUSD!$P$2:$P$1001,"",0)</f>
        <v>4678.3622599999999</v>
      </c>
      <c r="O53">
        <f>_xlfn.XLOOKUP($A53,ALGLIB_SSA_XAUUSD!$J$2:$J$1001,ALGLIB_SSA_XAUUSD!$Q$2:$Q$1001,"",0)</f>
        <v>4666.8237600000002</v>
      </c>
      <c r="R53">
        <f t="shared" si="2"/>
        <v>1775142900</v>
      </c>
      <c r="S53" t="str">
        <f t="shared" si="3"/>
        <v>XAUUSD</v>
      </c>
      <c r="T53" t="str">
        <f t="shared" si="3"/>
        <v>M5</v>
      </c>
      <c r="U53">
        <f t="shared" si="3"/>
        <v>4672.5600000000004</v>
      </c>
      <c r="V53">
        <f t="shared" si="4"/>
        <v>4662.7334275000003</v>
      </c>
      <c r="W53">
        <f t="shared" si="4"/>
        <v>4654.0633424999996</v>
      </c>
      <c r="X53">
        <f t="shared" si="5"/>
        <v>4670.8543600000003</v>
      </c>
      <c r="Y53">
        <f t="shared" si="5"/>
        <v>4673.2786100000003</v>
      </c>
      <c r="Z53">
        <f t="shared" si="6"/>
        <v>4677.6628725</v>
      </c>
      <c r="AA53">
        <f t="shared" si="7"/>
        <v>4678.3622599999999</v>
      </c>
      <c r="AB53">
        <f t="shared" si="8"/>
        <v>4639.1588824999999</v>
      </c>
      <c r="AC53">
        <f t="shared" si="9"/>
        <v>4666.8237600000002</v>
      </c>
      <c r="AF53">
        <f t="shared" si="15"/>
        <v>1775142900</v>
      </c>
      <c r="AG53" t="str">
        <f t="shared" si="16"/>
        <v>XAUUSD</v>
      </c>
      <c r="AH53" t="str">
        <f t="shared" si="17"/>
        <v>M5</v>
      </c>
      <c r="AI53" s="19">
        <f t="shared" si="10"/>
        <v>4672.5600000000004</v>
      </c>
      <c r="AJ53" s="19">
        <f t="shared" si="11"/>
        <v>4662.7334275000003</v>
      </c>
      <c r="AK53" s="19">
        <f t="shared" si="12"/>
        <v>4654.0633424999996</v>
      </c>
      <c r="AL53" s="19">
        <f t="shared" si="18"/>
        <v>8.670085000000654</v>
      </c>
      <c r="AM53" s="28" t="str">
        <f t="shared" si="13"/>
        <v>Bullish</v>
      </c>
      <c r="AN53" s="28" t="str">
        <f t="shared" si="19"/>
        <v>Bullish</v>
      </c>
      <c r="AO53">
        <f>IF(Z53&lt;&gt;"",Z53,"")</f>
        <v>4677.6628725</v>
      </c>
      <c r="AP53">
        <f>IF(AB53&lt;&gt;"",AB53,"")</f>
        <v>4639.1588824999999</v>
      </c>
      <c r="AQ53">
        <f t="shared" si="23"/>
        <v>4</v>
      </c>
      <c r="AR53" s="16">
        <f>IF(SLOPE($AO$38:$AO$49,$AQ$38:$AQ$49)&gt;0,MIN(3,ABS(SLOPE($AO$38:$AO$49,$AQ$38:$AQ$49))),IF(SLOPE($AO$38:$AO$49,$AQ$38:$AQ$49)&lt;-0.5,-0.5,0))</f>
        <v>0.56973416666673316</v>
      </c>
      <c r="AS53" s="16">
        <f>IF(SLOPE($AP$38:$AP$49,$AQ$38:$AQ$49)&lt;0,MAX(-3,-ABS(SLOPE($AP$38:$AP$49,$AQ$38:$AQ$49))),IF(SLOPE($AP$38:$AP$49,$AQ$38:$AQ$49)&gt;0.5,0.5,0))</f>
        <v>0.5</v>
      </c>
      <c r="AT53" s="18">
        <f t="shared" si="34"/>
        <v>4678.5269825000005</v>
      </c>
      <c r="AU53" s="18">
        <f t="shared" si="35"/>
        <v>4638.8437599999997</v>
      </c>
      <c r="AV53" s="18">
        <f>IF(AR53&gt;0,AT53+AR53,AT53)</f>
        <v>4679.0967166666669</v>
      </c>
      <c r="AW53" s="18">
        <f>IF(AS53&lt;0,AU53+AS53,AU53)</f>
        <v>4638.8437599999997</v>
      </c>
      <c r="AY53">
        <f t="shared" si="26"/>
        <v>1.4338441666668587</v>
      </c>
      <c r="AZ53">
        <f t="shared" si="27"/>
        <v>-0.31512250000014319</v>
      </c>
      <c r="BB53" s="19">
        <f t="shared" si="20"/>
        <v>1775142900</v>
      </c>
      <c r="BC53" s="19" t="str">
        <f t="shared" si="21"/>
        <v>XAUUSD</v>
      </c>
      <c r="BD53" s="19" t="str">
        <f t="shared" si="22"/>
        <v>M5</v>
      </c>
      <c r="BE53">
        <f>V53</f>
        <v>4662.7334275000003</v>
      </c>
      <c r="BF53">
        <f>W53</f>
        <v>4654.0633424999996</v>
      </c>
      <c r="BG53">
        <f>X53</f>
        <v>4670.8543600000003</v>
      </c>
      <c r="BH53">
        <f>Y53</f>
        <v>4673.2786100000003</v>
      </c>
      <c r="BI53">
        <f t="shared" si="28"/>
        <v>4679.0967166666669</v>
      </c>
      <c r="BJ53">
        <f t="shared" si="29"/>
        <v>4638.8437599999997</v>
      </c>
    </row>
    <row r="54" spans="1:62" x14ac:dyDescent="0.55000000000000004">
      <c r="A54">
        <f>ALGLIB_SSA_XAUUSD!J54</f>
        <v>1775143200</v>
      </c>
      <c r="B54" t="str">
        <f>_xlfn.XLOOKUP($A54,ALGLIB_SSA_XAUUSD!$A$2:$A$1001,ALGLIB_SSA_XAUUSD!$B$2:$B$1001,"",0)</f>
        <v/>
      </c>
      <c r="C54" t="str">
        <f>_xlfn.XLOOKUP($A54,ALGLIB_SSA_XAUUSD!$A$2:$A$1001,ALGLIB_SSA_XAUUSD!$C$2:$C$1001,"",0)</f>
        <v/>
      </c>
      <c r="D54" s="1">
        <f>D50+(D62-D50)*4/12</f>
        <v>4660.4766666666674</v>
      </c>
      <c r="E54" s="1">
        <f>E50+(E62-E50)*4/12</f>
        <v>4663.12734</v>
      </c>
      <c r="F54" s="1">
        <f>F50+(F62-F50)*4/12</f>
        <v>4654.6450233333335</v>
      </c>
      <c r="G54" s="1">
        <f>G50+(G62-G50)*4/12</f>
        <v>4677.9445700000006</v>
      </c>
      <c r="H54" s="1">
        <f>H50+(H62-H50)*4/12</f>
        <v>4639.763923333333</v>
      </c>
      <c r="I54" t="str">
        <f>_xlfn.XLOOKUP($A54,ALGLIB_SSA_XAUUSD!$J$2:$J$1001,ALGLIB_SSA_XAUUSD!$K$2:$K$1001,"",0)</f>
        <v>XAUUSD</v>
      </c>
      <c r="J54" t="str">
        <f>_xlfn.XLOOKUP($A54,ALGLIB_SSA_XAUUSD!$J$2:$J$1001,ALGLIB_SSA_XAUUSD!$L$2:$L$1001,"",0)</f>
        <v>M5</v>
      </c>
      <c r="K54">
        <f>_xlfn.XLOOKUP($A54,ALGLIB_SSA_XAUUSD!$J$2:$J$1001,ALGLIB_SSA_XAUUSD!$M$2:$M$1001,"",0)</f>
        <v>4662.04</v>
      </c>
      <c r="L54">
        <f>_xlfn.XLOOKUP($A54,ALGLIB_SSA_XAUUSD!$J$2:$J$1001,ALGLIB_SSA_XAUUSD!$N$2:$N$1001,"",0)</f>
        <v>4669.4333800000004</v>
      </c>
      <c r="M54">
        <f>_xlfn.XLOOKUP($A54,ALGLIB_SSA_XAUUSD!$J$2:$J$1001,ALGLIB_SSA_XAUUSD!$O$2:$O$1001,"",0)</f>
        <v>4671.3559999999998</v>
      </c>
      <c r="N54">
        <f>_xlfn.XLOOKUP($A54,ALGLIB_SSA_XAUUSD!$J$2:$J$1001,ALGLIB_SSA_XAUUSD!$P$2:$P$1001,"",0)</f>
        <v>4676.1981299999998</v>
      </c>
      <c r="O54">
        <f>_xlfn.XLOOKUP($A54,ALGLIB_SSA_XAUUSD!$J$2:$J$1001,ALGLIB_SSA_XAUUSD!$Q$2:$Q$1001,"",0)</f>
        <v>4665.0741500000004</v>
      </c>
      <c r="R54">
        <f t="shared" si="2"/>
        <v>1775143200</v>
      </c>
      <c r="S54" t="str">
        <f t="shared" si="3"/>
        <v>XAUUSD</v>
      </c>
      <c r="T54" t="str">
        <f t="shared" si="3"/>
        <v>M5</v>
      </c>
      <c r="U54">
        <f t="shared" si="3"/>
        <v>4662.04</v>
      </c>
      <c r="V54">
        <f t="shared" si="4"/>
        <v>4663.12734</v>
      </c>
      <c r="W54">
        <f t="shared" si="4"/>
        <v>4654.6450233333335</v>
      </c>
      <c r="X54">
        <f t="shared" si="5"/>
        <v>4669.4333800000004</v>
      </c>
      <c r="Y54">
        <f t="shared" si="5"/>
        <v>4671.3559999999998</v>
      </c>
      <c r="Z54">
        <f t="shared" si="6"/>
        <v>4677.9445700000006</v>
      </c>
      <c r="AA54">
        <f t="shared" si="7"/>
        <v>4676.1981299999998</v>
      </c>
      <c r="AB54">
        <f t="shared" si="8"/>
        <v>4639.763923333333</v>
      </c>
      <c r="AC54">
        <f t="shared" si="9"/>
        <v>4665.0741500000004</v>
      </c>
      <c r="AF54">
        <f t="shared" si="15"/>
        <v>1775143200</v>
      </c>
      <c r="AG54" t="str">
        <f t="shared" si="16"/>
        <v>XAUUSD</v>
      </c>
      <c r="AH54" t="str">
        <f t="shared" si="17"/>
        <v>M5</v>
      </c>
      <c r="AI54" s="19">
        <f t="shared" si="10"/>
        <v>4662.04</v>
      </c>
      <c r="AJ54" s="19">
        <f t="shared" si="11"/>
        <v>4663.12734</v>
      </c>
      <c r="AK54" s="19">
        <f t="shared" si="12"/>
        <v>4654.6450233333335</v>
      </c>
      <c r="AL54" s="19">
        <f t="shared" si="18"/>
        <v>8.4823166666665202</v>
      </c>
      <c r="AM54" s="28" t="str">
        <f t="shared" si="13"/>
        <v>Bullish</v>
      </c>
      <c r="AN54" s="28" t="str">
        <f t="shared" si="19"/>
        <v>Bullish</v>
      </c>
      <c r="AO54">
        <f>IF(Z54&lt;&gt;"",Z54,"")</f>
        <v>4677.9445700000006</v>
      </c>
      <c r="AP54">
        <f>IF(AB54&lt;&gt;"",AB54,"")</f>
        <v>4639.763923333333</v>
      </c>
      <c r="AQ54">
        <f t="shared" si="23"/>
        <v>5</v>
      </c>
      <c r="AR54" s="16">
        <f>IF(SLOPE($AO$38:$AO$49,$AQ$38:$AQ$49)&gt;0,MIN(3,ABS(SLOPE($AO$38:$AO$49,$AQ$38:$AQ$49))),IF(SLOPE($AO$38:$AO$49,$AQ$38:$AQ$49)&lt;-0.5,-0.5,0))</f>
        <v>0.56973416666673316</v>
      </c>
      <c r="AS54" s="16">
        <f>IF(SLOPE($AP$38:$AP$49,$AQ$38:$AQ$49)&lt;0,MAX(-3,-ABS(SLOPE($AP$38:$AP$49,$AQ$38:$AQ$49))),IF(SLOPE($AP$38:$AP$49,$AQ$38:$AQ$49)&gt;0.5,0.5,0))</f>
        <v>0.5</v>
      </c>
      <c r="AT54" s="18">
        <f t="shared" si="34"/>
        <v>4679.0967166666669</v>
      </c>
      <c r="AU54" s="18">
        <f t="shared" si="35"/>
        <v>4639.3437599999997</v>
      </c>
      <c r="AV54" s="18">
        <f>IF(AR54&gt;0,AT54+AR54,AT54)</f>
        <v>4679.6664508333333</v>
      </c>
      <c r="AW54" s="18">
        <f>IF(AS54&lt;0,AU54+AS54,AU54)</f>
        <v>4639.3437599999997</v>
      </c>
      <c r="AY54">
        <f t="shared" si="26"/>
        <v>1.7218808333327615</v>
      </c>
      <c r="AZ54">
        <f t="shared" si="27"/>
        <v>-0.42016333333322109</v>
      </c>
      <c r="BB54" s="19">
        <f t="shared" si="20"/>
        <v>1775143200</v>
      </c>
      <c r="BC54" s="19" t="str">
        <f t="shared" si="21"/>
        <v>XAUUSD</v>
      </c>
      <c r="BD54" s="19" t="str">
        <f t="shared" si="22"/>
        <v>M5</v>
      </c>
      <c r="BE54">
        <f>V54</f>
        <v>4663.12734</v>
      </c>
      <c r="BF54">
        <f>W54</f>
        <v>4654.6450233333335</v>
      </c>
      <c r="BG54">
        <f>X54</f>
        <v>4669.4333800000004</v>
      </c>
      <c r="BH54">
        <f>Y54</f>
        <v>4671.3559999999998</v>
      </c>
      <c r="BI54">
        <f t="shared" si="28"/>
        <v>4679.6664508333333</v>
      </c>
      <c r="BJ54">
        <f t="shared" si="29"/>
        <v>4639.3437599999997</v>
      </c>
    </row>
    <row r="55" spans="1:62" x14ac:dyDescent="0.55000000000000004">
      <c r="A55">
        <f>ALGLIB_SSA_XAUUSD!J55</f>
        <v>1775143500</v>
      </c>
      <c r="B55" t="str">
        <f>_xlfn.XLOOKUP($A55,ALGLIB_SSA_XAUUSD!$A$2:$A$1001,ALGLIB_SSA_XAUUSD!$B$2:$B$1001,"",0)</f>
        <v/>
      </c>
      <c r="C55" t="str">
        <f>_xlfn.XLOOKUP($A55,ALGLIB_SSA_XAUUSD!$A$2:$A$1001,ALGLIB_SSA_XAUUSD!$C$2:$C$1001,"",0)</f>
        <v/>
      </c>
      <c r="D55" s="1">
        <f>D50+(D62-D50)*5/12</f>
        <v>4660.3308333333334</v>
      </c>
      <c r="E55" s="1">
        <f>E50+(E62-E50)*5/12</f>
        <v>4663.5212525000006</v>
      </c>
      <c r="F55" s="1">
        <f>F50+(F62-F50)*5/12</f>
        <v>4655.2267041666664</v>
      </c>
      <c r="G55" s="1">
        <f>G50+(G62-G50)*5/12</f>
        <v>4678.2262675000002</v>
      </c>
      <c r="H55" s="1">
        <f>H50+(H62-H50)*5/12</f>
        <v>4640.368964166667</v>
      </c>
      <c r="I55" t="str">
        <f>_xlfn.XLOOKUP($A55,ALGLIB_SSA_XAUUSD!$J$2:$J$1001,ALGLIB_SSA_XAUUSD!$K$2:$K$1001,"",0)</f>
        <v>XAUUSD</v>
      </c>
      <c r="J55" t="str">
        <f>_xlfn.XLOOKUP($A55,ALGLIB_SSA_XAUUSD!$J$2:$J$1001,ALGLIB_SSA_XAUUSD!$L$2:$L$1001,"",0)</f>
        <v>M5</v>
      </c>
      <c r="K55">
        <f>_xlfn.XLOOKUP($A55,ALGLIB_SSA_XAUUSD!$J$2:$J$1001,ALGLIB_SSA_XAUUSD!$M$2:$M$1001,"",0)</f>
        <v>4672.5</v>
      </c>
      <c r="L55">
        <f>_xlfn.XLOOKUP($A55,ALGLIB_SSA_XAUUSD!$J$2:$J$1001,ALGLIB_SSA_XAUUSD!$N$2:$N$1001,"",0)</f>
        <v>4668.8660399999999</v>
      </c>
      <c r="M55">
        <f>_xlfn.XLOOKUP($A55,ALGLIB_SSA_XAUUSD!$J$2:$J$1001,ALGLIB_SSA_XAUUSD!$O$2:$O$1001,"",0)</f>
        <v>4670.1110200000003</v>
      </c>
      <c r="N55">
        <f>_xlfn.XLOOKUP($A55,ALGLIB_SSA_XAUUSD!$J$2:$J$1001,ALGLIB_SSA_XAUUSD!$P$2:$P$1001,"",0)</f>
        <v>4674.6620599999997</v>
      </c>
      <c r="O55">
        <f>_xlfn.XLOOKUP($A55,ALGLIB_SSA_XAUUSD!$J$2:$J$1001,ALGLIB_SSA_XAUUSD!$Q$2:$Q$1001,"",0)</f>
        <v>4663.9517900000001</v>
      </c>
      <c r="R55">
        <f t="shared" si="2"/>
        <v>1775143500</v>
      </c>
      <c r="S55" t="str">
        <f t="shared" si="3"/>
        <v>XAUUSD</v>
      </c>
      <c r="T55" t="str">
        <f t="shared" si="3"/>
        <v>M5</v>
      </c>
      <c r="U55">
        <f t="shared" si="3"/>
        <v>4672.5</v>
      </c>
      <c r="V55">
        <f t="shared" si="4"/>
        <v>4663.5212525000006</v>
      </c>
      <c r="W55">
        <f t="shared" si="4"/>
        <v>4655.2267041666664</v>
      </c>
      <c r="X55">
        <f t="shared" si="5"/>
        <v>4668.8660399999999</v>
      </c>
      <c r="Y55">
        <f t="shared" si="5"/>
        <v>4670.1110200000003</v>
      </c>
      <c r="Z55">
        <f t="shared" si="6"/>
        <v>4678.2262675000002</v>
      </c>
      <c r="AA55">
        <f t="shared" si="7"/>
        <v>4674.6620599999997</v>
      </c>
      <c r="AB55">
        <f t="shared" si="8"/>
        <v>4640.368964166667</v>
      </c>
      <c r="AC55">
        <f t="shared" si="9"/>
        <v>4663.9517900000001</v>
      </c>
      <c r="AF55">
        <f t="shared" si="15"/>
        <v>1775143500</v>
      </c>
      <c r="AG55" t="str">
        <f t="shared" si="16"/>
        <v>XAUUSD</v>
      </c>
      <c r="AH55" t="str">
        <f t="shared" si="17"/>
        <v>M5</v>
      </c>
      <c r="AI55" s="19">
        <f t="shared" si="10"/>
        <v>4672.5</v>
      </c>
      <c r="AJ55" s="19">
        <f t="shared" si="11"/>
        <v>4663.5212525000006</v>
      </c>
      <c r="AK55" s="19">
        <f t="shared" si="12"/>
        <v>4655.2267041666664</v>
      </c>
      <c r="AL55" s="19">
        <f t="shared" si="18"/>
        <v>8.2945483333342054</v>
      </c>
      <c r="AM55" s="28" t="str">
        <f t="shared" si="13"/>
        <v>Bullish</v>
      </c>
      <c r="AN55" s="28" t="str">
        <f t="shared" si="19"/>
        <v>Bullish</v>
      </c>
      <c r="AO55">
        <f>IF(Z55&lt;&gt;"",Z55,"")</f>
        <v>4678.2262675000002</v>
      </c>
      <c r="AP55">
        <f>IF(AB55&lt;&gt;"",AB55,"")</f>
        <v>4640.368964166667</v>
      </c>
      <c r="AQ55">
        <f t="shared" si="23"/>
        <v>6</v>
      </c>
      <c r="AR55" s="16">
        <f>IF(SLOPE($AO$38:$AO$49,$AQ$38:$AQ$49)&gt;0,MIN(3,ABS(SLOPE($AO$38:$AO$49,$AQ$38:$AQ$49))),IF(SLOPE($AO$38:$AO$49,$AQ$38:$AQ$49)&lt;-0.5,-0.5,0))</f>
        <v>0.56973416666673316</v>
      </c>
      <c r="AS55" s="16">
        <f>IF(SLOPE($AP$38:$AP$49,$AQ$38:$AQ$49)&lt;0,MAX(-3,-ABS(SLOPE($AP$38:$AP$49,$AQ$38:$AQ$49))),IF(SLOPE($AP$38:$AP$49,$AQ$38:$AQ$49)&gt;0.5,0.5,0))</f>
        <v>0.5</v>
      </c>
      <c r="AT55" s="18">
        <f t="shared" si="34"/>
        <v>4679.6664508333342</v>
      </c>
      <c r="AU55" s="18">
        <f t="shared" si="35"/>
        <v>4639.8437599999997</v>
      </c>
      <c r="AV55" s="18">
        <f>IF(AR55&gt;0,AT55+AR55,AT55)</f>
        <v>4680.2361850000007</v>
      </c>
      <c r="AW55" s="18">
        <f>IF(AS55&lt;0,AU55+AS55,AU55)</f>
        <v>4639.8437599999997</v>
      </c>
      <c r="AY55">
        <f t="shared" si="26"/>
        <v>2.0099175000004834</v>
      </c>
      <c r="AZ55">
        <f t="shared" si="27"/>
        <v>-0.52520416666720848</v>
      </c>
      <c r="BB55" s="19">
        <f t="shared" si="20"/>
        <v>1775143500</v>
      </c>
      <c r="BC55" s="19" t="str">
        <f t="shared" si="21"/>
        <v>XAUUSD</v>
      </c>
      <c r="BD55" s="19" t="str">
        <f t="shared" si="22"/>
        <v>M5</v>
      </c>
      <c r="BE55">
        <f>V55</f>
        <v>4663.5212525000006</v>
      </c>
      <c r="BF55">
        <f>W55</f>
        <v>4655.2267041666664</v>
      </c>
      <c r="BG55">
        <f>X55</f>
        <v>4668.8660399999999</v>
      </c>
      <c r="BH55">
        <f>Y55</f>
        <v>4670.1110200000003</v>
      </c>
      <c r="BI55">
        <f t="shared" si="28"/>
        <v>4680.2361850000007</v>
      </c>
      <c r="BJ55">
        <f t="shared" si="29"/>
        <v>4639.8437599999997</v>
      </c>
    </row>
    <row r="56" spans="1:62" x14ac:dyDescent="0.55000000000000004">
      <c r="A56">
        <f>ALGLIB_SSA_XAUUSD!J56</f>
        <v>1775143800</v>
      </c>
      <c r="B56" t="str">
        <f>_xlfn.XLOOKUP($A56,ALGLIB_SSA_XAUUSD!$A$2:$A$1001,ALGLIB_SSA_XAUUSD!$B$2:$B$1001,"",0)</f>
        <v/>
      </c>
      <c r="C56" t="str">
        <f>_xlfn.XLOOKUP($A56,ALGLIB_SSA_XAUUSD!$A$2:$A$1001,ALGLIB_SSA_XAUUSD!$C$2:$C$1001,"",0)</f>
        <v/>
      </c>
      <c r="D56" s="1">
        <f>D50+(D62-D50)*6/12</f>
        <v>4660.1850000000004</v>
      </c>
      <c r="E56" s="1">
        <f>E50+(E62-E50)*6/12</f>
        <v>4663.9151650000003</v>
      </c>
      <c r="F56" s="1">
        <f>F50+(F62-F50)*6/12</f>
        <v>4655.8083850000003</v>
      </c>
      <c r="G56" s="1">
        <f>G50+(G62-G50)*6/12</f>
        <v>4678.5079650000007</v>
      </c>
      <c r="H56" s="1">
        <f>H50+(H62-H50)*6/12</f>
        <v>4640.974005</v>
      </c>
      <c r="I56" t="str">
        <f>_xlfn.XLOOKUP($A56,ALGLIB_SSA_XAUUSD!$J$2:$J$1001,ALGLIB_SSA_XAUUSD!$K$2:$K$1001,"",0)</f>
        <v>XAUUSD</v>
      </c>
      <c r="J56" t="str">
        <f>_xlfn.XLOOKUP($A56,ALGLIB_SSA_XAUUSD!$J$2:$J$1001,ALGLIB_SSA_XAUUSD!$L$2:$L$1001,"",0)</f>
        <v>M5</v>
      </c>
      <c r="K56">
        <f>_xlfn.XLOOKUP($A56,ALGLIB_SSA_XAUUSD!$J$2:$J$1001,ALGLIB_SSA_XAUUSD!$M$2:$M$1001,"",0)</f>
        <v>4675.2</v>
      </c>
      <c r="L56">
        <f>_xlfn.XLOOKUP($A56,ALGLIB_SSA_XAUUSD!$J$2:$J$1001,ALGLIB_SSA_XAUUSD!$N$2:$N$1001,"",0)</f>
        <v>4668.5552200000002</v>
      </c>
      <c r="M56">
        <f>_xlfn.XLOOKUP($A56,ALGLIB_SSA_XAUUSD!$J$2:$J$1001,ALGLIB_SSA_XAUUSD!$O$2:$O$1001,"",0)</f>
        <v>4669.3331200000002</v>
      </c>
      <c r="N56">
        <f>_xlfn.XLOOKUP($A56,ALGLIB_SSA_XAUUSD!$J$2:$J$1001,ALGLIB_SSA_XAUUSD!$P$2:$P$1001,"",0)</f>
        <v>4673.4511499999999</v>
      </c>
      <c r="O56">
        <f>_xlfn.XLOOKUP($A56,ALGLIB_SSA_XAUUSD!$J$2:$J$1001,ALGLIB_SSA_XAUUSD!$Q$2:$Q$1001,"",0)</f>
        <v>4663.2979299999997</v>
      </c>
      <c r="R56">
        <f t="shared" si="2"/>
        <v>1775143800</v>
      </c>
      <c r="S56" t="str">
        <f t="shared" si="3"/>
        <v>XAUUSD</v>
      </c>
      <c r="T56" t="str">
        <f t="shared" si="3"/>
        <v>M5</v>
      </c>
      <c r="U56">
        <f t="shared" si="3"/>
        <v>4675.2</v>
      </c>
      <c r="V56">
        <f t="shared" si="4"/>
        <v>4663.9151650000003</v>
      </c>
      <c r="W56">
        <f t="shared" si="4"/>
        <v>4655.8083850000003</v>
      </c>
      <c r="X56">
        <f t="shared" si="5"/>
        <v>4668.5552200000002</v>
      </c>
      <c r="Y56">
        <f t="shared" si="5"/>
        <v>4669.3331200000002</v>
      </c>
      <c r="Z56">
        <f t="shared" si="6"/>
        <v>4678.5079650000007</v>
      </c>
      <c r="AA56">
        <f t="shared" si="7"/>
        <v>4673.4511499999999</v>
      </c>
      <c r="AB56">
        <f t="shared" si="8"/>
        <v>4640.974005</v>
      </c>
      <c r="AC56">
        <f t="shared" si="9"/>
        <v>4663.2979299999997</v>
      </c>
      <c r="AF56">
        <f t="shared" si="15"/>
        <v>1775143800</v>
      </c>
      <c r="AG56" t="str">
        <f t="shared" si="16"/>
        <v>XAUUSD</v>
      </c>
      <c r="AH56" t="str">
        <f t="shared" si="17"/>
        <v>M5</v>
      </c>
      <c r="AI56" s="19">
        <f t="shared" si="10"/>
        <v>4675.2</v>
      </c>
      <c r="AJ56" s="19">
        <f t="shared" si="11"/>
        <v>4663.9151650000003</v>
      </c>
      <c r="AK56" s="19">
        <f t="shared" si="12"/>
        <v>4655.8083850000003</v>
      </c>
      <c r="AL56" s="19">
        <f t="shared" si="18"/>
        <v>8.1067800000000716</v>
      </c>
      <c r="AM56" s="28" t="str">
        <f t="shared" si="13"/>
        <v>Bullish</v>
      </c>
      <c r="AN56" s="28" t="str">
        <f t="shared" si="19"/>
        <v>Bullish</v>
      </c>
      <c r="AO56">
        <f>IF(Z56&lt;&gt;"",Z56,"")</f>
        <v>4678.5079650000007</v>
      </c>
      <c r="AP56">
        <f>IF(AB56&lt;&gt;"",AB56,"")</f>
        <v>4640.974005</v>
      </c>
      <c r="AQ56">
        <f t="shared" si="23"/>
        <v>7</v>
      </c>
      <c r="AR56" s="16">
        <f>IF(SLOPE($AO$38:$AO$49,$AQ$38:$AQ$49)&gt;0,MIN(3,ABS(SLOPE($AO$38:$AO$49,$AQ$38:$AQ$49))),IF(SLOPE($AO$38:$AO$49,$AQ$38:$AQ$49)&lt;-0.5,-0.5,0))</f>
        <v>0.56973416666673316</v>
      </c>
      <c r="AS56" s="16">
        <f>IF(SLOPE($AP$38:$AP$49,$AQ$38:$AQ$49)&lt;0,MAX(-3,-ABS(SLOPE($AP$38:$AP$49,$AQ$38:$AQ$49))),IF(SLOPE($AP$38:$AP$49,$AQ$38:$AQ$49)&gt;0.5,0.5,0))</f>
        <v>0.5</v>
      </c>
      <c r="AT56" s="18">
        <f t="shared" si="34"/>
        <v>4680.2361850000007</v>
      </c>
      <c r="AU56" s="18">
        <f t="shared" si="35"/>
        <v>4640.3437599999997</v>
      </c>
      <c r="AV56" s="18">
        <f>IF(AR56&gt;0,AT56+AR56,AT56)</f>
        <v>4680.8059191666671</v>
      </c>
      <c r="AW56" s="18">
        <f>IF(AS56&lt;0,AU56+AS56,AU56)</f>
        <v>4640.3437599999997</v>
      </c>
      <c r="AY56">
        <f t="shared" si="26"/>
        <v>2.2979541666663863</v>
      </c>
      <c r="AZ56">
        <f t="shared" si="27"/>
        <v>-0.63024500000028638</v>
      </c>
      <c r="BB56" s="19">
        <f t="shared" si="20"/>
        <v>1775143800</v>
      </c>
      <c r="BC56" s="19" t="str">
        <f t="shared" si="21"/>
        <v>XAUUSD</v>
      </c>
      <c r="BD56" s="19" t="str">
        <f t="shared" si="22"/>
        <v>M5</v>
      </c>
      <c r="BE56">
        <f>V56</f>
        <v>4663.9151650000003</v>
      </c>
      <c r="BF56">
        <f>W56</f>
        <v>4655.8083850000003</v>
      </c>
      <c r="BG56">
        <f>X56</f>
        <v>4668.5552200000002</v>
      </c>
      <c r="BH56">
        <f>Y56</f>
        <v>4669.3331200000002</v>
      </c>
      <c r="BI56">
        <f t="shared" si="28"/>
        <v>4680.8059191666671</v>
      </c>
      <c r="BJ56">
        <f t="shared" si="29"/>
        <v>4640.3437599999997</v>
      </c>
    </row>
    <row r="57" spans="1:62" x14ac:dyDescent="0.55000000000000004">
      <c r="A57">
        <f>ALGLIB_SSA_XAUUSD!J57</f>
        <v>1775144100</v>
      </c>
      <c r="B57" t="str">
        <f>_xlfn.XLOOKUP($A57,ALGLIB_SSA_XAUUSD!$A$2:$A$1001,ALGLIB_SSA_XAUUSD!$B$2:$B$1001,"",0)</f>
        <v/>
      </c>
      <c r="C57" t="str">
        <f>_xlfn.XLOOKUP($A57,ALGLIB_SSA_XAUUSD!$A$2:$A$1001,ALGLIB_SSA_XAUUSD!$C$2:$C$1001,"",0)</f>
        <v/>
      </c>
      <c r="D57" s="1">
        <f>D50+(D62-D50)*7/12</f>
        <v>4660.0391666666674</v>
      </c>
      <c r="E57" s="1">
        <f>E50+(E62-E50)*7/12</f>
        <v>4664.3090775000001</v>
      </c>
      <c r="F57" s="1">
        <f>F50+(F62-F50)*7/12</f>
        <v>4656.3900658333332</v>
      </c>
      <c r="G57" s="1">
        <f>G50+(G62-G50)*7/12</f>
        <v>4678.7896625000003</v>
      </c>
      <c r="H57" s="1">
        <f>H50+(H62-H50)*7/12</f>
        <v>4641.5790458333331</v>
      </c>
      <c r="I57" t="str">
        <f>_xlfn.XLOOKUP($A57,ALGLIB_SSA_XAUUSD!$J$2:$J$1001,ALGLIB_SSA_XAUUSD!$K$2:$K$1001,"",0)</f>
        <v>XAUUSD</v>
      </c>
      <c r="J57" t="str">
        <f>_xlfn.XLOOKUP($A57,ALGLIB_SSA_XAUUSD!$J$2:$J$1001,ALGLIB_SSA_XAUUSD!$L$2:$L$1001,"",0)</f>
        <v>M5</v>
      </c>
      <c r="K57">
        <f>_xlfn.XLOOKUP($A57,ALGLIB_SSA_XAUUSD!$J$2:$J$1001,ALGLIB_SSA_XAUUSD!$M$2:$M$1001,"",0)</f>
        <v>4670.34</v>
      </c>
      <c r="L57">
        <f>_xlfn.XLOOKUP($A57,ALGLIB_SSA_XAUUSD!$J$2:$J$1001,ALGLIB_SSA_XAUUSD!$N$2:$N$1001,"",0)</f>
        <v>4668.0051899999999</v>
      </c>
      <c r="M57">
        <f>_xlfn.XLOOKUP($A57,ALGLIB_SSA_XAUUSD!$J$2:$J$1001,ALGLIB_SSA_XAUUSD!$O$2:$O$1001,"",0)</f>
        <v>4668.6691499999997</v>
      </c>
      <c r="N57">
        <f>_xlfn.XLOOKUP($A57,ALGLIB_SSA_XAUUSD!$J$2:$J$1001,ALGLIB_SSA_XAUUSD!$P$2:$P$1001,"",0)</f>
        <v>4672.3166300000003</v>
      </c>
      <c r="O57">
        <f>_xlfn.XLOOKUP($A57,ALGLIB_SSA_XAUUSD!$J$2:$J$1001,ALGLIB_SSA_XAUUSD!$Q$2:$Q$1001,"",0)</f>
        <v>4662.55969</v>
      </c>
      <c r="R57">
        <f t="shared" si="2"/>
        <v>1775144100</v>
      </c>
      <c r="S57" t="str">
        <f t="shared" si="3"/>
        <v>XAUUSD</v>
      </c>
      <c r="T57" t="str">
        <f t="shared" si="3"/>
        <v>M5</v>
      </c>
      <c r="U57">
        <f t="shared" si="3"/>
        <v>4670.34</v>
      </c>
      <c r="V57">
        <f t="shared" si="4"/>
        <v>4664.3090775000001</v>
      </c>
      <c r="W57">
        <f t="shared" si="4"/>
        <v>4656.3900658333332</v>
      </c>
      <c r="X57">
        <f t="shared" si="5"/>
        <v>4668.0051899999999</v>
      </c>
      <c r="Y57">
        <f t="shared" si="5"/>
        <v>4668.6691499999997</v>
      </c>
      <c r="Z57">
        <f t="shared" si="6"/>
        <v>4678.7896625000003</v>
      </c>
      <c r="AA57">
        <f t="shared" si="7"/>
        <v>4672.3166300000003</v>
      </c>
      <c r="AB57">
        <f t="shared" si="8"/>
        <v>4641.5790458333331</v>
      </c>
      <c r="AC57">
        <f t="shared" si="9"/>
        <v>4662.55969</v>
      </c>
      <c r="AF57">
        <f t="shared" si="15"/>
        <v>1775144100</v>
      </c>
      <c r="AG57" t="str">
        <f t="shared" si="16"/>
        <v>XAUUSD</v>
      </c>
      <c r="AH57" t="str">
        <f t="shared" si="17"/>
        <v>M5</v>
      </c>
      <c r="AI57" s="19">
        <f t="shared" si="10"/>
        <v>4670.34</v>
      </c>
      <c r="AJ57" s="19">
        <f t="shared" si="11"/>
        <v>4664.3090775000001</v>
      </c>
      <c r="AK57" s="19">
        <f t="shared" si="12"/>
        <v>4656.3900658333332</v>
      </c>
      <c r="AL57" s="19">
        <f t="shared" si="18"/>
        <v>7.9190116666668473</v>
      </c>
      <c r="AM57" s="28" t="str">
        <f t="shared" si="13"/>
        <v>Bullish</v>
      </c>
      <c r="AN57" s="28" t="str">
        <f t="shared" si="19"/>
        <v>Bullish</v>
      </c>
      <c r="AO57">
        <f>IF(Z57&lt;&gt;"",Z57,"")</f>
        <v>4678.7896625000003</v>
      </c>
      <c r="AP57">
        <f>IF(AB57&lt;&gt;"",AB57,"")</f>
        <v>4641.5790458333331</v>
      </c>
      <c r="AQ57">
        <f t="shared" si="23"/>
        <v>8</v>
      </c>
      <c r="AR57" s="16">
        <f>IF(SLOPE($AO$38:$AO$49,$AQ$38:$AQ$49)&gt;0,MIN(3,ABS(SLOPE($AO$38:$AO$49,$AQ$38:$AQ$49))),IF(SLOPE($AO$38:$AO$49,$AQ$38:$AQ$49)&lt;-0.5,-0.5,0))</f>
        <v>0.56973416666673316</v>
      </c>
      <c r="AS57" s="16">
        <f>IF(SLOPE($AP$38:$AP$49,$AQ$38:$AQ$49)&lt;0,MAX(-3,-ABS(SLOPE($AP$38:$AP$49,$AQ$38:$AQ$49))),IF(SLOPE($AP$38:$AP$49,$AQ$38:$AQ$49)&gt;0.5,0.5,0))</f>
        <v>0.5</v>
      </c>
      <c r="AT57" s="18">
        <f t="shared" si="34"/>
        <v>4680.8059191666671</v>
      </c>
      <c r="AU57" s="18">
        <f t="shared" si="35"/>
        <v>4640.8437599999997</v>
      </c>
      <c r="AV57" s="18">
        <f>IF(AR57&gt;0,AT57+AR57,AT57)</f>
        <v>4681.3756533333335</v>
      </c>
      <c r="AW57" s="18">
        <f>IF(AS57&lt;0,AU57+AS57,AU57)</f>
        <v>4640.8437599999997</v>
      </c>
      <c r="AY57">
        <f t="shared" si="26"/>
        <v>2.5859908333331987</v>
      </c>
      <c r="AZ57">
        <f t="shared" si="27"/>
        <v>-0.73528583333336428</v>
      </c>
      <c r="BB57" s="19">
        <f t="shared" si="20"/>
        <v>1775144100</v>
      </c>
      <c r="BC57" s="19" t="str">
        <f t="shared" si="21"/>
        <v>XAUUSD</v>
      </c>
      <c r="BD57" s="19" t="str">
        <f t="shared" si="22"/>
        <v>M5</v>
      </c>
      <c r="BE57">
        <f>V57</f>
        <v>4664.3090775000001</v>
      </c>
      <c r="BF57">
        <f>W57</f>
        <v>4656.3900658333332</v>
      </c>
      <c r="BG57">
        <f>X57</f>
        <v>4668.0051899999999</v>
      </c>
      <c r="BH57">
        <f>Y57</f>
        <v>4668.6691499999997</v>
      </c>
      <c r="BI57">
        <f t="shared" si="28"/>
        <v>4681.3756533333335</v>
      </c>
      <c r="BJ57">
        <f t="shared" si="29"/>
        <v>4640.8437599999997</v>
      </c>
    </row>
    <row r="58" spans="1:62" x14ac:dyDescent="0.55000000000000004">
      <c r="A58">
        <f>ALGLIB_SSA_XAUUSD!J58</f>
        <v>1775144400</v>
      </c>
      <c r="B58" t="str">
        <f>_xlfn.XLOOKUP($A58,ALGLIB_SSA_XAUUSD!$A$2:$A$1001,ALGLIB_SSA_XAUUSD!$B$2:$B$1001,"",0)</f>
        <v/>
      </c>
      <c r="C58" t="str">
        <f>_xlfn.XLOOKUP($A58,ALGLIB_SSA_XAUUSD!$A$2:$A$1001,ALGLIB_SSA_XAUUSD!$C$2:$C$1001,"",0)</f>
        <v/>
      </c>
      <c r="D58" s="1">
        <f>D50+(D62-D50)*8/12</f>
        <v>4659.8933333333334</v>
      </c>
      <c r="E58" s="1">
        <f>E50+(E62-E50)*8/12</f>
        <v>4664.7029900000007</v>
      </c>
      <c r="F58" s="1">
        <f>F50+(F62-F50)*8/12</f>
        <v>4656.9717466666661</v>
      </c>
      <c r="G58" s="1">
        <f>G50+(G62-G50)*8/12</f>
        <v>4679.0713599999999</v>
      </c>
      <c r="H58" s="1">
        <f>H50+(H62-H50)*8/12</f>
        <v>4642.1840866666671</v>
      </c>
      <c r="I58" t="str">
        <f>_xlfn.XLOOKUP($A58,ALGLIB_SSA_XAUUSD!$J$2:$J$1001,ALGLIB_SSA_XAUUSD!$K$2:$K$1001,"",0)</f>
        <v>XAUUSD</v>
      </c>
      <c r="J58" t="str">
        <f>_xlfn.XLOOKUP($A58,ALGLIB_SSA_XAUUSD!$J$2:$J$1001,ALGLIB_SSA_XAUUSD!$L$2:$L$1001,"",0)</f>
        <v>M5</v>
      </c>
      <c r="K58">
        <f>_xlfn.XLOOKUP($A58,ALGLIB_SSA_XAUUSD!$J$2:$J$1001,ALGLIB_SSA_XAUUSD!$M$2:$M$1001,"",0)</f>
        <v>4666</v>
      </c>
      <c r="L58">
        <f>_xlfn.XLOOKUP($A58,ALGLIB_SSA_XAUUSD!$J$2:$J$1001,ALGLIB_SSA_XAUUSD!$N$2:$N$1001,"",0)</f>
        <v>4666.9658200000003</v>
      </c>
      <c r="M58">
        <f>_xlfn.XLOOKUP($A58,ALGLIB_SSA_XAUUSD!$J$2:$J$1001,ALGLIB_SSA_XAUUSD!$O$2:$O$1001,"",0)</f>
        <v>4667.8174900000004</v>
      </c>
      <c r="N58">
        <f>_xlfn.XLOOKUP($A58,ALGLIB_SSA_XAUUSD!$J$2:$J$1001,ALGLIB_SSA_XAUUSD!$P$2:$P$1001,"",0)</f>
        <v>4670.9167900000002</v>
      </c>
      <c r="O58">
        <f>_xlfn.XLOOKUP($A58,ALGLIB_SSA_XAUUSD!$J$2:$J$1001,ALGLIB_SSA_XAUUSD!$Q$2:$Q$1001,"",0)</f>
        <v>4661.4008299999996</v>
      </c>
      <c r="R58">
        <f t="shared" si="2"/>
        <v>1775144400</v>
      </c>
      <c r="S58" t="str">
        <f t="shared" si="3"/>
        <v>XAUUSD</v>
      </c>
      <c r="T58" t="str">
        <f t="shared" si="3"/>
        <v>M5</v>
      </c>
      <c r="U58">
        <f t="shared" si="3"/>
        <v>4666</v>
      </c>
      <c r="V58">
        <f t="shared" si="4"/>
        <v>4664.7029900000007</v>
      </c>
      <c r="W58">
        <f t="shared" si="4"/>
        <v>4656.9717466666661</v>
      </c>
      <c r="X58">
        <f t="shared" si="5"/>
        <v>4666.9658200000003</v>
      </c>
      <c r="Y58">
        <f t="shared" si="5"/>
        <v>4667.8174900000004</v>
      </c>
      <c r="Z58">
        <f t="shared" si="6"/>
        <v>4679.0713599999999</v>
      </c>
      <c r="AA58">
        <f t="shared" si="7"/>
        <v>4670.9167900000002</v>
      </c>
      <c r="AB58">
        <f t="shared" si="8"/>
        <v>4642.1840866666671</v>
      </c>
      <c r="AC58">
        <f t="shared" si="9"/>
        <v>4661.4008299999996</v>
      </c>
      <c r="AF58">
        <f t="shared" si="15"/>
        <v>1775144400</v>
      </c>
      <c r="AG58" t="str">
        <f t="shared" si="16"/>
        <v>XAUUSD</v>
      </c>
      <c r="AH58" t="str">
        <f t="shared" si="17"/>
        <v>M5</v>
      </c>
      <c r="AI58" s="19">
        <f t="shared" si="10"/>
        <v>4666</v>
      </c>
      <c r="AJ58" s="19">
        <f t="shared" si="11"/>
        <v>4664.7029900000007</v>
      </c>
      <c r="AK58" s="19">
        <f t="shared" si="12"/>
        <v>4656.9717466666661</v>
      </c>
      <c r="AL58" s="19">
        <f t="shared" si="18"/>
        <v>7.7312433333345325</v>
      </c>
      <c r="AM58" s="28" t="str">
        <f t="shared" si="13"/>
        <v>Bullish</v>
      </c>
      <c r="AN58" s="28" t="str">
        <f t="shared" si="19"/>
        <v>Bullish</v>
      </c>
      <c r="AO58">
        <f>IF(Z58&lt;&gt;"",Z58,"")</f>
        <v>4679.0713599999999</v>
      </c>
      <c r="AP58">
        <f>IF(AB58&lt;&gt;"",AB58,"")</f>
        <v>4642.1840866666671</v>
      </c>
      <c r="AQ58">
        <f t="shared" si="23"/>
        <v>9</v>
      </c>
      <c r="AR58" s="16">
        <f>IF(SLOPE($AO$38:$AO$49,$AQ$38:$AQ$49)&gt;0,MIN(3,ABS(SLOPE($AO$38:$AO$49,$AQ$38:$AQ$49))),IF(SLOPE($AO$38:$AO$49,$AQ$38:$AQ$49)&lt;-0.5,-0.5,0))</f>
        <v>0.56973416666673316</v>
      </c>
      <c r="AS58" s="16">
        <f>IF(SLOPE($AP$38:$AP$49,$AQ$38:$AQ$49)&lt;0,MAX(-3,-ABS(SLOPE($AP$38:$AP$49,$AQ$38:$AQ$49))),IF(SLOPE($AP$38:$AP$49,$AQ$38:$AQ$49)&gt;0.5,0.5,0))</f>
        <v>0.5</v>
      </c>
      <c r="AT58" s="18">
        <f t="shared" si="34"/>
        <v>4681.3756533333344</v>
      </c>
      <c r="AU58" s="18">
        <f t="shared" si="35"/>
        <v>4641.3437599999997</v>
      </c>
      <c r="AV58" s="18">
        <f>IF(AR58&gt;0,AT58+AR58,AT58)</f>
        <v>4681.9453875000008</v>
      </c>
      <c r="AW58" s="18">
        <f>IF(AS58&lt;0,AU58+AS58,AU58)</f>
        <v>4641.3437599999997</v>
      </c>
      <c r="AY58">
        <f t="shared" si="26"/>
        <v>2.8740275000009206</v>
      </c>
      <c r="AZ58">
        <f t="shared" si="27"/>
        <v>-0.84032666666735167</v>
      </c>
      <c r="BB58" s="19">
        <f t="shared" si="20"/>
        <v>1775144400</v>
      </c>
      <c r="BC58" s="19" t="str">
        <f t="shared" si="21"/>
        <v>XAUUSD</v>
      </c>
      <c r="BD58" s="19" t="str">
        <f t="shared" si="22"/>
        <v>M5</v>
      </c>
      <c r="BE58">
        <f>V58</f>
        <v>4664.7029900000007</v>
      </c>
      <c r="BF58">
        <f>W58</f>
        <v>4656.9717466666661</v>
      </c>
      <c r="BG58">
        <f>X58</f>
        <v>4666.9658200000003</v>
      </c>
      <c r="BH58">
        <f>Y58</f>
        <v>4667.8174900000004</v>
      </c>
      <c r="BI58">
        <f t="shared" si="28"/>
        <v>4681.9453875000008</v>
      </c>
      <c r="BJ58">
        <f t="shared" si="29"/>
        <v>4641.3437599999997</v>
      </c>
    </row>
    <row r="59" spans="1:62" x14ac:dyDescent="0.55000000000000004">
      <c r="A59">
        <f>ALGLIB_SSA_XAUUSD!J59</f>
        <v>1775144700</v>
      </c>
      <c r="B59" t="str">
        <f>_xlfn.XLOOKUP($A59,ALGLIB_SSA_XAUUSD!$A$2:$A$1001,ALGLIB_SSA_XAUUSD!$B$2:$B$1001,"",0)</f>
        <v/>
      </c>
      <c r="C59" t="str">
        <f>_xlfn.XLOOKUP($A59,ALGLIB_SSA_XAUUSD!$A$2:$A$1001,ALGLIB_SSA_XAUUSD!$C$2:$C$1001,"",0)</f>
        <v/>
      </c>
      <c r="D59" s="1">
        <f>D50+(D62-D50)*9/12</f>
        <v>4659.7475000000004</v>
      </c>
      <c r="E59" s="1">
        <f>E50+(E62-E50)*9/12</f>
        <v>4665.0969025000004</v>
      </c>
      <c r="F59" s="1">
        <f>F50+(F62-F50)*9/12</f>
        <v>4657.5534275</v>
      </c>
      <c r="G59" s="1">
        <f>G50+(G62-G50)*9/12</f>
        <v>4679.3530575000004</v>
      </c>
      <c r="H59" s="1">
        <f>H50+(H62-H50)*9/12</f>
        <v>4642.7891275000002</v>
      </c>
      <c r="I59" t="str">
        <f>_xlfn.XLOOKUP($A59,ALGLIB_SSA_XAUUSD!$J$2:$J$1001,ALGLIB_SSA_XAUUSD!$K$2:$K$1001,"",0)</f>
        <v>XAUUSD</v>
      </c>
      <c r="J59" t="str">
        <f>_xlfn.XLOOKUP($A59,ALGLIB_SSA_XAUUSD!$J$2:$J$1001,ALGLIB_SSA_XAUUSD!$L$2:$L$1001,"",0)</f>
        <v>M5</v>
      </c>
      <c r="K59">
        <f>_xlfn.XLOOKUP($A59,ALGLIB_SSA_XAUUSD!$J$2:$J$1001,ALGLIB_SSA_XAUUSD!$M$2:$M$1001,"",0)</f>
        <v>4659.1499999999996</v>
      </c>
      <c r="L59">
        <f>_xlfn.XLOOKUP($A59,ALGLIB_SSA_XAUUSD!$J$2:$J$1001,ALGLIB_SSA_XAUUSD!$N$2:$N$1001,"",0)</f>
        <v>4665.3455999999996</v>
      </c>
      <c r="M59">
        <f>_xlfn.XLOOKUP($A59,ALGLIB_SSA_XAUUSD!$J$2:$J$1001,ALGLIB_SSA_XAUUSD!$O$2:$O$1001,"",0)</f>
        <v>4666.5815499999999</v>
      </c>
      <c r="N59">
        <f>_xlfn.XLOOKUP($A59,ALGLIB_SSA_XAUUSD!$J$2:$J$1001,ALGLIB_SSA_XAUUSD!$P$2:$P$1001,"",0)</f>
        <v>4669.2165699999996</v>
      </c>
      <c r="O59">
        <f>_xlfn.XLOOKUP($A59,ALGLIB_SSA_XAUUSD!$J$2:$J$1001,ALGLIB_SSA_XAUUSD!$Q$2:$Q$1001,"",0)</f>
        <v>4659.7411499999998</v>
      </c>
      <c r="R59">
        <f t="shared" si="2"/>
        <v>1775144700</v>
      </c>
      <c r="S59" t="str">
        <f t="shared" si="3"/>
        <v>XAUUSD</v>
      </c>
      <c r="T59" t="str">
        <f t="shared" si="3"/>
        <v>M5</v>
      </c>
      <c r="U59">
        <f t="shared" si="3"/>
        <v>4659.1499999999996</v>
      </c>
      <c r="V59">
        <f t="shared" si="4"/>
        <v>4665.0969025000004</v>
      </c>
      <c r="W59">
        <f t="shared" si="4"/>
        <v>4657.5534275</v>
      </c>
      <c r="X59">
        <f t="shared" si="5"/>
        <v>4665.3455999999996</v>
      </c>
      <c r="Y59">
        <f t="shared" si="5"/>
        <v>4666.5815499999999</v>
      </c>
      <c r="Z59">
        <f t="shared" si="6"/>
        <v>4679.3530575000004</v>
      </c>
      <c r="AA59">
        <f t="shared" si="7"/>
        <v>4669.2165699999996</v>
      </c>
      <c r="AB59">
        <f t="shared" si="8"/>
        <v>4642.7891275000002</v>
      </c>
      <c r="AC59">
        <f t="shared" si="9"/>
        <v>4659.7411499999998</v>
      </c>
      <c r="AF59">
        <f t="shared" si="15"/>
        <v>1775144700</v>
      </c>
      <c r="AG59" t="str">
        <f t="shared" si="16"/>
        <v>XAUUSD</v>
      </c>
      <c r="AH59" t="str">
        <f t="shared" si="17"/>
        <v>M5</v>
      </c>
      <c r="AI59" s="19">
        <f t="shared" si="10"/>
        <v>4659.1499999999996</v>
      </c>
      <c r="AJ59" s="19">
        <f t="shared" si="11"/>
        <v>4665.0969025000004</v>
      </c>
      <c r="AK59" s="19">
        <f t="shared" si="12"/>
        <v>4657.5534275</v>
      </c>
      <c r="AL59" s="19">
        <f t="shared" si="18"/>
        <v>7.5434750000003987</v>
      </c>
      <c r="AM59" s="28" t="str">
        <f t="shared" si="13"/>
        <v>Bullish</v>
      </c>
      <c r="AN59" s="28" t="str">
        <f t="shared" si="19"/>
        <v>Bullish</v>
      </c>
      <c r="AO59">
        <f>IF(Z59&lt;&gt;"",Z59,"")</f>
        <v>4679.3530575000004</v>
      </c>
      <c r="AP59">
        <f>IF(AB59&lt;&gt;"",AB59,"")</f>
        <v>4642.7891275000002</v>
      </c>
      <c r="AQ59">
        <f t="shared" si="23"/>
        <v>10</v>
      </c>
      <c r="AR59" s="16">
        <f>IF(SLOPE($AO$38:$AO$49,$AQ$38:$AQ$49)&gt;0,MIN(3,ABS(SLOPE($AO$38:$AO$49,$AQ$38:$AQ$49))),IF(SLOPE($AO$38:$AO$49,$AQ$38:$AQ$49)&lt;-0.5,-0.5,0))</f>
        <v>0.56973416666673316</v>
      </c>
      <c r="AS59" s="16">
        <f>IF(SLOPE($AP$38:$AP$49,$AQ$38:$AQ$49)&lt;0,MAX(-3,-ABS(SLOPE($AP$38:$AP$49,$AQ$38:$AQ$49))),IF(SLOPE($AP$38:$AP$49,$AQ$38:$AQ$49)&gt;0.5,0.5,0))</f>
        <v>0.5</v>
      </c>
      <c r="AT59" s="18">
        <f t="shared" si="34"/>
        <v>4681.9453875000008</v>
      </c>
      <c r="AU59" s="18">
        <f t="shared" si="35"/>
        <v>4641.8437599999997</v>
      </c>
      <c r="AV59" s="18">
        <f>IF(AR59&gt;0,AT59+AR59,AT59)</f>
        <v>4682.5151216666673</v>
      </c>
      <c r="AW59" s="18">
        <f>IF(AS59&lt;0,AU59+AS59,AU59)</f>
        <v>4641.8437599999997</v>
      </c>
      <c r="AY59">
        <f t="shared" si="26"/>
        <v>3.1620641666668234</v>
      </c>
      <c r="AZ59">
        <f t="shared" si="27"/>
        <v>-0.94536750000042957</v>
      </c>
      <c r="BB59" s="19">
        <f t="shared" si="20"/>
        <v>1775144700</v>
      </c>
      <c r="BC59" s="19" t="str">
        <f t="shared" si="21"/>
        <v>XAUUSD</v>
      </c>
      <c r="BD59" s="19" t="str">
        <f t="shared" si="22"/>
        <v>M5</v>
      </c>
      <c r="BE59">
        <f>V59</f>
        <v>4665.0969025000004</v>
      </c>
      <c r="BF59">
        <f>W59</f>
        <v>4657.5534275</v>
      </c>
      <c r="BG59">
        <f>X59</f>
        <v>4665.3455999999996</v>
      </c>
      <c r="BH59">
        <f>Y59</f>
        <v>4666.5815499999999</v>
      </c>
      <c r="BI59">
        <f t="shared" si="28"/>
        <v>4682.5151216666673</v>
      </c>
      <c r="BJ59">
        <f t="shared" si="29"/>
        <v>4641.8437599999997</v>
      </c>
    </row>
    <row r="60" spans="1:62" x14ac:dyDescent="0.55000000000000004">
      <c r="A60">
        <f>ALGLIB_SSA_XAUUSD!J60</f>
        <v>1775145000</v>
      </c>
      <c r="B60" t="str">
        <f>_xlfn.XLOOKUP($A60,ALGLIB_SSA_XAUUSD!$A$2:$A$1001,ALGLIB_SSA_XAUUSD!$B$2:$B$1001,"",0)</f>
        <v/>
      </c>
      <c r="C60" t="str">
        <f>_xlfn.XLOOKUP($A60,ALGLIB_SSA_XAUUSD!$A$2:$A$1001,ALGLIB_SSA_XAUUSD!$C$2:$C$1001,"",0)</f>
        <v/>
      </c>
      <c r="D60" s="1">
        <f>D50+(D62-D50)*10/12</f>
        <v>4659.6016666666674</v>
      </c>
      <c r="E60" s="1">
        <f>E50+(E62-E50)*10/12</f>
        <v>4665.4908150000001</v>
      </c>
      <c r="F60" s="1">
        <f>F50+(F62-F50)*10/12</f>
        <v>4658.1351083333329</v>
      </c>
      <c r="G60" s="1">
        <f>G50+(G62-G50)*10/12</f>
        <v>4679.634755</v>
      </c>
      <c r="H60" s="1">
        <f>H50+(H62-H50)*10/12</f>
        <v>4643.3941683333333</v>
      </c>
      <c r="I60" t="str">
        <f>_xlfn.XLOOKUP($A60,ALGLIB_SSA_XAUUSD!$J$2:$J$1001,ALGLIB_SSA_XAUUSD!$K$2:$K$1001,"",0)</f>
        <v>XAUUSD</v>
      </c>
      <c r="J60" t="str">
        <f>_xlfn.XLOOKUP($A60,ALGLIB_SSA_XAUUSD!$J$2:$J$1001,ALGLIB_SSA_XAUUSD!$L$2:$L$1001,"",0)</f>
        <v>M5</v>
      </c>
      <c r="K60">
        <f>_xlfn.XLOOKUP($A60,ALGLIB_SSA_XAUUSD!$J$2:$J$1001,ALGLIB_SSA_XAUUSD!$M$2:$M$1001,"",0)</f>
        <v>4662.16</v>
      </c>
      <c r="L60">
        <f>_xlfn.XLOOKUP($A60,ALGLIB_SSA_XAUUSD!$J$2:$J$1001,ALGLIB_SSA_XAUUSD!$N$2:$N$1001,"",0)</f>
        <v>4663.26865</v>
      </c>
      <c r="M60">
        <f>_xlfn.XLOOKUP($A60,ALGLIB_SSA_XAUUSD!$J$2:$J$1001,ALGLIB_SSA_XAUUSD!$O$2:$O$1001,"",0)</f>
        <v>4664.9251000000004</v>
      </c>
      <c r="N60">
        <f>_xlfn.XLOOKUP($A60,ALGLIB_SSA_XAUUSD!$J$2:$J$1001,ALGLIB_SSA_XAUUSD!$P$2:$P$1001,"",0)</f>
        <v>4667.2694099999999</v>
      </c>
      <c r="O60">
        <f>_xlfn.XLOOKUP($A60,ALGLIB_SSA_XAUUSD!$J$2:$J$1001,ALGLIB_SSA_XAUUSD!$Q$2:$Q$1001,"",0)</f>
        <v>4657.5996800000003</v>
      </c>
      <c r="R60">
        <f t="shared" si="2"/>
        <v>1775145000</v>
      </c>
      <c r="S60" t="str">
        <f t="shared" si="3"/>
        <v>XAUUSD</v>
      </c>
      <c r="T60" t="str">
        <f t="shared" si="3"/>
        <v>M5</v>
      </c>
      <c r="U60">
        <f t="shared" si="3"/>
        <v>4662.16</v>
      </c>
      <c r="V60">
        <f t="shared" si="4"/>
        <v>4665.4908150000001</v>
      </c>
      <c r="W60">
        <f t="shared" si="4"/>
        <v>4658.1351083333329</v>
      </c>
      <c r="X60">
        <f t="shared" si="5"/>
        <v>4663.26865</v>
      </c>
      <c r="Y60">
        <f t="shared" si="5"/>
        <v>4664.9251000000004</v>
      </c>
      <c r="Z60">
        <f t="shared" si="6"/>
        <v>4679.634755</v>
      </c>
      <c r="AA60">
        <f t="shared" si="7"/>
        <v>4667.2694099999999</v>
      </c>
      <c r="AB60">
        <f t="shared" si="8"/>
        <v>4643.3941683333333</v>
      </c>
      <c r="AC60">
        <f t="shared" si="9"/>
        <v>4657.5996800000003</v>
      </c>
      <c r="AF60">
        <f t="shared" si="15"/>
        <v>1775145000</v>
      </c>
      <c r="AG60" t="str">
        <f t="shared" si="16"/>
        <v>XAUUSD</v>
      </c>
      <c r="AH60" t="str">
        <f t="shared" si="17"/>
        <v>M5</v>
      </c>
      <c r="AI60" s="19">
        <f t="shared" si="10"/>
        <v>4662.16</v>
      </c>
      <c r="AJ60" s="19">
        <f t="shared" si="11"/>
        <v>4665.4908150000001</v>
      </c>
      <c r="AK60" s="19">
        <f t="shared" si="12"/>
        <v>4658.1351083333329</v>
      </c>
      <c r="AL60" s="19">
        <f t="shared" si="18"/>
        <v>7.3557066666671744</v>
      </c>
      <c r="AM60" s="28" t="str">
        <f t="shared" si="13"/>
        <v>Bullish</v>
      </c>
      <c r="AN60" s="28" t="str">
        <f t="shared" si="19"/>
        <v>Bullish</v>
      </c>
      <c r="AO60">
        <f>IF(Z60&lt;&gt;"",Z60,"")</f>
        <v>4679.634755</v>
      </c>
      <c r="AP60">
        <f>IF(AB60&lt;&gt;"",AB60,"")</f>
        <v>4643.3941683333333</v>
      </c>
      <c r="AQ60">
        <f t="shared" si="23"/>
        <v>11</v>
      </c>
      <c r="AR60" s="16">
        <f>IF(SLOPE($AO$38:$AO$49,$AQ$38:$AQ$49)&gt;0,MIN(3,ABS(SLOPE($AO$38:$AO$49,$AQ$38:$AQ$49))),IF(SLOPE($AO$38:$AO$49,$AQ$38:$AQ$49)&lt;-0.5,-0.5,0))</f>
        <v>0.56973416666673316</v>
      </c>
      <c r="AS60" s="16">
        <f>IF(SLOPE($AP$38:$AP$49,$AQ$38:$AQ$49)&lt;0,MAX(-3,-ABS(SLOPE($AP$38:$AP$49,$AQ$38:$AQ$49))),IF(SLOPE($AP$38:$AP$49,$AQ$38:$AQ$49)&gt;0.5,0.5,0))</f>
        <v>0.5</v>
      </c>
      <c r="AT60" s="18">
        <f t="shared" si="34"/>
        <v>4682.5151216666673</v>
      </c>
      <c r="AU60" s="18">
        <f t="shared" si="35"/>
        <v>4642.3437599999997</v>
      </c>
      <c r="AV60" s="18">
        <f>IF(AR60&gt;0,AT60+AR60,AT60)</f>
        <v>4683.0848558333337</v>
      </c>
      <c r="AW60" s="18">
        <f>IF(AS60&lt;0,AU60+AS60,AU60)</f>
        <v>4642.3437599999997</v>
      </c>
      <c r="AY60">
        <f t="shared" si="26"/>
        <v>3.4501008333336358</v>
      </c>
      <c r="AZ60">
        <f t="shared" si="27"/>
        <v>-1.0504083333335075</v>
      </c>
      <c r="BB60" s="19">
        <f t="shared" si="20"/>
        <v>1775145000</v>
      </c>
      <c r="BC60" s="19" t="str">
        <f t="shared" si="21"/>
        <v>XAUUSD</v>
      </c>
      <c r="BD60" s="19" t="str">
        <f t="shared" si="22"/>
        <v>M5</v>
      </c>
      <c r="BE60">
        <f>V60</f>
        <v>4665.4908150000001</v>
      </c>
      <c r="BF60">
        <f>W60</f>
        <v>4658.1351083333329</v>
      </c>
      <c r="BG60">
        <f>X60</f>
        <v>4663.26865</v>
      </c>
      <c r="BH60">
        <f>Y60</f>
        <v>4664.9251000000004</v>
      </c>
      <c r="BI60">
        <f t="shared" si="28"/>
        <v>4683.0848558333337</v>
      </c>
      <c r="BJ60">
        <f t="shared" si="29"/>
        <v>4642.3437599999997</v>
      </c>
    </row>
    <row r="61" spans="1:62" x14ac:dyDescent="0.55000000000000004">
      <c r="A61">
        <f>ALGLIB_SSA_XAUUSD!J61</f>
        <v>1775145300</v>
      </c>
      <c r="B61" t="str">
        <f>_xlfn.XLOOKUP($A61,ALGLIB_SSA_XAUUSD!$A$2:$A$1001,ALGLIB_SSA_XAUUSD!$B$2:$B$1001,"",0)</f>
        <v/>
      </c>
      <c r="C61" t="str">
        <f>_xlfn.XLOOKUP($A61,ALGLIB_SSA_XAUUSD!$A$2:$A$1001,ALGLIB_SSA_XAUUSD!$C$2:$C$1001,"",0)</f>
        <v/>
      </c>
      <c r="D61" s="1">
        <f>D50+(D62-D50)*11/12</f>
        <v>4659.4558333333334</v>
      </c>
      <c r="E61" s="1">
        <f>E50+(E62-E50)*11/12</f>
        <v>4665.8847275000007</v>
      </c>
      <c r="F61" s="1">
        <f>F50+(F62-F50)*11/12</f>
        <v>4658.7167891666668</v>
      </c>
      <c r="G61" s="1">
        <f>G50+(G62-G50)*11/12</f>
        <v>4679.9164525000006</v>
      </c>
      <c r="H61" s="1">
        <f>H50+(H62-H50)*11/12</f>
        <v>4643.9992091666672</v>
      </c>
      <c r="I61" t="str">
        <f>_xlfn.XLOOKUP($A61,ALGLIB_SSA_XAUUSD!$J$2:$J$1001,ALGLIB_SSA_XAUUSD!$K$2:$K$1001,"",0)</f>
        <v>XAUUSD</v>
      </c>
      <c r="J61" t="str">
        <f>_xlfn.XLOOKUP($A61,ALGLIB_SSA_XAUUSD!$J$2:$J$1001,ALGLIB_SSA_XAUUSD!$L$2:$L$1001,"",0)</f>
        <v>M5</v>
      </c>
      <c r="K61">
        <f>_xlfn.XLOOKUP($A61,ALGLIB_SSA_XAUUSD!$J$2:$J$1001,ALGLIB_SSA_XAUUSD!$M$2:$M$1001,"",0)</f>
        <v>4661.0600000000004</v>
      </c>
      <c r="L61">
        <f>_xlfn.XLOOKUP($A61,ALGLIB_SSA_XAUUSD!$J$2:$J$1001,ALGLIB_SSA_XAUUSD!$N$2:$N$1001,"",0)</f>
        <v>4660.7842199999996</v>
      </c>
      <c r="M61">
        <f>_xlfn.XLOOKUP($A61,ALGLIB_SSA_XAUUSD!$J$2:$J$1001,ALGLIB_SSA_XAUUSD!$O$2:$O$1001,"",0)</f>
        <v>4662.85466</v>
      </c>
      <c r="N61">
        <f>_xlfn.XLOOKUP($A61,ALGLIB_SSA_XAUUSD!$J$2:$J$1001,ALGLIB_SSA_XAUUSD!$P$2:$P$1001,"",0)</f>
        <v>4665.2316899999996</v>
      </c>
      <c r="O61">
        <f>_xlfn.XLOOKUP($A61,ALGLIB_SSA_XAUUSD!$J$2:$J$1001,ALGLIB_SSA_XAUUSD!$Q$2:$Q$1001,"",0)</f>
        <v>4655.2180600000002</v>
      </c>
      <c r="R61">
        <f t="shared" si="2"/>
        <v>1775145300</v>
      </c>
      <c r="S61" t="str">
        <f t="shared" si="3"/>
        <v>XAUUSD</v>
      </c>
      <c r="T61" t="str">
        <f t="shared" si="3"/>
        <v>M5</v>
      </c>
      <c r="U61">
        <f t="shared" si="3"/>
        <v>4661.0600000000004</v>
      </c>
      <c r="V61">
        <f t="shared" si="4"/>
        <v>4665.8847275000007</v>
      </c>
      <c r="W61">
        <f t="shared" si="4"/>
        <v>4658.7167891666668</v>
      </c>
      <c r="X61">
        <f t="shared" si="5"/>
        <v>4660.7842199999996</v>
      </c>
      <c r="Y61">
        <f t="shared" si="5"/>
        <v>4662.85466</v>
      </c>
      <c r="Z61">
        <f t="shared" si="6"/>
        <v>4679.9164525000006</v>
      </c>
      <c r="AA61">
        <f t="shared" si="7"/>
        <v>4665.2316899999996</v>
      </c>
      <c r="AB61">
        <f t="shared" si="8"/>
        <v>4643.9992091666672</v>
      </c>
      <c r="AC61">
        <f t="shared" si="9"/>
        <v>4655.2180600000002</v>
      </c>
      <c r="AF61">
        <f t="shared" si="15"/>
        <v>1775145300</v>
      </c>
      <c r="AG61" t="str">
        <f t="shared" si="16"/>
        <v>XAUUSD</v>
      </c>
      <c r="AH61" t="str">
        <f t="shared" si="17"/>
        <v>M5</v>
      </c>
      <c r="AI61" s="19">
        <f t="shared" si="10"/>
        <v>4661.0600000000004</v>
      </c>
      <c r="AJ61" s="19">
        <f t="shared" si="11"/>
        <v>4665.8847275000007</v>
      </c>
      <c r="AK61" s="19">
        <f t="shared" si="12"/>
        <v>4658.7167891666668</v>
      </c>
      <c r="AL61" s="19">
        <f t="shared" si="18"/>
        <v>7.1679383333339501</v>
      </c>
      <c r="AM61" s="28" t="str">
        <f t="shared" si="13"/>
        <v>Bullish</v>
      </c>
      <c r="AN61" s="28" t="str">
        <f t="shared" si="19"/>
        <v>Bullish</v>
      </c>
      <c r="AO61">
        <f>IF(Z61&lt;&gt;"",Z61,"")</f>
        <v>4679.9164525000006</v>
      </c>
      <c r="AP61">
        <f>IF(AB61&lt;&gt;"",AB61,"")</f>
        <v>4643.9992091666672</v>
      </c>
      <c r="AQ61">
        <f t="shared" si="23"/>
        <v>12</v>
      </c>
      <c r="AR61" s="16">
        <f>IF(SLOPE($AO$38:$AO$49,$AQ$38:$AQ$49)&gt;0,MIN(3,ABS(SLOPE($AO$38:$AO$49,$AQ$38:$AQ$49))),IF(SLOPE($AO$38:$AO$49,$AQ$38:$AQ$49)&lt;-0.5,-0.5,0))</f>
        <v>0.56973416666673316</v>
      </c>
      <c r="AS61" s="16">
        <f>IF(SLOPE($AP$38:$AP$49,$AQ$38:$AQ$49)&lt;0,MAX(-3,-ABS(SLOPE($AP$38:$AP$49,$AQ$38:$AQ$49))),IF(SLOPE($AP$38:$AP$49,$AQ$38:$AQ$49)&gt;0.5,0.5,0))</f>
        <v>0.5</v>
      </c>
      <c r="AT61" s="18">
        <f t="shared" si="34"/>
        <v>4683.0848558333346</v>
      </c>
      <c r="AU61" s="18">
        <f t="shared" si="35"/>
        <v>4642.8437599999997</v>
      </c>
      <c r="AV61" s="18">
        <f>IF(AR61&gt;0,AT61+AR61,AT61)</f>
        <v>4683.654590000001</v>
      </c>
      <c r="AW61" s="18">
        <f>IF(AS61&lt;0,AU61+AS61,AU61)</f>
        <v>4642.8437599999997</v>
      </c>
      <c r="AY61">
        <f t="shared" si="26"/>
        <v>3.7381375000004482</v>
      </c>
      <c r="AZ61">
        <f t="shared" si="27"/>
        <v>-1.1554491666674949</v>
      </c>
      <c r="BB61" s="19">
        <f t="shared" si="20"/>
        <v>1775145300</v>
      </c>
      <c r="BC61" s="19" t="str">
        <f t="shared" si="21"/>
        <v>XAUUSD</v>
      </c>
      <c r="BD61" s="19" t="str">
        <f t="shared" si="22"/>
        <v>M5</v>
      </c>
      <c r="BE61">
        <f>V61</f>
        <v>4665.8847275000007</v>
      </c>
      <c r="BF61">
        <f>W61</f>
        <v>4658.7167891666668</v>
      </c>
      <c r="BG61">
        <f>X61</f>
        <v>4660.7842199999996</v>
      </c>
      <c r="BH61">
        <f>Y61</f>
        <v>4662.85466</v>
      </c>
      <c r="BI61">
        <f t="shared" si="28"/>
        <v>4683.654590000001</v>
      </c>
      <c r="BJ61">
        <f t="shared" si="29"/>
        <v>4642.8437599999997</v>
      </c>
    </row>
    <row r="62" spans="1:62" x14ac:dyDescent="0.55000000000000004">
      <c r="A62">
        <f>ALGLIB_SSA_XAUUSD!J62</f>
        <v>1775145600</v>
      </c>
      <c r="B62" t="str">
        <f>_xlfn.XLOOKUP($A62,ALGLIB_SSA_XAUUSD!$A$2:$A$1001,ALGLIB_SSA_XAUUSD!$B$2:$B$1001,"",0)</f>
        <v>XAUUSD</v>
      </c>
      <c r="C62" t="str">
        <f>_xlfn.XLOOKUP($A62,ALGLIB_SSA_XAUUSD!$A$2:$A$1001,ALGLIB_SSA_XAUUSD!$C$2:$C$1001,"",0)</f>
        <v>H1</v>
      </c>
      <c r="D62" s="2">
        <f>_xlfn.XLOOKUP($A62,ALGLIB_SSA_XAUUSD!$A$2:$A$1001,ALGLIB_SSA_XAUUSD!$D$2:$D$1001,"",0)</f>
        <v>4659.3100000000004</v>
      </c>
      <c r="E62" s="2">
        <f>_xlfn.XLOOKUP($A62,ALGLIB_SSA_XAUUSD!$A$2:$A$1001,ALGLIB_SSA_XAUUSD!$E$2:$E$1001,"",0)</f>
        <v>4666.2786400000005</v>
      </c>
      <c r="F62" s="2">
        <f>_xlfn.XLOOKUP($A62,ALGLIB_SSA_XAUUSD!$A$2:$A$1001,ALGLIB_SSA_XAUUSD!$F$2:$F$1001,"",0)</f>
        <v>4659.2984699999997</v>
      </c>
      <c r="G62" s="2">
        <f>_xlfn.XLOOKUP($A62,ALGLIB_SSA_XAUUSD!$A$2:$A$1001,ALGLIB_SSA_XAUUSD!$G$2:$G$1001,"",0)</f>
        <v>4680.1981500000002</v>
      </c>
      <c r="H62" s="2">
        <f>_xlfn.XLOOKUP($A62,ALGLIB_SSA_XAUUSD!$A$2:$A$1001,ALGLIB_SSA_XAUUSD!$H$2:$H$1001,"",0)</f>
        <v>4644.6042500000003</v>
      </c>
      <c r="I62" t="str">
        <f>_xlfn.XLOOKUP($A62,ALGLIB_SSA_XAUUSD!$J$2:$J$1001,ALGLIB_SSA_XAUUSD!$K$2:$K$1001,"",0)</f>
        <v>XAUUSD</v>
      </c>
      <c r="J62" t="str">
        <f>_xlfn.XLOOKUP($A62,ALGLIB_SSA_XAUUSD!$J$2:$J$1001,ALGLIB_SSA_XAUUSD!$L$2:$L$1001,"",0)</f>
        <v>M5</v>
      </c>
      <c r="K62">
        <f>_xlfn.XLOOKUP($A62,ALGLIB_SSA_XAUUSD!$J$2:$J$1001,ALGLIB_SSA_XAUUSD!$M$2:$M$1001,"",0)</f>
        <v>4661.82</v>
      </c>
      <c r="L62">
        <f>_xlfn.XLOOKUP($A62,ALGLIB_SSA_XAUUSD!$J$2:$J$1001,ALGLIB_SSA_XAUUSD!$N$2:$N$1001,"",0)</f>
        <v>4658.1377499999999</v>
      </c>
      <c r="M62">
        <f>_xlfn.XLOOKUP($A62,ALGLIB_SSA_XAUUSD!$J$2:$J$1001,ALGLIB_SSA_XAUUSD!$O$2:$O$1001,"",0)</f>
        <v>4660.4962100000002</v>
      </c>
      <c r="N62">
        <f>_xlfn.XLOOKUP($A62,ALGLIB_SSA_XAUUSD!$J$2:$J$1001,ALGLIB_SSA_XAUUSD!$P$2:$P$1001,"",0)</f>
        <v>4663.2183999999997</v>
      </c>
      <c r="O62">
        <f>_xlfn.XLOOKUP($A62,ALGLIB_SSA_XAUUSD!$J$2:$J$1001,ALGLIB_SSA_XAUUSD!$Q$2:$Q$1001,"",0)</f>
        <v>4652.7929899999999</v>
      </c>
      <c r="R62">
        <f t="shared" si="2"/>
        <v>1775145600</v>
      </c>
      <c r="S62" t="str">
        <f t="shared" si="3"/>
        <v>XAUUSD</v>
      </c>
      <c r="T62" t="str">
        <f t="shared" si="3"/>
        <v>M5</v>
      </c>
      <c r="U62">
        <f t="shared" si="3"/>
        <v>4661.82</v>
      </c>
      <c r="V62">
        <f t="shared" si="4"/>
        <v>4666.2786400000005</v>
      </c>
      <c r="W62">
        <f t="shared" si="4"/>
        <v>4659.2984699999997</v>
      </c>
      <c r="X62">
        <f t="shared" si="5"/>
        <v>4658.1377499999999</v>
      </c>
      <c r="Y62">
        <f t="shared" si="5"/>
        <v>4660.4962100000002</v>
      </c>
      <c r="Z62">
        <f t="shared" si="6"/>
        <v>4680.1981500000002</v>
      </c>
      <c r="AA62">
        <f t="shared" si="7"/>
        <v>4663.2183999999997</v>
      </c>
      <c r="AB62">
        <f t="shared" si="8"/>
        <v>4644.6042500000003</v>
      </c>
      <c r="AC62">
        <f t="shared" si="9"/>
        <v>4652.7929899999999</v>
      </c>
      <c r="AF62">
        <f t="shared" si="15"/>
        <v>1775145600</v>
      </c>
      <c r="AG62" t="str">
        <f t="shared" si="16"/>
        <v>XAUUSD</v>
      </c>
      <c r="AH62" t="str">
        <f t="shared" si="17"/>
        <v>M5</v>
      </c>
      <c r="AI62" s="19">
        <f t="shared" si="10"/>
        <v>4661.82</v>
      </c>
      <c r="AJ62" s="19">
        <f t="shared" si="11"/>
        <v>4666.2786400000005</v>
      </c>
      <c r="AK62" s="19">
        <f t="shared" si="12"/>
        <v>4659.2984699999997</v>
      </c>
      <c r="AL62" s="19">
        <f t="shared" si="18"/>
        <v>6.9801700000007258</v>
      </c>
      <c r="AM62" s="28" t="str">
        <f t="shared" si="13"/>
        <v>Bullish</v>
      </c>
      <c r="AN62" s="28" t="str">
        <f t="shared" si="19"/>
        <v>Bullish</v>
      </c>
      <c r="AO62">
        <f>IF(Z62&lt;&gt;"",Z62,"")</f>
        <v>4680.1981500000002</v>
      </c>
      <c r="AP62">
        <f>IF(AB62&lt;&gt;"",AB62,"")</f>
        <v>4644.6042500000003</v>
      </c>
      <c r="AQ62">
        <f t="shared" si="23"/>
        <v>1</v>
      </c>
      <c r="AR62" s="17">
        <f>IF(SLOPE($AO$50:$AO$61,$AQ$50:$AQ$61)&gt;0,MIN(3,ABS(SLOPE($AO$50:$AO$61,$AQ$50:$AQ$61))),IF(SLOPE($AO$50:$AO$61,$AQ$50:$AQ$61)&lt;-0.5,-0.5,0))</f>
        <v>0.28169750000000982</v>
      </c>
      <c r="AS62" s="17">
        <f>IF(SLOPE($AP$50:$AP$61,$AQ$50:$AQ$61)&lt;0,MAX(-3,-ABS(SLOPE($AP$50:$AP$61,$AQ$50:$AQ$61))),IF(SLOPE($AP$50:$AP$61,$AQ$50:$AQ$61)&gt;0.5,0.5,0))</f>
        <v>0.5</v>
      </c>
      <c r="AT62" s="20">
        <f>($AO$62+(AR62*(AQ62-1)))</f>
        <v>4680.1981500000002</v>
      </c>
      <c r="AU62" s="20">
        <f>($AP$62+(AS62*(AQ62-1)))</f>
        <v>4644.6042500000003</v>
      </c>
      <c r="AV62" s="18">
        <f>IF(AR62&gt;0,AT62+AR62,AT62)</f>
        <v>4680.4798474999998</v>
      </c>
      <c r="AW62" s="18">
        <f>IF(AS62&lt;0,AU62+AS62,AU62)</f>
        <v>4644.6042500000003</v>
      </c>
      <c r="AY62">
        <f t="shared" si="26"/>
        <v>0.28169749999960914</v>
      </c>
      <c r="AZ62">
        <f t="shared" si="27"/>
        <v>0</v>
      </c>
      <c r="BB62" s="19">
        <f t="shared" si="20"/>
        <v>1775145600</v>
      </c>
      <c r="BC62" s="19" t="str">
        <f t="shared" si="21"/>
        <v>XAUUSD</v>
      </c>
      <c r="BD62" s="19" t="str">
        <f t="shared" si="22"/>
        <v>M5</v>
      </c>
      <c r="BE62">
        <f>V62</f>
        <v>4666.2786400000005</v>
      </c>
      <c r="BF62">
        <f>W62</f>
        <v>4659.2984699999997</v>
      </c>
      <c r="BG62">
        <f>X62</f>
        <v>4658.1377499999999</v>
      </c>
      <c r="BH62">
        <f>Y62</f>
        <v>4660.4962100000002</v>
      </c>
      <c r="BI62">
        <f t="shared" si="28"/>
        <v>4680.4798474999998</v>
      </c>
      <c r="BJ62">
        <f t="shared" si="29"/>
        <v>4644.6042500000003</v>
      </c>
    </row>
    <row r="63" spans="1:62" x14ac:dyDescent="0.55000000000000004">
      <c r="A63">
        <f>ALGLIB_SSA_XAUUSD!J63</f>
        <v>1775145900</v>
      </c>
      <c r="B63" t="str">
        <f>_xlfn.XLOOKUP($A63,ALGLIB_SSA_XAUUSD!$A$2:$A$1001,ALGLIB_SSA_XAUUSD!$B$2:$B$1001,"",0)</f>
        <v/>
      </c>
      <c r="C63" t="str">
        <f>_xlfn.XLOOKUP($A63,ALGLIB_SSA_XAUUSD!$A$2:$A$1001,ALGLIB_SSA_XAUUSD!$C$2:$C$1001,"",0)</f>
        <v/>
      </c>
      <c r="D63" s="1">
        <f>D62+(D74-D62)*1/12</f>
        <v>4658.4350000000004</v>
      </c>
      <c r="E63" s="1">
        <f>E62+(E74-E62)*1/12</f>
        <v>4666.372968333334</v>
      </c>
      <c r="F63" s="1">
        <f>F62+(F74-F62)*1/12</f>
        <v>4659.6364741666666</v>
      </c>
      <c r="G63" s="1">
        <f>G62+(G74-G62)*1/12</f>
        <v>4680.2177033333337</v>
      </c>
      <c r="H63" s="1">
        <f>H62+(H74-H62)*1/12</f>
        <v>4644.9321600000003</v>
      </c>
      <c r="I63" t="str">
        <f>_xlfn.XLOOKUP($A63,ALGLIB_SSA_XAUUSD!$J$2:$J$1001,ALGLIB_SSA_XAUUSD!$K$2:$K$1001,"",0)</f>
        <v>XAUUSD</v>
      </c>
      <c r="J63" t="str">
        <f>_xlfn.XLOOKUP($A63,ALGLIB_SSA_XAUUSD!$J$2:$J$1001,ALGLIB_SSA_XAUUSD!$L$2:$L$1001,"",0)</f>
        <v>M5</v>
      </c>
      <c r="K63">
        <f>_xlfn.XLOOKUP($A63,ALGLIB_SSA_XAUUSD!$J$2:$J$1001,ALGLIB_SSA_XAUUSD!$M$2:$M$1001,"",0)</f>
        <v>4658.07</v>
      </c>
      <c r="L63">
        <f>_xlfn.XLOOKUP($A63,ALGLIB_SSA_XAUUSD!$J$2:$J$1001,ALGLIB_SSA_XAUUSD!$N$2:$N$1001,"",0)</f>
        <v>4655.6156799999999</v>
      </c>
      <c r="M63">
        <f>_xlfn.XLOOKUP($A63,ALGLIB_SSA_XAUUSD!$J$2:$J$1001,ALGLIB_SSA_XAUUSD!$O$2:$O$1001,"",0)</f>
        <v>4658.0559400000002</v>
      </c>
      <c r="N63">
        <f>_xlfn.XLOOKUP($A63,ALGLIB_SSA_XAUUSD!$J$2:$J$1001,ALGLIB_SSA_XAUUSD!$P$2:$P$1001,"",0)</f>
        <v>4661.3148600000004</v>
      </c>
      <c r="O63">
        <f>_xlfn.XLOOKUP($A63,ALGLIB_SSA_XAUUSD!$J$2:$J$1001,ALGLIB_SSA_XAUUSD!$Q$2:$Q$1001,"",0)</f>
        <v>4650.4533099999999</v>
      </c>
      <c r="R63">
        <f t="shared" si="2"/>
        <v>1775145900</v>
      </c>
      <c r="S63" t="str">
        <f t="shared" si="3"/>
        <v>XAUUSD</v>
      </c>
      <c r="T63" t="str">
        <f t="shared" si="3"/>
        <v>M5</v>
      </c>
      <c r="U63">
        <f t="shared" si="3"/>
        <v>4658.07</v>
      </c>
      <c r="V63">
        <f t="shared" si="4"/>
        <v>4666.372968333334</v>
      </c>
      <c r="W63">
        <f t="shared" si="4"/>
        <v>4659.6364741666666</v>
      </c>
      <c r="X63">
        <f t="shared" si="5"/>
        <v>4655.6156799999999</v>
      </c>
      <c r="Y63">
        <f t="shared" si="5"/>
        <v>4658.0559400000002</v>
      </c>
      <c r="Z63">
        <f t="shared" si="6"/>
        <v>4680.2177033333337</v>
      </c>
      <c r="AA63">
        <f t="shared" si="7"/>
        <v>4661.3148600000004</v>
      </c>
      <c r="AB63">
        <f t="shared" si="8"/>
        <v>4644.9321600000003</v>
      </c>
      <c r="AC63">
        <f t="shared" si="9"/>
        <v>4650.4533099999999</v>
      </c>
      <c r="AF63">
        <f t="shared" si="15"/>
        <v>1775145900</v>
      </c>
      <c r="AG63" t="str">
        <f t="shared" si="16"/>
        <v>XAUUSD</v>
      </c>
      <c r="AH63" t="str">
        <f t="shared" si="17"/>
        <v>M5</v>
      </c>
      <c r="AI63" s="19">
        <f t="shared" si="10"/>
        <v>4658.07</v>
      </c>
      <c r="AJ63" s="19">
        <f t="shared" si="11"/>
        <v>4666.372968333334</v>
      </c>
      <c r="AK63" s="19">
        <f t="shared" si="12"/>
        <v>4659.6364741666666</v>
      </c>
      <c r="AL63" s="19">
        <f t="shared" si="18"/>
        <v>6.7364941666673985</v>
      </c>
      <c r="AM63" s="28" t="str">
        <f t="shared" si="13"/>
        <v>Bullish</v>
      </c>
      <c r="AN63" s="28" t="str">
        <f t="shared" si="19"/>
        <v>Bullish</v>
      </c>
      <c r="AO63">
        <f>IF(Z63&lt;&gt;"",Z63,"")</f>
        <v>4680.2177033333337</v>
      </c>
      <c r="AP63">
        <f>IF(AB63&lt;&gt;"",AB63,"")</f>
        <v>4644.9321600000003</v>
      </c>
      <c r="AQ63">
        <f t="shared" si="23"/>
        <v>2</v>
      </c>
      <c r="AR63" s="16">
        <f>IF(SLOPE($AO$50:$AO$61,$AQ$50:$AQ$61)&gt;0,MIN(3,ABS(SLOPE($AO$50:$AO$61,$AQ$50:$AQ$61))),IF(SLOPE($AO$50:$AO$61,$AQ$50:$AQ$61)&lt;-0.5,-0.5,0))</f>
        <v>0.28169750000000982</v>
      </c>
      <c r="AS63" s="16">
        <f>IF(SLOPE($AP$50:$AP$61,$AQ$50:$AQ$61)&lt;0,MAX(-3,-ABS(SLOPE($AP$50:$AP$61,$AQ$50:$AQ$61))),IF(SLOPE($AP$50:$AP$61,$AQ$50:$AQ$61)&gt;0.5,0.5,0))</f>
        <v>0.5</v>
      </c>
      <c r="AT63" s="21">
        <f>($AO$62+(AR63*(AQ63-1)))</f>
        <v>4680.4798474999998</v>
      </c>
      <c r="AU63" s="21">
        <f>($AP$62+(AS63*(AQ63-1)))</f>
        <v>4645.1042500000003</v>
      </c>
      <c r="AV63" s="18">
        <f>IF(AR63&gt;0,AT63+AR63,AT63)</f>
        <v>4680.7615449999994</v>
      </c>
      <c r="AW63" s="18">
        <f>IF(AS63&lt;0,AU63+AS63,AU63)</f>
        <v>4645.1042500000003</v>
      </c>
      <c r="AY63">
        <f t="shared" si="26"/>
        <v>0.5438416666656849</v>
      </c>
      <c r="AZ63">
        <f t="shared" si="27"/>
        <v>0.17209000000002561</v>
      </c>
      <c r="BB63" s="19">
        <f t="shared" si="20"/>
        <v>1775145900</v>
      </c>
      <c r="BC63" s="19" t="str">
        <f t="shared" si="21"/>
        <v>XAUUSD</v>
      </c>
      <c r="BD63" s="19" t="str">
        <f t="shared" si="22"/>
        <v>M5</v>
      </c>
      <c r="BE63">
        <f>V63</f>
        <v>4666.372968333334</v>
      </c>
      <c r="BF63">
        <f>W63</f>
        <v>4659.6364741666666</v>
      </c>
      <c r="BG63">
        <f>X63</f>
        <v>4655.6156799999999</v>
      </c>
      <c r="BH63">
        <f>Y63</f>
        <v>4658.0559400000002</v>
      </c>
      <c r="BI63">
        <f t="shared" si="28"/>
        <v>4680.7615449999994</v>
      </c>
      <c r="BJ63">
        <f t="shared" si="29"/>
        <v>4645.1042500000003</v>
      </c>
    </row>
    <row r="64" spans="1:62" x14ac:dyDescent="0.55000000000000004">
      <c r="A64">
        <f>ALGLIB_SSA_XAUUSD!J64</f>
        <v>1775146200</v>
      </c>
      <c r="B64" t="str">
        <f>_xlfn.XLOOKUP($A64,ALGLIB_SSA_XAUUSD!$A$2:$A$1001,ALGLIB_SSA_XAUUSD!$B$2:$B$1001,"",0)</f>
        <v/>
      </c>
      <c r="C64" t="str">
        <f>_xlfn.XLOOKUP($A64,ALGLIB_SSA_XAUUSD!$A$2:$A$1001,ALGLIB_SSA_XAUUSD!$C$2:$C$1001,"",0)</f>
        <v/>
      </c>
      <c r="D64" s="1">
        <f>D62+(D74-D62)*2/12</f>
        <v>4657.5600000000004</v>
      </c>
      <c r="E64" s="1">
        <f>E62+(E74-E62)*2/12</f>
        <v>4666.4672966666667</v>
      </c>
      <c r="F64" s="1">
        <f>F62+(F74-F62)*2/12</f>
        <v>4659.9744783333335</v>
      </c>
      <c r="G64" s="1">
        <f>G62+(G74-G62)*2/12</f>
        <v>4680.2372566666672</v>
      </c>
      <c r="H64" s="1">
        <f>H62+(H74-H62)*2/12</f>
        <v>4645.2600700000003</v>
      </c>
      <c r="I64" t="str">
        <f>_xlfn.XLOOKUP($A64,ALGLIB_SSA_XAUUSD!$J$2:$J$1001,ALGLIB_SSA_XAUUSD!$K$2:$K$1001,"",0)</f>
        <v>XAUUSD</v>
      </c>
      <c r="J64" t="str">
        <f>_xlfn.XLOOKUP($A64,ALGLIB_SSA_XAUUSD!$J$2:$J$1001,ALGLIB_SSA_XAUUSD!$L$2:$L$1001,"",0)</f>
        <v>M5</v>
      </c>
      <c r="K64">
        <f>_xlfn.XLOOKUP($A64,ALGLIB_SSA_XAUUSD!$J$2:$J$1001,ALGLIB_SSA_XAUUSD!$M$2:$M$1001,"",0)</f>
        <v>4654.93</v>
      </c>
      <c r="L64">
        <f>_xlfn.XLOOKUP($A64,ALGLIB_SSA_XAUUSD!$J$2:$J$1001,ALGLIB_SSA_XAUUSD!$N$2:$N$1001,"",0)</f>
        <v>4653.6525600000004</v>
      </c>
      <c r="M64">
        <f>_xlfn.XLOOKUP($A64,ALGLIB_SSA_XAUUSD!$J$2:$J$1001,ALGLIB_SSA_XAUUSD!$O$2:$O$1001,"",0)</f>
        <v>4655.8542500000003</v>
      </c>
      <c r="N64">
        <f>_xlfn.XLOOKUP($A64,ALGLIB_SSA_XAUUSD!$J$2:$J$1001,ALGLIB_SSA_XAUUSD!$P$2:$P$1001,"",0)</f>
        <v>4659.8492999999999</v>
      </c>
      <c r="O64">
        <f>_xlfn.XLOOKUP($A64,ALGLIB_SSA_XAUUSD!$J$2:$J$1001,ALGLIB_SSA_XAUUSD!$Q$2:$Q$1001,"",0)</f>
        <v>4648.7909200000004</v>
      </c>
      <c r="R64">
        <f t="shared" si="2"/>
        <v>1775146200</v>
      </c>
      <c r="S64" t="str">
        <f t="shared" si="3"/>
        <v>XAUUSD</v>
      </c>
      <c r="T64" t="str">
        <f t="shared" si="3"/>
        <v>M5</v>
      </c>
      <c r="U64">
        <f t="shared" si="3"/>
        <v>4654.93</v>
      </c>
      <c r="V64">
        <f t="shared" si="4"/>
        <v>4666.4672966666667</v>
      </c>
      <c r="W64">
        <f t="shared" si="4"/>
        <v>4659.9744783333335</v>
      </c>
      <c r="X64">
        <f t="shared" si="5"/>
        <v>4653.6525600000004</v>
      </c>
      <c r="Y64">
        <f t="shared" si="5"/>
        <v>4655.8542500000003</v>
      </c>
      <c r="Z64">
        <f t="shared" si="6"/>
        <v>4680.2372566666672</v>
      </c>
      <c r="AA64">
        <f t="shared" si="7"/>
        <v>4659.8492999999999</v>
      </c>
      <c r="AB64">
        <f t="shared" si="8"/>
        <v>4645.2600700000003</v>
      </c>
      <c r="AC64">
        <f t="shared" si="9"/>
        <v>4648.7909200000004</v>
      </c>
      <c r="AF64">
        <f t="shared" si="15"/>
        <v>1775146200</v>
      </c>
      <c r="AG64" t="str">
        <f t="shared" si="16"/>
        <v>XAUUSD</v>
      </c>
      <c r="AH64" t="str">
        <f t="shared" si="17"/>
        <v>M5</v>
      </c>
      <c r="AI64" s="19">
        <f t="shared" si="10"/>
        <v>4654.93</v>
      </c>
      <c r="AJ64" s="19">
        <f t="shared" si="11"/>
        <v>4666.4672966666667</v>
      </c>
      <c r="AK64" s="19">
        <f t="shared" si="12"/>
        <v>4659.9744783333335</v>
      </c>
      <c r="AL64" s="19">
        <f t="shared" si="18"/>
        <v>6.4928183333331617</v>
      </c>
      <c r="AM64" s="28" t="str">
        <f t="shared" si="13"/>
        <v>Bullish</v>
      </c>
      <c r="AN64" s="28" t="str">
        <f t="shared" si="19"/>
        <v>Bullish</v>
      </c>
      <c r="AO64">
        <f>IF(Z64&lt;&gt;"",Z64,"")</f>
        <v>4680.2372566666672</v>
      </c>
      <c r="AP64">
        <f>IF(AB64&lt;&gt;"",AB64,"")</f>
        <v>4645.2600700000003</v>
      </c>
      <c r="AQ64">
        <f t="shared" si="23"/>
        <v>3</v>
      </c>
      <c r="AR64" s="16">
        <f>IF(SLOPE($AO$50:$AO$61,$AQ$50:$AQ$61)&gt;0,MIN(3,ABS(SLOPE($AO$50:$AO$61,$AQ$50:$AQ$61))),IF(SLOPE($AO$50:$AO$61,$AQ$50:$AQ$61)&lt;-0.5,-0.5,0))</f>
        <v>0.28169750000000982</v>
      </c>
      <c r="AS64" s="16">
        <f>IF(SLOPE($AP$50:$AP$61,$AQ$50:$AQ$61)&lt;0,MAX(-3,-ABS(SLOPE($AP$50:$AP$61,$AQ$50:$AQ$61))),IF(SLOPE($AP$50:$AP$61,$AQ$50:$AQ$61)&gt;0.5,0.5,0))</f>
        <v>0.5</v>
      </c>
      <c r="AT64" s="21">
        <f>($AO$62+(AR64*(AQ64-1)))</f>
        <v>4680.7615450000003</v>
      </c>
      <c r="AU64" s="21">
        <f>($AP$62+(AS64*(AQ64-1)))</f>
        <v>4645.6042500000003</v>
      </c>
      <c r="AV64" s="18">
        <f>IF(AR64&gt;0,AT64+AR64,AT64)</f>
        <v>4681.0432424999999</v>
      </c>
      <c r="AW64" s="18">
        <f>IF(AS64&lt;0,AU64+AS64,AU64)</f>
        <v>4645.6042500000003</v>
      </c>
      <c r="AY64">
        <f t="shared" si="26"/>
        <v>0.80598583333267015</v>
      </c>
      <c r="AZ64">
        <f t="shared" si="27"/>
        <v>0.34418000000005122</v>
      </c>
      <c r="BB64" s="19">
        <f t="shared" si="20"/>
        <v>1775146200</v>
      </c>
      <c r="BC64" s="19" t="str">
        <f t="shared" si="21"/>
        <v>XAUUSD</v>
      </c>
      <c r="BD64" s="19" t="str">
        <f t="shared" si="22"/>
        <v>M5</v>
      </c>
      <c r="BE64">
        <f>V64</f>
        <v>4666.4672966666667</v>
      </c>
      <c r="BF64">
        <f>W64</f>
        <v>4659.9744783333335</v>
      </c>
      <c r="BG64">
        <f>X64</f>
        <v>4653.6525600000004</v>
      </c>
      <c r="BH64">
        <f>Y64</f>
        <v>4655.8542500000003</v>
      </c>
      <c r="BI64">
        <f t="shared" si="28"/>
        <v>4681.0432424999999</v>
      </c>
      <c r="BJ64">
        <f t="shared" si="29"/>
        <v>4645.6042500000003</v>
      </c>
    </row>
    <row r="65" spans="1:62" x14ac:dyDescent="0.55000000000000004">
      <c r="A65">
        <f>ALGLIB_SSA_XAUUSD!J65</f>
        <v>1775146500</v>
      </c>
      <c r="B65" t="str">
        <f>_xlfn.XLOOKUP($A65,ALGLIB_SSA_XAUUSD!$A$2:$A$1001,ALGLIB_SSA_XAUUSD!$B$2:$B$1001,"",0)</f>
        <v/>
      </c>
      <c r="C65" t="str">
        <f>_xlfn.XLOOKUP($A65,ALGLIB_SSA_XAUUSD!$A$2:$A$1001,ALGLIB_SSA_XAUUSD!$C$2:$C$1001,"",0)</f>
        <v/>
      </c>
      <c r="D65" s="1">
        <f>D62+(D74-D62)*3/12</f>
        <v>4656.6850000000004</v>
      </c>
      <c r="E65" s="1">
        <f>E62+(E74-E62)*3/12</f>
        <v>4666.5616250000003</v>
      </c>
      <c r="F65" s="1">
        <f>F62+(F74-F62)*3/12</f>
        <v>4660.3124824999995</v>
      </c>
      <c r="G65" s="1">
        <f>G62+(G74-G62)*3/12</f>
        <v>4680.2568099999999</v>
      </c>
      <c r="H65" s="1">
        <f>H62+(H74-H62)*3/12</f>
        <v>4645.5879800000002</v>
      </c>
      <c r="I65" t="str">
        <f>_xlfn.XLOOKUP($A65,ALGLIB_SSA_XAUUSD!$J$2:$J$1001,ALGLIB_SSA_XAUUSD!$K$2:$K$1001,"",0)</f>
        <v>XAUUSD</v>
      </c>
      <c r="J65" t="str">
        <f>_xlfn.XLOOKUP($A65,ALGLIB_SSA_XAUUSD!$J$2:$J$1001,ALGLIB_SSA_XAUUSD!$L$2:$L$1001,"",0)</f>
        <v>M5</v>
      </c>
      <c r="K65">
        <f>_xlfn.XLOOKUP($A65,ALGLIB_SSA_XAUUSD!$J$2:$J$1001,ALGLIB_SSA_XAUUSD!$M$2:$M$1001,"",0)</f>
        <v>4646.49</v>
      </c>
      <c r="L65">
        <f>_xlfn.XLOOKUP($A65,ALGLIB_SSA_XAUUSD!$J$2:$J$1001,ALGLIB_SSA_XAUUSD!$N$2:$N$1001,"",0)</f>
        <v>4652.5617700000003</v>
      </c>
      <c r="M65">
        <f>_xlfn.XLOOKUP($A65,ALGLIB_SSA_XAUUSD!$J$2:$J$1001,ALGLIB_SSA_XAUUSD!$O$2:$O$1001,"",0)</f>
        <v>4654.2080100000003</v>
      </c>
      <c r="N65">
        <f>_xlfn.XLOOKUP($A65,ALGLIB_SSA_XAUUSD!$J$2:$J$1001,ALGLIB_SSA_XAUUSD!$P$2:$P$1001,"",0)</f>
        <v>4659.1783599999999</v>
      </c>
      <c r="O65">
        <f>_xlfn.XLOOKUP($A65,ALGLIB_SSA_XAUUSD!$J$2:$J$1001,ALGLIB_SSA_XAUUSD!$Q$2:$Q$1001,"",0)</f>
        <v>4647.9756600000001</v>
      </c>
      <c r="R65">
        <f t="shared" si="2"/>
        <v>1775146500</v>
      </c>
      <c r="S65" t="str">
        <f t="shared" si="3"/>
        <v>XAUUSD</v>
      </c>
      <c r="T65" t="str">
        <f t="shared" si="3"/>
        <v>M5</v>
      </c>
      <c r="U65">
        <f t="shared" si="3"/>
        <v>4646.49</v>
      </c>
      <c r="V65">
        <f t="shared" si="4"/>
        <v>4666.5616250000003</v>
      </c>
      <c r="W65">
        <f t="shared" si="4"/>
        <v>4660.3124824999995</v>
      </c>
      <c r="X65">
        <f t="shared" si="5"/>
        <v>4652.5617700000003</v>
      </c>
      <c r="Y65">
        <f t="shared" si="5"/>
        <v>4654.2080100000003</v>
      </c>
      <c r="Z65">
        <f t="shared" si="6"/>
        <v>4680.2568099999999</v>
      </c>
      <c r="AA65">
        <f t="shared" si="7"/>
        <v>4659.1783599999999</v>
      </c>
      <c r="AB65">
        <f t="shared" si="8"/>
        <v>4645.5879800000002</v>
      </c>
      <c r="AC65">
        <f t="shared" si="9"/>
        <v>4647.9756600000001</v>
      </c>
      <c r="AF65">
        <f t="shared" si="15"/>
        <v>1775146500</v>
      </c>
      <c r="AG65" t="str">
        <f t="shared" si="16"/>
        <v>XAUUSD</v>
      </c>
      <c r="AH65" t="str">
        <f t="shared" si="17"/>
        <v>M5</v>
      </c>
      <c r="AI65" s="19">
        <f t="shared" si="10"/>
        <v>4646.49</v>
      </c>
      <c r="AJ65" s="19">
        <f t="shared" si="11"/>
        <v>4666.5616250000003</v>
      </c>
      <c r="AK65" s="19">
        <f t="shared" si="12"/>
        <v>4660.3124824999995</v>
      </c>
      <c r="AL65" s="19">
        <f t="shared" si="18"/>
        <v>6.2491425000007439</v>
      </c>
      <c r="AM65" s="28" t="str">
        <f t="shared" si="13"/>
        <v>Bullish</v>
      </c>
      <c r="AN65" s="28" t="str">
        <f t="shared" si="19"/>
        <v>Bullish</v>
      </c>
      <c r="AO65">
        <f>IF(Z65&lt;&gt;"",Z65,"")</f>
        <v>4680.2568099999999</v>
      </c>
      <c r="AP65">
        <f>IF(AB65&lt;&gt;"",AB65,"")</f>
        <v>4645.5879800000002</v>
      </c>
      <c r="AQ65">
        <f t="shared" si="23"/>
        <v>4</v>
      </c>
      <c r="AR65" s="16">
        <f>IF(SLOPE($AO$50:$AO$61,$AQ$50:$AQ$61)&gt;0,MIN(3,ABS(SLOPE($AO$50:$AO$61,$AQ$50:$AQ$61))),IF(SLOPE($AO$50:$AO$61,$AQ$50:$AQ$61)&lt;-0.5,-0.5,0))</f>
        <v>0.28169750000000982</v>
      </c>
      <c r="AS65" s="16">
        <f>IF(SLOPE($AP$50:$AP$61,$AQ$50:$AQ$61)&lt;0,MAX(-3,-ABS(SLOPE($AP$50:$AP$61,$AQ$50:$AQ$61))),IF(SLOPE($AP$50:$AP$61,$AQ$50:$AQ$61)&gt;0.5,0.5,0))</f>
        <v>0.5</v>
      </c>
      <c r="AT65" s="21">
        <f>($AO$62+(AR65*(AQ65-1)))</f>
        <v>4681.0432424999999</v>
      </c>
      <c r="AU65" s="21">
        <f>($AP$62+(AS65*(AQ65-1)))</f>
        <v>4646.1042500000003</v>
      </c>
      <c r="AV65" s="18">
        <f>IF(AR65&gt;0,AT65+AR65,AT65)</f>
        <v>4681.3249399999995</v>
      </c>
      <c r="AW65" s="18">
        <f>IF(AS65&lt;0,AU65+AS65,AU65)</f>
        <v>4646.1042500000003</v>
      </c>
      <c r="AY65">
        <f t="shared" si="26"/>
        <v>1.0681299999996554</v>
      </c>
      <c r="AZ65">
        <f t="shared" si="27"/>
        <v>0.51627000000007683</v>
      </c>
      <c r="BB65" s="19">
        <f t="shared" si="20"/>
        <v>1775146500</v>
      </c>
      <c r="BC65" s="19" t="str">
        <f t="shared" si="21"/>
        <v>XAUUSD</v>
      </c>
      <c r="BD65" s="19" t="str">
        <f t="shared" si="22"/>
        <v>M5</v>
      </c>
      <c r="BE65">
        <f>V65</f>
        <v>4666.5616250000003</v>
      </c>
      <c r="BF65">
        <f>W65</f>
        <v>4660.3124824999995</v>
      </c>
      <c r="BG65">
        <f>X65</f>
        <v>4652.5617700000003</v>
      </c>
      <c r="BH65">
        <f>Y65</f>
        <v>4654.2080100000003</v>
      </c>
      <c r="BI65">
        <f t="shared" si="28"/>
        <v>4681.3249399999995</v>
      </c>
      <c r="BJ65">
        <f t="shared" si="29"/>
        <v>4646.1042500000003</v>
      </c>
    </row>
    <row r="66" spans="1:62" x14ac:dyDescent="0.55000000000000004">
      <c r="A66">
        <f>ALGLIB_SSA_XAUUSD!J66</f>
        <v>1775146800</v>
      </c>
      <c r="B66" t="str">
        <f>_xlfn.XLOOKUP($A66,ALGLIB_SSA_XAUUSD!$A$2:$A$1001,ALGLIB_SSA_XAUUSD!$B$2:$B$1001,"",0)</f>
        <v/>
      </c>
      <c r="C66" t="str">
        <f>_xlfn.XLOOKUP($A66,ALGLIB_SSA_XAUUSD!$A$2:$A$1001,ALGLIB_SSA_XAUUSD!$C$2:$C$1001,"",0)</f>
        <v/>
      </c>
      <c r="D66" s="1">
        <f>D62+(D74-D62)*4/12</f>
        <v>4655.8100000000004</v>
      </c>
      <c r="E66" s="1">
        <f>E62+(E74-E62)*4/12</f>
        <v>4666.6559533333339</v>
      </c>
      <c r="F66" s="1">
        <f>F62+(F74-F62)*4/12</f>
        <v>4660.6504866666664</v>
      </c>
      <c r="G66" s="1">
        <f>G62+(G74-G62)*4/12</f>
        <v>4680.2763633333334</v>
      </c>
      <c r="H66" s="1">
        <f>H62+(H74-H62)*4/12</f>
        <v>4645.9158900000002</v>
      </c>
      <c r="I66" t="str">
        <f>_xlfn.XLOOKUP($A66,ALGLIB_SSA_XAUUSD!$J$2:$J$1001,ALGLIB_SSA_XAUUSD!$K$2:$K$1001,"",0)</f>
        <v>XAUUSD</v>
      </c>
      <c r="J66" t="str">
        <f>_xlfn.XLOOKUP($A66,ALGLIB_SSA_XAUUSD!$J$2:$J$1001,ALGLIB_SSA_XAUUSD!$L$2:$L$1001,"",0)</f>
        <v>M5</v>
      </c>
      <c r="K66">
        <f>_xlfn.XLOOKUP($A66,ALGLIB_SSA_XAUUSD!$J$2:$J$1001,ALGLIB_SSA_XAUUSD!$M$2:$M$1001,"",0)</f>
        <v>4651.4799999999996</v>
      </c>
      <c r="L66">
        <f>_xlfn.XLOOKUP($A66,ALGLIB_SSA_XAUUSD!$J$2:$J$1001,ALGLIB_SSA_XAUUSD!$N$2:$N$1001,"",0)</f>
        <v>4652.6239599999999</v>
      </c>
      <c r="M66">
        <f>_xlfn.XLOOKUP($A66,ALGLIB_SSA_XAUUSD!$J$2:$J$1001,ALGLIB_SSA_XAUUSD!$O$2:$O$1001,"",0)</f>
        <v>4653.4159900000004</v>
      </c>
      <c r="N66">
        <f>_xlfn.XLOOKUP($A66,ALGLIB_SSA_XAUUSD!$J$2:$J$1001,ALGLIB_SSA_XAUUSD!$P$2:$P$1001,"",0)</f>
        <v>4659.3595400000004</v>
      </c>
      <c r="O66">
        <f>_xlfn.XLOOKUP($A66,ALGLIB_SSA_XAUUSD!$J$2:$J$1001,ALGLIB_SSA_XAUUSD!$Q$2:$Q$1001,"",0)</f>
        <v>4648.2082099999998</v>
      </c>
      <c r="R66">
        <f t="shared" si="2"/>
        <v>1775146800</v>
      </c>
      <c r="S66" t="str">
        <f t="shared" si="3"/>
        <v>XAUUSD</v>
      </c>
      <c r="T66" t="str">
        <f t="shared" si="3"/>
        <v>M5</v>
      </c>
      <c r="U66">
        <f t="shared" si="3"/>
        <v>4651.4799999999996</v>
      </c>
      <c r="V66">
        <f t="shared" si="4"/>
        <v>4666.6559533333339</v>
      </c>
      <c r="W66">
        <f t="shared" si="4"/>
        <v>4660.6504866666664</v>
      </c>
      <c r="X66">
        <f t="shared" si="5"/>
        <v>4652.6239599999999</v>
      </c>
      <c r="Y66">
        <f t="shared" si="5"/>
        <v>4653.4159900000004</v>
      </c>
      <c r="Z66">
        <f t="shared" si="6"/>
        <v>4680.2763633333334</v>
      </c>
      <c r="AA66">
        <f t="shared" si="7"/>
        <v>4659.3595400000004</v>
      </c>
      <c r="AB66">
        <f t="shared" si="8"/>
        <v>4645.9158900000002</v>
      </c>
      <c r="AC66">
        <f t="shared" si="9"/>
        <v>4648.2082099999998</v>
      </c>
      <c r="AF66">
        <f t="shared" si="15"/>
        <v>1775146800</v>
      </c>
      <c r="AG66" t="str">
        <f t="shared" si="16"/>
        <v>XAUUSD</v>
      </c>
      <c r="AH66" t="str">
        <f t="shared" si="17"/>
        <v>M5</v>
      </c>
      <c r="AI66" s="19">
        <f t="shared" si="10"/>
        <v>4651.4799999999996</v>
      </c>
      <c r="AJ66" s="19">
        <f t="shared" si="11"/>
        <v>4666.6559533333339</v>
      </c>
      <c r="AK66" s="19">
        <f t="shared" si="12"/>
        <v>4660.6504866666664</v>
      </c>
      <c r="AL66" s="19">
        <f t="shared" si="18"/>
        <v>6.0054666666674166</v>
      </c>
      <c r="AM66" s="28" t="str">
        <f t="shared" si="13"/>
        <v>Bullish</v>
      </c>
      <c r="AN66" s="28" t="str">
        <f t="shared" si="19"/>
        <v>Bullish</v>
      </c>
      <c r="AO66">
        <f>IF(Z66&lt;&gt;"",Z66,"")</f>
        <v>4680.2763633333334</v>
      </c>
      <c r="AP66">
        <f>IF(AB66&lt;&gt;"",AB66,"")</f>
        <v>4645.9158900000002</v>
      </c>
      <c r="AQ66">
        <f t="shared" si="23"/>
        <v>5</v>
      </c>
      <c r="AR66" s="16">
        <f>IF(SLOPE($AO$50:$AO$61,$AQ$50:$AQ$61)&gt;0,MIN(3,ABS(SLOPE($AO$50:$AO$61,$AQ$50:$AQ$61))),IF(SLOPE($AO$50:$AO$61,$AQ$50:$AQ$61)&lt;-0.5,-0.5,0))</f>
        <v>0.28169750000000982</v>
      </c>
      <c r="AS66" s="16">
        <f>IF(SLOPE($AP$50:$AP$61,$AQ$50:$AQ$61)&lt;0,MAX(-3,-ABS(SLOPE($AP$50:$AP$61,$AQ$50:$AQ$61))),IF(SLOPE($AP$50:$AP$61,$AQ$50:$AQ$61)&gt;0.5,0.5,0))</f>
        <v>0.5</v>
      </c>
      <c r="AT66" s="21">
        <f>($AO$62+(AR66*(AQ66-1)))</f>
        <v>4681.3249400000004</v>
      </c>
      <c r="AU66" s="21">
        <f>($AP$62+(AS66*(AQ66-1)))</f>
        <v>4646.6042500000003</v>
      </c>
      <c r="AV66" s="18">
        <f>IF(AR66&gt;0,AT66+AR66,AT66)</f>
        <v>4681.6066375</v>
      </c>
      <c r="AW66" s="18">
        <f>IF(AS66&lt;0,AU66+AS66,AU66)</f>
        <v>4646.6042500000003</v>
      </c>
      <c r="AY66">
        <f t="shared" si="26"/>
        <v>1.3302741666666407</v>
      </c>
      <c r="AZ66">
        <f t="shared" si="27"/>
        <v>0.68836000000010245</v>
      </c>
      <c r="BB66" s="19">
        <f t="shared" si="20"/>
        <v>1775146800</v>
      </c>
      <c r="BC66" s="19" t="str">
        <f t="shared" si="21"/>
        <v>XAUUSD</v>
      </c>
      <c r="BD66" s="19" t="str">
        <f t="shared" si="22"/>
        <v>M5</v>
      </c>
      <c r="BE66">
        <f>V66</f>
        <v>4666.6559533333339</v>
      </c>
      <c r="BF66">
        <f>W66</f>
        <v>4660.6504866666664</v>
      </c>
      <c r="BG66">
        <f>X66</f>
        <v>4652.6239599999999</v>
      </c>
      <c r="BH66">
        <f>Y66</f>
        <v>4653.4159900000004</v>
      </c>
      <c r="BI66">
        <f t="shared" si="28"/>
        <v>4681.6066375</v>
      </c>
      <c r="BJ66">
        <f t="shared" si="29"/>
        <v>4646.6042500000003</v>
      </c>
    </row>
    <row r="67" spans="1:62" x14ac:dyDescent="0.55000000000000004">
      <c r="A67">
        <f>ALGLIB_SSA_XAUUSD!J67</f>
        <v>1775147100</v>
      </c>
      <c r="B67" t="str">
        <f>_xlfn.XLOOKUP($A67,ALGLIB_SSA_XAUUSD!$A$2:$A$1001,ALGLIB_SSA_XAUUSD!$B$2:$B$1001,"",0)</f>
        <v/>
      </c>
      <c r="C67" t="str">
        <f>_xlfn.XLOOKUP($A67,ALGLIB_SSA_XAUUSD!$A$2:$A$1001,ALGLIB_SSA_XAUUSD!$C$2:$C$1001,"",0)</f>
        <v/>
      </c>
      <c r="D67" s="1">
        <f>D62+(D74-D62)*5/12</f>
        <v>4654.9350000000004</v>
      </c>
      <c r="E67" s="1">
        <f>E62+(E74-E62)*5/12</f>
        <v>4666.7502816666665</v>
      </c>
      <c r="F67" s="1">
        <f>F62+(F74-F62)*5/12</f>
        <v>4660.9884908333333</v>
      </c>
      <c r="G67" s="1">
        <f>G62+(G74-G62)*5/12</f>
        <v>4680.2959166666669</v>
      </c>
      <c r="H67" s="1">
        <f>H62+(H74-H62)*5/12</f>
        <v>4646.2438000000002</v>
      </c>
      <c r="I67" t="str">
        <f>_xlfn.XLOOKUP($A67,ALGLIB_SSA_XAUUSD!$J$2:$J$1001,ALGLIB_SSA_XAUUSD!$K$2:$K$1001,"",0)</f>
        <v>XAUUSD</v>
      </c>
      <c r="J67" t="str">
        <f>_xlfn.XLOOKUP($A67,ALGLIB_SSA_XAUUSD!$J$2:$J$1001,ALGLIB_SSA_XAUUSD!$L$2:$L$1001,"",0)</f>
        <v>M5</v>
      </c>
      <c r="K67">
        <f>_xlfn.XLOOKUP($A67,ALGLIB_SSA_XAUUSD!$J$2:$J$1001,ALGLIB_SSA_XAUUSD!$M$2:$M$1001,"",0)</f>
        <v>4650.75</v>
      </c>
      <c r="L67">
        <f>_xlfn.XLOOKUP($A67,ALGLIB_SSA_XAUUSD!$J$2:$J$1001,ALGLIB_SSA_XAUUSD!$N$2:$N$1001,"",0)</f>
        <v>4653.6658200000002</v>
      </c>
      <c r="M67">
        <f>_xlfn.XLOOKUP($A67,ALGLIB_SSA_XAUUSD!$J$2:$J$1001,ALGLIB_SSA_XAUUSD!$O$2:$O$1001,"",0)</f>
        <v>4653.5409</v>
      </c>
      <c r="N67">
        <f>_xlfn.XLOOKUP($A67,ALGLIB_SSA_XAUUSD!$J$2:$J$1001,ALGLIB_SSA_XAUUSD!$P$2:$P$1001,"",0)</f>
        <v>4660.3495300000004</v>
      </c>
      <c r="O67">
        <f>_xlfn.XLOOKUP($A67,ALGLIB_SSA_XAUUSD!$J$2:$J$1001,ALGLIB_SSA_XAUUSD!$Q$2:$Q$1001,"",0)</f>
        <v>4649.49269</v>
      </c>
      <c r="R67">
        <f t="shared" ref="R67:R130" si="36">A67</f>
        <v>1775147100</v>
      </c>
      <c r="S67" t="str">
        <f t="shared" ref="S67:U130" si="37">I67</f>
        <v>XAUUSD</v>
      </c>
      <c r="T67" t="str">
        <f t="shared" si="37"/>
        <v>M5</v>
      </c>
      <c r="U67">
        <f t="shared" si="37"/>
        <v>4650.75</v>
      </c>
      <c r="V67">
        <f t="shared" ref="V67:W130" si="38">E67</f>
        <v>4666.7502816666665</v>
      </c>
      <c r="W67">
        <f t="shared" si="38"/>
        <v>4660.9884908333333</v>
      </c>
      <c r="X67">
        <f t="shared" ref="X67:Y130" si="39">L67</f>
        <v>4653.6658200000002</v>
      </c>
      <c r="Y67">
        <f t="shared" si="39"/>
        <v>4653.5409</v>
      </c>
      <c r="Z67">
        <f t="shared" ref="Z67:Z130" si="40">G67</f>
        <v>4680.2959166666669</v>
      </c>
      <c r="AA67">
        <f t="shared" ref="AA67:AA130" si="41">N67</f>
        <v>4660.3495300000004</v>
      </c>
      <c r="AB67">
        <f t="shared" ref="AB67:AB130" si="42">H67</f>
        <v>4646.2438000000002</v>
      </c>
      <c r="AC67">
        <f t="shared" ref="AC67:AC130" si="43">O67</f>
        <v>4649.49269</v>
      </c>
      <c r="AF67">
        <f t="shared" si="15"/>
        <v>1775147100</v>
      </c>
      <c r="AG67" t="str">
        <f t="shared" si="16"/>
        <v>XAUUSD</v>
      </c>
      <c r="AH67" t="str">
        <f t="shared" si="17"/>
        <v>M5</v>
      </c>
      <c r="AI67" s="19">
        <f t="shared" ref="AI67:AI130" si="44">IF(U67&lt;&gt;"",U67,"")</f>
        <v>4650.75</v>
      </c>
      <c r="AJ67" s="19">
        <f t="shared" ref="AJ67:AJ130" si="45">IF(V67&lt;&gt;"",V67,"")</f>
        <v>4666.7502816666665</v>
      </c>
      <c r="AK67" s="19">
        <f t="shared" ref="AK67:AK130" si="46">IF(W67&lt;&gt;"",W67,"")</f>
        <v>4660.9884908333333</v>
      </c>
      <c r="AL67" s="19">
        <f t="shared" si="18"/>
        <v>5.7617908333331798</v>
      </c>
      <c r="AM67" s="28" t="str">
        <f t="shared" ref="AM67:AM130" si="47">IF(AL67="","",IF(AL67&gt;0,"Bullish","Bearish"))</f>
        <v>Bullish</v>
      </c>
      <c r="AN67" s="28" t="str">
        <f t="shared" si="19"/>
        <v>Bullish</v>
      </c>
      <c r="AO67">
        <f>IF(Z67&lt;&gt;"",Z67,"")</f>
        <v>4680.2959166666669</v>
      </c>
      <c r="AP67">
        <f>IF(AB67&lt;&gt;"",AB67,"")</f>
        <v>4646.2438000000002</v>
      </c>
      <c r="AQ67">
        <f t="shared" si="23"/>
        <v>6</v>
      </c>
      <c r="AR67" s="16">
        <f>IF(SLOPE($AO$50:$AO$61,$AQ$50:$AQ$61)&gt;0,MIN(3,ABS(SLOPE($AO$50:$AO$61,$AQ$50:$AQ$61))),IF(SLOPE($AO$50:$AO$61,$AQ$50:$AQ$61)&lt;-0.5,-0.5,0))</f>
        <v>0.28169750000000982</v>
      </c>
      <c r="AS67" s="16">
        <f>IF(SLOPE($AP$50:$AP$61,$AQ$50:$AQ$61)&lt;0,MAX(-3,-ABS(SLOPE($AP$50:$AP$61,$AQ$50:$AQ$61))),IF(SLOPE($AP$50:$AP$61,$AQ$50:$AQ$61)&gt;0.5,0.5,0))</f>
        <v>0.5</v>
      </c>
      <c r="AT67" s="21">
        <f>($AO$62+(AR67*(AQ67-1)))</f>
        <v>4681.6066375</v>
      </c>
      <c r="AU67" s="21">
        <f>($AP$62+(AS67*(AQ67-1)))</f>
        <v>4647.1042500000003</v>
      </c>
      <c r="AV67" s="18">
        <f>IF(AR67&gt;0,AT67+AR67,AT67)</f>
        <v>4681.8883349999996</v>
      </c>
      <c r="AW67" s="18">
        <f>IF(AS67&lt;0,AU67+AS67,AU67)</f>
        <v>4647.1042500000003</v>
      </c>
      <c r="AY67">
        <f t="shared" si="26"/>
        <v>1.5924183333327164</v>
      </c>
      <c r="AZ67">
        <f t="shared" si="27"/>
        <v>0.86045000000012806</v>
      </c>
      <c r="BB67" s="19">
        <f t="shared" si="20"/>
        <v>1775147100</v>
      </c>
      <c r="BC67" s="19" t="str">
        <f t="shared" si="21"/>
        <v>XAUUSD</v>
      </c>
      <c r="BD67" s="19" t="str">
        <f t="shared" si="22"/>
        <v>M5</v>
      </c>
      <c r="BE67">
        <f>V67</f>
        <v>4666.7502816666665</v>
      </c>
      <c r="BF67">
        <f>W67</f>
        <v>4660.9884908333333</v>
      </c>
      <c r="BG67">
        <f>X67</f>
        <v>4653.6658200000002</v>
      </c>
      <c r="BH67">
        <f>Y67</f>
        <v>4653.5409</v>
      </c>
      <c r="BI67">
        <f t="shared" si="28"/>
        <v>4681.8883349999996</v>
      </c>
      <c r="BJ67">
        <f t="shared" si="29"/>
        <v>4647.1042500000003</v>
      </c>
    </row>
    <row r="68" spans="1:62" x14ac:dyDescent="0.55000000000000004">
      <c r="A68">
        <f>ALGLIB_SSA_XAUUSD!J68</f>
        <v>1775147400</v>
      </c>
      <c r="B68" t="str">
        <f>_xlfn.XLOOKUP($A68,ALGLIB_SSA_XAUUSD!$A$2:$A$1001,ALGLIB_SSA_XAUUSD!$B$2:$B$1001,"",0)</f>
        <v/>
      </c>
      <c r="C68" t="str">
        <f>_xlfn.XLOOKUP($A68,ALGLIB_SSA_XAUUSD!$A$2:$A$1001,ALGLIB_SSA_XAUUSD!$C$2:$C$1001,"",0)</f>
        <v/>
      </c>
      <c r="D68" s="1">
        <f>D62+(D74-D62)*6/12</f>
        <v>4654.0600000000004</v>
      </c>
      <c r="E68" s="1">
        <f>E62+(E74-E62)*6/12</f>
        <v>4666.8446100000001</v>
      </c>
      <c r="F68" s="1">
        <f>F62+(F74-F62)*6/12</f>
        <v>4661.3264949999993</v>
      </c>
      <c r="G68" s="1">
        <f>G62+(G74-G62)*6/12</f>
        <v>4680.3154699999996</v>
      </c>
      <c r="H68" s="1">
        <f>H62+(H74-H62)*6/12</f>
        <v>4646.5717100000002</v>
      </c>
      <c r="I68" t="str">
        <f>_xlfn.XLOOKUP($A68,ALGLIB_SSA_XAUUSD!$J$2:$J$1001,ALGLIB_SSA_XAUUSD!$K$2:$K$1001,"",0)</f>
        <v>XAUUSD</v>
      </c>
      <c r="J68" t="str">
        <f>_xlfn.XLOOKUP($A68,ALGLIB_SSA_XAUUSD!$J$2:$J$1001,ALGLIB_SSA_XAUUSD!$L$2:$L$1001,"",0)</f>
        <v>M5</v>
      </c>
      <c r="K68">
        <f>_xlfn.XLOOKUP($A68,ALGLIB_SSA_XAUUSD!$J$2:$J$1001,ALGLIB_SSA_XAUUSD!$M$2:$M$1001,"",0)</f>
        <v>4658.29</v>
      </c>
      <c r="L68">
        <f>_xlfn.XLOOKUP($A68,ALGLIB_SSA_XAUUSD!$J$2:$J$1001,ALGLIB_SSA_XAUUSD!$N$2:$N$1001,"",0)</f>
        <v>4655.5101000000004</v>
      </c>
      <c r="M68">
        <f>_xlfn.XLOOKUP($A68,ALGLIB_SSA_XAUUSD!$J$2:$J$1001,ALGLIB_SSA_XAUUSD!$O$2:$O$1001,"",0)</f>
        <v>4654.5254999999997</v>
      </c>
      <c r="N68">
        <f>_xlfn.XLOOKUP($A68,ALGLIB_SSA_XAUUSD!$J$2:$J$1001,ALGLIB_SSA_XAUUSD!$P$2:$P$1001,"",0)</f>
        <v>4661.9625999999998</v>
      </c>
      <c r="O68">
        <f>_xlfn.XLOOKUP($A68,ALGLIB_SSA_XAUUSD!$J$2:$J$1001,ALGLIB_SSA_XAUUSD!$Q$2:$Q$1001,"",0)</f>
        <v>4651.4599500000004</v>
      </c>
      <c r="R68">
        <f t="shared" si="36"/>
        <v>1775147400</v>
      </c>
      <c r="S68" t="str">
        <f t="shared" si="37"/>
        <v>XAUUSD</v>
      </c>
      <c r="T68" t="str">
        <f t="shared" si="37"/>
        <v>M5</v>
      </c>
      <c r="U68">
        <f t="shared" si="37"/>
        <v>4658.29</v>
      </c>
      <c r="V68">
        <f t="shared" si="38"/>
        <v>4666.8446100000001</v>
      </c>
      <c r="W68">
        <f t="shared" si="38"/>
        <v>4661.3264949999993</v>
      </c>
      <c r="X68">
        <f t="shared" si="39"/>
        <v>4655.5101000000004</v>
      </c>
      <c r="Y68">
        <f t="shared" si="39"/>
        <v>4654.5254999999997</v>
      </c>
      <c r="Z68">
        <f t="shared" si="40"/>
        <v>4680.3154699999996</v>
      </c>
      <c r="AA68">
        <f t="shared" si="41"/>
        <v>4661.9625999999998</v>
      </c>
      <c r="AB68">
        <f t="shared" si="42"/>
        <v>4646.5717100000002</v>
      </c>
      <c r="AC68">
        <f t="shared" si="43"/>
        <v>4651.4599500000004</v>
      </c>
      <c r="AF68">
        <f t="shared" ref="AF68:AF131" si="48">IF(R68&lt;&gt;"",R68,AF67+300)</f>
        <v>1775147400</v>
      </c>
      <c r="AG68" t="str">
        <f t="shared" ref="AG68:AG131" si="49">IF(S68&lt;&gt;"",S68,AG67)</f>
        <v>XAUUSD</v>
      </c>
      <c r="AH68" t="str">
        <f t="shared" ref="AH68:AH131" si="50">IF(T68&lt;&gt;"",T68,AH67)</f>
        <v>M5</v>
      </c>
      <c r="AI68" s="19">
        <f t="shared" si="44"/>
        <v>4658.29</v>
      </c>
      <c r="AJ68" s="19">
        <f t="shared" si="45"/>
        <v>4666.8446100000001</v>
      </c>
      <c r="AK68" s="19">
        <f t="shared" si="46"/>
        <v>4661.3264949999993</v>
      </c>
      <c r="AL68" s="19">
        <f t="shared" ref="AL68:AL131" si="51">IF(OR(AJ68="",AK68=""),"",AJ68-AK68)</f>
        <v>5.5181150000007619</v>
      </c>
      <c r="AM68" s="28" t="str">
        <f t="shared" si="47"/>
        <v>Bullish</v>
      </c>
      <c r="AN68" s="28" t="str">
        <f t="shared" ref="AN68:AN131" si="52">IF(AM68="",AN67,AM68)</f>
        <v>Bullish</v>
      </c>
      <c r="AO68">
        <f>IF(Z68&lt;&gt;"",Z68,"")</f>
        <v>4680.3154699999996</v>
      </c>
      <c r="AP68">
        <f>IF(AB68&lt;&gt;"",AB68,"")</f>
        <v>4646.5717100000002</v>
      </c>
      <c r="AQ68">
        <f t="shared" si="23"/>
        <v>7</v>
      </c>
      <c r="AR68" s="16">
        <f>IF(SLOPE($AO$50:$AO$61,$AQ$50:$AQ$61)&gt;0,MIN(3,ABS(SLOPE($AO$50:$AO$61,$AQ$50:$AQ$61))),IF(SLOPE($AO$50:$AO$61,$AQ$50:$AQ$61)&lt;-0.5,-0.5,0))</f>
        <v>0.28169750000000982</v>
      </c>
      <c r="AS68" s="16">
        <f>IF(SLOPE($AP$50:$AP$61,$AQ$50:$AQ$61)&lt;0,MAX(-3,-ABS(SLOPE($AP$50:$AP$61,$AQ$50:$AQ$61))),IF(SLOPE($AP$50:$AP$61,$AQ$50:$AQ$61)&gt;0.5,0.5,0))</f>
        <v>0.5</v>
      </c>
      <c r="AT68" s="21">
        <f>($AO$62+(AR68*(AQ68-1)))</f>
        <v>4681.8883350000006</v>
      </c>
      <c r="AU68" s="21">
        <f>($AP$62+(AS68*(AQ68-1)))</f>
        <v>4647.6042500000003</v>
      </c>
      <c r="AV68" s="18">
        <f>IF(AR68&gt;0,AT68+AR68,AT68)</f>
        <v>4682.1700325000002</v>
      </c>
      <c r="AW68" s="18">
        <f>IF(AS68&lt;0,AU68+AS68,AU68)</f>
        <v>4647.6042500000003</v>
      </c>
      <c r="AY68">
        <f t="shared" si="26"/>
        <v>1.8545625000006112</v>
      </c>
      <c r="AZ68">
        <f t="shared" si="27"/>
        <v>1.0325400000001537</v>
      </c>
      <c r="BB68" s="19">
        <f t="shared" si="20"/>
        <v>1775147400</v>
      </c>
      <c r="BC68" s="19" t="str">
        <f t="shared" si="21"/>
        <v>XAUUSD</v>
      </c>
      <c r="BD68" s="19" t="str">
        <f t="shared" si="22"/>
        <v>M5</v>
      </c>
      <c r="BE68">
        <f>V68</f>
        <v>4666.8446100000001</v>
      </c>
      <c r="BF68">
        <f>W68</f>
        <v>4661.3264949999993</v>
      </c>
      <c r="BG68">
        <f>X68</f>
        <v>4655.5101000000004</v>
      </c>
      <c r="BH68">
        <f>Y68</f>
        <v>4654.5254999999997</v>
      </c>
      <c r="BI68">
        <f t="shared" si="28"/>
        <v>4682.1700325000002</v>
      </c>
      <c r="BJ68">
        <f t="shared" si="29"/>
        <v>4647.6042500000003</v>
      </c>
    </row>
    <row r="69" spans="1:62" x14ac:dyDescent="0.55000000000000004">
      <c r="A69">
        <f>ALGLIB_SSA_XAUUSD!J69</f>
        <v>1775147700</v>
      </c>
      <c r="B69" t="str">
        <f>_xlfn.XLOOKUP($A69,ALGLIB_SSA_XAUUSD!$A$2:$A$1001,ALGLIB_SSA_XAUUSD!$B$2:$B$1001,"",0)</f>
        <v/>
      </c>
      <c r="C69" t="str">
        <f>_xlfn.XLOOKUP($A69,ALGLIB_SSA_XAUUSD!$A$2:$A$1001,ALGLIB_SSA_XAUUSD!$C$2:$C$1001,"",0)</f>
        <v/>
      </c>
      <c r="D69" s="1">
        <f>D62+(D74-D62)*7/12</f>
        <v>4653.1850000000004</v>
      </c>
      <c r="E69" s="1">
        <f>E62+(E74-E62)*7/12</f>
        <v>4666.9389383333337</v>
      </c>
      <c r="F69" s="1">
        <f>F62+(F74-F62)*7/12</f>
        <v>4661.6644991666662</v>
      </c>
      <c r="G69" s="1">
        <f>G62+(G74-G62)*7/12</f>
        <v>4680.3350233333331</v>
      </c>
      <c r="H69" s="1">
        <f>H62+(H74-H62)*7/12</f>
        <v>4646.8996200000001</v>
      </c>
      <c r="I69" t="str">
        <f>_xlfn.XLOOKUP($A69,ALGLIB_SSA_XAUUSD!$J$2:$J$1001,ALGLIB_SSA_XAUUSD!$K$2:$K$1001,"",0)</f>
        <v>XAUUSD</v>
      </c>
      <c r="J69" t="str">
        <f>_xlfn.XLOOKUP($A69,ALGLIB_SSA_XAUUSD!$J$2:$J$1001,ALGLIB_SSA_XAUUSD!$L$2:$L$1001,"",0)</f>
        <v>M5</v>
      </c>
      <c r="K69">
        <f>_xlfn.XLOOKUP($A69,ALGLIB_SSA_XAUUSD!$J$2:$J$1001,ALGLIB_SSA_XAUUSD!$M$2:$M$1001,"",0)</f>
        <v>4663.9799999999996</v>
      </c>
      <c r="L69">
        <f>_xlfn.XLOOKUP($A69,ALGLIB_SSA_XAUUSD!$J$2:$J$1001,ALGLIB_SSA_XAUUSD!$N$2:$N$1001,"",0)</f>
        <v>4657.6951799999997</v>
      </c>
      <c r="M69">
        <f>_xlfn.XLOOKUP($A69,ALGLIB_SSA_XAUUSD!$J$2:$J$1001,ALGLIB_SSA_XAUUSD!$O$2:$O$1001,"",0)</f>
        <v>4656.1103400000002</v>
      </c>
      <c r="N69">
        <f>_xlfn.XLOOKUP($A69,ALGLIB_SSA_XAUUSD!$J$2:$J$1001,ALGLIB_SSA_XAUUSD!$P$2:$P$1001,"",0)</f>
        <v>4663.7835999999998</v>
      </c>
      <c r="O69">
        <f>_xlfn.XLOOKUP($A69,ALGLIB_SSA_XAUUSD!$J$2:$J$1001,ALGLIB_SSA_XAUUSD!$Q$2:$Q$1001,"",0)</f>
        <v>4653.8362699999998</v>
      </c>
      <c r="R69">
        <f t="shared" si="36"/>
        <v>1775147700</v>
      </c>
      <c r="S69" t="str">
        <f t="shared" si="37"/>
        <v>XAUUSD</v>
      </c>
      <c r="T69" t="str">
        <f t="shared" si="37"/>
        <v>M5</v>
      </c>
      <c r="U69">
        <f t="shared" si="37"/>
        <v>4663.9799999999996</v>
      </c>
      <c r="V69">
        <f t="shared" si="38"/>
        <v>4666.9389383333337</v>
      </c>
      <c r="W69">
        <f t="shared" si="38"/>
        <v>4661.6644991666662</v>
      </c>
      <c r="X69">
        <f t="shared" si="39"/>
        <v>4657.6951799999997</v>
      </c>
      <c r="Y69">
        <f t="shared" si="39"/>
        <v>4656.1103400000002</v>
      </c>
      <c r="Z69">
        <f t="shared" si="40"/>
        <v>4680.3350233333331</v>
      </c>
      <c r="AA69">
        <f t="shared" si="41"/>
        <v>4663.7835999999998</v>
      </c>
      <c r="AB69">
        <f t="shared" si="42"/>
        <v>4646.8996200000001</v>
      </c>
      <c r="AC69">
        <f t="shared" si="43"/>
        <v>4653.8362699999998</v>
      </c>
      <c r="AF69">
        <f t="shared" si="48"/>
        <v>1775147700</v>
      </c>
      <c r="AG69" t="str">
        <f t="shared" si="49"/>
        <v>XAUUSD</v>
      </c>
      <c r="AH69" t="str">
        <f t="shared" si="50"/>
        <v>M5</v>
      </c>
      <c r="AI69" s="19">
        <f t="shared" si="44"/>
        <v>4663.9799999999996</v>
      </c>
      <c r="AJ69" s="19">
        <f t="shared" si="45"/>
        <v>4666.9389383333337</v>
      </c>
      <c r="AK69" s="19">
        <f t="shared" si="46"/>
        <v>4661.6644991666662</v>
      </c>
      <c r="AL69" s="19">
        <f t="shared" si="51"/>
        <v>5.2744391666674346</v>
      </c>
      <c r="AM69" s="28" t="str">
        <f t="shared" si="47"/>
        <v>Bullish</v>
      </c>
      <c r="AN69" s="28" t="str">
        <f t="shared" si="52"/>
        <v>Bullish</v>
      </c>
      <c r="AO69">
        <f>IF(Z69&lt;&gt;"",Z69,"")</f>
        <v>4680.3350233333331</v>
      </c>
      <c r="AP69">
        <f>IF(AB69&lt;&gt;"",AB69,"")</f>
        <v>4646.8996200000001</v>
      </c>
      <c r="AQ69">
        <f t="shared" si="23"/>
        <v>8</v>
      </c>
      <c r="AR69" s="16">
        <f>IF(SLOPE($AO$50:$AO$61,$AQ$50:$AQ$61)&gt;0,MIN(3,ABS(SLOPE($AO$50:$AO$61,$AQ$50:$AQ$61))),IF(SLOPE($AO$50:$AO$61,$AQ$50:$AQ$61)&lt;-0.5,-0.5,0))</f>
        <v>0.28169750000000982</v>
      </c>
      <c r="AS69" s="16">
        <f>IF(SLOPE($AP$50:$AP$61,$AQ$50:$AQ$61)&lt;0,MAX(-3,-ABS(SLOPE($AP$50:$AP$61,$AQ$50:$AQ$61))),IF(SLOPE($AP$50:$AP$61,$AQ$50:$AQ$61)&gt;0.5,0.5,0))</f>
        <v>0.5</v>
      </c>
      <c r="AT69" s="21">
        <f>($AO$62+(AR69*(AQ69-1)))</f>
        <v>4682.1700325000002</v>
      </c>
      <c r="AU69" s="21">
        <f>($AP$62+(AS69*(AQ69-1)))</f>
        <v>4648.1042500000003</v>
      </c>
      <c r="AV69" s="18">
        <f>IF(AR69&gt;0,AT69+AR69,AT69)</f>
        <v>4682.4517299999998</v>
      </c>
      <c r="AW69" s="18">
        <f>IF(AS69&lt;0,AU69+AS69,AU69)</f>
        <v>4648.1042500000003</v>
      </c>
      <c r="AY69">
        <f t="shared" si="26"/>
        <v>2.1167066666666869</v>
      </c>
      <c r="AZ69">
        <f t="shared" si="27"/>
        <v>1.2046300000001793</v>
      </c>
      <c r="BB69" s="19">
        <f t="shared" si="20"/>
        <v>1775147700</v>
      </c>
      <c r="BC69" s="19" t="str">
        <f t="shared" si="21"/>
        <v>XAUUSD</v>
      </c>
      <c r="BD69" s="19" t="str">
        <f t="shared" si="22"/>
        <v>M5</v>
      </c>
      <c r="BE69">
        <f>V69</f>
        <v>4666.9389383333337</v>
      </c>
      <c r="BF69">
        <f>W69</f>
        <v>4661.6644991666662</v>
      </c>
      <c r="BG69">
        <f>X69</f>
        <v>4657.6951799999997</v>
      </c>
      <c r="BH69">
        <f>Y69</f>
        <v>4656.1103400000002</v>
      </c>
      <c r="BI69">
        <f t="shared" si="28"/>
        <v>4682.4517299999998</v>
      </c>
      <c r="BJ69">
        <f t="shared" si="29"/>
        <v>4648.1042500000003</v>
      </c>
    </row>
    <row r="70" spans="1:62" x14ac:dyDescent="0.55000000000000004">
      <c r="A70">
        <f>ALGLIB_SSA_XAUUSD!J70</f>
        <v>1775148000</v>
      </c>
      <c r="B70" t="str">
        <f>_xlfn.XLOOKUP($A70,ALGLIB_SSA_XAUUSD!$A$2:$A$1001,ALGLIB_SSA_XAUUSD!$B$2:$B$1001,"",0)</f>
        <v/>
      </c>
      <c r="C70" t="str">
        <f>_xlfn.XLOOKUP($A70,ALGLIB_SSA_XAUUSD!$A$2:$A$1001,ALGLIB_SSA_XAUUSD!$C$2:$C$1001,"",0)</f>
        <v/>
      </c>
      <c r="D70" s="1">
        <f>D62+(D74-D62)*8/12</f>
        <v>4652.3100000000004</v>
      </c>
      <c r="E70" s="1">
        <f>E62+(E74-E62)*8/12</f>
        <v>4667.0332666666663</v>
      </c>
      <c r="F70" s="1">
        <f>F62+(F74-F62)*8/12</f>
        <v>4662.0025033333332</v>
      </c>
      <c r="G70" s="1">
        <f>G62+(G74-G62)*8/12</f>
        <v>4680.3545766666666</v>
      </c>
      <c r="H70" s="1">
        <f>H62+(H74-H62)*8/12</f>
        <v>4647.2275300000001</v>
      </c>
      <c r="I70" t="str">
        <f>_xlfn.XLOOKUP($A70,ALGLIB_SSA_XAUUSD!$J$2:$J$1001,ALGLIB_SSA_XAUUSD!$K$2:$K$1001,"",0)</f>
        <v>XAUUSD</v>
      </c>
      <c r="J70" t="str">
        <f>_xlfn.XLOOKUP($A70,ALGLIB_SSA_XAUUSD!$J$2:$J$1001,ALGLIB_SSA_XAUUSD!$L$2:$L$1001,"",0)</f>
        <v>M5</v>
      </c>
      <c r="K70">
        <f>_xlfn.XLOOKUP($A70,ALGLIB_SSA_XAUUSD!$J$2:$J$1001,ALGLIB_SSA_XAUUSD!$M$2:$M$1001,"",0)</f>
        <v>4658.8999999999996</v>
      </c>
      <c r="L70">
        <f>_xlfn.XLOOKUP($A70,ALGLIB_SSA_XAUUSD!$J$2:$J$1001,ALGLIB_SSA_XAUUSD!$N$2:$N$1001,"",0)</f>
        <v>4659.7843700000003</v>
      </c>
      <c r="M70">
        <f>_xlfn.XLOOKUP($A70,ALGLIB_SSA_XAUUSD!$J$2:$J$1001,ALGLIB_SSA_XAUUSD!$O$2:$O$1001,"",0)</f>
        <v>4657.9473600000001</v>
      </c>
      <c r="N70">
        <f>_xlfn.XLOOKUP($A70,ALGLIB_SSA_XAUUSD!$J$2:$J$1001,ALGLIB_SSA_XAUUSD!$P$2:$P$1001,"",0)</f>
        <v>4665.4598999999998</v>
      </c>
      <c r="O70">
        <f>_xlfn.XLOOKUP($A70,ALGLIB_SSA_XAUUSD!$J$2:$J$1001,ALGLIB_SSA_XAUUSD!$Q$2:$Q$1001,"",0)</f>
        <v>4656.1348900000003</v>
      </c>
      <c r="R70">
        <f t="shared" si="36"/>
        <v>1775148000</v>
      </c>
      <c r="S70" t="str">
        <f t="shared" si="37"/>
        <v>XAUUSD</v>
      </c>
      <c r="T70" t="str">
        <f t="shared" si="37"/>
        <v>M5</v>
      </c>
      <c r="U70">
        <f t="shared" si="37"/>
        <v>4658.8999999999996</v>
      </c>
      <c r="V70">
        <f t="shared" si="38"/>
        <v>4667.0332666666663</v>
      </c>
      <c r="W70">
        <f t="shared" si="38"/>
        <v>4662.0025033333332</v>
      </c>
      <c r="X70">
        <f t="shared" si="39"/>
        <v>4659.7843700000003</v>
      </c>
      <c r="Y70">
        <f t="shared" si="39"/>
        <v>4657.9473600000001</v>
      </c>
      <c r="Z70">
        <f t="shared" si="40"/>
        <v>4680.3545766666666</v>
      </c>
      <c r="AA70">
        <f t="shared" si="41"/>
        <v>4665.4598999999998</v>
      </c>
      <c r="AB70">
        <f t="shared" si="42"/>
        <v>4647.2275300000001</v>
      </c>
      <c r="AC70">
        <f t="shared" si="43"/>
        <v>4656.1348900000003</v>
      </c>
      <c r="AF70">
        <f t="shared" si="48"/>
        <v>1775148000</v>
      </c>
      <c r="AG70" t="str">
        <f t="shared" si="49"/>
        <v>XAUUSD</v>
      </c>
      <c r="AH70" t="str">
        <f t="shared" si="50"/>
        <v>M5</v>
      </c>
      <c r="AI70" s="19">
        <f t="shared" si="44"/>
        <v>4658.8999999999996</v>
      </c>
      <c r="AJ70" s="19">
        <f t="shared" si="45"/>
        <v>4667.0332666666663</v>
      </c>
      <c r="AK70" s="19">
        <f t="shared" si="46"/>
        <v>4662.0025033333332</v>
      </c>
      <c r="AL70" s="19">
        <f t="shared" si="51"/>
        <v>5.0307633333331978</v>
      </c>
      <c r="AM70" s="28" t="str">
        <f t="shared" si="47"/>
        <v>Bullish</v>
      </c>
      <c r="AN70" s="28" t="str">
        <f t="shared" si="52"/>
        <v>Bullish</v>
      </c>
      <c r="AO70">
        <f>IF(Z70&lt;&gt;"",Z70,"")</f>
        <v>4680.3545766666666</v>
      </c>
      <c r="AP70">
        <f>IF(AB70&lt;&gt;"",AB70,"")</f>
        <v>4647.2275300000001</v>
      </c>
      <c r="AQ70">
        <f t="shared" si="23"/>
        <v>9</v>
      </c>
      <c r="AR70" s="16">
        <f>IF(SLOPE($AO$50:$AO$61,$AQ$50:$AQ$61)&gt;0,MIN(3,ABS(SLOPE($AO$50:$AO$61,$AQ$50:$AQ$61))),IF(SLOPE($AO$50:$AO$61,$AQ$50:$AQ$61)&lt;-0.5,-0.5,0))</f>
        <v>0.28169750000000982</v>
      </c>
      <c r="AS70" s="16">
        <f>IF(SLOPE($AP$50:$AP$61,$AQ$50:$AQ$61)&lt;0,MAX(-3,-ABS(SLOPE($AP$50:$AP$61,$AQ$50:$AQ$61))),IF(SLOPE($AP$50:$AP$61,$AQ$50:$AQ$61)&gt;0.5,0.5,0))</f>
        <v>0.5</v>
      </c>
      <c r="AT70" s="21">
        <f>($AO$62+(AR70*(AQ70-1)))</f>
        <v>4682.4517300000007</v>
      </c>
      <c r="AU70" s="21">
        <f>($AP$62+(AS70*(AQ70-1)))</f>
        <v>4648.6042500000003</v>
      </c>
      <c r="AV70" s="18">
        <f>IF(AR70&gt;0,AT70+AR70,AT70)</f>
        <v>4682.7334275000003</v>
      </c>
      <c r="AW70" s="18">
        <f>IF(AS70&lt;0,AU70+AS70,AU70)</f>
        <v>4648.6042500000003</v>
      </c>
      <c r="AY70">
        <f t="shared" si="26"/>
        <v>2.3788508333336722</v>
      </c>
      <c r="AZ70">
        <f t="shared" si="27"/>
        <v>1.3767200000002049</v>
      </c>
      <c r="BB70" s="19">
        <f t="shared" si="20"/>
        <v>1775148000</v>
      </c>
      <c r="BC70" s="19" t="str">
        <f t="shared" si="21"/>
        <v>XAUUSD</v>
      </c>
      <c r="BD70" s="19" t="str">
        <f t="shared" si="22"/>
        <v>M5</v>
      </c>
      <c r="BE70">
        <f>V70</f>
        <v>4667.0332666666663</v>
      </c>
      <c r="BF70">
        <f>W70</f>
        <v>4662.0025033333332</v>
      </c>
      <c r="BG70">
        <f>X70</f>
        <v>4659.7843700000003</v>
      </c>
      <c r="BH70">
        <f>Y70</f>
        <v>4657.9473600000001</v>
      </c>
      <c r="BI70">
        <f t="shared" si="28"/>
        <v>4682.7334275000003</v>
      </c>
      <c r="BJ70">
        <f t="shared" si="29"/>
        <v>4648.6042500000003</v>
      </c>
    </row>
    <row r="71" spans="1:62" x14ac:dyDescent="0.55000000000000004">
      <c r="A71">
        <f>ALGLIB_SSA_XAUUSD!J71</f>
        <v>1775148300</v>
      </c>
      <c r="B71" t="str">
        <f>_xlfn.XLOOKUP($A71,ALGLIB_SSA_XAUUSD!$A$2:$A$1001,ALGLIB_SSA_XAUUSD!$B$2:$B$1001,"",0)</f>
        <v/>
      </c>
      <c r="C71" t="str">
        <f>_xlfn.XLOOKUP($A71,ALGLIB_SSA_XAUUSD!$A$2:$A$1001,ALGLIB_SSA_XAUUSD!$C$2:$C$1001,"",0)</f>
        <v/>
      </c>
      <c r="D71" s="1">
        <f>D62+(D74-D62)*9/12</f>
        <v>4651.4350000000004</v>
      </c>
      <c r="E71" s="1">
        <f>E62+(E74-E62)*9/12</f>
        <v>4667.1275949999999</v>
      </c>
      <c r="F71" s="1">
        <f>F62+(F74-F62)*9/12</f>
        <v>4662.3405075000001</v>
      </c>
      <c r="G71" s="1">
        <f>G62+(G74-G62)*9/12</f>
        <v>4680.3741300000002</v>
      </c>
      <c r="H71" s="1">
        <f>H62+(H74-H62)*9/12</f>
        <v>4647.5554400000001</v>
      </c>
      <c r="I71" t="str">
        <f>_xlfn.XLOOKUP($A71,ALGLIB_SSA_XAUUSD!$J$2:$J$1001,ALGLIB_SSA_XAUUSD!$K$2:$K$1001,"",0)</f>
        <v>XAUUSD</v>
      </c>
      <c r="J71" t="str">
        <f>_xlfn.XLOOKUP($A71,ALGLIB_SSA_XAUUSD!$J$2:$J$1001,ALGLIB_SSA_XAUUSD!$L$2:$L$1001,"",0)</f>
        <v>M5</v>
      </c>
      <c r="K71">
        <f>_xlfn.XLOOKUP($A71,ALGLIB_SSA_XAUUSD!$J$2:$J$1001,ALGLIB_SSA_XAUUSD!$M$2:$M$1001,"",0)</f>
        <v>4660.3500000000004</v>
      </c>
      <c r="L71">
        <f>_xlfn.XLOOKUP($A71,ALGLIB_SSA_XAUUSD!$J$2:$J$1001,ALGLIB_SSA_XAUUSD!$N$2:$N$1001,"",0)</f>
        <v>4661.6768700000002</v>
      </c>
      <c r="M71">
        <f>_xlfn.XLOOKUP($A71,ALGLIB_SSA_XAUUSD!$J$2:$J$1001,ALGLIB_SSA_XAUUSD!$O$2:$O$1001,"",0)</f>
        <v>4659.8121099999998</v>
      </c>
      <c r="N71">
        <f>_xlfn.XLOOKUP($A71,ALGLIB_SSA_XAUUSD!$J$2:$J$1001,ALGLIB_SSA_XAUUSD!$P$2:$P$1001,"",0)</f>
        <v>4666.7413100000003</v>
      </c>
      <c r="O71">
        <f>_xlfn.XLOOKUP($A71,ALGLIB_SSA_XAUUSD!$J$2:$J$1001,ALGLIB_SSA_XAUUSD!$Q$2:$Q$1001,"",0)</f>
        <v>4658.0846000000001</v>
      </c>
      <c r="R71">
        <f t="shared" si="36"/>
        <v>1775148300</v>
      </c>
      <c r="S71" t="str">
        <f t="shared" si="37"/>
        <v>XAUUSD</v>
      </c>
      <c r="T71" t="str">
        <f t="shared" si="37"/>
        <v>M5</v>
      </c>
      <c r="U71">
        <f t="shared" si="37"/>
        <v>4660.3500000000004</v>
      </c>
      <c r="V71">
        <f t="shared" si="38"/>
        <v>4667.1275949999999</v>
      </c>
      <c r="W71">
        <f t="shared" si="38"/>
        <v>4662.3405075000001</v>
      </c>
      <c r="X71">
        <f t="shared" si="39"/>
        <v>4661.6768700000002</v>
      </c>
      <c r="Y71">
        <f t="shared" si="39"/>
        <v>4659.8121099999998</v>
      </c>
      <c r="Z71">
        <f t="shared" si="40"/>
        <v>4680.3741300000002</v>
      </c>
      <c r="AA71">
        <f t="shared" si="41"/>
        <v>4666.7413100000003</v>
      </c>
      <c r="AB71">
        <f t="shared" si="42"/>
        <v>4647.5554400000001</v>
      </c>
      <c r="AC71">
        <f t="shared" si="43"/>
        <v>4658.0846000000001</v>
      </c>
      <c r="AF71">
        <f t="shared" si="48"/>
        <v>1775148300</v>
      </c>
      <c r="AG71" t="str">
        <f t="shared" si="49"/>
        <v>XAUUSD</v>
      </c>
      <c r="AH71" t="str">
        <f t="shared" si="50"/>
        <v>M5</v>
      </c>
      <c r="AI71" s="19">
        <f t="shared" si="44"/>
        <v>4660.3500000000004</v>
      </c>
      <c r="AJ71" s="19">
        <f t="shared" si="45"/>
        <v>4667.1275949999999</v>
      </c>
      <c r="AK71" s="19">
        <f t="shared" si="46"/>
        <v>4662.3405075000001</v>
      </c>
      <c r="AL71" s="19">
        <f t="shared" si="51"/>
        <v>4.7870874999998705</v>
      </c>
      <c r="AM71" s="28" t="str">
        <f t="shared" si="47"/>
        <v>Bullish</v>
      </c>
      <c r="AN71" s="28" t="str">
        <f t="shared" si="52"/>
        <v>Bullish</v>
      </c>
      <c r="AO71">
        <f>IF(Z71&lt;&gt;"",Z71,"")</f>
        <v>4680.3741300000002</v>
      </c>
      <c r="AP71">
        <f>IF(AB71&lt;&gt;"",AB71,"")</f>
        <v>4647.5554400000001</v>
      </c>
      <c r="AQ71">
        <f t="shared" si="23"/>
        <v>10</v>
      </c>
      <c r="AR71" s="16">
        <f>IF(SLOPE($AO$50:$AO$61,$AQ$50:$AQ$61)&gt;0,MIN(3,ABS(SLOPE($AO$50:$AO$61,$AQ$50:$AQ$61))),IF(SLOPE($AO$50:$AO$61,$AQ$50:$AQ$61)&lt;-0.5,-0.5,0))</f>
        <v>0.28169750000000982</v>
      </c>
      <c r="AS71" s="16">
        <f>IF(SLOPE($AP$50:$AP$61,$AQ$50:$AQ$61)&lt;0,MAX(-3,-ABS(SLOPE($AP$50:$AP$61,$AQ$50:$AQ$61))),IF(SLOPE($AP$50:$AP$61,$AQ$50:$AQ$61)&gt;0.5,0.5,0))</f>
        <v>0.5</v>
      </c>
      <c r="AT71" s="21">
        <f>($AO$62+(AR71*(AQ71-1)))</f>
        <v>4682.7334275000003</v>
      </c>
      <c r="AU71" s="21">
        <f>($AP$62+(AS71*(AQ71-1)))</f>
        <v>4649.1042500000003</v>
      </c>
      <c r="AV71" s="18">
        <f>IF(AR71&gt;0,AT71+AR71,AT71)</f>
        <v>4683.0151249999999</v>
      </c>
      <c r="AW71" s="18">
        <f>IF(AS71&lt;0,AU71+AS71,AU71)</f>
        <v>4649.1042500000003</v>
      </c>
      <c r="AY71">
        <f t="shared" si="26"/>
        <v>2.640994999999748</v>
      </c>
      <c r="AZ71">
        <f t="shared" si="27"/>
        <v>1.5488100000002305</v>
      </c>
      <c r="BB71" s="19">
        <f t="shared" si="20"/>
        <v>1775148300</v>
      </c>
      <c r="BC71" s="19" t="str">
        <f t="shared" si="21"/>
        <v>XAUUSD</v>
      </c>
      <c r="BD71" s="19" t="str">
        <f t="shared" si="22"/>
        <v>M5</v>
      </c>
      <c r="BE71">
        <f>V71</f>
        <v>4667.1275949999999</v>
      </c>
      <c r="BF71">
        <f>W71</f>
        <v>4662.3405075000001</v>
      </c>
      <c r="BG71">
        <f>X71</f>
        <v>4661.6768700000002</v>
      </c>
      <c r="BH71">
        <f>Y71</f>
        <v>4659.8121099999998</v>
      </c>
      <c r="BI71">
        <f t="shared" si="28"/>
        <v>4683.0151249999999</v>
      </c>
      <c r="BJ71">
        <f t="shared" si="29"/>
        <v>4649.1042500000003</v>
      </c>
    </row>
    <row r="72" spans="1:62" x14ac:dyDescent="0.55000000000000004">
      <c r="A72">
        <f>ALGLIB_SSA_XAUUSD!J72</f>
        <v>1775148600</v>
      </c>
      <c r="B72" t="str">
        <f>_xlfn.XLOOKUP($A72,ALGLIB_SSA_XAUUSD!$A$2:$A$1001,ALGLIB_SSA_XAUUSD!$B$2:$B$1001,"",0)</f>
        <v/>
      </c>
      <c r="C72" t="str">
        <f>_xlfn.XLOOKUP($A72,ALGLIB_SSA_XAUUSD!$A$2:$A$1001,ALGLIB_SSA_XAUUSD!$C$2:$C$1001,"",0)</f>
        <v/>
      </c>
      <c r="D72" s="1">
        <f>D62+(D74-D62)*10/12</f>
        <v>4650.5600000000004</v>
      </c>
      <c r="E72" s="1">
        <f>E62+(E74-E62)*10/12</f>
        <v>4667.2219233333335</v>
      </c>
      <c r="F72" s="1">
        <f>F62+(F74-F62)*10/12</f>
        <v>4662.678511666667</v>
      </c>
      <c r="G72" s="1">
        <f>G62+(G74-G62)*10/12</f>
        <v>4680.3936833333337</v>
      </c>
      <c r="H72" s="1">
        <f>H62+(H74-H62)*10/12</f>
        <v>4647.8833500000001</v>
      </c>
      <c r="I72" t="str">
        <f>_xlfn.XLOOKUP($A72,ALGLIB_SSA_XAUUSD!$J$2:$J$1001,ALGLIB_SSA_XAUUSD!$K$2:$K$1001,"",0)</f>
        <v>XAUUSD</v>
      </c>
      <c r="J72" t="str">
        <f>_xlfn.XLOOKUP($A72,ALGLIB_SSA_XAUUSD!$J$2:$J$1001,ALGLIB_SSA_XAUUSD!$L$2:$L$1001,"",0)</f>
        <v>M5</v>
      </c>
      <c r="K72">
        <f>_xlfn.XLOOKUP($A72,ALGLIB_SSA_XAUUSD!$J$2:$J$1001,ALGLIB_SSA_XAUUSD!$M$2:$M$1001,"",0)</f>
        <v>4664.3</v>
      </c>
      <c r="L72">
        <f>_xlfn.XLOOKUP($A72,ALGLIB_SSA_XAUUSD!$J$2:$J$1001,ALGLIB_SSA_XAUUSD!$N$2:$N$1001,"",0)</f>
        <v>4663.1294099999996</v>
      </c>
      <c r="M72">
        <f>_xlfn.XLOOKUP($A72,ALGLIB_SSA_XAUUSD!$J$2:$J$1001,ALGLIB_SSA_XAUUSD!$O$2:$O$1001,"",0)</f>
        <v>4661.4707600000002</v>
      </c>
      <c r="N72">
        <f>_xlfn.XLOOKUP($A72,ALGLIB_SSA_XAUUSD!$J$2:$J$1001,ALGLIB_SSA_XAUUSD!$P$2:$P$1001,"",0)</f>
        <v>4667.6842900000001</v>
      </c>
      <c r="O72">
        <f>_xlfn.XLOOKUP($A72,ALGLIB_SSA_XAUUSD!$J$2:$J$1001,ALGLIB_SSA_XAUUSD!$Q$2:$Q$1001,"",0)</f>
        <v>4659.5505000000003</v>
      </c>
      <c r="R72">
        <f t="shared" si="36"/>
        <v>1775148600</v>
      </c>
      <c r="S72" t="str">
        <f t="shared" si="37"/>
        <v>XAUUSD</v>
      </c>
      <c r="T72" t="str">
        <f t="shared" si="37"/>
        <v>M5</v>
      </c>
      <c r="U72">
        <f t="shared" si="37"/>
        <v>4664.3</v>
      </c>
      <c r="V72">
        <f t="shared" si="38"/>
        <v>4667.2219233333335</v>
      </c>
      <c r="W72">
        <f t="shared" si="38"/>
        <v>4662.678511666667</v>
      </c>
      <c r="X72">
        <f t="shared" si="39"/>
        <v>4663.1294099999996</v>
      </c>
      <c r="Y72">
        <f t="shared" si="39"/>
        <v>4661.4707600000002</v>
      </c>
      <c r="Z72">
        <f t="shared" si="40"/>
        <v>4680.3936833333337</v>
      </c>
      <c r="AA72">
        <f t="shared" si="41"/>
        <v>4667.6842900000001</v>
      </c>
      <c r="AB72">
        <f t="shared" si="42"/>
        <v>4647.8833500000001</v>
      </c>
      <c r="AC72">
        <f t="shared" si="43"/>
        <v>4659.5505000000003</v>
      </c>
      <c r="AF72">
        <f t="shared" si="48"/>
        <v>1775148600</v>
      </c>
      <c r="AG72" t="str">
        <f t="shared" si="49"/>
        <v>XAUUSD</v>
      </c>
      <c r="AH72" t="str">
        <f t="shared" si="50"/>
        <v>M5</v>
      </c>
      <c r="AI72" s="19">
        <f t="shared" si="44"/>
        <v>4664.3</v>
      </c>
      <c r="AJ72" s="19">
        <f t="shared" si="45"/>
        <v>4667.2219233333335</v>
      </c>
      <c r="AK72" s="19">
        <f t="shared" si="46"/>
        <v>4662.678511666667</v>
      </c>
      <c r="AL72" s="19">
        <f t="shared" si="51"/>
        <v>4.5434116666665432</v>
      </c>
      <c r="AM72" s="28" t="str">
        <f t="shared" si="47"/>
        <v>Bullish</v>
      </c>
      <c r="AN72" s="28" t="str">
        <f t="shared" si="52"/>
        <v>Bullish</v>
      </c>
      <c r="AO72">
        <f>IF(Z72&lt;&gt;"",Z72,"")</f>
        <v>4680.3936833333337</v>
      </c>
      <c r="AP72">
        <f>IF(AB72&lt;&gt;"",AB72,"")</f>
        <v>4647.8833500000001</v>
      </c>
      <c r="AQ72">
        <f t="shared" si="23"/>
        <v>11</v>
      </c>
      <c r="AR72" s="16">
        <f>IF(SLOPE($AO$50:$AO$61,$AQ$50:$AQ$61)&gt;0,MIN(3,ABS(SLOPE($AO$50:$AO$61,$AQ$50:$AQ$61))),IF(SLOPE($AO$50:$AO$61,$AQ$50:$AQ$61)&lt;-0.5,-0.5,0))</f>
        <v>0.28169750000000982</v>
      </c>
      <c r="AS72" s="16">
        <f>IF(SLOPE($AP$50:$AP$61,$AQ$50:$AQ$61)&lt;0,MAX(-3,-ABS(SLOPE($AP$50:$AP$61,$AQ$50:$AQ$61))),IF(SLOPE($AP$50:$AP$61,$AQ$50:$AQ$61)&gt;0.5,0.5,0))</f>
        <v>0.5</v>
      </c>
      <c r="AT72" s="21">
        <f>($AO$62+(AR72*(AQ72-1)))</f>
        <v>4683.0151249999999</v>
      </c>
      <c r="AU72" s="21">
        <f>($AP$62+(AS72*(AQ72-1)))</f>
        <v>4649.6042500000003</v>
      </c>
      <c r="AV72" s="18">
        <f>IF(AR72&gt;0,AT72+AR72,AT72)</f>
        <v>4683.2968224999995</v>
      </c>
      <c r="AW72" s="18">
        <f>IF(AS72&lt;0,AU72+AS72,AU72)</f>
        <v>4649.6042500000003</v>
      </c>
      <c r="AY72">
        <f t="shared" si="26"/>
        <v>2.9031391666658237</v>
      </c>
      <c r="AZ72">
        <f t="shared" si="27"/>
        <v>1.7209000000002561</v>
      </c>
      <c r="BB72" s="19">
        <f t="shared" si="20"/>
        <v>1775148600</v>
      </c>
      <c r="BC72" s="19" t="str">
        <f t="shared" si="21"/>
        <v>XAUUSD</v>
      </c>
      <c r="BD72" s="19" t="str">
        <f t="shared" si="22"/>
        <v>M5</v>
      </c>
      <c r="BE72">
        <f>V72</f>
        <v>4667.2219233333335</v>
      </c>
      <c r="BF72">
        <f>W72</f>
        <v>4662.678511666667</v>
      </c>
      <c r="BG72">
        <f>X72</f>
        <v>4663.1294099999996</v>
      </c>
      <c r="BH72">
        <f>Y72</f>
        <v>4661.4707600000002</v>
      </c>
      <c r="BI72">
        <f t="shared" si="28"/>
        <v>4683.2968224999995</v>
      </c>
      <c r="BJ72">
        <f t="shared" si="29"/>
        <v>4649.6042500000003</v>
      </c>
    </row>
    <row r="73" spans="1:62" x14ac:dyDescent="0.55000000000000004">
      <c r="A73">
        <f>ALGLIB_SSA_XAUUSD!J73</f>
        <v>1775148900</v>
      </c>
      <c r="B73" t="str">
        <f>_xlfn.XLOOKUP($A73,ALGLIB_SSA_XAUUSD!$A$2:$A$1001,ALGLIB_SSA_XAUUSD!$B$2:$B$1001,"",0)</f>
        <v/>
      </c>
      <c r="C73" t="str">
        <f>_xlfn.XLOOKUP($A73,ALGLIB_SSA_XAUUSD!$A$2:$A$1001,ALGLIB_SSA_XAUUSD!$C$2:$C$1001,"",0)</f>
        <v/>
      </c>
      <c r="D73" s="1">
        <f>D62+(D74-D62)*11/12</f>
        <v>4649.6850000000004</v>
      </c>
      <c r="E73" s="1">
        <f>E62+(E74-E62)*11/12</f>
        <v>4667.3162516666662</v>
      </c>
      <c r="F73" s="1">
        <f>F62+(F74-F62)*11/12</f>
        <v>4663.016515833333</v>
      </c>
      <c r="G73" s="1">
        <f>G62+(G74-G62)*11/12</f>
        <v>4680.4132366666663</v>
      </c>
      <c r="H73" s="1">
        <f>H62+(H74-H62)*11/12</f>
        <v>4648.21126</v>
      </c>
      <c r="I73" t="str">
        <f>_xlfn.XLOOKUP($A73,ALGLIB_SSA_XAUUSD!$J$2:$J$1001,ALGLIB_SSA_XAUUSD!$K$2:$K$1001,"",0)</f>
        <v>XAUUSD</v>
      </c>
      <c r="J73" t="str">
        <f>_xlfn.XLOOKUP($A73,ALGLIB_SSA_XAUUSD!$J$2:$J$1001,ALGLIB_SSA_XAUUSD!$L$2:$L$1001,"",0)</f>
        <v>M5</v>
      </c>
      <c r="K73">
        <f>_xlfn.XLOOKUP($A73,ALGLIB_SSA_XAUUSD!$J$2:$J$1001,ALGLIB_SSA_XAUUSD!$M$2:$M$1001,"",0)</f>
        <v>4659.3100000000004</v>
      </c>
      <c r="L73">
        <f>_xlfn.XLOOKUP($A73,ALGLIB_SSA_XAUUSD!$J$2:$J$1001,ALGLIB_SSA_XAUUSD!$N$2:$N$1001,"",0)</f>
        <v>4663.89066</v>
      </c>
      <c r="M73">
        <f>_xlfn.XLOOKUP($A73,ALGLIB_SSA_XAUUSD!$J$2:$J$1001,ALGLIB_SSA_XAUUSD!$O$2:$O$1001,"",0)</f>
        <v>4662.6807099999996</v>
      </c>
      <c r="N73">
        <f>_xlfn.XLOOKUP($A73,ALGLIB_SSA_XAUUSD!$J$2:$J$1001,ALGLIB_SSA_XAUUSD!$P$2:$P$1001,"",0)</f>
        <v>4667.9943999999996</v>
      </c>
      <c r="O73">
        <f>_xlfn.XLOOKUP($A73,ALGLIB_SSA_XAUUSD!$J$2:$J$1001,ALGLIB_SSA_XAUUSD!$Q$2:$Q$1001,"",0)</f>
        <v>4660.3499899999997</v>
      </c>
      <c r="R73">
        <f t="shared" si="36"/>
        <v>1775148900</v>
      </c>
      <c r="S73" t="str">
        <f t="shared" si="37"/>
        <v>XAUUSD</v>
      </c>
      <c r="T73" t="str">
        <f t="shared" si="37"/>
        <v>M5</v>
      </c>
      <c r="U73">
        <f t="shared" si="37"/>
        <v>4659.3100000000004</v>
      </c>
      <c r="V73">
        <f t="shared" si="38"/>
        <v>4667.3162516666662</v>
      </c>
      <c r="W73">
        <f t="shared" si="38"/>
        <v>4663.016515833333</v>
      </c>
      <c r="X73">
        <f t="shared" si="39"/>
        <v>4663.89066</v>
      </c>
      <c r="Y73">
        <f t="shared" si="39"/>
        <v>4662.6807099999996</v>
      </c>
      <c r="Z73">
        <f t="shared" si="40"/>
        <v>4680.4132366666663</v>
      </c>
      <c r="AA73">
        <f t="shared" si="41"/>
        <v>4667.9943999999996</v>
      </c>
      <c r="AB73">
        <f t="shared" si="42"/>
        <v>4648.21126</v>
      </c>
      <c r="AC73">
        <f t="shared" si="43"/>
        <v>4660.3499899999997</v>
      </c>
      <c r="AF73">
        <f t="shared" si="48"/>
        <v>1775148900</v>
      </c>
      <c r="AG73" t="str">
        <f t="shared" si="49"/>
        <v>XAUUSD</v>
      </c>
      <c r="AH73" t="str">
        <f t="shared" si="50"/>
        <v>M5</v>
      </c>
      <c r="AI73" s="19">
        <f t="shared" si="44"/>
        <v>4659.3100000000004</v>
      </c>
      <c r="AJ73" s="19">
        <f t="shared" si="45"/>
        <v>4667.3162516666662</v>
      </c>
      <c r="AK73" s="19">
        <f t="shared" si="46"/>
        <v>4663.016515833333</v>
      </c>
      <c r="AL73" s="19">
        <f t="shared" si="51"/>
        <v>4.2997358333332159</v>
      </c>
      <c r="AM73" s="28" t="str">
        <f t="shared" si="47"/>
        <v>Bullish</v>
      </c>
      <c r="AN73" s="28" t="str">
        <f t="shared" si="52"/>
        <v>Bullish</v>
      </c>
      <c r="AO73">
        <f>IF(Z73&lt;&gt;"",Z73,"")</f>
        <v>4680.4132366666663</v>
      </c>
      <c r="AP73">
        <f>IF(AB73&lt;&gt;"",AB73,"")</f>
        <v>4648.21126</v>
      </c>
      <c r="AQ73">
        <f t="shared" si="23"/>
        <v>12</v>
      </c>
      <c r="AR73" s="16">
        <f>IF(SLOPE($AO$50:$AO$61,$AQ$50:$AQ$61)&gt;0,MIN(3,ABS(SLOPE($AO$50:$AO$61,$AQ$50:$AQ$61))),IF(SLOPE($AO$50:$AO$61,$AQ$50:$AQ$61)&lt;-0.5,-0.5,0))</f>
        <v>0.28169750000000982</v>
      </c>
      <c r="AS73" s="16">
        <f>IF(SLOPE($AP$50:$AP$61,$AQ$50:$AQ$61)&lt;0,MAX(-3,-ABS(SLOPE($AP$50:$AP$61,$AQ$50:$AQ$61))),IF(SLOPE($AP$50:$AP$61,$AQ$50:$AQ$61)&gt;0.5,0.5,0))</f>
        <v>0.5</v>
      </c>
      <c r="AT73" s="21">
        <f>($AO$62+(AR73*(AQ73-1)))</f>
        <v>4683.2968225000004</v>
      </c>
      <c r="AU73" s="21">
        <f>($AP$62+(AS73*(AQ73-1)))</f>
        <v>4650.1042500000003</v>
      </c>
      <c r="AV73" s="18">
        <f>IF(AR73&gt;0,AT73+AR73,AT73)</f>
        <v>4683.57852</v>
      </c>
      <c r="AW73" s="18">
        <f>IF(AS73&lt;0,AU73+AS73,AU73)</f>
        <v>4650.1042500000003</v>
      </c>
      <c r="AY73">
        <f t="shared" si="26"/>
        <v>3.1652833333337185</v>
      </c>
      <c r="AZ73">
        <f t="shared" si="27"/>
        <v>1.8929900000002817</v>
      </c>
      <c r="BB73" s="19">
        <f t="shared" si="20"/>
        <v>1775148900</v>
      </c>
      <c r="BC73" s="19" t="str">
        <f t="shared" si="21"/>
        <v>XAUUSD</v>
      </c>
      <c r="BD73" s="19" t="str">
        <f t="shared" si="22"/>
        <v>M5</v>
      </c>
      <c r="BE73">
        <f>V73</f>
        <v>4667.3162516666662</v>
      </c>
      <c r="BF73">
        <f>W73</f>
        <v>4663.016515833333</v>
      </c>
      <c r="BG73">
        <f>X73</f>
        <v>4663.89066</v>
      </c>
      <c r="BH73">
        <f>Y73</f>
        <v>4662.6807099999996</v>
      </c>
      <c r="BI73">
        <f t="shared" si="28"/>
        <v>4683.57852</v>
      </c>
      <c r="BJ73">
        <f t="shared" si="29"/>
        <v>4650.1042500000003</v>
      </c>
    </row>
    <row r="74" spans="1:62" x14ac:dyDescent="0.55000000000000004">
      <c r="A74">
        <f>ALGLIB_SSA_XAUUSD!J74</f>
        <v>1775149200</v>
      </c>
      <c r="B74" t="str">
        <f>_xlfn.XLOOKUP($A74,ALGLIB_SSA_XAUUSD!$A$2:$A$1001,ALGLIB_SSA_XAUUSD!$B$2:$B$1001,"",0)</f>
        <v>XAUUSD</v>
      </c>
      <c r="C74" t="str">
        <f>_xlfn.XLOOKUP($A74,ALGLIB_SSA_XAUUSD!$A$2:$A$1001,ALGLIB_SSA_XAUUSD!$C$2:$C$1001,"",0)</f>
        <v>H1</v>
      </c>
      <c r="D74" s="2">
        <f>_xlfn.XLOOKUP($A74,ALGLIB_SSA_XAUUSD!$A$2:$A$1001,ALGLIB_SSA_XAUUSD!$D$2:$D$1001,"",0)</f>
        <v>4648.8100000000004</v>
      </c>
      <c r="E74" s="2">
        <f>_xlfn.XLOOKUP($A74,ALGLIB_SSA_XAUUSD!$A$2:$A$1001,ALGLIB_SSA_XAUUSD!$E$2:$E$1001,"",0)</f>
        <v>4667.4105799999998</v>
      </c>
      <c r="F74" s="2">
        <f>_xlfn.XLOOKUP($A74,ALGLIB_SSA_XAUUSD!$A$2:$A$1001,ALGLIB_SSA_XAUUSD!$F$2:$F$1001,"",0)</f>
        <v>4663.3545199999999</v>
      </c>
      <c r="G74" s="2">
        <f>_xlfn.XLOOKUP($A74,ALGLIB_SSA_XAUUSD!$A$2:$A$1001,ALGLIB_SSA_XAUUSD!$G$2:$G$1001,"",0)</f>
        <v>4680.4327899999998</v>
      </c>
      <c r="H74" s="2">
        <f>_xlfn.XLOOKUP($A74,ALGLIB_SSA_XAUUSD!$A$2:$A$1001,ALGLIB_SSA_XAUUSD!$H$2:$H$1001,"",0)</f>
        <v>4648.53917</v>
      </c>
      <c r="I74" t="str">
        <f>_xlfn.XLOOKUP($A74,ALGLIB_SSA_XAUUSD!$J$2:$J$1001,ALGLIB_SSA_XAUUSD!$K$2:$K$1001,"",0)</f>
        <v>XAUUSD</v>
      </c>
      <c r="J74" t="str">
        <f>_xlfn.XLOOKUP($A74,ALGLIB_SSA_XAUUSD!$J$2:$J$1001,ALGLIB_SSA_XAUUSD!$L$2:$L$1001,"",0)</f>
        <v>M5</v>
      </c>
      <c r="K74">
        <f>_xlfn.XLOOKUP($A74,ALGLIB_SSA_XAUUSD!$J$2:$J$1001,ALGLIB_SSA_XAUUSD!$M$2:$M$1001,"",0)</f>
        <v>4663.75</v>
      </c>
      <c r="L74">
        <f>_xlfn.XLOOKUP($A74,ALGLIB_SSA_XAUUSD!$J$2:$J$1001,ALGLIB_SSA_XAUUSD!$N$2:$N$1001,"",0)</f>
        <v>4664.0563400000001</v>
      </c>
      <c r="M74">
        <f>_xlfn.XLOOKUP($A74,ALGLIB_SSA_XAUUSD!$J$2:$J$1001,ALGLIB_SSA_XAUUSD!$O$2:$O$1001,"",0)</f>
        <v>4663.3685299999997</v>
      </c>
      <c r="N74">
        <f>_xlfn.XLOOKUP($A74,ALGLIB_SSA_XAUUSD!$J$2:$J$1001,ALGLIB_SSA_XAUUSD!$P$2:$P$1001,"",0)</f>
        <v>4667.8017399999999</v>
      </c>
      <c r="O74">
        <f>_xlfn.XLOOKUP($A74,ALGLIB_SSA_XAUUSD!$J$2:$J$1001,ALGLIB_SSA_XAUUSD!$Q$2:$Q$1001,"",0)</f>
        <v>4660.4375700000001</v>
      </c>
      <c r="R74">
        <f t="shared" si="36"/>
        <v>1775149200</v>
      </c>
      <c r="S74" t="str">
        <f t="shared" si="37"/>
        <v>XAUUSD</v>
      </c>
      <c r="T74" t="str">
        <f t="shared" si="37"/>
        <v>M5</v>
      </c>
      <c r="U74">
        <f t="shared" si="37"/>
        <v>4663.75</v>
      </c>
      <c r="V74">
        <f t="shared" si="38"/>
        <v>4667.4105799999998</v>
      </c>
      <c r="W74">
        <f t="shared" si="38"/>
        <v>4663.3545199999999</v>
      </c>
      <c r="X74">
        <f t="shared" si="39"/>
        <v>4664.0563400000001</v>
      </c>
      <c r="Y74">
        <f t="shared" si="39"/>
        <v>4663.3685299999997</v>
      </c>
      <c r="Z74">
        <f t="shared" si="40"/>
        <v>4680.4327899999998</v>
      </c>
      <c r="AA74">
        <f t="shared" si="41"/>
        <v>4667.8017399999999</v>
      </c>
      <c r="AB74">
        <f t="shared" si="42"/>
        <v>4648.53917</v>
      </c>
      <c r="AC74">
        <f t="shared" si="43"/>
        <v>4660.4375700000001</v>
      </c>
      <c r="AF74">
        <f t="shared" si="48"/>
        <v>1775149200</v>
      </c>
      <c r="AG74" t="str">
        <f t="shared" si="49"/>
        <v>XAUUSD</v>
      </c>
      <c r="AH74" t="str">
        <f t="shared" si="50"/>
        <v>M5</v>
      </c>
      <c r="AI74" s="19">
        <f t="shared" si="44"/>
        <v>4663.75</v>
      </c>
      <c r="AJ74" s="19">
        <f t="shared" si="45"/>
        <v>4667.4105799999998</v>
      </c>
      <c r="AK74" s="19">
        <f t="shared" si="46"/>
        <v>4663.3545199999999</v>
      </c>
      <c r="AL74" s="19">
        <f t="shared" si="51"/>
        <v>4.0560599999998885</v>
      </c>
      <c r="AM74" s="28" t="str">
        <f t="shared" si="47"/>
        <v>Bullish</v>
      </c>
      <c r="AN74" s="28" t="str">
        <f t="shared" si="52"/>
        <v>Bullish</v>
      </c>
      <c r="AO74">
        <f>IF(Z74&lt;&gt;"",Z74,"")</f>
        <v>4680.4327899999998</v>
      </c>
      <c r="AP74">
        <f>IF(AB74&lt;&gt;"",AB74,"")</f>
        <v>4648.53917</v>
      </c>
      <c r="AQ74">
        <f t="shared" si="23"/>
        <v>1</v>
      </c>
      <c r="AR74" s="17">
        <f>IF(SLOPE($AO$62:$AO$73,$AQ$62:$AQ$73)&gt;0,MIN(3,ABS(SLOPE($AO$62:$AO$73,$AQ$62:$AQ$73))),IF(SLOPE($AO$62:$AO$73,$AQ$62:$AQ$73)&lt;-0.5,-0.5,0))</f>
        <v>1.9553333333298051E-2</v>
      </c>
      <c r="AS74" s="17">
        <f>IF(SLOPE($AP$62:$AP$73,$AQ$62:$AQ$73)&lt;0,MAX(-3,-ABS(SLOPE($AP$62:$AP$73,$AQ$62:$AQ$73))),IF(SLOPE($AP$62:$AP$73,$AQ$62:$AQ$73)&gt;0.5,0.5,0))</f>
        <v>0</v>
      </c>
      <c r="AT74" s="20">
        <f>($AO$74+(AR74*(AQ74-1)))</f>
        <v>4680.4327899999998</v>
      </c>
      <c r="AU74" s="20">
        <f>($AP$74+(AS74*(AQ74-1)))</f>
        <v>4648.53917</v>
      </c>
      <c r="AV74" s="18">
        <f>IF(AR74&gt;0,AT74+AR74,AT74)</f>
        <v>4680.4523433333334</v>
      </c>
      <c r="AW74" s="18">
        <f>IF(AS74&lt;0,AU74+AS74,AU74)</f>
        <v>4648.53917</v>
      </c>
      <c r="AY74">
        <f t="shared" si="26"/>
        <v>1.9553333333533374E-2</v>
      </c>
      <c r="AZ74">
        <f t="shared" si="27"/>
        <v>0</v>
      </c>
      <c r="BB74" s="19">
        <f t="shared" si="20"/>
        <v>1775149200</v>
      </c>
      <c r="BC74" s="19" t="str">
        <f t="shared" si="21"/>
        <v>XAUUSD</v>
      </c>
      <c r="BD74" s="19" t="str">
        <f t="shared" si="22"/>
        <v>M5</v>
      </c>
      <c r="BE74">
        <f>V74</f>
        <v>4667.4105799999998</v>
      </c>
      <c r="BF74">
        <f>W74</f>
        <v>4663.3545199999999</v>
      </c>
      <c r="BG74">
        <f>X74</f>
        <v>4664.0563400000001</v>
      </c>
      <c r="BH74">
        <f>Y74</f>
        <v>4663.3685299999997</v>
      </c>
      <c r="BI74">
        <f t="shared" si="28"/>
        <v>4680.4523433333334</v>
      </c>
      <c r="BJ74">
        <f t="shared" si="29"/>
        <v>4648.53917</v>
      </c>
    </row>
    <row r="75" spans="1:62" x14ac:dyDescent="0.55000000000000004">
      <c r="A75">
        <f>ALGLIB_SSA_XAUUSD!J75</f>
        <v>1775149500</v>
      </c>
      <c r="B75" t="str">
        <f>_xlfn.XLOOKUP($A75,ALGLIB_SSA_XAUUSD!$A$2:$A$1001,ALGLIB_SSA_XAUUSD!$B$2:$B$1001,"",0)</f>
        <v/>
      </c>
      <c r="C75" t="str">
        <f>_xlfn.XLOOKUP($A75,ALGLIB_SSA_XAUUSD!$A$2:$A$1001,ALGLIB_SSA_XAUUSD!$C$2:$C$1001,"",0)</f>
        <v/>
      </c>
      <c r="D75" s="1">
        <f>D74+(D86-D74)*1/12</f>
        <v>4650.4541666666673</v>
      </c>
      <c r="E75" s="1">
        <f>E74+(E86-E74)*1/12</f>
        <v>4667.2428174999995</v>
      </c>
      <c r="F75" s="1">
        <f>F74+(F86-F74)*1/12</f>
        <v>4663.4396416666668</v>
      </c>
      <c r="G75" s="1">
        <f>G74+(G86-G74)*1/12</f>
        <v>4680.2212675000001</v>
      </c>
      <c r="H75" s="1">
        <f>H74+(H86-H74)*1/12</f>
        <v>4648.5535541666668</v>
      </c>
      <c r="I75" t="str">
        <f>_xlfn.XLOOKUP($A75,ALGLIB_SSA_XAUUSD!$J$2:$J$1001,ALGLIB_SSA_XAUUSD!$K$2:$K$1001,"",0)</f>
        <v>XAUUSD</v>
      </c>
      <c r="J75" t="str">
        <f>_xlfn.XLOOKUP($A75,ALGLIB_SSA_XAUUSD!$J$2:$J$1001,ALGLIB_SSA_XAUUSD!$L$2:$L$1001,"",0)</f>
        <v>M5</v>
      </c>
      <c r="K75">
        <f>_xlfn.XLOOKUP($A75,ALGLIB_SSA_XAUUSD!$J$2:$J$1001,ALGLIB_SSA_XAUUSD!$M$2:$M$1001,"",0)</f>
        <v>4662.91</v>
      </c>
      <c r="L75">
        <f>_xlfn.XLOOKUP($A75,ALGLIB_SSA_XAUUSD!$J$2:$J$1001,ALGLIB_SSA_XAUUSD!$N$2:$N$1001,"",0)</f>
        <v>4663.5222599999997</v>
      </c>
      <c r="M75">
        <f>_xlfn.XLOOKUP($A75,ALGLIB_SSA_XAUUSD!$J$2:$J$1001,ALGLIB_SSA_XAUUSD!$O$2:$O$1001,"",0)</f>
        <v>4663.4453899999999</v>
      </c>
      <c r="N75">
        <f>_xlfn.XLOOKUP($A75,ALGLIB_SSA_XAUUSD!$J$2:$J$1001,ALGLIB_SSA_XAUUSD!$P$2:$P$1001,"",0)</f>
        <v>4667.13825</v>
      </c>
      <c r="O75">
        <f>_xlfn.XLOOKUP($A75,ALGLIB_SSA_XAUUSD!$J$2:$J$1001,ALGLIB_SSA_XAUUSD!$Q$2:$Q$1001,"",0)</f>
        <v>4659.8991100000003</v>
      </c>
      <c r="R75">
        <f t="shared" si="36"/>
        <v>1775149500</v>
      </c>
      <c r="S75" t="str">
        <f t="shared" si="37"/>
        <v>XAUUSD</v>
      </c>
      <c r="T75" t="str">
        <f t="shared" si="37"/>
        <v>M5</v>
      </c>
      <c r="U75">
        <f t="shared" si="37"/>
        <v>4662.91</v>
      </c>
      <c r="V75">
        <f t="shared" si="38"/>
        <v>4667.2428174999995</v>
      </c>
      <c r="W75">
        <f t="shared" si="38"/>
        <v>4663.4396416666668</v>
      </c>
      <c r="X75">
        <f t="shared" si="39"/>
        <v>4663.5222599999997</v>
      </c>
      <c r="Y75">
        <f t="shared" si="39"/>
        <v>4663.4453899999999</v>
      </c>
      <c r="Z75">
        <f t="shared" si="40"/>
        <v>4680.2212675000001</v>
      </c>
      <c r="AA75">
        <f t="shared" si="41"/>
        <v>4667.13825</v>
      </c>
      <c r="AB75">
        <f t="shared" si="42"/>
        <v>4648.5535541666668</v>
      </c>
      <c r="AC75">
        <f t="shared" si="43"/>
        <v>4659.8991100000003</v>
      </c>
      <c r="AF75">
        <f t="shared" si="48"/>
        <v>1775149500</v>
      </c>
      <c r="AG75" t="str">
        <f t="shared" si="49"/>
        <v>XAUUSD</v>
      </c>
      <c r="AH75" t="str">
        <f t="shared" si="50"/>
        <v>M5</v>
      </c>
      <c r="AI75" s="19">
        <f t="shared" si="44"/>
        <v>4662.91</v>
      </c>
      <c r="AJ75" s="19">
        <f t="shared" si="45"/>
        <v>4667.2428174999995</v>
      </c>
      <c r="AK75" s="19">
        <f t="shared" si="46"/>
        <v>4663.4396416666668</v>
      </c>
      <c r="AL75" s="19">
        <f t="shared" si="51"/>
        <v>3.8031758333327161</v>
      </c>
      <c r="AM75" s="28" t="str">
        <f t="shared" si="47"/>
        <v>Bullish</v>
      </c>
      <c r="AN75" s="28" t="str">
        <f t="shared" si="52"/>
        <v>Bullish</v>
      </c>
      <c r="AO75">
        <f>IF(Z75&lt;&gt;"",Z75,"")</f>
        <v>4680.2212675000001</v>
      </c>
      <c r="AP75">
        <f>IF(AB75&lt;&gt;"",AB75,"")</f>
        <v>4648.5535541666668</v>
      </c>
      <c r="AQ75">
        <f t="shared" si="23"/>
        <v>2</v>
      </c>
      <c r="AR75" s="16">
        <f>IF(SLOPE($AO$62:$AO$73,$AQ$62:$AQ$73)&gt;0,MIN(3,ABS(SLOPE($AO$62:$AO$73,$AQ$62:$AQ$73))),IF(SLOPE($AO$62:$AO$73,$AQ$62:$AQ$73)&lt;-0.5,-0.5,0))</f>
        <v>1.9553333333298051E-2</v>
      </c>
      <c r="AS75" s="16">
        <f>IF(SLOPE($AP$62:$AP$73,$AQ$62:$AQ$73)&lt;0,MAX(-3,-ABS(SLOPE($AP$62:$AP$73,$AQ$62:$AQ$73))),IF(SLOPE($AP$62:$AP$73,$AQ$62:$AQ$73)&gt;0.5,0.5,0))</f>
        <v>0</v>
      </c>
      <c r="AT75" s="21">
        <f>($AO$74+(AR75*(AQ75-1)))</f>
        <v>4680.4523433333334</v>
      </c>
      <c r="AU75" s="21">
        <f>($AP$74+(AS75*(AQ75-1)))</f>
        <v>4648.53917</v>
      </c>
      <c r="AV75" s="18">
        <f>IF(AR75&gt;0,AT75+AR75,AT75)</f>
        <v>4680.4718966666669</v>
      </c>
      <c r="AW75" s="18">
        <f>IF(AS75&lt;0,AU75+AS75,AU75)</f>
        <v>4648.53917</v>
      </c>
      <c r="AY75">
        <f t="shared" si="26"/>
        <v>0.25062916666684032</v>
      </c>
      <c r="AZ75">
        <f t="shared" si="27"/>
        <v>-1.4384166666786768E-2</v>
      </c>
      <c r="BB75" s="19">
        <f t="shared" si="20"/>
        <v>1775149500</v>
      </c>
      <c r="BC75" s="19" t="str">
        <f t="shared" si="21"/>
        <v>XAUUSD</v>
      </c>
      <c r="BD75" s="19" t="str">
        <f t="shared" si="22"/>
        <v>M5</v>
      </c>
      <c r="BE75">
        <f>V75</f>
        <v>4667.2428174999995</v>
      </c>
      <c r="BF75">
        <f>W75</f>
        <v>4663.4396416666668</v>
      </c>
      <c r="BG75">
        <f>X75</f>
        <v>4663.5222599999997</v>
      </c>
      <c r="BH75">
        <f>Y75</f>
        <v>4663.4453899999999</v>
      </c>
      <c r="BI75">
        <f t="shared" si="28"/>
        <v>4680.4718966666669</v>
      </c>
      <c r="BJ75">
        <f t="shared" si="29"/>
        <v>4648.53917</v>
      </c>
    </row>
    <row r="76" spans="1:62" x14ac:dyDescent="0.55000000000000004">
      <c r="A76">
        <f>ALGLIB_SSA_XAUUSD!J76</f>
        <v>1775149800</v>
      </c>
      <c r="B76" t="str">
        <f>_xlfn.XLOOKUP($A76,ALGLIB_SSA_XAUUSD!$A$2:$A$1001,ALGLIB_SSA_XAUUSD!$B$2:$B$1001,"",0)</f>
        <v/>
      </c>
      <c r="C76" t="str">
        <f>_xlfn.XLOOKUP($A76,ALGLIB_SSA_XAUUSD!$A$2:$A$1001,ALGLIB_SSA_XAUUSD!$C$2:$C$1001,"",0)</f>
        <v/>
      </c>
      <c r="D76" s="1">
        <f>D74+(D86-D74)*2/12</f>
        <v>4652.0983333333334</v>
      </c>
      <c r="E76" s="1">
        <f>E74+(E86-E74)*2/12</f>
        <v>4667.0750549999993</v>
      </c>
      <c r="F76" s="1">
        <f>F74+(F86-F74)*2/12</f>
        <v>4663.5247633333329</v>
      </c>
      <c r="G76" s="1">
        <f>G74+(G86-G74)*2/12</f>
        <v>4680.0097449999994</v>
      </c>
      <c r="H76" s="1">
        <f>H74+(H86-H74)*2/12</f>
        <v>4648.5679383333336</v>
      </c>
      <c r="I76" t="str">
        <f>_xlfn.XLOOKUP($A76,ALGLIB_SSA_XAUUSD!$J$2:$J$1001,ALGLIB_SSA_XAUUSD!$K$2:$K$1001,"",0)</f>
        <v>XAUUSD</v>
      </c>
      <c r="J76" t="str">
        <f>_xlfn.XLOOKUP($A76,ALGLIB_SSA_XAUUSD!$J$2:$J$1001,ALGLIB_SSA_XAUUSD!$L$2:$L$1001,"",0)</f>
        <v>M5</v>
      </c>
      <c r="K76">
        <f>_xlfn.XLOOKUP($A76,ALGLIB_SSA_XAUUSD!$J$2:$J$1001,ALGLIB_SSA_XAUUSD!$M$2:$M$1001,"",0)</f>
        <v>4663.9799999999996</v>
      </c>
      <c r="L76">
        <f>_xlfn.XLOOKUP($A76,ALGLIB_SSA_XAUUSD!$J$2:$J$1001,ALGLIB_SSA_XAUUSD!$N$2:$N$1001,"",0)</f>
        <v>4662.3518000000004</v>
      </c>
      <c r="M76">
        <f>_xlfn.XLOOKUP($A76,ALGLIB_SSA_XAUUSD!$J$2:$J$1001,ALGLIB_SSA_XAUUSD!$O$2:$O$1001,"",0)</f>
        <v>4662.8986000000004</v>
      </c>
      <c r="N76">
        <f>_xlfn.XLOOKUP($A76,ALGLIB_SSA_XAUUSD!$J$2:$J$1001,ALGLIB_SSA_XAUUSD!$P$2:$P$1001,"",0)</f>
        <v>4665.92155</v>
      </c>
      <c r="O76">
        <f>_xlfn.XLOOKUP($A76,ALGLIB_SSA_XAUUSD!$J$2:$J$1001,ALGLIB_SSA_XAUUSD!$Q$2:$Q$1001,"",0)</f>
        <v>4658.6838699999998</v>
      </c>
      <c r="R76">
        <f t="shared" si="36"/>
        <v>1775149800</v>
      </c>
      <c r="S76" t="str">
        <f t="shared" si="37"/>
        <v>XAUUSD</v>
      </c>
      <c r="T76" t="str">
        <f t="shared" si="37"/>
        <v>M5</v>
      </c>
      <c r="U76">
        <f t="shared" si="37"/>
        <v>4663.9799999999996</v>
      </c>
      <c r="V76">
        <f t="shared" si="38"/>
        <v>4667.0750549999993</v>
      </c>
      <c r="W76">
        <f t="shared" si="38"/>
        <v>4663.5247633333329</v>
      </c>
      <c r="X76">
        <f t="shared" si="39"/>
        <v>4662.3518000000004</v>
      </c>
      <c r="Y76">
        <f t="shared" si="39"/>
        <v>4662.8986000000004</v>
      </c>
      <c r="Z76">
        <f t="shared" si="40"/>
        <v>4680.0097449999994</v>
      </c>
      <c r="AA76">
        <f t="shared" si="41"/>
        <v>4665.92155</v>
      </c>
      <c r="AB76">
        <f t="shared" si="42"/>
        <v>4648.5679383333336</v>
      </c>
      <c r="AC76">
        <f t="shared" si="43"/>
        <v>4658.6838699999998</v>
      </c>
      <c r="AF76">
        <f t="shared" si="48"/>
        <v>1775149800</v>
      </c>
      <c r="AG76" t="str">
        <f t="shared" si="49"/>
        <v>XAUUSD</v>
      </c>
      <c r="AH76" t="str">
        <f t="shared" si="50"/>
        <v>M5</v>
      </c>
      <c r="AI76" s="19">
        <f t="shared" si="44"/>
        <v>4663.9799999999996</v>
      </c>
      <c r="AJ76" s="19">
        <f t="shared" si="45"/>
        <v>4667.0750549999993</v>
      </c>
      <c r="AK76" s="19">
        <f t="shared" si="46"/>
        <v>4663.5247633333329</v>
      </c>
      <c r="AL76" s="19">
        <f t="shared" si="51"/>
        <v>3.5502916666664532</v>
      </c>
      <c r="AM76" s="28" t="str">
        <f t="shared" si="47"/>
        <v>Bullish</v>
      </c>
      <c r="AN76" s="28" t="str">
        <f t="shared" si="52"/>
        <v>Bullish</v>
      </c>
      <c r="AO76">
        <f>IF(Z76&lt;&gt;"",Z76,"")</f>
        <v>4680.0097449999994</v>
      </c>
      <c r="AP76">
        <f>IF(AB76&lt;&gt;"",AB76,"")</f>
        <v>4648.5679383333336</v>
      </c>
      <c r="AQ76">
        <f t="shared" si="23"/>
        <v>3</v>
      </c>
      <c r="AR76" s="16">
        <f>IF(SLOPE($AO$62:$AO$73,$AQ$62:$AQ$73)&gt;0,MIN(3,ABS(SLOPE($AO$62:$AO$73,$AQ$62:$AQ$73))),IF(SLOPE($AO$62:$AO$73,$AQ$62:$AQ$73)&lt;-0.5,-0.5,0))</f>
        <v>1.9553333333298051E-2</v>
      </c>
      <c r="AS76" s="16">
        <f>IF(SLOPE($AP$62:$AP$73,$AQ$62:$AQ$73)&lt;0,MAX(-3,-ABS(SLOPE($AP$62:$AP$73,$AQ$62:$AQ$73))),IF(SLOPE($AP$62:$AP$73,$AQ$62:$AQ$73)&gt;0.5,0.5,0))</f>
        <v>0</v>
      </c>
      <c r="AT76" s="21">
        <f>($AO$74+(AR76*(AQ76-1)))</f>
        <v>4680.471896666666</v>
      </c>
      <c r="AU76" s="21">
        <f>($AP$74+(AS76*(AQ76-1)))</f>
        <v>4648.53917</v>
      </c>
      <c r="AV76" s="18">
        <f>IF(AR76&gt;0,AT76+AR76,AT76)</f>
        <v>4680.4914499999995</v>
      </c>
      <c r="AW76" s="18">
        <f>IF(AS76&lt;0,AU76+AS76,AU76)</f>
        <v>4648.53917</v>
      </c>
      <c r="AY76">
        <f t="shared" si="26"/>
        <v>0.48170500000014727</v>
      </c>
      <c r="AZ76">
        <f t="shared" si="27"/>
        <v>-2.8768333333573537E-2</v>
      </c>
      <c r="BB76" s="19">
        <f t="shared" si="20"/>
        <v>1775149800</v>
      </c>
      <c r="BC76" s="19" t="str">
        <f t="shared" si="21"/>
        <v>XAUUSD</v>
      </c>
      <c r="BD76" s="19" t="str">
        <f t="shared" si="22"/>
        <v>M5</v>
      </c>
      <c r="BE76">
        <f>V76</f>
        <v>4667.0750549999993</v>
      </c>
      <c r="BF76">
        <f>W76</f>
        <v>4663.5247633333329</v>
      </c>
      <c r="BG76">
        <f>X76</f>
        <v>4662.3518000000004</v>
      </c>
      <c r="BH76">
        <f>Y76</f>
        <v>4662.8986000000004</v>
      </c>
      <c r="BI76">
        <f t="shared" si="28"/>
        <v>4680.4914499999995</v>
      </c>
      <c r="BJ76">
        <f t="shared" si="29"/>
        <v>4648.53917</v>
      </c>
    </row>
    <row r="77" spans="1:62" x14ac:dyDescent="0.55000000000000004">
      <c r="A77">
        <f>ALGLIB_SSA_XAUUSD!J77</f>
        <v>1775150100</v>
      </c>
      <c r="B77" t="str">
        <f>_xlfn.XLOOKUP($A77,ALGLIB_SSA_XAUUSD!$A$2:$A$1001,ALGLIB_SSA_XAUUSD!$B$2:$B$1001,"",0)</f>
        <v/>
      </c>
      <c r="C77" t="str">
        <f>_xlfn.XLOOKUP($A77,ALGLIB_SSA_XAUUSD!$A$2:$A$1001,ALGLIB_SSA_XAUUSD!$C$2:$C$1001,"",0)</f>
        <v/>
      </c>
      <c r="D77" s="1">
        <f>D74+(D86-D74)*3/12</f>
        <v>4653.7425000000003</v>
      </c>
      <c r="E77" s="1">
        <f>E74+(E86-E74)*3/12</f>
        <v>4666.9072925</v>
      </c>
      <c r="F77" s="1">
        <f>F74+(F86-F74)*3/12</f>
        <v>4663.6098849999998</v>
      </c>
      <c r="G77" s="1">
        <f>G74+(G86-G74)*3/12</f>
        <v>4679.7982224999996</v>
      </c>
      <c r="H77" s="1">
        <f>H74+(H86-H74)*3/12</f>
        <v>4648.5823225000004</v>
      </c>
      <c r="I77" t="str">
        <f>_xlfn.XLOOKUP($A77,ALGLIB_SSA_XAUUSD!$J$2:$J$1001,ALGLIB_SSA_XAUUSD!$K$2:$K$1001,"",0)</f>
        <v>XAUUSD</v>
      </c>
      <c r="J77" t="str">
        <f>_xlfn.XLOOKUP($A77,ALGLIB_SSA_XAUUSD!$J$2:$J$1001,ALGLIB_SSA_XAUUSD!$L$2:$L$1001,"",0)</f>
        <v>M5</v>
      </c>
      <c r="K77">
        <f>_xlfn.XLOOKUP($A77,ALGLIB_SSA_XAUUSD!$J$2:$J$1001,ALGLIB_SSA_XAUUSD!$M$2:$M$1001,"",0)</f>
        <v>4662.1499999999996</v>
      </c>
      <c r="L77">
        <f>_xlfn.XLOOKUP($A77,ALGLIB_SSA_XAUUSD!$J$2:$J$1001,ALGLIB_SSA_XAUUSD!$N$2:$N$1001,"",0)</f>
        <v>4660.6304799999998</v>
      </c>
      <c r="M77">
        <f>_xlfn.XLOOKUP($A77,ALGLIB_SSA_XAUUSD!$J$2:$J$1001,ALGLIB_SSA_XAUUSD!$O$2:$O$1001,"",0)</f>
        <v>4661.7645400000001</v>
      </c>
      <c r="N77">
        <f>_xlfn.XLOOKUP($A77,ALGLIB_SSA_XAUUSD!$J$2:$J$1001,ALGLIB_SSA_XAUUSD!$P$2:$P$1001,"",0)</f>
        <v>4664.3222800000003</v>
      </c>
      <c r="O77">
        <f>_xlfn.XLOOKUP($A77,ALGLIB_SSA_XAUUSD!$J$2:$J$1001,ALGLIB_SSA_XAUUSD!$Q$2:$Q$1001,"",0)</f>
        <v>4656.9564499999997</v>
      </c>
      <c r="R77">
        <f t="shared" si="36"/>
        <v>1775150100</v>
      </c>
      <c r="S77" t="str">
        <f t="shared" si="37"/>
        <v>XAUUSD</v>
      </c>
      <c r="T77" t="str">
        <f t="shared" si="37"/>
        <v>M5</v>
      </c>
      <c r="U77">
        <f t="shared" si="37"/>
        <v>4662.1499999999996</v>
      </c>
      <c r="V77">
        <f t="shared" si="38"/>
        <v>4666.9072925</v>
      </c>
      <c r="W77">
        <f t="shared" si="38"/>
        <v>4663.6098849999998</v>
      </c>
      <c r="X77">
        <f t="shared" si="39"/>
        <v>4660.6304799999998</v>
      </c>
      <c r="Y77">
        <f t="shared" si="39"/>
        <v>4661.7645400000001</v>
      </c>
      <c r="Z77">
        <f t="shared" si="40"/>
        <v>4679.7982224999996</v>
      </c>
      <c r="AA77">
        <f t="shared" si="41"/>
        <v>4664.3222800000003</v>
      </c>
      <c r="AB77">
        <f t="shared" si="42"/>
        <v>4648.5823225000004</v>
      </c>
      <c r="AC77">
        <f t="shared" si="43"/>
        <v>4656.9564499999997</v>
      </c>
      <c r="AF77">
        <f t="shared" si="48"/>
        <v>1775150100</v>
      </c>
      <c r="AG77" t="str">
        <f t="shared" si="49"/>
        <v>XAUUSD</v>
      </c>
      <c r="AH77" t="str">
        <f t="shared" si="50"/>
        <v>M5</v>
      </c>
      <c r="AI77" s="19">
        <f t="shared" si="44"/>
        <v>4662.1499999999996</v>
      </c>
      <c r="AJ77" s="19">
        <f t="shared" si="45"/>
        <v>4666.9072925</v>
      </c>
      <c r="AK77" s="19">
        <f t="shared" si="46"/>
        <v>4663.6098849999998</v>
      </c>
      <c r="AL77" s="19">
        <f t="shared" si="51"/>
        <v>3.2974075000001903</v>
      </c>
      <c r="AM77" s="28" t="str">
        <f t="shared" si="47"/>
        <v>Bullish</v>
      </c>
      <c r="AN77" s="28" t="str">
        <f t="shared" si="52"/>
        <v>Bullish</v>
      </c>
      <c r="AO77">
        <f>IF(Z77&lt;&gt;"",Z77,"")</f>
        <v>4679.7982224999996</v>
      </c>
      <c r="AP77">
        <f>IF(AB77&lt;&gt;"",AB77,"")</f>
        <v>4648.5823225000004</v>
      </c>
      <c r="AQ77">
        <f t="shared" si="23"/>
        <v>4</v>
      </c>
      <c r="AR77" s="16">
        <f>IF(SLOPE($AO$62:$AO$73,$AQ$62:$AQ$73)&gt;0,MIN(3,ABS(SLOPE($AO$62:$AO$73,$AQ$62:$AQ$73))),IF(SLOPE($AO$62:$AO$73,$AQ$62:$AQ$73)&lt;-0.5,-0.5,0))</f>
        <v>1.9553333333298051E-2</v>
      </c>
      <c r="AS77" s="16">
        <f>IF(SLOPE($AP$62:$AP$73,$AQ$62:$AQ$73)&lt;0,MAX(-3,-ABS(SLOPE($AP$62:$AP$73,$AQ$62:$AQ$73))),IF(SLOPE($AP$62:$AP$73,$AQ$62:$AQ$73)&gt;0.5,0.5,0))</f>
        <v>0</v>
      </c>
      <c r="AT77" s="21">
        <f>($AO$74+(AR77*(AQ77-1)))</f>
        <v>4680.4914499999995</v>
      </c>
      <c r="AU77" s="21">
        <f>($AP$74+(AS77*(AQ77-1)))</f>
        <v>4648.53917</v>
      </c>
      <c r="AV77" s="18">
        <f>IF(AR77&gt;0,AT77+AR77,AT77)</f>
        <v>4680.5110033333331</v>
      </c>
      <c r="AW77" s="18">
        <f>IF(AS77&lt;0,AU77+AS77,AU77)</f>
        <v>4648.53917</v>
      </c>
      <c r="AY77">
        <f t="shared" si="26"/>
        <v>0.71278083333345421</v>
      </c>
      <c r="AZ77">
        <f t="shared" si="27"/>
        <v>-4.3152500000360305E-2</v>
      </c>
      <c r="BB77" s="19">
        <f t="shared" si="20"/>
        <v>1775150100</v>
      </c>
      <c r="BC77" s="19" t="str">
        <f t="shared" si="21"/>
        <v>XAUUSD</v>
      </c>
      <c r="BD77" s="19" t="str">
        <f t="shared" si="22"/>
        <v>M5</v>
      </c>
      <c r="BE77">
        <f>V77</f>
        <v>4666.9072925</v>
      </c>
      <c r="BF77">
        <f>W77</f>
        <v>4663.6098849999998</v>
      </c>
      <c r="BG77">
        <f>X77</f>
        <v>4660.6304799999998</v>
      </c>
      <c r="BH77">
        <f>Y77</f>
        <v>4661.7645400000001</v>
      </c>
      <c r="BI77">
        <f t="shared" si="28"/>
        <v>4680.5110033333331</v>
      </c>
      <c r="BJ77">
        <f t="shared" si="29"/>
        <v>4648.53917</v>
      </c>
    </row>
    <row r="78" spans="1:62" x14ac:dyDescent="0.55000000000000004">
      <c r="A78">
        <f>ALGLIB_SSA_XAUUSD!J78</f>
        <v>1775150400</v>
      </c>
      <c r="B78" t="str">
        <f>_xlfn.XLOOKUP($A78,ALGLIB_SSA_XAUUSD!$A$2:$A$1001,ALGLIB_SSA_XAUUSD!$B$2:$B$1001,"",0)</f>
        <v/>
      </c>
      <c r="C78" t="str">
        <f>_xlfn.XLOOKUP($A78,ALGLIB_SSA_XAUUSD!$A$2:$A$1001,ALGLIB_SSA_XAUUSD!$C$2:$C$1001,"",0)</f>
        <v/>
      </c>
      <c r="D78" s="1">
        <f>D74+(D86-D74)*4/12</f>
        <v>4655.3866666666672</v>
      </c>
      <c r="E78" s="1">
        <f>E74+(E86-E74)*4/12</f>
        <v>4666.7395299999998</v>
      </c>
      <c r="F78" s="1">
        <f>F74+(F86-F74)*4/12</f>
        <v>4663.6950066666668</v>
      </c>
      <c r="G78" s="1">
        <f>G74+(G86-G74)*4/12</f>
        <v>4679.5866999999998</v>
      </c>
      <c r="H78" s="1">
        <f>H74+(H86-H74)*4/12</f>
        <v>4648.5967066666663</v>
      </c>
      <c r="I78" t="str">
        <f>_xlfn.XLOOKUP($A78,ALGLIB_SSA_XAUUSD!$J$2:$J$1001,ALGLIB_SSA_XAUUSD!$K$2:$K$1001,"",0)</f>
        <v>XAUUSD</v>
      </c>
      <c r="J78" t="str">
        <f>_xlfn.XLOOKUP($A78,ALGLIB_SSA_XAUUSD!$J$2:$J$1001,ALGLIB_SSA_XAUUSD!$L$2:$L$1001,"",0)</f>
        <v>M5</v>
      </c>
      <c r="K78">
        <f>_xlfn.XLOOKUP($A78,ALGLIB_SSA_XAUUSD!$J$2:$J$1001,ALGLIB_SSA_XAUUSD!$M$2:$M$1001,"",0)</f>
        <v>4663.71</v>
      </c>
      <c r="L78">
        <f>_xlfn.XLOOKUP($A78,ALGLIB_SSA_XAUUSD!$J$2:$J$1001,ALGLIB_SSA_XAUUSD!$N$2:$N$1001,"",0)</f>
        <v>4658.5893999999998</v>
      </c>
      <c r="M78">
        <f>_xlfn.XLOOKUP($A78,ALGLIB_SSA_XAUUSD!$J$2:$J$1001,ALGLIB_SSA_XAUUSD!$O$2:$O$1001,"",0)</f>
        <v>4660.1769700000004</v>
      </c>
      <c r="N78">
        <f>_xlfn.XLOOKUP($A78,ALGLIB_SSA_XAUUSD!$J$2:$J$1001,ALGLIB_SSA_XAUUSD!$P$2:$P$1001,"",0)</f>
        <v>4662.42616</v>
      </c>
      <c r="O78">
        <f>_xlfn.XLOOKUP($A78,ALGLIB_SSA_XAUUSD!$J$2:$J$1001,ALGLIB_SSA_XAUUSD!$Q$2:$Q$1001,"",0)</f>
        <v>4654.8345799999997</v>
      </c>
      <c r="R78">
        <f t="shared" si="36"/>
        <v>1775150400</v>
      </c>
      <c r="S78" t="str">
        <f t="shared" si="37"/>
        <v>XAUUSD</v>
      </c>
      <c r="T78" t="str">
        <f t="shared" si="37"/>
        <v>M5</v>
      </c>
      <c r="U78">
        <f t="shared" si="37"/>
        <v>4663.71</v>
      </c>
      <c r="V78">
        <f t="shared" si="38"/>
        <v>4666.7395299999998</v>
      </c>
      <c r="W78">
        <f t="shared" si="38"/>
        <v>4663.6950066666668</v>
      </c>
      <c r="X78">
        <f t="shared" si="39"/>
        <v>4658.5893999999998</v>
      </c>
      <c r="Y78">
        <f t="shared" si="39"/>
        <v>4660.1769700000004</v>
      </c>
      <c r="Z78">
        <f t="shared" si="40"/>
        <v>4679.5866999999998</v>
      </c>
      <c r="AA78">
        <f t="shared" si="41"/>
        <v>4662.42616</v>
      </c>
      <c r="AB78">
        <f t="shared" si="42"/>
        <v>4648.5967066666663</v>
      </c>
      <c r="AC78">
        <f t="shared" si="43"/>
        <v>4654.8345799999997</v>
      </c>
      <c r="AF78">
        <f t="shared" si="48"/>
        <v>1775150400</v>
      </c>
      <c r="AG78" t="str">
        <f t="shared" si="49"/>
        <v>XAUUSD</v>
      </c>
      <c r="AH78" t="str">
        <f t="shared" si="50"/>
        <v>M5</v>
      </c>
      <c r="AI78" s="19">
        <f t="shared" si="44"/>
        <v>4663.71</v>
      </c>
      <c r="AJ78" s="19">
        <f t="shared" si="45"/>
        <v>4666.7395299999998</v>
      </c>
      <c r="AK78" s="19">
        <f t="shared" si="46"/>
        <v>4663.6950066666668</v>
      </c>
      <c r="AL78" s="19">
        <f t="shared" si="51"/>
        <v>3.0445233333330179</v>
      </c>
      <c r="AM78" s="28" t="str">
        <f t="shared" si="47"/>
        <v>Bullish</v>
      </c>
      <c r="AN78" s="28" t="str">
        <f t="shared" si="52"/>
        <v>Bullish</v>
      </c>
      <c r="AO78">
        <f>IF(Z78&lt;&gt;"",Z78,"")</f>
        <v>4679.5866999999998</v>
      </c>
      <c r="AP78">
        <f>IF(AB78&lt;&gt;"",AB78,"")</f>
        <v>4648.5967066666663</v>
      </c>
      <c r="AQ78">
        <f t="shared" si="23"/>
        <v>5</v>
      </c>
      <c r="AR78" s="16">
        <f>IF(SLOPE($AO$62:$AO$73,$AQ$62:$AQ$73)&gt;0,MIN(3,ABS(SLOPE($AO$62:$AO$73,$AQ$62:$AQ$73))),IF(SLOPE($AO$62:$AO$73,$AQ$62:$AQ$73)&lt;-0.5,-0.5,0))</f>
        <v>1.9553333333298051E-2</v>
      </c>
      <c r="AS78" s="16">
        <f>IF(SLOPE($AP$62:$AP$73,$AQ$62:$AQ$73)&lt;0,MAX(-3,-ABS(SLOPE($AP$62:$AP$73,$AQ$62:$AQ$73))),IF(SLOPE($AP$62:$AP$73,$AQ$62:$AQ$73)&gt;0.5,0.5,0))</f>
        <v>0</v>
      </c>
      <c r="AT78" s="21">
        <f>($AO$74+(AR78*(AQ78-1)))</f>
        <v>4680.5110033333331</v>
      </c>
      <c r="AU78" s="21">
        <f>($AP$74+(AS78*(AQ78-1)))</f>
        <v>4648.53917</v>
      </c>
      <c r="AV78" s="18">
        <f>IF(AR78&gt;0,AT78+AR78,AT78)</f>
        <v>4680.5305566666666</v>
      </c>
      <c r="AW78" s="18">
        <f>IF(AS78&lt;0,AU78+AS78,AU78)</f>
        <v>4648.53917</v>
      </c>
      <c r="AY78">
        <f t="shared" si="26"/>
        <v>0.94385666666676116</v>
      </c>
      <c r="AZ78">
        <f t="shared" si="27"/>
        <v>-5.7536666666237579E-2</v>
      </c>
      <c r="BB78" s="19">
        <f t="shared" ref="BB78:BB141" si="53">AF78</f>
        <v>1775150400</v>
      </c>
      <c r="BC78" s="19" t="str">
        <f t="shared" ref="BC78:BC141" si="54">AG78</f>
        <v>XAUUSD</v>
      </c>
      <c r="BD78" s="19" t="str">
        <f t="shared" ref="BD78:BD141" si="55">AH78</f>
        <v>M5</v>
      </c>
      <c r="BE78">
        <f>V78</f>
        <v>4666.7395299999998</v>
      </c>
      <c r="BF78">
        <f>W78</f>
        <v>4663.6950066666668</v>
      </c>
      <c r="BG78">
        <f>X78</f>
        <v>4658.5893999999998</v>
      </c>
      <c r="BH78">
        <f>Y78</f>
        <v>4660.1769700000004</v>
      </c>
      <c r="BI78">
        <f t="shared" si="28"/>
        <v>4680.5305566666666</v>
      </c>
      <c r="BJ78">
        <f t="shared" si="29"/>
        <v>4648.53917</v>
      </c>
    </row>
    <row r="79" spans="1:62" x14ac:dyDescent="0.55000000000000004">
      <c r="A79">
        <f>ALGLIB_SSA_XAUUSD!J79</f>
        <v>1775150700</v>
      </c>
      <c r="B79" t="str">
        <f>_xlfn.XLOOKUP($A79,ALGLIB_SSA_XAUUSD!$A$2:$A$1001,ALGLIB_SSA_XAUUSD!$B$2:$B$1001,"",0)</f>
        <v/>
      </c>
      <c r="C79" t="str">
        <f>_xlfn.XLOOKUP($A79,ALGLIB_SSA_XAUUSD!$A$2:$A$1001,ALGLIB_SSA_XAUUSD!$C$2:$C$1001,"",0)</f>
        <v/>
      </c>
      <c r="D79" s="1">
        <f>D74+(D86-D74)*5/12</f>
        <v>4657.0308333333332</v>
      </c>
      <c r="E79" s="1">
        <f>E74+(E86-E74)*5/12</f>
        <v>4666.5717674999996</v>
      </c>
      <c r="F79" s="1">
        <f>F74+(F86-F74)*5/12</f>
        <v>4663.7801283333329</v>
      </c>
      <c r="G79" s="1">
        <f>G74+(G86-G74)*5/12</f>
        <v>4679.3751775000001</v>
      </c>
      <c r="H79" s="1">
        <f>H74+(H86-H74)*5/12</f>
        <v>4648.611090833333</v>
      </c>
      <c r="I79" t="str">
        <f>_xlfn.XLOOKUP($A79,ALGLIB_SSA_XAUUSD!$J$2:$J$1001,ALGLIB_SSA_XAUUSD!$K$2:$K$1001,"",0)</f>
        <v>XAUUSD</v>
      </c>
      <c r="J79" t="str">
        <f>_xlfn.XLOOKUP($A79,ALGLIB_SSA_XAUUSD!$J$2:$J$1001,ALGLIB_SSA_XAUUSD!$L$2:$L$1001,"",0)</f>
        <v>M5</v>
      </c>
      <c r="K79">
        <f>_xlfn.XLOOKUP($A79,ALGLIB_SSA_XAUUSD!$J$2:$J$1001,ALGLIB_SSA_XAUUSD!$M$2:$M$1001,"",0)</f>
        <v>4651.84</v>
      </c>
      <c r="L79">
        <f>_xlfn.XLOOKUP($A79,ALGLIB_SSA_XAUUSD!$J$2:$J$1001,ALGLIB_SSA_XAUUSD!$N$2:$N$1001,"",0)</f>
        <v>4656.3872799999999</v>
      </c>
      <c r="M79">
        <f>_xlfn.XLOOKUP($A79,ALGLIB_SSA_XAUUSD!$J$2:$J$1001,ALGLIB_SSA_XAUUSD!$O$2:$O$1001,"",0)</f>
        <v>4658.2821199999998</v>
      </c>
      <c r="N79">
        <f>_xlfn.XLOOKUP($A79,ALGLIB_SSA_XAUUSD!$J$2:$J$1001,ALGLIB_SSA_XAUUSD!$P$2:$P$1001,"",0)</f>
        <v>4660.3934099999997</v>
      </c>
      <c r="O79">
        <f>_xlfn.XLOOKUP($A79,ALGLIB_SSA_XAUUSD!$J$2:$J$1001,ALGLIB_SSA_XAUUSD!$Q$2:$Q$1001,"",0)</f>
        <v>4652.5450199999996</v>
      </c>
      <c r="R79">
        <f t="shared" si="36"/>
        <v>1775150700</v>
      </c>
      <c r="S79" t="str">
        <f t="shared" si="37"/>
        <v>XAUUSD</v>
      </c>
      <c r="T79" t="str">
        <f t="shared" si="37"/>
        <v>M5</v>
      </c>
      <c r="U79">
        <f t="shared" si="37"/>
        <v>4651.84</v>
      </c>
      <c r="V79">
        <f t="shared" si="38"/>
        <v>4666.5717674999996</v>
      </c>
      <c r="W79">
        <f t="shared" si="38"/>
        <v>4663.7801283333329</v>
      </c>
      <c r="X79">
        <f t="shared" si="39"/>
        <v>4656.3872799999999</v>
      </c>
      <c r="Y79">
        <f t="shared" si="39"/>
        <v>4658.2821199999998</v>
      </c>
      <c r="Z79">
        <f t="shared" si="40"/>
        <v>4679.3751775000001</v>
      </c>
      <c r="AA79">
        <f t="shared" si="41"/>
        <v>4660.3934099999997</v>
      </c>
      <c r="AB79">
        <f t="shared" si="42"/>
        <v>4648.611090833333</v>
      </c>
      <c r="AC79">
        <f t="shared" si="43"/>
        <v>4652.5450199999996</v>
      </c>
      <c r="AF79">
        <f t="shared" si="48"/>
        <v>1775150700</v>
      </c>
      <c r="AG79" t="str">
        <f t="shared" si="49"/>
        <v>XAUUSD</v>
      </c>
      <c r="AH79" t="str">
        <f t="shared" si="50"/>
        <v>M5</v>
      </c>
      <c r="AI79" s="19">
        <f t="shared" si="44"/>
        <v>4651.84</v>
      </c>
      <c r="AJ79" s="19">
        <f t="shared" si="45"/>
        <v>4666.5717674999996</v>
      </c>
      <c r="AK79" s="19">
        <f t="shared" si="46"/>
        <v>4663.7801283333329</v>
      </c>
      <c r="AL79" s="19">
        <f t="shared" si="51"/>
        <v>2.791639166666755</v>
      </c>
      <c r="AM79" s="28" t="str">
        <f t="shared" si="47"/>
        <v>Bullish</v>
      </c>
      <c r="AN79" s="28" t="str">
        <f t="shared" si="52"/>
        <v>Bullish</v>
      </c>
      <c r="AO79">
        <f>IF(Z79&lt;&gt;"",Z79,"")</f>
        <v>4679.3751775000001</v>
      </c>
      <c r="AP79">
        <f>IF(AB79&lt;&gt;"",AB79,"")</f>
        <v>4648.611090833333</v>
      </c>
      <c r="AQ79">
        <f t="shared" ref="AQ79:AQ142" si="56">IF(AQ78+1=13,1,AQ78+1)</f>
        <v>6</v>
      </c>
      <c r="AR79" s="16">
        <f>IF(SLOPE($AO$62:$AO$73,$AQ$62:$AQ$73)&gt;0,MIN(3,ABS(SLOPE($AO$62:$AO$73,$AQ$62:$AQ$73))),IF(SLOPE($AO$62:$AO$73,$AQ$62:$AQ$73)&lt;-0.5,-0.5,0))</f>
        <v>1.9553333333298051E-2</v>
      </c>
      <c r="AS79" s="16">
        <f>IF(SLOPE($AP$62:$AP$73,$AQ$62:$AQ$73)&lt;0,MAX(-3,-ABS(SLOPE($AP$62:$AP$73,$AQ$62:$AQ$73))),IF(SLOPE($AP$62:$AP$73,$AQ$62:$AQ$73)&gt;0.5,0.5,0))</f>
        <v>0</v>
      </c>
      <c r="AT79" s="21">
        <f>($AO$74+(AR79*(AQ79-1)))</f>
        <v>4680.5305566666666</v>
      </c>
      <c r="AU79" s="21">
        <f>($AP$74+(AS79*(AQ79-1)))</f>
        <v>4648.53917</v>
      </c>
      <c r="AV79" s="18">
        <f>IF(AR79&gt;0,AT79+AR79,AT79)</f>
        <v>4680.5501100000001</v>
      </c>
      <c r="AW79" s="18">
        <f>IF(AS79&lt;0,AU79+AS79,AU79)</f>
        <v>4648.53917</v>
      </c>
      <c r="AY79">
        <f t="shared" ref="AY79:AY142" si="57">AV79-AO79</f>
        <v>1.1749325000000681</v>
      </c>
      <c r="AZ79">
        <f t="shared" ref="AZ79:AZ142" si="58">AW79-AP79</f>
        <v>-7.1920833333024348E-2</v>
      </c>
      <c r="BB79" s="19">
        <f t="shared" si="53"/>
        <v>1775150700</v>
      </c>
      <c r="BC79" s="19" t="str">
        <f t="shared" si="54"/>
        <v>XAUUSD</v>
      </c>
      <c r="BD79" s="19" t="str">
        <f t="shared" si="55"/>
        <v>M5</v>
      </c>
      <c r="BE79">
        <f>V79</f>
        <v>4666.5717674999996</v>
      </c>
      <c r="BF79">
        <f>W79</f>
        <v>4663.7801283333329</v>
      </c>
      <c r="BG79">
        <f>X79</f>
        <v>4656.3872799999999</v>
      </c>
      <c r="BH79">
        <f>Y79</f>
        <v>4658.2821199999998</v>
      </c>
      <c r="BI79">
        <f t="shared" si="28"/>
        <v>4680.5501100000001</v>
      </c>
      <c r="BJ79">
        <f t="shared" si="29"/>
        <v>4648.53917</v>
      </c>
    </row>
    <row r="80" spans="1:62" x14ac:dyDescent="0.55000000000000004">
      <c r="A80">
        <f>ALGLIB_SSA_XAUUSD!J80</f>
        <v>1775151000</v>
      </c>
      <c r="B80" t="str">
        <f>_xlfn.XLOOKUP($A80,ALGLIB_SSA_XAUUSD!$A$2:$A$1001,ALGLIB_SSA_XAUUSD!$B$2:$B$1001,"",0)</f>
        <v/>
      </c>
      <c r="C80" t="str">
        <f>_xlfn.XLOOKUP($A80,ALGLIB_SSA_XAUUSD!$A$2:$A$1001,ALGLIB_SSA_XAUUSD!$C$2:$C$1001,"",0)</f>
        <v/>
      </c>
      <c r="D80" s="1">
        <f>D74+(D86-D74)*6/12</f>
        <v>4658.6750000000002</v>
      </c>
      <c r="E80" s="1">
        <f>E74+(E86-E74)*6/12</f>
        <v>4666.4040050000003</v>
      </c>
      <c r="F80" s="1">
        <f>F74+(F86-F74)*6/12</f>
        <v>4663.8652499999998</v>
      </c>
      <c r="G80" s="1">
        <f>G74+(G86-G74)*6/12</f>
        <v>4679.1636550000003</v>
      </c>
      <c r="H80" s="1">
        <f>H74+(H86-H74)*6/12</f>
        <v>4648.6254749999998</v>
      </c>
      <c r="I80" t="str">
        <f>_xlfn.XLOOKUP($A80,ALGLIB_SSA_XAUUSD!$J$2:$J$1001,ALGLIB_SSA_XAUUSD!$K$2:$K$1001,"",0)</f>
        <v>XAUUSD</v>
      </c>
      <c r="J80" t="str">
        <f>_xlfn.XLOOKUP($A80,ALGLIB_SSA_XAUUSD!$J$2:$J$1001,ALGLIB_SSA_XAUUSD!$L$2:$L$1001,"",0)</f>
        <v>M5</v>
      </c>
      <c r="K80">
        <f>_xlfn.XLOOKUP($A80,ALGLIB_SSA_XAUUSD!$J$2:$J$1001,ALGLIB_SSA_XAUUSD!$M$2:$M$1001,"",0)</f>
        <v>4651.88</v>
      </c>
      <c r="L80">
        <f>_xlfn.XLOOKUP($A80,ALGLIB_SSA_XAUUSD!$J$2:$J$1001,ALGLIB_SSA_XAUUSD!$N$2:$N$1001,"",0)</f>
        <v>4654.5321800000002</v>
      </c>
      <c r="M80">
        <f>_xlfn.XLOOKUP($A80,ALGLIB_SSA_XAUUSD!$J$2:$J$1001,ALGLIB_SSA_XAUUSD!$O$2:$O$1001,"",0)</f>
        <v>4656.40715</v>
      </c>
      <c r="N80">
        <f>_xlfn.XLOOKUP($A80,ALGLIB_SSA_XAUUSD!$J$2:$J$1001,ALGLIB_SSA_XAUUSD!$P$2:$P$1001,"",0)</f>
        <v>4658.4268400000001</v>
      </c>
      <c r="O80">
        <f>_xlfn.XLOOKUP($A80,ALGLIB_SSA_XAUUSD!$J$2:$J$1001,ALGLIB_SSA_XAUUSD!$Q$2:$Q$1001,"",0)</f>
        <v>4650.5092699999996</v>
      </c>
      <c r="R80">
        <f t="shared" si="36"/>
        <v>1775151000</v>
      </c>
      <c r="S80" t="str">
        <f t="shared" si="37"/>
        <v>XAUUSD</v>
      </c>
      <c r="T80" t="str">
        <f t="shared" si="37"/>
        <v>M5</v>
      </c>
      <c r="U80">
        <f t="shared" si="37"/>
        <v>4651.88</v>
      </c>
      <c r="V80">
        <f t="shared" si="38"/>
        <v>4666.4040050000003</v>
      </c>
      <c r="W80">
        <f t="shared" si="38"/>
        <v>4663.8652499999998</v>
      </c>
      <c r="X80">
        <f t="shared" si="39"/>
        <v>4654.5321800000002</v>
      </c>
      <c r="Y80">
        <f t="shared" si="39"/>
        <v>4656.40715</v>
      </c>
      <c r="Z80">
        <f t="shared" si="40"/>
        <v>4679.1636550000003</v>
      </c>
      <c r="AA80">
        <f t="shared" si="41"/>
        <v>4658.4268400000001</v>
      </c>
      <c r="AB80">
        <f t="shared" si="42"/>
        <v>4648.6254749999998</v>
      </c>
      <c r="AC80">
        <f t="shared" si="43"/>
        <v>4650.5092699999996</v>
      </c>
      <c r="AF80">
        <f t="shared" si="48"/>
        <v>1775151000</v>
      </c>
      <c r="AG80" t="str">
        <f t="shared" si="49"/>
        <v>XAUUSD</v>
      </c>
      <c r="AH80" t="str">
        <f t="shared" si="50"/>
        <v>M5</v>
      </c>
      <c r="AI80" s="19">
        <f t="shared" si="44"/>
        <v>4651.88</v>
      </c>
      <c r="AJ80" s="19">
        <f t="shared" si="45"/>
        <v>4666.4040050000003</v>
      </c>
      <c r="AK80" s="19">
        <f t="shared" si="46"/>
        <v>4663.8652499999998</v>
      </c>
      <c r="AL80" s="19">
        <f t="shared" si="51"/>
        <v>2.5387550000004921</v>
      </c>
      <c r="AM80" s="28" t="str">
        <f t="shared" si="47"/>
        <v>Bullish</v>
      </c>
      <c r="AN80" s="28" t="str">
        <f t="shared" si="52"/>
        <v>Bullish</v>
      </c>
      <c r="AO80">
        <f>IF(Z80&lt;&gt;"",Z80,"")</f>
        <v>4679.1636550000003</v>
      </c>
      <c r="AP80">
        <f>IF(AB80&lt;&gt;"",AB80,"")</f>
        <v>4648.6254749999998</v>
      </c>
      <c r="AQ80">
        <f t="shared" si="56"/>
        <v>7</v>
      </c>
      <c r="AR80" s="16">
        <f>IF(SLOPE($AO$62:$AO$73,$AQ$62:$AQ$73)&gt;0,MIN(3,ABS(SLOPE($AO$62:$AO$73,$AQ$62:$AQ$73))),IF(SLOPE($AO$62:$AO$73,$AQ$62:$AQ$73)&lt;-0.5,-0.5,0))</f>
        <v>1.9553333333298051E-2</v>
      </c>
      <c r="AS80" s="16">
        <f>IF(SLOPE($AP$62:$AP$73,$AQ$62:$AQ$73)&lt;0,MAX(-3,-ABS(SLOPE($AP$62:$AP$73,$AQ$62:$AQ$73))),IF(SLOPE($AP$62:$AP$73,$AQ$62:$AQ$73)&gt;0.5,0.5,0))</f>
        <v>0</v>
      </c>
      <c r="AT80" s="21">
        <f>($AO$74+(AR80*(AQ80-1)))</f>
        <v>4680.5501099999992</v>
      </c>
      <c r="AU80" s="21">
        <f>($AP$74+(AS80*(AQ80-1)))</f>
        <v>4648.53917</v>
      </c>
      <c r="AV80" s="18">
        <f>IF(AR80&gt;0,AT80+AR80,AT80)</f>
        <v>4680.5696633333328</v>
      </c>
      <c r="AW80" s="18">
        <f>IF(AS80&lt;0,AU80+AS80,AU80)</f>
        <v>4648.53917</v>
      </c>
      <c r="AY80">
        <f t="shared" si="57"/>
        <v>1.4060083333324656</v>
      </c>
      <c r="AZ80">
        <f t="shared" si="58"/>
        <v>-8.6304999999811116E-2</v>
      </c>
      <c r="BB80" s="19">
        <f t="shared" si="53"/>
        <v>1775151000</v>
      </c>
      <c r="BC80" s="19" t="str">
        <f t="shared" si="54"/>
        <v>XAUUSD</v>
      </c>
      <c r="BD80" s="19" t="str">
        <f t="shared" si="55"/>
        <v>M5</v>
      </c>
      <c r="BE80">
        <f>V80</f>
        <v>4666.4040050000003</v>
      </c>
      <c r="BF80">
        <f>W80</f>
        <v>4663.8652499999998</v>
      </c>
      <c r="BG80">
        <f>X80</f>
        <v>4654.5321800000002</v>
      </c>
      <c r="BH80">
        <f>Y80</f>
        <v>4656.40715</v>
      </c>
      <c r="BI80">
        <f t="shared" si="28"/>
        <v>4680.5696633333328</v>
      </c>
      <c r="BJ80">
        <f t="shared" si="29"/>
        <v>4648.53917</v>
      </c>
    </row>
    <row r="81" spans="1:62" x14ac:dyDescent="0.55000000000000004">
      <c r="A81">
        <f>ALGLIB_SSA_XAUUSD!J81</f>
        <v>1775151300</v>
      </c>
      <c r="B81" t="str">
        <f>_xlfn.XLOOKUP($A81,ALGLIB_SSA_XAUUSD!$A$2:$A$1001,ALGLIB_SSA_XAUUSD!$B$2:$B$1001,"",0)</f>
        <v/>
      </c>
      <c r="C81" t="str">
        <f>_xlfn.XLOOKUP($A81,ALGLIB_SSA_XAUUSD!$A$2:$A$1001,ALGLIB_SSA_XAUUSD!$C$2:$C$1001,"",0)</f>
        <v/>
      </c>
      <c r="D81" s="1">
        <f>D74+(D86-D74)*7/12</f>
        <v>4660.3191666666671</v>
      </c>
      <c r="E81" s="1">
        <f>E74+(E86-E74)*7/12</f>
        <v>4666.2362425000001</v>
      </c>
      <c r="F81" s="1">
        <f>F74+(F86-F74)*7/12</f>
        <v>4663.9503716666668</v>
      </c>
      <c r="G81" s="1">
        <f>G74+(G86-G74)*7/12</f>
        <v>4678.9521324999996</v>
      </c>
      <c r="H81" s="1">
        <f>H74+(H86-H74)*7/12</f>
        <v>4648.6398591666666</v>
      </c>
      <c r="I81" t="str">
        <f>_xlfn.XLOOKUP($A81,ALGLIB_SSA_XAUUSD!$J$2:$J$1001,ALGLIB_SSA_XAUUSD!$K$2:$K$1001,"",0)</f>
        <v>XAUUSD</v>
      </c>
      <c r="J81" t="str">
        <f>_xlfn.XLOOKUP($A81,ALGLIB_SSA_XAUUSD!$J$2:$J$1001,ALGLIB_SSA_XAUUSD!$L$2:$L$1001,"",0)</f>
        <v>M5</v>
      </c>
      <c r="K81">
        <f>_xlfn.XLOOKUP($A81,ALGLIB_SSA_XAUUSD!$J$2:$J$1001,ALGLIB_SSA_XAUUSD!$M$2:$M$1001,"",0)</f>
        <v>4653.6099999999997</v>
      </c>
      <c r="L81">
        <f>_xlfn.XLOOKUP($A81,ALGLIB_SSA_XAUUSD!$J$2:$J$1001,ALGLIB_SSA_XAUUSD!$N$2:$N$1001,"",0)</f>
        <v>4653.1576500000001</v>
      </c>
      <c r="M81">
        <f>_xlfn.XLOOKUP($A81,ALGLIB_SSA_XAUUSD!$J$2:$J$1001,ALGLIB_SSA_XAUUSD!$O$2:$O$1001,"",0)</f>
        <v>4654.7824000000001</v>
      </c>
      <c r="N81">
        <f>_xlfn.XLOOKUP($A81,ALGLIB_SSA_XAUUSD!$J$2:$J$1001,ALGLIB_SSA_XAUUSD!$P$2:$P$1001,"",0)</f>
        <v>4656.9286300000003</v>
      </c>
      <c r="O81">
        <f>_xlfn.XLOOKUP($A81,ALGLIB_SSA_XAUUSD!$J$2:$J$1001,ALGLIB_SSA_XAUUSD!$Q$2:$Q$1001,"",0)</f>
        <v>4649.0515699999996</v>
      </c>
      <c r="R81">
        <f t="shared" si="36"/>
        <v>1775151300</v>
      </c>
      <c r="S81" t="str">
        <f t="shared" si="37"/>
        <v>XAUUSD</v>
      </c>
      <c r="T81" t="str">
        <f t="shared" si="37"/>
        <v>M5</v>
      </c>
      <c r="U81">
        <f t="shared" si="37"/>
        <v>4653.6099999999997</v>
      </c>
      <c r="V81">
        <f t="shared" si="38"/>
        <v>4666.2362425000001</v>
      </c>
      <c r="W81">
        <f t="shared" si="38"/>
        <v>4663.9503716666668</v>
      </c>
      <c r="X81">
        <f t="shared" si="39"/>
        <v>4653.1576500000001</v>
      </c>
      <c r="Y81">
        <f t="shared" si="39"/>
        <v>4654.7824000000001</v>
      </c>
      <c r="Z81">
        <f t="shared" si="40"/>
        <v>4678.9521324999996</v>
      </c>
      <c r="AA81">
        <f t="shared" si="41"/>
        <v>4656.9286300000003</v>
      </c>
      <c r="AB81">
        <f t="shared" si="42"/>
        <v>4648.6398591666666</v>
      </c>
      <c r="AC81">
        <f t="shared" si="43"/>
        <v>4649.0515699999996</v>
      </c>
      <c r="AF81">
        <f t="shared" si="48"/>
        <v>1775151300</v>
      </c>
      <c r="AG81" t="str">
        <f t="shared" si="49"/>
        <v>XAUUSD</v>
      </c>
      <c r="AH81" t="str">
        <f t="shared" si="50"/>
        <v>M5</v>
      </c>
      <c r="AI81" s="19">
        <f t="shared" si="44"/>
        <v>4653.6099999999997</v>
      </c>
      <c r="AJ81" s="19">
        <f t="shared" si="45"/>
        <v>4666.2362425000001</v>
      </c>
      <c r="AK81" s="19">
        <f t="shared" si="46"/>
        <v>4663.9503716666668</v>
      </c>
      <c r="AL81" s="19">
        <f t="shared" si="51"/>
        <v>2.2858708333333198</v>
      </c>
      <c r="AM81" s="28" t="str">
        <f t="shared" si="47"/>
        <v>Bullish</v>
      </c>
      <c r="AN81" s="28" t="str">
        <f t="shared" si="52"/>
        <v>Bullish</v>
      </c>
      <c r="AO81">
        <f>IF(Z81&lt;&gt;"",Z81,"")</f>
        <v>4678.9521324999996</v>
      </c>
      <c r="AP81">
        <f>IF(AB81&lt;&gt;"",AB81,"")</f>
        <v>4648.6398591666666</v>
      </c>
      <c r="AQ81">
        <f t="shared" si="56"/>
        <v>8</v>
      </c>
      <c r="AR81" s="16">
        <f>IF(SLOPE($AO$62:$AO$73,$AQ$62:$AQ$73)&gt;0,MIN(3,ABS(SLOPE($AO$62:$AO$73,$AQ$62:$AQ$73))),IF(SLOPE($AO$62:$AO$73,$AQ$62:$AQ$73)&lt;-0.5,-0.5,0))</f>
        <v>1.9553333333298051E-2</v>
      </c>
      <c r="AS81" s="16">
        <f>IF(SLOPE($AP$62:$AP$73,$AQ$62:$AQ$73)&lt;0,MAX(-3,-ABS(SLOPE($AP$62:$AP$73,$AQ$62:$AQ$73))),IF(SLOPE($AP$62:$AP$73,$AQ$62:$AQ$73)&gt;0.5,0.5,0))</f>
        <v>0</v>
      </c>
      <c r="AT81" s="22">
        <f>($AO$74+(AR81*(AQ81-1)))</f>
        <v>4680.5696633333328</v>
      </c>
      <c r="AU81" s="22">
        <f>($AP$74+(AS81*(AQ81-1)))</f>
        <v>4648.53917</v>
      </c>
      <c r="AV81" s="18">
        <f>IF(AR81&gt;0,AT81+AR81,AT81)</f>
        <v>4680.5892166666663</v>
      </c>
      <c r="AW81" s="18">
        <f>IF(AS81&lt;0,AU81+AS81,AU81)</f>
        <v>4648.53917</v>
      </c>
      <c r="AY81">
        <f t="shared" si="57"/>
        <v>1.637084166666682</v>
      </c>
      <c r="AZ81">
        <f t="shared" si="58"/>
        <v>-0.10068916666659788</v>
      </c>
      <c r="BB81" s="19">
        <f t="shared" si="53"/>
        <v>1775151300</v>
      </c>
      <c r="BC81" s="19" t="str">
        <f t="shared" si="54"/>
        <v>XAUUSD</v>
      </c>
      <c r="BD81" s="19" t="str">
        <f t="shared" si="55"/>
        <v>M5</v>
      </c>
      <c r="BE81">
        <f>V81</f>
        <v>4666.2362425000001</v>
      </c>
      <c r="BF81">
        <f>W81</f>
        <v>4663.9503716666668</v>
      </c>
      <c r="BG81">
        <f>X81</f>
        <v>4653.1576500000001</v>
      </c>
      <c r="BH81">
        <f>Y81</f>
        <v>4654.7824000000001</v>
      </c>
      <c r="BI81">
        <f t="shared" si="28"/>
        <v>4680.5892166666663</v>
      </c>
      <c r="BJ81">
        <f t="shared" si="29"/>
        <v>4648.53917</v>
      </c>
    </row>
    <row r="82" spans="1:62" x14ac:dyDescent="0.55000000000000004">
      <c r="A82">
        <f>ALGLIB_SSA_XAUUSD!J82</f>
        <v>1775151600</v>
      </c>
      <c r="B82" t="str">
        <f>_xlfn.XLOOKUP($A82,ALGLIB_SSA_XAUUSD!$A$2:$A$1001,ALGLIB_SSA_XAUUSD!$B$2:$B$1001,"",0)</f>
        <v/>
      </c>
      <c r="C82" t="str">
        <f>_xlfn.XLOOKUP($A82,ALGLIB_SSA_XAUUSD!$A$2:$A$1001,ALGLIB_SSA_XAUUSD!$C$2:$C$1001,"",0)</f>
        <v/>
      </c>
      <c r="D82" s="1">
        <f>D74+(D86-D74)*8/12</f>
        <v>4661.9633333333331</v>
      </c>
      <c r="E82" s="1">
        <f>E74+(E86-E74)*8/12</f>
        <v>4666.0684799999999</v>
      </c>
      <c r="F82" s="1">
        <f>F74+(F86-F74)*8/12</f>
        <v>4664.0354933333329</v>
      </c>
      <c r="G82" s="1">
        <f>G74+(G86-G74)*8/12</f>
        <v>4678.7406099999998</v>
      </c>
      <c r="H82" s="1">
        <f>H74+(H86-H74)*8/12</f>
        <v>4648.6542433333334</v>
      </c>
      <c r="I82" t="str">
        <f>_xlfn.XLOOKUP($A82,ALGLIB_SSA_XAUUSD!$J$2:$J$1001,ALGLIB_SSA_XAUUSD!$K$2:$K$1001,"",0)</f>
        <v>XAUUSD</v>
      </c>
      <c r="J82" t="str">
        <f>_xlfn.XLOOKUP($A82,ALGLIB_SSA_XAUUSD!$J$2:$J$1001,ALGLIB_SSA_XAUUSD!$L$2:$L$1001,"",0)</f>
        <v>M5</v>
      </c>
      <c r="K82">
        <f>_xlfn.XLOOKUP($A82,ALGLIB_SSA_XAUUSD!$J$2:$J$1001,ALGLIB_SSA_XAUUSD!$M$2:$M$1001,"",0)</f>
        <v>4658.13</v>
      </c>
      <c r="L82">
        <f>_xlfn.XLOOKUP($A82,ALGLIB_SSA_XAUUSD!$J$2:$J$1001,ALGLIB_SSA_XAUUSD!$N$2:$N$1001,"",0)</f>
        <v>4652.2639600000002</v>
      </c>
      <c r="M82">
        <f>_xlfn.XLOOKUP($A82,ALGLIB_SSA_XAUUSD!$J$2:$J$1001,ALGLIB_SSA_XAUUSD!$O$2:$O$1001,"",0)</f>
        <v>4653.5231800000001</v>
      </c>
      <c r="N82">
        <f>_xlfn.XLOOKUP($A82,ALGLIB_SSA_XAUUSD!$J$2:$J$1001,ALGLIB_SSA_XAUUSD!$P$2:$P$1001,"",0)</f>
        <v>4655.97865</v>
      </c>
      <c r="O82">
        <f>_xlfn.XLOOKUP($A82,ALGLIB_SSA_XAUUSD!$J$2:$J$1001,ALGLIB_SSA_XAUUSD!$Q$2:$Q$1001,"",0)</f>
        <v>4648.2206800000004</v>
      </c>
      <c r="R82">
        <f t="shared" si="36"/>
        <v>1775151600</v>
      </c>
      <c r="S82" t="str">
        <f t="shared" si="37"/>
        <v>XAUUSD</v>
      </c>
      <c r="T82" t="str">
        <f t="shared" si="37"/>
        <v>M5</v>
      </c>
      <c r="U82">
        <f t="shared" si="37"/>
        <v>4658.13</v>
      </c>
      <c r="V82">
        <f t="shared" si="38"/>
        <v>4666.0684799999999</v>
      </c>
      <c r="W82">
        <f t="shared" si="38"/>
        <v>4664.0354933333329</v>
      </c>
      <c r="X82">
        <f t="shared" si="39"/>
        <v>4652.2639600000002</v>
      </c>
      <c r="Y82">
        <f t="shared" si="39"/>
        <v>4653.5231800000001</v>
      </c>
      <c r="Z82">
        <f t="shared" si="40"/>
        <v>4678.7406099999998</v>
      </c>
      <c r="AA82">
        <f t="shared" si="41"/>
        <v>4655.97865</v>
      </c>
      <c r="AB82">
        <f t="shared" si="42"/>
        <v>4648.6542433333334</v>
      </c>
      <c r="AC82">
        <f t="shared" si="43"/>
        <v>4648.2206800000004</v>
      </c>
      <c r="AF82">
        <f t="shared" si="48"/>
        <v>1775151600</v>
      </c>
      <c r="AG82" t="str">
        <f t="shared" si="49"/>
        <v>XAUUSD</v>
      </c>
      <c r="AH82" t="str">
        <f t="shared" si="50"/>
        <v>M5</v>
      </c>
      <c r="AI82" s="19">
        <f t="shared" si="44"/>
        <v>4658.13</v>
      </c>
      <c r="AJ82" s="19">
        <f t="shared" si="45"/>
        <v>4666.0684799999999</v>
      </c>
      <c r="AK82" s="19">
        <f t="shared" si="46"/>
        <v>4664.0354933333329</v>
      </c>
      <c r="AL82" s="19">
        <f t="shared" si="51"/>
        <v>2.0329866666670569</v>
      </c>
      <c r="AM82" s="28" t="str">
        <f t="shared" si="47"/>
        <v>Bullish</v>
      </c>
      <c r="AN82" s="28" t="str">
        <f t="shared" si="52"/>
        <v>Bullish</v>
      </c>
      <c r="AO82">
        <f>IF(Z82&lt;&gt;"",Z82,"")</f>
        <v>4678.7406099999998</v>
      </c>
      <c r="AP82">
        <f>IF(AB82&lt;&gt;"",AB82,"")</f>
        <v>4648.6542433333334</v>
      </c>
      <c r="AQ82">
        <f t="shared" si="56"/>
        <v>9</v>
      </c>
      <c r="AR82" s="16">
        <f>IF(SLOPE($AO$62:$AO$73,$AQ$62:$AQ$73)&gt;0,MIN(3,ABS(SLOPE($AO$62:$AO$73,$AQ$62:$AQ$73))),IF(SLOPE($AO$62:$AO$73,$AQ$62:$AQ$73)&lt;-0.5,-0.5,0))</f>
        <v>1.9553333333298051E-2</v>
      </c>
      <c r="AS82" s="16">
        <f>IF(SLOPE($AP$62:$AP$73,$AQ$62:$AQ$73)&lt;0,MAX(-3,-ABS(SLOPE($AP$62:$AP$73,$AQ$62:$AQ$73))),IF(SLOPE($AP$62:$AP$73,$AQ$62:$AQ$73)&gt;0.5,0.5,0))</f>
        <v>0</v>
      </c>
      <c r="AT82" s="22">
        <f>($AO$74+(AR82*(AQ82-1)))</f>
        <v>4680.5892166666663</v>
      </c>
      <c r="AU82" s="22">
        <f>($AP$74+(AS82*(AQ82-1)))</f>
        <v>4648.53917</v>
      </c>
      <c r="AV82" s="18">
        <f>IF(AR82&gt;0,AT82+AR82,AT82)</f>
        <v>4680.6087699999998</v>
      </c>
      <c r="AW82" s="18">
        <f>IF(AS82&lt;0,AU82+AS82,AU82)</f>
        <v>4648.53917</v>
      </c>
      <c r="AY82">
        <f t="shared" si="57"/>
        <v>1.8681599999999889</v>
      </c>
      <c r="AZ82">
        <f t="shared" si="58"/>
        <v>-0.11507333333338465</v>
      </c>
      <c r="BB82" s="19">
        <f t="shared" si="53"/>
        <v>1775151600</v>
      </c>
      <c r="BC82" s="19" t="str">
        <f t="shared" si="54"/>
        <v>XAUUSD</v>
      </c>
      <c r="BD82" s="19" t="str">
        <f t="shared" si="55"/>
        <v>M5</v>
      </c>
      <c r="BE82">
        <f>V82</f>
        <v>4666.0684799999999</v>
      </c>
      <c r="BF82">
        <f>W82</f>
        <v>4664.0354933333329</v>
      </c>
      <c r="BG82">
        <f>X82</f>
        <v>4652.2639600000002</v>
      </c>
      <c r="BH82">
        <f>Y82</f>
        <v>4653.5231800000001</v>
      </c>
      <c r="BI82">
        <f t="shared" si="28"/>
        <v>4680.6087699999998</v>
      </c>
      <c r="BJ82">
        <f t="shared" si="29"/>
        <v>4648.53917</v>
      </c>
    </row>
    <row r="83" spans="1:62" x14ac:dyDescent="0.55000000000000004">
      <c r="A83">
        <f>ALGLIB_SSA_XAUUSD!J83</f>
        <v>1775151900</v>
      </c>
      <c r="B83" t="str">
        <f>_xlfn.XLOOKUP($A83,ALGLIB_SSA_XAUUSD!$A$2:$A$1001,ALGLIB_SSA_XAUUSD!$B$2:$B$1001,"",0)</f>
        <v/>
      </c>
      <c r="C83" t="str">
        <f>_xlfn.XLOOKUP($A83,ALGLIB_SSA_XAUUSD!$A$2:$A$1001,ALGLIB_SSA_XAUUSD!$C$2:$C$1001,"",0)</f>
        <v/>
      </c>
      <c r="D83" s="1">
        <f>D74+(D86-D74)*9/12</f>
        <v>4663.6075000000001</v>
      </c>
      <c r="E83" s="1">
        <f>E74+(E86-E74)*9/12</f>
        <v>4665.9007174999997</v>
      </c>
      <c r="F83" s="1">
        <f>F74+(F86-F74)*9/12</f>
        <v>4664.1206149999998</v>
      </c>
      <c r="G83" s="1">
        <f>G74+(G86-G74)*9/12</f>
        <v>4678.5290875000001</v>
      </c>
      <c r="H83" s="1">
        <f>H74+(H86-H74)*9/12</f>
        <v>4648.6686274999993</v>
      </c>
      <c r="I83" t="str">
        <f>_xlfn.XLOOKUP($A83,ALGLIB_SSA_XAUUSD!$J$2:$J$1001,ALGLIB_SSA_XAUUSD!$K$2:$K$1001,"",0)</f>
        <v>XAUUSD</v>
      </c>
      <c r="J83" t="str">
        <f>_xlfn.XLOOKUP($A83,ALGLIB_SSA_XAUUSD!$J$2:$J$1001,ALGLIB_SSA_XAUUSD!$L$2:$L$1001,"",0)</f>
        <v>M5</v>
      </c>
      <c r="K83">
        <f>_xlfn.XLOOKUP($A83,ALGLIB_SSA_XAUUSD!$J$2:$J$1001,ALGLIB_SSA_XAUUSD!$M$2:$M$1001,"",0)</f>
        <v>4647.29</v>
      </c>
      <c r="L83">
        <f>_xlfn.XLOOKUP($A83,ALGLIB_SSA_XAUUSD!$J$2:$J$1001,ALGLIB_SSA_XAUUSD!$N$2:$N$1001,"",0)</f>
        <v>4651.6855699999996</v>
      </c>
      <c r="M83">
        <f>_xlfn.XLOOKUP($A83,ALGLIB_SSA_XAUUSD!$J$2:$J$1001,ALGLIB_SSA_XAUUSD!$O$2:$O$1001,"",0)</f>
        <v>4652.60437</v>
      </c>
      <c r="N83">
        <f>_xlfn.XLOOKUP($A83,ALGLIB_SSA_XAUUSD!$J$2:$J$1001,ALGLIB_SSA_XAUUSD!$P$2:$P$1001,"",0)</f>
        <v>4655.4298900000003</v>
      </c>
      <c r="O83">
        <f>_xlfn.XLOOKUP($A83,ALGLIB_SSA_XAUUSD!$J$2:$J$1001,ALGLIB_SSA_XAUUSD!$Q$2:$Q$1001,"",0)</f>
        <v>4647.9004199999999</v>
      </c>
      <c r="R83">
        <f t="shared" si="36"/>
        <v>1775151900</v>
      </c>
      <c r="S83" t="str">
        <f t="shared" si="37"/>
        <v>XAUUSD</v>
      </c>
      <c r="T83" t="str">
        <f t="shared" si="37"/>
        <v>M5</v>
      </c>
      <c r="U83">
        <f t="shared" si="37"/>
        <v>4647.29</v>
      </c>
      <c r="V83">
        <f t="shared" si="38"/>
        <v>4665.9007174999997</v>
      </c>
      <c r="W83">
        <f t="shared" si="38"/>
        <v>4664.1206149999998</v>
      </c>
      <c r="X83">
        <f t="shared" si="39"/>
        <v>4651.6855699999996</v>
      </c>
      <c r="Y83">
        <f t="shared" si="39"/>
        <v>4652.60437</v>
      </c>
      <c r="Z83">
        <f t="shared" si="40"/>
        <v>4678.5290875000001</v>
      </c>
      <c r="AA83">
        <f t="shared" si="41"/>
        <v>4655.4298900000003</v>
      </c>
      <c r="AB83">
        <f t="shared" si="42"/>
        <v>4648.6686274999993</v>
      </c>
      <c r="AC83">
        <f t="shared" si="43"/>
        <v>4647.9004199999999</v>
      </c>
      <c r="AF83">
        <f t="shared" si="48"/>
        <v>1775151900</v>
      </c>
      <c r="AG83" t="str">
        <f t="shared" si="49"/>
        <v>XAUUSD</v>
      </c>
      <c r="AH83" t="str">
        <f t="shared" si="50"/>
        <v>M5</v>
      </c>
      <c r="AI83" s="19">
        <f t="shared" si="44"/>
        <v>4647.29</v>
      </c>
      <c r="AJ83" s="19">
        <f t="shared" si="45"/>
        <v>4665.9007174999997</v>
      </c>
      <c r="AK83" s="19">
        <f t="shared" si="46"/>
        <v>4664.1206149999998</v>
      </c>
      <c r="AL83" s="19">
        <f t="shared" si="51"/>
        <v>1.7801024999998845</v>
      </c>
      <c r="AM83" s="28" t="str">
        <f t="shared" si="47"/>
        <v>Bullish</v>
      </c>
      <c r="AN83" s="28" t="str">
        <f t="shared" si="52"/>
        <v>Bullish</v>
      </c>
      <c r="AO83">
        <f>IF(Z83&lt;&gt;"",Z83,"")</f>
        <v>4678.5290875000001</v>
      </c>
      <c r="AP83">
        <f>IF(AB83&lt;&gt;"",AB83,"")</f>
        <v>4648.6686274999993</v>
      </c>
      <c r="AQ83">
        <f t="shared" si="56"/>
        <v>10</v>
      </c>
      <c r="AR83" s="16">
        <f>IF(SLOPE($AO$62:$AO$73,$AQ$62:$AQ$73)&gt;0,MIN(3,ABS(SLOPE($AO$62:$AO$73,$AQ$62:$AQ$73))),IF(SLOPE($AO$62:$AO$73,$AQ$62:$AQ$73)&lt;-0.5,-0.5,0))</f>
        <v>1.9553333333298051E-2</v>
      </c>
      <c r="AS83" s="16">
        <f>IF(SLOPE($AP$62:$AP$73,$AQ$62:$AQ$73)&lt;0,MAX(-3,-ABS(SLOPE($AP$62:$AP$73,$AQ$62:$AQ$73))),IF(SLOPE($AP$62:$AP$73,$AQ$62:$AQ$73)&gt;0.5,0.5,0))</f>
        <v>0</v>
      </c>
      <c r="AT83" s="22">
        <f>($AO$74+(AR83*(AQ83-1)))</f>
        <v>4680.6087699999998</v>
      </c>
      <c r="AU83" s="22">
        <f>($AP$74+(AS83*(AQ83-1)))</f>
        <v>4648.53917</v>
      </c>
      <c r="AV83" s="18">
        <f>IF(AR83&gt;0,AT83+AR83,AT83)</f>
        <v>4680.6283233333334</v>
      </c>
      <c r="AW83" s="18">
        <f>IF(AS83&lt;0,AU83+AS83,AU83)</f>
        <v>4648.53917</v>
      </c>
      <c r="AY83">
        <f t="shared" si="57"/>
        <v>2.0992358333332959</v>
      </c>
      <c r="AZ83">
        <f t="shared" si="58"/>
        <v>-0.12945749999926193</v>
      </c>
      <c r="BB83" s="19">
        <f t="shared" si="53"/>
        <v>1775151900</v>
      </c>
      <c r="BC83" s="19" t="str">
        <f t="shared" si="54"/>
        <v>XAUUSD</v>
      </c>
      <c r="BD83" s="19" t="str">
        <f t="shared" si="55"/>
        <v>M5</v>
      </c>
      <c r="BE83">
        <f>V83</f>
        <v>4665.9007174999997</v>
      </c>
      <c r="BF83">
        <f>W83</f>
        <v>4664.1206149999998</v>
      </c>
      <c r="BG83">
        <f>X83</f>
        <v>4651.6855699999996</v>
      </c>
      <c r="BH83">
        <f>Y83</f>
        <v>4652.60437</v>
      </c>
      <c r="BI83">
        <f t="shared" si="28"/>
        <v>4680.6283233333334</v>
      </c>
      <c r="BJ83">
        <f t="shared" si="29"/>
        <v>4648.53917</v>
      </c>
    </row>
    <row r="84" spans="1:62" x14ac:dyDescent="0.55000000000000004">
      <c r="A84">
        <f>ALGLIB_SSA_XAUUSD!J84</f>
        <v>1775152200</v>
      </c>
      <c r="B84" t="str">
        <f>_xlfn.XLOOKUP($A84,ALGLIB_SSA_XAUUSD!$A$2:$A$1001,ALGLIB_SSA_XAUUSD!$B$2:$B$1001,"",0)</f>
        <v/>
      </c>
      <c r="C84" t="str">
        <f>_xlfn.XLOOKUP($A84,ALGLIB_SSA_XAUUSD!$A$2:$A$1001,ALGLIB_SSA_XAUUSD!$C$2:$C$1001,"",0)</f>
        <v/>
      </c>
      <c r="D84" s="1">
        <f>D74+(D86-D74)*10/12</f>
        <v>4665.251666666667</v>
      </c>
      <c r="E84" s="1">
        <f>E74+(E86-E74)*10/12</f>
        <v>4665.7329549999995</v>
      </c>
      <c r="F84" s="1">
        <f>F74+(F86-F74)*10/12</f>
        <v>4664.2057366666668</v>
      </c>
      <c r="G84" s="1">
        <f>G74+(G86-G74)*10/12</f>
        <v>4678.3175649999994</v>
      </c>
      <c r="H84" s="1">
        <f>H74+(H86-H74)*10/12</f>
        <v>4648.6830116666661</v>
      </c>
      <c r="I84" t="str">
        <f>_xlfn.XLOOKUP($A84,ALGLIB_SSA_XAUUSD!$J$2:$J$1001,ALGLIB_SSA_XAUUSD!$K$2:$K$1001,"",0)</f>
        <v>XAUUSD</v>
      </c>
      <c r="J84" t="str">
        <f>_xlfn.XLOOKUP($A84,ALGLIB_SSA_XAUUSD!$J$2:$J$1001,ALGLIB_SSA_XAUUSD!$L$2:$L$1001,"",0)</f>
        <v>M5</v>
      </c>
      <c r="K84">
        <f>_xlfn.XLOOKUP($A84,ALGLIB_SSA_XAUUSD!$J$2:$J$1001,ALGLIB_SSA_XAUUSD!$M$2:$M$1001,"",0)</f>
        <v>4650.38</v>
      </c>
      <c r="L84">
        <f>_xlfn.XLOOKUP($A84,ALGLIB_SSA_XAUUSD!$J$2:$J$1001,ALGLIB_SSA_XAUUSD!$N$2:$N$1001,"",0)</f>
        <v>4651.5974399999996</v>
      </c>
      <c r="M84">
        <f>_xlfn.XLOOKUP($A84,ALGLIB_SSA_XAUUSD!$J$2:$J$1001,ALGLIB_SSA_XAUUSD!$O$2:$O$1001,"",0)</f>
        <v>4652.1009100000001</v>
      </c>
      <c r="N84">
        <f>_xlfn.XLOOKUP($A84,ALGLIB_SSA_XAUUSD!$J$2:$J$1001,ALGLIB_SSA_XAUUSD!$P$2:$P$1001,"",0)</f>
        <v>4655.1611599999997</v>
      </c>
      <c r="O84">
        <f>_xlfn.XLOOKUP($A84,ALGLIB_SSA_XAUUSD!$J$2:$J$1001,ALGLIB_SSA_XAUUSD!$Q$2:$Q$1001,"",0)</f>
        <v>4648.1356800000003</v>
      </c>
      <c r="R84">
        <f t="shared" si="36"/>
        <v>1775152200</v>
      </c>
      <c r="S84" t="str">
        <f t="shared" si="37"/>
        <v>XAUUSD</v>
      </c>
      <c r="T84" t="str">
        <f t="shared" si="37"/>
        <v>M5</v>
      </c>
      <c r="U84">
        <f t="shared" si="37"/>
        <v>4650.38</v>
      </c>
      <c r="V84">
        <f t="shared" si="38"/>
        <v>4665.7329549999995</v>
      </c>
      <c r="W84">
        <f t="shared" si="38"/>
        <v>4664.2057366666668</v>
      </c>
      <c r="X84">
        <f t="shared" si="39"/>
        <v>4651.5974399999996</v>
      </c>
      <c r="Y84">
        <f t="shared" si="39"/>
        <v>4652.1009100000001</v>
      </c>
      <c r="Z84">
        <f t="shared" si="40"/>
        <v>4678.3175649999994</v>
      </c>
      <c r="AA84">
        <f t="shared" si="41"/>
        <v>4655.1611599999997</v>
      </c>
      <c r="AB84">
        <f t="shared" si="42"/>
        <v>4648.6830116666661</v>
      </c>
      <c r="AC84">
        <f t="shared" si="43"/>
        <v>4648.1356800000003</v>
      </c>
      <c r="AF84">
        <f t="shared" si="48"/>
        <v>1775152200</v>
      </c>
      <c r="AG84" t="str">
        <f t="shared" si="49"/>
        <v>XAUUSD</v>
      </c>
      <c r="AH84" t="str">
        <f t="shared" si="50"/>
        <v>M5</v>
      </c>
      <c r="AI84" s="19">
        <f t="shared" si="44"/>
        <v>4650.38</v>
      </c>
      <c r="AJ84" s="19">
        <f t="shared" si="45"/>
        <v>4665.7329549999995</v>
      </c>
      <c r="AK84" s="19">
        <f t="shared" si="46"/>
        <v>4664.2057366666668</v>
      </c>
      <c r="AL84" s="19">
        <f t="shared" si="51"/>
        <v>1.5272183333327121</v>
      </c>
      <c r="AM84" s="28" t="str">
        <f t="shared" si="47"/>
        <v>Bullish</v>
      </c>
      <c r="AN84" s="28" t="str">
        <f t="shared" si="52"/>
        <v>Bullish</v>
      </c>
      <c r="AO84">
        <f>IF(Z84&lt;&gt;"",Z84,"")</f>
        <v>4678.3175649999994</v>
      </c>
      <c r="AP84">
        <f>IF(AB84&lt;&gt;"",AB84,"")</f>
        <v>4648.6830116666661</v>
      </c>
      <c r="AQ84">
        <f t="shared" si="56"/>
        <v>11</v>
      </c>
      <c r="AR84" s="16">
        <f>IF(SLOPE($AO$62:$AO$73,$AQ$62:$AQ$73)&gt;0,MIN(3,ABS(SLOPE($AO$62:$AO$73,$AQ$62:$AQ$73))),IF(SLOPE($AO$62:$AO$73,$AQ$62:$AQ$73)&lt;-0.5,-0.5,0))</f>
        <v>1.9553333333298051E-2</v>
      </c>
      <c r="AS84" s="16">
        <f>IF(SLOPE($AP$62:$AP$73,$AQ$62:$AQ$73)&lt;0,MAX(-3,-ABS(SLOPE($AP$62:$AP$73,$AQ$62:$AQ$73))),IF(SLOPE($AP$62:$AP$73,$AQ$62:$AQ$73)&gt;0.5,0.5,0))</f>
        <v>0</v>
      </c>
      <c r="AT84" s="22">
        <f>($AO$74+(AR84*(AQ84-1)))</f>
        <v>4680.6283233333324</v>
      </c>
      <c r="AU84" s="22">
        <f>($AP$74+(AS84*(AQ84-1)))</f>
        <v>4648.53917</v>
      </c>
      <c r="AV84" s="18">
        <f>IF(AR84&gt;0,AT84+AR84,AT84)</f>
        <v>4680.647876666666</v>
      </c>
      <c r="AW84" s="18">
        <f>IF(AS84&lt;0,AU84+AS84,AU84)</f>
        <v>4648.53917</v>
      </c>
      <c r="AY84">
        <f t="shared" si="57"/>
        <v>2.3303116666666028</v>
      </c>
      <c r="AZ84">
        <f t="shared" si="58"/>
        <v>-0.1438416666660487</v>
      </c>
      <c r="BB84" s="19">
        <f t="shared" si="53"/>
        <v>1775152200</v>
      </c>
      <c r="BC84" s="19" t="str">
        <f t="shared" si="54"/>
        <v>XAUUSD</v>
      </c>
      <c r="BD84" s="19" t="str">
        <f t="shared" si="55"/>
        <v>M5</v>
      </c>
      <c r="BE84">
        <f>V84</f>
        <v>4665.7329549999995</v>
      </c>
      <c r="BF84">
        <f>W84</f>
        <v>4664.2057366666668</v>
      </c>
      <c r="BG84">
        <f>X84</f>
        <v>4651.5974399999996</v>
      </c>
      <c r="BH84">
        <f>Y84</f>
        <v>4652.1009100000001</v>
      </c>
      <c r="BI84">
        <f t="shared" ref="BI84:BI147" si="59">AV84</f>
        <v>4680.647876666666</v>
      </c>
      <c r="BJ84">
        <f t="shared" ref="BJ84:BJ147" si="60">AW84</f>
        <v>4648.53917</v>
      </c>
    </row>
    <row r="85" spans="1:62" x14ac:dyDescent="0.55000000000000004">
      <c r="A85">
        <f>ALGLIB_SSA_XAUUSD!J85</f>
        <v>1775152500</v>
      </c>
      <c r="B85" t="str">
        <f>_xlfn.XLOOKUP($A85,ALGLIB_SSA_XAUUSD!$A$2:$A$1001,ALGLIB_SSA_XAUUSD!$B$2:$B$1001,"",0)</f>
        <v/>
      </c>
      <c r="C85" t="str">
        <f>_xlfn.XLOOKUP($A85,ALGLIB_SSA_XAUUSD!$A$2:$A$1001,ALGLIB_SSA_XAUUSD!$C$2:$C$1001,"",0)</f>
        <v/>
      </c>
      <c r="D85" s="1">
        <f>D74+(D86-D74)*11/12</f>
        <v>4666.895833333333</v>
      </c>
      <c r="E85" s="1">
        <f>E74+(E86-E74)*11/12</f>
        <v>4665.5651925000002</v>
      </c>
      <c r="F85" s="1">
        <f>F74+(F86-F74)*11/12</f>
        <v>4664.2908583333328</v>
      </c>
      <c r="G85" s="1">
        <f>G74+(G86-G74)*11/12</f>
        <v>4678.1060424999996</v>
      </c>
      <c r="H85" s="1">
        <f>H74+(H86-H74)*11/12</f>
        <v>4648.6973958333328</v>
      </c>
      <c r="I85" t="str">
        <f>_xlfn.XLOOKUP($A85,ALGLIB_SSA_XAUUSD!$J$2:$J$1001,ALGLIB_SSA_XAUUSD!$K$2:$K$1001,"",0)</f>
        <v>XAUUSD</v>
      </c>
      <c r="J85" t="str">
        <f>_xlfn.XLOOKUP($A85,ALGLIB_SSA_XAUUSD!$J$2:$J$1001,ALGLIB_SSA_XAUUSD!$L$2:$L$1001,"",0)</f>
        <v>M5</v>
      </c>
      <c r="K85">
        <f>_xlfn.XLOOKUP($A85,ALGLIB_SSA_XAUUSD!$J$2:$J$1001,ALGLIB_SSA_XAUUSD!$M$2:$M$1001,"",0)</f>
        <v>4648.8100000000004</v>
      </c>
      <c r="L85">
        <f>_xlfn.XLOOKUP($A85,ALGLIB_SSA_XAUUSD!$J$2:$J$1001,ALGLIB_SSA_XAUUSD!$N$2:$N$1001,"",0)</f>
        <v>4651.78503</v>
      </c>
      <c r="M85">
        <f>_xlfn.XLOOKUP($A85,ALGLIB_SSA_XAUUSD!$J$2:$J$1001,ALGLIB_SSA_XAUUSD!$O$2:$O$1001,"",0)</f>
        <v>4651.9429700000001</v>
      </c>
      <c r="N85">
        <f>_xlfn.XLOOKUP($A85,ALGLIB_SSA_XAUUSD!$J$2:$J$1001,ALGLIB_SSA_XAUUSD!$P$2:$P$1001,"",0)</f>
        <v>4655.2239099999997</v>
      </c>
      <c r="O85">
        <f>_xlfn.XLOOKUP($A85,ALGLIB_SSA_XAUUSD!$J$2:$J$1001,ALGLIB_SSA_XAUUSD!$Q$2:$Q$1001,"",0)</f>
        <v>4648.7755800000004</v>
      </c>
      <c r="R85">
        <f t="shared" si="36"/>
        <v>1775152500</v>
      </c>
      <c r="S85" t="str">
        <f t="shared" si="37"/>
        <v>XAUUSD</v>
      </c>
      <c r="T85" t="str">
        <f t="shared" si="37"/>
        <v>M5</v>
      </c>
      <c r="U85">
        <f t="shared" si="37"/>
        <v>4648.8100000000004</v>
      </c>
      <c r="V85">
        <f t="shared" si="38"/>
        <v>4665.5651925000002</v>
      </c>
      <c r="W85">
        <f t="shared" si="38"/>
        <v>4664.2908583333328</v>
      </c>
      <c r="X85">
        <f t="shared" si="39"/>
        <v>4651.78503</v>
      </c>
      <c r="Y85">
        <f t="shared" si="39"/>
        <v>4651.9429700000001</v>
      </c>
      <c r="Z85">
        <f t="shared" si="40"/>
        <v>4678.1060424999996</v>
      </c>
      <c r="AA85">
        <f t="shared" si="41"/>
        <v>4655.2239099999997</v>
      </c>
      <c r="AB85">
        <f t="shared" si="42"/>
        <v>4648.6973958333328</v>
      </c>
      <c r="AC85">
        <f t="shared" si="43"/>
        <v>4648.7755800000004</v>
      </c>
      <c r="AF85">
        <f t="shared" si="48"/>
        <v>1775152500</v>
      </c>
      <c r="AG85" t="str">
        <f t="shared" si="49"/>
        <v>XAUUSD</v>
      </c>
      <c r="AH85" t="str">
        <f t="shared" si="50"/>
        <v>M5</v>
      </c>
      <c r="AI85" s="19">
        <f t="shared" si="44"/>
        <v>4648.8100000000004</v>
      </c>
      <c r="AJ85" s="19">
        <f t="shared" si="45"/>
        <v>4665.5651925000002</v>
      </c>
      <c r="AK85" s="19">
        <f t="shared" si="46"/>
        <v>4664.2908583333328</v>
      </c>
      <c r="AL85" s="19">
        <f t="shared" si="51"/>
        <v>1.2743341666673587</v>
      </c>
      <c r="AM85" s="28" t="str">
        <f t="shared" si="47"/>
        <v>Bullish</v>
      </c>
      <c r="AN85" s="28" t="str">
        <f t="shared" si="52"/>
        <v>Bullish</v>
      </c>
      <c r="AO85">
        <f>IF(Z85&lt;&gt;"",Z85,"")</f>
        <v>4678.1060424999996</v>
      </c>
      <c r="AP85">
        <f>IF(AB85&lt;&gt;"",AB85,"")</f>
        <v>4648.6973958333328</v>
      </c>
      <c r="AQ85">
        <f t="shared" si="56"/>
        <v>12</v>
      </c>
      <c r="AR85" s="16">
        <f>IF(SLOPE($AO$62:$AO$73,$AQ$62:$AQ$73)&gt;0,MIN(3,ABS(SLOPE($AO$62:$AO$73,$AQ$62:$AQ$73))),IF(SLOPE($AO$62:$AO$73,$AQ$62:$AQ$73)&lt;-0.5,-0.5,0))</f>
        <v>1.9553333333298051E-2</v>
      </c>
      <c r="AS85" s="16">
        <f>IF(SLOPE($AP$62:$AP$73,$AQ$62:$AQ$73)&lt;0,MAX(-3,-ABS(SLOPE($AP$62:$AP$73,$AQ$62:$AQ$73))),IF(SLOPE($AP$62:$AP$73,$AQ$62:$AQ$73)&gt;0.5,0.5,0))</f>
        <v>0</v>
      </c>
      <c r="AT85" s="22">
        <f>($AO$74+(AR85*(AQ85-1)))</f>
        <v>4680.647876666666</v>
      </c>
      <c r="AU85" s="22">
        <f>($AP$74+(AS85*(AQ85-1)))</f>
        <v>4648.53917</v>
      </c>
      <c r="AV85" s="18">
        <f>IF(AR85&gt;0,AT85+AR85,AT85)</f>
        <v>4680.6674299999995</v>
      </c>
      <c r="AW85" s="18">
        <f>IF(AS85&lt;0,AU85+AS85,AU85)</f>
        <v>4648.53917</v>
      </c>
      <c r="AY85">
        <f t="shared" si="57"/>
        <v>2.5613874999999098</v>
      </c>
      <c r="AZ85">
        <f t="shared" si="58"/>
        <v>-0.15822583333283546</v>
      </c>
      <c r="BB85" s="19">
        <f t="shared" si="53"/>
        <v>1775152500</v>
      </c>
      <c r="BC85" s="19" t="str">
        <f t="shared" si="54"/>
        <v>XAUUSD</v>
      </c>
      <c r="BD85" s="19" t="str">
        <f t="shared" si="55"/>
        <v>M5</v>
      </c>
      <c r="BE85">
        <f>V85</f>
        <v>4665.5651925000002</v>
      </c>
      <c r="BF85">
        <f>W85</f>
        <v>4664.2908583333328</v>
      </c>
      <c r="BG85">
        <f>X85</f>
        <v>4651.78503</v>
      </c>
      <c r="BH85">
        <f>Y85</f>
        <v>4651.9429700000001</v>
      </c>
      <c r="BI85">
        <f t="shared" si="59"/>
        <v>4680.6674299999995</v>
      </c>
      <c r="BJ85">
        <f t="shared" si="60"/>
        <v>4648.53917</v>
      </c>
    </row>
    <row r="86" spans="1:62" x14ac:dyDescent="0.55000000000000004">
      <c r="A86">
        <f>ALGLIB_SSA_XAUUSD!J86</f>
        <v>1775152800</v>
      </c>
      <c r="B86" t="str">
        <f>_xlfn.XLOOKUP($A86,ALGLIB_SSA_XAUUSD!$A$2:$A$1001,ALGLIB_SSA_XAUUSD!$B$2:$B$1001,"",0)</f>
        <v>XAUUSD</v>
      </c>
      <c r="C86" t="str">
        <f>_xlfn.XLOOKUP($A86,ALGLIB_SSA_XAUUSD!$A$2:$A$1001,ALGLIB_SSA_XAUUSD!$C$2:$C$1001,"",0)</f>
        <v>H1</v>
      </c>
      <c r="D86" s="2">
        <f>_xlfn.XLOOKUP($A86,ALGLIB_SSA_XAUUSD!$A$2:$A$1001,ALGLIB_SSA_XAUUSD!$D$2:$D$1001,"",0)</f>
        <v>4668.54</v>
      </c>
      <c r="E86" s="2">
        <f>_xlfn.XLOOKUP($A86,ALGLIB_SSA_XAUUSD!$A$2:$A$1001,ALGLIB_SSA_XAUUSD!$E$2:$E$1001,"",0)</f>
        <v>4665.39743</v>
      </c>
      <c r="F86" s="2">
        <f>_xlfn.XLOOKUP($A86,ALGLIB_SSA_XAUUSD!$A$2:$A$1001,ALGLIB_SSA_XAUUSD!$F$2:$F$1001,"",0)</f>
        <v>4664.3759799999998</v>
      </c>
      <c r="G86" s="2">
        <f>_xlfn.XLOOKUP($A86,ALGLIB_SSA_XAUUSD!$A$2:$A$1001,ALGLIB_SSA_XAUUSD!$G$2:$G$1001,"",0)</f>
        <v>4677.8945199999998</v>
      </c>
      <c r="H86" s="2">
        <f>_xlfn.XLOOKUP($A86,ALGLIB_SSA_XAUUSD!$A$2:$A$1001,ALGLIB_SSA_XAUUSD!$H$2:$H$1001,"",0)</f>
        <v>4648.7117799999996</v>
      </c>
      <c r="I86" t="str">
        <f>_xlfn.XLOOKUP($A86,ALGLIB_SSA_XAUUSD!$J$2:$J$1001,ALGLIB_SSA_XAUUSD!$K$2:$K$1001,"",0)</f>
        <v>XAUUSD</v>
      </c>
      <c r="J86" t="str">
        <f>_xlfn.XLOOKUP($A86,ALGLIB_SSA_XAUUSD!$J$2:$J$1001,ALGLIB_SSA_XAUUSD!$L$2:$L$1001,"",0)</f>
        <v>M5</v>
      </c>
      <c r="K86">
        <f>_xlfn.XLOOKUP($A86,ALGLIB_SSA_XAUUSD!$J$2:$J$1001,ALGLIB_SSA_XAUUSD!$M$2:$M$1001,"",0)</f>
        <v>4653.29</v>
      </c>
      <c r="L86">
        <f>_xlfn.XLOOKUP($A86,ALGLIB_SSA_XAUUSD!$J$2:$J$1001,ALGLIB_SSA_XAUUSD!$N$2:$N$1001,"",0)</f>
        <v>4652.1148599999997</v>
      </c>
      <c r="M86">
        <f>_xlfn.XLOOKUP($A86,ALGLIB_SSA_XAUUSD!$J$2:$J$1001,ALGLIB_SSA_XAUUSD!$O$2:$O$1001,"",0)</f>
        <v>4652.0289199999997</v>
      </c>
      <c r="N86">
        <f>_xlfn.XLOOKUP($A86,ALGLIB_SSA_XAUUSD!$J$2:$J$1001,ALGLIB_SSA_XAUUSD!$P$2:$P$1001,"",0)</f>
        <v>4655.4402399999999</v>
      </c>
      <c r="O86">
        <f>_xlfn.XLOOKUP($A86,ALGLIB_SSA_XAUUSD!$J$2:$J$1001,ALGLIB_SSA_XAUUSD!$Q$2:$Q$1001,"",0)</f>
        <v>4649.5669500000004</v>
      </c>
      <c r="R86">
        <f t="shared" si="36"/>
        <v>1775152800</v>
      </c>
      <c r="S86" t="str">
        <f t="shared" si="37"/>
        <v>XAUUSD</v>
      </c>
      <c r="T86" t="str">
        <f t="shared" si="37"/>
        <v>M5</v>
      </c>
      <c r="U86">
        <f t="shared" si="37"/>
        <v>4653.29</v>
      </c>
      <c r="V86">
        <f t="shared" si="38"/>
        <v>4665.39743</v>
      </c>
      <c r="W86">
        <f t="shared" si="38"/>
        <v>4664.3759799999998</v>
      </c>
      <c r="X86">
        <f t="shared" si="39"/>
        <v>4652.1148599999997</v>
      </c>
      <c r="Y86">
        <f t="shared" si="39"/>
        <v>4652.0289199999997</v>
      </c>
      <c r="Z86">
        <f t="shared" si="40"/>
        <v>4677.8945199999998</v>
      </c>
      <c r="AA86">
        <f t="shared" si="41"/>
        <v>4655.4402399999999</v>
      </c>
      <c r="AB86">
        <f t="shared" si="42"/>
        <v>4648.7117799999996</v>
      </c>
      <c r="AC86">
        <f t="shared" si="43"/>
        <v>4649.5669500000004</v>
      </c>
      <c r="AF86">
        <f t="shared" si="48"/>
        <v>1775152800</v>
      </c>
      <c r="AG86" t="str">
        <f t="shared" si="49"/>
        <v>XAUUSD</v>
      </c>
      <c r="AH86" t="str">
        <f t="shared" si="50"/>
        <v>M5</v>
      </c>
      <c r="AI86" s="19">
        <f t="shared" si="44"/>
        <v>4653.29</v>
      </c>
      <c r="AJ86" s="19">
        <f t="shared" si="45"/>
        <v>4665.39743</v>
      </c>
      <c r="AK86" s="19">
        <f t="shared" si="46"/>
        <v>4664.3759799999998</v>
      </c>
      <c r="AL86" s="19">
        <f t="shared" si="51"/>
        <v>1.0214500000001863</v>
      </c>
      <c r="AM86" s="28" t="str">
        <f t="shared" si="47"/>
        <v>Bullish</v>
      </c>
      <c r="AN86" s="28" t="str">
        <f t="shared" si="52"/>
        <v>Bullish</v>
      </c>
      <c r="AO86">
        <f>IF(Z86&lt;&gt;"",Z86,"")</f>
        <v>4677.8945199999998</v>
      </c>
      <c r="AP86">
        <f>IF(AB86&lt;&gt;"",AB86,"")</f>
        <v>4648.7117799999996</v>
      </c>
      <c r="AQ86">
        <f t="shared" si="56"/>
        <v>1</v>
      </c>
      <c r="AR86" s="17">
        <f>IF(SLOPE($AO$74:$AO$85,$AQ$74:$AQ$85)&gt;0,MIN(3,ABS(SLOPE($AO$74:$AO$85,$AQ$74:$AQ$85))),IF(SLOPE($AO$74:$AO$85,$AQ$74:$AQ$85)&lt;-0.5,-0.5,0))</f>
        <v>0</v>
      </c>
      <c r="AS86" s="17">
        <f>IF(SLOPE($AP$74:$AP$85,$AQ$74:$AQ$85)&lt;0,MAX(-3,-ABS(SLOPE($AP$74:$AP$85,$AQ$74:$AQ$85))),IF(SLOPE($AP$74:$AP$85,$AQ$74:$AQ$85)&gt;0.5,0.5,0))</f>
        <v>0</v>
      </c>
      <c r="AT86" s="10">
        <f>($AO$86+(AR86*(AQ86-1)))</f>
        <v>4677.8945199999998</v>
      </c>
      <c r="AU86" s="10">
        <f>($AP$86+(AS86*(AQ86-1)))</f>
        <v>4648.7117799999996</v>
      </c>
      <c r="AV86" s="18">
        <f>IF(AR86&gt;0,AT86+AR86,AT86)</f>
        <v>4677.8945199999998</v>
      </c>
      <c r="AW86" s="18">
        <f>IF(AS86&lt;0,AU86+AS86,AU86)</f>
        <v>4648.7117799999996</v>
      </c>
      <c r="AY86">
        <f t="shared" si="57"/>
        <v>0</v>
      </c>
      <c r="AZ86">
        <f t="shared" si="58"/>
        <v>0</v>
      </c>
      <c r="BB86" s="19">
        <f t="shared" si="53"/>
        <v>1775152800</v>
      </c>
      <c r="BC86" s="19" t="str">
        <f t="shared" si="54"/>
        <v>XAUUSD</v>
      </c>
      <c r="BD86" s="19" t="str">
        <f t="shared" si="55"/>
        <v>M5</v>
      </c>
      <c r="BE86">
        <f>V86</f>
        <v>4665.39743</v>
      </c>
      <c r="BF86">
        <f>W86</f>
        <v>4664.3759799999998</v>
      </c>
      <c r="BG86">
        <f>X86</f>
        <v>4652.1148599999997</v>
      </c>
      <c r="BH86">
        <f>Y86</f>
        <v>4652.0289199999997</v>
      </c>
      <c r="BI86">
        <f t="shared" si="59"/>
        <v>4677.8945199999998</v>
      </c>
      <c r="BJ86">
        <f t="shared" si="60"/>
        <v>4648.7117799999996</v>
      </c>
    </row>
    <row r="87" spans="1:62" x14ac:dyDescent="0.55000000000000004">
      <c r="A87">
        <f>ALGLIB_SSA_XAUUSD!J87</f>
        <v>1775153100</v>
      </c>
      <c r="B87" t="str">
        <f>_xlfn.XLOOKUP($A87,ALGLIB_SSA_XAUUSD!$A$2:$A$1001,ALGLIB_SSA_XAUUSD!$B$2:$B$1001,"",0)</f>
        <v/>
      </c>
      <c r="C87" t="str">
        <f>_xlfn.XLOOKUP($A87,ALGLIB_SSA_XAUUSD!$A$2:$A$1001,ALGLIB_SSA_XAUUSD!$C$2:$C$1001,"",0)</f>
        <v/>
      </c>
      <c r="D87" s="1">
        <f>D86+(D98-D86)*1/12</f>
        <v>4668.8275000000003</v>
      </c>
      <c r="E87" s="1">
        <f>E86+(E98-E86)*1/12</f>
        <v>4664.9595291666665</v>
      </c>
      <c r="F87" s="1">
        <f>F86+(F98-F86)*1/12</f>
        <v>4664.1995900000002</v>
      </c>
      <c r="G87" s="1">
        <f>G86+(G98-G86)*1/12</f>
        <v>4677.4944483333329</v>
      </c>
      <c r="H87" s="1">
        <f>H86+(H98-H86)*1/12</f>
        <v>4648.4152708333331</v>
      </c>
      <c r="I87" t="str">
        <f>_xlfn.XLOOKUP($A87,ALGLIB_SSA_XAUUSD!$J$2:$J$1001,ALGLIB_SSA_XAUUSD!$K$2:$K$1001,"",0)</f>
        <v>XAUUSD</v>
      </c>
      <c r="J87" t="str">
        <f>_xlfn.XLOOKUP($A87,ALGLIB_SSA_XAUUSD!$J$2:$J$1001,ALGLIB_SSA_XAUUSD!$L$2:$L$1001,"",0)</f>
        <v>M5</v>
      </c>
      <c r="K87">
        <f>_xlfn.XLOOKUP($A87,ALGLIB_SSA_XAUUSD!$J$2:$J$1001,ALGLIB_SSA_XAUUSD!$M$2:$M$1001,"",0)</f>
        <v>4656.04</v>
      </c>
      <c r="L87">
        <f>_xlfn.XLOOKUP($A87,ALGLIB_SSA_XAUUSD!$J$2:$J$1001,ALGLIB_SSA_XAUUSD!$N$2:$N$1001,"",0)</f>
        <v>4652.3671299999996</v>
      </c>
      <c r="M87">
        <f>_xlfn.XLOOKUP($A87,ALGLIB_SSA_XAUUSD!$J$2:$J$1001,ALGLIB_SSA_XAUUSD!$O$2:$O$1001,"",0)</f>
        <v>4652.1980199999998</v>
      </c>
      <c r="N87">
        <f>_xlfn.XLOOKUP($A87,ALGLIB_SSA_XAUUSD!$J$2:$J$1001,ALGLIB_SSA_XAUUSD!$P$2:$P$1001,"",0)</f>
        <v>4655.6647499999999</v>
      </c>
      <c r="O87">
        <f>_xlfn.XLOOKUP($A87,ALGLIB_SSA_XAUUSD!$J$2:$J$1001,ALGLIB_SSA_XAUUSD!$Q$2:$Q$1001,"",0)</f>
        <v>4650.2981</v>
      </c>
      <c r="R87">
        <f t="shared" si="36"/>
        <v>1775153100</v>
      </c>
      <c r="S87" t="str">
        <f t="shared" si="37"/>
        <v>XAUUSD</v>
      </c>
      <c r="T87" t="str">
        <f t="shared" si="37"/>
        <v>M5</v>
      </c>
      <c r="U87">
        <f t="shared" si="37"/>
        <v>4656.04</v>
      </c>
      <c r="V87">
        <f t="shared" si="38"/>
        <v>4664.9595291666665</v>
      </c>
      <c r="W87">
        <f t="shared" si="38"/>
        <v>4664.1995900000002</v>
      </c>
      <c r="X87">
        <f t="shared" si="39"/>
        <v>4652.3671299999996</v>
      </c>
      <c r="Y87">
        <f t="shared" si="39"/>
        <v>4652.1980199999998</v>
      </c>
      <c r="Z87">
        <f t="shared" si="40"/>
        <v>4677.4944483333329</v>
      </c>
      <c r="AA87">
        <f t="shared" si="41"/>
        <v>4655.6647499999999</v>
      </c>
      <c r="AB87">
        <f t="shared" si="42"/>
        <v>4648.4152708333331</v>
      </c>
      <c r="AC87">
        <f t="shared" si="43"/>
        <v>4650.2981</v>
      </c>
      <c r="AF87">
        <f t="shared" si="48"/>
        <v>1775153100</v>
      </c>
      <c r="AG87" t="str">
        <f t="shared" si="49"/>
        <v>XAUUSD</v>
      </c>
      <c r="AH87" t="str">
        <f t="shared" si="50"/>
        <v>M5</v>
      </c>
      <c r="AI87" s="19">
        <f t="shared" si="44"/>
        <v>4656.04</v>
      </c>
      <c r="AJ87" s="19">
        <f t="shared" si="45"/>
        <v>4664.9595291666665</v>
      </c>
      <c r="AK87" s="19">
        <f t="shared" si="46"/>
        <v>4664.1995900000002</v>
      </c>
      <c r="AL87" s="19">
        <f t="shared" si="51"/>
        <v>0.75993916666629957</v>
      </c>
      <c r="AM87" s="28" t="str">
        <f t="shared" si="47"/>
        <v>Bullish</v>
      </c>
      <c r="AN87" s="28" t="str">
        <f t="shared" si="52"/>
        <v>Bullish</v>
      </c>
      <c r="AO87">
        <f>IF(Z87&lt;&gt;"",Z87,"")</f>
        <v>4677.4944483333329</v>
      </c>
      <c r="AP87">
        <f>IF(AB87&lt;&gt;"",AB87,"")</f>
        <v>4648.4152708333331</v>
      </c>
      <c r="AQ87">
        <f t="shared" si="56"/>
        <v>2</v>
      </c>
      <c r="AR87" s="16">
        <f>IF(SLOPE($AO$74:$AO$85,$AQ$74:$AQ$85)&gt;0,MIN(3,ABS(SLOPE($AO$74:$AO$85,$AQ$74:$AQ$85))),IF(SLOPE($AO$74:$AO$85,$AQ$74:$AQ$85)&lt;-0.5,-0.5,0))</f>
        <v>0</v>
      </c>
      <c r="AS87" s="16">
        <f>IF(SLOPE($AP$74:$AP$85,$AQ$74:$AQ$85)&lt;0,MAX(-3,-ABS(SLOPE($AP$74:$AP$85,$AQ$74:$AQ$85))),IF(SLOPE($AP$74:$AP$85,$AQ$74:$AQ$85)&gt;0.5,0.5,0))</f>
        <v>0</v>
      </c>
      <c r="AT87" s="22">
        <f>($AO$86+(AR87*(AQ87-1)))</f>
        <v>4677.8945199999998</v>
      </c>
      <c r="AU87" s="22">
        <f>($AP$86+(AS87*(AQ87-1)))</f>
        <v>4648.7117799999996</v>
      </c>
      <c r="AV87" s="18">
        <f>IF(AR87&gt;0,AT87+AR87,AT87)</f>
        <v>4677.8945199999998</v>
      </c>
      <c r="AW87" s="18">
        <f>IF(AS87&lt;0,AU87+AS87,AU87)</f>
        <v>4648.7117799999996</v>
      </c>
      <c r="AY87">
        <f t="shared" si="57"/>
        <v>0.40007166666691774</v>
      </c>
      <c r="AZ87">
        <f t="shared" si="58"/>
        <v>0.29650916666651028</v>
      </c>
      <c r="BB87" s="19">
        <f t="shared" si="53"/>
        <v>1775153100</v>
      </c>
      <c r="BC87" s="19" t="str">
        <f t="shared" si="54"/>
        <v>XAUUSD</v>
      </c>
      <c r="BD87" s="19" t="str">
        <f t="shared" si="55"/>
        <v>M5</v>
      </c>
      <c r="BE87">
        <f>V87</f>
        <v>4664.9595291666665</v>
      </c>
      <c r="BF87">
        <f>W87</f>
        <v>4664.1995900000002</v>
      </c>
      <c r="BG87">
        <f>X87</f>
        <v>4652.3671299999996</v>
      </c>
      <c r="BH87">
        <f>Y87</f>
        <v>4652.1980199999998</v>
      </c>
      <c r="BI87">
        <f t="shared" si="59"/>
        <v>4677.8945199999998</v>
      </c>
      <c r="BJ87">
        <f t="shared" si="60"/>
        <v>4648.7117799999996</v>
      </c>
    </row>
    <row r="88" spans="1:62" x14ac:dyDescent="0.55000000000000004">
      <c r="A88">
        <f>ALGLIB_SSA_XAUUSD!J88</f>
        <v>1775153400</v>
      </c>
      <c r="B88" t="str">
        <f>_xlfn.XLOOKUP($A88,ALGLIB_SSA_XAUUSD!$A$2:$A$1001,ALGLIB_SSA_XAUUSD!$B$2:$B$1001,"",0)</f>
        <v/>
      </c>
      <c r="C88" t="str">
        <f>_xlfn.XLOOKUP($A88,ALGLIB_SSA_XAUUSD!$A$2:$A$1001,ALGLIB_SSA_XAUUSD!$C$2:$C$1001,"",0)</f>
        <v/>
      </c>
      <c r="D88" s="1">
        <f>D86+(D98-D86)*2/12</f>
        <v>4669.1149999999998</v>
      </c>
      <c r="E88" s="1">
        <f>E86+(E98-E86)*2/12</f>
        <v>4664.521628333333</v>
      </c>
      <c r="F88" s="1">
        <f>F86+(F98-F86)*2/12</f>
        <v>4664.0231999999996</v>
      </c>
      <c r="G88" s="1">
        <f>G86+(G98-G86)*2/12</f>
        <v>4677.0943766666669</v>
      </c>
      <c r="H88" s="1">
        <f>H86+(H98-H86)*2/12</f>
        <v>4648.1187616666666</v>
      </c>
      <c r="I88" t="str">
        <f>_xlfn.XLOOKUP($A88,ALGLIB_SSA_XAUUSD!$J$2:$J$1001,ALGLIB_SSA_XAUUSD!$K$2:$K$1001,"",0)</f>
        <v>XAUUSD</v>
      </c>
      <c r="J88" t="str">
        <f>_xlfn.XLOOKUP($A88,ALGLIB_SSA_XAUUSD!$J$2:$J$1001,ALGLIB_SSA_XAUUSD!$L$2:$L$1001,"",0)</f>
        <v>M5</v>
      </c>
      <c r="K88">
        <f>_xlfn.XLOOKUP($A88,ALGLIB_SSA_XAUUSD!$J$2:$J$1001,ALGLIB_SSA_XAUUSD!$M$2:$M$1001,"",0)</f>
        <v>4653.49</v>
      </c>
      <c r="L88">
        <f>_xlfn.XLOOKUP($A88,ALGLIB_SSA_XAUUSD!$J$2:$J$1001,ALGLIB_SSA_XAUUSD!$N$2:$N$1001,"",0)</f>
        <v>4652.4976800000004</v>
      </c>
      <c r="M88">
        <f>_xlfn.XLOOKUP($A88,ALGLIB_SSA_XAUUSD!$J$2:$J$1001,ALGLIB_SSA_XAUUSD!$O$2:$O$1001,"",0)</f>
        <v>4652.3478500000001</v>
      </c>
      <c r="N88">
        <f>_xlfn.XLOOKUP($A88,ALGLIB_SSA_XAUUSD!$J$2:$J$1001,ALGLIB_SSA_XAUUSD!$P$2:$P$1001,"",0)</f>
        <v>4655.73092</v>
      </c>
      <c r="O88">
        <f>_xlfn.XLOOKUP($A88,ALGLIB_SSA_XAUUSD!$J$2:$J$1001,ALGLIB_SSA_XAUUSD!$Q$2:$Q$1001,"",0)</f>
        <v>4650.7403199999999</v>
      </c>
      <c r="R88">
        <f t="shared" si="36"/>
        <v>1775153400</v>
      </c>
      <c r="S88" t="str">
        <f t="shared" si="37"/>
        <v>XAUUSD</v>
      </c>
      <c r="T88" t="str">
        <f t="shared" si="37"/>
        <v>M5</v>
      </c>
      <c r="U88">
        <f t="shared" si="37"/>
        <v>4653.49</v>
      </c>
      <c r="V88">
        <f t="shared" si="38"/>
        <v>4664.521628333333</v>
      </c>
      <c r="W88">
        <f t="shared" si="38"/>
        <v>4664.0231999999996</v>
      </c>
      <c r="X88">
        <f t="shared" si="39"/>
        <v>4652.4976800000004</v>
      </c>
      <c r="Y88">
        <f t="shared" si="39"/>
        <v>4652.3478500000001</v>
      </c>
      <c r="Z88">
        <f t="shared" si="40"/>
        <v>4677.0943766666669</v>
      </c>
      <c r="AA88">
        <f t="shared" si="41"/>
        <v>4655.73092</v>
      </c>
      <c r="AB88">
        <f t="shared" si="42"/>
        <v>4648.1187616666666</v>
      </c>
      <c r="AC88">
        <f t="shared" si="43"/>
        <v>4650.7403199999999</v>
      </c>
      <c r="AF88">
        <f t="shared" si="48"/>
        <v>1775153400</v>
      </c>
      <c r="AG88" t="str">
        <f t="shared" si="49"/>
        <v>XAUUSD</v>
      </c>
      <c r="AH88" t="str">
        <f t="shared" si="50"/>
        <v>M5</v>
      </c>
      <c r="AI88" s="19">
        <f t="shared" si="44"/>
        <v>4653.49</v>
      </c>
      <c r="AJ88" s="19">
        <f t="shared" si="45"/>
        <v>4664.521628333333</v>
      </c>
      <c r="AK88" s="19">
        <f t="shared" si="46"/>
        <v>4664.0231999999996</v>
      </c>
      <c r="AL88" s="19">
        <f t="shared" si="51"/>
        <v>0.49842833333332237</v>
      </c>
      <c r="AM88" s="28" t="str">
        <f t="shared" si="47"/>
        <v>Bullish</v>
      </c>
      <c r="AN88" s="28" t="str">
        <f t="shared" si="52"/>
        <v>Bullish</v>
      </c>
      <c r="AO88">
        <f>IF(Z88&lt;&gt;"",Z88,"")</f>
        <v>4677.0943766666669</v>
      </c>
      <c r="AP88">
        <f>IF(AB88&lt;&gt;"",AB88,"")</f>
        <v>4648.1187616666666</v>
      </c>
      <c r="AQ88">
        <f t="shared" si="56"/>
        <v>3</v>
      </c>
      <c r="AR88" s="16">
        <f>IF(SLOPE($AO$74:$AO$85,$AQ$74:$AQ$85)&gt;0,MIN(3,ABS(SLOPE($AO$74:$AO$85,$AQ$74:$AQ$85))),IF(SLOPE($AO$74:$AO$85,$AQ$74:$AQ$85)&lt;-0.5,-0.5,0))</f>
        <v>0</v>
      </c>
      <c r="AS88" s="16">
        <f>IF(SLOPE($AP$74:$AP$85,$AQ$74:$AQ$85)&lt;0,MAX(-3,-ABS(SLOPE($AP$74:$AP$85,$AQ$74:$AQ$85))),IF(SLOPE($AP$74:$AP$85,$AQ$74:$AQ$85)&gt;0.5,0.5,0))</f>
        <v>0</v>
      </c>
      <c r="AT88" s="22">
        <f>($AO$86+(AR88*(AQ88-1)))</f>
        <v>4677.8945199999998</v>
      </c>
      <c r="AU88" s="22">
        <f>($AP$86+(AS88*(AQ88-1)))</f>
        <v>4648.7117799999996</v>
      </c>
      <c r="AV88" s="18">
        <f>IF(AR88&gt;0,AT88+AR88,AT88)</f>
        <v>4677.8945199999998</v>
      </c>
      <c r="AW88" s="18">
        <f>IF(AS88&lt;0,AU88+AS88,AU88)</f>
        <v>4648.7117799999996</v>
      </c>
      <c r="AY88">
        <f t="shared" si="57"/>
        <v>0.80014333333292598</v>
      </c>
      <c r="AZ88">
        <f t="shared" si="58"/>
        <v>0.59301833333302056</v>
      </c>
      <c r="BB88" s="19">
        <f t="shared" si="53"/>
        <v>1775153400</v>
      </c>
      <c r="BC88" s="19" t="str">
        <f t="shared" si="54"/>
        <v>XAUUSD</v>
      </c>
      <c r="BD88" s="19" t="str">
        <f t="shared" si="55"/>
        <v>M5</v>
      </c>
      <c r="BE88">
        <f>V88</f>
        <v>4664.521628333333</v>
      </c>
      <c r="BF88">
        <f>W88</f>
        <v>4664.0231999999996</v>
      </c>
      <c r="BG88">
        <f>X88</f>
        <v>4652.4976800000004</v>
      </c>
      <c r="BH88">
        <f>Y88</f>
        <v>4652.3478500000001</v>
      </c>
      <c r="BI88">
        <f t="shared" si="59"/>
        <v>4677.8945199999998</v>
      </c>
      <c r="BJ88">
        <f t="shared" si="60"/>
        <v>4648.7117799999996</v>
      </c>
    </row>
    <row r="89" spans="1:62" x14ac:dyDescent="0.55000000000000004">
      <c r="A89">
        <f>ALGLIB_SSA_XAUUSD!J89</f>
        <v>1775153700</v>
      </c>
      <c r="B89" t="str">
        <f>_xlfn.XLOOKUP($A89,ALGLIB_SSA_XAUUSD!$A$2:$A$1001,ALGLIB_SSA_XAUUSD!$B$2:$B$1001,"",0)</f>
        <v/>
      </c>
      <c r="C89" t="str">
        <f>_xlfn.XLOOKUP($A89,ALGLIB_SSA_XAUUSD!$A$2:$A$1001,ALGLIB_SSA_XAUUSD!$C$2:$C$1001,"",0)</f>
        <v/>
      </c>
      <c r="D89" s="1">
        <f>D86+(D98-D86)*3/12</f>
        <v>4669.4025000000001</v>
      </c>
      <c r="E89" s="1">
        <f>E86+(E98-E86)*3/12</f>
        <v>4664.0837274999994</v>
      </c>
      <c r="F89" s="1">
        <f>F86+(F98-F86)*3/12</f>
        <v>4663.84681</v>
      </c>
      <c r="G89" s="1">
        <f>G86+(G98-G86)*3/12</f>
        <v>4676.694305</v>
      </c>
      <c r="H89" s="1">
        <f>H86+(H98-H86)*3/12</f>
        <v>4647.8222525000001</v>
      </c>
      <c r="I89" t="str">
        <f>_xlfn.XLOOKUP($A89,ALGLIB_SSA_XAUUSD!$J$2:$J$1001,ALGLIB_SSA_XAUUSD!$K$2:$K$1001,"",0)</f>
        <v>XAUUSD</v>
      </c>
      <c r="J89" t="str">
        <f>_xlfn.XLOOKUP($A89,ALGLIB_SSA_XAUUSD!$J$2:$J$1001,ALGLIB_SSA_XAUUSD!$L$2:$L$1001,"",0)</f>
        <v>M5</v>
      </c>
      <c r="K89">
        <f>_xlfn.XLOOKUP($A89,ALGLIB_SSA_XAUUSD!$J$2:$J$1001,ALGLIB_SSA_XAUUSD!$M$2:$M$1001,"",0)</f>
        <v>4653.8999999999996</v>
      </c>
      <c r="L89">
        <f>_xlfn.XLOOKUP($A89,ALGLIB_SSA_XAUUSD!$J$2:$J$1001,ALGLIB_SSA_XAUUSD!$N$2:$N$1001,"",0)</f>
        <v>4652.7302499999996</v>
      </c>
      <c r="M89">
        <f>_xlfn.XLOOKUP($A89,ALGLIB_SSA_XAUUSD!$J$2:$J$1001,ALGLIB_SSA_XAUUSD!$O$2:$O$1001,"",0)</f>
        <v>4652.5390500000003</v>
      </c>
      <c r="N89">
        <f>_xlfn.XLOOKUP($A89,ALGLIB_SSA_XAUUSD!$J$2:$J$1001,ALGLIB_SSA_XAUUSD!$P$2:$P$1001,"",0)</f>
        <v>4655.75</v>
      </c>
      <c r="O89">
        <f>_xlfn.XLOOKUP($A89,ALGLIB_SSA_XAUUSD!$J$2:$J$1001,ALGLIB_SSA_XAUUSD!$Q$2:$Q$1001,"",0)</f>
        <v>4650.9544299999998</v>
      </c>
      <c r="R89">
        <f t="shared" si="36"/>
        <v>1775153700</v>
      </c>
      <c r="S89" t="str">
        <f t="shared" si="37"/>
        <v>XAUUSD</v>
      </c>
      <c r="T89" t="str">
        <f t="shared" si="37"/>
        <v>M5</v>
      </c>
      <c r="U89">
        <f t="shared" si="37"/>
        <v>4653.8999999999996</v>
      </c>
      <c r="V89">
        <f t="shared" si="38"/>
        <v>4664.0837274999994</v>
      </c>
      <c r="W89">
        <f t="shared" si="38"/>
        <v>4663.84681</v>
      </c>
      <c r="X89">
        <f t="shared" si="39"/>
        <v>4652.7302499999996</v>
      </c>
      <c r="Y89">
        <f t="shared" si="39"/>
        <v>4652.5390500000003</v>
      </c>
      <c r="Z89">
        <f t="shared" si="40"/>
        <v>4676.694305</v>
      </c>
      <c r="AA89">
        <f t="shared" si="41"/>
        <v>4655.75</v>
      </c>
      <c r="AB89">
        <f t="shared" si="42"/>
        <v>4647.8222525000001</v>
      </c>
      <c r="AC89">
        <f t="shared" si="43"/>
        <v>4650.9544299999998</v>
      </c>
      <c r="AF89">
        <f t="shared" si="48"/>
        <v>1775153700</v>
      </c>
      <c r="AG89" t="str">
        <f t="shared" si="49"/>
        <v>XAUUSD</v>
      </c>
      <c r="AH89" t="str">
        <f t="shared" si="50"/>
        <v>M5</v>
      </c>
      <c r="AI89" s="19">
        <f t="shared" si="44"/>
        <v>4653.8999999999996</v>
      </c>
      <c r="AJ89" s="19">
        <f t="shared" si="45"/>
        <v>4664.0837274999994</v>
      </c>
      <c r="AK89" s="19">
        <f t="shared" si="46"/>
        <v>4663.84681</v>
      </c>
      <c r="AL89" s="19">
        <f t="shared" si="51"/>
        <v>0.23691749999943568</v>
      </c>
      <c r="AM89" s="28" t="str">
        <f t="shared" si="47"/>
        <v>Bullish</v>
      </c>
      <c r="AN89" s="28" t="str">
        <f t="shared" si="52"/>
        <v>Bullish</v>
      </c>
      <c r="AO89">
        <f>IF(Z89&lt;&gt;"",Z89,"")</f>
        <v>4676.694305</v>
      </c>
      <c r="AP89">
        <f>IF(AB89&lt;&gt;"",AB89,"")</f>
        <v>4647.8222525000001</v>
      </c>
      <c r="AQ89">
        <f t="shared" si="56"/>
        <v>4</v>
      </c>
      <c r="AR89" s="16">
        <f>IF(SLOPE($AO$74:$AO$85,$AQ$74:$AQ$85)&gt;0,MIN(3,ABS(SLOPE($AO$74:$AO$85,$AQ$74:$AQ$85))),IF(SLOPE($AO$74:$AO$85,$AQ$74:$AQ$85)&lt;-0.5,-0.5,0))</f>
        <v>0</v>
      </c>
      <c r="AS89" s="16">
        <f>IF(SLOPE($AP$74:$AP$85,$AQ$74:$AQ$85)&lt;0,MAX(-3,-ABS(SLOPE($AP$74:$AP$85,$AQ$74:$AQ$85))),IF(SLOPE($AP$74:$AP$85,$AQ$74:$AQ$85)&gt;0.5,0.5,0))</f>
        <v>0</v>
      </c>
      <c r="AT89" s="22">
        <f>($AO$86+(AR89*(AQ89-1)))</f>
        <v>4677.8945199999998</v>
      </c>
      <c r="AU89" s="22">
        <f>($AP$86+(AS89*(AQ89-1)))</f>
        <v>4648.7117799999996</v>
      </c>
      <c r="AV89" s="18">
        <f>IF(AR89&gt;0,AT89+AR89,AT89)</f>
        <v>4677.8945199999998</v>
      </c>
      <c r="AW89" s="18">
        <f>IF(AS89&lt;0,AU89+AS89,AU89)</f>
        <v>4648.7117799999996</v>
      </c>
      <c r="AY89">
        <f t="shared" si="57"/>
        <v>1.2002149999998437</v>
      </c>
      <c r="AZ89">
        <f t="shared" si="58"/>
        <v>0.88952749999953085</v>
      </c>
      <c r="BB89" s="19">
        <f t="shared" si="53"/>
        <v>1775153700</v>
      </c>
      <c r="BC89" s="19" t="str">
        <f t="shared" si="54"/>
        <v>XAUUSD</v>
      </c>
      <c r="BD89" s="19" t="str">
        <f t="shared" si="55"/>
        <v>M5</v>
      </c>
      <c r="BE89">
        <f>V89</f>
        <v>4664.0837274999994</v>
      </c>
      <c r="BF89">
        <f>W89</f>
        <v>4663.84681</v>
      </c>
      <c r="BG89">
        <f>X89</f>
        <v>4652.7302499999996</v>
      </c>
      <c r="BH89">
        <f>Y89</f>
        <v>4652.5390500000003</v>
      </c>
      <c r="BI89">
        <f t="shared" si="59"/>
        <v>4677.8945199999998</v>
      </c>
      <c r="BJ89">
        <f t="shared" si="60"/>
        <v>4648.7117799999996</v>
      </c>
    </row>
    <row r="90" spans="1:62" x14ac:dyDescent="0.55000000000000004">
      <c r="A90">
        <f>ALGLIB_SSA_XAUUSD!J90</f>
        <v>1775154000</v>
      </c>
      <c r="B90" t="str">
        <f>_xlfn.XLOOKUP($A90,ALGLIB_SSA_XAUUSD!$A$2:$A$1001,ALGLIB_SSA_XAUUSD!$B$2:$B$1001,"",0)</f>
        <v/>
      </c>
      <c r="C90" t="str">
        <f>_xlfn.XLOOKUP($A90,ALGLIB_SSA_XAUUSD!$A$2:$A$1001,ALGLIB_SSA_XAUUSD!$C$2:$C$1001,"",0)</f>
        <v/>
      </c>
      <c r="D90" s="1">
        <f>D86+(D98-D86)*4/12</f>
        <v>4669.6899999999996</v>
      </c>
      <c r="E90" s="1">
        <f>E86+(E98-E86)*4/12</f>
        <v>4663.6458266666668</v>
      </c>
      <c r="F90" s="1">
        <f>F86+(F98-F86)*4/12</f>
        <v>4663.6704199999995</v>
      </c>
      <c r="G90" s="1">
        <f>G86+(G98-G86)*4/12</f>
        <v>4676.2942333333331</v>
      </c>
      <c r="H90" s="1">
        <f>H86+(H98-H86)*4/12</f>
        <v>4647.5257433333327</v>
      </c>
      <c r="I90" t="str">
        <f>_xlfn.XLOOKUP($A90,ALGLIB_SSA_XAUUSD!$J$2:$J$1001,ALGLIB_SSA_XAUUSD!$K$2:$K$1001,"",0)</f>
        <v>XAUUSD</v>
      </c>
      <c r="J90" t="str">
        <f>_xlfn.XLOOKUP($A90,ALGLIB_SSA_XAUUSD!$J$2:$J$1001,ALGLIB_SSA_XAUUSD!$L$2:$L$1001,"",0)</f>
        <v>M5</v>
      </c>
      <c r="K90">
        <f>_xlfn.XLOOKUP($A90,ALGLIB_SSA_XAUUSD!$J$2:$J$1001,ALGLIB_SSA_XAUUSD!$M$2:$M$1001,"",0)</f>
        <v>4651.99</v>
      </c>
      <c r="L90">
        <f>_xlfn.XLOOKUP($A90,ALGLIB_SSA_XAUUSD!$J$2:$J$1001,ALGLIB_SSA_XAUUSD!$N$2:$N$1001,"",0)</f>
        <v>4653.2952100000002</v>
      </c>
      <c r="M90">
        <f>_xlfn.XLOOKUP($A90,ALGLIB_SSA_XAUUSD!$J$2:$J$1001,ALGLIB_SSA_XAUUSD!$O$2:$O$1001,"",0)</f>
        <v>4652.9171299999998</v>
      </c>
      <c r="N90">
        <f>_xlfn.XLOOKUP($A90,ALGLIB_SSA_XAUUSD!$J$2:$J$1001,ALGLIB_SSA_XAUUSD!$P$2:$P$1001,"",0)</f>
        <v>4656.0099399999999</v>
      </c>
      <c r="O90">
        <f>_xlfn.XLOOKUP($A90,ALGLIB_SSA_XAUUSD!$J$2:$J$1001,ALGLIB_SSA_XAUUSD!$Q$2:$Q$1001,"",0)</f>
        <v>4651.1726099999996</v>
      </c>
      <c r="R90">
        <f t="shared" si="36"/>
        <v>1775154000</v>
      </c>
      <c r="S90" t="str">
        <f t="shared" si="37"/>
        <v>XAUUSD</v>
      </c>
      <c r="T90" t="str">
        <f t="shared" si="37"/>
        <v>M5</v>
      </c>
      <c r="U90">
        <f t="shared" si="37"/>
        <v>4651.99</v>
      </c>
      <c r="V90">
        <f t="shared" si="38"/>
        <v>4663.6458266666668</v>
      </c>
      <c r="W90">
        <f t="shared" si="38"/>
        <v>4663.6704199999995</v>
      </c>
      <c r="X90">
        <f t="shared" si="39"/>
        <v>4653.2952100000002</v>
      </c>
      <c r="Y90">
        <f t="shared" si="39"/>
        <v>4652.9171299999998</v>
      </c>
      <c r="Z90">
        <f t="shared" si="40"/>
        <v>4676.2942333333331</v>
      </c>
      <c r="AA90">
        <f t="shared" si="41"/>
        <v>4656.0099399999999</v>
      </c>
      <c r="AB90">
        <f t="shared" si="42"/>
        <v>4647.5257433333327</v>
      </c>
      <c r="AC90">
        <f t="shared" si="43"/>
        <v>4651.1726099999996</v>
      </c>
      <c r="AF90">
        <f t="shared" si="48"/>
        <v>1775154000</v>
      </c>
      <c r="AG90" t="str">
        <f t="shared" si="49"/>
        <v>XAUUSD</v>
      </c>
      <c r="AH90" t="str">
        <f t="shared" si="50"/>
        <v>M5</v>
      </c>
      <c r="AI90" s="19">
        <f t="shared" si="44"/>
        <v>4651.99</v>
      </c>
      <c r="AJ90" s="19">
        <f t="shared" si="45"/>
        <v>4663.6458266666668</v>
      </c>
      <c r="AK90" s="19">
        <f t="shared" si="46"/>
        <v>4663.6704199999995</v>
      </c>
      <c r="AL90" s="19">
        <f t="shared" si="51"/>
        <v>-2.4593333332632028E-2</v>
      </c>
      <c r="AM90" s="28" t="str">
        <f t="shared" si="47"/>
        <v>Bearish</v>
      </c>
      <c r="AN90" s="28" t="str">
        <f t="shared" si="52"/>
        <v>Bearish</v>
      </c>
      <c r="AO90">
        <f>IF(Z90&lt;&gt;"",Z90,"")</f>
        <v>4676.2942333333331</v>
      </c>
      <c r="AP90">
        <f>IF(AB90&lt;&gt;"",AB90,"")</f>
        <v>4647.5257433333327</v>
      </c>
      <c r="AQ90">
        <f t="shared" si="56"/>
        <v>5</v>
      </c>
      <c r="AR90" s="16">
        <f>IF(SLOPE($AO$74:$AO$85,$AQ$74:$AQ$85)&gt;0,MIN(3,ABS(SLOPE($AO$74:$AO$85,$AQ$74:$AQ$85))),IF(SLOPE($AO$74:$AO$85,$AQ$74:$AQ$85)&lt;-0.5,-0.5,0))</f>
        <v>0</v>
      </c>
      <c r="AS90" s="16">
        <f>IF(SLOPE($AP$74:$AP$85,$AQ$74:$AQ$85)&lt;0,MAX(-3,-ABS(SLOPE($AP$74:$AP$85,$AQ$74:$AQ$85))),IF(SLOPE($AP$74:$AP$85,$AQ$74:$AQ$85)&gt;0.5,0.5,0))</f>
        <v>0</v>
      </c>
      <c r="AT90" s="22">
        <f>($AO$86+(AR90*(AQ90-1)))</f>
        <v>4677.8945199999998</v>
      </c>
      <c r="AU90" s="22">
        <f>($AP$86+(AS90*(AQ90-1)))</f>
        <v>4648.7117799999996</v>
      </c>
      <c r="AV90" s="18">
        <f>IF(AR90&gt;0,AT90+AR90,AT90)</f>
        <v>4677.8945199999998</v>
      </c>
      <c r="AW90" s="18">
        <f>IF(AS90&lt;0,AU90+AS90,AU90)</f>
        <v>4648.7117799999996</v>
      </c>
      <c r="AY90">
        <f t="shared" si="57"/>
        <v>1.6002866666667614</v>
      </c>
      <c r="AZ90">
        <f t="shared" si="58"/>
        <v>1.1860366666669506</v>
      </c>
      <c r="BB90" s="19">
        <f t="shared" si="53"/>
        <v>1775154000</v>
      </c>
      <c r="BC90" s="19" t="str">
        <f t="shared" si="54"/>
        <v>XAUUSD</v>
      </c>
      <c r="BD90" s="19" t="str">
        <f t="shared" si="55"/>
        <v>M5</v>
      </c>
      <c r="BE90">
        <f>V90</f>
        <v>4663.6458266666668</v>
      </c>
      <c r="BF90">
        <f>W90</f>
        <v>4663.6704199999995</v>
      </c>
      <c r="BG90">
        <f>X90</f>
        <v>4653.2952100000002</v>
      </c>
      <c r="BH90">
        <f>Y90</f>
        <v>4652.9171299999998</v>
      </c>
      <c r="BI90">
        <f t="shared" si="59"/>
        <v>4677.8945199999998</v>
      </c>
      <c r="BJ90">
        <f t="shared" si="60"/>
        <v>4648.7117799999996</v>
      </c>
    </row>
    <row r="91" spans="1:62" x14ac:dyDescent="0.55000000000000004">
      <c r="A91">
        <f>ALGLIB_SSA_XAUUSD!J91</f>
        <v>1775154300</v>
      </c>
      <c r="B91" t="str">
        <f>_xlfn.XLOOKUP($A91,ALGLIB_SSA_XAUUSD!$A$2:$A$1001,ALGLIB_SSA_XAUUSD!$B$2:$B$1001,"",0)</f>
        <v/>
      </c>
      <c r="C91" t="str">
        <f>_xlfn.XLOOKUP($A91,ALGLIB_SSA_XAUUSD!$A$2:$A$1001,ALGLIB_SSA_XAUUSD!$C$2:$C$1001,"",0)</f>
        <v/>
      </c>
      <c r="D91" s="1">
        <f>D86+(D98-D86)*5/12</f>
        <v>4669.9775</v>
      </c>
      <c r="E91" s="1">
        <f>E86+(E98-E86)*5/12</f>
        <v>4663.2079258333333</v>
      </c>
      <c r="F91" s="1">
        <f>F86+(F98-F86)*5/12</f>
        <v>4663.4940299999998</v>
      </c>
      <c r="G91" s="1">
        <f>G86+(G98-G86)*5/12</f>
        <v>4675.8941616666671</v>
      </c>
      <c r="H91" s="1">
        <f>H86+(H98-H86)*5/12</f>
        <v>4647.2292341666662</v>
      </c>
      <c r="I91" t="str">
        <f>_xlfn.XLOOKUP($A91,ALGLIB_SSA_XAUUSD!$J$2:$J$1001,ALGLIB_SSA_XAUUSD!$K$2:$K$1001,"",0)</f>
        <v>XAUUSD</v>
      </c>
      <c r="J91" t="str">
        <f>_xlfn.XLOOKUP($A91,ALGLIB_SSA_XAUUSD!$J$2:$J$1001,ALGLIB_SSA_XAUUSD!$L$2:$L$1001,"",0)</f>
        <v>M5</v>
      </c>
      <c r="K91">
        <f>_xlfn.XLOOKUP($A91,ALGLIB_SSA_XAUUSD!$J$2:$J$1001,ALGLIB_SSA_XAUUSD!$M$2:$M$1001,"",0)</f>
        <v>4651.4399999999996</v>
      </c>
      <c r="L91">
        <f>_xlfn.XLOOKUP($A91,ALGLIB_SSA_XAUUSD!$J$2:$J$1001,ALGLIB_SSA_XAUUSD!$N$2:$N$1001,"",0)</f>
        <v>4654.4870199999996</v>
      </c>
      <c r="M91">
        <f>_xlfn.XLOOKUP($A91,ALGLIB_SSA_XAUUSD!$J$2:$J$1001,ALGLIB_SSA_XAUUSD!$O$2:$O$1001,"",0)</f>
        <v>4653.70208</v>
      </c>
      <c r="N91">
        <f>_xlfn.XLOOKUP($A91,ALGLIB_SSA_XAUUSD!$J$2:$J$1001,ALGLIB_SSA_XAUUSD!$P$2:$P$1001,"",0)</f>
        <v>4656.7803400000003</v>
      </c>
      <c r="O91">
        <f>_xlfn.XLOOKUP($A91,ALGLIB_SSA_XAUUSD!$J$2:$J$1001,ALGLIB_SSA_XAUUSD!$Q$2:$Q$1001,"",0)</f>
        <v>4651.7001700000001</v>
      </c>
      <c r="R91">
        <f t="shared" si="36"/>
        <v>1775154300</v>
      </c>
      <c r="S91" t="str">
        <f t="shared" si="37"/>
        <v>XAUUSD</v>
      </c>
      <c r="T91" t="str">
        <f t="shared" si="37"/>
        <v>M5</v>
      </c>
      <c r="U91">
        <f t="shared" si="37"/>
        <v>4651.4399999999996</v>
      </c>
      <c r="V91">
        <f t="shared" si="38"/>
        <v>4663.2079258333333</v>
      </c>
      <c r="W91">
        <f t="shared" si="38"/>
        <v>4663.4940299999998</v>
      </c>
      <c r="X91">
        <f t="shared" si="39"/>
        <v>4654.4870199999996</v>
      </c>
      <c r="Y91">
        <f t="shared" si="39"/>
        <v>4653.70208</v>
      </c>
      <c r="Z91">
        <f t="shared" si="40"/>
        <v>4675.8941616666671</v>
      </c>
      <c r="AA91">
        <f t="shared" si="41"/>
        <v>4656.7803400000003</v>
      </c>
      <c r="AB91">
        <f t="shared" si="42"/>
        <v>4647.2292341666662</v>
      </c>
      <c r="AC91">
        <f t="shared" si="43"/>
        <v>4651.7001700000001</v>
      </c>
      <c r="AF91">
        <f t="shared" si="48"/>
        <v>1775154300</v>
      </c>
      <c r="AG91" t="str">
        <f t="shared" si="49"/>
        <v>XAUUSD</v>
      </c>
      <c r="AH91" t="str">
        <f t="shared" si="50"/>
        <v>M5</v>
      </c>
      <c r="AI91" s="19">
        <f t="shared" si="44"/>
        <v>4651.4399999999996</v>
      </c>
      <c r="AJ91" s="19">
        <f t="shared" si="45"/>
        <v>4663.2079258333333</v>
      </c>
      <c r="AK91" s="19">
        <f t="shared" si="46"/>
        <v>4663.4940299999998</v>
      </c>
      <c r="AL91" s="19">
        <f t="shared" si="51"/>
        <v>-0.28610416666651872</v>
      </c>
      <c r="AM91" s="28" t="str">
        <f t="shared" si="47"/>
        <v>Bearish</v>
      </c>
      <c r="AN91" s="28" t="str">
        <f t="shared" si="52"/>
        <v>Bearish</v>
      </c>
      <c r="AO91">
        <f>IF(Z91&lt;&gt;"",Z91,"")</f>
        <v>4675.8941616666671</v>
      </c>
      <c r="AP91">
        <f>IF(AB91&lt;&gt;"",AB91,"")</f>
        <v>4647.2292341666662</v>
      </c>
      <c r="AQ91">
        <f t="shared" si="56"/>
        <v>6</v>
      </c>
      <c r="AR91" s="16">
        <f>IF(SLOPE($AO$74:$AO$85,$AQ$74:$AQ$85)&gt;0,MIN(3,ABS(SLOPE($AO$74:$AO$85,$AQ$74:$AQ$85))),IF(SLOPE($AO$74:$AO$85,$AQ$74:$AQ$85)&lt;-0.5,-0.5,0))</f>
        <v>0</v>
      </c>
      <c r="AS91" s="16">
        <f>IF(SLOPE($AP$74:$AP$85,$AQ$74:$AQ$85)&lt;0,MAX(-3,-ABS(SLOPE($AP$74:$AP$85,$AQ$74:$AQ$85))),IF(SLOPE($AP$74:$AP$85,$AQ$74:$AQ$85)&gt;0.5,0.5,0))</f>
        <v>0</v>
      </c>
      <c r="AT91" s="22">
        <f>($AO$86+(AR91*(AQ91-1)))</f>
        <v>4677.8945199999998</v>
      </c>
      <c r="AU91" s="22">
        <f>($AP$86+(AS91*(AQ91-1)))</f>
        <v>4648.7117799999996</v>
      </c>
      <c r="AV91" s="18">
        <f>IF(AR91&gt;0,AT91+AR91,AT91)</f>
        <v>4677.8945199999998</v>
      </c>
      <c r="AW91" s="18">
        <f>IF(AS91&lt;0,AU91+AS91,AU91)</f>
        <v>4648.7117799999996</v>
      </c>
      <c r="AY91">
        <f t="shared" si="57"/>
        <v>2.0003583333327697</v>
      </c>
      <c r="AZ91">
        <f t="shared" si="58"/>
        <v>1.4825458333334609</v>
      </c>
      <c r="BB91" s="19">
        <f t="shared" si="53"/>
        <v>1775154300</v>
      </c>
      <c r="BC91" s="19" t="str">
        <f t="shared" si="54"/>
        <v>XAUUSD</v>
      </c>
      <c r="BD91" s="19" t="str">
        <f t="shared" si="55"/>
        <v>M5</v>
      </c>
      <c r="BE91">
        <f>V91</f>
        <v>4663.2079258333333</v>
      </c>
      <c r="BF91">
        <f>W91</f>
        <v>4663.4940299999998</v>
      </c>
      <c r="BG91">
        <f>X91</f>
        <v>4654.4870199999996</v>
      </c>
      <c r="BH91">
        <f>Y91</f>
        <v>4653.70208</v>
      </c>
      <c r="BI91">
        <f t="shared" si="59"/>
        <v>4677.8945199999998</v>
      </c>
      <c r="BJ91">
        <f t="shared" si="60"/>
        <v>4648.7117799999996</v>
      </c>
    </row>
    <row r="92" spans="1:62" x14ac:dyDescent="0.55000000000000004">
      <c r="A92">
        <f>ALGLIB_SSA_XAUUSD!J92</f>
        <v>1775154600</v>
      </c>
      <c r="B92" t="str">
        <f>_xlfn.XLOOKUP($A92,ALGLIB_SSA_XAUUSD!$A$2:$A$1001,ALGLIB_SSA_XAUUSD!$B$2:$B$1001,"",0)</f>
        <v/>
      </c>
      <c r="C92" t="str">
        <f>_xlfn.XLOOKUP($A92,ALGLIB_SSA_XAUUSD!$A$2:$A$1001,ALGLIB_SSA_XAUUSD!$C$2:$C$1001,"",0)</f>
        <v/>
      </c>
      <c r="D92" s="1">
        <f>D86+(D98-D86)*6/12</f>
        <v>4670.2649999999994</v>
      </c>
      <c r="E92" s="1">
        <f>E86+(E98-E86)*6/12</f>
        <v>4662.7700249999998</v>
      </c>
      <c r="F92" s="1">
        <f>F86+(F98-F86)*6/12</f>
        <v>4663.3176399999993</v>
      </c>
      <c r="G92" s="1">
        <f>G86+(G98-G86)*6/12</f>
        <v>4675.4940900000001</v>
      </c>
      <c r="H92" s="1">
        <f>H86+(H98-H86)*6/12</f>
        <v>4646.9327249999997</v>
      </c>
      <c r="I92" t="str">
        <f>_xlfn.XLOOKUP($A92,ALGLIB_SSA_XAUUSD!$J$2:$J$1001,ALGLIB_SSA_XAUUSD!$K$2:$K$1001,"",0)</f>
        <v>XAUUSD</v>
      </c>
      <c r="J92" t="str">
        <f>_xlfn.XLOOKUP($A92,ALGLIB_SSA_XAUUSD!$J$2:$J$1001,ALGLIB_SSA_XAUUSD!$L$2:$L$1001,"",0)</f>
        <v>M5</v>
      </c>
      <c r="K92">
        <f>_xlfn.XLOOKUP($A92,ALGLIB_SSA_XAUUSD!$J$2:$J$1001,ALGLIB_SSA_XAUUSD!$M$2:$M$1001,"",0)</f>
        <v>4658.95</v>
      </c>
      <c r="L92">
        <f>_xlfn.XLOOKUP($A92,ALGLIB_SSA_XAUUSD!$J$2:$J$1001,ALGLIB_SSA_XAUUSD!$N$2:$N$1001,"",0)</f>
        <v>4656.4993599999998</v>
      </c>
      <c r="M92">
        <f>_xlfn.XLOOKUP($A92,ALGLIB_SSA_XAUUSD!$J$2:$J$1001,ALGLIB_SSA_XAUUSD!$O$2:$O$1001,"",0)</f>
        <v>4655.1007200000004</v>
      </c>
      <c r="N92">
        <f>_xlfn.XLOOKUP($A92,ALGLIB_SSA_XAUUSD!$J$2:$J$1001,ALGLIB_SSA_XAUUSD!$P$2:$P$1001,"",0)</f>
        <v>4658.3717999999999</v>
      </c>
      <c r="O92">
        <f>_xlfn.XLOOKUP($A92,ALGLIB_SSA_XAUUSD!$J$2:$J$1001,ALGLIB_SSA_XAUUSD!$Q$2:$Q$1001,"",0)</f>
        <v>4652.8678399999999</v>
      </c>
      <c r="R92">
        <f t="shared" si="36"/>
        <v>1775154600</v>
      </c>
      <c r="S92" t="str">
        <f t="shared" si="37"/>
        <v>XAUUSD</v>
      </c>
      <c r="T92" t="str">
        <f t="shared" si="37"/>
        <v>M5</v>
      </c>
      <c r="U92">
        <f t="shared" si="37"/>
        <v>4658.95</v>
      </c>
      <c r="V92">
        <f t="shared" si="38"/>
        <v>4662.7700249999998</v>
      </c>
      <c r="W92">
        <f t="shared" si="38"/>
        <v>4663.3176399999993</v>
      </c>
      <c r="X92">
        <f t="shared" si="39"/>
        <v>4656.4993599999998</v>
      </c>
      <c r="Y92">
        <f t="shared" si="39"/>
        <v>4655.1007200000004</v>
      </c>
      <c r="Z92">
        <f t="shared" si="40"/>
        <v>4675.4940900000001</v>
      </c>
      <c r="AA92">
        <f t="shared" si="41"/>
        <v>4658.3717999999999</v>
      </c>
      <c r="AB92">
        <f t="shared" si="42"/>
        <v>4646.9327249999997</v>
      </c>
      <c r="AC92">
        <f t="shared" si="43"/>
        <v>4652.8678399999999</v>
      </c>
      <c r="AF92">
        <f t="shared" si="48"/>
        <v>1775154600</v>
      </c>
      <c r="AG92" t="str">
        <f t="shared" si="49"/>
        <v>XAUUSD</v>
      </c>
      <c r="AH92" t="str">
        <f t="shared" si="50"/>
        <v>M5</v>
      </c>
      <c r="AI92" s="19">
        <f t="shared" si="44"/>
        <v>4658.95</v>
      </c>
      <c r="AJ92" s="19">
        <f t="shared" si="45"/>
        <v>4662.7700249999998</v>
      </c>
      <c r="AK92" s="19">
        <f t="shared" si="46"/>
        <v>4663.3176399999993</v>
      </c>
      <c r="AL92" s="19">
        <f t="shared" si="51"/>
        <v>-0.54761499999949592</v>
      </c>
      <c r="AM92" s="28" t="str">
        <f t="shared" si="47"/>
        <v>Bearish</v>
      </c>
      <c r="AN92" s="28" t="str">
        <f t="shared" si="52"/>
        <v>Bearish</v>
      </c>
      <c r="AO92">
        <f>IF(Z92&lt;&gt;"",Z92,"")</f>
        <v>4675.4940900000001</v>
      </c>
      <c r="AP92">
        <f>IF(AB92&lt;&gt;"",AB92,"")</f>
        <v>4646.9327249999997</v>
      </c>
      <c r="AQ92">
        <f t="shared" si="56"/>
        <v>7</v>
      </c>
      <c r="AR92" s="16">
        <f>IF(SLOPE($AO$74:$AO$85,$AQ$74:$AQ$85)&gt;0,MIN(3,ABS(SLOPE($AO$74:$AO$85,$AQ$74:$AQ$85))),IF(SLOPE($AO$74:$AO$85,$AQ$74:$AQ$85)&lt;-0.5,-0.5,0))</f>
        <v>0</v>
      </c>
      <c r="AS92" s="16">
        <f>IF(SLOPE($AP$74:$AP$85,$AQ$74:$AQ$85)&lt;0,MAX(-3,-ABS(SLOPE($AP$74:$AP$85,$AQ$74:$AQ$85))),IF(SLOPE($AP$74:$AP$85,$AQ$74:$AQ$85)&gt;0.5,0.5,0))</f>
        <v>0</v>
      </c>
      <c r="AT92" s="22">
        <f>($AO$86+(AR92*(AQ92-1)))</f>
        <v>4677.8945199999998</v>
      </c>
      <c r="AU92" s="22">
        <f>($AP$86+(AS92*(AQ92-1)))</f>
        <v>4648.7117799999996</v>
      </c>
      <c r="AV92" s="18">
        <f>IF(AR92&gt;0,AT92+AR92,AT92)</f>
        <v>4677.8945199999998</v>
      </c>
      <c r="AW92" s="18">
        <f>IF(AS92&lt;0,AU92+AS92,AU92)</f>
        <v>4648.7117799999996</v>
      </c>
      <c r="AY92">
        <f t="shared" si="57"/>
        <v>2.4004299999996874</v>
      </c>
      <c r="AZ92">
        <f t="shared" si="58"/>
        <v>1.7790549999999712</v>
      </c>
      <c r="BB92" s="19">
        <f t="shared" si="53"/>
        <v>1775154600</v>
      </c>
      <c r="BC92" s="19" t="str">
        <f t="shared" si="54"/>
        <v>XAUUSD</v>
      </c>
      <c r="BD92" s="19" t="str">
        <f t="shared" si="55"/>
        <v>M5</v>
      </c>
      <c r="BE92">
        <f>V92</f>
        <v>4662.7700249999998</v>
      </c>
      <c r="BF92">
        <f>W92</f>
        <v>4663.3176399999993</v>
      </c>
      <c r="BG92">
        <f>X92</f>
        <v>4656.4993599999998</v>
      </c>
      <c r="BH92">
        <f>Y92</f>
        <v>4655.1007200000004</v>
      </c>
      <c r="BI92">
        <f t="shared" si="59"/>
        <v>4677.8945199999998</v>
      </c>
      <c r="BJ92">
        <f t="shared" si="60"/>
        <v>4648.7117799999996</v>
      </c>
    </row>
    <row r="93" spans="1:62" x14ac:dyDescent="0.55000000000000004">
      <c r="A93">
        <f>ALGLIB_SSA_XAUUSD!J93</f>
        <v>1775154900</v>
      </c>
      <c r="B93" t="str">
        <f>_xlfn.XLOOKUP($A93,ALGLIB_SSA_XAUUSD!$A$2:$A$1001,ALGLIB_SSA_XAUUSD!$B$2:$B$1001,"",0)</f>
        <v/>
      </c>
      <c r="C93" t="str">
        <f>_xlfn.XLOOKUP($A93,ALGLIB_SSA_XAUUSD!$A$2:$A$1001,ALGLIB_SSA_XAUUSD!$C$2:$C$1001,"",0)</f>
        <v/>
      </c>
      <c r="D93" s="1">
        <f>D86+(D98-D86)*7/12</f>
        <v>4670.5524999999998</v>
      </c>
      <c r="E93" s="1">
        <f>E86+(E98-E86)*7/12</f>
        <v>4662.3321241666663</v>
      </c>
      <c r="F93" s="1">
        <f>F86+(F98-F86)*7/12</f>
        <v>4663.1412499999997</v>
      </c>
      <c r="G93" s="1">
        <f>G86+(G98-G86)*7/12</f>
        <v>4675.0940183333332</v>
      </c>
      <c r="H93" s="1">
        <f>H86+(H98-H86)*7/12</f>
        <v>4646.6362158333332</v>
      </c>
      <c r="I93" t="str">
        <f>_xlfn.XLOOKUP($A93,ALGLIB_SSA_XAUUSD!$J$2:$J$1001,ALGLIB_SSA_XAUUSD!$K$2:$K$1001,"",0)</f>
        <v>XAUUSD</v>
      </c>
      <c r="J93" t="str">
        <f>_xlfn.XLOOKUP($A93,ALGLIB_SSA_XAUUSD!$J$2:$J$1001,ALGLIB_SSA_XAUUSD!$L$2:$L$1001,"",0)</f>
        <v>M5</v>
      </c>
      <c r="K93">
        <f>_xlfn.XLOOKUP($A93,ALGLIB_SSA_XAUUSD!$J$2:$J$1001,ALGLIB_SSA_XAUUSD!$M$2:$M$1001,"",0)</f>
        <v>4656.1400000000003</v>
      </c>
      <c r="L93">
        <f>_xlfn.XLOOKUP($A93,ALGLIB_SSA_XAUUSD!$J$2:$J$1001,ALGLIB_SSA_XAUUSD!$N$2:$N$1001,"",0)</f>
        <v>4659.2308300000004</v>
      </c>
      <c r="M93">
        <f>_xlfn.XLOOKUP($A93,ALGLIB_SSA_XAUUSD!$J$2:$J$1001,ALGLIB_SSA_XAUUSD!$O$2:$O$1001,"",0)</f>
        <v>4657.1657699999996</v>
      </c>
      <c r="N93">
        <f>_xlfn.XLOOKUP($A93,ALGLIB_SSA_XAUUSD!$J$2:$J$1001,ALGLIB_SSA_XAUUSD!$P$2:$P$1001,"",0)</f>
        <v>4660.7737800000004</v>
      </c>
      <c r="O93">
        <f>_xlfn.XLOOKUP($A93,ALGLIB_SSA_XAUUSD!$J$2:$J$1001,ALGLIB_SSA_XAUUSD!$Q$2:$Q$1001,"",0)</f>
        <v>4654.8505500000001</v>
      </c>
      <c r="R93">
        <f t="shared" si="36"/>
        <v>1775154900</v>
      </c>
      <c r="S93" t="str">
        <f t="shared" si="37"/>
        <v>XAUUSD</v>
      </c>
      <c r="T93" t="str">
        <f t="shared" si="37"/>
        <v>M5</v>
      </c>
      <c r="U93">
        <f t="shared" si="37"/>
        <v>4656.1400000000003</v>
      </c>
      <c r="V93">
        <f t="shared" si="38"/>
        <v>4662.3321241666663</v>
      </c>
      <c r="W93">
        <f t="shared" si="38"/>
        <v>4663.1412499999997</v>
      </c>
      <c r="X93">
        <f t="shared" si="39"/>
        <v>4659.2308300000004</v>
      </c>
      <c r="Y93">
        <f t="shared" si="39"/>
        <v>4657.1657699999996</v>
      </c>
      <c r="Z93">
        <f t="shared" si="40"/>
        <v>4675.0940183333332</v>
      </c>
      <c r="AA93">
        <f t="shared" si="41"/>
        <v>4660.7737800000004</v>
      </c>
      <c r="AB93">
        <f t="shared" si="42"/>
        <v>4646.6362158333332</v>
      </c>
      <c r="AC93">
        <f t="shared" si="43"/>
        <v>4654.8505500000001</v>
      </c>
      <c r="AF93">
        <f t="shared" si="48"/>
        <v>1775154900</v>
      </c>
      <c r="AG93" t="str">
        <f t="shared" si="49"/>
        <v>XAUUSD</v>
      </c>
      <c r="AH93" t="str">
        <f t="shared" si="50"/>
        <v>M5</v>
      </c>
      <c r="AI93" s="19">
        <f t="shared" si="44"/>
        <v>4656.1400000000003</v>
      </c>
      <c r="AJ93" s="19">
        <f t="shared" si="45"/>
        <v>4662.3321241666663</v>
      </c>
      <c r="AK93" s="19">
        <f t="shared" si="46"/>
        <v>4663.1412499999997</v>
      </c>
      <c r="AL93" s="19">
        <f t="shared" si="51"/>
        <v>-0.80912583333338262</v>
      </c>
      <c r="AM93" s="28" t="str">
        <f t="shared" si="47"/>
        <v>Bearish</v>
      </c>
      <c r="AN93" s="28" t="str">
        <f t="shared" si="52"/>
        <v>Bearish</v>
      </c>
      <c r="AO93">
        <f>IF(Z93&lt;&gt;"",Z93,"")</f>
        <v>4675.0940183333332</v>
      </c>
      <c r="AP93">
        <f>IF(AB93&lt;&gt;"",AB93,"")</f>
        <v>4646.6362158333332</v>
      </c>
      <c r="AQ93">
        <f t="shared" si="56"/>
        <v>8</v>
      </c>
      <c r="AR93" s="16">
        <f>IF(SLOPE($AO$74:$AO$85,$AQ$74:$AQ$85)&gt;0,MIN(3,ABS(SLOPE($AO$74:$AO$85,$AQ$74:$AQ$85))),IF(SLOPE($AO$74:$AO$85,$AQ$74:$AQ$85)&lt;-0.5,-0.5,0))</f>
        <v>0</v>
      </c>
      <c r="AS93" s="16">
        <f>IF(SLOPE($AP$74:$AP$85,$AQ$74:$AQ$85)&lt;0,MAX(-3,-ABS(SLOPE($AP$74:$AP$85,$AQ$74:$AQ$85))),IF(SLOPE($AP$74:$AP$85,$AQ$74:$AQ$85)&gt;0.5,0.5,0))</f>
        <v>0</v>
      </c>
      <c r="AT93" s="22">
        <f>($AO$86+(AR93*(AQ93-1)))</f>
        <v>4677.8945199999998</v>
      </c>
      <c r="AU93" s="22">
        <f>($AP$86+(AS93*(AQ93-1)))</f>
        <v>4648.7117799999996</v>
      </c>
      <c r="AV93" s="18">
        <f>IF(AR93&gt;0,AT93+AR93,AT93)</f>
        <v>4677.8945199999998</v>
      </c>
      <c r="AW93" s="18">
        <f>IF(AS93&lt;0,AU93+AS93,AU93)</f>
        <v>4648.7117799999996</v>
      </c>
      <c r="AY93">
        <f t="shared" si="57"/>
        <v>2.8005016666666052</v>
      </c>
      <c r="AZ93">
        <f t="shared" si="58"/>
        <v>2.0755641666664815</v>
      </c>
      <c r="BB93" s="19">
        <f t="shared" si="53"/>
        <v>1775154900</v>
      </c>
      <c r="BC93" s="19" t="str">
        <f t="shared" si="54"/>
        <v>XAUUSD</v>
      </c>
      <c r="BD93" s="19" t="str">
        <f t="shared" si="55"/>
        <v>M5</v>
      </c>
      <c r="BE93">
        <f>V93</f>
        <v>4662.3321241666663</v>
      </c>
      <c r="BF93">
        <f>W93</f>
        <v>4663.1412499999997</v>
      </c>
      <c r="BG93">
        <f>X93</f>
        <v>4659.2308300000004</v>
      </c>
      <c r="BH93">
        <f>Y93</f>
        <v>4657.1657699999996</v>
      </c>
      <c r="BI93">
        <f t="shared" si="59"/>
        <v>4677.8945199999998</v>
      </c>
      <c r="BJ93">
        <f t="shared" si="60"/>
        <v>4648.7117799999996</v>
      </c>
    </row>
    <row r="94" spans="1:62" x14ac:dyDescent="0.55000000000000004">
      <c r="A94">
        <f>ALGLIB_SSA_XAUUSD!J94</f>
        <v>1775155200</v>
      </c>
      <c r="B94" t="str">
        <f>_xlfn.XLOOKUP($A94,ALGLIB_SSA_XAUUSD!$A$2:$A$1001,ALGLIB_SSA_XAUUSD!$B$2:$B$1001,"",0)</f>
        <v/>
      </c>
      <c r="C94" t="str">
        <f>_xlfn.XLOOKUP($A94,ALGLIB_SSA_XAUUSD!$A$2:$A$1001,ALGLIB_SSA_XAUUSD!$C$2:$C$1001,"",0)</f>
        <v/>
      </c>
      <c r="D94" s="1">
        <f>D86+(D98-D86)*8/12</f>
        <v>4670.84</v>
      </c>
      <c r="E94" s="1">
        <f>E86+(E98-E86)*8/12</f>
        <v>4661.8942233333328</v>
      </c>
      <c r="F94" s="1">
        <f>F86+(F98-F86)*8/12</f>
        <v>4662.96486</v>
      </c>
      <c r="G94" s="1">
        <f>G86+(G98-G86)*8/12</f>
        <v>4674.6939466666672</v>
      </c>
      <c r="H94" s="1">
        <f>H86+(H98-H86)*8/12</f>
        <v>4646.3397066666666</v>
      </c>
      <c r="I94" t="str">
        <f>_xlfn.XLOOKUP($A94,ALGLIB_SSA_XAUUSD!$J$2:$J$1001,ALGLIB_SSA_XAUUSD!$K$2:$K$1001,"",0)</f>
        <v>XAUUSD</v>
      </c>
      <c r="J94" t="str">
        <f>_xlfn.XLOOKUP($A94,ALGLIB_SSA_XAUUSD!$J$2:$J$1001,ALGLIB_SSA_XAUUSD!$L$2:$L$1001,"",0)</f>
        <v>M5</v>
      </c>
      <c r="K94">
        <f>_xlfn.XLOOKUP($A94,ALGLIB_SSA_XAUUSD!$J$2:$J$1001,ALGLIB_SSA_XAUUSD!$M$2:$M$1001,"",0)</f>
        <v>4662.7299999999996</v>
      </c>
      <c r="L94">
        <f>_xlfn.XLOOKUP($A94,ALGLIB_SSA_XAUUSD!$J$2:$J$1001,ALGLIB_SSA_XAUUSD!$N$2:$N$1001,"",0)</f>
        <v>4662.6220999999996</v>
      </c>
      <c r="M94">
        <f>_xlfn.XLOOKUP($A94,ALGLIB_SSA_XAUUSD!$J$2:$J$1001,ALGLIB_SSA_XAUUSD!$O$2:$O$1001,"",0)</f>
        <v>4659.8939399999999</v>
      </c>
      <c r="N94">
        <f>_xlfn.XLOOKUP($A94,ALGLIB_SSA_XAUUSD!$J$2:$J$1001,ALGLIB_SSA_XAUUSD!$P$2:$P$1001,"",0)</f>
        <v>4663.9699099999998</v>
      </c>
      <c r="O94">
        <f>_xlfn.XLOOKUP($A94,ALGLIB_SSA_XAUUSD!$J$2:$J$1001,ALGLIB_SSA_XAUUSD!$Q$2:$Q$1001,"",0)</f>
        <v>4657.5982999999997</v>
      </c>
      <c r="R94">
        <f t="shared" si="36"/>
        <v>1775155200</v>
      </c>
      <c r="S94" t="str">
        <f t="shared" si="37"/>
        <v>XAUUSD</v>
      </c>
      <c r="T94" t="str">
        <f t="shared" si="37"/>
        <v>M5</v>
      </c>
      <c r="U94">
        <f t="shared" si="37"/>
        <v>4662.7299999999996</v>
      </c>
      <c r="V94">
        <f t="shared" si="38"/>
        <v>4661.8942233333328</v>
      </c>
      <c r="W94">
        <f t="shared" si="38"/>
        <v>4662.96486</v>
      </c>
      <c r="X94">
        <f t="shared" si="39"/>
        <v>4662.6220999999996</v>
      </c>
      <c r="Y94">
        <f t="shared" si="39"/>
        <v>4659.8939399999999</v>
      </c>
      <c r="Z94">
        <f t="shared" si="40"/>
        <v>4674.6939466666672</v>
      </c>
      <c r="AA94">
        <f t="shared" si="41"/>
        <v>4663.9699099999998</v>
      </c>
      <c r="AB94">
        <f t="shared" si="42"/>
        <v>4646.3397066666666</v>
      </c>
      <c r="AC94">
        <f t="shared" si="43"/>
        <v>4657.5982999999997</v>
      </c>
      <c r="AF94">
        <f t="shared" si="48"/>
        <v>1775155200</v>
      </c>
      <c r="AG94" t="str">
        <f t="shared" si="49"/>
        <v>XAUUSD</v>
      </c>
      <c r="AH94" t="str">
        <f t="shared" si="50"/>
        <v>M5</v>
      </c>
      <c r="AI94" s="19">
        <f t="shared" si="44"/>
        <v>4662.7299999999996</v>
      </c>
      <c r="AJ94" s="19">
        <f t="shared" si="45"/>
        <v>4661.8942233333328</v>
      </c>
      <c r="AK94" s="19">
        <f t="shared" si="46"/>
        <v>4662.96486</v>
      </c>
      <c r="AL94" s="19">
        <f t="shared" si="51"/>
        <v>-1.0706366666672693</v>
      </c>
      <c r="AM94" s="28" t="str">
        <f t="shared" si="47"/>
        <v>Bearish</v>
      </c>
      <c r="AN94" s="28" t="str">
        <f t="shared" si="52"/>
        <v>Bearish</v>
      </c>
      <c r="AO94">
        <f>IF(Z94&lt;&gt;"",Z94,"")</f>
        <v>4674.6939466666672</v>
      </c>
      <c r="AP94">
        <f>IF(AB94&lt;&gt;"",AB94,"")</f>
        <v>4646.3397066666666</v>
      </c>
      <c r="AQ94">
        <f t="shared" si="56"/>
        <v>9</v>
      </c>
      <c r="AR94" s="16">
        <f>IF(SLOPE($AO$74:$AO$85,$AQ$74:$AQ$85)&gt;0,MIN(3,ABS(SLOPE($AO$74:$AO$85,$AQ$74:$AQ$85))),IF(SLOPE($AO$74:$AO$85,$AQ$74:$AQ$85)&lt;-0.5,-0.5,0))</f>
        <v>0</v>
      </c>
      <c r="AS94" s="16">
        <f>IF(SLOPE($AP$74:$AP$85,$AQ$74:$AQ$85)&lt;0,MAX(-3,-ABS(SLOPE($AP$74:$AP$85,$AQ$74:$AQ$85))),IF(SLOPE($AP$74:$AP$85,$AQ$74:$AQ$85)&gt;0.5,0.5,0))</f>
        <v>0</v>
      </c>
      <c r="AT94" s="22">
        <f>($AO$86+(AR94*(AQ94-1)))</f>
        <v>4677.8945199999998</v>
      </c>
      <c r="AU94" s="22">
        <f>($AP$86+(AS94*(AQ94-1)))</f>
        <v>4648.7117799999996</v>
      </c>
      <c r="AV94" s="18">
        <f>IF(AR94&gt;0,AT94+AR94,AT94)</f>
        <v>4677.8945199999998</v>
      </c>
      <c r="AW94" s="18">
        <f>IF(AS94&lt;0,AU94+AS94,AU94)</f>
        <v>4648.7117799999996</v>
      </c>
      <c r="AY94">
        <f t="shared" si="57"/>
        <v>3.2005733333326134</v>
      </c>
      <c r="AZ94">
        <f t="shared" si="58"/>
        <v>2.3720733333329918</v>
      </c>
      <c r="BB94" s="19">
        <f t="shared" si="53"/>
        <v>1775155200</v>
      </c>
      <c r="BC94" s="19" t="str">
        <f t="shared" si="54"/>
        <v>XAUUSD</v>
      </c>
      <c r="BD94" s="19" t="str">
        <f t="shared" si="55"/>
        <v>M5</v>
      </c>
      <c r="BE94">
        <f>V94</f>
        <v>4661.8942233333328</v>
      </c>
      <c r="BF94">
        <f>W94</f>
        <v>4662.96486</v>
      </c>
      <c r="BG94">
        <f>X94</f>
        <v>4662.6220999999996</v>
      </c>
      <c r="BH94">
        <f>Y94</f>
        <v>4659.8939399999999</v>
      </c>
      <c r="BI94">
        <f t="shared" si="59"/>
        <v>4677.8945199999998</v>
      </c>
      <c r="BJ94">
        <f t="shared" si="60"/>
        <v>4648.7117799999996</v>
      </c>
    </row>
    <row r="95" spans="1:62" x14ac:dyDescent="0.55000000000000004">
      <c r="A95">
        <f>ALGLIB_SSA_XAUUSD!J95</f>
        <v>1775155500</v>
      </c>
      <c r="B95" t="str">
        <f>_xlfn.XLOOKUP($A95,ALGLIB_SSA_XAUUSD!$A$2:$A$1001,ALGLIB_SSA_XAUUSD!$B$2:$B$1001,"",0)</f>
        <v/>
      </c>
      <c r="C95" t="str">
        <f>_xlfn.XLOOKUP($A95,ALGLIB_SSA_XAUUSD!$A$2:$A$1001,ALGLIB_SSA_XAUUSD!$C$2:$C$1001,"",0)</f>
        <v/>
      </c>
      <c r="D95" s="1">
        <f>D86+(D98-D86)*9/12</f>
        <v>4671.1274999999996</v>
      </c>
      <c r="E95" s="1">
        <f>E86+(E98-E86)*9/12</f>
        <v>4661.4563225000002</v>
      </c>
      <c r="F95" s="1">
        <f>F86+(F98-F86)*9/12</f>
        <v>4662.7884699999995</v>
      </c>
      <c r="G95" s="1">
        <f>G86+(G98-G86)*9/12</f>
        <v>4674.2938750000003</v>
      </c>
      <c r="H95" s="1">
        <f>H86+(H98-H86)*9/12</f>
        <v>4646.0431974999992</v>
      </c>
      <c r="I95" t="str">
        <f>_xlfn.XLOOKUP($A95,ALGLIB_SSA_XAUUSD!$J$2:$J$1001,ALGLIB_SSA_XAUUSD!$K$2:$K$1001,"",0)</f>
        <v>XAUUSD</v>
      </c>
      <c r="J95" t="str">
        <f>_xlfn.XLOOKUP($A95,ALGLIB_SSA_XAUUSD!$J$2:$J$1001,ALGLIB_SSA_XAUUSD!$L$2:$L$1001,"",0)</f>
        <v>M5</v>
      </c>
      <c r="K95">
        <f>_xlfn.XLOOKUP($A95,ALGLIB_SSA_XAUUSD!$J$2:$J$1001,ALGLIB_SSA_XAUUSD!$M$2:$M$1001,"",0)</f>
        <v>4669.2</v>
      </c>
      <c r="L95">
        <f>_xlfn.XLOOKUP($A95,ALGLIB_SSA_XAUUSD!$J$2:$J$1001,ALGLIB_SSA_XAUUSD!$N$2:$N$1001,"",0)</f>
        <v>4666.2030999999997</v>
      </c>
      <c r="M95">
        <f>_xlfn.XLOOKUP($A95,ALGLIB_SSA_XAUUSD!$J$2:$J$1001,ALGLIB_SSA_XAUUSD!$O$2:$O$1001,"",0)</f>
        <v>4663.0485200000003</v>
      </c>
      <c r="N95">
        <f>_xlfn.XLOOKUP($A95,ALGLIB_SSA_XAUUSD!$J$2:$J$1001,ALGLIB_SSA_XAUUSD!$P$2:$P$1001,"",0)</f>
        <v>4667.6584499999999</v>
      </c>
      <c r="O95">
        <f>_xlfn.XLOOKUP($A95,ALGLIB_SSA_XAUUSD!$J$2:$J$1001,ALGLIB_SSA_XAUUSD!$Q$2:$Q$1001,"",0)</f>
        <v>4660.90985</v>
      </c>
      <c r="R95">
        <f t="shared" si="36"/>
        <v>1775155500</v>
      </c>
      <c r="S95" t="str">
        <f t="shared" si="37"/>
        <v>XAUUSD</v>
      </c>
      <c r="T95" t="str">
        <f t="shared" si="37"/>
        <v>M5</v>
      </c>
      <c r="U95">
        <f t="shared" si="37"/>
        <v>4669.2</v>
      </c>
      <c r="V95">
        <f t="shared" si="38"/>
        <v>4661.4563225000002</v>
      </c>
      <c r="W95">
        <f t="shared" si="38"/>
        <v>4662.7884699999995</v>
      </c>
      <c r="X95">
        <f t="shared" si="39"/>
        <v>4666.2030999999997</v>
      </c>
      <c r="Y95">
        <f t="shared" si="39"/>
        <v>4663.0485200000003</v>
      </c>
      <c r="Z95">
        <f t="shared" si="40"/>
        <v>4674.2938750000003</v>
      </c>
      <c r="AA95">
        <f t="shared" si="41"/>
        <v>4667.6584499999999</v>
      </c>
      <c r="AB95">
        <f t="shared" si="42"/>
        <v>4646.0431974999992</v>
      </c>
      <c r="AC95">
        <f t="shared" si="43"/>
        <v>4660.90985</v>
      </c>
      <c r="AF95">
        <f t="shared" si="48"/>
        <v>1775155500</v>
      </c>
      <c r="AG95" t="str">
        <f t="shared" si="49"/>
        <v>XAUUSD</v>
      </c>
      <c r="AH95" t="str">
        <f t="shared" si="50"/>
        <v>M5</v>
      </c>
      <c r="AI95" s="19">
        <f t="shared" si="44"/>
        <v>4669.2</v>
      </c>
      <c r="AJ95" s="19">
        <f t="shared" si="45"/>
        <v>4661.4563225000002</v>
      </c>
      <c r="AK95" s="19">
        <f t="shared" si="46"/>
        <v>4662.7884699999995</v>
      </c>
      <c r="AL95" s="19">
        <f t="shared" si="51"/>
        <v>-1.332147499999337</v>
      </c>
      <c r="AM95" s="28" t="str">
        <f t="shared" si="47"/>
        <v>Bearish</v>
      </c>
      <c r="AN95" s="28" t="str">
        <f t="shared" si="52"/>
        <v>Bearish</v>
      </c>
      <c r="AO95">
        <f>IF(Z95&lt;&gt;"",Z95,"")</f>
        <v>4674.2938750000003</v>
      </c>
      <c r="AP95">
        <f>IF(AB95&lt;&gt;"",AB95,"")</f>
        <v>4646.0431974999992</v>
      </c>
      <c r="AQ95">
        <f t="shared" si="56"/>
        <v>10</v>
      </c>
      <c r="AR95" s="16">
        <f>IF(SLOPE($AO$74:$AO$85,$AQ$74:$AQ$85)&gt;0,MIN(3,ABS(SLOPE($AO$74:$AO$85,$AQ$74:$AQ$85))),IF(SLOPE($AO$74:$AO$85,$AQ$74:$AQ$85)&lt;-0.5,-0.5,0))</f>
        <v>0</v>
      </c>
      <c r="AS95" s="16">
        <f>IF(SLOPE($AP$74:$AP$85,$AQ$74:$AQ$85)&lt;0,MAX(-3,-ABS(SLOPE($AP$74:$AP$85,$AQ$74:$AQ$85))),IF(SLOPE($AP$74:$AP$85,$AQ$74:$AQ$85)&gt;0.5,0.5,0))</f>
        <v>0</v>
      </c>
      <c r="AT95" s="22">
        <f>($AO$86+(AR95*(AQ95-1)))</f>
        <v>4677.8945199999998</v>
      </c>
      <c r="AU95" s="22">
        <f>($AP$86+(AS95*(AQ95-1)))</f>
        <v>4648.7117799999996</v>
      </c>
      <c r="AV95" s="18">
        <f>IF(AR95&gt;0,AT95+AR95,AT95)</f>
        <v>4677.8945199999998</v>
      </c>
      <c r="AW95" s="18">
        <f>IF(AS95&lt;0,AU95+AS95,AU95)</f>
        <v>4648.7117799999996</v>
      </c>
      <c r="AY95">
        <f t="shared" si="57"/>
        <v>3.6006449999995311</v>
      </c>
      <c r="AZ95">
        <f t="shared" si="58"/>
        <v>2.6685825000004115</v>
      </c>
      <c r="BB95" s="19">
        <f t="shared" si="53"/>
        <v>1775155500</v>
      </c>
      <c r="BC95" s="19" t="str">
        <f t="shared" si="54"/>
        <v>XAUUSD</v>
      </c>
      <c r="BD95" s="19" t="str">
        <f t="shared" si="55"/>
        <v>M5</v>
      </c>
      <c r="BE95">
        <f>V95</f>
        <v>4661.4563225000002</v>
      </c>
      <c r="BF95">
        <f>W95</f>
        <v>4662.7884699999995</v>
      </c>
      <c r="BG95">
        <f>X95</f>
        <v>4666.2030999999997</v>
      </c>
      <c r="BH95">
        <f>Y95</f>
        <v>4663.0485200000003</v>
      </c>
      <c r="BI95">
        <f t="shared" si="59"/>
        <v>4677.8945199999998</v>
      </c>
      <c r="BJ95">
        <f t="shared" si="60"/>
        <v>4648.7117799999996</v>
      </c>
    </row>
    <row r="96" spans="1:62" x14ac:dyDescent="0.55000000000000004">
      <c r="A96">
        <f>ALGLIB_SSA_XAUUSD!J96</f>
        <v>1775155800</v>
      </c>
      <c r="B96" t="str">
        <f>_xlfn.XLOOKUP($A96,ALGLIB_SSA_XAUUSD!$A$2:$A$1001,ALGLIB_SSA_XAUUSD!$B$2:$B$1001,"",0)</f>
        <v/>
      </c>
      <c r="C96" t="str">
        <f>_xlfn.XLOOKUP($A96,ALGLIB_SSA_XAUUSD!$A$2:$A$1001,ALGLIB_SSA_XAUUSD!$C$2:$C$1001,"",0)</f>
        <v/>
      </c>
      <c r="D96" s="1">
        <f>D86+(D98-D86)*10/12</f>
        <v>4671.415</v>
      </c>
      <c r="E96" s="1">
        <f>E86+(E98-E86)*10/12</f>
        <v>4661.0184216666667</v>
      </c>
      <c r="F96" s="1">
        <f>F86+(F98-F86)*10/12</f>
        <v>4662.6120799999999</v>
      </c>
      <c r="G96" s="1">
        <f>G86+(G98-G86)*10/12</f>
        <v>4673.8938033333334</v>
      </c>
      <c r="H96" s="1">
        <f>H86+(H98-H86)*10/12</f>
        <v>4645.7466883333327</v>
      </c>
      <c r="I96" t="str">
        <f>_xlfn.XLOOKUP($A96,ALGLIB_SSA_XAUUSD!$J$2:$J$1001,ALGLIB_SSA_XAUUSD!$K$2:$K$1001,"",0)</f>
        <v>XAUUSD</v>
      </c>
      <c r="J96" t="str">
        <f>_xlfn.XLOOKUP($A96,ALGLIB_SSA_XAUUSD!$J$2:$J$1001,ALGLIB_SSA_XAUUSD!$L$2:$L$1001,"",0)</f>
        <v>M5</v>
      </c>
      <c r="K96">
        <f>_xlfn.XLOOKUP($A96,ALGLIB_SSA_XAUUSD!$J$2:$J$1001,ALGLIB_SSA_XAUUSD!$M$2:$M$1001,"",0)</f>
        <v>4668.3</v>
      </c>
      <c r="L96">
        <f>_xlfn.XLOOKUP($A96,ALGLIB_SSA_XAUUSD!$J$2:$J$1001,ALGLIB_SSA_XAUUSD!$N$2:$N$1001,"",0)</f>
        <v>4669.4146300000002</v>
      </c>
      <c r="M96">
        <f>_xlfn.XLOOKUP($A96,ALGLIB_SSA_XAUUSD!$J$2:$J$1001,ALGLIB_SSA_XAUUSD!$O$2:$O$1001,"",0)</f>
        <v>4666.2315699999999</v>
      </c>
      <c r="N96">
        <f>_xlfn.XLOOKUP($A96,ALGLIB_SSA_XAUUSD!$J$2:$J$1001,ALGLIB_SSA_XAUUSD!$P$2:$P$1001,"",0)</f>
        <v>4671.3117599999996</v>
      </c>
      <c r="O96">
        <f>_xlfn.XLOOKUP($A96,ALGLIB_SSA_XAUUSD!$J$2:$J$1001,ALGLIB_SSA_XAUUSD!$Q$2:$Q$1001,"",0)</f>
        <v>4664.2521100000004</v>
      </c>
      <c r="R96">
        <f t="shared" si="36"/>
        <v>1775155800</v>
      </c>
      <c r="S96" t="str">
        <f t="shared" si="37"/>
        <v>XAUUSD</v>
      </c>
      <c r="T96" t="str">
        <f t="shared" si="37"/>
        <v>M5</v>
      </c>
      <c r="U96">
        <f t="shared" si="37"/>
        <v>4668.3</v>
      </c>
      <c r="V96">
        <f t="shared" si="38"/>
        <v>4661.0184216666667</v>
      </c>
      <c r="W96">
        <f t="shared" si="38"/>
        <v>4662.6120799999999</v>
      </c>
      <c r="X96">
        <f t="shared" si="39"/>
        <v>4669.4146300000002</v>
      </c>
      <c r="Y96">
        <f t="shared" si="39"/>
        <v>4666.2315699999999</v>
      </c>
      <c r="Z96">
        <f t="shared" si="40"/>
        <v>4673.8938033333334</v>
      </c>
      <c r="AA96">
        <f t="shared" si="41"/>
        <v>4671.3117599999996</v>
      </c>
      <c r="AB96">
        <f t="shared" si="42"/>
        <v>4645.7466883333327</v>
      </c>
      <c r="AC96">
        <f t="shared" si="43"/>
        <v>4664.2521100000004</v>
      </c>
      <c r="AF96">
        <f t="shared" si="48"/>
        <v>1775155800</v>
      </c>
      <c r="AG96" t="str">
        <f t="shared" si="49"/>
        <v>XAUUSD</v>
      </c>
      <c r="AH96" t="str">
        <f t="shared" si="50"/>
        <v>M5</v>
      </c>
      <c r="AI96" s="19">
        <f t="shared" si="44"/>
        <v>4668.3</v>
      </c>
      <c r="AJ96" s="19">
        <f t="shared" si="45"/>
        <v>4661.0184216666667</v>
      </c>
      <c r="AK96" s="19">
        <f t="shared" si="46"/>
        <v>4662.6120799999999</v>
      </c>
      <c r="AL96" s="19">
        <f t="shared" si="51"/>
        <v>-1.5936583333332237</v>
      </c>
      <c r="AM96" s="28" t="str">
        <f t="shared" si="47"/>
        <v>Bearish</v>
      </c>
      <c r="AN96" s="28" t="str">
        <f t="shared" si="52"/>
        <v>Bearish</v>
      </c>
      <c r="AO96">
        <f>IF(Z96&lt;&gt;"",Z96,"")</f>
        <v>4673.8938033333334</v>
      </c>
      <c r="AP96">
        <f>IF(AB96&lt;&gt;"",AB96,"")</f>
        <v>4645.7466883333327</v>
      </c>
      <c r="AQ96">
        <f t="shared" si="56"/>
        <v>11</v>
      </c>
      <c r="AR96" s="16">
        <f>IF(SLOPE($AO$74:$AO$85,$AQ$74:$AQ$85)&gt;0,MIN(3,ABS(SLOPE($AO$74:$AO$85,$AQ$74:$AQ$85))),IF(SLOPE($AO$74:$AO$85,$AQ$74:$AQ$85)&lt;-0.5,-0.5,0))</f>
        <v>0</v>
      </c>
      <c r="AS96" s="16">
        <f>IF(SLOPE($AP$74:$AP$85,$AQ$74:$AQ$85)&lt;0,MAX(-3,-ABS(SLOPE($AP$74:$AP$85,$AQ$74:$AQ$85))),IF(SLOPE($AP$74:$AP$85,$AQ$74:$AQ$85)&gt;0.5,0.5,0))</f>
        <v>0</v>
      </c>
      <c r="AT96" s="22">
        <f>($AO$86+(AR96*(AQ96-1)))</f>
        <v>4677.8945199999998</v>
      </c>
      <c r="AU96" s="22">
        <f>($AP$86+(AS96*(AQ96-1)))</f>
        <v>4648.7117799999996</v>
      </c>
      <c r="AV96" s="18">
        <f>IF(AR96&gt;0,AT96+AR96,AT96)</f>
        <v>4677.8945199999998</v>
      </c>
      <c r="AW96" s="18">
        <f>IF(AS96&lt;0,AU96+AS96,AU96)</f>
        <v>4648.7117799999996</v>
      </c>
      <c r="AY96">
        <f t="shared" si="57"/>
        <v>4.0007166666664489</v>
      </c>
      <c r="AZ96">
        <f t="shared" si="58"/>
        <v>2.9650916666669218</v>
      </c>
      <c r="BB96" s="19">
        <f t="shared" si="53"/>
        <v>1775155800</v>
      </c>
      <c r="BC96" s="19" t="str">
        <f t="shared" si="54"/>
        <v>XAUUSD</v>
      </c>
      <c r="BD96" s="19" t="str">
        <f t="shared" si="55"/>
        <v>M5</v>
      </c>
      <c r="BE96">
        <f>V96</f>
        <v>4661.0184216666667</v>
      </c>
      <c r="BF96">
        <f>W96</f>
        <v>4662.6120799999999</v>
      </c>
      <c r="BG96">
        <f>X96</f>
        <v>4669.4146300000002</v>
      </c>
      <c r="BH96">
        <f>Y96</f>
        <v>4666.2315699999999</v>
      </c>
      <c r="BI96">
        <f t="shared" si="59"/>
        <v>4677.8945199999998</v>
      </c>
      <c r="BJ96">
        <f t="shared" si="60"/>
        <v>4648.7117799999996</v>
      </c>
    </row>
    <row r="97" spans="1:62" x14ac:dyDescent="0.55000000000000004">
      <c r="A97">
        <f>ALGLIB_SSA_XAUUSD!J97</f>
        <v>1775156100</v>
      </c>
      <c r="B97" t="str">
        <f>_xlfn.XLOOKUP($A97,ALGLIB_SSA_XAUUSD!$A$2:$A$1001,ALGLIB_SSA_XAUUSD!$B$2:$B$1001,"",0)</f>
        <v/>
      </c>
      <c r="C97" t="str">
        <f>_xlfn.XLOOKUP($A97,ALGLIB_SSA_XAUUSD!$A$2:$A$1001,ALGLIB_SSA_XAUUSD!$C$2:$C$1001,"",0)</f>
        <v/>
      </c>
      <c r="D97" s="1">
        <f>D86+(D98-D86)*11/12</f>
        <v>4671.7024999999994</v>
      </c>
      <c r="E97" s="1">
        <f>E86+(E98-E86)*11/12</f>
        <v>4660.5805208333331</v>
      </c>
      <c r="F97" s="1">
        <f>F86+(F98-F86)*11/12</f>
        <v>4662.4356899999993</v>
      </c>
      <c r="G97" s="1">
        <f>G86+(G98-G86)*11/12</f>
        <v>4673.4937316666674</v>
      </c>
      <c r="H97" s="1">
        <f>H86+(H98-H86)*11/12</f>
        <v>4645.4501791666662</v>
      </c>
      <c r="I97" t="str">
        <f>_xlfn.XLOOKUP($A97,ALGLIB_SSA_XAUUSD!$J$2:$J$1001,ALGLIB_SSA_XAUUSD!$K$2:$K$1001,"",0)</f>
        <v>XAUUSD</v>
      </c>
      <c r="J97" t="str">
        <f>_xlfn.XLOOKUP($A97,ALGLIB_SSA_XAUUSD!$J$2:$J$1001,ALGLIB_SSA_XAUUSD!$L$2:$L$1001,"",0)</f>
        <v>M5</v>
      </c>
      <c r="K97">
        <f>_xlfn.XLOOKUP($A97,ALGLIB_SSA_XAUUSD!$J$2:$J$1001,ALGLIB_SSA_XAUUSD!$M$2:$M$1001,"",0)</f>
        <v>4668.54</v>
      </c>
      <c r="L97">
        <f>_xlfn.XLOOKUP($A97,ALGLIB_SSA_XAUUSD!$J$2:$J$1001,ALGLIB_SSA_XAUUSD!$N$2:$N$1001,"",0)</f>
        <v>4671.8973100000003</v>
      </c>
      <c r="M97">
        <f>_xlfn.XLOOKUP($A97,ALGLIB_SSA_XAUUSD!$J$2:$J$1001,ALGLIB_SSA_XAUUSD!$O$2:$O$1001,"",0)</f>
        <v>4669.0644400000001</v>
      </c>
      <c r="N97">
        <f>_xlfn.XLOOKUP($A97,ALGLIB_SSA_XAUUSD!$J$2:$J$1001,ALGLIB_SSA_XAUUSD!$P$2:$P$1001,"",0)</f>
        <v>4674.4765699999998</v>
      </c>
      <c r="O97">
        <f>_xlfn.XLOOKUP($A97,ALGLIB_SSA_XAUUSD!$J$2:$J$1001,ALGLIB_SSA_XAUUSD!$Q$2:$Q$1001,"",0)</f>
        <v>4667.1619799999999</v>
      </c>
      <c r="R97">
        <f t="shared" si="36"/>
        <v>1775156100</v>
      </c>
      <c r="S97" t="str">
        <f t="shared" si="37"/>
        <v>XAUUSD</v>
      </c>
      <c r="T97" t="str">
        <f t="shared" si="37"/>
        <v>M5</v>
      </c>
      <c r="U97">
        <f t="shared" si="37"/>
        <v>4668.54</v>
      </c>
      <c r="V97">
        <f t="shared" si="38"/>
        <v>4660.5805208333331</v>
      </c>
      <c r="W97">
        <f t="shared" si="38"/>
        <v>4662.4356899999993</v>
      </c>
      <c r="X97">
        <f t="shared" si="39"/>
        <v>4671.8973100000003</v>
      </c>
      <c r="Y97">
        <f t="shared" si="39"/>
        <v>4669.0644400000001</v>
      </c>
      <c r="Z97">
        <f t="shared" si="40"/>
        <v>4673.4937316666674</v>
      </c>
      <c r="AA97">
        <f t="shared" si="41"/>
        <v>4674.4765699999998</v>
      </c>
      <c r="AB97">
        <f t="shared" si="42"/>
        <v>4645.4501791666662</v>
      </c>
      <c r="AC97">
        <f t="shared" si="43"/>
        <v>4667.1619799999999</v>
      </c>
      <c r="AF97">
        <f t="shared" si="48"/>
        <v>1775156100</v>
      </c>
      <c r="AG97" t="str">
        <f t="shared" si="49"/>
        <v>XAUUSD</v>
      </c>
      <c r="AH97" t="str">
        <f t="shared" si="50"/>
        <v>M5</v>
      </c>
      <c r="AI97" s="19">
        <f t="shared" si="44"/>
        <v>4668.54</v>
      </c>
      <c r="AJ97" s="19">
        <f t="shared" si="45"/>
        <v>4660.5805208333331</v>
      </c>
      <c r="AK97" s="19">
        <f t="shared" si="46"/>
        <v>4662.4356899999993</v>
      </c>
      <c r="AL97" s="19">
        <f t="shared" si="51"/>
        <v>-1.8551691666662009</v>
      </c>
      <c r="AM97" s="28" t="str">
        <f t="shared" si="47"/>
        <v>Bearish</v>
      </c>
      <c r="AN97" s="28" t="str">
        <f t="shared" si="52"/>
        <v>Bearish</v>
      </c>
      <c r="AO97">
        <f>IF(Z97&lt;&gt;"",Z97,"")</f>
        <v>4673.4937316666674</v>
      </c>
      <c r="AP97">
        <f>IF(AB97&lt;&gt;"",AB97,"")</f>
        <v>4645.4501791666662</v>
      </c>
      <c r="AQ97">
        <f t="shared" si="56"/>
        <v>12</v>
      </c>
      <c r="AR97" s="16">
        <f>IF(SLOPE($AO$74:$AO$85,$AQ$74:$AQ$85)&gt;0,MIN(3,ABS(SLOPE($AO$74:$AO$85,$AQ$74:$AQ$85))),IF(SLOPE($AO$74:$AO$85,$AQ$74:$AQ$85)&lt;-0.5,-0.5,0))</f>
        <v>0</v>
      </c>
      <c r="AS97" s="16">
        <f>IF(SLOPE($AP$74:$AP$85,$AQ$74:$AQ$85)&lt;0,MAX(-3,-ABS(SLOPE($AP$74:$AP$85,$AQ$74:$AQ$85))),IF(SLOPE($AP$74:$AP$85,$AQ$74:$AQ$85)&gt;0.5,0.5,0))</f>
        <v>0</v>
      </c>
      <c r="AT97" s="22">
        <f>($AO$86+(AR97*(AQ97-1)))</f>
        <v>4677.8945199999998</v>
      </c>
      <c r="AU97" s="22">
        <f>($AP$86+(AS97*(AQ97-1)))</f>
        <v>4648.7117799999996</v>
      </c>
      <c r="AV97" s="18">
        <f>IF(AR97&gt;0,AT97+AR97,AT97)</f>
        <v>4677.8945199999998</v>
      </c>
      <c r="AW97" s="18">
        <f>IF(AS97&lt;0,AU97+AS97,AU97)</f>
        <v>4648.7117799999996</v>
      </c>
      <c r="AY97">
        <f t="shared" si="57"/>
        <v>4.4007883333324571</v>
      </c>
      <c r="AZ97">
        <f t="shared" si="58"/>
        <v>3.2616008333334321</v>
      </c>
      <c r="BB97" s="19">
        <f t="shared" si="53"/>
        <v>1775156100</v>
      </c>
      <c r="BC97" s="19" t="str">
        <f t="shared" si="54"/>
        <v>XAUUSD</v>
      </c>
      <c r="BD97" s="19" t="str">
        <f t="shared" si="55"/>
        <v>M5</v>
      </c>
      <c r="BE97">
        <f>V97</f>
        <v>4660.5805208333331</v>
      </c>
      <c r="BF97">
        <f>W97</f>
        <v>4662.4356899999993</v>
      </c>
      <c r="BG97">
        <f>X97</f>
        <v>4671.8973100000003</v>
      </c>
      <c r="BH97">
        <f>Y97</f>
        <v>4669.0644400000001</v>
      </c>
      <c r="BI97">
        <f t="shared" si="59"/>
        <v>4677.8945199999998</v>
      </c>
      <c r="BJ97">
        <f t="shared" si="60"/>
        <v>4648.7117799999996</v>
      </c>
    </row>
    <row r="98" spans="1:62" x14ac:dyDescent="0.55000000000000004">
      <c r="A98">
        <f>ALGLIB_SSA_XAUUSD!J98</f>
        <v>1775156400</v>
      </c>
      <c r="B98" t="str">
        <f>_xlfn.XLOOKUP($A98,ALGLIB_SSA_XAUUSD!$A$2:$A$1001,ALGLIB_SSA_XAUUSD!$B$2:$B$1001,"",0)</f>
        <v>XAUUSD</v>
      </c>
      <c r="C98" t="str">
        <f>_xlfn.XLOOKUP($A98,ALGLIB_SSA_XAUUSD!$A$2:$A$1001,ALGLIB_SSA_XAUUSD!$C$2:$C$1001,"",0)</f>
        <v>H1</v>
      </c>
      <c r="D98" s="2">
        <f>_xlfn.XLOOKUP($A98,ALGLIB_SSA_XAUUSD!$A$2:$A$1001,ALGLIB_SSA_XAUUSD!$D$2:$D$1001,"",0)</f>
        <v>4671.99</v>
      </c>
      <c r="E98" s="2">
        <f>_xlfn.XLOOKUP($A98,ALGLIB_SSA_XAUUSD!$A$2:$A$1001,ALGLIB_SSA_XAUUSD!$E$2:$E$1001,"",0)</f>
        <v>4660.1426199999996</v>
      </c>
      <c r="F98" s="2">
        <f>_xlfn.XLOOKUP($A98,ALGLIB_SSA_XAUUSD!$A$2:$A$1001,ALGLIB_SSA_XAUUSD!$F$2:$F$1001,"",0)</f>
        <v>4662.2592999999997</v>
      </c>
      <c r="G98" s="2">
        <f>_xlfn.XLOOKUP($A98,ALGLIB_SSA_XAUUSD!$A$2:$A$1001,ALGLIB_SSA_XAUUSD!$G$2:$G$1001,"",0)</f>
        <v>4673.0936600000005</v>
      </c>
      <c r="H98" s="2">
        <f>_xlfn.XLOOKUP($A98,ALGLIB_SSA_XAUUSD!$A$2:$A$1001,ALGLIB_SSA_XAUUSD!$H$2:$H$1001,"",0)</f>
        <v>4645.1536699999997</v>
      </c>
      <c r="I98" t="str">
        <f>_xlfn.XLOOKUP($A98,ALGLIB_SSA_XAUUSD!$J$2:$J$1001,ALGLIB_SSA_XAUUSD!$K$2:$K$1001,"",0)</f>
        <v>XAUUSD</v>
      </c>
      <c r="J98" t="str">
        <f>_xlfn.XLOOKUP($A98,ALGLIB_SSA_XAUUSD!$J$2:$J$1001,ALGLIB_SSA_XAUUSD!$L$2:$L$1001,"",0)</f>
        <v>M5</v>
      </c>
      <c r="K98">
        <f>_xlfn.XLOOKUP($A98,ALGLIB_SSA_XAUUSD!$J$2:$J$1001,ALGLIB_SSA_XAUUSD!$M$2:$M$1001,"",0)</f>
        <v>4672.38</v>
      </c>
      <c r="L98">
        <f>_xlfn.XLOOKUP($A98,ALGLIB_SSA_XAUUSD!$J$2:$J$1001,ALGLIB_SSA_XAUUSD!$N$2:$N$1001,"",0)</f>
        <v>4673.3915900000002</v>
      </c>
      <c r="M98">
        <f>_xlfn.XLOOKUP($A98,ALGLIB_SSA_XAUUSD!$J$2:$J$1001,ALGLIB_SSA_XAUUSD!$O$2:$O$1001,"",0)</f>
        <v>4671.2280199999996</v>
      </c>
      <c r="N98">
        <f>_xlfn.XLOOKUP($A98,ALGLIB_SSA_XAUUSD!$J$2:$J$1001,ALGLIB_SSA_XAUUSD!$P$2:$P$1001,"",0)</f>
        <v>4676.7465000000002</v>
      </c>
      <c r="O98">
        <f>_xlfn.XLOOKUP($A98,ALGLIB_SSA_XAUUSD!$J$2:$J$1001,ALGLIB_SSA_XAUUSD!$Q$2:$Q$1001,"",0)</f>
        <v>4669.1888099999996</v>
      </c>
      <c r="R98">
        <f t="shared" si="36"/>
        <v>1775156400</v>
      </c>
      <c r="S98" t="str">
        <f t="shared" si="37"/>
        <v>XAUUSD</v>
      </c>
      <c r="T98" t="str">
        <f t="shared" si="37"/>
        <v>M5</v>
      </c>
      <c r="U98">
        <f t="shared" si="37"/>
        <v>4672.38</v>
      </c>
      <c r="V98">
        <f t="shared" si="38"/>
        <v>4660.1426199999996</v>
      </c>
      <c r="W98">
        <f t="shared" si="38"/>
        <v>4662.2592999999997</v>
      </c>
      <c r="X98">
        <f t="shared" si="39"/>
        <v>4673.3915900000002</v>
      </c>
      <c r="Y98">
        <f t="shared" si="39"/>
        <v>4671.2280199999996</v>
      </c>
      <c r="Z98">
        <f t="shared" si="40"/>
        <v>4673.0936600000005</v>
      </c>
      <c r="AA98">
        <f t="shared" si="41"/>
        <v>4676.7465000000002</v>
      </c>
      <c r="AB98">
        <f t="shared" si="42"/>
        <v>4645.1536699999997</v>
      </c>
      <c r="AC98">
        <f t="shared" si="43"/>
        <v>4669.1888099999996</v>
      </c>
      <c r="AF98">
        <f t="shared" si="48"/>
        <v>1775156400</v>
      </c>
      <c r="AG98" t="str">
        <f t="shared" si="49"/>
        <v>XAUUSD</v>
      </c>
      <c r="AH98" t="str">
        <f t="shared" si="50"/>
        <v>M5</v>
      </c>
      <c r="AI98" s="19">
        <f t="shared" si="44"/>
        <v>4672.38</v>
      </c>
      <c r="AJ98" s="19">
        <f t="shared" si="45"/>
        <v>4660.1426199999996</v>
      </c>
      <c r="AK98" s="19">
        <f t="shared" si="46"/>
        <v>4662.2592999999997</v>
      </c>
      <c r="AL98" s="19">
        <f t="shared" si="51"/>
        <v>-2.1166800000000876</v>
      </c>
      <c r="AM98" s="28" t="str">
        <f t="shared" si="47"/>
        <v>Bearish</v>
      </c>
      <c r="AN98" s="28" t="str">
        <f t="shared" si="52"/>
        <v>Bearish</v>
      </c>
      <c r="AO98">
        <f>IF(Z98&lt;&gt;"",Z98,"")</f>
        <v>4673.0936600000005</v>
      </c>
      <c r="AP98">
        <f>IF(AB98&lt;&gt;"",AB98,"")</f>
        <v>4645.1536699999997</v>
      </c>
      <c r="AQ98">
        <f t="shared" si="56"/>
        <v>1</v>
      </c>
      <c r="AR98" s="17">
        <f>IF(SLOPE($AO$86:$AO$97,$AQ$86:$AQ$97)&gt;0,MIN(3,ABS(SLOPE($AO$86:$AO$97,$AQ$86:$AQ$97))),IF(SLOPE($AO$86:$AO$97,$AQ$86:$AQ$97)&lt;-0.5,-0.5,0))</f>
        <v>0</v>
      </c>
      <c r="AS98" s="17">
        <f>IF(SLOPE($AP$86:$AP$97,$AQ$86:$AQ$97)&lt;0,MAX(-3,-ABS(SLOPE($AP$86:$AP$97,$AQ$86:$AQ$97))),IF(SLOPE($AP$86:$AP$97,$AQ$86:$AQ$97)&gt;0.5,0.5,0))</f>
        <v>-0.29650916666669791</v>
      </c>
      <c r="AT98" s="10">
        <f>($AO$98+(AR98*(AQ98-1)))</f>
        <v>4673.0936600000005</v>
      </c>
      <c r="AU98" s="10">
        <f>($AP$98+(AS98*(AQ98-1)))</f>
        <v>4645.1536699999997</v>
      </c>
      <c r="AV98" s="18">
        <f>IF(AR98&gt;0,AT98+AR98,AT98)</f>
        <v>4673.0936600000005</v>
      </c>
      <c r="AW98" s="18">
        <f>IF(AS98&lt;0,AU98+AS98,AU98)</f>
        <v>4644.8571608333332</v>
      </c>
      <c r="AY98">
        <f t="shared" si="57"/>
        <v>0</v>
      </c>
      <c r="AZ98">
        <f t="shared" si="58"/>
        <v>-0.29650916666651028</v>
      </c>
      <c r="BB98" s="19">
        <f t="shared" si="53"/>
        <v>1775156400</v>
      </c>
      <c r="BC98" s="19" t="str">
        <f t="shared" si="54"/>
        <v>XAUUSD</v>
      </c>
      <c r="BD98" s="19" t="str">
        <f t="shared" si="55"/>
        <v>M5</v>
      </c>
      <c r="BE98">
        <f>V98</f>
        <v>4660.1426199999996</v>
      </c>
      <c r="BF98">
        <f>W98</f>
        <v>4662.2592999999997</v>
      </c>
      <c r="BG98">
        <f>X98</f>
        <v>4673.3915900000002</v>
      </c>
      <c r="BH98">
        <f>Y98</f>
        <v>4671.2280199999996</v>
      </c>
      <c r="BI98">
        <f t="shared" si="59"/>
        <v>4673.0936600000005</v>
      </c>
      <c r="BJ98">
        <f t="shared" si="60"/>
        <v>4644.8571608333332</v>
      </c>
    </row>
    <row r="99" spans="1:62" x14ac:dyDescent="0.55000000000000004">
      <c r="A99">
        <f>ALGLIB_SSA_XAUUSD!J99</f>
        <v>1775156700</v>
      </c>
      <c r="B99" t="str">
        <f>_xlfn.XLOOKUP($A99,ALGLIB_SSA_XAUUSD!$A$2:$A$1001,ALGLIB_SSA_XAUUSD!$B$2:$B$1001,"",0)</f>
        <v/>
      </c>
      <c r="C99" t="str">
        <f>_xlfn.XLOOKUP($A99,ALGLIB_SSA_XAUUSD!$A$2:$A$1001,ALGLIB_SSA_XAUUSD!$C$2:$C$1001,"",0)</f>
        <v/>
      </c>
      <c r="D99" s="1">
        <f>D98+(D110-D98)*1/12</f>
        <v>4672.3316666666669</v>
      </c>
      <c r="E99" s="1">
        <f>E98+(E110-E98)*1/12</f>
        <v>4659.5071166666667</v>
      </c>
      <c r="F99" s="1">
        <f>F98+(F110-F98)*1/12</f>
        <v>4661.853353333333</v>
      </c>
      <c r="G99" s="1">
        <f>G98+(G110-G98)*1/12</f>
        <v>4672.5560350000005</v>
      </c>
      <c r="H99" s="1">
        <f>H98+(H110-H98)*1/12</f>
        <v>4644.5708458333329</v>
      </c>
      <c r="I99" t="str">
        <f>_xlfn.XLOOKUP($A99,ALGLIB_SSA_XAUUSD!$J$2:$J$1001,ALGLIB_SSA_XAUUSD!$K$2:$K$1001,"",0)</f>
        <v>XAUUSD</v>
      </c>
      <c r="J99" t="str">
        <f>_xlfn.XLOOKUP($A99,ALGLIB_SSA_XAUUSD!$J$2:$J$1001,ALGLIB_SSA_XAUUSD!$L$2:$L$1001,"",0)</f>
        <v>M5</v>
      </c>
      <c r="K99">
        <f>_xlfn.XLOOKUP($A99,ALGLIB_SSA_XAUUSD!$J$2:$J$1001,ALGLIB_SSA_XAUUSD!$M$2:$M$1001,"",0)</f>
        <v>4679.6499999999996</v>
      </c>
      <c r="L99">
        <f>_xlfn.XLOOKUP($A99,ALGLIB_SSA_XAUUSD!$J$2:$J$1001,ALGLIB_SSA_XAUUSD!$N$2:$N$1001,"",0)</f>
        <v>4673.7091399999999</v>
      </c>
      <c r="M99">
        <f>_xlfn.XLOOKUP($A99,ALGLIB_SSA_XAUUSD!$J$2:$J$1001,ALGLIB_SSA_XAUUSD!$O$2:$O$1001,"",0)</f>
        <v>4672.4685799999997</v>
      </c>
      <c r="N99">
        <f>_xlfn.XLOOKUP($A99,ALGLIB_SSA_XAUUSD!$J$2:$J$1001,ALGLIB_SSA_XAUUSD!$P$2:$P$1001,"",0)</f>
        <v>4677.8068599999997</v>
      </c>
      <c r="O99">
        <f>_xlfn.XLOOKUP($A99,ALGLIB_SSA_XAUUSD!$J$2:$J$1001,ALGLIB_SSA_XAUUSD!$Q$2:$Q$1001,"",0)</f>
        <v>4670.0970600000001</v>
      </c>
      <c r="R99">
        <f t="shared" si="36"/>
        <v>1775156700</v>
      </c>
      <c r="S99" t="str">
        <f t="shared" si="37"/>
        <v>XAUUSD</v>
      </c>
      <c r="T99" t="str">
        <f t="shared" si="37"/>
        <v>M5</v>
      </c>
      <c r="U99">
        <f t="shared" si="37"/>
        <v>4679.6499999999996</v>
      </c>
      <c r="V99">
        <f t="shared" si="38"/>
        <v>4659.5071166666667</v>
      </c>
      <c r="W99">
        <f t="shared" si="38"/>
        <v>4661.853353333333</v>
      </c>
      <c r="X99">
        <f t="shared" si="39"/>
        <v>4673.7091399999999</v>
      </c>
      <c r="Y99">
        <f t="shared" si="39"/>
        <v>4672.4685799999997</v>
      </c>
      <c r="Z99">
        <f t="shared" si="40"/>
        <v>4672.5560350000005</v>
      </c>
      <c r="AA99">
        <f t="shared" si="41"/>
        <v>4677.8068599999997</v>
      </c>
      <c r="AB99">
        <f t="shared" si="42"/>
        <v>4644.5708458333329</v>
      </c>
      <c r="AC99">
        <f t="shared" si="43"/>
        <v>4670.0970600000001</v>
      </c>
      <c r="AF99">
        <f t="shared" si="48"/>
        <v>1775156700</v>
      </c>
      <c r="AG99" t="str">
        <f t="shared" si="49"/>
        <v>XAUUSD</v>
      </c>
      <c r="AH99" t="str">
        <f t="shared" si="50"/>
        <v>M5</v>
      </c>
      <c r="AI99" s="19">
        <f t="shared" si="44"/>
        <v>4679.6499999999996</v>
      </c>
      <c r="AJ99" s="19">
        <f t="shared" si="45"/>
        <v>4659.5071166666667</v>
      </c>
      <c r="AK99" s="19">
        <f t="shared" si="46"/>
        <v>4661.853353333333</v>
      </c>
      <c r="AL99" s="19">
        <f t="shared" si="51"/>
        <v>-2.3462366666663002</v>
      </c>
      <c r="AM99" s="28" t="str">
        <f t="shared" si="47"/>
        <v>Bearish</v>
      </c>
      <c r="AN99" s="28" t="str">
        <f t="shared" si="52"/>
        <v>Bearish</v>
      </c>
      <c r="AO99">
        <f>IF(Z99&lt;&gt;"",Z99,"")</f>
        <v>4672.5560350000005</v>
      </c>
      <c r="AP99">
        <f>IF(AB99&lt;&gt;"",AB99,"")</f>
        <v>4644.5708458333329</v>
      </c>
      <c r="AQ99">
        <f t="shared" si="56"/>
        <v>2</v>
      </c>
      <c r="AR99" s="16">
        <f>IF(SLOPE($AO$86:$AO$97,$AQ$86:$AQ$97)&gt;0,MIN(3,ABS(SLOPE($AO$86:$AO$97,$AQ$86:$AQ$97))),IF(SLOPE($AO$86:$AO$97,$AQ$86:$AQ$97)&lt;-0.5,-0.5,0))</f>
        <v>0</v>
      </c>
      <c r="AS99" s="16">
        <f>IF(SLOPE($AP$86:$AP$97,$AQ$86:$AQ$97)&lt;0,MAX(-3,-ABS(SLOPE($AP$86:$AP$97,$AQ$86:$AQ$97))),IF(SLOPE($AP$86:$AP$97,$AQ$86:$AQ$97)&gt;0.5,0.5,0))</f>
        <v>-0.29650916666669791</v>
      </c>
      <c r="AT99" s="22">
        <f>($AO$98+(AR99*(AQ99-1)))</f>
        <v>4673.0936600000005</v>
      </c>
      <c r="AU99" s="22">
        <f>($AP$98+(AS99*(AQ99-1)))</f>
        <v>4644.8571608333332</v>
      </c>
      <c r="AV99" s="18">
        <f>IF(AR99&gt;0,AT99+AR99,AT99)</f>
        <v>4673.0936600000005</v>
      </c>
      <c r="AW99" s="18">
        <f>IF(AS99&lt;0,AU99+AS99,AU99)</f>
        <v>4644.5606516666667</v>
      </c>
      <c r="AY99">
        <f t="shared" si="57"/>
        <v>0.53762499999993452</v>
      </c>
      <c r="AZ99">
        <f t="shared" si="58"/>
        <v>-1.0194166666224191E-2</v>
      </c>
      <c r="BB99" s="19">
        <f t="shared" si="53"/>
        <v>1775156700</v>
      </c>
      <c r="BC99" s="19" t="str">
        <f t="shared" si="54"/>
        <v>XAUUSD</v>
      </c>
      <c r="BD99" s="19" t="str">
        <f t="shared" si="55"/>
        <v>M5</v>
      </c>
      <c r="BE99">
        <f>V99</f>
        <v>4659.5071166666667</v>
      </c>
      <c r="BF99">
        <f>W99</f>
        <v>4661.853353333333</v>
      </c>
      <c r="BG99">
        <f>X99</f>
        <v>4673.7091399999999</v>
      </c>
      <c r="BH99">
        <f>Y99</f>
        <v>4672.4685799999997</v>
      </c>
      <c r="BI99">
        <f t="shared" si="59"/>
        <v>4673.0936600000005</v>
      </c>
      <c r="BJ99">
        <f t="shared" si="60"/>
        <v>4644.5606516666667</v>
      </c>
    </row>
    <row r="100" spans="1:62" x14ac:dyDescent="0.55000000000000004">
      <c r="A100">
        <f>ALGLIB_SSA_XAUUSD!J100</f>
        <v>1775157000</v>
      </c>
      <c r="B100" t="str">
        <f>_xlfn.XLOOKUP($A100,ALGLIB_SSA_XAUUSD!$A$2:$A$1001,ALGLIB_SSA_XAUUSD!$B$2:$B$1001,"",0)</f>
        <v/>
      </c>
      <c r="C100" t="str">
        <f>_xlfn.XLOOKUP($A100,ALGLIB_SSA_XAUUSD!$A$2:$A$1001,ALGLIB_SSA_XAUUSD!$C$2:$C$1001,"",0)</f>
        <v/>
      </c>
      <c r="D100" s="1">
        <f>D98+(D110-D98)*2/12</f>
        <v>4672.6733333333332</v>
      </c>
      <c r="E100" s="1">
        <f>E98+(E110-E98)*2/12</f>
        <v>4658.8716133333328</v>
      </c>
      <c r="F100" s="1">
        <f>F98+(F110-F98)*2/12</f>
        <v>4661.4474066666662</v>
      </c>
      <c r="G100" s="1">
        <f>G98+(G110-G98)*2/12</f>
        <v>4672.0184100000006</v>
      </c>
      <c r="H100" s="1">
        <f>H98+(H110-H98)*2/12</f>
        <v>4643.9880216666661</v>
      </c>
      <c r="I100" t="str">
        <f>_xlfn.XLOOKUP($A100,ALGLIB_SSA_XAUUSD!$J$2:$J$1001,ALGLIB_SSA_XAUUSD!$K$2:$K$1001,"",0)</f>
        <v>XAUUSD</v>
      </c>
      <c r="J100" t="str">
        <f>_xlfn.XLOOKUP($A100,ALGLIB_SSA_XAUUSD!$J$2:$J$1001,ALGLIB_SSA_XAUUSD!$L$2:$L$1001,"",0)</f>
        <v>M5</v>
      </c>
      <c r="K100">
        <f>_xlfn.XLOOKUP($A100,ALGLIB_SSA_XAUUSD!$J$2:$J$1001,ALGLIB_SSA_XAUUSD!$M$2:$M$1001,"",0)</f>
        <v>4674.5</v>
      </c>
      <c r="L100">
        <f>_xlfn.XLOOKUP($A100,ALGLIB_SSA_XAUUSD!$J$2:$J$1001,ALGLIB_SSA_XAUUSD!$N$2:$N$1001,"",0)</f>
        <v>4672.7949099999996</v>
      </c>
      <c r="M100">
        <f>_xlfn.XLOOKUP($A100,ALGLIB_SSA_XAUUSD!$J$2:$J$1001,ALGLIB_SSA_XAUUSD!$O$2:$O$1001,"",0)</f>
        <v>4672.6317399999998</v>
      </c>
      <c r="N100">
        <f>_xlfn.XLOOKUP($A100,ALGLIB_SSA_XAUUSD!$J$2:$J$1001,ALGLIB_SSA_XAUUSD!$P$2:$P$1001,"",0)</f>
        <v>4677.5678500000004</v>
      </c>
      <c r="O100">
        <f>_xlfn.XLOOKUP($A100,ALGLIB_SSA_XAUUSD!$J$2:$J$1001,ALGLIB_SSA_XAUUSD!$Q$2:$Q$1001,"",0)</f>
        <v>4669.8264099999997</v>
      </c>
      <c r="R100">
        <f t="shared" si="36"/>
        <v>1775157000</v>
      </c>
      <c r="S100" t="str">
        <f t="shared" si="37"/>
        <v>XAUUSD</v>
      </c>
      <c r="T100" t="str">
        <f t="shared" si="37"/>
        <v>M5</v>
      </c>
      <c r="U100">
        <f t="shared" si="37"/>
        <v>4674.5</v>
      </c>
      <c r="V100">
        <f t="shared" si="38"/>
        <v>4658.8716133333328</v>
      </c>
      <c r="W100">
        <f t="shared" si="38"/>
        <v>4661.4474066666662</v>
      </c>
      <c r="X100">
        <f t="shared" si="39"/>
        <v>4672.7949099999996</v>
      </c>
      <c r="Y100">
        <f t="shared" si="39"/>
        <v>4672.6317399999998</v>
      </c>
      <c r="Z100">
        <f t="shared" si="40"/>
        <v>4672.0184100000006</v>
      </c>
      <c r="AA100">
        <f t="shared" si="41"/>
        <v>4677.5678500000004</v>
      </c>
      <c r="AB100">
        <f t="shared" si="42"/>
        <v>4643.9880216666661</v>
      </c>
      <c r="AC100">
        <f t="shared" si="43"/>
        <v>4669.8264099999997</v>
      </c>
      <c r="AF100">
        <f t="shared" si="48"/>
        <v>1775157000</v>
      </c>
      <c r="AG100" t="str">
        <f t="shared" si="49"/>
        <v>XAUUSD</v>
      </c>
      <c r="AH100" t="str">
        <f t="shared" si="50"/>
        <v>M5</v>
      </c>
      <c r="AI100" s="19">
        <f t="shared" si="44"/>
        <v>4674.5</v>
      </c>
      <c r="AJ100" s="19">
        <f t="shared" si="45"/>
        <v>4658.8716133333328</v>
      </c>
      <c r="AK100" s="19">
        <f t="shared" si="46"/>
        <v>4661.4474066666662</v>
      </c>
      <c r="AL100" s="19">
        <f t="shared" si="51"/>
        <v>-2.5757933333334222</v>
      </c>
      <c r="AM100" s="28" t="str">
        <f t="shared" si="47"/>
        <v>Bearish</v>
      </c>
      <c r="AN100" s="28" t="str">
        <f t="shared" si="52"/>
        <v>Bearish</v>
      </c>
      <c r="AO100">
        <f>IF(Z100&lt;&gt;"",Z100,"")</f>
        <v>4672.0184100000006</v>
      </c>
      <c r="AP100">
        <f>IF(AB100&lt;&gt;"",AB100,"")</f>
        <v>4643.9880216666661</v>
      </c>
      <c r="AQ100">
        <f t="shared" si="56"/>
        <v>3</v>
      </c>
      <c r="AR100" s="16">
        <f>IF(SLOPE($AO$86:$AO$97,$AQ$86:$AQ$97)&gt;0,MIN(3,ABS(SLOPE($AO$86:$AO$97,$AQ$86:$AQ$97))),IF(SLOPE($AO$86:$AO$97,$AQ$86:$AQ$97)&lt;-0.5,-0.5,0))</f>
        <v>0</v>
      </c>
      <c r="AS100" s="16">
        <f>IF(SLOPE($AP$86:$AP$97,$AQ$86:$AQ$97)&lt;0,MAX(-3,-ABS(SLOPE($AP$86:$AP$97,$AQ$86:$AQ$97))),IF(SLOPE($AP$86:$AP$97,$AQ$86:$AQ$97)&gt;0.5,0.5,0))</f>
        <v>-0.29650916666669791</v>
      </c>
      <c r="AT100" s="22">
        <f>($AO$98+(AR100*(AQ100-1)))</f>
        <v>4673.0936600000005</v>
      </c>
      <c r="AU100" s="22">
        <f>($AP$98+(AS100*(AQ100-1)))</f>
        <v>4644.5606516666667</v>
      </c>
      <c r="AV100" s="18">
        <f>IF(AR100&gt;0,AT100+AR100,AT100)</f>
        <v>4673.0936600000005</v>
      </c>
      <c r="AW100" s="18">
        <f>IF(AS100&lt;0,AU100+AS100,AU100)</f>
        <v>4644.2641425000002</v>
      </c>
      <c r="AY100">
        <f t="shared" si="57"/>
        <v>1.075249999999869</v>
      </c>
      <c r="AZ100">
        <f t="shared" si="58"/>
        <v>0.2761208333340619</v>
      </c>
      <c r="BB100" s="19">
        <f t="shared" si="53"/>
        <v>1775157000</v>
      </c>
      <c r="BC100" s="19" t="str">
        <f t="shared" si="54"/>
        <v>XAUUSD</v>
      </c>
      <c r="BD100" s="19" t="str">
        <f t="shared" si="55"/>
        <v>M5</v>
      </c>
      <c r="BE100">
        <f>V100</f>
        <v>4658.8716133333328</v>
      </c>
      <c r="BF100">
        <f>W100</f>
        <v>4661.4474066666662</v>
      </c>
      <c r="BG100">
        <f>X100</f>
        <v>4672.7949099999996</v>
      </c>
      <c r="BH100">
        <f>Y100</f>
        <v>4672.6317399999998</v>
      </c>
      <c r="BI100">
        <f t="shared" si="59"/>
        <v>4673.0936600000005</v>
      </c>
      <c r="BJ100">
        <f t="shared" si="60"/>
        <v>4644.2641425000002</v>
      </c>
    </row>
    <row r="101" spans="1:62" x14ac:dyDescent="0.55000000000000004">
      <c r="A101">
        <f>ALGLIB_SSA_XAUUSD!J101</f>
        <v>1775157300</v>
      </c>
      <c r="B101" t="str">
        <f>_xlfn.XLOOKUP($A101,ALGLIB_SSA_XAUUSD!$A$2:$A$1001,ALGLIB_SSA_XAUUSD!$B$2:$B$1001,"",0)</f>
        <v/>
      </c>
      <c r="C101" t="str">
        <f>_xlfn.XLOOKUP($A101,ALGLIB_SSA_XAUUSD!$A$2:$A$1001,ALGLIB_SSA_XAUUSD!$C$2:$C$1001,"",0)</f>
        <v/>
      </c>
      <c r="D101" s="1">
        <f>D98+(D110-D98)*3/12</f>
        <v>4673.0149999999994</v>
      </c>
      <c r="E101" s="1">
        <f>E98+(E110-E98)*3/12</f>
        <v>4658.2361099999998</v>
      </c>
      <c r="F101" s="1">
        <f>F98+(F110-F98)*3/12</f>
        <v>4661.0414599999995</v>
      </c>
      <c r="G101" s="1">
        <f>G98+(G110-G98)*3/12</f>
        <v>4671.4807850000007</v>
      </c>
      <c r="H101" s="1">
        <f>H98+(H110-H98)*3/12</f>
        <v>4643.4051975000002</v>
      </c>
      <c r="I101" t="str">
        <f>_xlfn.XLOOKUP($A101,ALGLIB_SSA_XAUUSD!$J$2:$J$1001,ALGLIB_SSA_XAUUSD!$K$2:$K$1001,"",0)</f>
        <v>XAUUSD</v>
      </c>
      <c r="J101" t="str">
        <f>_xlfn.XLOOKUP($A101,ALGLIB_SSA_XAUUSD!$J$2:$J$1001,ALGLIB_SSA_XAUUSD!$L$2:$L$1001,"",0)</f>
        <v>M5</v>
      </c>
      <c r="K101">
        <f>_xlfn.XLOOKUP($A101,ALGLIB_SSA_XAUUSD!$J$2:$J$1001,ALGLIB_SSA_XAUUSD!$M$2:$M$1001,"",0)</f>
        <v>4670.04</v>
      </c>
      <c r="L101">
        <f>_xlfn.XLOOKUP($A101,ALGLIB_SSA_XAUUSD!$J$2:$J$1001,ALGLIB_SSA_XAUUSD!$N$2:$N$1001,"",0)</f>
        <v>4671.1528900000003</v>
      </c>
      <c r="M101">
        <f>_xlfn.XLOOKUP($A101,ALGLIB_SSA_XAUUSD!$J$2:$J$1001,ALGLIB_SSA_XAUUSD!$O$2:$O$1001,"",0)</f>
        <v>4671.8923100000002</v>
      </c>
      <c r="N101">
        <f>_xlfn.XLOOKUP($A101,ALGLIB_SSA_XAUUSD!$J$2:$J$1001,ALGLIB_SSA_XAUUSD!$P$2:$P$1001,"",0)</f>
        <v>4676.2256699999998</v>
      </c>
      <c r="O101">
        <f>_xlfn.XLOOKUP($A101,ALGLIB_SSA_XAUUSD!$J$2:$J$1001,ALGLIB_SSA_XAUUSD!$Q$2:$Q$1001,"",0)</f>
        <v>4668.6132699999998</v>
      </c>
      <c r="R101">
        <f t="shared" si="36"/>
        <v>1775157300</v>
      </c>
      <c r="S101" t="str">
        <f t="shared" si="37"/>
        <v>XAUUSD</v>
      </c>
      <c r="T101" t="str">
        <f t="shared" si="37"/>
        <v>M5</v>
      </c>
      <c r="U101">
        <f t="shared" si="37"/>
        <v>4670.04</v>
      </c>
      <c r="V101">
        <f t="shared" si="38"/>
        <v>4658.2361099999998</v>
      </c>
      <c r="W101">
        <f t="shared" si="38"/>
        <v>4661.0414599999995</v>
      </c>
      <c r="X101">
        <f t="shared" si="39"/>
        <v>4671.1528900000003</v>
      </c>
      <c r="Y101">
        <f t="shared" si="39"/>
        <v>4671.8923100000002</v>
      </c>
      <c r="Z101">
        <f t="shared" si="40"/>
        <v>4671.4807850000007</v>
      </c>
      <c r="AA101">
        <f t="shared" si="41"/>
        <v>4676.2256699999998</v>
      </c>
      <c r="AB101">
        <f t="shared" si="42"/>
        <v>4643.4051975000002</v>
      </c>
      <c r="AC101">
        <f t="shared" si="43"/>
        <v>4668.6132699999998</v>
      </c>
      <c r="AF101">
        <f t="shared" si="48"/>
        <v>1775157300</v>
      </c>
      <c r="AG101" t="str">
        <f t="shared" si="49"/>
        <v>XAUUSD</v>
      </c>
      <c r="AH101" t="str">
        <f t="shared" si="50"/>
        <v>M5</v>
      </c>
      <c r="AI101" s="19">
        <f t="shared" si="44"/>
        <v>4670.04</v>
      </c>
      <c r="AJ101" s="19">
        <f t="shared" si="45"/>
        <v>4658.2361099999998</v>
      </c>
      <c r="AK101" s="19">
        <f t="shared" si="46"/>
        <v>4661.0414599999995</v>
      </c>
      <c r="AL101" s="19">
        <f t="shared" si="51"/>
        <v>-2.8053499999996347</v>
      </c>
      <c r="AM101" s="28" t="str">
        <f t="shared" si="47"/>
        <v>Bearish</v>
      </c>
      <c r="AN101" s="28" t="str">
        <f t="shared" si="52"/>
        <v>Bearish</v>
      </c>
      <c r="AO101">
        <f>IF(Z101&lt;&gt;"",Z101,"")</f>
        <v>4671.4807850000007</v>
      </c>
      <c r="AP101">
        <f>IF(AB101&lt;&gt;"",AB101,"")</f>
        <v>4643.4051975000002</v>
      </c>
      <c r="AQ101">
        <f t="shared" si="56"/>
        <v>4</v>
      </c>
      <c r="AR101" s="16">
        <f>IF(SLOPE($AO$86:$AO$97,$AQ$86:$AQ$97)&gt;0,MIN(3,ABS(SLOPE($AO$86:$AO$97,$AQ$86:$AQ$97))),IF(SLOPE($AO$86:$AO$97,$AQ$86:$AQ$97)&lt;-0.5,-0.5,0))</f>
        <v>0</v>
      </c>
      <c r="AS101" s="16">
        <f>IF(SLOPE($AP$86:$AP$97,$AQ$86:$AQ$97)&lt;0,MAX(-3,-ABS(SLOPE($AP$86:$AP$97,$AQ$86:$AQ$97))),IF(SLOPE($AP$86:$AP$97,$AQ$86:$AQ$97)&gt;0.5,0.5,0))</f>
        <v>-0.29650916666669791</v>
      </c>
      <c r="AT101" s="22">
        <f>($AO$98+(AR101*(AQ101-1)))</f>
        <v>4673.0936600000005</v>
      </c>
      <c r="AU101" s="22">
        <f>($AP$98+(AS101*(AQ101-1)))</f>
        <v>4644.2641424999993</v>
      </c>
      <c r="AV101" s="18">
        <f>IF(AR101&gt;0,AT101+AR101,AT101)</f>
        <v>4673.0936600000005</v>
      </c>
      <c r="AW101" s="18">
        <f>IF(AS101&lt;0,AU101+AS101,AU101)</f>
        <v>4643.9676333333327</v>
      </c>
      <c r="AY101">
        <f t="shared" si="57"/>
        <v>1.6128749999998035</v>
      </c>
      <c r="AZ101">
        <f t="shared" si="58"/>
        <v>0.562435833332529</v>
      </c>
      <c r="BB101" s="19">
        <f t="shared" si="53"/>
        <v>1775157300</v>
      </c>
      <c r="BC101" s="19" t="str">
        <f t="shared" si="54"/>
        <v>XAUUSD</v>
      </c>
      <c r="BD101" s="19" t="str">
        <f t="shared" si="55"/>
        <v>M5</v>
      </c>
      <c r="BE101">
        <f>V101</f>
        <v>4658.2361099999998</v>
      </c>
      <c r="BF101">
        <f>W101</f>
        <v>4661.0414599999995</v>
      </c>
      <c r="BG101">
        <f>X101</f>
        <v>4671.1528900000003</v>
      </c>
      <c r="BH101">
        <f>Y101</f>
        <v>4671.8923100000002</v>
      </c>
      <c r="BI101">
        <f t="shared" si="59"/>
        <v>4673.0936600000005</v>
      </c>
      <c r="BJ101">
        <f t="shared" si="60"/>
        <v>4643.9676333333327</v>
      </c>
    </row>
    <row r="102" spans="1:62" x14ac:dyDescent="0.55000000000000004">
      <c r="A102">
        <f>ALGLIB_SSA_XAUUSD!J102</f>
        <v>1775157600</v>
      </c>
      <c r="B102" t="str">
        <f>_xlfn.XLOOKUP($A102,ALGLIB_SSA_XAUUSD!$A$2:$A$1001,ALGLIB_SSA_XAUUSD!$B$2:$B$1001,"",0)</f>
        <v/>
      </c>
      <c r="C102" t="str">
        <f>_xlfn.XLOOKUP($A102,ALGLIB_SSA_XAUUSD!$A$2:$A$1001,ALGLIB_SSA_XAUUSD!$C$2:$C$1001,"",0)</f>
        <v/>
      </c>
      <c r="D102" s="1">
        <f>D98+(D110-D98)*4/12</f>
        <v>4673.3566666666666</v>
      </c>
      <c r="E102" s="1">
        <f>E98+(E110-E98)*4/12</f>
        <v>4657.6006066666669</v>
      </c>
      <c r="F102" s="1">
        <f>F98+(F110-F98)*4/12</f>
        <v>4660.6355133333327</v>
      </c>
      <c r="G102" s="1">
        <f>G98+(G110-G98)*4/12</f>
        <v>4670.9431600000007</v>
      </c>
      <c r="H102" s="1">
        <f>H98+(H110-H98)*4/12</f>
        <v>4642.8223733333334</v>
      </c>
      <c r="I102" t="str">
        <f>_xlfn.XLOOKUP($A102,ALGLIB_SSA_XAUUSD!$J$2:$J$1001,ALGLIB_SSA_XAUUSD!$K$2:$K$1001,"",0)</f>
        <v>XAUUSD</v>
      </c>
      <c r="J102" t="str">
        <f>_xlfn.XLOOKUP($A102,ALGLIB_SSA_XAUUSD!$J$2:$J$1001,ALGLIB_SSA_XAUUSD!$L$2:$L$1001,"",0)</f>
        <v>M5</v>
      </c>
      <c r="K102">
        <f>_xlfn.XLOOKUP($A102,ALGLIB_SSA_XAUUSD!$J$2:$J$1001,ALGLIB_SSA_XAUUSD!$M$2:$M$1001,"",0)</f>
        <v>4673.01</v>
      </c>
      <c r="L102">
        <f>_xlfn.XLOOKUP($A102,ALGLIB_SSA_XAUUSD!$J$2:$J$1001,ALGLIB_SSA_XAUUSD!$N$2:$N$1001,"",0)</f>
        <v>4669.3785699999999</v>
      </c>
      <c r="M102">
        <f>_xlfn.XLOOKUP($A102,ALGLIB_SSA_XAUUSD!$J$2:$J$1001,ALGLIB_SSA_XAUUSD!$O$2:$O$1001,"",0)</f>
        <v>4670.63544</v>
      </c>
      <c r="N102">
        <f>_xlfn.XLOOKUP($A102,ALGLIB_SSA_XAUUSD!$J$2:$J$1001,ALGLIB_SSA_XAUUSD!$P$2:$P$1001,"",0)</f>
        <v>4674.3962000000001</v>
      </c>
      <c r="O102">
        <f>_xlfn.XLOOKUP($A102,ALGLIB_SSA_XAUUSD!$J$2:$J$1001,ALGLIB_SSA_XAUUSD!$Q$2:$Q$1001,"",0)</f>
        <v>4667.0328099999997</v>
      </c>
      <c r="R102">
        <f t="shared" si="36"/>
        <v>1775157600</v>
      </c>
      <c r="S102" t="str">
        <f t="shared" si="37"/>
        <v>XAUUSD</v>
      </c>
      <c r="T102" t="str">
        <f t="shared" si="37"/>
        <v>M5</v>
      </c>
      <c r="U102">
        <f t="shared" si="37"/>
        <v>4673.01</v>
      </c>
      <c r="V102">
        <f t="shared" si="38"/>
        <v>4657.6006066666669</v>
      </c>
      <c r="W102">
        <f t="shared" si="38"/>
        <v>4660.6355133333327</v>
      </c>
      <c r="X102">
        <f t="shared" si="39"/>
        <v>4669.3785699999999</v>
      </c>
      <c r="Y102">
        <f t="shared" si="39"/>
        <v>4670.63544</v>
      </c>
      <c r="Z102">
        <f t="shared" si="40"/>
        <v>4670.9431600000007</v>
      </c>
      <c r="AA102">
        <f t="shared" si="41"/>
        <v>4674.3962000000001</v>
      </c>
      <c r="AB102">
        <f t="shared" si="42"/>
        <v>4642.8223733333334</v>
      </c>
      <c r="AC102">
        <f t="shared" si="43"/>
        <v>4667.0328099999997</v>
      </c>
      <c r="AF102">
        <f t="shared" si="48"/>
        <v>1775157600</v>
      </c>
      <c r="AG102" t="str">
        <f t="shared" si="49"/>
        <v>XAUUSD</v>
      </c>
      <c r="AH102" t="str">
        <f t="shared" si="50"/>
        <v>M5</v>
      </c>
      <c r="AI102" s="19">
        <f t="shared" si="44"/>
        <v>4673.01</v>
      </c>
      <c r="AJ102" s="19">
        <f t="shared" si="45"/>
        <v>4657.6006066666669</v>
      </c>
      <c r="AK102" s="19">
        <f t="shared" si="46"/>
        <v>4660.6355133333327</v>
      </c>
      <c r="AL102" s="19">
        <f t="shared" si="51"/>
        <v>-3.0349066666658473</v>
      </c>
      <c r="AM102" s="28" t="str">
        <f t="shared" si="47"/>
        <v>Bearish</v>
      </c>
      <c r="AN102" s="28" t="str">
        <f t="shared" si="52"/>
        <v>Bearish</v>
      </c>
      <c r="AO102">
        <f>IF(Z102&lt;&gt;"",Z102,"")</f>
        <v>4670.9431600000007</v>
      </c>
      <c r="AP102">
        <f>IF(AB102&lt;&gt;"",AB102,"")</f>
        <v>4642.8223733333334</v>
      </c>
      <c r="AQ102">
        <f t="shared" si="56"/>
        <v>5</v>
      </c>
      <c r="AR102" s="16">
        <f>IF(SLOPE($AO$86:$AO$97,$AQ$86:$AQ$97)&gt;0,MIN(3,ABS(SLOPE($AO$86:$AO$97,$AQ$86:$AQ$97))),IF(SLOPE($AO$86:$AO$97,$AQ$86:$AQ$97)&lt;-0.5,-0.5,0))</f>
        <v>0</v>
      </c>
      <c r="AS102" s="16">
        <f>IF(SLOPE($AP$86:$AP$97,$AQ$86:$AQ$97)&lt;0,MAX(-3,-ABS(SLOPE($AP$86:$AP$97,$AQ$86:$AQ$97))),IF(SLOPE($AP$86:$AP$97,$AQ$86:$AQ$97)&gt;0.5,0.5,0))</f>
        <v>-0.29650916666669791</v>
      </c>
      <c r="AT102" s="22">
        <f>($AO$98+(AR102*(AQ102-1)))</f>
        <v>4673.0936600000005</v>
      </c>
      <c r="AU102" s="22">
        <f>($AP$98+(AS102*(AQ102-1)))</f>
        <v>4643.9676333333327</v>
      </c>
      <c r="AV102" s="18">
        <f>IF(AR102&gt;0,AT102+AR102,AT102)</f>
        <v>4673.0936600000005</v>
      </c>
      <c r="AW102" s="18">
        <f>IF(AS102&lt;0,AU102+AS102,AU102)</f>
        <v>4643.6711241666662</v>
      </c>
      <c r="AY102">
        <f t="shared" si="57"/>
        <v>2.1504999999997381</v>
      </c>
      <c r="AZ102">
        <f t="shared" si="58"/>
        <v>0.84875083333281509</v>
      </c>
      <c r="BB102" s="19">
        <f t="shared" si="53"/>
        <v>1775157600</v>
      </c>
      <c r="BC102" s="19" t="str">
        <f t="shared" si="54"/>
        <v>XAUUSD</v>
      </c>
      <c r="BD102" s="19" t="str">
        <f t="shared" si="55"/>
        <v>M5</v>
      </c>
      <c r="BE102">
        <f>V102</f>
        <v>4657.6006066666669</v>
      </c>
      <c r="BF102">
        <f>W102</f>
        <v>4660.6355133333327</v>
      </c>
      <c r="BG102">
        <f>X102</f>
        <v>4669.3785699999999</v>
      </c>
      <c r="BH102">
        <f>Y102</f>
        <v>4670.63544</v>
      </c>
      <c r="BI102">
        <f t="shared" si="59"/>
        <v>4673.0936600000005</v>
      </c>
      <c r="BJ102">
        <f t="shared" si="60"/>
        <v>4643.6711241666662</v>
      </c>
    </row>
    <row r="103" spans="1:62" x14ac:dyDescent="0.55000000000000004">
      <c r="A103">
        <f>ALGLIB_SSA_XAUUSD!J103</f>
        <v>1775157900</v>
      </c>
      <c r="B103" t="str">
        <f>_xlfn.XLOOKUP($A103,ALGLIB_SSA_XAUUSD!$A$2:$A$1001,ALGLIB_SSA_XAUUSD!$B$2:$B$1001,"",0)</f>
        <v/>
      </c>
      <c r="C103" t="str">
        <f>_xlfn.XLOOKUP($A103,ALGLIB_SSA_XAUUSD!$A$2:$A$1001,ALGLIB_SSA_XAUUSD!$C$2:$C$1001,"",0)</f>
        <v/>
      </c>
      <c r="D103" s="1">
        <f>D98+(D110-D98)*5/12</f>
        <v>4673.6983333333337</v>
      </c>
      <c r="E103" s="1">
        <f>E98+(E110-E98)*5/12</f>
        <v>4656.965103333333</v>
      </c>
      <c r="F103" s="1">
        <f>F98+(F110-F98)*5/12</f>
        <v>4660.229566666666</v>
      </c>
      <c r="G103" s="1">
        <f>G98+(G110-G98)*5/12</f>
        <v>4670.4055350000008</v>
      </c>
      <c r="H103" s="1">
        <f>H98+(H110-H98)*5/12</f>
        <v>4642.2395491666666</v>
      </c>
      <c r="I103" t="str">
        <f>_xlfn.XLOOKUP($A103,ALGLIB_SSA_XAUUSD!$J$2:$J$1001,ALGLIB_SSA_XAUUSD!$K$2:$K$1001,"",0)</f>
        <v>XAUUSD</v>
      </c>
      <c r="J103" t="str">
        <f>_xlfn.XLOOKUP($A103,ALGLIB_SSA_XAUUSD!$J$2:$J$1001,ALGLIB_SSA_XAUUSD!$L$2:$L$1001,"",0)</f>
        <v>M5</v>
      </c>
      <c r="K103">
        <f>_xlfn.XLOOKUP($A103,ALGLIB_SSA_XAUUSD!$J$2:$J$1001,ALGLIB_SSA_XAUUSD!$M$2:$M$1001,"",0)</f>
        <v>4665.04</v>
      </c>
      <c r="L103">
        <f>_xlfn.XLOOKUP($A103,ALGLIB_SSA_XAUUSD!$J$2:$J$1001,ALGLIB_SSA_XAUUSD!$N$2:$N$1001,"",0)</f>
        <v>4667.8582800000004</v>
      </c>
      <c r="M103">
        <f>_xlfn.XLOOKUP($A103,ALGLIB_SSA_XAUUSD!$J$2:$J$1001,ALGLIB_SSA_XAUUSD!$O$2:$O$1001,"",0)</f>
        <v>4669.2468600000002</v>
      </c>
      <c r="N103">
        <f>_xlfn.XLOOKUP($A103,ALGLIB_SSA_XAUUSD!$J$2:$J$1001,ALGLIB_SSA_XAUUSD!$P$2:$P$1001,"",0)</f>
        <v>4672.4984599999998</v>
      </c>
      <c r="O103">
        <f>_xlfn.XLOOKUP($A103,ALGLIB_SSA_XAUUSD!$J$2:$J$1001,ALGLIB_SSA_XAUUSD!$Q$2:$Q$1001,"",0)</f>
        <v>4665.6002699999999</v>
      </c>
      <c r="R103">
        <f t="shared" si="36"/>
        <v>1775157900</v>
      </c>
      <c r="S103" t="str">
        <f t="shared" si="37"/>
        <v>XAUUSD</v>
      </c>
      <c r="T103" t="str">
        <f t="shared" si="37"/>
        <v>M5</v>
      </c>
      <c r="U103">
        <f t="shared" si="37"/>
        <v>4665.04</v>
      </c>
      <c r="V103">
        <f t="shared" si="38"/>
        <v>4656.965103333333</v>
      </c>
      <c r="W103">
        <f t="shared" si="38"/>
        <v>4660.229566666666</v>
      </c>
      <c r="X103">
        <f t="shared" si="39"/>
        <v>4667.8582800000004</v>
      </c>
      <c r="Y103">
        <f t="shared" si="39"/>
        <v>4669.2468600000002</v>
      </c>
      <c r="Z103">
        <f t="shared" si="40"/>
        <v>4670.4055350000008</v>
      </c>
      <c r="AA103">
        <f t="shared" si="41"/>
        <v>4672.4984599999998</v>
      </c>
      <c r="AB103">
        <f t="shared" si="42"/>
        <v>4642.2395491666666</v>
      </c>
      <c r="AC103">
        <f t="shared" si="43"/>
        <v>4665.6002699999999</v>
      </c>
      <c r="AF103">
        <f t="shared" si="48"/>
        <v>1775157900</v>
      </c>
      <c r="AG103" t="str">
        <f t="shared" si="49"/>
        <v>XAUUSD</v>
      </c>
      <c r="AH103" t="str">
        <f t="shared" si="50"/>
        <v>M5</v>
      </c>
      <c r="AI103" s="19">
        <f t="shared" si="44"/>
        <v>4665.04</v>
      </c>
      <c r="AJ103" s="19">
        <f t="shared" si="45"/>
        <v>4656.965103333333</v>
      </c>
      <c r="AK103" s="19">
        <f t="shared" si="46"/>
        <v>4660.229566666666</v>
      </c>
      <c r="AL103" s="19">
        <f t="shared" si="51"/>
        <v>-3.2644633333329693</v>
      </c>
      <c r="AM103" s="28" t="str">
        <f t="shared" si="47"/>
        <v>Bearish</v>
      </c>
      <c r="AN103" s="28" t="str">
        <f t="shared" si="52"/>
        <v>Bearish</v>
      </c>
      <c r="AO103">
        <f>IF(Z103&lt;&gt;"",Z103,"")</f>
        <v>4670.4055350000008</v>
      </c>
      <c r="AP103">
        <f>IF(AB103&lt;&gt;"",AB103,"")</f>
        <v>4642.2395491666666</v>
      </c>
      <c r="AQ103">
        <f t="shared" si="56"/>
        <v>6</v>
      </c>
      <c r="AR103" s="16">
        <f>IF(SLOPE($AO$86:$AO$97,$AQ$86:$AQ$97)&gt;0,MIN(3,ABS(SLOPE($AO$86:$AO$97,$AQ$86:$AQ$97))),IF(SLOPE($AO$86:$AO$97,$AQ$86:$AQ$97)&lt;-0.5,-0.5,0))</f>
        <v>0</v>
      </c>
      <c r="AS103" s="16">
        <f>IF(SLOPE($AP$86:$AP$97,$AQ$86:$AQ$97)&lt;0,MAX(-3,-ABS(SLOPE($AP$86:$AP$97,$AQ$86:$AQ$97))),IF(SLOPE($AP$86:$AP$97,$AQ$86:$AQ$97)&gt;0.5,0.5,0))</f>
        <v>-0.29650916666669791</v>
      </c>
      <c r="AT103" s="22">
        <f>($AO$98+(AR103*(AQ103-1)))</f>
        <v>4673.0936600000005</v>
      </c>
      <c r="AU103" s="22">
        <f>($AP$98+(AS103*(AQ103-1)))</f>
        <v>4643.6711241666662</v>
      </c>
      <c r="AV103" s="18">
        <f>IF(AR103&gt;0,AT103+AR103,AT103)</f>
        <v>4673.0936600000005</v>
      </c>
      <c r="AW103" s="18">
        <f>IF(AS103&lt;0,AU103+AS103,AU103)</f>
        <v>4643.3746149999997</v>
      </c>
      <c r="AY103">
        <f t="shared" si="57"/>
        <v>2.6881249999996726</v>
      </c>
      <c r="AZ103">
        <f t="shared" si="58"/>
        <v>1.1350658333331012</v>
      </c>
      <c r="BB103" s="19">
        <f t="shared" si="53"/>
        <v>1775157900</v>
      </c>
      <c r="BC103" s="19" t="str">
        <f t="shared" si="54"/>
        <v>XAUUSD</v>
      </c>
      <c r="BD103" s="19" t="str">
        <f t="shared" si="55"/>
        <v>M5</v>
      </c>
      <c r="BE103">
        <f>V103</f>
        <v>4656.965103333333</v>
      </c>
      <c r="BF103">
        <f>W103</f>
        <v>4660.229566666666</v>
      </c>
      <c r="BG103">
        <f>X103</f>
        <v>4667.8582800000004</v>
      </c>
      <c r="BH103">
        <f>Y103</f>
        <v>4669.2468600000002</v>
      </c>
      <c r="BI103">
        <f t="shared" si="59"/>
        <v>4673.0936600000005</v>
      </c>
      <c r="BJ103">
        <f t="shared" si="60"/>
        <v>4643.3746149999997</v>
      </c>
    </row>
    <row r="104" spans="1:62" x14ac:dyDescent="0.55000000000000004">
      <c r="A104">
        <f>ALGLIB_SSA_XAUUSD!J104</f>
        <v>1775158200</v>
      </c>
      <c r="B104" t="str">
        <f>_xlfn.XLOOKUP($A104,ALGLIB_SSA_XAUUSD!$A$2:$A$1001,ALGLIB_SSA_XAUUSD!$B$2:$B$1001,"",0)</f>
        <v/>
      </c>
      <c r="C104" t="str">
        <f>_xlfn.XLOOKUP($A104,ALGLIB_SSA_XAUUSD!$A$2:$A$1001,ALGLIB_SSA_XAUUSD!$C$2:$C$1001,"",0)</f>
        <v/>
      </c>
      <c r="D104" s="1">
        <f>D98+(D110-D98)*6/12</f>
        <v>4674.04</v>
      </c>
      <c r="E104" s="1">
        <f>E98+(E110-E98)*6/12</f>
        <v>4656.3296</v>
      </c>
      <c r="F104" s="1">
        <f>F98+(F110-F98)*6/12</f>
        <v>4659.8236199999992</v>
      </c>
      <c r="G104" s="1">
        <f>G98+(G110-G98)*6/12</f>
        <v>4669.8679100000008</v>
      </c>
      <c r="H104" s="1">
        <f>H98+(H110-H98)*6/12</f>
        <v>4641.6567249999998</v>
      </c>
      <c r="I104" t="str">
        <f>_xlfn.XLOOKUP($A104,ALGLIB_SSA_XAUUSD!$J$2:$J$1001,ALGLIB_SSA_XAUUSD!$K$2:$K$1001,"",0)</f>
        <v>XAUUSD</v>
      </c>
      <c r="J104" t="str">
        <f>_xlfn.XLOOKUP($A104,ALGLIB_SSA_XAUUSD!$J$2:$J$1001,ALGLIB_SSA_XAUUSD!$L$2:$L$1001,"",0)</f>
        <v>M5</v>
      </c>
      <c r="K104">
        <f>_xlfn.XLOOKUP($A104,ALGLIB_SSA_XAUUSD!$J$2:$J$1001,ALGLIB_SSA_XAUUSD!$M$2:$M$1001,"",0)</f>
        <v>4663.78</v>
      </c>
      <c r="L104">
        <f>_xlfn.XLOOKUP($A104,ALGLIB_SSA_XAUUSD!$J$2:$J$1001,ALGLIB_SSA_XAUUSD!$N$2:$N$1001,"",0)</f>
        <v>4667.0895899999996</v>
      </c>
      <c r="M104">
        <f>_xlfn.XLOOKUP($A104,ALGLIB_SSA_XAUUSD!$J$2:$J$1001,ALGLIB_SSA_XAUUSD!$O$2:$O$1001,"",0)</f>
        <v>4668.1682199999996</v>
      </c>
      <c r="N104">
        <f>_xlfn.XLOOKUP($A104,ALGLIB_SSA_XAUUSD!$J$2:$J$1001,ALGLIB_SSA_XAUUSD!$P$2:$P$1001,"",0)</f>
        <v>4671.0569100000002</v>
      </c>
      <c r="O104">
        <f>_xlfn.XLOOKUP($A104,ALGLIB_SSA_XAUUSD!$J$2:$J$1001,ALGLIB_SSA_XAUUSD!$Q$2:$Q$1001,"",0)</f>
        <v>4664.7290700000003</v>
      </c>
      <c r="R104">
        <f t="shared" si="36"/>
        <v>1775158200</v>
      </c>
      <c r="S104" t="str">
        <f t="shared" si="37"/>
        <v>XAUUSD</v>
      </c>
      <c r="T104" t="str">
        <f t="shared" si="37"/>
        <v>M5</v>
      </c>
      <c r="U104">
        <f t="shared" si="37"/>
        <v>4663.78</v>
      </c>
      <c r="V104">
        <f t="shared" si="38"/>
        <v>4656.3296</v>
      </c>
      <c r="W104">
        <f t="shared" si="38"/>
        <v>4659.8236199999992</v>
      </c>
      <c r="X104">
        <f t="shared" si="39"/>
        <v>4667.0895899999996</v>
      </c>
      <c r="Y104">
        <f t="shared" si="39"/>
        <v>4668.1682199999996</v>
      </c>
      <c r="Z104">
        <f t="shared" si="40"/>
        <v>4669.8679100000008</v>
      </c>
      <c r="AA104">
        <f t="shared" si="41"/>
        <v>4671.0569100000002</v>
      </c>
      <c r="AB104">
        <f t="shared" si="42"/>
        <v>4641.6567249999998</v>
      </c>
      <c r="AC104">
        <f t="shared" si="43"/>
        <v>4664.7290700000003</v>
      </c>
      <c r="AF104">
        <f t="shared" si="48"/>
        <v>1775158200</v>
      </c>
      <c r="AG104" t="str">
        <f t="shared" si="49"/>
        <v>XAUUSD</v>
      </c>
      <c r="AH104" t="str">
        <f t="shared" si="50"/>
        <v>M5</v>
      </c>
      <c r="AI104" s="19">
        <f t="shared" si="44"/>
        <v>4663.78</v>
      </c>
      <c r="AJ104" s="19">
        <f t="shared" si="45"/>
        <v>4656.3296</v>
      </c>
      <c r="AK104" s="19">
        <f t="shared" si="46"/>
        <v>4659.8236199999992</v>
      </c>
      <c r="AL104" s="19">
        <f t="shared" si="51"/>
        <v>-3.4940199999991819</v>
      </c>
      <c r="AM104" s="28" t="str">
        <f t="shared" si="47"/>
        <v>Bearish</v>
      </c>
      <c r="AN104" s="28" t="str">
        <f t="shared" si="52"/>
        <v>Bearish</v>
      </c>
      <c r="AO104">
        <f>IF(Z104&lt;&gt;"",Z104,"")</f>
        <v>4669.8679100000008</v>
      </c>
      <c r="AP104">
        <f>IF(AB104&lt;&gt;"",AB104,"")</f>
        <v>4641.6567249999998</v>
      </c>
      <c r="AQ104">
        <f t="shared" si="56"/>
        <v>7</v>
      </c>
      <c r="AR104" s="16">
        <f>IF(SLOPE($AO$86:$AO$97,$AQ$86:$AQ$97)&gt;0,MIN(3,ABS(SLOPE($AO$86:$AO$97,$AQ$86:$AQ$97))),IF(SLOPE($AO$86:$AO$97,$AQ$86:$AQ$97)&lt;-0.5,-0.5,0))</f>
        <v>0</v>
      </c>
      <c r="AS104" s="16">
        <f>IF(SLOPE($AP$86:$AP$97,$AQ$86:$AQ$97)&lt;0,MAX(-3,-ABS(SLOPE($AP$86:$AP$97,$AQ$86:$AQ$97))),IF(SLOPE($AP$86:$AP$97,$AQ$86:$AQ$97)&gt;0.5,0.5,0))</f>
        <v>-0.29650916666669791</v>
      </c>
      <c r="AT104" s="22">
        <f>($AO$98+(AR104*(AQ104-1)))</f>
        <v>4673.0936600000005</v>
      </c>
      <c r="AU104" s="22">
        <f>($AP$98+(AS104*(AQ104-1)))</f>
        <v>4643.3746149999997</v>
      </c>
      <c r="AV104" s="18">
        <f>IF(AR104&gt;0,AT104+AR104,AT104)</f>
        <v>4673.0936600000005</v>
      </c>
      <c r="AW104" s="18">
        <f>IF(AS104&lt;0,AU104+AS104,AU104)</f>
        <v>4643.0781058333332</v>
      </c>
      <c r="AY104">
        <f t="shared" si="57"/>
        <v>3.2257499999996071</v>
      </c>
      <c r="AZ104">
        <f t="shared" si="58"/>
        <v>1.4213808333333873</v>
      </c>
      <c r="BB104" s="19">
        <f t="shared" si="53"/>
        <v>1775158200</v>
      </c>
      <c r="BC104" s="19" t="str">
        <f t="shared" si="54"/>
        <v>XAUUSD</v>
      </c>
      <c r="BD104" s="19" t="str">
        <f t="shared" si="55"/>
        <v>M5</v>
      </c>
      <c r="BE104">
        <f>V104</f>
        <v>4656.3296</v>
      </c>
      <c r="BF104">
        <f>W104</f>
        <v>4659.8236199999992</v>
      </c>
      <c r="BG104">
        <f>X104</f>
        <v>4667.0895899999996</v>
      </c>
      <c r="BH104">
        <f>Y104</f>
        <v>4668.1682199999996</v>
      </c>
      <c r="BI104">
        <f t="shared" si="59"/>
        <v>4673.0936600000005</v>
      </c>
      <c r="BJ104">
        <f t="shared" si="60"/>
        <v>4643.0781058333332</v>
      </c>
    </row>
    <row r="105" spans="1:62" x14ac:dyDescent="0.55000000000000004">
      <c r="A105">
        <f>ALGLIB_SSA_XAUUSD!J105</f>
        <v>1775158500</v>
      </c>
      <c r="B105" t="str">
        <f>_xlfn.XLOOKUP($A105,ALGLIB_SSA_XAUUSD!$A$2:$A$1001,ALGLIB_SSA_XAUUSD!$B$2:$B$1001,"",0)</f>
        <v/>
      </c>
      <c r="C105" t="str">
        <f>_xlfn.XLOOKUP($A105,ALGLIB_SSA_XAUUSD!$A$2:$A$1001,ALGLIB_SSA_XAUUSD!$C$2:$C$1001,"",0)</f>
        <v/>
      </c>
      <c r="D105" s="1">
        <f>D98+(D110-D98)*7/12</f>
        <v>4674.3816666666662</v>
      </c>
      <c r="E105" s="1">
        <f>E98+(E110-E98)*7/12</f>
        <v>4655.6940966666671</v>
      </c>
      <c r="F105" s="1">
        <f>F98+(F110-F98)*7/12</f>
        <v>4659.4176733333334</v>
      </c>
      <c r="G105" s="1">
        <f>G98+(G110-G98)*7/12</f>
        <v>4669.330285</v>
      </c>
      <c r="H105" s="1">
        <f>H98+(H110-H98)*7/12</f>
        <v>4641.073900833333</v>
      </c>
      <c r="I105" t="str">
        <f>_xlfn.XLOOKUP($A105,ALGLIB_SSA_XAUUSD!$J$2:$J$1001,ALGLIB_SSA_XAUUSD!$K$2:$K$1001,"",0)</f>
        <v>XAUUSD</v>
      </c>
      <c r="J105" t="str">
        <f>_xlfn.XLOOKUP($A105,ALGLIB_SSA_XAUUSD!$J$2:$J$1001,ALGLIB_SSA_XAUUSD!$L$2:$L$1001,"",0)</f>
        <v>M5</v>
      </c>
      <c r="K105">
        <f>_xlfn.XLOOKUP($A105,ALGLIB_SSA_XAUUSD!$J$2:$J$1001,ALGLIB_SSA_XAUUSD!$M$2:$M$1001,"",0)</f>
        <v>4664.3100000000004</v>
      </c>
      <c r="L105">
        <f>_xlfn.XLOOKUP($A105,ALGLIB_SSA_XAUUSD!$J$2:$J$1001,ALGLIB_SSA_XAUUSD!$N$2:$N$1001,"",0)</f>
        <v>4667.2079199999998</v>
      </c>
      <c r="M105">
        <f>_xlfn.XLOOKUP($A105,ALGLIB_SSA_XAUUSD!$J$2:$J$1001,ALGLIB_SSA_XAUUSD!$O$2:$O$1001,"",0)</f>
        <v>4667.6880700000002</v>
      </c>
      <c r="N105">
        <f>_xlfn.XLOOKUP($A105,ALGLIB_SSA_XAUUSD!$J$2:$J$1001,ALGLIB_SSA_XAUUSD!$P$2:$P$1001,"",0)</f>
        <v>4670.48783</v>
      </c>
      <c r="O105">
        <f>_xlfn.XLOOKUP($A105,ALGLIB_SSA_XAUUSD!$J$2:$J$1001,ALGLIB_SSA_XAUUSD!$Q$2:$Q$1001,"",0)</f>
        <v>4664.6398300000001</v>
      </c>
      <c r="R105">
        <f t="shared" si="36"/>
        <v>1775158500</v>
      </c>
      <c r="S105" t="str">
        <f t="shared" si="37"/>
        <v>XAUUSD</v>
      </c>
      <c r="T105" t="str">
        <f t="shared" si="37"/>
        <v>M5</v>
      </c>
      <c r="U105">
        <f t="shared" si="37"/>
        <v>4664.3100000000004</v>
      </c>
      <c r="V105">
        <f t="shared" si="38"/>
        <v>4655.6940966666671</v>
      </c>
      <c r="W105">
        <f t="shared" si="38"/>
        <v>4659.4176733333334</v>
      </c>
      <c r="X105">
        <f t="shared" si="39"/>
        <v>4667.2079199999998</v>
      </c>
      <c r="Y105">
        <f t="shared" si="39"/>
        <v>4667.6880700000002</v>
      </c>
      <c r="Z105">
        <f t="shared" si="40"/>
        <v>4669.330285</v>
      </c>
      <c r="AA105">
        <f t="shared" si="41"/>
        <v>4670.48783</v>
      </c>
      <c r="AB105">
        <f t="shared" si="42"/>
        <v>4641.073900833333</v>
      </c>
      <c r="AC105">
        <f t="shared" si="43"/>
        <v>4664.6398300000001</v>
      </c>
      <c r="AF105">
        <f t="shared" si="48"/>
        <v>1775158500</v>
      </c>
      <c r="AG105" t="str">
        <f t="shared" si="49"/>
        <v>XAUUSD</v>
      </c>
      <c r="AH105" t="str">
        <f t="shared" si="50"/>
        <v>M5</v>
      </c>
      <c r="AI105" s="19">
        <f t="shared" si="44"/>
        <v>4664.3100000000004</v>
      </c>
      <c r="AJ105" s="19">
        <f t="shared" si="45"/>
        <v>4655.6940966666671</v>
      </c>
      <c r="AK105" s="19">
        <f t="shared" si="46"/>
        <v>4659.4176733333334</v>
      </c>
      <c r="AL105" s="19">
        <f t="shared" si="51"/>
        <v>-3.7235766666663039</v>
      </c>
      <c r="AM105" s="28" t="str">
        <f t="shared" si="47"/>
        <v>Bearish</v>
      </c>
      <c r="AN105" s="28" t="str">
        <f t="shared" si="52"/>
        <v>Bearish</v>
      </c>
      <c r="AO105">
        <f>IF(Z105&lt;&gt;"",Z105,"")</f>
        <v>4669.330285</v>
      </c>
      <c r="AP105">
        <f>IF(AB105&lt;&gt;"",AB105,"")</f>
        <v>4641.073900833333</v>
      </c>
      <c r="AQ105">
        <f t="shared" si="56"/>
        <v>8</v>
      </c>
      <c r="AR105" s="16">
        <f>IF(SLOPE($AO$86:$AO$97,$AQ$86:$AQ$97)&gt;0,MIN(3,ABS(SLOPE($AO$86:$AO$97,$AQ$86:$AQ$97))),IF(SLOPE($AO$86:$AO$97,$AQ$86:$AQ$97)&lt;-0.5,-0.5,0))</f>
        <v>0</v>
      </c>
      <c r="AS105" s="16">
        <f>IF(SLOPE($AP$86:$AP$97,$AQ$86:$AQ$97)&lt;0,MAX(-3,-ABS(SLOPE($AP$86:$AP$97,$AQ$86:$AQ$97))),IF(SLOPE($AP$86:$AP$97,$AQ$86:$AQ$97)&gt;0.5,0.5,0))</f>
        <v>-0.29650916666669791</v>
      </c>
      <c r="AT105" s="22">
        <f>($AO$98+(AR105*(AQ105-1)))</f>
        <v>4673.0936600000005</v>
      </c>
      <c r="AU105" s="22">
        <f>($AP$98+(AS105*(AQ105-1)))</f>
        <v>4643.0781058333332</v>
      </c>
      <c r="AV105" s="18">
        <f>IF(AR105&gt;0,AT105+AR105,AT105)</f>
        <v>4673.0936600000005</v>
      </c>
      <c r="AW105" s="18">
        <f>IF(AS105&lt;0,AU105+AS105,AU105)</f>
        <v>4642.7815966666667</v>
      </c>
      <c r="AY105">
        <f t="shared" si="57"/>
        <v>3.7633750000004511</v>
      </c>
      <c r="AZ105">
        <f t="shared" si="58"/>
        <v>1.7076958333336734</v>
      </c>
      <c r="BB105" s="19">
        <f t="shared" si="53"/>
        <v>1775158500</v>
      </c>
      <c r="BC105" s="19" t="str">
        <f t="shared" si="54"/>
        <v>XAUUSD</v>
      </c>
      <c r="BD105" s="19" t="str">
        <f t="shared" si="55"/>
        <v>M5</v>
      </c>
      <c r="BE105">
        <f>V105</f>
        <v>4655.6940966666671</v>
      </c>
      <c r="BF105">
        <f>W105</f>
        <v>4659.4176733333334</v>
      </c>
      <c r="BG105">
        <f>X105</f>
        <v>4667.2079199999998</v>
      </c>
      <c r="BH105">
        <f>Y105</f>
        <v>4667.6880700000002</v>
      </c>
      <c r="BI105">
        <f t="shared" si="59"/>
        <v>4673.0936600000005</v>
      </c>
      <c r="BJ105">
        <f t="shared" si="60"/>
        <v>4642.7815966666667</v>
      </c>
    </row>
    <row r="106" spans="1:62" x14ac:dyDescent="0.55000000000000004">
      <c r="A106">
        <f>ALGLIB_SSA_XAUUSD!J106</f>
        <v>1775158800</v>
      </c>
      <c r="B106" t="str">
        <f>_xlfn.XLOOKUP($A106,ALGLIB_SSA_XAUUSD!$A$2:$A$1001,ALGLIB_SSA_XAUUSD!$B$2:$B$1001,"",0)</f>
        <v/>
      </c>
      <c r="C106" t="str">
        <f>_xlfn.XLOOKUP($A106,ALGLIB_SSA_XAUUSD!$A$2:$A$1001,ALGLIB_SSA_XAUUSD!$C$2:$C$1001,"",0)</f>
        <v/>
      </c>
      <c r="D106" s="1">
        <f>D98+(D110-D98)*8/12</f>
        <v>4674.7233333333334</v>
      </c>
      <c r="E106" s="1">
        <f>E98+(E110-E98)*8/12</f>
        <v>4655.0585933333332</v>
      </c>
      <c r="F106" s="1">
        <f>F98+(F110-F98)*8/12</f>
        <v>4659.0117266666666</v>
      </c>
      <c r="G106" s="1">
        <f>G98+(G110-G98)*8/12</f>
        <v>4668.7926600000001</v>
      </c>
      <c r="H106" s="1">
        <f>H98+(H110-H98)*8/12</f>
        <v>4640.4910766666662</v>
      </c>
      <c r="I106" t="str">
        <f>_xlfn.XLOOKUP($A106,ALGLIB_SSA_XAUUSD!$J$2:$J$1001,ALGLIB_SSA_XAUUSD!$K$2:$K$1001,"",0)</f>
        <v>XAUUSD</v>
      </c>
      <c r="J106" t="str">
        <f>_xlfn.XLOOKUP($A106,ALGLIB_SSA_XAUUSD!$J$2:$J$1001,ALGLIB_SSA_XAUUSD!$L$2:$L$1001,"",0)</f>
        <v>M5</v>
      </c>
      <c r="K106">
        <f>_xlfn.XLOOKUP($A106,ALGLIB_SSA_XAUUSD!$J$2:$J$1001,ALGLIB_SSA_XAUUSD!$M$2:$M$1001,"",0)</f>
        <v>4665.91</v>
      </c>
      <c r="L106">
        <f>_xlfn.XLOOKUP($A106,ALGLIB_SSA_XAUUSD!$J$2:$J$1001,ALGLIB_SSA_XAUUSD!$N$2:$N$1001,"",0)</f>
        <v>4668.07942</v>
      </c>
      <c r="M106">
        <f>_xlfn.XLOOKUP($A106,ALGLIB_SSA_XAUUSD!$J$2:$J$1001,ALGLIB_SSA_XAUUSD!$O$2:$O$1001,"",0)</f>
        <v>4667.88375</v>
      </c>
      <c r="N106">
        <f>_xlfn.XLOOKUP($A106,ALGLIB_SSA_XAUUSD!$J$2:$J$1001,ALGLIB_SSA_XAUUSD!$P$2:$P$1001,"",0)</f>
        <v>4670.8289500000001</v>
      </c>
      <c r="O106">
        <f>_xlfn.XLOOKUP($A106,ALGLIB_SSA_XAUUSD!$J$2:$J$1001,ALGLIB_SSA_XAUUSD!$Q$2:$Q$1001,"",0)</f>
        <v>4665.2993800000004</v>
      </c>
      <c r="R106">
        <f t="shared" si="36"/>
        <v>1775158800</v>
      </c>
      <c r="S106" t="str">
        <f t="shared" si="37"/>
        <v>XAUUSD</v>
      </c>
      <c r="T106" t="str">
        <f t="shared" si="37"/>
        <v>M5</v>
      </c>
      <c r="U106">
        <f t="shared" si="37"/>
        <v>4665.91</v>
      </c>
      <c r="V106">
        <f t="shared" si="38"/>
        <v>4655.0585933333332</v>
      </c>
      <c r="W106">
        <f t="shared" si="38"/>
        <v>4659.0117266666666</v>
      </c>
      <c r="X106">
        <f t="shared" si="39"/>
        <v>4668.07942</v>
      </c>
      <c r="Y106">
        <f t="shared" si="39"/>
        <v>4667.88375</v>
      </c>
      <c r="Z106">
        <f t="shared" si="40"/>
        <v>4668.7926600000001</v>
      </c>
      <c r="AA106">
        <f t="shared" si="41"/>
        <v>4670.8289500000001</v>
      </c>
      <c r="AB106">
        <f t="shared" si="42"/>
        <v>4640.4910766666662</v>
      </c>
      <c r="AC106">
        <f t="shared" si="43"/>
        <v>4665.2993800000004</v>
      </c>
      <c r="AF106">
        <f t="shared" si="48"/>
        <v>1775158800</v>
      </c>
      <c r="AG106" t="str">
        <f t="shared" si="49"/>
        <v>XAUUSD</v>
      </c>
      <c r="AH106" t="str">
        <f t="shared" si="50"/>
        <v>M5</v>
      </c>
      <c r="AI106" s="19">
        <f t="shared" si="44"/>
        <v>4665.91</v>
      </c>
      <c r="AJ106" s="19">
        <f t="shared" si="45"/>
        <v>4655.0585933333332</v>
      </c>
      <c r="AK106" s="19">
        <f t="shared" si="46"/>
        <v>4659.0117266666666</v>
      </c>
      <c r="AL106" s="19">
        <f t="shared" si="51"/>
        <v>-3.953133333333426</v>
      </c>
      <c r="AM106" s="28" t="str">
        <f t="shared" si="47"/>
        <v>Bearish</v>
      </c>
      <c r="AN106" s="28" t="str">
        <f t="shared" si="52"/>
        <v>Bearish</v>
      </c>
      <c r="AO106">
        <f>IF(Z106&lt;&gt;"",Z106,"")</f>
        <v>4668.7926600000001</v>
      </c>
      <c r="AP106">
        <f>IF(AB106&lt;&gt;"",AB106,"")</f>
        <v>4640.4910766666662</v>
      </c>
      <c r="AQ106">
        <f t="shared" si="56"/>
        <v>9</v>
      </c>
      <c r="AR106" s="16">
        <f>IF(SLOPE($AO$86:$AO$97,$AQ$86:$AQ$97)&gt;0,MIN(3,ABS(SLOPE($AO$86:$AO$97,$AQ$86:$AQ$97))),IF(SLOPE($AO$86:$AO$97,$AQ$86:$AQ$97)&lt;-0.5,-0.5,0))</f>
        <v>0</v>
      </c>
      <c r="AS106" s="16">
        <f>IF(SLOPE($AP$86:$AP$97,$AQ$86:$AQ$97)&lt;0,MAX(-3,-ABS(SLOPE($AP$86:$AP$97,$AQ$86:$AQ$97))),IF(SLOPE($AP$86:$AP$97,$AQ$86:$AQ$97)&gt;0.5,0.5,0))</f>
        <v>-0.29650916666669791</v>
      </c>
      <c r="AT106" s="22">
        <f>($AO$98+(AR106*(AQ106-1)))</f>
        <v>4673.0936600000005</v>
      </c>
      <c r="AU106" s="22">
        <f>($AP$98+(AS106*(AQ106-1)))</f>
        <v>4642.7815966666658</v>
      </c>
      <c r="AV106" s="18">
        <f>IF(AR106&gt;0,AT106+AR106,AT106)</f>
        <v>4673.0936600000005</v>
      </c>
      <c r="AW106" s="18">
        <f>IF(AS106&lt;0,AU106+AS106,AU106)</f>
        <v>4642.4850874999993</v>
      </c>
      <c r="AY106">
        <f t="shared" si="57"/>
        <v>4.3010000000003856</v>
      </c>
      <c r="AZ106">
        <f t="shared" si="58"/>
        <v>1.99401083333305</v>
      </c>
      <c r="BB106" s="19">
        <f t="shared" si="53"/>
        <v>1775158800</v>
      </c>
      <c r="BC106" s="19" t="str">
        <f t="shared" si="54"/>
        <v>XAUUSD</v>
      </c>
      <c r="BD106" s="19" t="str">
        <f t="shared" si="55"/>
        <v>M5</v>
      </c>
      <c r="BE106">
        <f>V106</f>
        <v>4655.0585933333332</v>
      </c>
      <c r="BF106">
        <f>W106</f>
        <v>4659.0117266666666</v>
      </c>
      <c r="BG106">
        <f>X106</f>
        <v>4668.07942</v>
      </c>
      <c r="BH106">
        <f>Y106</f>
        <v>4667.88375</v>
      </c>
      <c r="BI106">
        <f t="shared" si="59"/>
        <v>4673.0936600000005</v>
      </c>
      <c r="BJ106">
        <f t="shared" si="60"/>
        <v>4642.4850874999993</v>
      </c>
    </row>
    <row r="107" spans="1:62" x14ac:dyDescent="0.55000000000000004">
      <c r="A107">
        <f>ALGLIB_SSA_XAUUSD!J107</f>
        <v>1775159100</v>
      </c>
      <c r="B107" t="str">
        <f>_xlfn.XLOOKUP($A107,ALGLIB_SSA_XAUUSD!$A$2:$A$1001,ALGLIB_SSA_XAUUSD!$B$2:$B$1001,"",0)</f>
        <v/>
      </c>
      <c r="C107" t="str">
        <f>_xlfn.XLOOKUP($A107,ALGLIB_SSA_XAUUSD!$A$2:$A$1001,ALGLIB_SSA_XAUUSD!$C$2:$C$1001,"",0)</f>
        <v/>
      </c>
      <c r="D107" s="1">
        <f>D98+(D110-D98)*9/12</f>
        <v>4675.0650000000005</v>
      </c>
      <c r="E107" s="1">
        <f>E98+(E110-E98)*9/12</f>
        <v>4654.4230900000002</v>
      </c>
      <c r="F107" s="1">
        <f>F98+(F110-F98)*9/12</f>
        <v>4658.6057799999999</v>
      </c>
      <c r="G107" s="1">
        <f>G98+(G110-G98)*9/12</f>
        <v>4668.2550350000001</v>
      </c>
      <c r="H107" s="1">
        <f>H98+(H110-H98)*9/12</f>
        <v>4639.9082524999994</v>
      </c>
      <c r="I107" t="str">
        <f>_xlfn.XLOOKUP($A107,ALGLIB_SSA_XAUUSD!$J$2:$J$1001,ALGLIB_SSA_XAUUSD!$K$2:$K$1001,"",0)</f>
        <v>XAUUSD</v>
      </c>
      <c r="J107" t="str">
        <f>_xlfn.XLOOKUP($A107,ALGLIB_SSA_XAUUSD!$J$2:$J$1001,ALGLIB_SSA_XAUUSD!$L$2:$L$1001,"",0)</f>
        <v>M5</v>
      </c>
      <c r="K107">
        <f>_xlfn.XLOOKUP($A107,ALGLIB_SSA_XAUUSD!$J$2:$J$1001,ALGLIB_SSA_XAUUSD!$M$2:$M$1001,"",0)</f>
        <v>4668.83</v>
      </c>
      <c r="L107">
        <f>_xlfn.XLOOKUP($A107,ALGLIB_SSA_XAUUSD!$J$2:$J$1001,ALGLIB_SSA_XAUUSD!$N$2:$N$1001,"",0)</f>
        <v>4669.36355</v>
      </c>
      <c r="M107">
        <f>_xlfn.XLOOKUP($A107,ALGLIB_SSA_XAUUSD!$J$2:$J$1001,ALGLIB_SSA_XAUUSD!$O$2:$O$1001,"",0)</f>
        <v>4668.6236500000005</v>
      </c>
      <c r="N107">
        <f>_xlfn.XLOOKUP($A107,ALGLIB_SSA_XAUUSD!$J$2:$J$1001,ALGLIB_SSA_XAUUSD!$P$2:$P$1001,"",0)</f>
        <v>4671.8223600000001</v>
      </c>
      <c r="O107">
        <f>_xlfn.XLOOKUP($A107,ALGLIB_SSA_XAUUSD!$J$2:$J$1001,ALGLIB_SSA_XAUUSD!$Q$2:$Q$1001,"",0)</f>
        <v>4666.4366900000005</v>
      </c>
      <c r="R107">
        <f t="shared" si="36"/>
        <v>1775159100</v>
      </c>
      <c r="S107" t="str">
        <f t="shared" si="37"/>
        <v>XAUUSD</v>
      </c>
      <c r="T107" t="str">
        <f t="shared" si="37"/>
        <v>M5</v>
      </c>
      <c r="U107">
        <f t="shared" si="37"/>
        <v>4668.83</v>
      </c>
      <c r="V107">
        <f t="shared" si="38"/>
        <v>4654.4230900000002</v>
      </c>
      <c r="W107">
        <f t="shared" si="38"/>
        <v>4658.6057799999999</v>
      </c>
      <c r="X107">
        <f t="shared" si="39"/>
        <v>4669.36355</v>
      </c>
      <c r="Y107">
        <f t="shared" si="39"/>
        <v>4668.6236500000005</v>
      </c>
      <c r="Z107">
        <f t="shared" si="40"/>
        <v>4668.2550350000001</v>
      </c>
      <c r="AA107">
        <f t="shared" si="41"/>
        <v>4671.8223600000001</v>
      </c>
      <c r="AB107">
        <f t="shared" si="42"/>
        <v>4639.9082524999994</v>
      </c>
      <c r="AC107">
        <f t="shared" si="43"/>
        <v>4666.4366900000005</v>
      </c>
      <c r="AF107">
        <f t="shared" si="48"/>
        <v>1775159100</v>
      </c>
      <c r="AG107" t="str">
        <f t="shared" si="49"/>
        <v>XAUUSD</v>
      </c>
      <c r="AH107" t="str">
        <f t="shared" si="50"/>
        <v>M5</v>
      </c>
      <c r="AI107" s="19">
        <f t="shared" si="44"/>
        <v>4668.83</v>
      </c>
      <c r="AJ107" s="19">
        <f t="shared" si="45"/>
        <v>4654.4230900000002</v>
      </c>
      <c r="AK107" s="19">
        <f t="shared" si="46"/>
        <v>4658.6057799999999</v>
      </c>
      <c r="AL107" s="19">
        <f t="shared" si="51"/>
        <v>-4.1826899999996385</v>
      </c>
      <c r="AM107" s="28" t="str">
        <f t="shared" si="47"/>
        <v>Bearish</v>
      </c>
      <c r="AN107" s="28" t="str">
        <f t="shared" si="52"/>
        <v>Bearish</v>
      </c>
      <c r="AO107">
        <f>IF(Z107&lt;&gt;"",Z107,"")</f>
        <v>4668.2550350000001</v>
      </c>
      <c r="AP107">
        <f>IF(AB107&lt;&gt;"",AB107,"")</f>
        <v>4639.9082524999994</v>
      </c>
      <c r="AQ107">
        <f t="shared" si="56"/>
        <v>10</v>
      </c>
      <c r="AR107" s="16">
        <f>IF(SLOPE($AO$86:$AO$97,$AQ$86:$AQ$97)&gt;0,MIN(3,ABS(SLOPE($AO$86:$AO$97,$AQ$86:$AQ$97))),IF(SLOPE($AO$86:$AO$97,$AQ$86:$AQ$97)&lt;-0.5,-0.5,0))</f>
        <v>0</v>
      </c>
      <c r="AS107" s="16">
        <f>IF(SLOPE($AP$86:$AP$97,$AQ$86:$AQ$97)&lt;0,MAX(-3,-ABS(SLOPE($AP$86:$AP$97,$AQ$86:$AQ$97))),IF(SLOPE($AP$86:$AP$97,$AQ$86:$AQ$97)&gt;0.5,0.5,0))</f>
        <v>-0.29650916666669791</v>
      </c>
      <c r="AT107" s="22">
        <f>($AO$98+(AR107*(AQ107-1)))</f>
        <v>4673.0936600000005</v>
      </c>
      <c r="AU107" s="22">
        <f>($AP$98+(AS107*(AQ107-1)))</f>
        <v>4642.4850874999993</v>
      </c>
      <c r="AV107" s="18">
        <f>IF(AR107&gt;0,AT107+AR107,AT107)</f>
        <v>4673.0936600000005</v>
      </c>
      <c r="AW107" s="18">
        <f>IF(AS107&lt;0,AU107+AS107,AU107)</f>
        <v>4642.1885783333328</v>
      </c>
      <c r="AY107">
        <f t="shared" si="57"/>
        <v>4.8386250000003201</v>
      </c>
      <c r="AZ107">
        <f t="shared" si="58"/>
        <v>2.280325833333336</v>
      </c>
      <c r="BB107" s="19">
        <f t="shared" si="53"/>
        <v>1775159100</v>
      </c>
      <c r="BC107" s="19" t="str">
        <f t="shared" si="54"/>
        <v>XAUUSD</v>
      </c>
      <c r="BD107" s="19" t="str">
        <f t="shared" si="55"/>
        <v>M5</v>
      </c>
      <c r="BE107">
        <f>V107</f>
        <v>4654.4230900000002</v>
      </c>
      <c r="BF107">
        <f>W107</f>
        <v>4658.6057799999999</v>
      </c>
      <c r="BG107">
        <f>X107</f>
        <v>4669.36355</v>
      </c>
      <c r="BH107">
        <f>Y107</f>
        <v>4668.6236500000005</v>
      </c>
      <c r="BI107">
        <f t="shared" si="59"/>
        <v>4673.0936600000005</v>
      </c>
      <c r="BJ107">
        <f t="shared" si="60"/>
        <v>4642.1885783333328</v>
      </c>
    </row>
    <row r="108" spans="1:62" x14ac:dyDescent="0.55000000000000004">
      <c r="A108">
        <f>ALGLIB_SSA_XAUUSD!J108</f>
        <v>1775159400</v>
      </c>
      <c r="B108" t="str">
        <f>_xlfn.XLOOKUP($A108,ALGLIB_SSA_XAUUSD!$A$2:$A$1001,ALGLIB_SSA_XAUUSD!$B$2:$B$1001,"",0)</f>
        <v/>
      </c>
      <c r="C108" t="str">
        <f>_xlfn.XLOOKUP($A108,ALGLIB_SSA_XAUUSD!$A$2:$A$1001,ALGLIB_SSA_XAUUSD!$C$2:$C$1001,"",0)</f>
        <v/>
      </c>
      <c r="D108" s="1">
        <f>D98+(D110-D98)*10/12</f>
        <v>4675.4066666666668</v>
      </c>
      <c r="E108" s="1">
        <f>E98+(E110-E98)*10/12</f>
        <v>4653.7875866666673</v>
      </c>
      <c r="F108" s="1">
        <f>F98+(F110-F98)*10/12</f>
        <v>4658.1998333333331</v>
      </c>
      <c r="G108" s="1">
        <f>G98+(G110-G98)*10/12</f>
        <v>4667.7174100000002</v>
      </c>
      <c r="H108" s="1">
        <f>H98+(H110-H98)*10/12</f>
        <v>4639.3254283333335</v>
      </c>
      <c r="I108" t="str">
        <f>_xlfn.XLOOKUP($A108,ALGLIB_SSA_XAUUSD!$J$2:$J$1001,ALGLIB_SSA_XAUUSD!$K$2:$K$1001,"",0)</f>
        <v>XAUUSD</v>
      </c>
      <c r="J108" t="str">
        <f>_xlfn.XLOOKUP($A108,ALGLIB_SSA_XAUUSD!$J$2:$J$1001,ALGLIB_SSA_XAUUSD!$L$2:$L$1001,"",0)</f>
        <v>M5</v>
      </c>
      <c r="K108">
        <f>_xlfn.XLOOKUP($A108,ALGLIB_SSA_XAUUSD!$J$2:$J$1001,ALGLIB_SSA_XAUUSD!$M$2:$M$1001,"",0)</f>
        <v>4675.3599999999997</v>
      </c>
      <c r="L108">
        <f>_xlfn.XLOOKUP($A108,ALGLIB_SSA_XAUUSD!$J$2:$J$1001,ALGLIB_SSA_XAUUSD!$N$2:$N$1001,"",0)</f>
        <v>4670.64185</v>
      </c>
      <c r="M108">
        <f>_xlfn.XLOOKUP($A108,ALGLIB_SSA_XAUUSD!$J$2:$J$1001,ALGLIB_SSA_XAUUSD!$O$2:$O$1001,"",0)</f>
        <v>4669.6327499999998</v>
      </c>
      <c r="N108">
        <f>_xlfn.XLOOKUP($A108,ALGLIB_SSA_XAUUSD!$J$2:$J$1001,ALGLIB_SSA_XAUUSD!$P$2:$P$1001,"",0)</f>
        <v>4673.0529100000003</v>
      </c>
      <c r="O108">
        <f>_xlfn.XLOOKUP($A108,ALGLIB_SSA_XAUUSD!$J$2:$J$1001,ALGLIB_SSA_XAUUSD!$Q$2:$Q$1001,"",0)</f>
        <v>4667.7114700000002</v>
      </c>
      <c r="R108">
        <f t="shared" si="36"/>
        <v>1775159400</v>
      </c>
      <c r="S108" t="str">
        <f t="shared" si="37"/>
        <v>XAUUSD</v>
      </c>
      <c r="T108" t="str">
        <f t="shared" si="37"/>
        <v>M5</v>
      </c>
      <c r="U108">
        <f t="shared" si="37"/>
        <v>4675.3599999999997</v>
      </c>
      <c r="V108">
        <f t="shared" si="38"/>
        <v>4653.7875866666673</v>
      </c>
      <c r="W108">
        <f t="shared" si="38"/>
        <v>4658.1998333333331</v>
      </c>
      <c r="X108">
        <f t="shared" si="39"/>
        <v>4670.64185</v>
      </c>
      <c r="Y108">
        <f t="shared" si="39"/>
        <v>4669.6327499999998</v>
      </c>
      <c r="Z108">
        <f t="shared" si="40"/>
        <v>4667.7174100000002</v>
      </c>
      <c r="AA108">
        <f t="shared" si="41"/>
        <v>4673.0529100000003</v>
      </c>
      <c r="AB108">
        <f t="shared" si="42"/>
        <v>4639.3254283333335</v>
      </c>
      <c r="AC108">
        <f t="shared" si="43"/>
        <v>4667.7114700000002</v>
      </c>
      <c r="AF108">
        <f t="shared" si="48"/>
        <v>1775159400</v>
      </c>
      <c r="AG108" t="str">
        <f t="shared" si="49"/>
        <v>XAUUSD</v>
      </c>
      <c r="AH108" t="str">
        <f t="shared" si="50"/>
        <v>M5</v>
      </c>
      <c r="AI108" s="19">
        <f t="shared" si="44"/>
        <v>4675.3599999999997</v>
      </c>
      <c r="AJ108" s="19">
        <f t="shared" si="45"/>
        <v>4653.7875866666673</v>
      </c>
      <c r="AK108" s="19">
        <f t="shared" si="46"/>
        <v>4658.1998333333331</v>
      </c>
      <c r="AL108" s="19">
        <f t="shared" si="51"/>
        <v>-4.4122466666658511</v>
      </c>
      <c r="AM108" s="28" t="str">
        <f t="shared" si="47"/>
        <v>Bearish</v>
      </c>
      <c r="AN108" s="28" t="str">
        <f t="shared" si="52"/>
        <v>Bearish</v>
      </c>
      <c r="AO108">
        <f>IF(Z108&lt;&gt;"",Z108,"")</f>
        <v>4667.7174100000002</v>
      </c>
      <c r="AP108">
        <f>IF(AB108&lt;&gt;"",AB108,"")</f>
        <v>4639.3254283333335</v>
      </c>
      <c r="AQ108">
        <f t="shared" si="56"/>
        <v>11</v>
      </c>
      <c r="AR108" s="16">
        <f>IF(SLOPE($AO$86:$AO$97,$AQ$86:$AQ$97)&gt;0,MIN(3,ABS(SLOPE($AO$86:$AO$97,$AQ$86:$AQ$97))),IF(SLOPE($AO$86:$AO$97,$AQ$86:$AQ$97)&lt;-0.5,-0.5,0))</f>
        <v>0</v>
      </c>
      <c r="AS108" s="16">
        <f>IF(SLOPE($AP$86:$AP$97,$AQ$86:$AQ$97)&lt;0,MAX(-3,-ABS(SLOPE($AP$86:$AP$97,$AQ$86:$AQ$97))),IF(SLOPE($AP$86:$AP$97,$AQ$86:$AQ$97)&gt;0.5,0.5,0))</f>
        <v>-0.29650916666669791</v>
      </c>
      <c r="AT108" s="22">
        <f>($AO$98+(AR108*(AQ108-1)))</f>
        <v>4673.0936600000005</v>
      </c>
      <c r="AU108" s="22">
        <f>($AP$98+(AS108*(AQ108-1)))</f>
        <v>4642.1885783333328</v>
      </c>
      <c r="AV108" s="18">
        <f>IF(AR108&gt;0,AT108+AR108,AT108)</f>
        <v>4673.0936600000005</v>
      </c>
      <c r="AW108" s="18">
        <f>IF(AS108&lt;0,AU108+AS108,AU108)</f>
        <v>4641.8920691666663</v>
      </c>
      <c r="AY108">
        <f t="shared" si="57"/>
        <v>5.3762500000002547</v>
      </c>
      <c r="AZ108">
        <f t="shared" si="58"/>
        <v>2.5666408333327126</v>
      </c>
      <c r="BB108" s="19">
        <f t="shared" si="53"/>
        <v>1775159400</v>
      </c>
      <c r="BC108" s="19" t="str">
        <f t="shared" si="54"/>
        <v>XAUUSD</v>
      </c>
      <c r="BD108" s="19" t="str">
        <f t="shared" si="55"/>
        <v>M5</v>
      </c>
      <c r="BE108">
        <f>V108</f>
        <v>4653.7875866666673</v>
      </c>
      <c r="BF108">
        <f>W108</f>
        <v>4658.1998333333331</v>
      </c>
      <c r="BG108">
        <f>X108</f>
        <v>4670.64185</v>
      </c>
      <c r="BH108">
        <f>Y108</f>
        <v>4669.6327499999998</v>
      </c>
      <c r="BI108">
        <f t="shared" si="59"/>
        <v>4673.0936600000005</v>
      </c>
      <c r="BJ108">
        <f t="shared" si="60"/>
        <v>4641.8920691666663</v>
      </c>
    </row>
    <row r="109" spans="1:62" x14ac:dyDescent="0.55000000000000004">
      <c r="A109">
        <f>ALGLIB_SSA_XAUUSD!J109</f>
        <v>1775159700</v>
      </c>
      <c r="B109" t="str">
        <f>_xlfn.XLOOKUP($A109,ALGLIB_SSA_XAUUSD!$A$2:$A$1001,ALGLIB_SSA_XAUUSD!$B$2:$B$1001,"",0)</f>
        <v/>
      </c>
      <c r="C109" t="str">
        <f>_xlfn.XLOOKUP($A109,ALGLIB_SSA_XAUUSD!$A$2:$A$1001,ALGLIB_SSA_XAUUSD!$C$2:$C$1001,"",0)</f>
        <v/>
      </c>
      <c r="D109" s="1">
        <f>D98+(D110-D98)*11/12</f>
        <v>4675.748333333333</v>
      </c>
      <c r="E109" s="1">
        <f>E98+(E110-E98)*11/12</f>
        <v>4653.1520833333334</v>
      </c>
      <c r="F109" s="1">
        <f>F98+(F110-F98)*11/12</f>
        <v>4657.7938866666664</v>
      </c>
      <c r="G109" s="1">
        <f>G98+(G110-G98)*11/12</f>
        <v>4667.1797850000003</v>
      </c>
      <c r="H109" s="1">
        <f>H98+(H110-H98)*11/12</f>
        <v>4638.7426041666668</v>
      </c>
      <c r="I109" t="str">
        <f>_xlfn.XLOOKUP($A109,ALGLIB_SSA_XAUUSD!$J$2:$J$1001,ALGLIB_SSA_XAUUSD!$K$2:$K$1001,"",0)</f>
        <v>XAUUSD</v>
      </c>
      <c r="J109" t="str">
        <f>_xlfn.XLOOKUP($A109,ALGLIB_SSA_XAUUSD!$J$2:$J$1001,ALGLIB_SSA_XAUUSD!$L$2:$L$1001,"",0)</f>
        <v>M5</v>
      </c>
      <c r="K109">
        <f>_xlfn.XLOOKUP($A109,ALGLIB_SSA_XAUUSD!$J$2:$J$1001,ALGLIB_SSA_XAUUSD!$M$2:$M$1001,"",0)</f>
        <v>4671.99</v>
      </c>
      <c r="L109">
        <f>_xlfn.XLOOKUP($A109,ALGLIB_SSA_XAUUSD!$J$2:$J$1001,ALGLIB_SSA_XAUUSD!$N$2:$N$1001,"",0)</f>
        <v>4671.4776499999998</v>
      </c>
      <c r="M109">
        <f>_xlfn.XLOOKUP($A109,ALGLIB_SSA_XAUUSD!$J$2:$J$1001,ALGLIB_SSA_XAUUSD!$O$2:$O$1001,"",0)</f>
        <v>4670.5551999999998</v>
      </c>
      <c r="N109">
        <f>_xlfn.XLOOKUP($A109,ALGLIB_SSA_XAUUSD!$J$2:$J$1001,ALGLIB_SSA_XAUUSD!$P$2:$P$1001,"",0)</f>
        <v>4674.0277100000003</v>
      </c>
      <c r="O109">
        <f>_xlfn.XLOOKUP($A109,ALGLIB_SSA_XAUUSD!$J$2:$J$1001,ALGLIB_SSA_XAUUSD!$Q$2:$Q$1001,"",0)</f>
        <v>4668.80008</v>
      </c>
      <c r="R109">
        <f t="shared" si="36"/>
        <v>1775159700</v>
      </c>
      <c r="S109" t="str">
        <f t="shared" si="37"/>
        <v>XAUUSD</v>
      </c>
      <c r="T109" t="str">
        <f t="shared" si="37"/>
        <v>M5</v>
      </c>
      <c r="U109">
        <f t="shared" si="37"/>
        <v>4671.99</v>
      </c>
      <c r="V109">
        <f t="shared" si="38"/>
        <v>4653.1520833333334</v>
      </c>
      <c r="W109">
        <f t="shared" si="38"/>
        <v>4657.7938866666664</v>
      </c>
      <c r="X109">
        <f t="shared" si="39"/>
        <v>4671.4776499999998</v>
      </c>
      <c r="Y109">
        <f t="shared" si="39"/>
        <v>4670.5551999999998</v>
      </c>
      <c r="Z109">
        <f t="shared" si="40"/>
        <v>4667.1797850000003</v>
      </c>
      <c r="AA109">
        <f t="shared" si="41"/>
        <v>4674.0277100000003</v>
      </c>
      <c r="AB109">
        <f t="shared" si="42"/>
        <v>4638.7426041666668</v>
      </c>
      <c r="AC109">
        <f t="shared" si="43"/>
        <v>4668.80008</v>
      </c>
      <c r="AF109">
        <f t="shared" si="48"/>
        <v>1775159700</v>
      </c>
      <c r="AG109" t="str">
        <f t="shared" si="49"/>
        <v>XAUUSD</v>
      </c>
      <c r="AH109" t="str">
        <f t="shared" si="50"/>
        <v>M5</v>
      </c>
      <c r="AI109" s="19">
        <f t="shared" si="44"/>
        <v>4671.99</v>
      </c>
      <c r="AJ109" s="19">
        <f t="shared" si="45"/>
        <v>4653.1520833333334</v>
      </c>
      <c r="AK109" s="19">
        <f t="shared" si="46"/>
        <v>4657.7938866666664</v>
      </c>
      <c r="AL109" s="19">
        <f t="shared" si="51"/>
        <v>-4.6418033333329731</v>
      </c>
      <c r="AM109" s="28" t="str">
        <f t="shared" si="47"/>
        <v>Bearish</v>
      </c>
      <c r="AN109" s="28" t="str">
        <f t="shared" si="52"/>
        <v>Bearish</v>
      </c>
      <c r="AO109">
        <f>IF(Z109&lt;&gt;"",Z109,"")</f>
        <v>4667.1797850000003</v>
      </c>
      <c r="AP109">
        <f>IF(AB109&lt;&gt;"",AB109,"")</f>
        <v>4638.7426041666668</v>
      </c>
      <c r="AQ109">
        <f t="shared" si="56"/>
        <v>12</v>
      </c>
      <c r="AR109" s="16">
        <f>IF(SLOPE($AO$86:$AO$97,$AQ$86:$AQ$97)&gt;0,MIN(3,ABS(SLOPE($AO$86:$AO$97,$AQ$86:$AQ$97))),IF(SLOPE($AO$86:$AO$97,$AQ$86:$AQ$97)&lt;-0.5,-0.5,0))</f>
        <v>0</v>
      </c>
      <c r="AS109" s="16">
        <f>IF(SLOPE($AP$86:$AP$97,$AQ$86:$AQ$97)&lt;0,MAX(-3,-ABS(SLOPE($AP$86:$AP$97,$AQ$86:$AQ$97))),IF(SLOPE($AP$86:$AP$97,$AQ$86:$AQ$97)&gt;0.5,0.5,0))</f>
        <v>-0.29650916666669791</v>
      </c>
      <c r="AT109" s="22">
        <f>($AO$98+(AR109*(AQ109-1)))</f>
        <v>4673.0936600000005</v>
      </c>
      <c r="AU109" s="22">
        <f>($AP$98+(AS109*(AQ109-1)))</f>
        <v>4641.8920691666663</v>
      </c>
      <c r="AV109" s="18">
        <f>IF(AR109&gt;0,AT109+AR109,AT109)</f>
        <v>4673.0936600000005</v>
      </c>
      <c r="AW109" s="18">
        <f>IF(AS109&lt;0,AU109+AS109,AU109)</f>
        <v>4641.5955599999998</v>
      </c>
      <c r="AY109">
        <f t="shared" si="57"/>
        <v>5.9138750000001892</v>
      </c>
      <c r="AZ109">
        <f t="shared" si="58"/>
        <v>2.8529558333329987</v>
      </c>
      <c r="BB109" s="19">
        <f t="shared" si="53"/>
        <v>1775159700</v>
      </c>
      <c r="BC109" s="19" t="str">
        <f t="shared" si="54"/>
        <v>XAUUSD</v>
      </c>
      <c r="BD109" s="19" t="str">
        <f t="shared" si="55"/>
        <v>M5</v>
      </c>
      <c r="BE109">
        <f>V109</f>
        <v>4653.1520833333334</v>
      </c>
      <c r="BF109">
        <f>W109</f>
        <v>4657.7938866666664</v>
      </c>
      <c r="BG109">
        <f>X109</f>
        <v>4671.4776499999998</v>
      </c>
      <c r="BH109">
        <f>Y109</f>
        <v>4670.5551999999998</v>
      </c>
      <c r="BI109">
        <f t="shared" si="59"/>
        <v>4673.0936600000005</v>
      </c>
      <c r="BJ109">
        <f t="shared" si="60"/>
        <v>4641.5955599999998</v>
      </c>
    </row>
    <row r="110" spans="1:62" x14ac:dyDescent="0.55000000000000004">
      <c r="A110">
        <f>ALGLIB_SSA_XAUUSD!J110</f>
        <v>1775160000</v>
      </c>
      <c r="B110" t="str">
        <f>_xlfn.XLOOKUP($A110,ALGLIB_SSA_XAUUSD!$A$2:$A$1001,ALGLIB_SSA_XAUUSD!$B$2:$B$1001,"",0)</f>
        <v>XAUUSD</v>
      </c>
      <c r="C110" t="str">
        <f>_xlfn.XLOOKUP($A110,ALGLIB_SSA_XAUUSD!$A$2:$A$1001,ALGLIB_SSA_XAUUSD!$C$2:$C$1001,"",0)</f>
        <v>H1</v>
      </c>
      <c r="D110" s="2">
        <f>_xlfn.XLOOKUP($A110,ALGLIB_SSA_XAUUSD!$A$2:$A$1001,ALGLIB_SSA_XAUUSD!$D$2:$D$1001,"",0)</f>
        <v>4676.09</v>
      </c>
      <c r="E110" s="2">
        <f>_xlfn.XLOOKUP($A110,ALGLIB_SSA_XAUUSD!$A$2:$A$1001,ALGLIB_SSA_XAUUSD!$E$2:$E$1001,"",0)</f>
        <v>4652.5165800000004</v>
      </c>
      <c r="F110" s="2">
        <f>_xlfn.XLOOKUP($A110,ALGLIB_SSA_XAUUSD!$A$2:$A$1001,ALGLIB_SSA_XAUUSD!$F$2:$F$1001,"",0)</f>
        <v>4657.3879399999996</v>
      </c>
      <c r="G110" s="2">
        <f>_xlfn.XLOOKUP($A110,ALGLIB_SSA_XAUUSD!$A$2:$A$1001,ALGLIB_SSA_XAUUSD!$G$2:$G$1001,"",0)</f>
        <v>4666.6421600000003</v>
      </c>
      <c r="H110" s="2">
        <f>_xlfn.XLOOKUP($A110,ALGLIB_SSA_XAUUSD!$A$2:$A$1001,ALGLIB_SSA_XAUUSD!$H$2:$H$1001,"",0)</f>
        <v>4638.15978</v>
      </c>
      <c r="I110" t="str">
        <f>_xlfn.XLOOKUP($A110,ALGLIB_SSA_XAUUSD!$J$2:$J$1001,ALGLIB_SSA_XAUUSD!$K$2:$K$1001,"",0)</f>
        <v>XAUUSD</v>
      </c>
      <c r="J110" t="str">
        <f>_xlfn.XLOOKUP($A110,ALGLIB_SSA_XAUUSD!$J$2:$J$1001,ALGLIB_SSA_XAUUSD!$L$2:$L$1001,"",0)</f>
        <v>M5</v>
      </c>
      <c r="K110">
        <f>_xlfn.XLOOKUP($A110,ALGLIB_SSA_XAUUSD!$J$2:$J$1001,ALGLIB_SSA_XAUUSD!$M$2:$M$1001,"",0)</f>
        <v>4675.1499999999996</v>
      </c>
      <c r="L110">
        <f>_xlfn.XLOOKUP($A110,ALGLIB_SSA_XAUUSD!$J$2:$J$1001,ALGLIB_SSA_XAUUSD!$N$2:$N$1001,"",0)</f>
        <v>4671.8812099999996</v>
      </c>
      <c r="M110">
        <f>_xlfn.XLOOKUP($A110,ALGLIB_SSA_XAUUSD!$J$2:$J$1001,ALGLIB_SSA_XAUUSD!$O$2:$O$1001,"",0)</f>
        <v>4671.2182000000003</v>
      </c>
      <c r="N110">
        <f>_xlfn.XLOOKUP($A110,ALGLIB_SSA_XAUUSD!$J$2:$J$1001,ALGLIB_SSA_XAUUSD!$P$2:$P$1001,"",0)</f>
        <v>4674.4926599999999</v>
      </c>
      <c r="O110">
        <f>_xlfn.XLOOKUP($A110,ALGLIB_SSA_XAUUSD!$J$2:$J$1001,ALGLIB_SSA_XAUUSD!$Q$2:$Q$1001,"",0)</f>
        <v>4669.5256499999996</v>
      </c>
      <c r="R110">
        <f t="shared" si="36"/>
        <v>1775160000</v>
      </c>
      <c r="S110" t="str">
        <f t="shared" si="37"/>
        <v>XAUUSD</v>
      </c>
      <c r="T110" t="str">
        <f t="shared" si="37"/>
        <v>M5</v>
      </c>
      <c r="U110">
        <f t="shared" si="37"/>
        <v>4675.1499999999996</v>
      </c>
      <c r="V110">
        <f t="shared" si="38"/>
        <v>4652.5165800000004</v>
      </c>
      <c r="W110">
        <f t="shared" si="38"/>
        <v>4657.3879399999996</v>
      </c>
      <c r="X110">
        <f t="shared" si="39"/>
        <v>4671.8812099999996</v>
      </c>
      <c r="Y110">
        <f t="shared" si="39"/>
        <v>4671.2182000000003</v>
      </c>
      <c r="Z110">
        <f t="shared" si="40"/>
        <v>4666.6421600000003</v>
      </c>
      <c r="AA110">
        <f t="shared" si="41"/>
        <v>4674.4926599999999</v>
      </c>
      <c r="AB110">
        <f t="shared" si="42"/>
        <v>4638.15978</v>
      </c>
      <c r="AC110">
        <f t="shared" si="43"/>
        <v>4669.5256499999996</v>
      </c>
      <c r="AF110">
        <f t="shared" si="48"/>
        <v>1775160000</v>
      </c>
      <c r="AG110" t="str">
        <f t="shared" si="49"/>
        <v>XAUUSD</v>
      </c>
      <c r="AH110" t="str">
        <f t="shared" si="50"/>
        <v>M5</v>
      </c>
      <c r="AI110" s="19">
        <f t="shared" si="44"/>
        <v>4675.1499999999996</v>
      </c>
      <c r="AJ110" s="19">
        <f t="shared" si="45"/>
        <v>4652.5165800000004</v>
      </c>
      <c r="AK110" s="19">
        <f t="shared" si="46"/>
        <v>4657.3879399999996</v>
      </c>
      <c r="AL110" s="19">
        <f t="shared" si="51"/>
        <v>-4.8713599999991857</v>
      </c>
      <c r="AM110" s="28" t="str">
        <f t="shared" si="47"/>
        <v>Bearish</v>
      </c>
      <c r="AN110" s="28" t="str">
        <f t="shared" si="52"/>
        <v>Bearish</v>
      </c>
      <c r="AO110">
        <f>IF(Z110&lt;&gt;"",Z110,"")</f>
        <v>4666.6421600000003</v>
      </c>
      <c r="AP110">
        <f>IF(AB110&lt;&gt;"",AB110,"")</f>
        <v>4638.15978</v>
      </c>
      <c r="AQ110">
        <f t="shared" si="56"/>
        <v>1</v>
      </c>
      <c r="AR110" s="17">
        <f>IF(SLOPE($AO$98:$AO$109,$AQ$98:$AQ$109)&gt;0,MIN(3,ABS(SLOPE($AO$98:$AO$109,$AQ$98:$AQ$109))),IF(SLOPE($AO$98:$AO$109,$AQ$98:$AQ$109)&lt;-0.5,-0.5,0))</f>
        <v>-0.5</v>
      </c>
      <c r="AS110" s="17">
        <f>IF(SLOPE($AP$98:$AP$109,$AQ$98:$AQ$109)&lt;0,MAX(-3,-ABS(SLOPE($AP$98:$AP$109,$AQ$98:$AQ$109))),IF(SLOPE($AP$98:$AP$109,$AQ$98:$AQ$109)&gt;0.5,0.5,0))</f>
        <v>-0.58282416666664694</v>
      </c>
      <c r="AT110" s="10">
        <f>($AO$110+(AR110*(AQ110-1)))</f>
        <v>4666.6421600000003</v>
      </c>
      <c r="AU110" s="10">
        <f>($AP$110+(AS110*(AQ110-1)))</f>
        <v>4638.15978</v>
      </c>
      <c r="AV110" s="18">
        <f>IF(AR110&gt;0,AT110+AR110,AT110)</f>
        <v>4666.6421600000003</v>
      </c>
      <c r="AW110" s="18">
        <f>IF(AS110&lt;0,AU110+AS110,AU110)</f>
        <v>4637.5769558333332</v>
      </c>
      <c r="AY110">
        <f t="shared" si="57"/>
        <v>0</v>
      </c>
      <c r="AZ110">
        <f t="shared" si="58"/>
        <v>-0.58282416666679637</v>
      </c>
      <c r="BB110" s="19">
        <f t="shared" si="53"/>
        <v>1775160000</v>
      </c>
      <c r="BC110" s="19" t="str">
        <f t="shared" si="54"/>
        <v>XAUUSD</v>
      </c>
      <c r="BD110" s="19" t="str">
        <f t="shared" si="55"/>
        <v>M5</v>
      </c>
      <c r="BE110">
        <f>V110</f>
        <v>4652.5165800000004</v>
      </c>
      <c r="BF110">
        <f>W110</f>
        <v>4657.3879399999996</v>
      </c>
      <c r="BG110">
        <f>X110</f>
        <v>4671.8812099999996</v>
      </c>
      <c r="BH110">
        <f>Y110</f>
        <v>4671.2182000000003</v>
      </c>
      <c r="BI110">
        <f t="shared" si="59"/>
        <v>4666.6421600000003</v>
      </c>
      <c r="BJ110">
        <f t="shared" si="60"/>
        <v>4637.5769558333332</v>
      </c>
    </row>
    <row r="111" spans="1:62" x14ac:dyDescent="0.55000000000000004">
      <c r="A111">
        <f>ALGLIB_SSA_XAUUSD!J111</f>
        <v>1775160300</v>
      </c>
      <c r="B111" t="str">
        <f>_xlfn.XLOOKUP($A111,ALGLIB_SSA_XAUUSD!$A$2:$A$1001,ALGLIB_SSA_XAUUSD!$B$2:$B$1001,"",0)</f>
        <v/>
      </c>
      <c r="C111" t="str">
        <f>_xlfn.XLOOKUP($A111,ALGLIB_SSA_XAUUSD!$A$2:$A$1001,ALGLIB_SSA_XAUUSD!$C$2:$C$1001,"",0)</f>
        <v/>
      </c>
      <c r="D111" s="1">
        <f>D110+(D122-D110)*1/12</f>
        <v>4673.5666666666666</v>
      </c>
      <c r="E111" s="1">
        <f>E110+(E122-E110)*1/12</f>
        <v>4651.7768425000004</v>
      </c>
      <c r="F111" s="1">
        <f>F110+(F122-F110)*1/12</f>
        <v>4656.8150983333326</v>
      </c>
      <c r="G111" s="1">
        <f>G110+(G122-G110)*1/12</f>
        <v>4666.0568533333335</v>
      </c>
      <c r="H111" s="1">
        <f>H110+(H122-H110)*1/12</f>
        <v>4637.3956491666668</v>
      </c>
      <c r="I111" t="str">
        <f>_xlfn.XLOOKUP($A111,ALGLIB_SSA_XAUUSD!$J$2:$J$1001,ALGLIB_SSA_XAUUSD!$K$2:$K$1001,"",0)</f>
        <v>XAUUSD</v>
      </c>
      <c r="J111" t="str">
        <f>_xlfn.XLOOKUP($A111,ALGLIB_SSA_XAUUSD!$J$2:$J$1001,ALGLIB_SSA_XAUUSD!$L$2:$L$1001,"",0)</f>
        <v>M5</v>
      </c>
      <c r="K111">
        <f>_xlfn.XLOOKUP($A111,ALGLIB_SSA_XAUUSD!$J$2:$J$1001,ALGLIB_SSA_XAUUSD!$M$2:$M$1001,"",0)</f>
        <v>4674.2</v>
      </c>
      <c r="L111">
        <f>_xlfn.XLOOKUP($A111,ALGLIB_SSA_XAUUSD!$J$2:$J$1001,ALGLIB_SSA_XAUUSD!$N$2:$N$1001,"",0)</f>
        <v>4671.8416699999998</v>
      </c>
      <c r="M111">
        <f>_xlfn.XLOOKUP($A111,ALGLIB_SSA_XAUUSD!$J$2:$J$1001,ALGLIB_SSA_XAUUSD!$O$2:$O$1001,"",0)</f>
        <v>4671.5299400000004</v>
      </c>
      <c r="N111">
        <f>_xlfn.XLOOKUP($A111,ALGLIB_SSA_XAUUSD!$J$2:$J$1001,ALGLIB_SSA_XAUUSD!$P$2:$P$1001,"",0)</f>
        <v>4674.4267799999998</v>
      </c>
      <c r="O111">
        <f>_xlfn.XLOOKUP($A111,ALGLIB_SSA_XAUUSD!$J$2:$J$1001,ALGLIB_SSA_XAUUSD!$Q$2:$Q$1001,"",0)</f>
        <v>4669.91914</v>
      </c>
      <c r="R111">
        <f t="shared" si="36"/>
        <v>1775160300</v>
      </c>
      <c r="S111" t="str">
        <f t="shared" si="37"/>
        <v>XAUUSD</v>
      </c>
      <c r="T111" t="str">
        <f t="shared" si="37"/>
        <v>M5</v>
      </c>
      <c r="U111">
        <f t="shared" si="37"/>
        <v>4674.2</v>
      </c>
      <c r="V111">
        <f t="shared" si="38"/>
        <v>4651.7768425000004</v>
      </c>
      <c r="W111">
        <f t="shared" si="38"/>
        <v>4656.8150983333326</v>
      </c>
      <c r="X111">
        <f t="shared" si="39"/>
        <v>4671.8416699999998</v>
      </c>
      <c r="Y111">
        <f t="shared" si="39"/>
        <v>4671.5299400000004</v>
      </c>
      <c r="Z111">
        <f t="shared" si="40"/>
        <v>4666.0568533333335</v>
      </c>
      <c r="AA111">
        <f t="shared" si="41"/>
        <v>4674.4267799999998</v>
      </c>
      <c r="AB111">
        <f t="shared" si="42"/>
        <v>4637.3956491666668</v>
      </c>
      <c r="AC111">
        <f t="shared" si="43"/>
        <v>4669.91914</v>
      </c>
      <c r="AF111">
        <f t="shared" si="48"/>
        <v>1775160300</v>
      </c>
      <c r="AG111" t="str">
        <f t="shared" si="49"/>
        <v>XAUUSD</v>
      </c>
      <c r="AH111" t="str">
        <f t="shared" si="50"/>
        <v>M5</v>
      </c>
      <c r="AI111" s="19">
        <f t="shared" si="44"/>
        <v>4674.2</v>
      </c>
      <c r="AJ111" s="19">
        <f t="shared" si="45"/>
        <v>4651.7768425000004</v>
      </c>
      <c r="AK111" s="19">
        <f t="shared" si="46"/>
        <v>4656.8150983333326</v>
      </c>
      <c r="AL111" s="19">
        <f t="shared" si="51"/>
        <v>-5.0382558333321867</v>
      </c>
      <c r="AM111" s="28" t="str">
        <f t="shared" si="47"/>
        <v>Bearish</v>
      </c>
      <c r="AN111" s="28" t="str">
        <f t="shared" si="52"/>
        <v>Bearish</v>
      </c>
      <c r="AO111">
        <f>IF(Z111&lt;&gt;"",Z111,"")</f>
        <v>4666.0568533333335</v>
      </c>
      <c r="AP111">
        <f>IF(AB111&lt;&gt;"",AB111,"")</f>
        <v>4637.3956491666668</v>
      </c>
      <c r="AQ111">
        <f t="shared" si="56"/>
        <v>2</v>
      </c>
      <c r="AR111" s="16">
        <f>IF(SLOPE($AO$98:$AO$109,$AQ$98:$AQ$109)&gt;0,MIN(3,ABS(SLOPE($AO$98:$AO$109,$AQ$98:$AQ$109))),IF(SLOPE($AO$98:$AO$109,$AQ$98:$AQ$109)&lt;-0.5,-0.5,0))</f>
        <v>-0.5</v>
      </c>
      <c r="AS111" s="16">
        <f>IF(SLOPE($AP$98:$AP$109,$AQ$98:$AQ$109)&lt;0,MAX(-3,-ABS(SLOPE($AP$98:$AP$109,$AQ$98:$AQ$109))),IF(SLOPE($AP$98:$AP$109,$AQ$98:$AQ$109)&gt;0.5,0.5,0))</f>
        <v>-0.58282416666664694</v>
      </c>
      <c r="AT111" s="22">
        <f>($AO$110+(AR111*(AQ111-1)))</f>
        <v>4666.1421600000003</v>
      </c>
      <c r="AU111" s="22">
        <f>($AP$110+(AS111*(AQ111-1)))</f>
        <v>4637.5769558333332</v>
      </c>
      <c r="AV111" s="18">
        <f>IF(AR111&gt;0,AT111+AR111,AT111)</f>
        <v>4666.1421600000003</v>
      </c>
      <c r="AW111" s="18">
        <f>IF(AS111&lt;0,AU111+AS111,AU111)</f>
        <v>4636.9941316666664</v>
      </c>
      <c r="AY111">
        <f t="shared" si="57"/>
        <v>8.5306666666838282E-2</v>
      </c>
      <c r="AZ111">
        <f t="shared" si="58"/>
        <v>-0.4015175000004092</v>
      </c>
      <c r="BB111" s="19">
        <f t="shared" si="53"/>
        <v>1775160300</v>
      </c>
      <c r="BC111" s="19" t="str">
        <f t="shared" si="54"/>
        <v>XAUUSD</v>
      </c>
      <c r="BD111" s="19" t="str">
        <f t="shared" si="55"/>
        <v>M5</v>
      </c>
      <c r="BE111">
        <f>V111</f>
        <v>4651.7768425000004</v>
      </c>
      <c r="BF111">
        <f>W111</f>
        <v>4656.8150983333326</v>
      </c>
      <c r="BG111">
        <f>X111</f>
        <v>4671.8416699999998</v>
      </c>
      <c r="BH111">
        <f>Y111</f>
        <v>4671.5299400000004</v>
      </c>
      <c r="BI111">
        <f t="shared" si="59"/>
        <v>4666.1421600000003</v>
      </c>
      <c r="BJ111">
        <f t="shared" si="60"/>
        <v>4636.9941316666664</v>
      </c>
    </row>
    <row r="112" spans="1:62" x14ac:dyDescent="0.55000000000000004">
      <c r="A112">
        <f>ALGLIB_SSA_XAUUSD!J112</f>
        <v>1775160600</v>
      </c>
      <c r="B112" t="str">
        <f>_xlfn.XLOOKUP($A112,ALGLIB_SSA_XAUUSD!$A$2:$A$1001,ALGLIB_SSA_XAUUSD!$B$2:$B$1001,"",0)</f>
        <v/>
      </c>
      <c r="C112" t="str">
        <f>_xlfn.XLOOKUP($A112,ALGLIB_SSA_XAUUSD!$A$2:$A$1001,ALGLIB_SSA_XAUUSD!$C$2:$C$1001,"",0)</f>
        <v/>
      </c>
      <c r="D112" s="1">
        <f>D110+(D122-D110)*2/12</f>
        <v>4671.0433333333331</v>
      </c>
      <c r="E112" s="1">
        <f>E110+(E122-E110)*2/12</f>
        <v>4651.0371050000003</v>
      </c>
      <c r="F112" s="1">
        <f>F110+(F122-F110)*2/12</f>
        <v>4656.2422566666664</v>
      </c>
      <c r="G112" s="1">
        <f>G110+(G122-G110)*2/12</f>
        <v>4665.4715466666667</v>
      </c>
      <c r="H112" s="1">
        <f>H110+(H122-H110)*2/12</f>
        <v>4636.6315183333336</v>
      </c>
      <c r="I112" t="str">
        <f>_xlfn.XLOOKUP($A112,ALGLIB_SSA_XAUUSD!$J$2:$J$1001,ALGLIB_SSA_XAUUSD!$K$2:$K$1001,"",0)</f>
        <v>XAUUSD</v>
      </c>
      <c r="J112" t="str">
        <f>_xlfn.XLOOKUP($A112,ALGLIB_SSA_XAUUSD!$J$2:$J$1001,ALGLIB_SSA_XAUUSD!$L$2:$L$1001,"",0)</f>
        <v>M5</v>
      </c>
      <c r="K112">
        <f>_xlfn.XLOOKUP($A112,ALGLIB_SSA_XAUUSD!$J$2:$J$1001,ALGLIB_SSA_XAUUSD!$M$2:$M$1001,"",0)</f>
        <v>4674.03</v>
      </c>
      <c r="L112">
        <f>_xlfn.XLOOKUP($A112,ALGLIB_SSA_XAUUSD!$J$2:$J$1001,ALGLIB_SSA_XAUUSD!$N$2:$N$1001,"",0)</f>
        <v>4671.58878</v>
      </c>
      <c r="M112">
        <f>_xlfn.XLOOKUP($A112,ALGLIB_SSA_XAUUSD!$J$2:$J$1001,ALGLIB_SSA_XAUUSD!$O$2:$O$1001,"",0)</f>
        <v>4671.5593600000002</v>
      </c>
      <c r="N112">
        <f>_xlfn.XLOOKUP($A112,ALGLIB_SSA_XAUUSD!$J$2:$J$1001,ALGLIB_SSA_XAUUSD!$P$2:$P$1001,"",0)</f>
        <v>4673.9942700000001</v>
      </c>
      <c r="O112">
        <f>_xlfn.XLOOKUP($A112,ALGLIB_SSA_XAUUSD!$J$2:$J$1001,ALGLIB_SSA_XAUUSD!$Q$2:$Q$1001,"",0)</f>
        <v>4670.0770499999999</v>
      </c>
      <c r="R112">
        <f t="shared" si="36"/>
        <v>1775160600</v>
      </c>
      <c r="S112" t="str">
        <f t="shared" si="37"/>
        <v>XAUUSD</v>
      </c>
      <c r="T112" t="str">
        <f t="shared" si="37"/>
        <v>M5</v>
      </c>
      <c r="U112">
        <f t="shared" si="37"/>
        <v>4674.03</v>
      </c>
      <c r="V112">
        <f t="shared" si="38"/>
        <v>4651.0371050000003</v>
      </c>
      <c r="W112">
        <f t="shared" si="38"/>
        <v>4656.2422566666664</v>
      </c>
      <c r="X112">
        <f t="shared" si="39"/>
        <v>4671.58878</v>
      </c>
      <c r="Y112">
        <f t="shared" si="39"/>
        <v>4671.5593600000002</v>
      </c>
      <c r="Z112">
        <f t="shared" si="40"/>
        <v>4665.4715466666667</v>
      </c>
      <c r="AA112">
        <f t="shared" si="41"/>
        <v>4673.9942700000001</v>
      </c>
      <c r="AB112">
        <f t="shared" si="42"/>
        <v>4636.6315183333336</v>
      </c>
      <c r="AC112">
        <f t="shared" si="43"/>
        <v>4670.0770499999999</v>
      </c>
      <c r="AF112">
        <f t="shared" si="48"/>
        <v>1775160600</v>
      </c>
      <c r="AG112" t="str">
        <f t="shared" si="49"/>
        <v>XAUUSD</v>
      </c>
      <c r="AH112" t="str">
        <f t="shared" si="50"/>
        <v>M5</v>
      </c>
      <c r="AI112" s="19">
        <f t="shared" si="44"/>
        <v>4674.03</v>
      </c>
      <c r="AJ112" s="19">
        <f t="shared" si="45"/>
        <v>4651.0371050000003</v>
      </c>
      <c r="AK112" s="19">
        <f t="shared" si="46"/>
        <v>4656.2422566666664</v>
      </c>
      <c r="AL112" s="19">
        <f t="shared" si="51"/>
        <v>-5.2051516666660973</v>
      </c>
      <c r="AM112" s="28" t="str">
        <f t="shared" si="47"/>
        <v>Bearish</v>
      </c>
      <c r="AN112" s="28" t="str">
        <f t="shared" si="52"/>
        <v>Bearish</v>
      </c>
      <c r="AO112">
        <f>IF(Z112&lt;&gt;"",Z112,"")</f>
        <v>4665.4715466666667</v>
      </c>
      <c r="AP112">
        <f>IF(AB112&lt;&gt;"",AB112,"")</f>
        <v>4636.6315183333336</v>
      </c>
      <c r="AQ112">
        <f t="shared" si="56"/>
        <v>3</v>
      </c>
      <c r="AR112" s="16">
        <f>IF(SLOPE($AO$98:$AO$109,$AQ$98:$AQ$109)&gt;0,MIN(3,ABS(SLOPE($AO$98:$AO$109,$AQ$98:$AQ$109))),IF(SLOPE($AO$98:$AO$109,$AQ$98:$AQ$109)&lt;-0.5,-0.5,0))</f>
        <v>-0.5</v>
      </c>
      <c r="AS112" s="16">
        <f>IF(SLOPE($AP$98:$AP$109,$AQ$98:$AQ$109)&lt;0,MAX(-3,-ABS(SLOPE($AP$98:$AP$109,$AQ$98:$AQ$109))),IF(SLOPE($AP$98:$AP$109,$AQ$98:$AQ$109)&gt;0.5,0.5,0))</f>
        <v>-0.58282416666664694</v>
      </c>
      <c r="AT112" s="22">
        <f>($AO$110+(AR112*(AQ112-1)))</f>
        <v>4665.6421600000003</v>
      </c>
      <c r="AU112" s="22">
        <f>($AP$110+(AS112*(AQ112-1)))</f>
        <v>4636.9941316666664</v>
      </c>
      <c r="AV112" s="18">
        <f>IF(AR112&gt;0,AT112+AR112,AT112)</f>
        <v>4665.6421600000003</v>
      </c>
      <c r="AW112" s="18">
        <f>IF(AS112&lt;0,AU112+AS112,AU112)</f>
        <v>4636.4113074999996</v>
      </c>
      <c r="AY112">
        <f t="shared" si="57"/>
        <v>0.17061333333367656</v>
      </c>
      <c r="AZ112">
        <f t="shared" si="58"/>
        <v>-0.22021083333402203</v>
      </c>
      <c r="BB112" s="19">
        <f t="shared" si="53"/>
        <v>1775160600</v>
      </c>
      <c r="BC112" s="19" t="str">
        <f t="shared" si="54"/>
        <v>XAUUSD</v>
      </c>
      <c r="BD112" s="19" t="str">
        <f t="shared" si="55"/>
        <v>M5</v>
      </c>
      <c r="BE112">
        <f>V112</f>
        <v>4651.0371050000003</v>
      </c>
      <c r="BF112">
        <f>W112</f>
        <v>4656.2422566666664</v>
      </c>
      <c r="BG112">
        <f>X112</f>
        <v>4671.58878</v>
      </c>
      <c r="BH112">
        <f>Y112</f>
        <v>4671.5593600000002</v>
      </c>
      <c r="BI112">
        <f t="shared" si="59"/>
        <v>4665.6421600000003</v>
      </c>
      <c r="BJ112">
        <f t="shared" si="60"/>
        <v>4636.4113074999996</v>
      </c>
    </row>
    <row r="113" spans="1:62" x14ac:dyDescent="0.55000000000000004">
      <c r="A113">
        <f>ALGLIB_SSA_XAUUSD!J113</f>
        <v>1775160900</v>
      </c>
      <c r="B113" t="str">
        <f>_xlfn.XLOOKUP($A113,ALGLIB_SSA_XAUUSD!$A$2:$A$1001,ALGLIB_SSA_XAUUSD!$B$2:$B$1001,"",0)</f>
        <v/>
      </c>
      <c r="C113" t="str">
        <f>_xlfn.XLOOKUP($A113,ALGLIB_SSA_XAUUSD!$A$2:$A$1001,ALGLIB_SSA_XAUUSD!$C$2:$C$1001,"",0)</f>
        <v/>
      </c>
      <c r="D113" s="1">
        <f>D110+(D122-D110)*3/12</f>
        <v>4668.5200000000004</v>
      </c>
      <c r="E113" s="1">
        <f>E110+(E122-E110)*3/12</f>
        <v>4650.2973675000003</v>
      </c>
      <c r="F113" s="1">
        <f>F110+(F122-F110)*3/12</f>
        <v>4655.6694149999994</v>
      </c>
      <c r="G113" s="1">
        <f>G110+(G122-G110)*3/12</f>
        <v>4664.8862399999998</v>
      </c>
      <c r="H113" s="1">
        <f>H110+(H122-H110)*3/12</f>
        <v>4635.8673875000004</v>
      </c>
      <c r="I113" t="str">
        <f>_xlfn.XLOOKUP($A113,ALGLIB_SSA_XAUUSD!$J$2:$J$1001,ALGLIB_SSA_XAUUSD!$K$2:$K$1001,"",0)</f>
        <v>XAUUSD</v>
      </c>
      <c r="J113" t="str">
        <f>_xlfn.XLOOKUP($A113,ALGLIB_SSA_XAUUSD!$J$2:$J$1001,ALGLIB_SSA_XAUUSD!$L$2:$L$1001,"",0)</f>
        <v>M5</v>
      </c>
      <c r="K113">
        <f>_xlfn.XLOOKUP($A113,ALGLIB_SSA_XAUUSD!$J$2:$J$1001,ALGLIB_SSA_XAUUSD!$M$2:$M$1001,"",0)</f>
        <v>4668.38</v>
      </c>
      <c r="L113">
        <f>_xlfn.XLOOKUP($A113,ALGLIB_SSA_XAUUSD!$J$2:$J$1001,ALGLIB_SSA_XAUUSD!$N$2:$N$1001,"",0)</f>
        <v>4671.3736200000003</v>
      </c>
      <c r="M113">
        <f>_xlfn.XLOOKUP($A113,ALGLIB_SSA_XAUUSD!$J$2:$J$1001,ALGLIB_SSA_XAUUSD!$O$2:$O$1001,"",0)</f>
        <v>4671.4664899999998</v>
      </c>
      <c r="N113">
        <f>_xlfn.XLOOKUP($A113,ALGLIB_SSA_XAUUSD!$J$2:$J$1001,ALGLIB_SSA_XAUUSD!$P$2:$P$1001,"",0)</f>
        <v>4673.4397499999995</v>
      </c>
      <c r="O113">
        <f>_xlfn.XLOOKUP($A113,ALGLIB_SSA_XAUUSD!$J$2:$J$1001,ALGLIB_SSA_XAUUSD!$Q$2:$Q$1001,"",0)</f>
        <v>4670.1775900000002</v>
      </c>
      <c r="R113">
        <f t="shared" si="36"/>
        <v>1775160900</v>
      </c>
      <c r="S113" t="str">
        <f t="shared" si="37"/>
        <v>XAUUSD</v>
      </c>
      <c r="T113" t="str">
        <f t="shared" si="37"/>
        <v>M5</v>
      </c>
      <c r="U113">
        <f t="shared" si="37"/>
        <v>4668.38</v>
      </c>
      <c r="V113">
        <f t="shared" si="38"/>
        <v>4650.2973675000003</v>
      </c>
      <c r="W113">
        <f t="shared" si="38"/>
        <v>4655.6694149999994</v>
      </c>
      <c r="X113">
        <f t="shared" si="39"/>
        <v>4671.3736200000003</v>
      </c>
      <c r="Y113">
        <f t="shared" si="39"/>
        <v>4671.4664899999998</v>
      </c>
      <c r="Z113">
        <f t="shared" si="40"/>
        <v>4664.8862399999998</v>
      </c>
      <c r="AA113">
        <f t="shared" si="41"/>
        <v>4673.4397499999995</v>
      </c>
      <c r="AB113">
        <f t="shared" si="42"/>
        <v>4635.8673875000004</v>
      </c>
      <c r="AC113">
        <f t="shared" si="43"/>
        <v>4670.1775900000002</v>
      </c>
      <c r="AF113">
        <f t="shared" si="48"/>
        <v>1775160900</v>
      </c>
      <c r="AG113" t="str">
        <f t="shared" si="49"/>
        <v>XAUUSD</v>
      </c>
      <c r="AH113" t="str">
        <f t="shared" si="50"/>
        <v>M5</v>
      </c>
      <c r="AI113" s="19">
        <f t="shared" si="44"/>
        <v>4668.38</v>
      </c>
      <c r="AJ113" s="19">
        <f t="shared" si="45"/>
        <v>4650.2973675000003</v>
      </c>
      <c r="AK113" s="19">
        <f t="shared" si="46"/>
        <v>4655.6694149999994</v>
      </c>
      <c r="AL113" s="19">
        <f t="shared" si="51"/>
        <v>-5.3720474999990984</v>
      </c>
      <c r="AM113" s="28" t="str">
        <f t="shared" si="47"/>
        <v>Bearish</v>
      </c>
      <c r="AN113" s="28" t="str">
        <f t="shared" si="52"/>
        <v>Bearish</v>
      </c>
      <c r="AO113">
        <f>IF(Z113&lt;&gt;"",Z113,"")</f>
        <v>4664.8862399999998</v>
      </c>
      <c r="AP113">
        <f>IF(AB113&lt;&gt;"",AB113,"")</f>
        <v>4635.8673875000004</v>
      </c>
      <c r="AQ113">
        <f t="shared" si="56"/>
        <v>4</v>
      </c>
      <c r="AR113" s="16">
        <f>IF(SLOPE($AO$98:$AO$109,$AQ$98:$AQ$109)&gt;0,MIN(3,ABS(SLOPE($AO$98:$AO$109,$AQ$98:$AQ$109))),IF(SLOPE($AO$98:$AO$109,$AQ$98:$AQ$109)&lt;-0.5,-0.5,0))</f>
        <v>-0.5</v>
      </c>
      <c r="AS113" s="16">
        <f>IF(SLOPE($AP$98:$AP$109,$AQ$98:$AQ$109)&lt;0,MAX(-3,-ABS(SLOPE($AP$98:$AP$109,$AQ$98:$AQ$109))),IF(SLOPE($AP$98:$AP$109,$AQ$98:$AQ$109)&gt;0.5,0.5,0))</f>
        <v>-0.58282416666664694</v>
      </c>
      <c r="AT113" s="22">
        <f>($AO$110+(AR113*(AQ113-1)))</f>
        <v>4665.1421600000003</v>
      </c>
      <c r="AU113" s="22">
        <f>($AP$110+(AS113*(AQ113-1)))</f>
        <v>4636.4113074999996</v>
      </c>
      <c r="AV113" s="18">
        <f>IF(AR113&gt;0,AT113+AR113,AT113)</f>
        <v>4665.1421600000003</v>
      </c>
      <c r="AW113" s="18">
        <f>IF(AS113&lt;0,AU113+AS113,AU113)</f>
        <v>4635.8284833333328</v>
      </c>
      <c r="AY113">
        <f t="shared" si="57"/>
        <v>0.25592000000051485</v>
      </c>
      <c r="AZ113">
        <f t="shared" si="58"/>
        <v>-3.8904166667634854E-2</v>
      </c>
      <c r="BB113" s="19">
        <f t="shared" si="53"/>
        <v>1775160900</v>
      </c>
      <c r="BC113" s="19" t="str">
        <f t="shared" si="54"/>
        <v>XAUUSD</v>
      </c>
      <c r="BD113" s="19" t="str">
        <f t="shared" si="55"/>
        <v>M5</v>
      </c>
      <c r="BE113">
        <f>V113</f>
        <v>4650.2973675000003</v>
      </c>
      <c r="BF113">
        <f>W113</f>
        <v>4655.6694149999994</v>
      </c>
      <c r="BG113">
        <f>X113</f>
        <v>4671.3736200000003</v>
      </c>
      <c r="BH113">
        <f>Y113</f>
        <v>4671.4664899999998</v>
      </c>
      <c r="BI113">
        <f t="shared" si="59"/>
        <v>4665.1421600000003</v>
      </c>
      <c r="BJ113">
        <f t="shared" si="60"/>
        <v>4635.8284833333328</v>
      </c>
    </row>
    <row r="114" spans="1:62" x14ac:dyDescent="0.55000000000000004">
      <c r="A114">
        <f>ALGLIB_SSA_XAUUSD!J114</f>
        <v>1775161200</v>
      </c>
      <c r="B114" t="str">
        <f>_xlfn.XLOOKUP($A114,ALGLIB_SSA_XAUUSD!$A$2:$A$1001,ALGLIB_SSA_XAUUSD!$B$2:$B$1001,"",0)</f>
        <v/>
      </c>
      <c r="C114" t="str">
        <f>_xlfn.XLOOKUP($A114,ALGLIB_SSA_XAUUSD!$A$2:$A$1001,ALGLIB_SSA_XAUUSD!$C$2:$C$1001,"",0)</f>
        <v/>
      </c>
      <c r="D114" s="1">
        <f>D110+(D122-D110)*4/12</f>
        <v>4665.9966666666669</v>
      </c>
      <c r="E114" s="1">
        <f>E110+(E122-E110)*4/12</f>
        <v>4649.5576300000002</v>
      </c>
      <c r="F114" s="1">
        <f>F110+(F122-F110)*4/12</f>
        <v>4655.0965733333333</v>
      </c>
      <c r="G114" s="1">
        <f>G110+(G122-G110)*4/12</f>
        <v>4664.3009333333339</v>
      </c>
      <c r="H114" s="1">
        <f>H110+(H122-H110)*4/12</f>
        <v>4635.1032566666663</v>
      </c>
      <c r="I114" t="str">
        <f>_xlfn.XLOOKUP($A114,ALGLIB_SSA_XAUUSD!$J$2:$J$1001,ALGLIB_SSA_XAUUSD!$K$2:$K$1001,"",0)</f>
        <v>XAUUSD</v>
      </c>
      <c r="J114" t="str">
        <f>_xlfn.XLOOKUP($A114,ALGLIB_SSA_XAUUSD!$J$2:$J$1001,ALGLIB_SSA_XAUUSD!$L$2:$L$1001,"",0)</f>
        <v>M5</v>
      </c>
      <c r="K114">
        <f>_xlfn.XLOOKUP($A114,ALGLIB_SSA_XAUUSD!$J$2:$J$1001,ALGLIB_SSA_XAUUSD!$M$2:$M$1001,"",0)</f>
        <v>4666.67</v>
      </c>
      <c r="L114">
        <f>_xlfn.XLOOKUP($A114,ALGLIB_SSA_XAUUSD!$J$2:$J$1001,ALGLIB_SSA_XAUUSD!$N$2:$N$1001,"",0)</f>
        <v>4671.4971699999996</v>
      </c>
      <c r="M114">
        <f>_xlfn.XLOOKUP($A114,ALGLIB_SSA_XAUUSD!$J$2:$J$1001,ALGLIB_SSA_XAUUSD!$O$2:$O$1001,"",0)</f>
        <v>4671.4818299999997</v>
      </c>
      <c r="N114">
        <f>_xlfn.XLOOKUP($A114,ALGLIB_SSA_XAUUSD!$J$2:$J$1001,ALGLIB_SSA_XAUUSD!$P$2:$P$1001,"",0)</f>
        <v>4673.0921900000003</v>
      </c>
      <c r="O114">
        <f>_xlfn.XLOOKUP($A114,ALGLIB_SSA_XAUUSD!$J$2:$J$1001,ALGLIB_SSA_XAUUSD!$Q$2:$Q$1001,"",0)</f>
        <v>4670.4073399999997</v>
      </c>
      <c r="R114">
        <f t="shared" si="36"/>
        <v>1775161200</v>
      </c>
      <c r="S114" t="str">
        <f t="shared" si="37"/>
        <v>XAUUSD</v>
      </c>
      <c r="T114" t="str">
        <f t="shared" si="37"/>
        <v>M5</v>
      </c>
      <c r="U114">
        <f t="shared" si="37"/>
        <v>4666.67</v>
      </c>
      <c r="V114">
        <f t="shared" si="38"/>
        <v>4649.5576300000002</v>
      </c>
      <c r="W114">
        <f t="shared" si="38"/>
        <v>4655.0965733333333</v>
      </c>
      <c r="X114">
        <f t="shared" si="39"/>
        <v>4671.4971699999996</v>
      </c>
      <c r="Y114">
        <f t="shared" si="39"/>
        <v>4671.4818299999997</v>
      </c>
      <c r="Z114">
        <f t="shared" si="40"/>
        <v>4664.3009333333339</v>
      </c>
      <c r="AA114">
        <f t="shared" si="41"/>
        <v>4673.0921900000003</v>
      </c>
      <c r="AB114">
        <f t="shared" si="42"/>
        <v>4635.1032566666663</v>
      </c>
      <c r="AC114">
        <f t="shared" si="43"/>
        <v>4670.4073399999997</v>
      </c>
      <c r="AF114">
        <f t="shared" si="48"/>
        <v>1775161200</v>
      </c>
      <c r="AG114" t="str">
        <f t="shared" si="49"/>
        <v>XAUUSD</v>
      </c>
      <c r="AH114" t="str">
        <f t="shared" si="50"/>
        <v>M5</v>
      </c>
      <c r="AI114" s="19">
        <f t="shared" si="44"/>
        <v>4666.67</v>
      </c>
      <c r="AJ114" s="19">
        <f t="shared" si="45"/>
        <v>4649.5576300000002</v>
      </c>
      <c r="AK114" s="19">
        <f t="shared" si="46"/>
        <v>4655.0965733333333</v>
      </c>
      <c r="AL114" s="19">
        <f t="shared" si="51"/>
        <v>-5.5389433333330089</v>
      </c>
      <c r="AM114" s="28" t="str">
        <f t="shared" si="47"/>
        <v>Bearish</v>
      </c>
      <c r="AN114" s="28" t="str">
        <f t="shared" si="52"/>
        <v>Bearish</v>
      </c>
      <c r="AO114">
        <f>IF(Z114&lt;&gt;"",Z114,"")</f>
        <v>4664.3009333333339</v>
      </c>
      <c r="AP114">
        <f>IF(AB114&lt;&gt;"",AB114,"")</f>
        <v>4635.1032566666663</v>
      </c>
      <c r="AQ114">
        <f t="shared" si="56"/>
        <v>5</v>
      </c>
      <c r="AR114" s="16">
        <f>IF(SLOPE($AO$98:$AO$109,$AQ$98:$AQ$109)&gt;0,MIN(3,ABS(SLOPE($AO$98:$AO$109,$AQ$98:$AQ$109))),IF(SLOPE($AO$98:$AO$109,$AQ$98:$AQ$109)&lt;-0.5,-0.5,0))</f>
        <v>-0.5</v>
      </c>
      <c r="AS114" s="16">
        <f>IF(SLOPE($AP$98:$AP$109,$AQ$98:$AQ$109)&lt;0,MAX(-3,-ABS(SLOPE($AP$98:$AP$109,$AQ$98:$AQ$109))),IF(SLOPE($AP$98:$AP$109,$AQ$98:$AQ$109)&gt;0.5,0.5,0))</f>
        <v>-0.58282416666664694</v>
      </c>
      <c r="AT114" s="22">
        <f>($AO$110+(AR114*(AQ114-1)))</f>
        <v>4664.6421600000003</v>
      </c>
      <c r="AU114" s="22">
        <f>($AP$110+(AS114*(AQ114-1)))</f>
        <v>4635.8284833333337</v>
      </c>
      <c r="AV114" s="18">
        <f>IF(AR114&gt;0,AT114+AR114,AT114)</f>
        <v>4664.6421600000003</v>
      </c>
      <c r="AW114" s="18">
        <f>IF(AS114&lt;0,AU114+AS114,AU114)</f>
        <v>4635.2456591666669</v>
      </c>
      <c r="AY114">
        <f t="shared" si="57"/>
        <v>0.34122666666644363</v>
      </c>
      <c r="AZ114">
        <f t="shared" si="58"/>
        <v>0.14240250000057131</v>
      </c>
      <c r="BB114" s="19">
        <f t="shared" si="53"/>
        <v>1775161200</v>
      </c>
      <c r="BC114" s="19" t="str">
        <f t="shared" si="54"/>
        <v>XAUUSD</v>
      </c>
      <c r="BD114" s="19" t="str">
        <f t="shared" si="55"/>
        <v>M5</v>
      </c>
      <c r="BE114">
        <f>V114</f>
        <v>4649.5576300000002</v>
      </c>
      <c r="BF114">
        <f>W114</f>
        <v>4655.0965733333333</v>
      </c>
      <c r="BG114">
        <f>X114</f>
        <v>4671.4971699999996</v>
      </c>
      <c r="BH114">
        <f>Y114</f>
        <v>4671.4818299999997</v>
      </c>
      <c r="BI114">
        <f t="shared" si="59"/>
        <v>4664.6421600000003</v>
      </c>
      <c r="BJ114">
        <f t="shared" si="60"/>
        <v>4635.2456591666669</v>
      </c>
    </row>
    <row r="115" spans="1:62" x14ac:dyDescent="0.55000000000000004">
      <c r="A115">
        <f>ALGLIB_SSA_XAUUSD!J115</f>
        <v>1775161500</v>
      </c>
      <c r="B115" t="str">
        <f>_xlfn.XLOOKUP($A115,ALGLIB_SSA_XAUUSD!$A$2:$A$1001,ALGLIB_SSA_XAUUSD!$B$2:$B$1001,"",0)</f>
        <v/>
      </c>
      <c r="C115" t="str">
        <f>_xlfn.XLOOKUP($A115,ALGLIB_SSA_XAUUSD!$A$2:$A$1001,ALGLIB_SSA_XAUUSD!$C$2:$C$1001,"",0)</f>
        <v/>
      </c>
      <c r="D115" s="1">
        <f>D110+(D122-D110)*5/12</f>
        <v>4663.4733333333334</v>
      </c>
      <c r="E115" s="1">
        <f>E110+(E122-E110)*5/12</f>
        <v>4648.8178925000002</v>
      </c>
      <c r="F115" s="1">
        <f>F110+(F122-F110)*5/12</f>
        <v>4654.5237316666662</v>
      </c>
      <c r="G115" s="1">
        <f>G110+(G122-G110)*5/12</f>
        <v>4663.715626666667</v>
      </c>
      <c r="H115" s="1">
        <f>H110+(H122-H110)*5/12</f>
        <v>4634.3391258333331</v>
      </c>
      <c r="I115" t="str">
        <f>_xlfn.XLOOKUP($A115,ALGLIB_SSA_XAUUSD!$J$2:$J$1001,ALGLIB_SSA_XAUUSD!$K$2:$K$1001,"",0)</f>
        <v>XAUUSD</v>
      </c>
      <c r="J115" t="str">
        <f>_xlfn.XLOOKUP($A115,ALGLIB_SSA_XAUUSD!$J$2:$J$1001,ALGLIB_SSA_XAUUSD!$L$2:$L$1001,"",0)</f>
        <v>M5</v>
      </c>
      <c r="K115">
        <f>_xlfn.XLOOKUP($A115,ALGLIB_SSA_XAUUSD!$J$2:$J$1001,ALGLIB_SSA_XAUUSD!$M$2:$M$1001,"",0)</f>
        <v>4667.8999999999996</v>
      </c>
      <c r="L115">
        <f>_xlfn.XLOOKUP($A115,ALGLIB_SSA_XAUUSD!$J$2:$J$1001,ALGLIB_SSA_XAUUSD!$N$2:$N$1001,"",0)</f>
        <v>4671.9441500000003</v>
      </c>
      <c r="M115">
        <f>_xlfn.XLOOKUP($A115,ALGLIB_SSA_XAUUSD!$J$2:$J$1001,ALGLIB_SSA_XAUUSD!$O$2:$O$1001,"",0)</f>
        <v>4671.71299</v>
      </c>
      <c r="N115">
        <f>_xlfn.XLOOKUP($A115,ALGLIB_SSA_XAUUSD!$J$2:$J$1001,ALGLIB_SSA_XAUUSD!$P$2:$P$1001,"",0)</f>
        <v>4673.25731</v>
      </c>
      <c r="O115">
        <f>_xlfn.XLOOKUP($A115,ALGLIB_SSA_XAUUSD!$J$2:$J$1001,ALGLIB_SSA_XAUUSD!$Q$2:$Q$1001,"",0)</f>
        <v>4670.7202100000004</v>
      </c>
      <c r="R115">
        <f t="shared" si="36"/>
        <v>1775161500</v>
      </c>
      <c r="S115" t="str">
        <f t="shared" si="37"/>
        <v>XAUUSD</v>
      </c>
      <c r="T115" t="str">
        <f t="shared" si="37"/>
        <v>M5</v>
      </c>
      <c r="U115">
        <f t="shared" si="37"/>
        <v>4667.8999999999996</v>
      </c>
      <c r="V115">
        <f t="shared" si="38"/>
        <v>4648.8178925000002</v>
      </c>
      <c r="W115">
        <f t="shared" si="38"/>
        <v>4654.5237316666662</v>
      </c>
      <c r="X115">
        <f t="shared" si="39"/>
        <v>4671.9441500000003</v>
      </c>
      <c r="Y115">
        <f t="shared" si="39"/>
        <v>4671.71299</v>
      </c>
      <c r="Z115">
        <f t="shared" si="40"/>
        <v>4663.715626666667</v>
      </c>
      <c r="AA115">
        <f t="shared" si="41"/>
        <v>4673.25731</v>
      </c>
      <c r="AB115">
        <f t="shared" si="42"/>
        <v>4634.3391258333331</v>
      </c>
      <c r="AC115">
        <f t="shared" si="43"/>
        <v>4670.7202100000004</v>
      </c>
      <c r="AF115">
        <f t="shared" si="48"/>
        <v>1775161500</v>
      </c>
      <c r="AG115" t="str">
        <f t="shared" si="49"/>
        <v>XAUUSD</v>
      </c>
      <c r="AH115" t="str">
        <f t="shared" si="50"/>
        <v>M5</v>
      </c>
      <c r="AI115" s="19">
        <f t="shared" si="44"/>
        <v>4667.8999999999996</v>
      </c>
      <c r="AJ115" s="19">
        <f t="shared" si="45"/>
        <v>4648.8178925000002</v>
      </c>
      <c r="AK115" s="19">
        <f t="shared" si="46"/>
        <v>4654.5237316666662</v>
      </c>
      <c r="AL115" s="19">
        <f t="shared" si="51"/>
        <v>-5.70583916666601</v>
      </c>
      <c r="AM115" s="28" t="str">
        <f t="shared" si="47"/>
        <v>Bearish</v>
      </c>
      <c r="AN115" s="28" t="str">
        <f t="shared" si="52"/>
        <v>Bearish</v>
      </c>
      <c r="AO115">
        <f>IF(Z115&lt;&gt;"",Z115,"")</f>
        <v>4663.715626666667</v>
      </c>
      <c r="AP115">
        <f>IF(AB115&lt;&gt;"",AB115,"")</f>
        <v>4634.3391258333331</v>
      </c>
      <c r="AQ115">
        <f t="shared" si="56"/>
        <v>6</v>
      </c>
      <c r="AR115" s="16">
        <f>IF(SLOPE($AO$98:$AO$109,$AQ$98:$AQ$109)&gt;0,MIN(3,ABS(SLOPE($AO$98:$AO$109,$AQ$98:$AQ$109))),IF(SLOPE($AO$98:$AO$109,$AQ$98:$AQ$109)&lt;-0.5,-0.5,0))</f>
        <v>-0.5</v>
      </c>
      <c r="AS115" s="16">
        <f>IF(SLOPE($AP$98:$AP$109,$AQ$98:$AQ$109)&lt;0,MAX(-3,-ABS(SLOPE($AP$98:$AP$109,$AQ$98:$AQ$109))),IF(SLOPE($AP$98:$AP$109,$AQ$98:$AQ$109)&gt;0.5,0.5,0))</f>
        <v>-0.58282416666664694</v>
      </c>
      <c r="AT115" s="22">
        <f>($AO$110+(AR115*(AQ115-1)))</f>
        <v>4664.1421600000003</v>
      </c>
      <c r="AU115" s="22">
        <f>($AP$110+(AS115*(AQ115-1)))</f>
        <v>4635.2456591666669</v>
      </c>
      <c r="AV115" s="18">
        <f>IF(AR115&gt;0,AT115+AR115,AT115)</f>
        <v>4664.1421600000003</v>
      </c>
      <c r="AW115" s="18">
        <f>IF(AS115&lt;0,AU115+AS115,AU115)</f>
        <v>4634.6628350000001</v>
      </c>
      <c r="AY115">
        <f t="shared" si="57"/>
        <v>0.42653333333328192</v>
      </c>
      <c r="AZ115">
        <f t="shared" si="58"/>
        <v>0.32370916666695848</v>
      </c>
      <c r="BB115" s="19">
        <f t="shared" si="53"/>
        <v>1775161500</v>
      </c>
      <c r="BC115" s="19" t="str">
        <f t="shared" si="54"/>
        <v>XAUUSD</v>
      </c>
      <c r="BD115" s="19" t="str">
        <f t="shared" si="55"/>
        <v>M5</v>
      </c>
      <c r="BE115">
        <f>V115</f>
        <v>4648.8178925000002</v>
      </c>
      <c r="BF115">
        <f>W115</f>
        <v>4654.5237316666662</v>
      </c>
      <c r="BG115">
        <f>X115</f>
        <v>4671.9441500000003</v>
      </c>
      <c r="BH115">
        <f>Y115</f>
        <v>4671.71299</v>
      </c>
      <c r="BI115">
        <f t="shared" si="59"/>
        <v>4664.1421600000003</v>
      </c>
      <c r="BJ115">
        <f t="shared" si="60"/>
        <v>4634.6628350000001</v>
      </c>
    </row>
    <row r="116" spans="1:62" x14ac:dyDescent="0.55000000000000004">
      <c r="A116">
        <f>ALGLIB_SSA_XAUUSD!J116</f>
        <v>1775161800</v>
      </c>
      <c r="B116" t="str">
        <f>_xlfn.XLOOKUP($A116,ALGLIB_SSA_XAUUSD!$A$2:$A$1001,ALGLIB_SSA_XAUUSD!$B$2:$B$1001,"",0)</f>
        <v/>
      </c>
      <c r="C116" t="str">
        <f>_xlfn.XLOOKUP($A116,ALGLIB_SSA_XAUUSD!$A$2:$A$1001,ALGLIB_SSA_XAUUSD!$C$2:$C$1001,"",0)</f>
        <v/>
      </c>
      <c r="D116" s="1">
        <f>D110+(D122-D110)*6/12</f>
        <v>4660.9500000000007</v>
      </c>
      <c r="E116" s="1">
        <f>E110+(E122-E110)*6/12</f>
        <v>4648.0781550000002</v>
      </c>
      <c r="F116" s="1">
        <f>F110+(F122-F110)*6/12</f>
        <v>4653.9508900000001</v>
      </c>
      <c r="G116" s="1">
        <f>G110+(G122-G110)*6/12</f>
        <v>4663.1303200000002</v>
      </c>
      <c r="H116" s="1">
        <f>H110+(H122-H110)*6/12</f>
        <v>4633.5749949999999</v>
      </c>
      <c r="I116" t="str">
        <f>_xlfn.XLOOKUP($A116,ALGLIB_SSA_XAUUSD!$J$2:$J$1001,ALGLIB_SSA_XAUUSD!$K$2:$K$1001,"",0)</f>
        <v>XAUUSD</v>
      </c>
      <c r="J116" t="str">
        <f>_xlfn.XLOOKUP($A116,ALGLIB_SSA_XAUUSD!$J$2:$J$1001,ALGLIB_SSA_XAUUSD!$L$2:$L$1001,"",0)</f>
        <v>M5</v>
      </c>
      <c r="K116">
        <f>_xlfn.XLOOKUP($A116,ALGLIB_SSA_XAUUSD!$J$2:$J$1001,ALGLIB_SSA_XAUUSD!$M$2:$M$1001,"",0)</f>
        <v>4672.41</v>
      </c>
      <c r="L116">
        <f>_xlfn.XLOOKUP($A116,ALGLIB_SSA_XAUUSD!$J$2:$J$1001,ALGLIB_SSA_XAUUSD!$N$2:$N$1001,"",0)</f>
        <v>4672.3939399999999</v>
      </c>
      <c r="M116">
        <f>_xlfn.XLOOKUP($A116,ALGLIB_SSA_XAUUSD!$J$2:$J$1001,ALGLIB_SSA_XAUUSD!$O$2:$O$1001,"",0)</f>
        <v>4672.0534600000001</v>
      </c>
      <c r="N116">
        <f>_xlfn.XLOOKUP($A116,ALGLIB_SSA_XAUUSD!$J$2:$J$1001,ALGLIB_SSA_XAUUSD!$P$2:$P$1001,"",0)</f>
        <v>4673.7726300000004</v>
      </c>
      <c r="O116">
        <f>_xlfn.XLOOKUP($A116,ALGLIB_SSA_XAUUSD!$J$2:$J$1001,ALGLIB_SSA_XAUUSD!$Q$2:$Q$1001,"",0)</f>
        <v>4670.7442300000002</v>
      </c>
      <c r="R116">
        <f t="shared" si="36"/>
        <v>1775161800</v>
      </c>
      <c r="S116" t="str">
        <f t="shared" si="37"/>
        <v>XAUUSD</v>
      </c>
      <c r="T116" t="str">
        <f t="shared" si="37"/>
        <v>M5</v>
      </c>
      <c r="U116">
        <f t="shared" si="37"/>
        <v>4672.41</v>
      </c>
      <c r="V116">
        <f t="shared" si="38"/>
        <v>4648.0781550000002</v>
      </c>
      <c r="W116">
        <f t="shared" si="38"/>
        <v>4653.9508900000001</v>
      </c>
      <c r="X116">
        <f t="shared" si="39"/>
        <v>4672.3939399999999</v>
      </c>
      <c r="Y116">
        <f t="shared" si="39"/>
        <v>4672.0534600000001</v>
      </c>
      <c r="Z116">
        <f t="shared" si="40"/>
        <v>4663.1303200000002</v>
      </c>
      <c r="AA116">
        <f t="shared" si="41"/>
        <v>4673.7726300000004</v>
      </c>
      <c r="AB116">
        <f t="shared" si="42"/>
        <v>4633.5749949999999</v>
      </c>
      <c r="AC116">
        <f t="shared" si="43"/>
        <v>4670.7442300000002</v>
      </c>
      <c r="AF116">
        <f t="shared" si="48"/>
        <v>1775161800</v>
      </c>
      <c r="AG116" t="str">
        <f t="shared" si="49"/>
        <v>XAUUSD</v>
      </c>
      <c r="AH116" t="str">
        <f t="shared" si="50"/>
        <v>M5</v>
      </c>
      <c r="AI116" s="19">
        <f t="shared" si="44"/>
        <v>4672.41</v>
      </c>
      <c r="AJ116" s="19">
        <f t="shared" si="45"/>
        <v>4648.0781550000002</v>
      </c>
      <c r="AK116" s="19">
        <f t="shared" si="46"/>
        <v>4653.9508900000001</v>
      </c>
      <c r="AL116" s="19">
        <f t="shared" si="51"/>
        <v>-5.8727349999999205</v>
      </c>
      <c r="AM116" s="28" t="str">
        <f t="shared" si="47"/>
        <v>Bearish</v>
      </c>
      <c r="AN116" s="28" t="str">
        <f t="shared" si="52"/>
        <v>Bearish</v>
      </c>
      <c r="AO116">
        <f>IF(Z116&lt;&gt;"",Z116,"")</f>
        <v>4663.1303200000002</v>
      </c>
      <c r="AP116">
        <f>IF(AB116&lt;&gt;"",AB116,"")</f>
        <v>4633.5749949999999</v>
      </c>
      <c r="AQ116">
        <f t="shared" si="56"/>
        <v>7</v>
      </c>
      <c r="AR116" s="16">
        <f>IF(SLOPE($AO$98:$AO$109,$AQ$98:$AQ$109)&gt;0,MIN(3,ABS(SLOPE($AO$98:$AO$109,$AQ$98:$AQ$109))),IF(SLOPE($AO$98:$AO$109,$AQ$98:$AQ$109)&lt;-0.5,-0.5,0))</f>
        <v>-0.5</v>
      </c>
      <c r="AS116" s="16">
        <f>IF(SLOPE($AP$98:$AP$109,$AQ$98:$AQ$109)&lt;0,MAX(-3,-ABS(SLOPE($AP$98:$AP$109,$AQ$98:$AQ$109))),IF(SLOPE($AP$98:$AP$109,$AQ$98:$AQ$109)&gt;0.5,0.5,0))</f>
        <v>-0.58282416666664694</v>
      </c>
      <c r="AT116" s="22">
        <f>($AO$110+(AR116*(AQ116-1)))</f>
        <v>4663.6421600000003</v>
      </c>
      <c r="AU116" s="22">
        <f>($AP$110+(AS116*(AQ116-1)))</f>
        <v>4634.6628350000001</v>
      </c>
      <c r="AV116" s="18">
        <f>IF(AR116&gt;0,AT116+AR116,AT116)</f>
        <v>4663.6421600000003</v>
      </c>
      <c r="AW116" s="18">
        <f>IF(AS116&lt;0,AU116+AS116,AU116)</f>
        <v>4634.0800108333333</v>
      </c>
      <c r="AY116">
        <f t="shared" si="57"/>
        <v>0.5118400000001202</v>
      </c>
      <c r="AZ116">
        <f t="shared" si="58"/>
        <v>0.50501583333334565</v>
      </c>
      <c r="BB116" s="19">
        <f t="shared" si="53"/>
        <v>1775161800</v>
      </c>
      <c r="BC116" s="19" t="str">
        <f t="shared" si="54"/>
        <v>XAUUSD</v>
      </c>
      <c r="BD116" s="19" t="str">
        <f t="shared" si="55"/>
        <v>M5</v>
      </c>
      <c r="BE116">
        <f>V116</f>
        <v>4648.0781550000002</v>
      </c>
      <c r="BF116">
        <f>W116</f>
        <v>4653.9508900000001</v>
      </c>
      <c r="BG116">
        <f>X116</f>
        <v>4672.3939399999999</v>
      </c>
      <c r="BH116">
        <f>Y116</f>
        <v>4672.0534600000001</v>
      </c>
      <c r="BI116">
        <f t="shared" si="59"/>
        <v>4663.6421600000003</v>
      </c>
      <c r="BJ116">
        <f t="shared" si="60"/>
        <v>4634.0800108333333</v>
      </c>
    </row>
    <row r="117" spans="1:62" x14ac:dyDescent="0.55000000000000004">
      <c r="A117">
        <f>ALGLIB_SSA_XAUUSD!J117</f>
        <v>1775162100</v>
      </c>
      <c r="B117" t="str">
        <f>_xlfn.XLOOKUP($A117,ALGLIB_SSA_XAUUSD!$A$2:$A$1001,ALGLIB_SSA_XAUUSD!$B$2:$B$1001,"",0)</f>
        <v/>
      </c>
      <c r="C117" t="str">
        <f>_xlfn.XLOOKUP($A117,ALGLIB_SSA_XAUUSD!$A$2:$A$1001,ALGLIB_SSA_XAUUSD!$C$2:$C$1001,"",0)</f>
        <v/>
      </c>
      <c r="D117" s="1">
        <f>D110+(D122-D110)*7/12</f>
        <v>4658.4266666666672</v>
      </c>
      <c r="E117" s="1">
        <f>E110+(E122-E110)*7/12</f>
        <v>4647.3384175000001</v>
      </c>
      <c r="F117" s="1">
        <f>F110+(F122-F110)*7/12</f>
        <v>4653.378048333333</v>
      </c>
      <c r="G117" s="1">
        <f>G110+(G122-G110)*7/12</f>
        <v>4662.5450133333334</v>
      </c>
      <c r="H117" s="1">
        <f>H110+(H122-H110)*7/12</f>
        <v>4632.8108641666668</v>
      </c>
      <c r="I117" t="str">
        <f>_xlfn.XLOOKUP($A117,ALGLIB_SSA_XAUUSD!$J$2:$J$1001,ALGLIB_SSA_XAUUSD!$K$2:$K$1001,"",0)</f>
        <v>XAUUSD</v>
      </c>
      <c r="J117" t="str">
        <f>_xlfn.XLOOKUP($A117,ALGLIB_SSA_XAUUSD!$J$2:$J$1001,ALGLIB_SSA_XAUUSD!$L$2:$L$1001,"",0)</f>
        <v>M5</v>
      </c>
      <c r="K117">
        <f>_xlfn.XLOOKUP($A117,ALGLIB_SSA_XAUUSD!$J$2:$J$1001,ALGLIB_SSA_XAUUSD!$M$2:$M$1001,"",0)</f>
        <v>4671.5</v>
      </c>
      <c r="L117">
        <f>_xlfn.XLOOKUP($A117,ALGLIB_SSA_XAUUSD!$J$2:$J$1001,ALGLIB_SSA_XAUUSD!$N$2:$N$1001,"",0)</f>
        <v>4672.23027</v>
      </c>
      <c r="M117">
        <f>_xlfn.XLOOKUP($A117,ALGLIB_SSA_XAUUSD!$J$2:$J$1001,ALGLIB_SSA_XAUUSD!$O$2:$O$1001,"",0)</f>
        <v>4672.1418700000004</v>
      </c>
      <c r="N117">
        <f>_xlfn.XLOOKUP($A117,ALGLIB_SSA_XAUUSD!$J$2:$J$1001,ALGLIB_SSA_XAUUSD!$P$2:$P$1001,"",0)</f>
        <v>4674.2225699999999</v>
      </c>
      <c r="O117">
        <f>_xlfn.XLOOKUP($A117,ALGLIB_SSA_XAUUSD!$J$2:$J$1001,ALGLIB_SSA_XAUUSD!$Q$2:$Q$1001,"",0)</f>
        <v>4669.9859100000003</v>
      </c>
      <c r="R117">
        <f t="shared" si="36"/>
        <v>1775162100</v>
      </c>
      <c r="S117" t="str">
        <f t="shared" si="37"/>
        <v>XAUUSD</v>
      </c>
      <c r="T117" t="str">
        <f t="shared" si="37"/>
        <v>M5</v>
      </c>
      <c r="U117">
        <f t="shared" si="37"/>
        <v>4671.5</v>
      </c>
      <c r="V117">
        <f t="shared" si="38"/>
        <v>4647.3384175000001</v>
      </c>
      <c r="W117">
        <f t="shared" si="38"/>
        <v>4653.378048333333</v>
      </c>
      <c r="X117">
        <f t="shared" si="39"/>
        <v>4672.23027</v>
      </c>
      <c r="Y117">
        <f t="shared" si="39"/>
        <v>4672.1418700000004</v>
      </c>
      <c r="Z117">
        <f t="shared" si="40"/>
        <v>4662.5450133333334</v>
      </c>
      <c r="AA117">
        <f t="shared" si="41"/>
        <v>4674.2225699999999</v>
      </c>
      <c r="AB117">
        <f t="shared" si="42"/>
        <v>4632.8108641666668</v>
      </c>
      <c r="AC117">
        <f t="shared" si="43"/>
        <v>4669.9859100000003</v>
      </c>
      <c r="AF117">
        <f t="shared" si="48"/>
        <v>1775162100</v>
      </c>
      <c r="AG117" t="str">
        <f t="shared" si="49"/>
        <v>XAUUSD</v>
      </c>
      <c r="AH117" t="str">
        <f t="shared" si="50"/>
        <v>M5</v>
      </c>
      <c r="AI117" s="19">
        <f t="shared" si="44"/>
        <v>4671.5</v>
      </c>
      <c r="AJ117" s="19">
        <f t="shared" si="45"/>
        <v>4647.3384175000001</v>
      </c>
      <c r="AK117" s="19">
        <f t="shared" si="46"/>
        <v>4653.378048333333</v>
      </c>
      <c r="AL117" s="19">
        <f t="shared" si="51"/>
        <v>-6.0396308333329216</v>
      </c>
      <c r="AM117" s="28" t="str">
        <f t="shared" si="47"/>
        <v>Bearish</v>
      </c>
      <c r="AN117" s="28" t="str">
        <f t="shared" si="52"/>
        <v>Bearish</v>
      </c>
      <c r="AO117">
        <f>IF(Z117&lt;&gt;"",Z117,"")</f>
        <v>4662.5450133333334</v>
      </c>
      <c r="AP117">
        <f>IF(AB117&lt;&gt;"",AB117,"")</f>
        <v>4632.8108641666668</v>
      </c>
      <c r="AQ117">
        <f t="shared" si="56"/>
        <v>8</v>
      </c>
      <c r="AR117" s="16">
        <f>IF(SLOPE($AO$98:$AO$109,$AQ$98:$AQ$109)&gt;0,MIN(3,ABS(SLOPE($AO$98:$AO$109,$AQ$98:$AQ$109))),IF(SLOPE($AO$98:$AO$109,$AQ$98:$AQ$109)&lt;-0.5,-0.5,0))</f>
        <v>-0.5</v>
      </c>
      <c r="AS117" s="16">
        <f>IF(SLOPE($AP$98:$AP$109,$AQ$98:$AQ$109)&lt;0,MAX(-3,-ABS(SLOPE($AP$98:$AP$109,$AQ$98:$AQ$109))),IF(SLOPE($AP$98:$AP$109,$AQ$98:$AQ$109)&gt;0.5,0.5,0))</f>
        <v>-0.58282416666664694</v>
      </c>
      <c r="AT117" s="22">
        <f>($AO$110+(AR117*(AQ117-1)))</f>
        <v>4663.1421600000003</v>
      </c>
      <c r="AU117" s="22">
        <f>($AP$110+(AS117*(AQ117-1)))</f>
        <v>4634.0800108333333</v>
      </c>
      <c r="AV117" s="18">
        <f>IF(AR117&gt;0,AT117+AR117,AT117)</f>
        <v>4663.1421600000003</v>
      </c>
      <c r="AW117" s="18">
        <f>IF(AS117&lt;0,AU117+AS117,AU117)</f>
        <v>4633.4971866666665</v>
      </c>
      <c r="AY117">
        <f t="shared" si="57"/>
        <v>0.59714666666695848</v>
      </c>
      <c r="AZ117">
        <f t="shared" si="58"/>
        <v>0.68632249999973283</v>
      </c>
      <c r="BB117" s="19">
        <f t="shared" si="53"/>
        <v>1775162100</v>
      </c>
      <c r="BC117" s="19" t="str">
        <f t="shared" si="54"/>
        <v>XAUUSD</v>
      </c>
      <c r="BD117" s="19" t="str">
        <f t="shared" si="55"/>
        <v>M5</v>
      </c>
      <c r="BE117">
        <f>V117</f>
        <v>4647.3384175000001</v>
      </c>
      <c r="BF117">
        <f>W117</f>
        <v>4653.378048333333</v>
      </c>
      <c r="BG117">
        <f>X117</f>
        <v>4672.23027</v>
      </c>
      <c r="BH117">
        <f>Y117</f>
        <v>4672.1418700000004</v>
      </c>
      <c r="BI117">
        <f t="shared" si="59"/>
        <v>4663.1421600000003</v>
      </c>
      <c r="BJ117">
        <f t="shared" si="60"/>
        <v>4633.4971866666665</v>
      </c>
    </row>
    <row r="118" spans="1:62" x14ac:dyDescent="0.55000000000000004">
      <c r="A118">
        <f>ALGLIB_SSA_XAUUSD!J118</f>
        <v>1775162400</v>
      </c>
      <c r="B118" t="str">
        <f>_xlfn.XLOOKUP($A118,ALGLIB_SSA_XAUUSD!$A$2:$A$1001,ALGLIB_SSA_XAUUSD!$B$2:$B$1001,"",0)</f>
        <v/>
      </c>
      <c r="C118" t="str">
        <f>_xlfn.XLOOKUP($A118,ALGLIB_SSA_XAUUSD!$A$2:$A$1001,ALGLIB_SSA_XAUUSD!$C$2:$C$1001,"",0)</f>
        <v/>
      </c>
      <c r="D118" s="1">
        <f>D110+(D122-D110)*8/12</f>
        <v>4655.9033333333336</v>
      </c>
      <c r="E118" s="1">
        <f>E110+(E122-E110)*8/12</f>
        <v>4646.5986800000001</v>
      </c>
      <c r="F118" s="1">
        <f>F110+(F122-F110)*8/12</f>
        <v>4652.805206666666</v>
      </c>
      <c r="G118" s="1">
        <f>G110+(G122-G110)*8/12</f>
        <v>4661.9597066666665</v>
      </c>
      <c r="H118" s="1">
        <f>H110+(H122-H110)*8/12</f>
        <v>4632.0467333333336</v>
      </c>
      <c r="I118" t="str">
        <f>_xlfn.XLOOKUP($A118,ALGLIB_SSA_XAUUSD!$J$2:$J$1001,ALGLIB_SSA_XAUUSD!$K$2:$K$1001,"",0)</f>
        <v>XAUUSD</v>
      </c>
      <c r="J118" t="str">
        <f>_xlfn.XLOOKUP($A118,ALGLIB_SSA_XAUUSD!$J$2:$J$1001,ALGLIB_SSA_XAUUSD!$L$2:$L$1001,"",0)</f>
        <v>M5</v>
      </c>
      <c r="K118">
        <f>_xlfn.XLOOKUP($A118,ALGLIB_SSA_XAUUSD!$J$2:$J$1001,ALGLIB_SSA_XAUUSD!$M$2:$M$1001,"",0)</f>
        <v>4669.05</v>
      </c>
      <c r="L118">
        <f>_xlfn.XLOOKUP($A118,ALGLIB_SSA_XAUUSD!$J$2:$J$1001,ALGLIB_SSA_XAUUSD!$N$2:$N$1001,"",0)</f>
        <v>4670.94895</v>
      </c>
      <c r="M118">
        <f>_xlfn.XLOOKUP($A118,ALGLIB_SSA_XAUUSD!$J$2:$J$1001,ALGLIB_SSA_XAUUSD!$O$2:$O$1001,"",0)</f>
        <v>4671.5454099999997</v>
      </c>
      <c r="N118">
        <f>_xlfn.XLOOKUP($A118,ALGLIB_SSA_XAUUSD!$J$2:$J$1001,ALGLIB_SSA_XAUUSD!$P$2:$P$1001,"",0)</f>
        <v>4674.0442499999999</v>
      </c>
      <c r="O118">
        <f>_xlfn.XLOOKUP($A118,ALGLIB_SSA_XAUUSD!$J$2:$J$1001,ALGLIB_SSA_XAUUSD!$Q$2:$Q$1001,"",0)</f>
        <v>4667.8971099999999</v>
      </c>
      <c r="R118">
        <f t="shared" si="36"/>
        <v>1775162400</v>
      </c>
      <c r="S118" t="str">
        <f t="shared" si="37"/>
        <v>XAUUSD</v>
      </c>
      <c r="T118" t="str">
        <f t="shared" si="37"/>
        <v>M5</v>
      </c>
      <c r="U118">
        <f t="shared" si="37"/>
        <v>4669.05</v>
      </c>
      <c r="V118">
        <f t="shared" si="38"/>
        <v>4646.5986800000001</v>
      </c>
      <c r="W118">
        <f t="shared" si="38"/>
        <v>4652.805206666666</v>
      </c>
      <c r="X118">
        <f t="shared" si="39"/>
        <v>4670.94895</v>
      </c>
      <c r="Y118">
        <f t="shared" si="39"/>
        <v>4671.5454099999997</v>
      </c>
      <c r="Z118">
        <f t="shared" si="40"/>
        <v>4661.9597066666665</v>
      </c>
      <c r="AA118">
        <f t="shared" si="41"/>
        <v>4674.0442499999999</v>
      </c>
      <c r="AB118">
        <f t="shared" si="42"/>
        <v>4632.0467333333336</v>
      </c>
      <c r="AC118">
        <f t="shared" si="43"/>
        <v>4667.8971099999999</v>
      </c>
      <c r="AF118">
        <f t="shared" si="48"/>
        <v>1775162400</v>
      </c>
      <c r="AG118" t="str">
        <f t="shared" si="49"/>
        <v>XAUUSD</v>
      </c>
      <c r="AH118" t="str">
        <f t="shared" si="50"/>
        <v>M5</v>
      </c>
      <c r="AI118" s="19">
        <f t="shared" si="44"/>
        <v>4669.05</v>
      </c>
      <c r="AJ118" s="19">
        <f t="shared" si="45"/>
        <v>4646.5986800000001</v>
      </c>
      <c r="AK118" s="19">
        <f t="shared" si="46"/>
        <v>4652.805206666666</v>
      </c>
      <c r="AL118" s="19">
        <f t="shared" si="51"/>
        <v>-6.2065266666659227</v>
      </c>
      <c r="AM118" s="28" t="str">
        <f t="shared" si="47"/>
        <v>Bearish</v>
      </c>
      <c r="AN118" s="28" t="str">
        <f t="shared" si="52"/>
        <v>Bearish</v>
      </c>
      <c r="AO118">
        <f>IF(Z118&lt;&gt;"",Z118,"")</f>
        <v>4661.9597066666665</v>
      </c>
      <c r="AP118">
        <f>IF(AB118&lt;&gt;"",AB118,"")</f>
        <v>4632.0467333333336</v>
      </c>
      <c r="AQ118">
        <f t="shared" si="56"/>
        <v>9</v>
      </c>
      <c r="AR118" s="16">
        <f>IF(SLOPE($AO$98:$AO$109,$AQ$98:$AQ$109)&gt;0,MIN(3,ABS(SLOPE($AO$98:$AO$109,$AQ$98:$AQ$109))),IF(SLOPE($AO$98:$AO$109,$AQ$98:$AQ$109)&lt;-0.5,-0.5,0))</f>
        <v>-0.5</v>
      </c>
      <c r="AS118" s="16">
        <f>IF(SLOPE($AP$98:$AP$109,$AQ$98:$AQ$109)&lt;0,MAX(-3,-ABS(SLOPE($AP$98:$AP$109,$AQ$98:$AQ$109))),IF(SLOPE($AP$98:$AP$109,$AQ$98:$AQ$109)&gt;0.5,0.5,0))</f>
        <v>-0.58282416666664694</v>
      </c>
      <c r="AT118" s="22">
        <f>($AO$110+(AR118*(AQ118-1)))</f>
        <v>4662.6421600000003</v>
      </c>
      <c r="AU118" s="22">
        <f>($AP$110+(AS118*(AQ118-1)))</f>
        <v>4633.4971866666665</v>
      </c>
      <c r="AV118" s="18">
        <f>IF(AR118&gt;0,AT118+AR118,AT118)</f>
        <v>4662.6421600000003</v>
      </c>
      <c r="AW118" s="18">
        <f>IF(AS118&lt;0,AU118+AS118,AU118)</f>
        <v>4632.9143624999997</v>
      </c>
      <c r="AY118">
        <f t="shared" si="57"/>
        <v>0.68245333333379676</v>
      </c>
      <c r="AZ118">
        <f t="shared" si="58"/>
        <v>0.86762916666612</v>
      </c>
      <c r="BB118" s="19">
        <f t="shared" si="53"/>
        <v>1775162400</v>
      </c>
      <c r="BC118" s="19" t="str">
        <f t="shared" si="54"/>
        <v>XAUUSD</v>
      </c>
      <c r="BD118" s="19" t="str">
        <f t="shared" si="55"/>
        <v>M5</v>
      </c>
      <c r="BE118">
        <f>V118</f>
        <v>4646.5986800000001</v>
      </c>
      <c r="BF118">
        <f>W118</f>
        <v>4652.805206666666</v>
      </c>
      <c r="BG118">
        <f>X118</f>
        <v>4670.94895</v>
      </c>
      <c r="BH118">
        <f>Y118</f>
        <v>4671.5454099999997</v>
      </c>
      <c r="BI118">
        <f t="shared" si="59"/>
        <v>4662.6421600000003</v>
      </c>
      <c r="BJ118">
        <f t="shared" si="60"/>
        <v>4632.9143624999997</v>
      </c>
    </row>
    <row r="119" spans="1:62" x14ac:dyDescent="0.55000000000000004">
      <c r="A119">
        <f>ALGLIB_SSA_XAUUSD!J119</f>
        <v>1775162700</v>
      </c>
      <c r="B119" t="str">
        <f>_xlfn.XLOOKUP($A119,ALGLIB_SSA_XAUUSD!$A$2:$A$1001,ALGLIB_SSA_XAUUSD!$B$2:$B$1001,"",0)</f>
        <v/>
      </c>
      <c r="C119" t="str">
        <f>_xlfn.XLOOKUP($A119,ALGLIB_SSA_XAUUSD!$A$2:$A$1001,ALGLIB_SSA_XAUUSD!$C$2:$C$1001,"",0)</f>
        <v/>
      </c>
      <c r="D119" s="1">
        <f>D110+(D122-D110)*9/12</f>
        <v>4653.38</v>
      </c>
      <c r="E119" s="1">
        <f>E110+(E122-E110)*9/12</f>
        <v>4645.8589425</v>
      </c>
      <c r="F119" s="1">
        <f>F110+(F122-F110)*9/12</f>
        <v>4652.2323649999998</v>
      </c>
      <c r="G119" s="1">
        <f>G110+(G122-G110)*9/12</f>
        <v>4661.3744000000006</v>
      </c>
      <c r="H119" s="1">
        <f>H110+(H122-H110)*9/12</f>
        <v>4631.2826024999995</v>
      </c>
      <c r="I119" t="str">
        <f>_xlfn.XLOOKUP($A119,ALGLIB_SSA_XAUUSD!$J$2:$J$1001,ALGLIB_SSA_XAUUSD!$K$2:$K$1001,"",0)</f>
        <v>XAUUSD</v>
      </c>
      <c r="J119" t="str">
        <f>_xlfn.XLOOKUP($A119,ALGLIB_SSA_XAUUSD!$J$2:$J$1001,ALGLIB_SSA_XAUUSD!$L$2:$L$1001,"",0)</f>
        <v>M5</v>
      </c>
      <c r="K119">
        <f>_xlfn.XLOOKUP($A119,ALGLIB_SSA_XAUUSD!$J$2:$J$1001,ALGLIB_SSA_XAUUSD!$M$2:$M$1001,"",0)</f>
        <v>4670.82</v>
      </c>
      <c r="L119">
        <f>_xlfn.XLOOKUP($A119,ALGLIB_SSA_XAUUSD!$J$2:$J$1001,ALGLIB_SSA_XAUUSD!$N$2:$N$1001,"",0)</f>
        <v>4668.19722</v>
      </c>
      <c r="M119">
        <f>_xlfn.XLOOKUP($A119,ALGLIB_SSA_XAUUSD!$J$2:$J$1001,ALGLIB_SSA_XAUUSD!$O$2:$O$1001,"",0)</f>
        <v>4669.8713200000002</v>
      </c>
      <c r="N119">
        <f>_xlfn.XLOOKUP($A119,ALGLIB_SSA_XAUUSD!$J$2:$J$1001,ALGLIB_SSA_XAUUSD!$P$2:$P$1001,"",0)</f>
        <v>4672.7255100000002</v>
      </c>
      <c r="O119">
        <f>_xlfn.XLOOKUP($A119,ALGLIB_SSA_XAUUSD!$J$2:$J$1001,ALGLIB_SSA_XAUUSD!$Q$2:$Q$1001,"",0)</f>
        <v>4664.2378799999997</v>
      </c>
      <c r="R119">
        <f t="shared" si="36"/>
        <v>1775162700</v>
      </c>
      <c r="S119" t="str">
        <f t="shared" si="37"/>
        <v>XAUUSD</v>
      </c>
      <c r="T119" t="str">
        <f t="shared" si="37"/>
        <v>M5</v>
      </c>
      <c r="U119">
        <f t="shared" si="37"/>
        <v>4670.82</v>
      </c>
      <c r="V119">
        <f t="shared" si="38"/>
        <v>4645.8589425</v>
      </c>
      <c r="W119">
        <f t="shared" si="38"/>
        <v>4652.2323649999998</v>
      </c>
      <c r="X119">
        <f t="shared" si="39"/>
        <v>4668.19722</v>
      </c>
      <c r="Y119">
        <f t="shared" si="39"/>
        <v>4669.8713200000002</v>
      </c>
      <c r="Z119">
        <f t="shared" si="40"/>
        <v>4661.3744000000006</v>
      </c>
      <c r="AA119">
        <f t="shared" si="41"/>
        <v>4672.7255100000002</v>
      </c>
      <c r="AB119">
        <f t="shared" si="42"/>
        <v>4631.2826024999995</v>
      </c>
      <c r="AC119">
        <f t="shared" si="43"/>
        <v>4664.2378799999997</v>
      </c>
      <c r="AF119">
        <f t="shared" si="48"/>
        <v>1775162700</v>
      </c>
      <c r="AG119" t="str">
        <f t="shared" si="49"/>
        <v>XAUUSD</v>
      </c>
      <c r="AH119" t="str">
        <f t="shared" si="50"/>
        <v>M5</v>
      </c>
      <c r="AI119" s="19">
        <f t="shared" si="44"/>
        <v>4670.82</v>
      </c>
      <c r="AJ119" s="19">
        <f t="shared" si="45"/>
        <v>4645.8589425</v>
      </c>
      <c r="AK119" s="19">
        <f t="shared" si="46"/>
        <v>4652.2323649999998</v>
      </c>
      <c r="AL119" s="19">
        <f t="shared" si="51"/>
        <v>-6.3734224999998332</v>
      </c>
      <c r="AM119" s="28" t="str">
        <f t="shared" si="47"/>
        <v>Bearish</v>
      </c>
      <c r="AN119" s="28" t="str">
        <f t="shared" si="52"/>
        <v>Bearish</v>
      </c>
      <c r="AO119">
        <f>IF(Z119&lt;&gt;"",Z119,"")</f>
        <v>4661.3744000000006</v>
      </c>
      <c r="AP119">
        <f>IF(AB119&lt;&gt;"",AB119,"")</f>
        <v>4631.2826024999995</v>
      </c>
      <c r="AQ119">
        <f t="shared" si="56"/>
        <v>10</v>
      </c>
      <c r="AR119" s="16">
        <f>IF(SLOPE($AO$98:$AO$109,$AQ$98:$AQ$109)&gt;0,MIN(3,ABS(SLOPE($AO$98:$AO$109,$AQ$98:$AQ$109))),IF(SLOPE($AO$98:$AO$109,$AQ$98:$AQ$109)&lt;-0.5,-0.5,0))</f>
        <v>-0.5</v>
      </c>
      <c r="AS119" s="16">
        <f>IF(SLOPE($AP$98:$AP$109,$AQ$98:$AQ$109)&lt;0,MAX(-3,-ABS(SLOPE($AP$98:$AP$109,$AQ$98:$AQ$109))),IF(SLOPE($AP$98:$AP$109,$AQ$98:$AQ$109)&gt;0.5,0.5,0))</f>
        <v>-0.58282416666664694</v>
      </c>
      <c r="AT119" s="22">
        <f>($AO$110+(AR119*(AQ119-1)))</f>
        <v>4662.1421600000003</v>
      </c>
      <c r="AU119" s="22">
        <f>($AP$110+(AS119*(AQ119-1)))</f>
        <v>4632.9143624999997</v>
      </c>
      <c r="AV119" s="18">
        <f>IF(AR119&gt;0,AT119+AR119,AT119)</f>
        <v>4662.1421600000003</v>
      </c>
      <c r="AW119" s="18">
        <f>IF(AS119&lt;0,AU119+AS119,AU119)</f>
        <v>4632.3315383333329</v>
      </c>
      <c r="AY119">
        <f t="shared" si="57"/>
        <v>0.76775999999972555</v>
      </c>
      <c r="AZ119">
        <f t="shared" si="58"/>
        <v>1.0489358333334167</v>
      </c>
      <c r="BB119" s="19">
        <f t="shared" si="53"/>
        <v>1775162700</v>
      </c>
      <c r="BC119" s="19" t="str">
        <f t="shared" si="54"/>
        <v>XAUUSD</v>
      </c>
      <c r="BD119" s="19" t="str">
        <f t="shared" si="55"/>
        <v>M5</v>
      </c>
      <c r="BE119">
        <f>V119</f>
        <v>4645.8589425</v>
      </c>
      <c r="BF119">
        <f>W119</f>
        <v>4652.2323649999998</v>
      </c>
      <c r="BG119">
        <f>X119</f>
        <v>4668.19722</v>
      </c>
      <c r="BH119">
        <f>Y119</f>
        <v>4669.8713200000002</v>
      </c>
      <c r="BI119">
        <f t="shared" si="59"/>
        <v>4662.1421600000003</v>
      </c>
      <c r="BJ119">
        <f t="shared" si="60"/>
        <v>4632.3315383333329</v>
      </c>
    </row>
    <row r="120" spans="1:62" x14ac:dyDescent="0.55000000000000004">
      <c r="A120">
        <f>ALGLIB_SSA_XAUUSD!J120</f>
        <v>1775163000</v>
      </c>
      <c r="B120" t="str">
        <f>_xlfn.XLOOKUP($A120,ALGLIB_SSA_XAUUSD!$A$2:$A$1001,ALGLIB_SSA_XAUUSD!$B$2:$B$1001,"",0)</f>
        <v/>
      </c>
      <c r="C120" t="str">
        <f>_xlfn.XLOOKUP($A120,ALGLIB_SSA_XAUUSD!$A$2:$A$1001,ALGLIB_SSA_XAUUSD!$C$2:$C$1001,"",0)</f>
        <v/>
      </c>
      <c r="D120" s="1">
        <f>D110+(D122-D110)*10/12</f>
        <v>4650.8566666666666</v>
      </c>
      <c r="E120" s="1">
        <f>E110+(E122-E110)*10/12</f>
        <v>4645.119205</v>
      </c>
      <c r="F120" s="1">
        <f>F110+(F122-F110)*10/12</f>
        <v>4651.6595233333328</v>
      </c>
      <c r="G120" s="1">
        <f>G110+(G122-G110)*10/12</f>
        <v>4660.7890933333338</v>
      </c>
      <c r="H120" s="1">
        <f>H110+(H122-H110)*10/12</f>
        <v>4630.5184716666663</v>
      </c>
      <c r="I120" t="str">
        <f>_xlfn.XLOOKUP($A120,ALGLIB_SSA_XAUUSD!$J$2:$J$1001,ALGLIB_SSA_XAUUSD!$K$2:$K$1001,"",0)</f>
        <v>XAUUSD</v>
      </c>
      <c r="J120" t="str">
        <f>_xlfn.XLOOKUP($A120,ALGLIB_SSA_XAUUSD!$J$2:$J$1001,ALGLIB_SSA_XAUUSD!$L$2:$L$1001,"",0)</f>
        <v>M5</v>
      </c>
      <c r="K120">
        <f>_xlfn.XLOOKUP($A120,ALGLIB_SSA_XAUUSD!$J$2:$J$1001,ALGLIB_SSA_XAUUSD!$M$2:$M$1001,"",0)</f>
        <v>4672.13</v>
      </c>
      <c r="L120">
        <f>_xlfn.XLOOKUP($A120,ALGLIB_SSA_XAUUSD!$J$2:$J$1001,ALGLIB_SSA_XAUUSD!$N$2:$N$1001,"",0)</f>
        <v>4663.7628100000002</v>
      </c>
      <c r="M120">
        <f>_xlfn.XLOOKUP($A120,ALGLIB_SSA_XAUUSD!$J$2:$J$1001,ALGLIB_SSA_XAUUSD!$O$2:$O$1001,"",0)</f>
        <v>4666.8170600000003</v>
      </c>
      <c r="N120">
        <f>_xlfn.XLOOKUP($A120,ALGLIB_SSA_XAUUSD!$J$2:$J$1001,ALGLIB_SSA_XAUUSD!$P$2:$P$1001,"",0)</f>
        <v>4669.8040600000004</v>
      </c>
      <c r="O120">
        <f>_xlfn.XLOOKUP($A120,ALGLIB_SSA_XAUUSD!$J$2:$J$1001,ALGLIB_SSA_XAUUSD!$Q$2:$Q$1001,"",0)</f>
        <v>4658.9708899999996</v>
      </c>
      <c r="R120">
        <f t="shared" si="36"/>
        <v>1775163000</v>
      </c>
      <c r="S120" t="str">
        <f t="shared" si="37"/>
        <v>XAUUSD</v>
      </c>
      <c r="T120" t="str">
        <f t="shared" si="37"/>
        <v>M5</v>
      </c>
      <c r="U120">
        <f t="shared" si="37"/>
        <v>4672.13</v>
      </c>
      <c r="V120">
        <f t="shared" si="38"/>
        <v>4645.119205</v>
      </c>
      <c r="W120">
        <f t="shared" si="38"/>
        <v>4651.6595233333328</v>
      </c>
      <c r="X120">
        <f t="shared" si="39"/>
        <v>4663.7628100000002</v>
      </c>
      <c r="Y120">
        <f t="shared" si="39"/>
        <v>4666.8170600000003</v>
      </c>
      <c r="Z120">
        <f t="shared" si="40"/>
        <v>4660.7890933333338</v>
      </c>
      <c r="AA120">
        <f t="shared" si="41"/>
        <v>4669.8040600000004</v>
      </c>
      <c r="AB120">
        <f t="shared" si="42"/>
        <v>4630.5184716666663</v>
      </c>
      <c r="AC120">
        <f t="shared" si="43"/>
        <v>4658.9708899999996</v>
      </c>
      <c r="AF120">
        <f t="shared" si="48"/>
        <v>1775163000</v>
      </c>
      <c r="AG120" t="str">
        <f t="shared" si="49"/>
        <v>XAUUSD</v>
      </c>
      <c r="AH120" t="str">
        <f t="shared" si="50"/>
        <v>M5</v>
      </c>
      <c r="AI120" s="19">
        <f t="shared" si="44"/>
        <v>4672.13</v>
      </c>
      <c r="AJ120" s="19">
        <f t="shared" si="45"/>
        <v>4645.119205</v>
      </c>
      <c r="AK120" s="19">
        <f t="shared" si="46"/>
        <v>4651.6595233333328</v>
      </c>
      <c r="AL120" s="19">
        <f t="shared" si="51"/>
        <v>-6.5403183333328343</v>
      </c>
      <c r="AM120" s="28" t="str">
        <f t="shared" si="47"/>
        <v>Bearish</v>
      </c>
      <c r="AN120" s="28" t="str">
        <f t="shared" si="52"/>
        <v>Bearish</v>
      </c>
      <c r="AO120">
        <f>IF(Z120&lt;&gt;"",Z120,"")</f>
        <v>4660.7890933333338</v>
      </c>
      <c r="AP120">
        <f>IF(AB120&lt;&gt;"",AB120,"")</f>
        <v>4630.5184716666663</v>
      </c>
      <c r="AQ120">
        <f t="shared" si="56"/>
        <v>11</v>
      </c>
      <c r="AR120" s="16">
        <f>IF(SLOPE($AO$98:$AO$109,$AQ$98:$AQ$109)&gt;0,MIN(3,ABS(SLOPE($AO$98:$AO$109,$AQ$98:$AQ$109))),IF(SLOPE($AO$98:$AO$109,$AQ$98:$AQ$109)&lt;-0.5,-0.5,0))</f>
        <v>-0.5</v>
      </c>
      <c r="AS120" s="16">
        <f>IF(SLOPE($AP$98:$AP$109,$AQ$98:$AQ$109)&lt;0,MAX(-3,-ABS(SLOPE($AP$98:$AP$109,$AQ$98:$AQ$109))),IF(SLOPE($AP$98:$AP$109,$AQ$98:$AQ$109)&gt;0.5,0.5,0))</f>
        <v>-0.58282416666664694</v>
      </c>
      <c r="AT120" s="22">
        <f>($AO$110+(AR120*(AQ120-1)))</f>
        <v>4661.6421600000003</v>
      </c>
      <c r="AU120" s="22">
        <f>($AP$110+(AS120*(AQ120-1)))</f>
        <v>4632.3315383333338</v>
      </c>
      <c r="AV120" s="18">
        <f>IF(AR120&gt;0,AT120+AR120,AT120)</f>
        <v>4661.6421600000003</v>
      </c>
      <c r="AW120" s="18">
        <f>IF(AS120&lt;0,AU120+AS120,AU120)</f>
        <v>4631.748714166667</v>
      </c>
      <c r="AY120">
        <f t="shared" si="57"/>
        <v>0.85306666666656383</v>
      </c>
      <c r="AZ120">
        <f t="shared" si="58"/>
        <v>1.2302425000007133</v>
      </c>
      <c r="BB120" s="19">
        <f t="shared" si="53"/>
        <v>1775163000</v>
      </c>
      <c r="BC120" s="19" t="str">
        <f t="shared" si="54"/>
        <v>XAUUSD</v>
      </c>
      <c r="BD120" s="19" t="str">
        <f t="shared" si="55"/>
        <v>M5</v>
      </c>
      <c r="BE120">
        <f>V120</f>
        <v>4645.119205</v>
      </c>
      <c r="BF120">
        <f>W120</f>
        <v>4651.6595233333328</v>
      </c>
      <c r="BG120">
        <f>X120</f>
        <v>4663.7628100000002</v>
      </c>
      <c r="BH120">
        <f>Y120</f>
        <v>4666.8170600000003</v>
      </c>
      <c r="BI120">
        <f t="shared" si="59"/>
        <v>4661.6421600000003</v>
      </c>
      <c r="BJ120">
        <f t="shared" si="60"/>
        <v>4631.748714166667</v>
      </c>
    </row>
    <row r="121" spans="1:62" x14ac:dyDescent="0.55000000000000004">
      <c r="A121">
        <f>ALGLIB_SSA_XAUUSD!J121</f>
        <v>1775163300</v>
      </c>
      <c r="B121" t="str">
        <f>_xlfn.XLOOKUP($A121,ALGLIB_SSA_XAUUSD!$A$2:$A$1001,ALGLIB_SSA_XAUUSD!$B$2:$B$1001,"",0)</f>
        <v/>
      </c>
      <c r="C121" t="str">
        <f>_xlfn.XLOOKUP($A121,ALGLIB_SSA_XAUUSD!$A$2:$A$1001,ALGLIB_SSA_XAUUSD!$C$2:$C$1001,"",0)</f>
        <v/>
      </c>
      <c r="D121" s="1">
        <f>D110+(D122-D110)*11/12</f>
        <v>4648.3333333333339</v>
      </c>
      <c r="E121" s="1">
        <f>E110+(E122-E110)*11/12</f>
        <v>4644.3794674999999</v>
      </c>
      <c r="F121" s="1">
        <f>F110+(F122-F110)*11/12</f>
        <v>4651.0866816666667</v>
      </c>
      <c r="G121" s="1">
        <f>G110+(G122-G110)*11/12</f>
        <v>4660.2037866666669</v>
      </c>
      <c r="H121" s="1">
        <f>H110+(H122-H110)*11/12</f>
        <v>4629.7543408333331</v>
      </c>
      <c r="I121" t="str">
        <f>_xlfn.XLOOKUP($A121,ALGLIB_SSA_XAUUSD!$J$2:$J$1001,ALGLIB_SSA_XAUUSD!$K$2:$K$1001,"",0)</f>
        <v>XAUUSD</v>
      </c>
      <c r="J121" t="str">
        <f>_xlfn.XLOOKUP($A121,ALGLIB_SSA_XAUUSD!$J$2:$J$1001,ALGLIB_SSA_XAUUSD!$L$2:$L$1001,"",0)</f>
        <v>M5</v>
      </c>
      <c r="K121">
        <f>_xlfn.XLOOKUP($A121,ALGLIB_SSA_XAUUSD!$J$2:$J$1001,ALGLIB_SSA_XAUUSD!$M$2:$M$1001,"",0)</f>
        <v>4676.09</v>
      </c>
      <c r="L121">
        <f>_xlfn.XLOOKUP($A121,ALGLIB_SSA_XAUUSD!$J$2:$J$1001,ALGLIB_SSA_XAUUSD!$N$2:$N$1001,"",0)</f>
        <v>4657.7479999999996</v>
      </c>
      <c r="M121">
        <f>_xlfn.XLOOKUP($A121,ALGLIB_SSA_XAUUSD!$J$2:$J$1001,ALGLIB_SSA_XAUUSD!$O$2:$O$1001,"",0)</f>
        <v>4662.2825300000004</v>
      </c>
      <c r="N121">
        <f>_xlfn.XLOOKUP($A121,ALGLIB_SSA_XAUUSD!$J$2:$J$1001,ALGLIB_SSA_XAUUSD!$P$2:$P$1001,"",0)</f>
        <v>4665.1652800000002</v>
      </c>
      <c r="O121">
        <f>_xlfn.XLOOKUP($A121,ALGLIB_SSA_XAUUSD!$J$2:$J$1001,ALGLIB_SSA_XAUUSD!$Q$2:$Q$1001,"",0)</f>
        <v>4652.3676299999997</v>
      </c>
      <c r="R121">
        <f t="shared" si="36"/>
        <v>1775163300</v>
      </c>
      <c r="S121" t="str">
        <f t="shared" si="37"/>
        <v>XAUUSD</v>
      </c>
      <c r="T121" t="str">
        <f t="shared" si="37"/>
        <v>M5</v>
      </c>
      <c r="U121">
        <f t="shared" si="37"/>
        <v>4676.09</v>
      </c>
      <c r="V121">
        <f t="shared" si="38"/>
        <v>4644.3794674999999</v>
      </c>
      <c r="W121">
        <f t="shared" si="38"/>
        <v>4651.0866816666667</v>
      </c>
      <c r="X121">
        <f t="shared" si="39"/>
        <v>4657.7479999999996</v>
      </c>
      <c r="Y121">
        <f t="shared" si="39"/>
        <v>4662.2825300000004</v>
      </c>
      <c r="Z121">
        <f t="shared" si="40"/>
        <v>4660.2037866666669</v>
      </c>
      <c r="AA121">
        <f t="shared" si="41"/>
        <v>4665.1652800000002</v>
      </c>
      <c r="AB121">
        <f t="shared" si="42"/>
        <v>4629.7543408333331</v>
      </c>
      <c r="AC121">
        <f t="shared" si="43"/>
        <v>4652.3676299999997</v>
      </c>
      <c r="AF121">
        <f t="shared" si="48"/>
        <v>1775163300</v>
      </c>
      <c r="AG121" t="str">
        <f t="shared" si="49"/>
        <v>XAUUSD</v>
      </c>
      <c r="AH121" t="str">
        <f t="shared" si="50"/>
        <v>M5</v>
      </c>
      <c r="AI121" s="19">
        <f t="shared" si="44"/>
        <v>4676.09</v>
      </c>
      <c r="AJ121" s="19">
        <f t="shared" si="45"/>
        <v>4644.3794674999999</v>
      </c>
      <c r="AK121" s="19">
        <f t="shared" si="46"/>
        <v>4651.0866816666667</v>
      </c>
      <c r="AL121" s="19">
        <f t="shared" si="51"/>
        <v>-6.7072141666667449</v>
      </c>
      <c r="AM121" s="28" t="str">
        <f t="shared" si="47"/>
        <v>Bearish</v>
      </c>
      <c r="AN121" s="28" t="str">
        <f t="shared" si="52"/>
        <v>Bearish</v>
      </c>
      <c r="AO121">
        <f>IF(Z121&lt;&gt;"",Z121,"")</f>
        <v>4660.2037866666669</v>
      </c>
      <c r="AP121">
        <f>IF(AB121&lt;&gt;"",AB121,"")</f>
        <v>4629.7543408333331</v>
      </c>
      <c r="AQ121">
        <f t="shared" si="56"/>
        <v>12</v>
      </c>
      <c r="AR121" s="16">
        <f>IF(SLOPE($AO$98:$AO$109,$AQ$98:$AQ$109)&gt;0,MIN(3,ABS(SLOPE($AO$98:$AO$109,$AQ$98:$AQ$109))),IF(SLOPE($AO$98:$AO$109,$AQ$98:$AQ$109)&lt;-0.5,-0.5,0))</f>
        <v>-0.5</v>
      </c>
      <c r="AS121" s="16">
        <f>IF(SLOPE($AP$98:$AP$109,$AQ$98:$AQ$109)&lt;0,MAX(-3,-ABS(SLOPE($AP$98:$AP$109,$AQ$98:$AQ$109))),IF(SLOPE($AP$98:$AP$109,$AQ$98:$AQ$109)&gt;0.5,0.5,0))</f>
        <v>-0.58282416666664694</v>
      </c>
      <c r="AT121" s="22">
        <f>($AO$110+(AR121*(AQ121-1)))</f>
        <v>4661.1421600000003</v>
      </c>
      <c r="AU121" s="22">
        <f>($AP$110+(AS121*(AQ121-1)))</f>
        <v>4631.748714166667</v>
      </c>
      <c r="AV121" s="18">
        <f>IF(AR121&gt;0,AT121+AR121,AT121)</f>
        <v>4661.1421600000003</v>
      </c>
      <c r="AW121" s="18">
        <f>IF(AS121&lt;0,AU121+AS121,AU121)</f>
        <v>4631.1658900000002</v>
      </c>
      <c r="AY121">
        <f t="shared" si="57"/>
        <v>0.93837333333340212</v>
      </c>
      <c r="AZ121">
        <f t="shared" si="58"/>
        <v>1.4115491666671005</v>
      </c>
      <c r="BB121" s="19">
        <f t="shared" si="53"/>
        <v>1775163300</v>
      </c>
      <c r="BC121" s="19" t="str">
        <f t="shared" si="54"/>
        <v>XAUUSD</v>
      </c>
      <c r="BD121" s="19" t="str">
        <f t="shared" si="55"/>
        <v>M5</v>
      </c>
      <c r="BE121">
        <f>V121</f>
        <v>4644.3794674999999</v>
      </c>
      <c r="BF121">
        <f>W121</f>
        <v>4651.0866816666667</v>
      </c>
      <c r="BG121">
        <f>X121</f>
        <v>4657.7479999999996</v>
      </c>
      <c r="BH121">
        <f>Y121</f>
        <v>4662.2825300000004</v>
      </c>
      <c r="BI121">
        <f t="shared" si="59"/>
        <v>4661.1421600000003</v>
      </c>
      <c r="BJ121">
        <f t="shared" si="60"/>
        <v>4631.1658900000002</v>
      </c>
    </row>
    <row r="122" spans="1:62" x14ac:dyDescent="0.55000000000000004">
      <c r="A122">
        <f>ALGLIB_SSA_XAUUSD!J122</f>
        <v>1775426400</v>
      </c>
      <c r="B122" t="str">
        <f>_xlfn.XLOOKUP($A122,ALGLIB_SSA_XAUUSD!$A$2:$A$1001,ALGLIB_SSA_XAUUSD!$B$2:$B$1001,"",0)</f>
        <v>XAUUSD</v>
      </c>
      <c r="C122" t="str">
        <f>_xlfn.XLOOKUP($A122,ALGLIB_SSA_XAUUSD!$A$2:$A$1001,ALGLIB_SSA_XAUUSD!$C$2:$C$1001,"",0)</f>
        <v>H1</v>
      </c>
      <c r="D122" s="2">
        <f>_xlfn.XLOOKUP($A122,ALGLIB_SSA_XAUUSD!$A$2:$A$1001,ALGLIB_SSA_XAUUSD!$D$2:$D$1001,"",0)</f>
        <v>4645.8100000000004</v>
      </c>
      <c r="E122" s="2">
        <f>_xlfn.XLOOKUP($A122,ALGLIB_SSA_XAUUSD!$A$2:$A$1001,ALGLIB_SSA_XAUUSD!$E$2:$E$1001,"",0)</f>
        <v>4643.6397299999999</v>
      </c>
      <c r="F122" s="2">
        <f>_xlfn.XLOOKUP($A122,ALGLIB_SSA_XAUUSD!$A$2:$A$1001,ALGLIB_SSA_XAUUSD!$F$2:$F$1001,"",0)</f>
        <v>4650.5138399999996</v>
      </c>
      <c r="G122" s="2">
        <f>_xlfn.XLOOKUP($A122,ALGLIB_SSA_XAUUSD!$A$2:$A$1001,ALGLIB_SSA_XAUUSD!$G$2:$G$1001,"",0)</f>
        <v>4659.6184800000001</v>
      </c>
      <c r="H122" s="2">
        <f>_xlfn.XLOOKUP($A122,ALGLIB_SSA_XAUUSD!$A$2:$A$1001,ALGLIB_SSA_XAUUSD!$H$2:$H$1001,"",0)</f>
        <v>4628.9902099999999</v>
      </c>
      <c r="I122" t="str">
        <f>_xlfn.XLOOKUP($A122,ALGLIB_SSA_XAUUSD!$J$2:$J$1001,ALGLIB_SSA_XAUUSD!$K$2:$K$1001,"",0)</f>
        <v>XAUUSD</v>
      </c>
      <c r="J122" t="str">
        <f>_xlfn.XLOOKUP($A122,ALGLIB_SSA_XAUUSD!$J$2:$J$1001,ALGLIB_SSA_XAUUSD!$L$2:$L$1001,"",0)</f>
        <v>M5</v>
      </c>
      <c r="K122">
        <f>_xlfn.XLOOKUP($A122,ALGLIB_SSA_XAUUSD!$J$2:$J$1001,ALGLIB_SSA_XAUUSD!$M$2:$M$1001,"",0)</f>
        <v>4637.3599999999997</v>
      </c>
      <c r="L122">
        <f>_xlfn.XLOOKUP($A122,ALGLIB_SSA_XAUUSD!$J$2:$J$1001,ALGLIB_SSA_XAUUSD!$N$2:$N$1001,"",0)</f>
        <v>4650.5617499999998</v>
      </c>
      <c r="M122">
        <f>_xlfn.XLOOKUP($A122,ALGLIB_SSA_XAUUSD!$J$2:$J$1001,ALGLIB_SSA_XAUUSD!$O$2:$O$1001,"",0)</f>
        <v>4656.4221399999997</v>
      </c>
      <c r="N122">
        <f>_xlfn.XLOOKUP($A122,ALGLIB_SSA_XAUUSD!$J$2:$J$1001,ALGLIB_SSA_XAUUSD!$P$2:$P$1001,"",0)</f>
        <v>4658.9313899999997</v>
      </c>
      <c r="O122">
        <f>_xlfn.XLOOKUP($A122,ALGLIB_SSA_XAUUSD!$J$2:$J$1001,ALGLIB_SSA_XAUUSD!$Q$2:$Q$1001,"",0)</f>
        <v>4644.8408300000001</v>
      </c>
      <c r="R122">
        <f t="shared" si="36"/>
        <v>1775426400</v>
      </c>
      <c r="S122" t="str">
        <f t="shared" si="37"/>
        <v>XAUUSD</v>
      </c>
      <c r="T122" t="str">
        <f t="shared" si="37"/>
        <v>M5</v>
      </c>
      <c r="U122">
        <f t="shared" si="37"/>
        <v>4637.3599999999997</v>
      </c>
      <c r="V122">
        <f t="shared" si="38"/>
        <v>4643.6397299999999</v>
      </c>
      <c r="W122">
        <f t="shared" si="38"/>
        <v>4650.5138399999996</v>
      </c>
      <c r="X122">
        <f t="shared" si="39"/>
        <v>4650.5617499999998</v>
      </c>
      <c r="Y122">
        <f t="shared" si="39"/>
        <v>4656.4221399999997</v>
      </c>
      <c r="Z122">
        <f t="shared" si="40"/>
        <v>4659.6184800000001</v>
      </c>
      <c r="AA122">
        <f t="shared" si="41"/>
        <v>4658.9313899999997</v>
      </c>
      <c r="AB122">
        <f t="shared" si="42"/>
        <v>4628.9902099999999</v>
      </c>
      <c r="AC122">
        <f t="shared" si="43"/>
        <v>4644.8408300000001</v>
      </c>
      <c r="AF122">
        <f t="shared" si="48"/>
        <v>1775426400</v>
      </c>
      <c r="AG122" t="str">
        <f t="shared" si="49"/>
        <v>XAUUSD</v>
      </c>
      <c r="AH122" t="str">
        <f t="shared" si="50"/>
        <v>M5</v>
      </c>
      <c r="AI122" s="19">
        <f t="shared" si="44"/>
        <v>4637.3599999999997</v>
      </c>
      <c r="AJ122" s="19">
        <f t="shared" si="45"/>
        <v>4643.6397299999999</v>
      </c>
      <c r="AK122" s="19">
        <f t="shared" si="46"/>
        <v>4650.5138399999996</v>
      </c>
      <c r="AL122" s="19">
        <f t="shared" si="51"/>
        <v>-6.8741099999997459</v>
      </c>
      <c r="AM122" s="28" t="str">
        <f t="shared" si="47"/>
        <v>Bearish</v>
      </c>
      <c r="AN122" s="28" t="str">
        <f t="shared" si="52"/>
        <v>Bearish</v>
      </c>
      <c r="AO122">
        <f>IF(Z122&lt;&gt;"",Z122,"")</f>
        <v>4659.6184800000001</v>
      </c>
      <c r="AP122">
        <f>IF(AB122&lt;&gt;"",AB122,"")</f>
        <v>4628.9902099999999</v>
      </c>
      <c r="AQ122">
        <f t="shared" si="56"/>
        <v>1</v>
      </c>
      <c r="AR122" s="17">
        <f>IF(SLOPE($AO$110:$AO$121,$AQ$110:$AQ$121)&gt;0,MIN(3,ABS(SLOPE($AO$110:$AO$121,$AQ$110:$AQ$121))),IF(SLOPE($AO$110:$AO$121,$AQ$110:$AQ$121)&lt;-0.5,-0.5,0))</f>
        <v>-0.5</v>
      </c>
      <c r="AS122" s="17">
        <f>IF(SLOPE($AP$110:$AP$121,$AQ$110:$AQ$121)&lt;0,MAX(-3,-ABS(SLOPE($AP$110:$AP$121,$AQ$110:$AQ$121))),IF(SLOPE($AP$110:$AP$121,$AQ$110:$AQ$121)&gt;0.5,0.5,0))</f>
        <v>-0.76413083333337117</v>
      </c>
      <c r="AT122" s="10">
        <f>($AO$122+(AR122*(AQ122-1)))</f>
        <v>4659.6184800000001</v>
      </c>
      <c r="AU122" s="10">
        <f>($AP$122+(AS122*(AQ122-1)))</f>
        <v>4628.9902099999999</v>
      </c>
      <c r="AV122" s="18">
        <f>IF(AR122&gt;0,AT122+AR122,AT122)</f>
        <v>4659.6184800000001</v>
      </c>
      <c r="AW122" s="18">
        <f>IF(AS122&lt;0,AU122+AS122,AU122)</f>
        <v>4628.2260791666668</v>
      </c>
      <c r="AY122">
        <f t="shared" si="57"/>
        <v>0</v>
      </c>
      <c r="AZ122">
        <f t="shared" si="58"/>
        <v>-0.76413083333318355</v>
      </c>
      <c r="BB122" s="19">
        <f t="shared" si="53"/>
        <v>1775426400</v>
      </c>
      <c r="BC122" s="19" t="str">
        <f t="shared" si="54"/>
        <v>XAUUSD</v>
      </c>
      <c r="BD122" s="19" t="str">
        <f t="shared" si="55"/>
        <v>M5</v>
      </c>
      <c r="BE122">
        <f>V122</f>
        <v>4643.6397299999999</v>
      </c>
      <c r="BF122">
        <f>W122</f>
        <v>4650.5138399999996</v>
      </c>
      <c r="BG122">
        <f>X122</f>
        <v>4650.5617499999998</v>
      </c>
      <c r="BH122">
        <f>Y122</f>
        <v>4656.4221399999997</v>
      </c>
      <c r="BI122">
        <f t="shared" si="59"/>
        <v>4659.6184800000001</v>
      </c>
      <c r="BJ122">
        <f t="shared" si="60"/>
        <v>4628.2260791666668</v>
      </c>
    </row>
    <row r="123" spans="1:62" x14ac:dyDescent="0.55000000000000004">
      <c r="A123">
        <f>ALGLIB_SSA_XAUUSD!J123</f>
        <v>1775426700</v>
      </c>
      <c r="B123" t="str">
        <f>_xlfn.XLOOKUP($A123,ALGLIB_SSA_XAUUSD!$A$2:$A$1001,ALGLIB_SSA_XAUUSD!$B$2:$B$1001,"",0)</f>
        <v/>
      </c>
      <c r="C123" t="str">
        <f>_xlfn.XLOOKUP($A123,ALGLIB_SSA_XAUUSD!$A$2:$A$1001,ALGLIB_SSA_XAUUSD!$C$2:$C$1001,"",0)</f>
        <v/>
      </c>
      <c r="D123" s="1">
        <f>D122+(D134-D122)*1/12</f>
        <v>4642.8700000000008</v>
      </c>
      <c r="E123" s="1">
        <f>E122+(E134-E122)*1/12</f>
        <v>4642.9894699999995</v>
      </c>
      <c r="F123" s="1">
        <f>F122+(F134-F122)*1/12</f>
        <v>4649.9022883333328</v>
      </c>
      <c r="G123" s="1">
        <f>G122+(G134-G122)*1/12</f>
        <v>4659.095430833333</v>
      </c>
      <c r="H123" s="1">
        <f>H122+(H134-H122)*1/12</f>
        <v>4628.3200283333335</v>
      </c>
      <c r="I123" t="str">
        <f>_xlfn.XLOOKUP($A123,ALGLIB_SSA_XAUUSD!$J$2:$J$1001,ALGLIB_SSA_XAUUSD!$K$2:$K$1001,"",0)</f>
        <v>XAUUSD</v>
      </c>
      <c r="J123" t="str">
        <f>_xlfn.XLOOKUP($A123,ALGLIB_SSA_XAUUSD!$J$2:$J$1001,ALGLIB_SSA_XAUUSD!$L$2:$L$1001,"",0)</f>
        <v>M5</v>
      </c>
      <c r="K123">
        <f>_xlfn.XLOOKUP($A123,ALGLIB_SSA_XAUUSD!$J$2:$J$1001,ALGLIB_SSA_XAUUSD!$M$2:$M$1001,"",0)</f>
        <v>4633.63</v>
      </c>
      <c r="L123">
        <f>_xlfn.XLOOKUP($A123,ALGLIB_SSA_XAUUSD!$J$2:$J$1001,ALGLIB_SSA_XAUUSD!$N$2:$N$1001,"",0)</f>
        <v>4643.8998199999996</v>
      </c>
      <c r="M123">
        <f>_xlfn.XLOOKUP($A123,ALGLIB_SSA_XAUUSD!$J$2:$J$1001,ALGLIB_SSA_XAUUSD!$O$2:$O$1001,"",0)</f>
        <v>4650.1609799999997</v>
      </c>
      <c r="N123">
        <f>_xlfn.XLOOKUP($A123,ALGLIB_SSA_XAUUSD!$J$2:$J$1001,ALGLIB_SSA_XAUUSD!$P$2:$P$1001,"",0)</f>
        <v>4652.0105800000001</v>
      </c>
      <c r="O123">
        <f>_xlfn.XLOOKUP($A123,ALGLIB_SSA_XAUUSD!$J$2:$J$1001,ALGLIB_SSA_XAUUSD!$Q$2:$Q$1001,"",0)</f>
        <v>4638.0308800000003</v>
      </c>
      <c r="R123">
        <f t="shared" si="36"/>
        <v>1775426700</v>
      </c>
      <c r="S123" t="str">
        <f t="shared" si="37"/>
        <v>XAUUSD</v>
      </c>
      <c r="T123" t="str">
        <f t="shared" si="37"/>
        <v>M5</v>
      </c>
      <c r="U123">
        <f t="shared" si="37"/>
        <v>4633.63</v>
      </c>
      <c r="V123">
        <f t="shared" si="38"/>
        <v>4642.9894699999995</v>
      </c>
      <c r="W123">
        <f t="shared" si="38"/>
        <v>4649.9022883333328</v>
      </c>
      <c r="X123">
        <f t="shared" si="39"/>
        <v>4643.8998199999996</v>
      </c>
      <c r="Y123">
        <f t="shared" si="39"/>
        <v>4650.1609799999997</v>
      </c>
      <c r="Z123">
        <f t="shared" si="40"/>
        <v>4659.095430833333</v>
      </c>
      <c r="AA123">
        <f t="shared" si="41"/>
        <v>4652.0105800000001</v>
      </c>
      <c r="AB123">
        <f t="shared" si="42"/>
        <v>4628.3200283333335</v>
      </c>
      <c r="AC123">
        <f t="shared" si="43"/>
        <v>4638.0308800000003</v>
      </c>
      <c r="AF123">
        <f t="shared" si="48"/>
        <v>1775426700</v>
      </c>
      <c r="AG123" t="str">
        <f t="shared" si="49"/>
        <v>XAUUSD</v>
      </c>
      <c r="AH123" t="str">
        <f t="shared" si="50"/>
        <v>M5</v>
      </c>
      <c r="AI123" s="19">
        <f t="shared" si="44"/>
        <v>4633.63</v>
      </c>
      <c r="AJ123" s="19">
        <f t="shared" si="45"/>
        <v>4642.9894699999995</v>
      </c>
      <c r="AK123" s="19">
        <f t="shared" si="46"/>
        <v>4649.9022883333328</v>
      </c>
      <c r="AL123" s="19">
        <f t="shared" si="51"/>
        <v>-6.9128183333332345</v>
      </c>
      <c r="AM123" s="28" t="str">
        <f t="shared" si="47"/>
        <v>Bearish</v>
      </c>
      <c r="AN123" s="28" t="str">
        <f t="shared" si="52"/>
        <v>Bearish</v>
      </c>
      <c r="AO123">
        <f>IF(Z123&lt;&gt;"",Z123,"")</f>
        <v>4659.095430833333</v>
      </c>
      <c r="AP123">
        <f>IF(AB123&lt;&gt;"",AB123,"")</f>
        <v>4628.3200283333335</v>
      </c>
      <c r="AQ123">
        <f t="shared" si="56"/>
        <v>2</v>
      </c>
      <c r="AR123" s="16">
        <f>IF(SLOPE($AO$110:$AO$121,$AQ$110:$AQ$121)&gt;0,MIN(3,ABS(SLOPE($AO$110:$AO$121,$AQ$110:$AQ$121))),IF(SLOPE($AO$110:$AO$121,$AQ$110:$AQ$121)&lt;-0.5,-0.5,0))</f>
        <v>-0.5</v>
      </c>
      <c r="AS123" s="16">
        <f>IF(SLOPE($AP$110:$AP$121,$AQ$110:$AQ$121)&lt;0,MAX(-3,-ABS(SLOPE($AP$110:$AP$121,$AQ$110:$AQ$121))),IF(SLOPE($AP$110:$AP$121,$AQ$110:$AQ$121)&gt;0.5,0.5,0))</f>
        <v>-0.76413083333337117</v>
      </c>
      <c r="AT123" s="22">
        <f>($AO$122+(AR123*(AQ123-1)))</f>
        <v>4659.1184800000001</v>
      </c>
      <c r="AU123" s="22">
        <f>($AP$122+(AS123*(AQ123-1)))</f>
        <v>4628.2260791666668</v>
      </c>
      <c r="AV123" s="18">
        <f>IF(AR123&gt;0,AT123+AR123,AT123)</f>
        <v>4659.1184800000001</v>
      </c>
      <c r="AW123" s="18">
        <f>IF(AS123&lt;0,AU123+AS123,AU123)</f>
        <v>4627.4619483333336</v>
      </c>
      <c r="AY123">
        <f t="shared" si="57"/>
        <v>2.304916666707868E-2</v>
      </c>
      <c r="AZ123">
        <f t="shared" si="58"/>
        <v>-0.85807999999997264</v>
      </c>
      <c r="BB123" s="19">
        <f t="shared" si="53"/>
        <v>1775426700</v>
      </c>
      <c r="BC123" s="19" t="str">
        <f t="shared" si="54"/>
        <v>XAUUSD</v>
      </c>
      <c r="BD123" s="19" t="str">
        <f t="shared" si="55"/>
        <v>M5</v>
      </c>
      <c r="BE123">
        <f>V123</f>
        <v>4642.9894699999995</v>
      </c>
      <c r="BF123">
        <f>W123</f>
        <v>4649.9022883333328</v>
      </c>
      <c r="BG123">
        <f>X123</f>
        <v>4643.8998199999996</v>
      </c>
      <c r="BH123">
        <f>Y123</f>
        <v>4650.1609799999997</v>
      </c>
      <c r="BI123">
        <f t="shared" si="59"/>
        <v>4659.1184800000001</v>
      </c>
      <c r="BJ123">
        <f t="shared" si="60"/>
        <v>4627.4619483333336</v>
      </c>
    </row>
    <row r="124" spans="1:62" x14ac:dyDescent="0.55000000000000004">
      <c r="A124">
        <f>ALGLIB_SSA_XAUUSD!J124</f>
        <v>1775427000</v>
      </c>
      <c r="B124" t="str">
        <f>_xlfn.XLOOKUP($A124,ALGLIB_SSA_XAUUSD!$A$2:$A$1001,ALGLIB_SSA_XAUUSD!$B$2:$B$1001,"",0)</f>
        <v/>
      </c>
      <c r="C124" t="str">
        <f>_xlfn.XLOOKUP($A124,ALGLIB_SSA_XAUUSD!$A$2:$A$1001,ALGLIB_SSA_XAUUSD!$C$2:$C$1001,"",0)</f>
        <v/>
      </c>
      <c r="D124" s="1">
        <f>D122+(D134-D122)*2/12</f>
        <v>4639.93</v>
      </c>
      <c r="E124" s="1">
        <f>E122+(E134-E122)*2/12</f>
        <v>4642.3392100000001</v>
      </c>
      <c r="F124" s="1">
        <f>F122+(F134-F122)*2/12</f>
        <v>4649.2907366666659</v>
      </c>
      <c r="G124" s="1">
        <f>G122+(G134-G122)*2/12</f>
        <v>4658.5723816666668</v>
      </c>
      <c r="H124" s="1">
        <f>H122+(H134-H122)*2/12</f>
        <v>4627.6498466666662</v>
      </c>
      <c r="I124" t="str">
        <f>_xlfn.XLOOKUP($A124,ALGLIB_SSA_XAUUSD!$J$2:$J$1001,ALGLIB_SSA_XAUUSD!$K$2:$K$1001,"",0)</f>
        <v>XAUUSD</v>
      </c>
      <c r="J124" t="str">
        <f>_xlfn.XLOOKUP($A124,ALGLIB_SSA_XAUUSD!$J$2:$J$1001,ALGLIB_SSA_XAUUSD!$L$2:$L$1001,"",0)</f>
        <v>M5</v>
      </c>
      <c r="K124">
        <f>_xlfn.XLOOKUP($A124,ALGLIB_SSA_XAUUSD!$J$2:$J$1001,ALGLIB_SSA_XAUUSD!$M$2:$M$1001,"",0)</f>
        <v>4629.97</v>
      </c>
      <c r="L124">
        <f>_xlfn.XLOOKUP($A124,ALGLIB_SSA_XAUUSD!$J$2:$J$1001,ALGLIB_SSA_XAUUSD!$N$2:$N$1001,"",0)</f>
        <v>4638.5802299999996</v>
      </c>
      <c r="M124">
        <f>_xlfn.XLOOKUP($A124,ALGLIB_SSA_XAUUSD!$J$2:$J$1001,ALGLIB_SSA_XAUUSD!$O$2:$O$1001,"",0)</f>
        <v>4644.3706000000002</v>
      </c>
      <c r="N124">
        <f>_xlfn.XLOOKUP($A124,ALGLIB_SSA_XAUUSD!$J$2:$J$1001,ALGLIB_SSA_XAUUSD!$P$2:$P$1001,"",0)</f>
        <v>4645.8410599999997</v>
      </c>
      <c r="O124">
        <f>_xlfn.XLOOKUP($A124,ALGLIB_SSA_XAUUSD!$J$2:$J$1001,ALGLIB_SSA_XAUUSD!$Q$2:$Q$1001,"",0)</f>
        <v>4632.5402100000001</v>
      </c>
      <c r="R124">
        <f t="shared" si="36"/>
        <v>1775427000</v>
      </c>
      <c r="S124" t="str">
        <f t="shared" si="37"/>
        <v>XAUUSD</v>
      </c>
      <c r="T124" t="str">
        <f t="shared" si="37"/>
        <v>M5</v>
      </c>
      <c r="U124">
        <f t="shared" si="37"/>
        <v>4629.97</v>
      </c>
      <c r="V124">
        <f t="shared" si="38"/>
        <v>4642.3392100000001</v>
      </c>
      <c r="W124">
        <f t="shared" si="38"/>
        <v>4649.2907366666659</v>
      </c>
      <c r="X124">
        <f t="shared" si="39"/>
        <v>4638.5802299999996</v>
      </c>
      <c r="Y124">
        <f t="shared" si="39"/>
        <v>4644.3706000000002</v>
      </c>
      <c r="Z124">
        <f t="shared" si="40"/>
        <v>4658.5723816666668</v>
      </c>
      <c r="AA124">
        <f t="shared" si="41"/>
        <v>4645.8410599999997</v>
      </c>
      <c r="AB124">
        <f t="shared" si="42"/>
        <v>4627.6498466666662</v>
      </c>
      <c r="AC124">
        <f t="shared" si="43"/>
        <v>4632.5402100000001</v>
      </c>
      <c r="AF124">
        <f t="shared" si="48"/>
        <v>1775427000</v>
      </c>
      <c r="AG124" t="str">
        <f t="shared" si="49"/>
        <v>XAUUSD</v>
      </c>
      <c r="AH124" t="str">
        <f t="shared" si="50"/>
        <v>M5</v>
      </c>
      <c r="AI124" s="19">
        <f t="shared" si="44"/>
        <v>4629.97</v>
      </c>
      <c r="AJ124" s="19">
        <f t="shared" si="45"/>
        <v>4642.3392100000001</v>
      </c>
      <c r="AK124" s="19">
        <f t="shared" si="46"/>
        <v>4649.2907366666659</v>
      </c>
      <c r="AL124" s="19">
        <f t="shared" si="51"/>
        <v>-6.9515266666658135</v>
      </c>
      <c r="AM124" s="28" t="str">
        <f t="shared" si="47"/>
        <v>Bearish</v>
      </c>
      <c r="AN124" s="28" t="str">
        <f t="shared" si="52"/>
        <v>Bearish</v>
      </c>
      <c r="AO124">
        <f>IF(Z124&lt;&gt;"",Z124,"")</f>
        <v>4658.5723816666668</v>
      </c>
      <c r="AP124">
        <f>IF(AB124&lt;&gt;"",AB124,"")</f>
        <v>4627.6498466666662</v>
      </c>
      <c r="AQ124">
        <f t="shared" si="56"/>
        <v>3</v>
      </c>
      <c r="AR124" s="16">
        <f>IF(SLOPE($AO$110:$AO$121,$AQ$110:$AQ$121)&gt;0,MIN(3,ABS(SLOPE($AO$110:$AO$121,$AQ$110:$AQ$121))),IF(SLOPE($AO$110:$AO$121,$AQ$110:$AQ$121)&lt;-0.5,-0.5,0))</f>
        <v>-0.5</v>
      </c>
      <c r="AS124" s="16">
        <f>IF(SLOPE($AP$110:$AP$121,$AQ$110:$AQ$121)&lt;0,MAX(-3,-ABS(SLOPE($AP$110:$AP$121,$AQ$110:$AQ$121))),IF(SLOPE($AP$110:$AP$121,$AQ$110:$AQ$121)&gt;0.5,0.5,0))</f>
        <v>-0.76413083333337117</v>
      </c>
      <c r="AT124" s="22">
        <f>($AO$122+(AR124*(AQ124-1)))</f>
        <v>4658.6184800000001</v>
      </c>
      <c r="AU124" s="22">
        <f>($AP$122+(AS124*(AQ124-1)))</f>
        <v>4627.4619483333336</v>
      </c>
      <c r="AV124" s="18">
        <f>IF(AR124&gt;0,AT124+AR124,AT124)</f>
        <v>4658.6184800000001</v>
      </c>
      <c r="AW124" s="18">
        <f>IF(AS124&lt;0,AU124+AS124,AU124)</f>
        <v>4626.6978175000004</v>
      </c>
      <c r="AY124">
        <f t="shared" si="57"/>
        <v>4.6098333333247865E-2</v>
      </c>
      <c r="AZ124">
        <f t="shared" si="58"/>
        <v>-0.95202916666585224</v>
      </c>
      <c r="BB124" s="19">
        <f t="shared" si="53"/>
        <v>1775427000</v>
      </c>
      <c r="BC124" s="19" t="str">
        <f t="shared" si="54"/>
        <v>XAUUSD</v>
      </c>
      <c r="BD124" s="19" t="str">
        <f t="shared" si="55"/>
        <v>M5</v>
      </c>
      <c r="BE124">
        <f>V124</f>
        <v>4642.3392100000001</v>
      </c>
      <c r="BF124">
        <f>W124</f>
        <v>4649.2907366666659</v>
      </c>
      <c r="BG124">
        <f>X124</f>
        <v>4638.5802299999996</v>
      </c>
      <c r="BH124">
        <f>Y124</f>
        <v>4644.3706000000002</v>
      </c>
      <c r="BI124">
        <f t="shared" si="59"/>
        <v>4658.6184800000001</v>
      </c>
      <c r="BJ124">
        <f t="shared" si="60"/>
        <v>4626.6978175000004</v>
      </c>
    </row>
    <row r="125" spans="1:62" x14ac:dyDescent="0.55000000000000004">
      <c r="A125">
        <f>ALGLIB_SSA_XAUUSD!J125</f>
        <v>1775427300</v>
      </c>
      <c r="B125" t="str">
        <f>_xlfn.XLOOKUP($A125,ALGLIB_SSA_XAUUSD!$A$2:$A$1001,ALGLIB_SSA_XAUUSD!$B$2:$B$1001,"",0)</f>
        <v/>
      </c>
      <c r="C125" t="str">
        <f>_xlfn.XLOOKUP($A125,ALGLIB_SSA_XAUUSD!$A$2:$A$1001,ALGLIB_SSA_XAUUSD!$C$2:$C$1001,"",0)</f>
        <v/>
      </c>
      <c r="D125" s="1">
        <f>D122+(D134-D122)*3/12</f>
        <v>4636.99</v>
      </c>
      <c r="E125" s="1">
        <f>E122+(E134-E122)*3/12</f>
        <v>4641.6889499999997</v>
      </c>
      <c r="F125" s="1">
        <f>F122+(F134-F122)*3/12</f>
        <v>4648.679185</v>
      </c>
      <c r="G125" s="1">
        <f>G122+(G134-G122)*3/12</f>
        <v>4658.0493324999998</v>
      </c>
      <c r="H125" s="1">
        <f>H122+(H134-H122)*3/12</f>
        <v>4626.9796649999998</v>
      </c>
      <c r="I125" t="str">
        <f>_xlfn.XLOOKUP($A125,ALGLIB_SSA_XAUUSD!$J$2:$J$1001,ALGLIB_SSA_XAUUSD!$K$2:$K$1001,"",0)</f>
        <v>XAUUSD</v>
      </c>
      <c r="J125" t="str">
        <f>_xlfn.XLOOKUP($A125,ALGLIB_SSA_XAUUSD!$J$2:$J$1001,ALGLIB_SSA_XAUUSD!$L$2:$L$1001,"",0)</f>
        <v>M5</v>
      </c>
      <c r="K125">
        <f>_xlfn.XLOOKUP($A125,ALGLIB_SSA_XAUUSD!$J$2:$J$1001,ALGLIB_SSA_XAUUSD!$M$2:$M$1001,"",0)</f>
        <v>4635.7700000000004</v>
      </c>
      <c r="L125">
        <f>_xlfn.XLOOKUP($A125,ALGLIB_SSA_XAUUSD!$J$2:$J$1001,ALGLIB_SSA_XAUUSD!$N$2:$N$1001,"",0)</f>
        <v>4635.1809899999998</v>
      </c>
      <c r="M125">
        <f>_xlfn.XLOOKUP($A125,ALGLIB_SSA_XAUUSD!$J$2:$J$1001,ALGLIB_SSA_XAUUSD!$O$2:$O$1001,"",0)</f>
        <v>4639.7758000000003</v>
      </c>
      <c r="N125">
        <f>_xlfn.XLOOKUP($A125,ALGLIB_SSA_XAUUSD!$J$2:$J$1001,ALGLIB_SSA_XAUUSD!$P$2:$P$1001,"",0)</f>
        <v>4641.2815499999997</v>
      </c>
      <c r="O125">
        <f>_xlfn.XLOOKUP($A125,ALGLIB_SSA_XAUUSD!$J$2:$J$1001,ALGLIB_SSA_XAUUSD!$Q$2:$Q$1001,"",0)</f>
        <v>4629.0387499999997</v>
      </c>
      <c r="R125">
        <f t="shared" si="36"/>
        <v>1775427300</v>
      </c>
      <c r="S125" t="str">
        <f t="shared" si="37"/>
        <v>XAUUSD</v>
      </c>
      <c r="T125" t="str">
        <f t="shared" si="37"/>
        <v>M5</v>
      </c>
      <c r="U125">
        <f t="shared" si="37"/>
        <v>4635.7700000000004</v>
      </c>
      <c r="V125">
        <f t="shared" si="38"/>
        <v>4641.6889499999997</v>
      </c>
      <c r="W125">
        <f t="shared" si="38"/>
        <v>4648.679185</v>
      </c>
      <c r="X125">
        <f t="shared" si="39"/>
        <v>4635.1809899999998</v>
      </c>
      <c r="Y125">
        <f t="shared" si="39"/>
        <v>4639.7758000000003</v>
      </c>
      <c r="Z125">
        <f t="shared" si="40"/>
        <v>4658.0493324999998</v>
      </c>
      <c r="AA125">
        <f t="shared" si="41"/>
        <v>4641.2815499999997</v>
      </c>
      <c r="AB125">
        <f t="shared" si="42"/>
        <v>4626.9796649999998</v>
      </c>
      <c r="AC125">
        <f t="shared" si="43"/>
        <v>4629.0387499999997</v>
      </c>
      <c r="AF125">
        <f t="shared" si="48"/>
        <v>1775427300</v>
      </c>
      <c r="AG125" t="str">
        <f t="shared" si="49"/>
        <v>XAUUSD</v>
      </c>
      <c r="AH125" t="str">
        <f t="shared" si="50"/>
        <v>M5</v>
      </c>
      <c r="AI125" s="19">
        <f t="shared" si="44"/>
        <v>4635.7700000000004</v>
      </c>
      <c r="AJ125" s="19">
        <f t="shared" si="45"/>
        <v>4641.6889499999997</v>
      </c>
      <c r="AK125" s="19">
        <f t="shared" si="46"/>
        <v>4648.679185</v>
      </c>
      <c r="AL125" s="19">
        <f t="shared" si="51"/>
        <v>-6.9902350000002116</v>
      </c>
      <c r="AM125" s="28" t="str">
        <f t="shared" si="47"/>
        <v>Bearish</v>
      </c>
      <c r="AN125" s="28" t="str">
        <f t="shared" si="52"/>
        <v>Bearish</v>
      </c>
      <c r="AO125">
        <f>IF(Z125&lt;&gt;"",Z125,"")</f>
        <v>4658.0493324999998</v>
      </c>
      <c r="AP125">
        <f>IF(AB125&lt;&gt;"",AB125,"")</f>
        <v>4626.9796649999998</v>
      </c>
      <c r="AQ125">
        <f t="shared" si="56"/>
        <v>4</v>
      </c>
      <c r="AR125" s="16">
        <f>IF(SLOPE($AO$110:$AO$121,$AQ$110:$AQ$121)&gt;0,MIN(3,ABS(SLOPE($AO$110:$AO$121,$AQ$110:$AQ$121))),IF(SLOPE($AO$110:$AO$121,$AQ$110:$AQ$121)&lt;-0.5,-0.5,0))</f>
        <v>-0.5</v>
      </c>
      <c r="AS125" s="16">
        <f>IF(SLOPE($AP$110:$AP$121,$AQ$110:$AQ$121)&lt;0,MAX(-3,-ABS(SLOPE($AP$110:$AP$121,$AQ$110:$AQ$121))),IF(SLOPE($AP$110:$AP$121,$AQ$110:$AQ$121)&gt;0.5,0.5,0))</f>
        <v>-0.76413083333337117</v>
      </c>
      <c r="AT125" s="22">
        <f>($AO$122+(AR125*(AQ125-1)))</f>
        <v>4658.1184800000001</v>
      </c>
      <c r="AU125" s="22">
        <f>($AP$122+(AS125*(AQ125-1)))</f>
        <v>4626.6978174999995</v>
      </c>
      <c r="AV125" s="18">
        <f>IF(AR125&gt;0,AT125+AR125,AT125)</f>
        <v>4658.1184800000001</v>
      </c>
      <c r="AW125" s="18">
        <f>IF(AS125&lt;0,AU125+AS125,AU125)</f>
        <v>4625.9336866666663</v>
      </c>
      <c r="AY125">
        <f t="shared" si="57"/>
        <v>6.9147500000326545E-2</v>
      </c>
      <c r="AZ125">
        <f t="shared" si="58"/>
        <v>-1.0459783333335508</v>
      </c>
      <c r="BB125" s="19">
        <f t="shared" si="53"/>
        <v>1775427300</v>
      </c>
      <c r="BC125" s="19" t="str">
        <f t="shared" si="54"/>
        <v>XAUUSD</v>
      </c>
      <c r="BD125" s="19" t="str">
        <f t="shared" si="55"/>
        <v>M5</v>
      </c>
      <c r="BE125">
        <f>V125</f>
        <v>4641.6889499999997</v>
      </c>
      <c r="BF125">
        <f>W125</f>
        <v>4648.679185</v>
      </c>
      <c r="BG125">
        <f>X125</f>
        <v>4635.1809899999998</v>
      </c>
      <c r="BH125">
        <f>Y125</f>
        <v>4639.7758000000003</v>
      </c>
      <c r="BI125">
        <f t="shared" si="59"/>
        <v>4658.1184800000001</v>
      </c>
      <c r="BJ125">
        <f t="shared" si="60"/>
        <v>4625.9336866666663</v>
      </c>
    </row>
    <row r="126" spans="1:62" x14ac:dyDescent="0.55000000000000004">
      <c r="A126">
        <f>ALGLIB_SSA_XAUUSD!J126</f>
        <v>1775427600</v>
      </c>
      <c r="B126" t="str">
        <f>_xlfn.XLOOKUP($A126,ALGLIB_SSA_XAUUSD!$A$2:$A$1001,ALGLIB_SSA_XAUUSD!$B$2:$B$1001,"",0)</f>
        <v/>
      </c>
      <c r="C126" t="str">
        <f>_xlfn.XLOOKUP($A126,ALGLIB_SSA_XAUUSD!$A$2:$A$1001,ALGLIB_SSA_XAUUSD!$C$2:$C$1001,"",0)</f>
        <v/>
      </c>
      <c r="D126" s="1">
        <f>D122+(D134-D122)*4/12</f>
        <v>4634.05</v>
      </c>
      <c r="E126" s="1">
        <f>E122+(E134-E122)*4/12</f>
        <v>4641.0386900000003</v>
      </c>
      <c r="F126" s="1">
        <f>F122+(F134-F122)*4/12</f>
        <v>4648.0676333333331</v>
      </c>
      <c r="G126" s="1">
        <f>G122+(G134-G122)*4/12</f>
        <v>4657.5262833333336</v>
      </c>
      <c r="H126" s="1">
        <f>H122+(H134-H122)*4/12</f>
        <v>4626.3094833333334</v>
      </c>
      <c r="I126" t="str">
        <f>_xlfn.XLOOKUP($A126,ALGLIB_SSA_XAUUSD!$J$2:$J$1001,ALGLIB_SSA_XAUUSD!$K$2:$K$1001,"",0)</f>
        <v>XAUUSD</v>
      </c>
      <c r="J126" t="str">
        <f>_xlfn.XLOOKUP($A126,ALGLIB_SSA_XAUUSD!$J$2:$J$1001,ALGLIB_SSA_XAUUSD!$L$2:$L$1001,"",0)</f>
        <v>M5</v>
      </c>
      <c r="K126">
        <f>_xlfn.XLOOKUP($A126,ALGLIB_SSA_XAUUSD!$J$2:$J$1001,ALGLIB_SSA_XAUUSD!$M$2:$M$1001,"",0)</f>
        <v>4641.3500000000004</v>
      </c>
      <c r="L126">
        <f>_xlfn.XLOOKUP($A126,ALGLIB_SSA_XAUUSD!$J$2:$J$1001,ALGLIB_SSA_XAUUSD!$N$2:$N$1001,"",0)</f>
        <v>4633.7358199999999</v>
      </c>
      <c r="M126">
        <f>_xlfn.XLOOKUP($A126,ALGLIB_SSA_XAUUSD!$J$2:$J$1001,ALGLIB_SSA_XAUUSD!$O$2:$O$1001,"",0)</f>
        <v>4636.7558099999997</v>
      </c>
      <c r="N126">
        <f>_xlfn.XLOOKUP($A126,ALGLIB_SSA_XAUUSD!$J$2:$J$1001,ALGLIB_SSA_XAUUSD!$P$2:$P$1001,"",0)</f>
        <v>4638.7064200000004</v>
      </c>
      <c r="O126">
        <f>_xlfn.XLOOKUP($A126,ALGLIB_SSA_XAUUSD!$J$2:$J$1001,ALGLIB_SSA_XAUUSD!$Q$2:$Q$1001,"",0)</f>
        <v>4627.1490000000003</v>
      </c>
      <c r="R126">
        <f t="shared" si="36"/>
        <v>1775427600</v>
      </c>
      <c r="S126" t="str">
        <f t="shared" si="37"/>
        <v>XAUUSD</v>
      </c>
      <c r="T126" t="str">
        <f t="shared" si="37"/>
        <v>M5</v>
      </c>
      <c r="U126">
        <f t="shared" si="37"/>
        <v>4641.3500000000004</v>
      </c>
      <c r="V126">
        <f t="shared" si="38"/>
        <v>4641.0386900000003</v>
      </c>
      <c r="W126">
        <f t="shared" si="38"/>
        <v>4648.0676333333331</v>
      </c>
      <c r="X126">
        <f t="shared" si="39"/>
        <v>4633.7358199999999</v>
      </c>
      <c r="Y126">
        <f t="shared" si="39"/>
        <v>4636.7558099999997</v>
      </c>
      <c r="Z126">
        <f t="shared" si="40"/>
        <v>4657.5262833333336</v>
      </c>
      <c r="AA126">
        <f t="shared" si="41"/>
        <v>4638.7064200000004</v>
      </c>
      <c r="AB126">
        <f t="shared" si="42"/>
        <v>4626.3094833333334</v>
      </c>
      <c r="AC126">
        <f t="shared" si="43"/>
        <v>4627.1490000000003</v>
      </c>
      <c r="AF126">
        <f t="shared" si="48"/>
        <v>1775427600</v>
      </c>
      <c r="AG126" t="str">
        <f t="shared" si="49"/>
        <v>XAUUSD</v>
      </c>
      <c r="AH126" t="str">
        <f t="shared" si="50"/>
        <v>M5</v>
      </c>
      <c r="AI126" s="19">
        <f t="shared" si="44"/>
        <v>4641.3500000000004</v>
      </c>
      <c r="AJ126" s="19">
        <f t="shared" si="45"/>
        <v>4641.0386900000003</v>
      </c>
      <c r="AK126" s="19">
        <f t="shared" si="46"/>
        <v>4648.0676333333331</v>
      </c>
      <c r="AL126" s="19">
        <f t="shared" si="51"/>
        <v>-7.0289433333327906</v>
      </c>
      <c r="AM126" s="28" t="str">
        <f t="shared" si="47"/>
        <v>Bearish</v>
      </c>
      <c r="AN126" s="28" t="str">
        <f t="shared" si="52"/>
        <v>Bearish</v>
      </c>
      <c r="AO126">
        <f>IF(Z126&lt;&gt;"",Z126,"")</f>
        <v>4657.5262833333336</v>
      </c>
      <c r="AP126">
        <f>IF(AB126&lt;&gt;"",AB126,"")</f>
        <v>4626.3094833333334</v>
      </c>
      <c r="AQ126">
        <f t="shared" si="56"/>
        <v>5</v>
      </c>
      <c r="AR126" s="16">
        <f>IF(SLOPE($AO$110:$AO$121,$AQ$110:$AQ$121)&gt;0,MIN(3,ABS(SLOPE($AO$110:$AO$121,$AQ$110:$AQ$121))),IF(SLOPE($AO$110:$AO$121,$AQ$110:$AQ$121)&lt;-0.5,-0.5,0))</f>
        <v>-0.5</v>
      </c>
      <c r="AS126" s="16">
        <f>IF(SLOPE($AP$110:$AP$121,$AQ$110:$AQ$121)&lt;0,MAX(-3,-ABS(SLOPE($AP$110:$AP$121,$AQ$110:$AQ$121))),IF(SLOPE($AP$110:$AP$121,$AQ$110:$AQ$121)&gt;0.5,0.5,0))</f>
        <v>-0.76413083333337117</v>
      </c>
      <c r="AT126" s="22">
        <f>($AO$122+(AR126*(AQ126-1)))</f>
        <v>4657.6184800000001</v>
      </c>
      <c r="AU126" s="22">
        <f>($AP$122+(AS126*(AQ126-1)))</f>
        <v>4625.9336866666663</v>
      </c>
      <c r="AV126" s="18">
        <f>IF(AR126&gt;0,AT126+AR126,AT126)</f>
        <v>4657.6184800000001</v>
      </c>
      <c r="AW126" s="18">
        <f>IF(AS126&lt;0,AU126+AS126,AU126)</f>
        <v>4625.1695558333331</v>
      </c>
      <c r="AY126">
        <f t="shared" si="57"/>
        <v>9.219666666649573E-2</v>
      </c>
      <c r="AZ126">
        <f t="shared" si="58"/>
        <v>-1.1399275000003399</v>
      </c>
      <c r="BB126" s="19">
        <f t="shared" si="53"/>
        <v>1775427600</v>
      </c>
      <c r="BC126" s="19" t="str">
        <f t="shared" si="54"/>
        <v>XAUUSD</v>
      </c>
      <c r="BD126" s="19" t="str">
        <f t="shared" si="55"/>
        <v>M5</v>
      </c>
      <c r="BE126">
        <f>V126</f>
        <v>4641.0386900000003</v>
      </c>
      <c r="BF126">
        <f>W126</f>
        <v>4648.0676333333331</v>
      </c>
      <c r="BG126">
        <f>X126</f>
        <v>4633.7358199999999</v>
      </c>
      <c r="BH126">
        <f>Y126</f>
        <v>4636.7558099999997</v>
      </c>
      <c r="BI126">
        <f t="shared" si="59"/>
        <v>4657.6184800000001</v>
      </c>
      <c r="BJ126">
        <f t="shared" si="60"/>
        <v>4625.1695558333331</v>
      </c>
    </row>
    <row r="127" spans="1:62" x14ac:dyDescent="0.55000000000000004">
      <c r="A127">
        <f>ALGLIB_SSA_XAUUSD!J127</f>
        <v>1775427900</v>
      </c>
      <c r="B127" t="str">
        <f>_xlfn.XLOOKUP($A127,ALGLIB_SSA_XAUUSD!$A$2:$A$1001,ALGLIB_SSA_XAUUSD!$B$2:$B$1001,"",0)</f>
        <v/>
      </c>
      <c r="C127" t="str">
        <f>_xlfn.XLOOKUP($A127,ALGLIB_SSA_XAUUSD!$A$2:$A$1001,ALGLIB_SSA_XAUUSD!$C$2:$C$1001,"",0)</f>
        <v/>
      </c>
      <c r="D127" s="1">
        <f>D122+(D134-D122)*5/12</f>
        <v>4631.1100000000006</v>
      </c>
      <c r="E127" s="1">
        <f>E122+(E134-E122)*5/12</f>
        <v>4640.38843</v>
      </c>
      <c r="F127" s="1">
        <f>F122+(F134-F122)*5/12</f>
        <v>4647.4560816666663</v>
      </c>
      <c r="G127" s="1">
        <f>G122+(G134-G122)*5/12</f>
        <v>4657.0032341666665</v>
      </c>
      <c r="H127" s="1">
        <f>H122+(H134-H122)*5/12</f>
        <v>4625.6393016666661</v>
      </c>
      <c r="I127" t="str">
        <f>_xlfn.XLOOKUP($A127,ALGLIB_SSA_XAUUSD!$J$2:$J$1001,ALGLIB_SSA_XAUUSD!$K$2:$K$1001,"",0)</f>
        <v>XAUUSD</v>
      </c>
      <c r="J127" t="str">
        <f>_xlfn.XLOOKUP($A127,ALGLIB_SSA_XAUUSD!$J$2:$J$1001,ALGLIB_SSA_XAUUSD!$L$2:$L$1001,"",0)</f>
        <v>M5</v>
      </c>
      <c r="K127">
        <f>_xlfn.XLOOKUP($A127,ALGLIB_SSA_XAUUSD!$J$2:$J$1001,ALGLIB_SSA_XAUUSD!$M$2:$M$1001,"",0)</f>
        <v>4635.96</v>
      </c>
      <c r="L127">
        <f>_xlfn.XLOOKUP($A127,ALGLIB_SSA_XAUUSD!$J$2:$J$1001,ALGLIB_SSA_XAUUSD!$N$2:$N$1001,"",0)</f>
        <v>4633.9632600000004</v>
      </c>
      <c r="M127">
        <f>_xlfn.XLOOKUP($A127,ALGLIB_SSA_XAUUSD!$J$2:$J$1001,ALGLIB_SSA_XAUUSD!$O$2:$O$1001,"",0)</f>
        <v>4635.3595400000004</v>
      </c>
      <c r="N127">
        <f>_xlfn.XLOOKUP($A127,ALGLIB_SSA_XAUUSD!$J$2:$J$1001,ALGLIB_SSA_XAUUSD!$P$2:$P$1001,"",0)</f>
        <v>4638.2820599999995</v>
      </c>
      <c r="O127">
        <f>_xlfn.XLOOKUP($A127,ALGLIB_SSA_XAUUSD!$J$2:$J$1001,ALGLIB_SSA_XAUUSD!$Q$2:$Q$1001,"",0)</f>
        <v>4626.52934</v>
      </c>
      <c r="R127">
        <f t="shared" si="36"/>
        <v>1775427900</v>
      </c>
      <c r="S127" t="str">
        <f t="shared" si="37"/>
        <v>XAUUSD</v>
      </c>
      <c r="T127" t="str">
        <f t="shared" si="37"/>
        <v>M5</v>
      </c>
      <c r="U127">
        <f t="shared" si="37"/>
        <v>4635.96</v>
      </c>
      <c r="V127">
        <f t="shared" si="38"/>
        <v>4640.38843</v>
      </c>
      <c r="W127">
        <f t="shared" si="38"/>
        <v>4647.4560816666663</v>
      </c>
      <c r="X127">
        <f t="shared" si="39"/>
        <v>4633.9632600000004</v>
      </c>
      <c r="Y127">
        <f t="shared" si="39"/>
        <v>4635.3595400000004</v>
      </c>
      <c r="Z127">
        <f t="shared" si="40"/>
        <v>4657.0032341666665</v>
      </c>
      <c r="AA127">
        <f t="shared" si="41"/>
        <v>4638.2820599999995</v>
      </c>
      <c r="AB127">
        <f t="shared" si="42"/>
        <v>4625.6393016666661</v>
      </c>
      <c r="AC127">
        <f t="shared" si="43"/>
        <v>4626.52934</v>
      </c>
      <c r="AF127">
        <f t="shared" si="48"/>
        <v>1775427900</v>
      </c>
      <c r="AG127" t="str">
        <f t="shared" si="49"/>
        <v>XAUUSD</v>
      </c>
      <c r="AH127" t="str">
        <f t="shared" si="50"/>
        <v>M5</v>
      </c>
      <c r="AI127" s="19">
        <f t="shared" si="44"/>
        <v>4635.96</v>
      </c>
      <c r="AJ127" s="19">
        <f t="shared" si="45"/>
        <v>4640.38843</v>
      </c>
      <c r="AK127" s="19">
        <f t="shared" si="46"/>
        <v>4647.4560816666663</v>
      </c>
      <c r="AL127" s="19">
        <f t="shared" si="51"/>
        <v>-7.0676516666662792</v>
      </c>
      <c r="AM127" s="28" t="str">
        <f t="shared" si="47"/>
        <v>Bearish</v>
      </c>
      <c r="AN127" s="28" t="str">
        <f t="shared" si="52"/>
        <v>Bearish</v>
      </c>
      <c r="AO127">
        <f>IF(Z127&lt;&gt;"",Z127,"")</f>
        <v>4657.0032341666665</v>
      </c>
      <c r="AP127">
        <f>IF(AB127&lt;&gt;"",AB127,"")</f>
        <v>4625.6393016666661</v>
      </c>
      <c r="AQ127">
        <f t="shared" si="56"/>
        <v>6</v>
      </c>
      <c r="AR127" s="16">
        <f>IF(SLOPE($AO$110:$AO$121,$AQ$110:$AQ$121)&gt;0,MIN(3,ABS(SLOPE($AO$110:$AO$121,$AQ$110:$AQ$121))),IF(SLOPE($AO$110:$AO$121,$AQ$110:$AQ$121)&lt;-0.5,-0.5,0))</f>
        <v>-0.5</v>
      </c>
      <c r="AS127" s="16">
        <f>IF(SLOPE($AP$110:$AP$121,$AQ$110:$AQ$121)&lt;0,MAX(-3,-ABS(SLOPE($AP$110:$AP$121,$AQ$110:$AQ$121))),IF(SLOPE($AP$110:$AP$121,$AQ$110:$AQ$121)&gt;0.5,0.5,0))</f>
        <v>-0.76413083333337117</v>
      </c>
      <c r="AT127" s="22">
        <f>($AO$122+(AR127*(AQ127-1)))</f>
        <v>4657.1184800000001</v>
      </c>
      <c r="AU127" s="22">
        <f>($AP$122+(AS127*(AQ127-1)))</f>
        <v>4625.1695558333331</v>
      </c>
      <c r="AV127" s="18">
        <f>IF(AR127&gt;0,AT127+AR127,AT127)</f>
        <v>4657.1184800000001</v>
      </c>
      <c r="AW127" s="18">
        <f>IF(AS127&lt;0,AU127+AS127,AU127)</f>
        <v>4624.4054249999999</v>
      </c>
      <c r="AY127">
        <f t="shared" si="57"/>
        <v>0.11524583333357441</v>
      </c>
      <c r="AZ127">
        <f t="shared" si="58"/>
        <v>-1.2338766666662195</v>
      </c>
      <c r="BB127" s="19">
        <f t="shared" si="53"/>
        <v>1775427900</v>
      </c>
      <c r="BC127" s="19" t="str">
        <f t="shared" si="54"/>
        <v>XAUUSD</v>
      </c>
      <c r="BD127" s="19" t="str">
        <f t="shared" si="55"/>
        <v>M5</v>
      </c>
      <c r="BE127">
        <f>V127</f>
        <v>4640.38843</v>
      </c>
      <c r="BF127">
        <f>W127</f>
        <v>4647.4560816666663</v>
      </c>
      <c r="BG127">
        <f>X127</f>
        <v>4633.9632600000004</v>
      </c>
      <c r="BH127">
        <f>Y127</f>
        <v>4635.3595400000004</v>
      </c>
      <c r="BI127">
        <f t="shared" si="59"/>
        <v>4657.1184800000001</v>
      </c>
      <c r="BJ127">
        <f t="shared" si="60"/>
        <v>4624.4054249999999</v>
      </c>
    </row>
    <row r="128" spans="1:62" x14ac:dyDescent="0.55000000000000004">
      <c r="A128">
        <f>ALGLIB_SSA_XAUUSD!J128</f>
        <v>1775428200</v>
      </c>
      <c r="B128" t="str">
        <f>_xlfn.XLOOKUP($A128,ALGLIB_SSA_XAUUSD!$A$2:$A$1001,ALGLIB_SSA_XAUUSD!$B$2:$B$1001,"",0)</f>
        <v/>
      </c>
      <c r="C128" t="str">
        <f>_xlfn.XLOOKUP($A128,ALGLIB_SSA_XAUUSD!$A$2:$A$1001,ALGLIB_SSA_XAUUSD!$C$2:$C$1001,"",0)</f>
        <v/>
      </c>
      <c r="D128" s="1">
        <f>D122+(D134-D122)*6/12</f>
        <v>4628.17</v>
      </c>
      <c r="E128" s="1">
        <f>E122+(E134-E122)*6/12</f>
        <v>4639.7381700000005</v>
      </c>
      <c r="F128" s="1">
        <f>F122+(F134-F122)*6/12</f>
        <v>4646.8445300000003</v>
      </c>
      <c r="G128" s="1">
        <f>G122+(G134-G122)*6/12</f>
        <v>4656.4801850000003</v>
      </c>
      <c r="H128" s="1">
        <f>H122+(H134-H122)*6/12</f>
        <v>4624.9691199999997</v>
      </c>
      <c r="I128" t="str">
        <f>_xlfn.XLOOKUP($A128,ALGLIB_SSA_XAUUSD!$J$2:$J$1001,ALGLIB_SSA_XAUUSD!$K$2:$K$1001,"",0)</f>
        <v>XAUUSD</v>
      </c>
      <c r="J128" t="str">
        <f>_xlfn.XLOOKUP($A128,ALGLIB_SSA_XAUUSD!$J$2:$J$1001,ALGLIB_SSA_XAUUSD!$L$2:$L$1001,"",0)</f>
        <v>M5</v>
      </c>
      <c r="K128">
        <f>_xlfn.XLOOKUP($A128,ALGLIB_SSA_XAUUSD!$J$2:$J$1001,ALGLIB_SSA_XAUUSD!$M$2:$M$1001,"",0)</f>
        <v>4634.46</v>
      </c>
      <c r="L128">
        <f>_xlfn.XLOOKUP($A128,ALGLIB_SSA_XAUUSD!$J$2:$J$1001,ALGLIB_SSA_XAUUSD!$N$2:$N$1001,"",0)</f>
        <v>4635.5799699999998</v>
      </c>
      <c r="M128">
        <f>_xlfn.XLOOKUP($A128,ALGLIB_SSA_XAUUSD!$J$2:$J$1001,ALGLIB_SSA_XAUUSD!$O$2:$O$1001,"",0)</f>
        <v>4635.46976</v>
      </c>
      <c r="N128">
        <f>_xlfn.XLOOKUP($A128,ALGLIB_SSA_XAUUSD!$J$2:$J$1001,ALGLIB_SSA_XAUUSD!$P$2:$P$1001,"",0)</f>
        <v>4639.8127599999998</v>
      </c>
      <c r="O128">
        <f>_xlfn.XLOOKUP($A128,ALGLIB_SSA_XAUUSD!$J$2:$J$1001,ALGLIB_SSA_XAUUSD!$Q$2:$Q$1001,"",0)</f>
        <v>4626.7584900000002</v>
      </c>
      <c r="R128">
        <f t="shared" si="36"/>
        <v>1775428200</v>
      </c>
      <c r="S128" t="str">
        <f t="shared" si="37"/>
        <v>XAUUSD</v>
      </c>
      <c r="T128" t="str">
        <f t="shared" si="37"/>
        <v>M5</v>
      </c>
      <c r="U128">
        <f t="shared" si="37"/>
        <v>4634.46</v>
      </c>
      <c r="V128">
        <f t="shared" si="38"/>
        <v>4639.7381700000005</v>
      </c>
      <c r="W128">
        <f t="shared" si="38"/>
        <v>4646.8445300000003</v>
      </c>
      <c r="X128">
        <f t="shared" si="39"/>
        <v>4635.5799699999998</v>
      </c>
      <c r="Y128">
        <f t="shared" si="39"/>
        <v>4635.46976</v>
      </c>
      <c r="Z128">
        <f t="shared" si="40"/>
        <v>4656.4801850000003</v>
      </c>
      <c r="AA128">
        <f t="shared" si="41"/>
        <v>4639.8127599999998</v>
      </c>
      <c r="AB128">
        <f t="shared" si="42"/>
        <v>4624.9691199999997</v>
      </c>
      <c r="AC128">
        <f t="shared" si="43"/>
        <v>4626.7584900000002</v>
      </c>
      <c r="AF128">
        <f t="shared" si="48"/>
        <v>1775428200</v>
      </c>
      <c r="AG128" t="str">
        <f t="shared" si="49"/>
        <v>XAUUSD</v>
      </c>
      <c r="AH128" t="str">
        <f t="shared" si="50"/>
        <v>M5</v>
      </c>
      <c r="AI128" s="19">
        <f t="shared" si="44"/>
        <v>4634.46</v>
      </c>
      <c r="AJ128" s="19">
        <f t="shared" si="45"/>
        <v>4639.7381700000005</v>
      </c>
      <c r="AK128" s="19">
        <f t="shared" si="46"/>
        <v>4646.8445300000003</v>
      </c>
      <c r="AL128" s="19">
        <f t="shared" si="51"/>
        <v>-7.1063599999997678</v>
      </c>
      <c r="AM128" s="28" t="str">
        <f t="shared" si="47"/>
        <v>Bearish</v>
      </c>
      <c r="AN128" s="28" t="str">
        <f t="shared" si="52"/>
        <v>Bearish</v>
      </c>
      <c r="AO128">
        <f>IF(Z128&lt;&gt;"",Z128,"")</f>
        <v>4656.4801850000003</v>
      </c>
      <c r="AP128">
        <f>IF(AB128&lt;&gt;"",AB128,"")</f>
        <v>4624.9691199999997</v>
      </c>
      <c r="AQ128">
        <f t="shared" si="56"/>
        <v>7</v>
      </c>
      <c r="AR128" s="16">
        <f>IF(SLOPE($AO$110:$AO$121,$AQ$110:$AQ$121)&gt;0,MIN(3,ABS(SLOPE($AO$110:$AO$121,$AQ$110:$AQ$121))),IF(SLOPE($AO$110:$AO$121,$AQ$110:$AQ$121)&lt;-0.5,-0.5,0))</f>
        <v>-0.5</v>
      </c>
      <c r="AS128" s="16">
        <f>IF(SLOPE($AP$110:$AP$121,$AQ$110:$AQ$121)&lt;0,MAX(-3,-ABS(SLOPE($AP$110:$AP$121,$AQ$110:$AQ$121))),IF(SLOPE($AP$110:$AP$121,$AQ$110:$AQ$121)&gt;0.5,0.5,0))</f>
        <v>-0.76413083333337117</v>
      </c>
      <c r="AT128" s="22">
        <f>($AO$122+(AR128*(AQ128-1)))</f>
        <v>4656.6184800000001</v>
      </c>
      <c r="AU128" s="22">
        <f>($AP$122+(AS128*(AQ128-1)))</f>
        <v>4624.4054249999999</v>
      </c>
      <c r="AV128" s="18">
        <f>IF(AR128&gt;0,AT128+AR128,AT128)</f>
        <v>4656.6184800000001</v>
      </c>
      <c r="AW128" s="18">
        <f>IF(AS128&lt;0,AU128+AS128,AU128)</f>
        <v>4623.6412941666667</v>
      </c>
      <c r="AY128">
        <f t="shared" si="57"/>
        <v>0.1382949999997436</v>
      </c>
      <c r="AZ128">
        <f t="shared" si="58"/>
        <v>-1.3278258333330086</v>
      </c>
      <c r="BB128" s="19">
        <f t="shared" si="53"/>
        <v>1775428200</v>
      </c>
      <c r="BC128" s="19" t="str">
        <f t="shared" si="54"/>
        <v>XAUUSD</v>
      </c>
      <c r="BD128" s="19" t="str">
        <f t="shared" si="55"/>
        <v>M5</v>
      </c>
      <c r="BE128">
        <f>V128</f>
        <v>4639.7381700000005</v>
      </c>
      <c r="BF128">
        <f>W128</f>
        <v>4646.8445300000003</v>
      </c>
      <c r="BG128">
        <f>X128</f>
        <v>4635.5799699999998</v>
      </c>
      <c r="BH128">
        <f>Y128</f>
        <v>4635.46976</v>
      </c>
      <c r="BI128">
        <f t="shared" si="59"/>
        <v>4656.6184800000001</v>
      </c>
      <c r="BJ128">
        <f t="shared" si="60"/>
        <v>4623.6412941666667</v>
      </c>
    </row>
    <row r="129" spans="1:62" x14ac:dyDescent="0.55000000000000004">
      <c r="A129">
        <f>ALGLIB_SSA_XAUUSD!J129</f>
        <v>1775428500</v>
      </c>
      <c r="B129" t="str">
        <f>_xlfn.XLOOKUP($A129,ALGLIB_SSA_XAUUSD!$A$2:$A$1001,ALGLIB_SSA_XAUUSD!$B$2:$B$1001,"",0)</f>
        <v/>
      </c>
      <c r="C129" t="str">
        <f>_xlfn.XLOOKUP($A129,ALGLIB_SSA_XAUUSD!$A$2:$A$1001,ALGLIB_SSA_XAUUSD!$C$2:$C$1001,"",0)</f>
        <v/>
      </c>
      <c r="D129" s="1">
        <f>D122+(D134-D122)*7/12</f>
        <v>4625.2299999999996</v>
      </c>
      <c r="E129" s="1">
        <f>E122+(E134-E122)*7/12</f>
        <v>4639.0879100000002</v>
      </c>
      <c r="F129" s="1">
        <f>F122+(F134-F122)*7/12</f>
        <v>4646.2329783333334</v>
      </c>
      <c r="G129" s="1">
        <f>G122+(G134-G122)*7/12</f>
        <v>4655.9571358333333</v>
      </c>
      <c r="H129" s="1">
        <f>H122+(H134-H122)*7/12</f>
        <v>4624.2989383333334</v>
      </c>
      <c r="I129" t="str">
        <f>_xlfn.XLOOKUP($A129,ALGLIB_SSA_XAUUSD!$J$2:$J$1001,ALGLIB_SSA_XAUUSD!$K$2:$K$1001,"",0)</f>
        <v>XAUUSD</v>
      </c>
      <c r="J129" t="str">
        <f>_xlfn.XLOOKUP($A129,ALGLIB_SSA_XAUUSD!$J$2:$J$1001,ALGLIB_SSA_XAUUSD!$L$2:$L$1001,"",0)</f>
        <v>M5</v>
      </c>
      <c r="K129">
        <f>_xlfn.XLOOKUP($A129,ALGLIB_SSA_XAUUSD!$J$2:$J$1001,ALGLIB_SSA_XAUUSD!$M$2:$M$1001,"",0)</f>
        <v>4641.8100000000004</v>
      </c>
      <c r="L129">
        <f>_xlfn.XLOOKUP($A129,ALGLIB_SSA_XAUUSD!$J$2:$J$1001,ALGLIB_SSA_XAUUSD!$N$2:$N$1001,"",0)</f>
        <v>4637.9731099999999</v>
      </c>
      <c r="M129">
        <f>_xlfn.XLOOKUP($A129,ALGLIB_SSA_XAUUSD!$J$2:$J$1001,ALGLIB_SSA_XAUUSD!$O$2:$O$1001,"",0)</f>
        <v>4636.7214299999996</v>
      </c>
      <c r="N129">
        <f>_xlfn.XLOOKUP($A129,ALGLIB_SSA_XAUUSD!$J$2:$J$1001,ALGLIB_SSA_XAUUSD!$P$2:$P$1001,"",0)</f>
        <v>4642.7662399999999</v>
      </c>
      <c r="O129">
        <f>_xlfn.XLOOKUP($A129,ALGLIB_SSA_XAUUSD!$J$2:$J$1001,ALGLIB_SSA_XAUUSD!$Q$2:$Q$1001,"",0)</f>
        <v>4627.4491600000001</v>
      </c>
      <c r="R129">
        <f t="shared" si="36"/>
        <v>1775428500</v>
      </c>
      <c r="S129" t="str">
        <f t="shared" si="37"/>
        <v>XAUUSD</v>
      </c>
      <c r="T129" t="str">
        <f t="shared" si="37"/>
        <v>M5</v>
      </c>
      <c r="U129">
        <f t="shared" si="37"/>
        <v>4641.8100000000004</v>
      </c>
      <c r="V129">
        <f t="shared" si="38"/>
        <v>4639.0879100000002</v>
      </c>
      <c r="W129">
        <f t="shared" si="38"/>
        <v>4646.2329783333334</v>
      </c>
      <c r="X129">
        <f t="shared" si="39"/>
        <v>4637.9731099999999</v>
      </c>
      <c r="Y129">
        <f t="shared" si="39"/>
        <v>4636.7214299999996</v>
      </c>
      <c r="Z129">
        <f t="shared" si="40"/>
        <v>4655.9571358333333</v>
      </c>
      <c r="AA129">
        <f t="shared" si="41"/>
        <v>4642.7662399999999</v>
      </c>
      <c r="AB129">
        <f t="shared" si="42"/>
        <v>4624.2989383333334</v>
      </c>
      <c r="AC129">
        <f t="shared" si="43"/>
        <v>4627.4491600000001</v>
      </c>
      <c r="AF129">
        <f t="shared" si="48"/>
        <v>1775428500</v>
      </c>
      <c r="AG129" t="str">
        <f t="shared" si="49"/>
        <v>XAUUSD</v>
      </c>
      <c r="AH129" t="str">
        <f t="shared" si="50"/>
        <v>M5</v>
      </c>
      <c r="AI129" s="19">
        <f t="shared" si="44"/>
        <v>4641.8100000000004</v>
      </c>
      <c r="AJ129" s="19">
        <f t="shared" si="45"/>
        <v>4639.0879100000002</v>
      </c>
      <c r="AK129" s="19">
        <f t="shared" si="46"/>
        <v>4646.2329783333334</v>
      </c>
      <c r="AL129" s="19">
        <f t="shared" si="51"/>
        <v>-7.1450683333332563</v>
      </c>
      <c r="AM129" s="28" t="str">
        <f t="shared" si="47"/>
        <v>Bearish</v>
      </c>
      <c r="AN129" s="28" t="str">
        <f t="shared" si="52"/>
        <v>Bearish</v>
      </c>
      <c r="AO129">
        <f>IF(Z129&lt;&gt;"",Z129,"")</f>
        <v>4655.9571358333333</v>
      </c>
      <c r="AP129">
        <f>IF(AB129&lt;&gt;"",AB129,"")</f>
        <v>4624.2989383333334</v>
      </c>
      <c r="AQ129">
        <f t="shared" si="56"/>
        <v>8</v>
      </c>
      <c r="AR129" s="16">
        <f>IF(SLOPE($AO$110:$AO$121,$AQ$110:$AQ$121)&gt;0,MIN(3,ABS(SLOPE($AO$110:$AO$121,$AQ$110:$AQ$121))),IF(SLOPE($AO$110:$AO$121,$AQ$110:$AQ$121)&lt;-0.5,-0.5,0))</f>
        <v>-0.5</v>
      </c>
      <c r="AS129" s="16">
        <f>IF(SLOPE($AP$110:$AP$121,$AQ$110:$AQ$121)&lt;0,MAX(-3,-ABS(SLOPE($AP$110:$AP$121,$AQ$110:$AQ$121))),IF(SLOPE($AP$110:$AP$121,$AQ$110:$AQ$121)&gt;0.5,0.5,0))</f>
        <v>-0.76413083333337117</v>
      </c>
      <c r="AT129" s="22">
        <f>($AO$122+(AR129*(AQ129-1)))</f>
        <v>4656.1184800000001</v>
      </c>
      <c r="AU129" s="22">
        <f>($AP$122+(AS129*(AQ129-1)))</f>
        <v>4623.6412941666667</v>
      </c>
      <c r="AV129" s="18">
        <f>IF(AR129&gt;0,AT129+AR129,AT129)</f>
        <v>4656.1184800000001</v>
      </c>
      <c r="AW129" s="18">
        <f>IF(AS129&lt;0,AU129+AS129,AU129)</f>
        <v>4622.8771633333336</v>
      </c>
      <c r="AY129">
        <f t="shared" si="57"/>
        <v>0.16134416666682228</v>
      </c>
      <c r="AZ129">
        <f t="shared" si="58"/>
        <v>-1.4217749999997977</v>
      </c>
      <c r="BB129" s="19">
        <f t="shared" si="53"/>
        <v>1775428500</v>
      </c>
      <c r="BC129" s="19" t="str">
        <f t="shared" si="54"/>
        <v>XAUUSD</v>
      </c>
      <c r="BD129" s="19" t="str">
        <f t="shared" si="55"/>
        <v>M5</v>
      </c>
      <c r="BE129">
        <f>V129</f>
        <v>4639.0879100000002</v>
      </c>
      <c r="BF129">
        <f>W129</f>
        <v>4646.2329783333334</v>
      </c>
      <c r="BG129">
        <f>X129</f>
        <v>4637.9731099999999</v>
      </c>
      <c r="BH129">
        <f>Y129</f>
        <v>4636.7214299999996</v>
      </c>
      <c r="BI129">
        <f t="shared" si="59"/>
        <v>4656.1184800000001</v>
      </c>
      <c r="BJ129">
        <f t="shared" si="60"/>
        <v>4622.8771633333336</v>
      </c>
    </row>
    <row r="130" spans="1:62" x14ac:dyDescent="0.55000000000000004">
      <c r="A130">
        <f>ALGLIB_SSA_XAUUSD!J130</f>
        <v>1775428800</v>
      </c>
      <c r="B130" t="str">
        <f>_xlfn.XLOOKUP($A130,ALGLIB_SSA_XAUUSD!$A$2:$A$1001,ALGLIB_SSA_XAUUSD!$B$2:$B$1001,"",0)</f>
        <v/>
      </c>
      <c r="C130" t="str">
        <f>_xlfn.XLOOKUP($A130,ALGLIB_SSA_XAUUSD!$A$2:$A$1001,ALGLIB_SSA_XAUUSD!$C$2:$C$1001,"",0)</f>
        <v/>
      </c>
      <c r="D130" s="1">
        <f>D122+(D134-D122)*8/12</f>
        <v>4622.29</v>
      </c>
      <c r="E130" s="1">
        <f>E122+(E134-E122)*8/12</f>
        <v>4638.4376499999998</v>
      </c>
      <c r="F130" s="1">
        <f>F122+(F134-F122)*8/12</f>
        <v>4645.6214266666666</v>
      </c>
      <c r="G130" s="1">
        <f>G122+(G134-G122)*8/12</f>
        <v>4655.4340866666662</v>
      </c>
      <c r="H130" s="1">
        <f>H122+(H134-H122)*8/12</f>
        <v>4623.628756666666</v>
      </c>
      <c r="I130" t="str">
        <f>_xlfn.XLOOKUP($A130,ALGLIB_SSA_XAUUSD!$J$2:$J$1001,ALGLIB_SSA_XAUUSD!$K$2:$K$1001,"",0)</f>
        <v>XAUUSD</v>
      </c>
      <c r="J130" t="str">
        <f>_xlfn.XLOOKUP($A130,ALGLIB_SSA_XAUUSD!$J$2:$J$1001,ALGLIB_SSA_XAUUSD!$L$2:$L$1001,"",0)</f>
        <v>M5</v>
      </c>
      <c r="K130">
        <f>_xlfn.XLOOKUP($A130,ALGLIB_SSA_XAUUSD!$J$2:$J$1001,ALGLIB_SSA_XAUUSD!$M$2:$M$1001,"",0)</f>
        <v>4642.72</v>
      </c>
      <c r="L130">
        <f>_xlfn.XLOOKUP($A130,ALGLIB_SSA_XAUUSD!$J$2:$J$1001,ALGLIB_SSA_XAUUSD!$N$2:$N$1001,"",0)</f>
        <v>4640.2075999999997</v>
      </c>
      <c r="M130">
        <f>_xlfn.XLOOKUP($A130,ALGLIB_SSA_XAUUSD!$J$2:$J$1001,ALGLIB_SSA_XAUUSD!$O$2:$O$1001,"",0)</f>
        <v>4638.4645200000004</v>
      </c>
      <c r="N130">
        <f>_xlfn.XLOOKUP($A130,ALGLIB_SSA_XAUUSD!$J$2:$J$1001,ALGLIB_SSA_XAUUSD!$P$2:$P$1001,"",0)</f>
        <v>4646.3120399999998</v>
      </c>
      <c r="O130">
        <f>_xlfn.XLOOKUP($A130,ALGLIB_SSA_XAUUSD!$J$2:$J$1001,ALGLIB_SSA_XAUUSD!$Q$2:$Q$1001,"",0)</f>
        <v>4628.1457600000003</v>
      </c>
      <c r="R130">
        <f t="shared" si="36"/>
        <v>1775428800</v>
      </c>
      <c r="S130" t="str">
        <f t="shared" si="37"/>
        <v>XAUUSD</v>
      </c>
      <c r="T130" t="str">
        <f t="shared" si="37"/>
        <v>M5</v>
      </c>
      <c r="U130">
        <f t="shared" si="37"/>
        <v>4642.72</v>
      </c>
      <c r="V130">
        <f t="shared" si="38"/>
        <v>4638.4376499999998</v>
      </c>
      <c r="W130">
        <f t="shared" si="38"/>
        <v>4645.6214266666666</v>
      </c>
      <c r="X130">
        <f t="shared" si="39"/>
        <v>4640.2075999999997</v>
      </c>
      <c r="Y130">
        <f t="shared" si="39"/>
        <v>4638.4645200000004</v>
      </c>
      <c r="Z130">
        <f t="shared" si="40"/>
        <v>4655.4340866666662</v>
      </c>
      <c r="AA130">
        <f t="shared" si="41"/>
        <v>4646.3120399999998</v>
      </c>
      <c r="AB130">
        <f t="shared" si="42"/>
        <v>4623.628756666666</v>
      </c>
      <c r="AC130">
        <f t="shared" si="43"/>
        <v>4628.1457600000003</v>
      </c>
      <c r="AF130">
        <f t="shared" si="48"/>
        <v>1775428800</v>
      </c>
      <c r="AG130" t="str">
        <f t="shared" si="49"/>
        <v>XAUUSD</v>
      </c>
      <c r="AH130" t="str">
        <f t="shared" si="50"/>
        <v>M5</v>
      </c>
      <c r="AI130" s="19">
        <f t="shared" si="44"/>
        <v>4642.72</v>
      </c>
      <c r="AJ130" s="19">
        <f t="shared" si="45"/>
        <v>4638.4376499999998</v>
      </c>
      <c r="AK130" s="19">
        <f t="shared" si="46"/>
        <v>4645.6214266666666</v>
      </c>
      <c r="AL130" s="19">
        <f t="shared" si="51"/>
        <v>-7.1837766666667449</v>
      </c>
      <c r="AM130" s="28" t="str">
        <f t="shared" si="47"/>
        <v>Bearish</v>
      </c>
      <c r="AN130" s="28" t="str">
        <f t="shared" si="52"/>
        <v>Bearish</v>
      </c>
      <c r="AO130">
        <f>IF(Z130&lt;&gt;"",Z130,"")</f>
        <v>4655.4340866666662</v>
      </c>
      <c r="AP130">
        <f>IF(AB130&lt;&gt;"",AB130,"")</f>
        <v>4623.628756666666</v>
      </c>
      <c r="AQ130">
        <f t="shared" si="56"/>
        <v>9</v>
      </c>
      <c r="AR130" s="16">
        <f>IF(SLOPE($AO$110:$AO$121,$AQ$110:$AQ$121)&gt;0,MIN(3,ABS(SLOPE($AO$110:$AO$121,$AQ$110:$AQ$121))),IF(SLOPE($AO$110:$AO$121,$AQ$110:$AQ$121)&lt;-0.5,-0.5,0))</f>
        <v>-0.5</v>
      </c>
      <c r="AS130" s="16">
        <f>IF(SLOPE($AP$110:$AP$121,$AQ$110:$AQ$121)&lt;0,MAX(-3,-ABS(SLOPE($AP$110:$AP$121,$AQ$110:$AQ$121))),IF(SLOPE($AP$110:$AP$121,$AQ$110:$AQ$121)&gt;0.5,0.5,0))</f>
        <v>-0.76413083333337117</v>
      </c>
      <c r="AT130" s="22">
        <f>($AO$122+(AR130*(AQ130-1)))</f>
        <v>4655.6184800000001</v>
      </c>
      <c r="AU130" s="22">
        <f>($AP$122+(AS130*(AQ130-1)))</f>
        <v>4622.8771633333326</v>
      </c>
      <c r="AV130" s="18">
        <f>IF(AR130&gt;0,AT130+AR130,AT130)</f>
        <v>4655.6184800000001</v>
      </c>
      <c r="AW130" s="18">
        <f>IF(AS130&lt;0,AU130+AS130,AU130)</f>
        <v>4622.1130324999995</v>
      </c>
      <c r="AY130">
        <f t="shared" si="57"/>
        <v>0.18439333333390096</v>
      </c>
      <c r="AZ130">
        <f t="shared" si="58"/>
        <v>-1.5157241666665868</v>
      </c>
      <c r="BB130" s="19">
        <f t="shared" si="53"/>
        <v>1775428800</v>
      </c>
      <c r="BC130" s="19" t="str">
        <f t="shared" si="54"/>
        <v>XAUUSD</v>
      </c>
      <c r="BD130" s="19" t="str">
        <f t="shared" si="55"/>
        <v>M5</v>
      </c>
      <c r="BE130">
        <f>V130</f>
        <v>4638.4376499999998</v>
      </c>
      <c r="BF130">
        <f>W130</f>
        <v>4645.6214266666666</v>
      </c>
      <c r="BG130">
        <f>X130</f>
        <v>4640.2075999999997</v>
      </c>
      <c r="BH130">
        <f>Y130</f>
        <v>4638.4645200000004</v>
      </c>
      <c r="BI130">
        <f t="shared" si="59"/>
        <v>4655.6184800000001</v>
      </c>
      <c r="BJ130">
        <f t="shared" si="60"/>
        <v>4622.1130324999995</v>
      </c>
    </row>
    <row r="131" spans="1:62" x14ac:dyDescent="0.55000000000000004">
      <c r="A131">
        <f>ALGLIB_SSA_XAUUSD!J131</f>
        <v>1775429100</v>
      </c>
      <c r="B131" t="str">
        <f>_xlfn.XLOOKUP($A131,ALGLIB_SSA_XAUUSD!$A$2:$A$1001,ALGLIB_SSA_XAUUSD!$B$2:$B$1001,"",0)</f>
        <v/>
      </c>
      <c r="C131" t="str">
        <f>_xlfn.XLOOKUP($A131,ALGLIB_SSA_XAUUSD!$A$2:$A$1001,ALGLIB_SSA_XAUUSD!$C$2:$C$1001,"",0)</f>
        <v/>
      </c>
      <c r="D131" s="1">
        <f>D122+(D134-D122)*9/12</f>
        <v>4619.3500000000004</v>
      </c>
      <c r="E131" s="1">
        <f>E122+(E134-E122)*9/12</f>
        <v>4637.7873900000004</v>
      </c>
      <c r="F131" s="1">
        <f>F122+(F134-F122)*9/12</f>
        <v>4645.0098749999997</v>
      </c>
      <c r="G131" s="1">
        <f>G122+(G134-G122)*9/12</f>
        <v>4654.9110375</v>
      </c>
      <c r="H131" s="1">
        <f>H122+(H134-H122)*9/12</f>
        <v>4622.9585749999997</v>
      </c>
      <c r="I131" t="str">
        <f>_xlfn.XLOOKUP($A131,ALGLIB_SSA_XAUUSD!$J$2:$J$1001,ALGLIB_SSA_XAUUSD!$K$2:$K$1001,"",0)</f>
        <v>XAUUSD</v>
      </c>
      <c r="J131" t="str">
        <f>_xlfn.XLOOKUP($A131,ALGLIB_SSA_XAUUSD!$J$2:$J$1001,ALGLIB_SSA_XAUUSD!$L$2:$L$1001,"",0)</f>
        <v>M5</v>
      </c>
      <c r="K131">
        <f>_xlfn.XLOOKUP($A131,ALGLIB_SSA_XAUUSD!$J$2:$J$1001,ALGLIB_SSA_XAUUSD!$M$2:$M$1001,"",0)</f>
        <v>4642.66</v>
      </c>
      <c r="L131">
        <f>_xlfn.XLOOKUP($A131,ALGLIB_SSA_XAUUSD!$J$2:$J$1001,ALGLIB_SSA_XAUUSD!$N$2:$N$1001,"",0)</f>
        <v>4641.5893400000004</v>
      </c>
      <c r="M131">
        <f>_xlfn.XLOOKUP($A131,ALGLIB_SSA_XAUUSD!$J$2:$J$1001,ALGLIB_SSA_XAUUSD!$O$2:$O$1001,"",0)</f>
        <v>4640.02693</v>
      </c>
      <c r="N131">
        <f>_xlfn.XLOOKUP($A131,ALGLIB_SSA_XAUUSD!$J$2:$J$1001,ALGLIB_SSA_XAUUSD!$P$2:$P$1001,"",0)</f>
        <v>4649.4396999999999</v>
      </c>
      <c r="O131">
        <f>_xlfn.XLOOKUP($A131,ALGLIB_SSA_XAUUSD!$J$2:$J$1001,ALGLIB_SSA_XAUUSD!$Q$2:$Q$1001,"",0)</f>
        <v>4628.4591700000001</v>
      </c>
      <c r="R131">
        <f t="shared" ref="R131:R194" si="61">A131</f>
        <v>1775429100</v>
      </c>
      <c r="S131" t="str">
        <f t="shared" ref="S131:U194" si="62">I131</f>
        <v>XAUUSD</v>
      </c>
      <c r="T131" t="str">
        <f t="shared" si="62"/>
        <v>M5</v>
      </c>
      <c r="U131">
        <f t="shared" si="62"/>
        <v>4642.66</v>
      </c>
      <c r="V131">
        <f t="shared" ref="V131:W194" si="63">E131</f>
        <v>4637.7873900000004</v>
      </c>
      <c r="W131">
        <f t="shared" si="63"/>
        <v>4645.0098749999997</v>
      </c>
      <c r="X131">
        <f t="shared" ref="X131:Y194" si="64">L131</f>
        <v>4641.5893400000004</v>
      </c>
      <c r="Y131">
        <f t="shared" si="64"/>
        <v>4640.02693</v>
      </c>
      <c r="Z131">
        <f t="shared" ref="Z131:Z194" si="65">G131</f>
        <v>4654.9110375</v>
      </c>
      <c r="AA131">
        <f t="shared" ref="AA131:AA194" si="66">N131</f>
        <v>4649.4396999999999</v>
      </c>
      <c r="AB131">
        <f t="shared" ref="AB131:AB194" si="67">H131</f>
        <v>4622.9585749999997</v>
      </c>
      <c r="AC131">
        <f t="shared" ref="AC131:AC194" si="68">O131</f>
        <v>4628.4591700000001</v>
      </c>
      <c r="AF131">
        <f t="shared" si="48"/>
        <v>1775429100</v>
      </c>
      <c r="AG131" t="str">
        <f t="shared" si="49"/>
        <v>XAUUSD</v>
      </c>
      <c r="AH131" t="str">
        <f t="shared" si="50"/>
        <v>M5</v>
      </c>
      <c r="AI131" s="19">
        <f t="shared" ref="AI131:AI194" si="69">IF(U131&lt;&gt;"",U131,"")</f>
        <v>4642.66</v>
      </c>
      <c r="AJ131" s="19">
        <f t="shared" ref="AJ131:AJ194" si="70">IF(V131&lt;&gt;"",V131,"")</f>
        <v>4637.7873900000004</v>
      </c>
      <c r="AK131" s="19">
        <f t="shared" ref="AK131:AK194" si="71">IF(W131&lt;&gt;"",W131,"")</f>
        <v>4645.0098749999997</v>
      </c>
      <c r="AL131" s="19">
        <f t="shared" si="51"/>
        <v>-7.2224849999993239</v>
      </c>
      <c r="AM131" s="28" t="str">
        <f t="shared" ref="AM131:AM194" si="72">IF(AL131="","",IF(AL131&gt;0,"Bullish","Bearish"))</f>
        <v>Bearish</v>
      </c>
      <c r="AN131" s="28" t="str">
        <f t="shared" si="52"/>
        <v>Bearish</v>
      </c>
      <c r="AO131">
        <f>IF(Z131&lt;&gt;"",Z131,"")</f>
        <v>4654.9110375</v>
      </c>
      <c r="AP131">
        <f>IF(AB131&lt;&gt;"",AB131,"")</f>
        <v>4622.9585749999997</v>
      </c>
      <c r="AQ131">
        <f t="shared" si="56"/>
        <v>10</v>
      </c>
      <c r="AR131" s="16">
        <f>IF(SLOPE($AO$110:$AO$121,$AQ$110:$AQ$121)&gt;0,MIN(3,ABS(SLOPE($AO$110:$AO$121,$AQ$110:$AQ$121))),IF(SLOPE($AO$110:$AO$121,$AQ$110:$AQ$121)&lt;-0.5,-0.5,0))</f>
        <v>-0.5</v>
      </c>
      <c r="AS131" s="16">
        <f>IF(SLOPE($AP$110:$AP$121,$AQ$110:$AQ$121)&lt;0,MAX(-3,-ABS(SLOPE($AP$110:$AP$121,$AQ$110:$AQ$121))),IF(SLOPE($AP$110:$AP$121,$AQ$110:$AQ$121)&gt;0.5,0.5,0))</f>
        <v>-0.76413083333337117</v>
      </c>
      <c r="AT131" s="22">
        <f>($AO$122+(AR131*(AQ131-1)))</f>
        <v>4655.1184800000001</v>
      </c>
      <c r="AU131" s="22">
        <f>($AP$122+(AS131*(AQ131-1)))</f>
        <v>4622.1130324999995</v>
      </c>
      <c r="AV131" s="18">
        <f>IF(AR131&gt;0,AT131+AR131,AT131)</f>
        <v>4655.1184800000001</v>
      </c>
      <c r="AW131" s="18">
        <f>IF(AS131&lt;0,AU131+AS131,AU131)</f>
        <v>4621.3489016666663</v>
      </c>
      <c r="AY131">
        <f t="shared" si="57"/>
        <v>0.20744250000007014</v>
      </c>
      <c r="AZ131">
        <f t="shared" si="58"/>
        <v>-1.6096733333333759</v>
      </c>
      <c r="BB131" s="19">
        <f t="shared" si="53"/>
        <v>1775429100</v>
      </c>
      <c r="BC131" s="19" t="str">
        <f t="shared" si="54"/>
        <v>XAUUSD</v>
      </c>
      <c r="BD131" s="19" t="str">
        <f t="shared" si="55"/>
        <v>M5</v>
      </c>
      <c r="BE131">
        <f>V131</f>
        <v>4637.7873900000004</v>
      </c>
      <c r="BF131">
        <f>W131</f>
        <v>4645.0098749999997</v>
      </c>
      <c r="BG131">
        <f>X131</f>
        <v>4641.5893400000004</v>
      </c>
      <c r="BH131">
        <f>Y131</f>
        <v>4640.02693</v>
      </c>
      <c r="BI131">
        <f t="shared" si="59"/>
        <v>4655.1184800000001</v>
      </c>
      <c r="BJ131">
        <f t="shared" si="60"/>
        <v>4621.3489016666663</v>
      </c>
    </row>
    <row r="132" spans="1:62" x14ac:dyDescent="0.55000000000000004">
      <c r="A132">
        <f>ALGLIB_SSA_XAUUSD!J132</f>
        <v>1775429400</v>
      </c>
      <c r="B132" t="str">
        <f>_xlfn.XLOOKUP($A132,ALGLIB_SSA_XAUUSD!$A$2:$A$1001,ALGLIB_SSA_XAUUSD!$B$2:$B$1001,"",0)</f>
        <v/>
      </c>
      <c r="C132" t="str">
        <f>_xlfn.XLOOKUP($A132,ALGLIB_SSA_XAUUSD!$A$2:$A$1001,ALGLIB_SSA_XAUUSD!$C$2:$C$1001,"",0)</f>
        <v/>
      </c>
      <c r="D132" s="1">
        <f>D122+(D134-D122)*10/12</f>
        <v>4616.41</v>
      </c>
      <c r="E132" s="1">
        <f>E122+(E134-E122)*10/12</f>
        <v>4637.1371300000001</v>
      </c>
      <c r="F132" s="1">
        <f>F122+(F134-F122)*10/12</f>
        <v>4644.3983233333329</v>
      </c>
      <c r="G132" s="1">
        <f>G122+(G134-G122)*10/12</f>
        <v>4654.3879883333329</v>
      </c>
      <c r="H132" s="1">
        <f>H122+(H134-H122)*10/12</f>
        <v>4622.2883933333333</v>
      </c>
      <c r="I132" t="str">
        <f>_xlfn.XLOOKUP($A132,ALGLIB_SSA_XAUUSD!$J$2:$J$1001,ALGLIB_SSA_XAUUSD!$K$2:$K$1001,"",0)</f>
        <v>XAUUSD</v>
      </c>
      <c r="J132" t="str">
        <f>_xlfn.XLOOKUP($A132,ALGLIB_SSA_XAUUSD!$J$2:$J$1001,ALGLIB_SSA_XAUUSD!$L$2:$L$1001,"",0)</f>
        <v>M5</v>
      </c>
      <c r="K132">
        <f>_xlfn.XLOOKUP($A132,ALGLIB_SSA_XAUUSD!$J$2:$J$1001,ALGLIB_SSA_XAUUSD!$M$2:$M$1001,"",0)</f>
        <v>4629.1400000000003</v>
      </c>
      <c r="L132">
        <f>_xlfn.XLOOKUP($A132,ALGLIB_SSA_XAUUSD!$J$2:$J$1001,ALGLIB_SSA_XAUUSD!$N$2:$N$1001,"",0)</f>
        <v>4641.6517299999996</v>
      </c>
      <c r="M132">
        <f>_xlfn.XLOOKUP($A132,ALGLIB_SSA_XAUUSD!$J$2:$J$1001,ALGLIB_SSA_XAUUSD!$O$2:$O$1001,"",0)</f>
        <v>4640.8393299999998</v>
      </c>
      <c r="N132">
        <f>_xlfn.XLOOKUP($A132,ALGLIB_SSA_XAUUSD!$J$2:$J$1001,ALGLIB_SSA_XAUUSD!$P$2:$P$1001,"",0)</f>
        <v>4651.2021699999996</v>
      </c>
      <c r="O132">
        <f>_xlfn.XLOOKUP($A132,ALGLIB_SSA_XAUUSD!$J$2:$J$1001,ALGLIB_SSA_XAUUSD!$Q$2:$Q$1001,"",0)</f>
        <v>4628.9286700000002</v>
      </c>
      <c r="R132">
        <f t="shared" si="61"/>
        <v>1775429400</v>
      </c>
      <c r="S132" t="str">
        <f t="shared" si="62"/>
        <v>XAUUSD</v>
      </c>
      <c r="T132" t="str">
        <f t="shared" si="62"/>
        <v>M5</v>
      </c>
      <c r="U132">
        <f t="shared" si="62"/>
        <v>4629.1400000000003</v>
      </c>
      <c r="V132">
        <f t="shared" si="63"/>
        <v>4637.1371300000001</v>
      </c>
      <c r="W132">
        <f t="shared" si="63"/>
        <v>4644.3983233333329</v>
      </c>
      <c r="X132">
        <f t="shared" si="64"/>
        <v>4641.6517299999996</v>
      </c>
      <c r="Y132">
        <f t="shared" si="64"/>
        <v>4640.8393299999998</v>
      </c>
      <c r="Z132">
        <f t="shared" si="65"/>
        <v>4654.3879883333329</v>
      </c>
      <c r="AA132">
        <f t="shared" si="66"/>
        <v>4651.2021699999996</v>
      </c>
      <c r="AB132">
        <f t="shared" si="67"/>
        <v>4622.2883933333333</v>
      </c>
      <c r="AC132">
        <f t="shared" si="68"/>
        <v>4628.9286700000002</v>
      </c>
      <c r="AF132">
        <f t="shared" ref="AF132:AF195" si="73">IF(R132&lt;&gt;"",R132,AF131+300)</f>
        <v>1775429400</v>
      </c>
      <c r="AG132" t="str">
        <f t="shared" ref="AG132:AG195" si="74">IF(S132&lt;&gt;"",S132,AG131)</f>
        <v>XAUUSD</v>
      </c>
      <c r="AH132" t="str">
        <f t="shared" ref="AH132:AH195" si="75">IF(T132&lt;&gt;"",T132,AH131)</f>
        <v>M5</v>
      </c>
      <c r="AI132" s="19">
        <f t="shared" si="69"/>
        <v>4629.1400000000003</v>
      </c>
      <c r="AJ132" s="19">
        <f t="shared" si="70"/>
        <v>4637.1371300000001</v>
      </c>
      <c r="AK132" s="19">
        <f t="shared" si="71"/>
        <v>4644.3983233333329</v>
      </c>
      <c r="AL132" s="19">
        <f t="shared" ref="AL132:AL195" si="76">IF(OR(AJ132="",AK132=""),"",AJ132-AK132)</f>
        <v>-7.2611933333328125</v>
      </c>
      <c r="AM132" s="28" t="str">
        <f t="shared" si="72"/>
        <v>Bearish</v>
      </c>
      <c r="AN132" s="28" t="str">
        <f t="shared" ref="AN132:AN195" si="77">IF(AM132="",AN131,AM132)</f>
        <v>Bearish</v>
      </c>
      <c r="AO132">
        <f>IF(Z132&lt;&gt;"",Z132,"")</f>
        <v>4654.3879883333329</v>
      </c>
      <c r="AP132">
        <f>IF(AB132&lt;&gt;"",AB132,"")</f>
        <v>4622.2883933333333</v>
      </c>
      <c r="AQ132">
        <f t="shared" si="56"/>
        <v>11</v>
      </c>
      <c r="AR132" s="16">
        <f>IF(SLOPE($AO$110:$AO$121,$AQ$110:$AQ$121)&gt;0,MIN(3,ABS(SLOPE($AO$110:$AO$121,$AQ$110:$AQ$121))),IF(SLOPE($AO$110:$AO$121,$AQ$110:$AQ$121)&lt;-0.5,-0.5,0))</f>
        <v>-0.5</v>
      </c>
      <c r="AS132" s="16">
        <f>IF(SLOPE($AP$110:$AP$121,$AQ$110:$AQ$121)&lt;0,MAX(-3,-ABS(SLOPE($AP$110:$AP$121,$AQ$110:$AQ$121))),IF(SLOPE($AP$110:$AP$121,$AQ$110:$AQ$121)&gt;0.5,0.5,0))</f>
        <v>-0.76413083333337117</v>
      </c>
      <c r="AT132" s="22">
        <f>($AO$122+(AR132*(AQ132-1)))</f>
        <v>4654.6184800000001</v>
      </c>
      <c r="AU132" s="22">
        <f>($AP$122+(AS132*(AQ132-1)))</f>
        <v>4621.3489016666663</v>
      </c>
      <c r="AV132" s="18">
        <f>IF(AR132&gt;0,AT132+AR132,AT132)</f>
        <v>4654.6184800000001</v>
      </c>
      <c r="AW132" s="18">
        <f>IF(AS132&lt;0,AU132+AS132,AU132)</f>
        <v>4620.5847708333331</v>
      </c>
      <c r="AY132">
        <f t="shared" si="57"/>
        <v>0.23049166666714882</v>
      </c>
      <c r="AZ132">
        <f t="shared" si="58"/>
        <v>-1.703622500000165</v>
      </c>
      <c r="BB132" s="19">
        <f t="shared" si="53"/>
        <v>1775429400</v>
      </c>
      <c r="BC132" s="19" t="str">
        <f t="shared" si="54"/>
        <v>XAUUSD</v>
      </c>
      <c r="BD132" s="19" t="str">
        <f t="shared" si="55"/>
        <v>M5</v>
      </c>
      <c r="BE132">
        <f>V132</f>
        <v>4637.1371300000001</v>
      </c>
      <c r="BF132">
        <f>W132</f>
        <v>4644.3983233333329</v>
      </c>
      <c r="BG132">
        <f>X132</f>
        <v>4641.6517299999996</v>
      </c>
      <c r="BH132">
        <f>Y132</f>
        <v>4640.8393299999998</v>
      </c>
      <c r="BI132">
        <f t="shared" si="59"/>
        <v>4654.6184800000001</v>
      </c>
      <c r="BJ132">
        <f t="shared" si="60"/>
        <v>4620.5847708333331</v>
      </c>
    </row>
    <row r="133" spans="1:62" x14ac:dyDescent="0.55000000000000004">
      <c r="A133">
        <f>ALGLIB_SSA_XAUUSD!J133</f>
        <v>1775429700</v>
      </c>
      <c r="B133" t="str">
        <f>_xlfn.XLOOKUP($A133,ALGLIB_SSA_XAUUSD!$A$2:$A$1001,ALGLIB_SSA_XAUUSD!$B$2:$B$1001,"",0)</f>
        <v/>
      </c>
      <c r="C133" t="str">
        <f>_xlfn.XLOOKUP($A133,ALGLIB_SSA_XAUUSD!$A$2:$A$1001,ALGLIB_SSA_XAUUSD!$C$2:$C$1001,"",0)</f>
        <v/>
      </c>
      <c r="D133" s="1">
        <f>D122+(D134-D122)*11/12</f>
        <v>4613.4699999999993</v>
      </c>
      <c r="E133" s="1">
        <f>E122+(E134-E122)*11/12</f>
        <v>4636.4868700000006</v>
      </c>
      <c r="F133" s="1">
        <f>F122+(F134-F122)*11/12</f>
        <v>4643.7867716666669</v>
      </c>
      <c r="G133" s="1">
        <f>G122+(G134-G122)*11/12</f>
        <v>4653.8649391666668</v>
      </c>
      <c r="H133" s="1">
        <f>H122+(H134-H122)*11/12</f>
        <v>4621.618211666666</v>
      </c>
      <c r="I133" t="str">
        <f>_xlfn.XLOOKUP($A133,ALGLIB_SSA_XAUUSD!$J$2:$J$1001,ALGLIB_SSA_XAUUSD!$K$2:$K$1001,"",0)</f>
        <v>XAUUSD</v>
      </c>
      <c r="J133" t="str">
        <f>_xlfn.XLOOKUP($A133,ALGLIB_SSA_XAUUSD!$J$2:$J$1001,ALGLIB_SSA_XAUUSD!$L$2:$L$1001,"",0)</f>
        <v>M5</v>
      </c>
      <c r="K133">
        <f>_xlfn.XLOOKUP($A133,ALGLIB_SSA_XAUUSD!$J$2:$J$1001,ALGLIB_SSA_XAUUSD!$M$2:$M$1001,"",0)</f>
        <v>4645.8100000000004</v>
      </c>
      <c r="L133">
        <f>_xlfn.XLOOKUP($A133,ALGLIB_SSA_XAUUSD!$J$2:$J$1001,ALGLIB_SSA_XAUUSD!$N$2:$N$1001,"",0)</f>
        <v>4640.4489199999998</v>
      </c>
      <c r="M133">
        <f>_xlfn.XLOOKUP($A133,ALGLIB_SSA_XAUUSD!$J$2:$J$1001,ALGLIB_SSA_XAUUSD!$O$2:$O$1001,"",0)</f>
        <v>4640.6441199999999</v>
      </c>
      <c r="N133">
        <f>_xlfn.XLOOKUP($A133,ALGLIB_SSA_XAUUSD!$J$2:$J$1001,ALGLIB_SSA_XAUUSD!$P$2:$P$1001,"",0)</f>
        <v>4651.0454</v>
      </c>
      <c r="O133">
        <f>_xlfn.XLOOKUP($A133,ALGLIB_SSA_XAUUSD!$J$2:$J$1001,ALGLIB_SSA_XAUUSD!$Q$2:$Q$1001,"",0)</f>
        <v>4629.1110600000002</v>
      </c>
      <c r="R133">
        <f t="shared" si="61"/>
        <v>1775429700</v>
      </c>
      <c r="S133" t="str">
        <f t="shared" si="62"/>
        <v>XAUUSD</v>
      </c>
      <c r="T133" t="str">
        <f t="shared" si="62"/>
        <v>M5</v>
      </c>
      <c r="U133">
        <f t="shared" si="62"/>
        <v>4645.8100000000004</v>
      </c>
      <c r="V133">
        <f t="shared" si="63"/>
        <v>4636.4868700000006</v>
      </c>
      <c r="W133">
        <f t="shared" si="63"/>
        <v>4643.7867716666669</v>
      </c>
      <c r="X133">
        <f t="shared" si="64"/>
        <v>4640.4489199999998</v>
      </c>
      <c r="Y133">
        <f t="shared" si="64"/>
        <v>4640.6441199999999</v>
      </c>
      <c r="Z133">
        <f t="shared" si="65"/>
        <v>4653.8649391666668</v>
      </c>
      <c r="AA133">
        <f t="shared" si="66"/>
        <v>4651.0454</v>
      </c>
      <c r="AB133">
        <f t="shared" si="67"/>
        <v>4621.618211666666</v>
      </c>
      <c r="AC133">
        <f t="shared" si="68"/>
        <v>4629.1110600000002</v>
      </c>
      <c r="AF133">
        <f t="shared" si="73"/>
        <v>1775429700</v>
      </c>
      <c r="AG133" t="str">
        <f t="shared" si="74"/>
        <v>XAUUSD</v>
      </c>
      <c r="AH133" t="str">
        <f t="shared" si="75"/>
        <v>M5</v>
      </c>
      <c r="AI133" s="19">
        <f t="shared" si="69"/>
        <v>4645.8100000000004</v>
      </c>
      <c r="AJ133" s="19">
        <f t="shared" si="70"/>
        <v>4636.4868700000006</v>
      </c>
      <c r="AK133" s="19">
        <f t="shared" si="71"/>
        <v>4643.7867716666669</v>
      </c>
      <c r="AL133" s="19">
        <f t="shared" si="76"/>
        <v>-7.299901666666301</v>
      </c>
      <c r="AM133" s="28" t="str">
        <f t="shared" si="72"/>
        <v>Bearish</v>
      </c>
      <c r="AN133" s="28" t="str">
        <f t="shared" si="77"/>
        <v>Bearish</v>
      </c>
      <c r="AO133">
        <f>IF(Z133&lt;&gt;"",Z133,"")</f>
        <v>4653.8649391666668</v>
      </c>
      <c r="AP133">
        <f>IF(AB133&lt;&gt;"",AB133,"")</f>
        <v>4621.618211666666</v>
      </c>
      <c r="AQ133">
        <f t="shared" si="56"/>
        <v>12</v>
      </c>
      <c r="AR133" s="16">
        <f>IF(SLOPE($AO$110:$AO$121,$AQ$110:$AQ$121)&gt;0,MIN(3,ABS(SLOPE($AO$110:$AO$121,$AQ$110:$AQ$121))),IF(SLOPE($AO$110:$AO$121,$AQ$110:$AQ$121)&lt;-0.5,-0.5,0))</f>
        <v>-0.5</v>
      </c>
      <c r="AS133" s="16">
        <f>IF(SLOPE($AP$110:$AP$121,$AQ$110:$AQ$121)&lt;0,MAX(-3,-ABS(SLOPE($AP$110:$AP$121,$AQ$110:$AQ$121))),IF(SLOPE($AP$110:$AP$121,$AQ$110:$AQ$121)&gt;0.5,0.5,0))</f>
        <v>-0.76413083333337117</v>
      </c>
      <c r="AT133" s="22">
        <f>($AO$122+(AR133*(AQ133-1)))</f>
        <v>4654.1184800000001</v>
      </c>
      <c r="AU133" s="22">
        <f>($AP$122+(AS133*(AQ133-1)))</f>
        <v>4620.5847708333331</v>
      </c>
      <c r="AV133" s="18">
        <f>IF(AR133&gt;0,AT133+AR133,AT133)</f>
        <v>4654.1184800000001</v>
      </c>
      <c r="AW133" s="18">
        <f>IF(AS133&lt;0,AU133+AS133,AU133)</f>
        <v>4619.8206399999999</v>
      </c>
      <c r="AY133">
        <f t="shared" si="57"/>
        <v>0.25354083333331801</v>
      </c>
      <c r="AZ133">
        <f t="shared" si="58"/>
        <v>-1.7975716666660446</v>
      </c>
      <c r="BB133" s="19">
        <f t="shared" si="53"/>
        <v>1775429700</v>
      </c>
      <c r="BC133" s="19" t="str">
        <f t="shared" si="54"/>
        <v>XAUUSD</v>
      </c>
      <c r="BD133" s="19" t="str">
        <f t="shared" si="55"/>
        <v>M5</v>
      </c>
      <c r="BE133">
        <f>V133</f>
        <v>4636.4868700000006</v>
      </c>
      <c r="BF133">
        <f>W133</f>
        <v>4643.7867716666669</v>
      </c>
      <c r="BG133">
        <f>X133</f>
        <v>4640.4489199999998</v>
      </c>
      <c r="BH133">
        <f>Y133</f>
        <v>4640.6441199999999</v>
      </c>
      <c r="BI133">
        <f t="shared" si="59"/>
        <v>4654.1184800000001</v>
      </c>
      <c r="BJ133">
        <f t="shared" si="60"/>
        <v>4619.8206399999999</v>
      </c>
    </row>
    <row r="134" spans="1:62" x14ac:dyDescent="0.55000000000000004">
      <c r="A134">
        <f>ALGLIB_SSA_XAUUSD!J134</f>
        <v>1775430000</v>
      </c>
      <c r="B134" t="str">
        <f>_xlfn.XLOOKUP($A134,ALGLIB_SSA_XAUUSD!$A$2:$A$1001,ALGLIB_SSA_XAUUSD!$B$2:$B$1001,"",0)</f>
        <v>XAUUSD</v>
      </c>
      <c r="C134" t="str">
        <f>_xlfn.XLOOKUP($A134,ALGLIB_SSA_XAUUSD!$A$2:$A$1001,ALGLIB_SSA_XAUUSD!$C$2:$C$1001,"",0)</f>
        <v>H1</v>
      </c>
      <c r="D134" s="2">
        <f>_xlfn.XLOOKUP($A134,ALGLIB_SSA_XAUUSD!$A$2:$A$1001,ALGLIB_SSA_XAUUSD!$D$2:$D$1001,"",0)</f>
        <v>4610.53</v>
      </c>
      <c r="E134" s="2">
        <f>_xlfn.XLOOKUP($A134,ALGLIB_SSA_XAUUSD!$A$2:$A$1001,ALGLIB_SSA_XAUUSD!$E$2:$E$1001,"",0)</f>
        <v>4635.8366100000003</v>
      </c>
      <c r="F134" s="2">
        <f>_xlfn.XLOOKUP($A134,ALGLIB_SSA_XAUUSD!$A$2:$A$1001,ALGLIB_SSA_XAUUSD!$F$2:$F$1001,"",0)</f>
        <v>4643.1752200000001</v>
      </c>
      <c r="G134" s="2">
        <f>_xlfn.XLOOKUP($A134,ALGLIB_SSA_XAUUSD!$A$2:$A$1001,ALGLIB_SSA_XAUUSD!$G$2:$G$1001,"",0)</f>
        <v>4653.3418899999997</v>
      </c>
      <c r="H134" s="2">
        <f>_xlfn.XLOOKUP($A134,ALGLIB_SSA_XAUUSD!$A$2:$A$1001,ALGLIB_SSA_XAUUSD!$H$2:$H$1001,"",0)</f>
        <v>4620.9480299999996</v>
      </c>
      <c r="I134" t="str">
        <f>_xlfn.XLOOKUP($A134,ALGLIB_SSA_XAUUSD!$J$2:$J$1001,ALGLIB_SSA_XAUUSD!$K$2:$K$1001,"",0)</f>
        <v>XAUUSD</v>
      </c>
      <c r="J134" t="str">
        <f>_xlfn.XLOOKUP($A134,ALGLIB_SSA_XAUUSD!$J$2:$J$1001,ALGLIB_SSA_XAUUSD!$L$2:$L$1001,"",0)</f>
        <v>M5</v>
      </c>
      <c r="K134">
        <f>_xlfn.XLOOKUP($A134,ALGLIB_SSA_XAUUSD!$J$2:$J$1001,ALGLIB_SSA_XAUUSD!$M$2:$M$1001,"",0)</f>
        <v>4636.75</v>
      </c>
      <c r="L134">
        <f>_xlfn.XLOOKUP($A134,ALGLIB_SSA_XAUUSD!$J$2:$J$1001,ALGLIB_SSA_XAUUSD!$N$2:$N$1001,"",0)</f>
        <v>4637.5130099999997</v>
      </c>
      <c r="M134">
        <f>_xlfn.XLOOKUP($A134,ALGLIB_SSA_XAUUSD!$J$2:$J$1001,ALGLIB_SSA_XAUUSD!$O$2:$O$1001,"",0)</f>
        <v>4639.0785699999997</v>
      </c>
      <c r="N134">
        <f>_xlfn.XLOOKUP($A134,ALGLIB_SSA_XAUUSD!$J$2:$J$1001,ALGLIB_SSA_XAUUSD!$P$2:$P$1001,"",0)</f>
        <v>4648.58493</v>
      </c>
      <c r="O134">
        <f>_xlfn.XLOOKUP($A134,ALGLIB_SSA_XAUUSD!$J$2:$J$1001,ALGLIB_SSA_XAUUSD!$Q$2:$Q$1001,"",0)</f>
        <v>4628.5196999999998</v>
      </c>
      <c r="R134">
        <f t="shared" si="61"/>
        <v>1775430000</v>
      </c>
      <c r="S134" t="str">
        <f t="shared" si="62"/>
        <v>XAUUSD</v>
      </c>
      <c r="T134" t="str">
        <f t="shared" si="62"/>
        <v>M5</v>
      </c>
      <c r="U134">
        <f t="shared" si="62"/>
        <v>4636.75</v>
      </c>
      <c r="V134">
        <f t="shared" si="63"/>
        <v>4635.8366100000003</v>
      </c>
      <c r="W134">
        <f t="shared" si="63"/>
        <v>4643.1752200000001</v>
      </c>
      <c r="X134">
        <f t="shared" si="64"/>
        <v>4637.5130099999997</v>
      </c>
      <c r="Y134">
        <f t="shared" si="64"/>
        <v>4639.0785699999997</v>
      </c>
      <c r="Z134">
        <f t="shared" si="65"/>
        <v>4653.3418899999997</v>
      </c>
      <c r="AA134">
        <f t="shared" si="66"/>
        <v>4648.58493</v>
      </c>
      <c r="AB134">
        <f t="shared" si="67"/>
        <v>4620.9480299999996</v>
      </c>
      <c r="AC134">
        <f t="shared" si="68"/>
        <v>4628.5196999999998</v>
      </c>
      <c r="AF134">
        <f t="shared" si="73"/>
        <v>1775430000</v>
      </c>
      <c r="AG134" t="str">
        <f t="shared" si="74"/>
        <v>XAUUSD</v>
      </c>
      <c r="AH134" t="str">
        <f t="shared" si="75"/>
        <v>M5</v>
      </c>
      <c r="AI134" s="19">
        <f t="shared" si="69"/>
        <v>4636.75</v>
      </c>
      <c r="AJ134" s="19">
        <f t="shared" si="70"/>
        <v>4635.8366100000003</v>
      </c>
      <c r="AK134" s="19">
        <f t="shared" si="71"/>
        <v>4643.1752200000001</v>
      </c>
      <c r="AL134" s="19">
        <f t="shared" si="76"/>
        <v>-7.3386099999997896</v>
      </c>
      <c r="AM134" s="28" t="str">
        <f t="shared" si="72"/>
        <v>Bearish</v>
      </c>
      <c r="AN134" s="28" t="str">
        <f t="shared" si="77"/>
        <v>Bearish</v>
      </c>
      <c r="AO134">
        <f>IF(Z134&lt;&gt;"",Z134,"")</f>
        <v>4653.3418899999997</v>
      </c>
      <c r="AP134">
        <f>IF(AB134&lt;&gt;"",AB134,"")</f>
        <v>4620.9480299999996</v>
      </c>
      <c r="AQ134">
        <f t="shared" si="56"/>
        <v>1</v>
      </c>
      <c r="AR134" s="17">
        <f>IF(SLOPE($AO$122:$AO$133,$AQ$122:$AQ$133)&gt;0,MIN(3,ABS(SLOPE($AO$122:$AO$133,$AQ$122:$AQ$133))),IF(SLOPE($AO$122:$AO$133,$AQ$122:$AQ$133)&lt;-0.5,-0.5,0))</f>
        <v>-0.5</v>
      </c>
      <c r="AS134" s="17">
        <f>IF(SLOPE($AP$122:$AP$133,$AQ$122:$AQ$133)&lt;0,MAX(-3,-ABS(SLOPE($AP$122:$AP$133,$AQ$122:$AQ$133))),IF(SLOPE($AP$122:$AP$133,$AQ$122:$AQ$133)&gt;0.5,0.5,0))</f>
        <v>-0.67018166666670609</v>
      </c>
      <c r="AT134" s="10">
        <f>($AO$134+(AR134*(AQ134-1)))</f>
        <v>4653.3418899999997</v>
      </c>
      <c r="AU134" s="10">
        <f>($AP$134+(AS134*(AQ134-1)))</f>
        <v>4620.9480299999996</v>
      </c>
      <c r="AV134" s="18">
        <f>IF(AR134&gt;0,AT134+AR134,AT134)</f>
        <v>4653.3418899999997</v>
      </c>
      <c r="AW134" s="18">
        <f>IF(AS134&lt;0,AU134+AS134,AU134)</f>
        <v>4620.2778483333332</v>
      </c>
      <c r="AY134">
        <f t="shared" si="57"/>
        <v>0</v>
      </c>
      <c r="AZ134">
        <f t="shared" si="58"/>
        <v>-0.67018166666639445</v>
      </c>
      <c r="BB134" s="19">
        <f t="shared" si="53"/>
        <v>1775430000</v>
      </c>
      <c r="BC134" s="19" t="str">
        <f t="shared" si="54"/>
        <v>XAUUSD</v>
      </c>
      <c r="BD134" s="19" t="str">
        <f t="shared" si="55"/>
        <v>M5</v>
      </c>
      <c r="BE134">
        <f>V134</f>
        <v>4635.8366100000003</v>
      </c>
      <c r="BF134">
        <f>W134</f>
        <v>4643.1752200000001</v>
      </c>
      <c r="BG134">
        <f>X134</f>
        <v>4637.5130099999997</v>
      </c>
      <c r="BH134">
        <f>Y134</f>
        <v>4639.0785699999997</v>
      </c>
      <c r="BI134">
        <f t="shared" si="59"/>
        <v>4653.3418899999997</v>
      </c>
      <c r="BJ134">
        <f t="shared" si="60"/>
        <v>4620.2778483333332</v>
      </c>
    </row>
    <row r="135" spans="1:62" x14ac:dyDescent="0.55000000000000004">
      <c r="A135">
        <f>ALGLIB_SSA_XAUUSD!J135</f>
        <v>1775430300</v>
      </c>
      <c r="B135" t="str">
        <f>_xlfn.XLOOKUP($A135,ALGLIB_SSA_XAUUSD!$A$2:$A$1001,ALGLIB_SSA_XAUUSD!$B$2:$B$1001,"",0)</f>
        <v/>
      </c>
      <c r="C135" t="str">
        <f>_xlfn.XLOOKUP($A135,ALGLIB_SSA_XAUUSD!$A$2:$A$1001,ALGLIB_SSA_XAUUSD!$C$2:$C$1001,"",0)</f>
        <v/>
      </c>
      <c r="D135" s="1">
        <f>D134+(D146-D134)*1/12</f>
        <v>4611.5291666666662</v>
      </c>
      <c r="E135" s="1">
        <f>E134+(E146-E134)*1/12</f>
        <v>4635.4630966666673</v>
      </c>
      <c r="F135" s="1">
        <f>F134+(F146-F134)*1/12</f>
        <v>4642.6826883333333</v>
      </c>
      <c r="G135" s="1">
        <f>G134+(G146-G134)*1/12</f>
        <v>4652.9881925</v>
      </c>
      <c r="H135" s="1">
        <f>H134+(H146-H134)*1/12</f>
        <v>4620.5049216666666</v>
      </c>
      <c r="I135" t="str">
        <f>_xlfn.XLOOKUP($A135,ALGLIB_SSA_XAUUSD!$J$2:$J$1001,ALGLIB_SSA_XAUUSD!$K$2:$K$1001,"",0)</f>
        <v>XAUUSD</v>
      </c>
      <c r="J135" t="str">
        <f>_xlfn.XLOOKUP($A135,ALGLIB_SSA_XAUUSD!$J$2:$J$1001,ALGLIB_SSA_XAUUSD!$L$2:$L$1001,"",0)</f>
        <v>M5</v>
      </c>
      <c r="K135">
        <f>_xlfn.XLOOKUP($A135,ALGLIB_SSA_XAUUSD!$J$2:$J$1001,ALGLIB_SSA_XAUUSD!$M$2:$M$1001,"",0)</f>
        <v>4630.4799999999996</v>
      </c>
      <c r="L135">
        <f>_xlfn.XLOOKUP($A135,ALGLIB_SSA_XAUUSD!$J$2:$J$1001,ALGLIB_SSA_XAUUSD!$N$2:$N$1001,"",0)</f>
        <v>4633.2935900000002</v>
      </c>
      <c r="M135">
        <f>_xlfn.XLOOKUP($A135,ALGLIB_SSA_XAUUSD!$J$2:$J$1001,ALGLIB_SSA_XAUUSD!$O$2:$O$1001,"",0)</f>
        <v>4636.1860800000004</v>
      </c>
      <c r="N135">
        <f>_xlfn.XLOOKUP($A135,ALGLIB_SSA_XAUUSD!$J$2:$J$1001,ALGLIB_SSA_XAUUSD!$P$2:$P$1001,"",0)</f>
        <v>4644.0196900000001</v>
      </c>
      <c r="O135">
        <f>_xlfn.XLOOKUP($A135,ALGLIB_SSA_XAUUSD!$J$2:$J$1001,ALGLIB_SSA_XAUUSD!$Q$2:$Q$1001,"",0)</f>
        <v>4626.87979</v>
      </c>
      <c r="R135">
        <f t="shared" si="61"/>
        <v>1775430300</v>
      </c>
      <c r="S135" t="str">
        <f t="shared" si="62"/>
        <v>XAUUSD</v>
      </c>
      <c r="T135" t="str">
        <f t="shared" si="62"/>
        <v>M5</v>
      </c>
      <c r="U135">
        <f t="shared" si="62"/>
        <v>4630.4799999999996</v>
      </c>
      <c r="V135">
        <f t="shared" si="63"/>
        <v>4635.4630966666673</v>
      </c>
      <c r="W135">
        <f t="shared" si="63"/>
        <v>4642.6826883333333</v>
      </c>
      <c r="X135">
        <f t="shared" si="64"/>
        <v>4633.2935900000002</v>
      </c>
      <c r="Y135">
        <f t="shared" si="64"/>
        <v>4636.1860800000004</v>
      </c>
      <c r="Z135">
        <f t="shared" si="65"/>
        <v>4652.9881925</v>
      </c>
      <c r="AA135">
        <f t="shared" si="66"/>
        <v>4644.0196900000001</v>
      </c>
      <c r="AB135">
        <f t="shared" si="67"/>
        <v>4620.5049216666666</v>
      </c>
      <c r="AC135">
        <f t="shared" si="68"/>
        <v>4626.87979</v>
      </c>
      <c r="AF135">
        <f t="shared" si="73"/>
        <v>1775430300</v>
      </c>
      <c r="AG135" t="str">
        <f t="shared" si="74"/>
        <v>XAUUSD</v>
      </c>
      <c r="AH135" t="str">
        <f t="shared" si="75"/>
        <v>M5</v>
      </c>
      <c r="AI135" s="19">
        <f t="shared" si="69"/>
        <v>4630.4799999999996</v>
      </c>
      <c r="AJ135" s="19">
        <f t="shared" si="70"/>
        <v>4635.4630966666673</v>
      </c>
      <c r="AK135" s="19">
        <f t="shared" si="71"/>
        <v>4642.6826883333333</v>
      </c>
      <c r="AL135" s="19">
        <f t="shared" si="76"/>
        <v>-7.2195916666660196</v>
      </c>
      <c r="AM135" s="28" t="str">
        <f t="shared" si="72"/>
        <v>Bearish</v>
      </c>
      <c r="AN135" s="28" t="str">
        <f t="shared" si="77"/>
        <v>Bearish</v>
      </c>
      <c r="AO135">
        <f>IF(Z135&lt;&gt;"",Z135,"")</f>
        <v>4652.9881925</v>
      </c>
      <c r="AP135">
        <f>IF(AB135&lt;&gt;"",AB135,"")</f>
        <v>4620.5049216666666</v>
      </c>
      <c r="AQ135">
        <f t="shared" si="56"/>
        <v>2</v>
      </c>
      <c r="AR135" s="16">
        <f>IF(SLOPE($AO$122:$AO$133,$AQ$122:$AQ$133)&gt;0,MIN(3,ABS(SLOPE($AO$122:$AO$133,$AQ$122:$AQ$133))),IF(SLOPE($AO$122:$AO$133,$AQ$122:$AQ$133)&lt;-0.5,-0.5,0))</f>
        <v>-0.5</v>
      </c>
      <c r="AS135" s="16">
        <f>IF(SLOPE($AP$122:$AP$133,$AQ$122:$AQ$133)&lt;0,MAX(-3,-ABS(SLOPE($AP$122:$AP$133,$AQ$122:$AQ$133))),IF(SLOPE($AP$122:$AP$133,$AQ$122:$AQ$133)&gt;0.5,0.5,0))</f>
        <v>-0.67018166666670609</v>
      </c>
      <c r="AT135" s="22">
        <f>($AO$134+(AR135*(AQ135-1)))</f>
        <v>4652.8418899999997</v>
      </c>
      <c r="AU135" s="22">
        <f>($AP$134+(AS135*(AQ135-1)))</f>
        <v>4620.2778483333332</v>
      </c>
      <c r="AV135" s="18">
        <f>IF(AR135&gt;0,AT135+AR135,AT135)</f>
        <v>4652.8418899999997</v>
      </c>
      <c r="AW135" s="18">
        <f>IF(AS135&lt;0,AU135+AS135,AU135)</f>
        <v>4619.6076666666668</v>
      </c>
      <c r="AY135">
        <f t="shared" si="57"/>
        <v>-0.14630250000027445</v>
      </c>
      <c r="AZ135">
        <f t="shared" si="58"/>
        <v>-0.89725499999985914</v>
      </c>
      <c r="BB135" s="19">
        <f t="shared" si="53"/>
        <v>1775430300</v>
      </c>
      <c r="BC135" s="19" t="str">
        <f t="shared" si="54"/>
        <v>XAUUSD</v>
      </c>
      <c r="BD135" s="19" t="str">
        <f t="shared" si="55"/>
        <v>M5</v>
      </c>
      <c r="BE135">
        <f>V135</f>
        <v>4635.4630966666673</v>
      </c>
      <c r="BF135">
        <f>W135</f>
        <v>4642.6826883333333</v>
      </c>
      <c r="BG135">
        <f>X135</f>
        <v>4633.2935900000002</v>
      </c>
      <c r="BH135">
        <f>Y135</f>
        <v>4636.1860800000004</v>
      </c>
      <c r="BI135">
        <f t="shared" si="59"/>
        <v>4652.8418899999997</v>
      </c>
      <c r="BJ135">
        <f t="shared" si="60"/>
        <v>4619.6076666666668</v>
      </c>
    </row>
    <row r="136" spans="1:62" x14ac:dyDescent="0.55000000000000004">
      <c r="A136">
        <f>ALGLIB_SSA_XAUUSD!J136</f>
        <v>1775430600</v>
      </c>
      <c r="B136" t="str">
        <f>_xlfn.XLOOKUP($A136,ALGLIB_SSA_XAUUSD!$A$2:$A$1001,ALGLIB_SSA_XAUUSD!$B$2:$B$1001,"",0)</f>
        <v/>
      </c>
      <c r="C136" t="str">
        <f>_xlfn.XLOOKUP($A136,ALGLIB_SSA_XAUUSD!$A$2:$A$1001,ALGLIB_SSA_XAUUSD!$C$2:$C$1001,"",0)</f>
        <v/>
      </c>
      <c r="D136" s="1">
        <f>D134+(D146-D134)*2/12</f>
        <v>4612.5283333333336</v>
      </c>
      <c r="E136" s="1">
        <f>E134+(E146-E134)*2/12</f>
        <v>4635.0895833333334</v>
      </c>
      <c r="F136" s="1">
        <f>F134+(F146-F134)*2/12</f>
        <v>4642.1901566666666</v>
      </c>
      <c r="G136" s="1">
        <f>G134+(G146-G134)*2/12</f>
        <v>4652.6344950000002</v>
      </c>
      <c r="H136" s="1">
        <f>H134+(H146-H134)*2/12</f>
        <v>4620.0618133333328</v>
      </c>
      <c r="I136" t="str">
        <f>_xlfn.XLOOKUP($A136,ALGLIB_SSA_XAUUSD!$J$2:$J$1001,ALGLIB_SSA_XAUUSD!$K$2:$K$1001,"",0)</f>
        <v>XAUUSD</v>
      </c>
      <c r="J136" t="str">
        <f>_xlfn.XLOOKUP($A136,ALGLIB_SSA_XAUUSD!$J$2:$J$1001,ALGLIB_SSA_XAUUSD!$L$2:$L$1001,"",0)</f>
        <v>M5</v>
      </c>
      <c r="K136">
        <f>_xlfn.XLOOKUP($A136,ALGLIB_SSA_XAUUSD!$J$2:$J$1001,ALGLIB_SSA_XAUUSD!$M$2:$M$1001,"",0)</f>
        <v>4632.63</v>
      </c>
      <c r="L136">
        <f>_xlfn.XLOOKUP($A136,ALGLIB_SSA_XAUUSD!$J$2:$J$1001,ALGLIB_SSA_XAUUSD!$N$2:$N$1001,"",0)</f>
        <v>4628.3430799999996</v>
      </c>
      <c r="M136">
        <f>_xlfn.XLOOKUP($A136,ALGLIB_SSA_XAUUSD!$J$2:$J$1001,ALGLIB_SSA_XAUUSD!$O$2:$O$1001,"",0)</f>
        <v>4632.26458</v>
      </c>
      <c r="N136">
        <f>_xlfn.XLOOKUP($A136,ALGLIB_SSA_XAUUSD!$J$2:$J$1001,ALGLIB_SSA_XAUUSD!$P$2:$P$1001,"",0)</f>
        <v>4638.0888599999998</v>
      </c>
      <c r="O136">
        <f>_xlfn.XLOOKUP($A136,ALGLIB_SSA_XAUUSD!$J$2:$J$1001,ALGLIB_SSA_XAUUSD!$Q$2:$Q$1001,"",0)</f>
        <v>4624.2941700000001</v>
      </c>
      <c r="R136">
        <f t="shared" si="61"/>
        <v>1775430600</v>
      </c>
      <c r="S136" t="str">
        <f t="shared" si="62"/>
        <v>XAUUSD</v>
      </c>
      <c r="T136" t="str">
        <f t="shared" si="62"/>
        <v>M5</v>
      </c>
      <c r="U136">
        <f t="shared" si="62"/>
        <v>4632.63</v>
      </c>
      <c r="V136">
        <f t="shared" si="63"/>
        <v>4635.0895833333334</v>
      </c>
      <c r="W136">
        <f t="shared" si="63"/>
        <v>4642.1901566666666</v>
      </c>
      <c r="X136">
        <f t="shared" si="64"/>
        <v>4628.3430799999996</v>
      </c>
      <c r="Y136">
        <f t="shared" si="64"/>
        <v>4632.26458</v>
      </c>
      <c r="Z136">
        <f t="shared" si="65"/>
        <v>4652.6344950000002</v>
      </c>
      <c r="AA136">
        <f t="shared" si="66"/>
        <v>4638.0888599999998</v>
      </c>
      <c r="AB136">
        <f t="shared" si="67"/>
        <v>4620.0618133333328</v>
      </c>
      <c r="AC136">
        <f t="shared" si="68"/>
        <v>4624.2941700000001</v>
      </c>
      <c r="AF136">
        <f t="shared" si="73"/>
        <v>1775430600</v>
      </c>
      <c r="AG136" t="str">
        <f t="shared" si="74"/>
        <v>XAUUSD</v>
      </c>
      <c r="AH136" t="str">
        <f t="shared" si="75"/>
        <v>M5</v>
      </c>
      <c r="AI136" s="19">
        <f t="shared" si="69"/>
        <v>4632.63</v>
      </c>
      <c r="AJ136" s="19">
        <f t="shared" si="70"/>
        <v>4635.0895833333334</v>
      </c>
      <c r="AK136" s="19">
        <f t="shared" si="71"/>
        <v>4642.1901566666666</v>
      </c>
      <c r="AL136" s="19">
        <f t="shared" si="76"/>
        <v>-7.1005733333331591</v>
      </c>
      <c r="AM136" s="28" t="str">
        <f t="shared" si="72"/>
        <v>Bearish</v>
      </c>
      <c r="AN136" s="28" t="str">
        <f t="shared" si="77"/>
        <v>Bearish</v>
      </c>
      <c r="AO136">
        <f>IF(Z136&lt;&gt;"",Z136,"")</f>
        <v>4652.6344950000002</v>
      </c>
      <c r="AP136">
        <f>IF(AB136&lt;&gt;"",AB136,"")</f>
        <v>4620.0618133333328</v>
      </c>
      <c r="AQ136">
        <f t="shared" si="56"/>
        <v>3</v>
      </c>
      <c r="AR136" s="16">
        <f>IF(SLOPE($AO$122:$AO$133,$AQ$122:$AQ$133)&gt;0,MIN(3,ABS(SLOPE($AO$122:$AO$133,$AQ$122:$AQ$133))),IF(SLOPE($AO$122:$AO$133,$AQ$122:$AQ$133)&lt;-0.5,-0.5,0))</f>
        <v>-0.5</v>
      </c>
      <c r="AS136" s="16">
        <f>IF(SLOPE($AP$122:$AP$133,$AQ$122:$AQ$133)&lt;0,MAX(-3,-ABS(SLOPE($AP$122:$AP$133,$AQ$122:$AQ$133))),IF(SLOPE($AP$122:$AP$133,$AQ$122:$AQ$133)&gt;0.5,0.5,0))</f>
        <v>-0.67018166666670609</v>
      </c>
      <c r="AT136" s="22">
        <f>($AO$134+(AR136*(AQ136-1)))</f>
        <v>4652.3418899999997</v>
      </c>
      <c r="AU136" s="22">
        <f>($AP$134+(AS136*(AQ136-1)))</f>
        <v>4619.6076666666659</v>
      </c>
      <c r="AV136" s="18">
        <f>IF(AR136&gt;0,AT136+AR136,AT136)</f>
        <v>4652.3418899999997</v>
      </c>
      <c r="AW136" s="18">
        <f>IF(AS136&lt;0,AU136+AS136,AU136)</f>
        <v>4618.9374849999995</v>
      </c>
      <c r="AY136">
        <f t="shared" si="57"/>
        <v>-0.2926050000005489</v>
      </c>
      <c r="AZ136">
        <f t="shared" si="58"/>
        <v>-1.1243283333333238</v>
      </c>
      <c r="BB136" s="19">
        <f t="shared" si="53"/>
        <v>1775430600</v>
      </c>
      <c r="BC136" s="19" t="str">
        <f t="shared" si="54"/>
        <v>XAUUSD</v>
      </c>
      <c r="BD136" s="19" t="str">
        <f t="shared" si="55"/>
        <v>M5</v>
      </c>
      <c r="BE136">
        <f>V136</f>
        <v>4635.0895833333334</v>
      </c>
      <c r="BF136">
        <f>W136</f>
        <v>4642.1901566666666</v>
      </c>
      <c r="BG136">
        <f>X136</f>
        <v>4628.3430799999996</v>
      </c>
      <c r="BH136">
        <f>Y136</f>
        <v>4632.26458</v>
      </c>
      <c r="BI136">
        <f t="shared" si="59"/>
        <v>4652.3418899999997</v>
      </c>
      <c r="BJ136">
        <f t="shared" si="60"/>
        <v>4618.9374849999995</v>
      </c>
    </row>
    <row r="137" spans="1:62" x14ac:dyDescent="0.55000000000000004">
      <c r="A137">
        <f>ALGLIB_SSA_XAUUSD!J137</f>
        <v>1775430900</v>
      </c>
      <c r="B137" t="str">
        <f>_xlfn.XLOOKUP($A137,ALGLIB_SSA_XAUUSD!$A$2:$A$1001,ALGLIB_SSA_XAUUSD!$B$2:$B$1001,"",0)</f>
        <v/>
      </c>
      <c r="C137" t="str">
        <f>_xlfn.XLOOKUP($A137,ALGLIB_SSA_XAUUSD!$A$2:$A$1001,ALGLIB_SSA_XAUUSD!$C$2:$C$1001,"",0)</f>
        <v/>
      </c>
      <c r="D137" s="1">
        <f>D134+(D146-D134)*3/12</f>
        <v>4613.5275000000001</v>
      </c>
      <c r="E137" s="1">
        <f>E134+(E146-E134)*3/12</f>
        <v>4634.7160700000004</v>
      </c>
      <c r="F137" s="1">
        <f>F134+(F146-F134)*3/12</f>
        <v>4641.6976249999998</v>
      </c>
      <c r="G137" s="1">
        <f>G134+(G146-G134)*3/12</f>
        <v>4652.2807974999996</v>
      </c>
      <c r="H137" s="1">
        <f>H134+(H146-H134)*3/12</f>
        <v>4619.6187049999999</v>
      </c>
      <c r="I137" t="str">
        <f>_xlfn.XLOOKUP($A137,ALGLIB_SSA_XAUUSD!$J$2:$J$1001,ALGLIB_SSA_XAUUSD!$K$2:$K$1001,"",0)</f>
        <v>XAUUSD</v>
      </c>
      <c r="J137" t="str">
        <f>_xlfn.XLOOKUP($A137,ALGLIB_SSA_XAUUSD!$J$2:$J$1001,ALGLIB_SSA_XAUUSD!$L$2:$L$1001,"",0)</f>
        <v>M5</v>
      </c>
      <c r="K137">
        <f>_xlfn.XLOOKUP($A137,ALGLIB_SSA_XAUUSD!$J$2:$J$1001,ALGLIB_SSA_XAUUSD!$M$2:$M$1001,"",0)</f>
        <v>4624.8500000000004</v>
      </c>
      <c r="L137">
        <f>_xlfn.XLOOKUP($A137,ALGLIB_SSA_XAUUSD!$J$2:$J$1001,ALGLIB_SSA_XAUUSD!$N$2:$N$1001,"",0)</f>
        <v>4623.1102499999997</v>
      </c>
      <c r="M137">
        <f>_xlfn.XLOOKUP($A137,ALGLIB_SSA_XAUUSD!$J$2:$J$1001,ALGLIB_SSA_XAUUSD!$O$2:$O$1001,"",0)</f>
        <v>4627.6874200000002</v>
      </c>
      <c r="N137">
        <f>_xlfn.XLOOKUP($A137,ALGLIB_SSA_XAUUSD!$J$2:$J$1001,ALGLIB_SSA_XAUUSD!$P$2:$P$1001,"",0)</f>
        <v>4631.6184000000003</v>
      </c>
      <c r="O137">
        <f>_xlfn.XLOOKUP($A137,ALGLIB_SSA_XAUUSD!$J$2:$J$1001,ALGLIB_SSA_XAUUSD!$Q$2:$Q$1001,"",0)</f>
        <v>4620.9525000000003</v>
      </c>
      <c r="R137">
        <f t="shared" si="61"/>
        <v>1775430900</v>
      </c>
      <c r="S137" t="str">
        <f t="shared" si="62"/>
        <v>XAUUSD</v>
      </c>
      <c r="T137" t="str">
        <f t="shared" si="62"/>
        <v>M5</v>
      </c>
      <c r="U137">
        <f t="shared" si="62"/>
        <v>4624.8500000000004</v>
      </c>
      <c r="V137">
        <f t="shared" si="63"/>
        <v>4634.7160700000004</v>
      </c>
      <c r="W137">
        <f t="shared" si="63"/>
        <v>4641.6976249999998</v>
      </c>
      <c r="X137">
        <f t="shared" si="64"/>
        <v>4623.1102499999997</v>
      </c>
      <c r="Y137">
        <f t="shared" si="64"/>
        <v>4627.6874200000002</v>
      </c>
      <c r="Z137">
        <f t="shared" si="65"/>
        <v>4652.2807974999996</v>
      </c>
      <c r="AA137">
        <f t="shared" si="66"/>
        <v>4631.6184000000003</v>
      </c>
      <c r="AB137">
        <f t="shared" si="67"/>
        <v>4619.6187049999999</v>
      </c>
      <c r="AC137">
        <f t="shared" si="68"/>
        <v>4620.9525000000003</v>
      </c>
      <c r="AF137">
        <f t="shared" si="73"/>
        <v>1775430900</v>
      </c>
      <c r="AG137" t="str">
        <f t="shared" si="74"/>
        <v>XAUUSD</v>
      </c>
      <c r="AH137" t="str">
        <f t="shared" si="75"/>
        <v>M5</v>
      </c>
      <c r="AI137" s="19">
        <f t="shared" si="69"/>
        <v>4624.8500000000004</v>
      </c>
      <c r="AJ137" s="19">
        <f t="shared" si="70"/>
        <v>4634.7160700000004</v>
      </c>
      <c r="AK137" s="19">
        <f t="shared" si="71"/>
        <v>4641.6976249999998</v>
      </c>
      <c r="AL137" s="19">
        <f t="shared" si="76"/>
        <v>-6.9815549999993891</v>
      </c>
      <c r="AM137" s="28" t="str">
        <f t="shared" si="72"/>
        <v>Bearish</v>
      </c>
      <c r="AN137" s="28" t="str">
        <f t="shared" si="77"/>
        <v>Bearish</v>
      </c>
      <c r="AO137">
        <f>IF(Z137&lt;&gt;"",Z137,"")</f>
        <v>4652.2807974999996</v>
      </c>
      <c r="AP137">
        <f>IF(AB137&lt;&gt;"",AB137,"")</f>
        <v>4619.6187049999999</v>
      </c>
      <c r="AQ137">
        <f t="shared" si="56"/>
        <v>4</v>
      </c>
      <c r="AR137" s="16">
        <f>IF(SLOPE($AO$122:$AO$133,$AQ$122:$AQ$133)&gt;0,MIN(3,ABS(SLOPE($AO$122:$AO$133,$AQ$122:$AQ$133))),IF(SLOPE($AO$122:$AO$133,$AQ$122:$AQ$133)&lt;-0.5,-0.5,0))</f>
        <v>-0.5</v>
      </c>
      <c r="AS137" s="16">
        <f>IF(SLOPE($AP$122:$AP$133,$AQ$122:$AQ$133)&lt;0,MAX(-3,-ABS(SLOPE($AP$122:$AP$133,$AQ$122:$AQ$133))),IF(SLOPE($AP$122:$AP$133,$AQ$122:$AQ$133)&gt;0.5,0.5,0))</f>
        <v>-0.67018166666670609</v>
      </c>
      <c r="AT137" s="22">
        <f>($AO$134+(AR137*(AQ137-1)))</f>
        <v>4651.8418899999997</v>
      </c>
      <c r="AU137" s="22">
        <f>($AP$134+(AS137*(AQ137-1)))</f>
        <v>4618.9374849999995</v>
      </c>
      <c r="AV137" s="18">
        <f>IF(AR137&gt;0,AT137+AR137,AT137)</f>
        <v>4651.8418899999997</v>
      </c>
      <c r="AW137" s="18">
        <f>IF(AS137&lt;0,AU137+AS137,AU137)</f>
        <v>4618.2673033333331</v>
      </c>
      <c r="AY137">
        <f t="shared" si="57"/>
        <v>-0.43890749999991385</v>
      </c>
      <c r="AZ137">
        <f t="shared" si="58"/>
        <v>-1.3514016666667885</v>
      </c>
      <c r="BB137" s="19">
        <f t="shared" si="53"/>
        <v>1775430900</v>
      </c>
      <c r="BC137" s="19" t="str">
        <f t="shared" si="54"/>
        <v>XAUUSD</v>
      </c>
      <c r="BD137" s="19" t="str">
        <f t="shared" si="55"/>
        <v>M5</v>
      </c>
      <c r="BE137">
        <f>V137</f>
        <v>4634.7160700000004</v>
      </c>
      <c r="BF137">
        <f>W137</f>
        <v>4641.6976249999998</v>
      </c>
      <c r="BG137">
        <f>X137</f>
        <v>4623.1102499999997</v>
      </c>
      <c r="BH137">
        <f>Y137</f>
        <v>4627.6874200000002</v>
      </c>
      <c r="BI137">
        <f t="shared" si="59"/>
        <v>4651.8418899999997</v>
      </c>
      <c r="BJ137">
        <f t="shared" si="60"/>
        <v>4618.2673033333331</v>
      </c>
    </row>
    <row r="138" spans="1:62" x14ac:dyDescent="0.55000000000000004">
      <c r="A138">
        <f>ALGLIB_SSA_XAUUSD!J138</f>
        <v>1775431200</v>
      </c>
      <c r="B138" t="str">
        <f>_xlfn.XLOOKUP($A138,ALGLIB_SSA_XAUUSD!$A$2:$A$1001,ALGLIB_SSA_XAUUSD!$B$2:$B$1001,"",0)</f>
        <v/>
      </c>
      <c r="C138" t="str">
        <f>_xlfn.XLOOKUP($A138,ALGLIB_SSA_XAUUSD!$A$2:$A$1001,ALGLIB_SSA_XAUUSD!$C$2:$C$1001,"",0)</f>
        <v/>
      </c>
      <c r="D138" s="1">
        <f>D134+(D146-D134)*4/12</f>
        <v>4614.5266666666666</v>
      </c>
      <c r="E138" s="1">
        <f>E134+(E146-E134)*4/12</f>
        <v>4634.3425566666665</v>
      </c>
      <c r="F138" s="1">
        <f>F134+(F146-F134)*4/12</f>
        <v>4641.205093333333</v>
      </c>
      <c r="G138" s="1">
        <f>G134+(G146-G134)*4/12</f>
        <v>4651.9270999999999</v>
      </c>
      <c r="H138" s="1">
        <f>H134+(H146-H134)*4/12</f>
        <v>4619.175596666666</v>
      </c>
      <c r="I138" t="str">
        <f>_xlfn.XLOOKUP($A138,ALGLIB_SSA_XAUUSD!$J$2:$J$1001,ALGLIB_SSA_XAUUSD!$K$2:$K$1001,"",0)</f>
        <v>XAUUSD</v>
      </c>
      <c r="J138" t="str">
        <f>_xlfn.XLOOKUP($A138,ALGLIB_SSA_XAUUSD!$J$2:$J$1001,ALGLIB_SSA_XAUUSD!$L$2:$L$1001,"",0)</f>
        <v>M5</v>
      </c>
      <c r="K138">
        <f>_xlfn.XLOOKUP($A138,ALGLIB_SSA_XAUUSD!$J$2:$J$1001,ALGLIB_SSA_XAUUSD!$M$2:$M$1001,"",0)</f>
        <v>4619.92</v>
      </c>
      <c r="L138">
        <f>_xlfn.XLOOKUP($A138,ALGLIB_SSA_XAUUSD!$J$2:$J$1001,ALGLIB_SSA_XAUUSD!$N$2:$N$1001,"",0)</f>
        <v>4618.3136800000002</v>
      </c>
      <c r="M138">
        <f>_xlfn.XLOOKUP($A138,ALGLIB_SSA_XAUUSD!$J$2:$J$1001,ALGLIB_SSA_XAUUSD!$O$2:$O$1001,"",0)</f>
        <v>4623.0005499999997</v>
      </c>
      <c r="N138">
        <f>_xlfn.XLOOKUP($A138,ALGLIB_SSA_XAUUSD!$J$2:$J$1001,ALGLIB_SSA_XAUUSD!$P$2:$P$1001,"",0)</f>
        <v>4625.3512700000001</v>
      </c>
      <c r="O138">
        <f>_xlfn.XLOOKUP($A138,ALGLIB_SSA_XAUUSD!$J$2:$J$1001,ALGLIB_SSA_XAUUSD!$Q$2:$Q$1001,"",0)</f>
        <v>4617.1724599999998</v>
      </c>
      <c r="R138">
        <f t="shared" si="61"/>
        <v>1775431200</v>
      </c>
      <c r="S138" t="str">
        <f t="shared" si="62"/>
        <v>XAUUSD</v>
      </c>
      <c r="T138" t="str">
        <f t="shared" si="62"/>
        <v>M5</v>
      </c>
      <c r="U138">
        <f t="shared" si="62"/>
        <v>4619.92</v>
      </c>
      <c r="V138">
        <f t="shared" si="63"/>
        <v>4634.3425566666665</v>
      </c>
      <c r="W138">
        <f t="shared" si="63"/>
        <v>4641.205093333333</v>
      </c>
      <c r="X138">
        <f t="shared" si="64"/>
        <v>4618.3136800000002</v>
      </c>
      <c r="Y138">
        <f t="shared" si="64"/>
        <v>4623.0005499999997</v>
      </c>
      <c r="Z138">
        <f t="shared" si="65"/>
        <v>4651.9270999999999</v>
      </c>
      <c r="AA138">
        <f t="shared" si="66"/>
        <v>4625.3512700000001</v>
      </c>
      <c r="AB138">
        <f t="shared" si="67"/>
        <v>4619.175596666666</v>
      </c>
      <c r="AC138">
        <f t="shared" si="68"/>
        <v>4617.1724599999998</v>
      </c>
      <c r="AF138">
        <f t="shared" si="73"/>
        <v>1775431200</v>
      </c>
      <c r="AG138" t="str">
        <f t="shared" si="74"/>
        <v>XAUUSD</v>
      </c>
      <c r="AH138" t="str">
        <f t="shared" si="75"/>
        <v>M5</v>
      </c>
      <c r="AI138" s="19">
        <f t="shared" si="69"/>
        <v>4619.92</v>
      </c>
      <c r="AJ138" s="19">
        <f t="shared" si="70"/>
        <v>4634.3425566666665</v>
      </c>
      <c r="AK138" s="19">
        <f t="shared" si="71"/>
        <v>4641.205093333333</v>
      </c>
      <c r="AL138" s="19">
        <f t="shared" si="76"/>
        <v>-6.8625366666665286</v>
      </c>
      <c r="AM138" s="28" t="str">
        <f t="shared" si="72"/>
        <v>Bearish</v>
      </c>
      <c r="AN138" s="28" t="str">
        <f t="shared" si="77"/>
        <v>Bearish</v>
      </c>
      <c r="AO138">
        <f>IF(Z138&lt;&gt;"",Z138,"")</f>
        <v>4651.9270999999999</v>
      </c>
      <c r="AP138">
        <f>IF(AB138&lt;&gt;"",AB138,"")</f>
        <v>4619.175596666666</v>
      </c>
      <c r="AQ138">
        <f t="shared" si="56"/>
        <v>5</v>
      </c>
      <c r="AR138" s="16">
        <f>IF(SLOPE($AO$122:$AO$133,$AQ$122:$AQ$133)&gt;0,MIN(3,ABS(SLOPE($AO$122:$AO$133,$AQ$122:$AQ$133))),IF(SLOPE($AO$122:$AO$133,$AQ$122:$AQ$133)&lt;-0.5,-0.5,0))</f>
        <v>-0.5</v>
      </c>
      <c r="AS138" s="16">
        <f>IF(SLOPE($AP$122:$AP$133,$AQ$122:$AQ$133)&lt;0,MAX(-3,-ABS(SLOPE($AP$122:$AP$133,$AQ$122:$AQ$133))),IF(SLOPE($AP$122:$AP$133,$AQ$122:$AQ$133)&gt;0.5,0.5,0))</f>
        <v>-0.67018166666670609</v>
      </c>
      <c r="AT138" s="22">
        <f>($AO$134+(AR138*(AQ138-1)))</f>
        <v>4651.3418899999997</v>
      </c>
      <c r="AU138" s="22">
        <f>($AP$134+(AS138*(AQ138-1)))</f>
        <v>4618.2673033333331</v>
      </c>
      <c r="AV138" s="18">
        <f>IF(AR138&gt;0,AT138+AR138,AT138)</f>
        <v>4651.3418899999997</v>
      </c>
      <c r="AW138" s="18">
        <f>IF(AS138&lt;0,AU138+AS138,AU138)</f>
        <v>4617.5971216666667</v>
      </c>
      <c r="AY138">
        <f t="shared" si="57"/>
        <v>-0.5852100000001883</v>
      </c>
      <c r="AZ138">
        <f t="shared" si="58"/>
        <v>-1.5784749999993437</v>
      </c>
      <c r="BB138" s="19">
        <f t="shared" si="53"/>
        <v>1775431200</v>
      </c>
      <c r="BC138" s="19" t="str">
        <f t="shared" si="54"/>
        <v>XAUUSD</v>
      </c>
      <c r="BD138" s="19" t="str">
        <f t="shared" si="55"/>
        <v>M5</v>
      </c>
      <c r="BE138">
        <f>V138</f>
        <v>4634.3425566666665</v>
      </c>
      <c r="BF138">
        <f>W138</f>
        <v>4641.205093333333</v>
      </c>
      <c r="BG138">
        <f>X138</f>
        <v>4618.3136800000002</v>
      </c>
      <c r="BH138">
        <f>Y138</f>
        <v>4623.0005499999997</v>
      </c>
      <c r="BI138">
        <f t="shared" si="59"/>
        <v>4651.3418899999997</v>
      </c>
      <c r="BJ138">
        <f t="shared" si="60"/>
        <v>4617.5971216666667</v>
      </c>
    </row>
    <row r="139" spans="1:62" x14ac:dyDescent="0.55000000000000004">
      <c r="A139">
        <f>ALGLIB_SSA_XAUUSD!J139</f>
        <v>1775431500</v>
      </c>
      <c r="B139" t="str">
        <f>_xlfn.XLOOKUP($A139,ALGLIB_SSA_XAUUSD!$A$2:$A$1001,ALGLIB_SSA_XAUUSD!$B$2:$B$1001,"",0)</f>
        <v/>
      </c>
      <c r="C139" t="str">
        <f>_xlfn.XLOOKUP($A139,ALGLIB_SSA_XAUUSD!$A$2:$A$1001,ALGLIB_SSA_XAUUSD!$C$2:$C$1001,"",0)</f>
        <v/>
      </c>
      <c r="D139" s="1">
        <f>D134+(D146-D134)*5/12</f>
        <v>4615.5258333333331</v>
      </c>
      <c r="E139" s="1">
        <f>E134+(E146-E134)*5/12</f>
        <v>4633.9690433333335</v>
      </c>
      <c r="F139" s="1">
        <f>F134+(F146-F134)*5/12</f>
        <v>4640.7125616666663</v>
      </c>
      <c r="G139" s="1">
        <f>G134+(G146-G134)*5/12</f>
        <v>4651.5734025000002</v>
      </c>
      <c r="H139" s="1">
        <f>H134+(H146-H134)*5/12</f>
        <v>4618.7324883333331</v>
      </c>
      <c r="I139" t="str">
        <f>_xlfn.XLOOKUP($A139,ALGLIB_SSA_XAUUSD!$J$2:$J$1001,ALGLIB_SSA_XAUUSD!$K$2:$K$1001,"",0)</f>
        <v>XAUUSD</v>
      </c>
      <c r="J139" t="str">
        <f>_xlfn.XLOOKUP($A139,ALGLIB_SSA_XAUUSD!$J$2:$J$1001,ALGLIB_SSA_XAUUSD!$L$2:$L$1001,"",0)</f>
        <v>M5</v>
      </c>
      <c r="K139">
        <f>_xlfn.XLOOKUP($A139,ALGLIB_SSA_XAUUSD!$J$2:$J$1001,ALGLIB_SSA_XAUUSD!$M$2:$M$1001,"",0)</f>
        <v>4609.4799999999996</v>
      </c>
      <c r="L139">
        <f>_xlfn.XLOOKUP($A139,ALGLIB_SSA_XAUUSD!$J$2:$J$1001,ALGLIB_SSA_XAUUSD!$N$2:$N$1001,"",0)</f>
        <v>4614.5224099999996</v>
      </c>
      <c r="M139">
        <f>_xlfn.XLOOKUP($A139,ALGLIB_SSA_XAUUSD!$J$2:$J$1001,ALGLIB_SSA_XAUUSD!$O$2:$O$1001,"",0)</f>
        <v>4618.7614800000001</v>
      </c>
      <c r="N139">
        <f>_xlfn.XLOOKUP($A139,ALGLIB_SSA_XAUUSD!$J$2:$J$1001,ALGLIB_SSA_XAUUSD!$P$2:$P$1001,"",0)</f>
        <v>4620.1356100000003</v>
      </c>
      <c r="O139">
        <f>_xlfn.XLOOKUP($A139,ALGLIB_SSA_XAUUSD!$J$2:$J$1001,ALGLIB_SSA_XAUUSD!$Q$2:$Q$1001,"",0)</f>
        <v>4613.4706999999999</v>
      </c>
      <c r="R139">
        <f t="shared" si="61"/>
        <v>1775431500</v>
      </c>
      <c r="S139" t="str">
        <f t="shared" si="62"/>
        <v>XAUUSD</v>
      </c>
      <c r="T139" t="str">
        <f t="shared" si="62"/>
        <v>M5</v>
      </c>
      <c r="U139">
        <f t="shared" si="62"/>
        <v>4609.4799999999996</v>
      </c>
      <c r="V139">
        <f t="shared" si="63"/>
        <v>4633.9690433333335</v>
      </c>
      <c r="W139">
        <f t="shared" si="63"/>
        <v>4640.7125616666663</v>
      </c>
      <c r="X139">
        <f t="shared" si="64"/>
        <v>4614.5224099999996</v>
      </c>
      <c r="Y139">
        <f t="shared" si="64"/>
        <v>4618.7614800000001</v>
      </c>
      <c r="Z139">
        <f t="shared" si="65"/>
        <v>4651.5734025000002</v>
      </c>
      <c r="AA139">
        <f t="shared" si="66"/>
        <v>4620.1356100000003</v>
      </c>
      <c r="AB139">
        <f t="shared" si="67"/>
        <v>4618.7324883333331</v>
      </c>
      <c r="AC139">
        <f t="shared" si="68"/>
        <v>4613.4706999999999</v>
      </c>
      <c r="AF139">
        <f t="shared" si="73"/>
        <v>1775431500</v>
      </c>
      <c r="AG139" t="str">
        <f t="shared" si="74"/>
        <v>XAUUSD</v>
      </c>
      <c r="AH139" t="str">
        <f t="shared" si="75"/>
        <v>M5</v>
      </c>
      <c r="AI139" s="19">
        <f t="shared" si="69"/>
        <v>4609.4799999999996</v>
      </c>
      <c r="AJ139" s="19">
        <f t="shared" si="70"/>
        <v>4633.9690433333335</v>
      </c>
      <c r="AK139" s="19">
        <f t="shared" si="71"/>
        <v>4640.7125616666663</v>
      </c>
      <c r="AL139" s="19">
        <f t="shared" si="76"/>
        <v>-6.7435183333327586</v>
      </c>
      <c r="AM139" s="28" t="str">
        <f t="shared" si="72"/>
        <v>Bearish</v>
      </c>
      <c r="AN139" s="28" t="str">
        <f t="shared" si="77"/>
        <v>Bearish</v>
      </c>
      <c r="AO139">
        <f>IF(Z139&lt;&gt;"",Z139,"")</f>
        <v>4651.5734025000002</v>
      </c>
      <c r="AP139">
        <f>IF(AB139&lt;&gt;"",AB139,"")</f>
        <v>4618.7324883333331</v>
      </c>
      <c r="AQ139">
        <f t="shared" si="56"/>
        <v>6</v>
      </c>
      <c r="AR139" s="16">
        <f>IF(SLOPE($AO$122:$AO$133,$AQ$122:$AQ$133)&gt;0,MIN(3,ABS(SLOPE($AO$122:$AO$133,$AQ$122:$AQ$133))),IF(SLOPE($AO$122:$AO$133,$AQ$122:$AQ$133)&lt;-0.5,-0.5,0))</f>
        <v>-0.5</v>
      </c>
      <c r="AS139" s="16">
        <f>IF(SLOPE($AP$122:$AP$133,$AQ$122:$AQ$133)&lt;0,MAX(-3,-ABS(SLOPE($AP$122:$AP$133,$AQ$122:$AQ$133))),IF(SLOPE($AP$122:$AP$133,$AQ$122:$AQ$133)&gt;0.5,0.5,0))</f>
        <v>-0.67018166666670609</v>
      </c>
      <c r="AT139" s="22">
        <f>($AO$134+(AR139*(AQ139-1)))</f>
        <v>4650.8418899999997</v>
      </c>
      <c r="AU139" s="22">
        <f>($AP$134+(AS139*(AQ139-1)))</f>
        <v>4617.5971216666658</v>
      </c>
      <c r="AV139" s="18">
        <f>IF(AR139&gt;0,AT139+AR139,AT139)</f>
        <v>4650.8418899999997</v>
      </c>
      <c r="AW139" s="18">
        <f>IF(AS139&lt;0,AU139+AS139,AU139)</f>
        <v>4616.9269399999994</v>
      </c>
      <c r="AY139">
        <f t="shared" si="57"/>
        <v>-0.73151250000046275</v>
      </c>
      <c r="AZ139">
        <f t="shared" si="58"/>
        <v>-1.8055483333337179</v>
      </c>
      <c r="BB139" s="19">
        <f t="shared" si="53"/>
        <v>1775431500</v>
      </c>
      <c r="BC139" s="19" t="str">
        <f t="shared" si="54"/>
        <v>XAUUSD</v>
      </c>
      <c r="BD139" s="19" t="str">
        <f t="shared" si="55"/>
        <v>M5</v>
      </c>
      <c r="BE139">
        <f>V139</f>
        <v>4633.9690433333335</v>
      </c>
      <c r="BF139">
        <f>W139</f>
        <v>4640.7125616666663</v>
      </c>
      <c r="BG139">
        <f>X139</f>
        <v>4614.5224099999996</v>
      </c>
      <c r="BH139">
        <f>Y139</f>
        <v>4618.7614800000001</v>
      </c>
      <c r="BI139">
        <f t="shared" si="59"/>
        <v>4650.8418899999997</v>
      </c>
      <c r="BJ139">
        <f t="shared" si="60"/>
        <v>4616.9269399999994</v>
      </c>
    </row>
    <row r="140" spans="1:62" x14ac:dyDescent="0.55000000000000004">
      <c r="A140">
        <f>ALGLIB_SSA_XAUUSD!J140</f>
        <v>1775431800</v>
      </c>
      <c r="B140" t="str">
        <f>_xlfn.XLOOKUP($A140,ALGLIB_SSA_XAUUSD!$A$2:$A$1001,ALGLIB_SSA_XAUUSD!$B$2:$B$1001,"",0)</f>
        <v/>
      </c>
      <c r="C140" t="str">
        <f>_xlfn.XLOOKUP($A140,ALGLIB_SSA_XAUUSD!$A$2:$A$1001,ALGLIB_SSA_XAUUSD!$C$2:$C$1001,"",0)</f>
        <v/>
      </c>
      <c r="D140" s="1">
        <f>D134+(D146-D134)*6/12</f>
        <v>4616.5249999999996</v>
      </c>
      <c r="E140" s="1">
        <f>E134+(E146-E134)*6/12</f>
        <v>4633.5955300000005</v>
      </c>
      <c r="F140" s="1">
        <f>F134+(F146-F134)*6/12</f>
        <v>4640.2200300000004</v>
      </c>
      <c r="G140" s="1">
        <f>G134+(G146-G134)*6/12</f>
        <v>4651.2197049999995</v>
      </c>
      <c r="H140" s="1">
        <f>H134+(H146-H134)*6/12</f>
        <v>4618.2893800000002</v>
      </c>
      <c r="I140" t="str">
        <f>_xlfn.XLOOKUP($A140,ALGLIB_SSA_XAUUSD!$J$2:$J$1001,ALGLIB_SSA_XAUUSD!$K$2:$K$1001,"",0)</f>
        <v>XAUUSD</v>
      </c>
      <c r="J140" t="str">
        <f>_xlfn.XLOOKUP($A140,ALGLIB_SSA_XAUUSD!$J$2:$J$1001,ALGLIB_SSA_XAUUSD!$L$2:$L$1001,"",0)</f>
        <v>M5</v>
      </c>
      <c r="K140">
        <f>_xlfn.XLOOKUP($A140,ALGLIB_SSA_XAUUSD!$J$2:$J$1001,ALGLIB_SSA_XAUUSD!$M$2:$M$1001,"",0)</f>
        <v>4615.4399999999996</v>
      </c>
      <c r="L140">
        <f>_xlfn.XLOOKUP($A140,ALGLIB_SSA_XAUUSD!$J$2:$J$1001,ALGLIB_SSA_XAUUSD!$N$2:$N$1001,"",0)</f>
        <v>4612.2961999999998</v>
      </c>
      <c r="M140">
        <f>_xlfn.XLOOKUP($A140,ALGLIB_SSA_XAUUSD!$J$2:$J$1001,ALGLIB_SSA_XAUUSD!$O$2:$O$1001,"",0)</f>
        <v>4615.5288399999999</v>
      </c>
      <c r="N140">
        <f>_xlfn.XLOOKUP($A140,ALGLIB_SSA_XAUUSD!$J$2:$J$1001,ALGLIB_SSA_XAUUSD!$P$2:$P$1001,"",0)</f>
        <v>4616.5612199999996</v>
      </c>
      <c r="O140">
        <f>_xlfn.XLOOKUP($A140,ALGLIB_SSA_XAUUSD!$J$2:$J$1001,ALGLIB_SSA_XAUUSD!$Q$2:$Q$1001,"",0)</f>
        <v>4610.5015400000002</v>
      </c>
      <c r="R140">
        <f t="shared" si="61"/>
        <v>1775431800</v>
      </c>
      <c r="S140" t="str">
        <f t="shared" si="62"/>
        <v>XAUUSD</v>
      </c>
      <c r="T140" t="str">
        <f t="shared" si="62"/>
        <v>M5</v>
      </c>
      <c r="U140">
        <f t="shared" si="62"/>
        <v>4615.4399999999996</v>
      </c>
      <c r="V140">
        <f t="shared" si="63"/>
        <v>4633.5955300000005</v>
      </c>
      <c r="W140">
        <f t="shared" si="63"/>
        <v>4640.2200300000004</v>
      </c>
      <c r="X140">
        <f t="shared" si="64"/>
        <v>4612.2961999999998</v>
      </c>
      <c r="Y140">
        <f t="shared" si="64"/>
        <v>4615.5288399999999</v>
      </c>
      <c r="Z140">
        <f t="shared" si="65"/>
        <v>4651.2197049999995</v>
      </c>
      <c r="AA140">
        <f t="shared" si="66"/>
        <v>4616.5612199999996</v>
      </c>
      <c r="AB140">
        <f t="shared" si="67"/>
        <v>4618.2893800000002</v>
      </c>
      <c r="AC140">
        <f t="shared" si="68"/>
        <v>4610.5015400000002</v>
      </c>
      <c r="AF140">
        <f t="shared" si="73"/>
        <v>1775431800</v>
      </c>
      <c r="AG140" t="str">
        <f t="shared" si="74"/>
        <v>XAUUSD</v>
      </c>
      <c r="AH140" t="str">
        <f t="shared" si="75"/>
        <v>M5</v>
      </c>
      <c r="AI140" s="19">
        <f t="shared" si="69"/>
        <v>4615.4399999999996</v>
      </c>
      <c r="AJ140" s="19">
        <f t="shared" si="70"/>
        <v>4633.5955300000005</v>
      </c>
      <c r="AK140" s="19">
        <f t="shared" si="71"/>
        <v>4640.2200300000004</v>
      </c>
      <c r="AL140" s="19">
        <f t="shared" si="76"/>
        <v>-6.6244999999998981</v>
      </c>
      <c r="AM140" s="28" t="str">
        <f t="shared" si="72"/>
        <v>Bearish</v>
      </c>
      <c r="AN140" s="28" t="str">
        <f t="shared" si="77"/>
        <v>Bearish</v>
      </c>
      <c r="AO140">
        <f>IF(Z140&lt;&gt;"",Z140,"")</f>
        <v>4651.2197049999995</v>
      </c>
      <c r="AP140">
        <f>IF(AB140&lt;&gt;"",AB140,"")</f>
        <v>4618.2893800000002</v>
      </c>
      <c r="AQ140">
        <f t="shared" si="56"/>
        <v>7</v>
      </c>
      <c r="AR140" s="16">
        <f>IF(SLOPE($AO$122:$AO$133,$AQ$122:$AQ$133)&gt;0,MIN(3,ABS(SLOPE($AO$122:$AO$133,$AQ$122:$AQ$133))),IF(SLOPE($AO$122:$AO$133,$AQ$122:$AQ$133)&lt;-0.5,-0.5,0))</f>
        <v>-0.5</v>
      </c>
      <c r="AS140" s="16">
        <f>IF(SLOPE($AP$122:$AP$133,$AQ$122:$AQ$133)&lt;0,MAX(-3,-ABS(SLOPE($AP$122:$AP$133,$AQ$122:$AQ$133))),IF(SLOPE($AP$122:$AP$133,$AQ$122:$AQ$133)&gt;0.5,0.5,0))</f>
        <v>-0.67018166666670609</v>
      </c>
      <c r="AT140" s="22">
        <f>($AO$134+(AR140*(AQ140-1)))</f>
        <v>4650.3418899999997</v>
      </c>
      <c r="AU140" s="22">
        <f>($AP$134+(AS140*(AQ140-1)))</f>
        <v>4616.9269399999994</v>
      </c>
      <c r="AV140" s="18">
        <f>IF(AR140&gt;0,AT140+AR140,AT140)</f>
        <v>4650.3418899999997</v>
      </c>
      <c r="AW140" s="18">
        <f>IF(AS140&lt;0,AU140+AS140,AU140)</f>
        <v>4616.256758333333</v>
      </c>
      <c r="AY140">
        <f t="shared" si="57"/>
        <v>-0.87781499999982771</v>
      </c>
      <c r="AZ140">
        <f t="shared" si="58"/>
        <v>-2.0326216666671826</v>
      </c>
      <c r="BB140" s="19">
        <f t="shared" si="53"/>
        <v>1775431800</v>
      </c>
      <c r="BC140" s="19" t="str">
        <f t="shared" si="54"/>
        <v>XAUUSD</v>
      </c>
      <c r="BD140" s="19" t="str">
        <f t="shared" si="55"/>
        <v>M5</v>
      </c>
      <c r="BE140">
        <f>V140</f>
        <v>4633.5955300000005</v>
      </c>
      <c r="BF140">
        <f>W140</f>
        <v>4640.2200300000004</v>
      </c>
      <c r="BG140">
        <f>X140</f>
        <v>4612.2961999999998</v>
      </c>
      <c r="BH140">
        <f>Y140</f>
        <v>4615.5288399999999</v>
      </c>
      <c r="BI140">
        <f t="shared" si="59"/>
        <v>4650.3418899999997</v>
      </c>
      <c r="BJ140">
        <f t="shared" si="60"/>
        <v>4616.256758333333</v>
      </c>
    </row>
    <row r="141" spans="1:62" x14ac:dyDescent="0.55000000000000004">
      <c r="A141">
        <f>ALGLIB_SSA_XAUUSD!J141</f>
        <v>1775432100</v>
      </c>
      <c r="B141" t="str">
        <f>_xlfn.XLOOKUP($A141,ALGLIB_SSA_XAUUSD!$A$2:$A$1001,ALGLIB_SSA_XAUUSD!$B$2:$B$1001,"",0)</f>
        <v/>
      </c>
      <c r="C141" t="str">
        <f>_xlfn.XLOOKUP($A141,ALGLIB_SSA_XAUUSD!$A$2:$A$1001,ALGLIB_SSA_XAUUSD!$C$2:$C$1001,"",0)</f>
        <v/>
      </c>
      <c r="D141" s="1">
        <f>D134+(D146-D134)*7/12</f>
        <v>4617.524166666667</v>
      </c>
      <c r="E141" s="1">
        <f>E134+(E146-E134)*7/12</f>
        <v>4633.2220166666666</v>
      </c>
      <c r="F141" s="1">
        <f>F134+(F146-F134)*7/12</f>
        <v>4639.7274983333336</v>
      </c>
      <c r="G141" s="1">
        <f>G134+(G146-G134)*7/12</f>
        <v>4650.8660074999998</v>
      </c>
      <c r="H141" s="1">
        <f>H134+(H146-H134)*7/12</f>
        <v>4617.8462716666663</v>
      </c>
      <c r="I141" t="str">
        <f>_xlfn.XLOOKUP($A141,ALGLIB_SSA_XAUUSD!$J$2:$J$1001,ALGLIB_SSA_XAUUSD!$K$2:$K$1001,"",0)</f>
        <v>XAUUSD</v>
      </c>
      <c r="J141" t="str">
        <f>_xlfn.XLOOKUP($A141,ALGLIB_SSA_XAUUSD!$J$2:$J$1001,ALGLIB_SSA_XAUUSD!$L$2:$L$1001,"",0)</f>
        <v>M5</v>
      </c>
      <c r="K141">
        <f>_xlfn.XLOOKUP($A141,ALGLIB_SSA_XAUUSD!$J$2:$J$1001,ALGLIB_SSA_XAUUSD!$M$2:$M$1001,"",0)</f>
        <v>4614.28</v>
      </c>
      <c r="L141">
        <f>_xlfn.XLOOKUP($A141,ALGLIB_SSA_XAUUSD!$J$2:$J$1001,ALGLIB_SSA_XAUUSD!$N$2:$N$1001,"",0)</f>
        <v>4611.5436499999996</v>
      </c>
      <c r="M141">
        <f>_xlfn.XLOOKUP($A141,ALGLIB_SSA_XAUUSD!$J$2:$J$1001,ALGLIB_SSA_XAUUSD!$O$2:$O$1001,"",0)</f>
        <v>4613.5362400000004</v>
      </c>
      <c r="N141">
        <f>_xlfn.XLOOKUP($A141,ALGLIB_SSA_XAUUSD!$J$2:$J$1001,ALGLIB_SSA_XAUUSD!$P$2:$P$1001,"",0)</f>
        <v>4614.9085299999997</v>
      </c>
      <c r="O141">
        <f>_xlfn.XLOOKUP($A141,ALGLIB_SSA_XAUUSD!$J$2:$J$1001,ALGLIB_SSA_XAUUSD!$Q$2:$Q$1001,"",0)</f>
        <v>4608.6942799999997</v>
      </c>
      <c r="R141">
        <f t="shared" si="61"/>
        <v>1775432100</v>
      </c>
      <c r="S141" t="str">
        <f t="shared" si="62"/>
        <v>XAUUSD</v>
      </c>
      <c r="T141" t="str">
        <f t="shared" si="62"/>
        <v>M5</v>
      </c>
      <c r="U141">
        <f t="shared" si="62"/>
        <v>4614.28</v>
      </c>
      <c r="V141">
        <f t="shared" si="63"/>
        <v>4633.2220166666666</v>
      </c>
      <c r="W141">
        <f t="shared" si="63"/>
        <v>4639.7274983333336</v>
      </c>
      <c r="X141">
        <f t="shared" si="64"/>
        <v>4611.5436499999996</v>
      </c>
      <c r="Y141">
        <f t="shared" si="64"/>
        <v>4613.5362400000004</v>
      </c>
      <c r="Z141">
        <f t="shared" si="65"/>
        <v>4650.8660074999998</v>
      </c>
      <c r="AA141">
        <f t="shared" si="66"/>
        <v>4614.9085299999997</v>
      </c>
      <c r="AB141">
        <f t="shared" si="67"/>
        <v>4617.8462716666663</v>
      </c>
      <c r="AC141">
        <f t="shared" si="68"/>
        <v>4608.6942799999997</v>
      </c>
      <c r="AF141">
        <f t="shared" si="73"/>
        <v>1775432100</v>
      </c>
      <c r="AG141" t="str">
        <f t="shared" si="74"/>
        <v>XAUUSD</v>
      </c>
      <c r="AH141" t="str">
        <f t="shared" si="75"/>
        <v>M5</v>
      </c>
      <c r="AI141" s="19">
        <f t="shared" si="69"/>
        <v>4614.28</v>
      </c>
      <c r="AJ141" s="19">
        <f t="shared" si="70"/>
        <v>4633.2220166666666</v>
      </c>
      <c r="AK141" s="19">
        <f t="shared" si="71"/>
        <v>4639.7274983333336</v>
      </c>
      <c r="AL141" s="19">
        <f t="shared" si="76"/>
        <v>-6.5054816666670376</v>
      </c>
      <c r="AM141" s="28" t="str">
        <f t="shared" si="72"/>
        <v>Bearish</v>
      </c>
      <c r="AN141" s="28" t="str">
        <f t="shared" si="77"/>
        <v>Bearish</v>
      </c>
      <c r="AO141">
        <f>IF(Z141&lt;&gt;"",Z141,"")</f>
        <v>4650.8660074999998</v>
      </c>
      <c r="AP141">
        <f>IF(AB141&lt;&gt;"",AB141,"")</f>
        <v>4617.8462716666663</v>
      </c>
      <c r="AQ141">
        <f t="shared" si="56"/>
        <v>8</v>
      </c>
      <c r="AR141" s="16">
        <f>IF(SLOPE($AO$122:$AO$133,$AQ$122:$AQ$133)&gt;0,MIN(3,ABS(SLOPE($AO$122:$AO$133,$AQ$122:$AQ$133))),IF(SLOPE($AO$122:$AO$133,$AQ$122:$AQ$133)&lt;-0.5,-0.5,0))</f>
        <v>-0.5</v>
      </c>
      <c r="AS141" s="16">
        <f>IF(SLOPE($AP$122:$AP$133,$AQ$122:$AQ$133)&lt;0,MAX(-3,-ABS(SLOPE($AP$122:$AP$133,$AQ$122:$AQ$133))),IF(SLOPE($AP$122:$AP$133,$AQ$122:$AQ$133)&gt;0.5,0.5,0))</f>
        <v>-0.67018166666670609</v>
      </c>
      <c r="AT141" s="22">
        <f>($AO$134+(AR141*(AQ141-1)))</f>
        <v>4649.8418899999997</v>
      </c>
      <c r="AU141" s="22">
        <f>($AP$134+(AS141*(AQ141-1)))</f>
        <v>4616.256758333333</v>
      </c>
      <c r="AV141" s="18">
        <f>IF(AR141&gt;0,AT141+AR141,AT141)</f>
        <v>4649.8418899999997</v>
      </c>
      <c r="AW141" s="18">
        <f>IF(AS141&lt;0,AU141+AS141,AU141)</f>
        <v>4615.5865766666666</v>
      </c>
      <c r="AY141">
        <f t="shared" si="57"/>
        <v>-1.0241175000001022</v>
      </c>
      <c r="AZ141">
        <f t="shared" si="58"/>
        <v>-2.2596949999997378</v>
      </c>
      <c r="BB141" s="19">
        <f t="shared" si="53"/>
        <v>1775432100</v>
      </c>
      <c r="BC141" s="19" t="str">
        <f t="shared" si="54"/>
        <v>XAUUSD</v>
      </c>
      <c r="BD141" s="19" t="str">
        <f t="shared" si="55"/>
        <v>M5</v>
      </c>
      <c r="BE141">
        <f>V141</f>
        <v>4633.2220166666666</v>
      </c>
      <c r="BF141">
        <f>W141</f>
        <v>4639.7274983333336</v>
      </c>
      <c r="BG141">
        <f>X141</f>
        <v>4611.5436499999996</v>
      </c>
      <c r="BH141">
        <f>Y141</f>
        <v>4613.5362400000004</v>
      </c>
      <c r="BI141">
        <f t="shared" si="59"/>
        <v>4649.8418899999997</v>
      </c>
      <c r="BJ141">
        <f t="shared" si="60"/>
        <v>4615.5865766666666</v>
      </c>
    </row>
    <row r="142" spans="1:62" x14ac:dyDescent="0.55000000000000004">
      <c r="A142">
        <f>ALGLIB_SSA_XAUUSD!J142</f>
        <v>1775432400</v>
      </c>
      <c r="B142" t="str">
        <f>_xlfn.XLOOKUP($A142,ALGLIB_SSA_XAUUSD!$A$2:$A$1001,ALGLIB_SSA_XAUUSD!$B$2:$B$1001,"",0)</f>
        <v/>
      </c>
      <c r="C142" t="str">
        <f>_xlfn.XLOOKUP($A142,ALGLIB_SSA_XAUUSD!$A$2:$A$1001,ALGLIB_SSA_XAUUSD!$C$2:$C$1001,"",0)</f>
        <v/>
      </c>
      <c r="D142" s="1">
        <f>D134+(D146-D134)*8/12</f>
        <v>4618.5233333333335</v>
      </c>
      <c r="E142" s="1">
        <f>E134+(E146-E134)*8/12</f>
        <v>4632.8485033333336</v>
      </c>
      <c r="F142" s="1">
        <f>F134+(F146-F134)*8/12</f>
        <v>4639.2349666666669</v>
      </c>
      <c r="G142" s="1">
        <f>G134+(G146-G134)*8/12</f>
        <v>4650.5123100000001</v>
      </c>
      <c r="H142" s="1">
        <f>H134+(H146-H134)*8/12</f>
        <v>4617.4031633333334</v>
      </c>
      <c r="I142" t="str">
        <f>_xlfn.XLOOKUP($A142,ALGLIB_SSA_XAUUSD!$J$2:$J$1001,ALGLIB_SSA_XAUUSD!$K$2:$K$1001,"",0)</f>
        <v>XAUUSD</v>
      </c>
      <c r="J142" t="str">
        <f>_xlfn.XLOOKUP($A142,ALGLIB_SSA_XAUUSD!$J$2:$J$1001,ALGLIB_SSA_XAUUSD!$L$2:$L$1001,"",0)</f>
        <v>M5</v>
      </c>
      <c r="K142">
        <f>_xlfn.XLOOKUP($A142,ALGLIB_SSA_XAUUSD!$J$2:$J$1001,ALGLIB_SSA_XAUUSD!$M$2:$M$1001,"",0)</f>
        <v>4607.25</v>
      </c>
      <c r="L142">
        <f>_xlfn.XLOOKUP($A142,ALGLIB_SSA_XAUUSD!$J$2:$J$1001,ALGLIB_SSA_XAUUSD!$N$2:$N$1001,"",0)</f>
        <v>4612.1248800000003</v>
      </c>
      <c r="M142">
        <f>_xlfn.XLOOKUP($A142,ALGLIB_SSA_XAUUSD!$J$2:$J$1001,ALGLIB_SSA_XAUUSD!$O$2:$O$1001,"",0)</f>
        <v>4612.8305600000003</v>
      </c>
      <c r="N142">
        <f>_xlfn.XLOOKUP($A142,ALGLIB_SSA_XAUUSD!$J$2:$J$1001,ALGLIB_SSA_XAUUSD!$P$2:$P$1001,"",0)</f>
        <v>4615.0315199999995</v>
      </c>
      <c r="O142">
        <f>_xlfn.XLOOKUP($A142,ALGLIB_SSA_XAUUSD!$J$2:$J$1001,ALGLIB_SSA_XAUUSD!$Q$2:$Q$1001,"",0)</f>
        <v>4608.0202300000001</v>
      </c>
      <c r="R142">
        <f t="shared" si="61"/>
        <v>1775432400</v>
      </c>
      <c r="S142" t="str">
        <f t="shared" si="62"/>
        <v>XAUUSD</v>
      </c>
      <c r="T142" t="str">
        <f t="shared" si="62"/>
        <v>M5</v>
      </c>
      <c r="U142">
        <f t="shared" si="62"/>
        <v>4607.25</v>
      </c>
      <c r="V142">
        <f t="shared" si="63"/>
        <v>4632.8485033333336</v>
      </c>
      <c r="W142">
        <f t="shared" si="63"/>
        <v>4639.2349666666669</v>
      </c>
      <c r="X142">
        <f t="shared" si="64"/>
        <v>4612.1248800000003</v>
      </c>
      <c r="Y142">
        <f t="shared" si="64"/>
        <v>4612.8305600000003</v>
      </c>
      <c r="Z142">
        <f t="shared" si="65"/>
        <v>4650.5123100000001</v>
      </c>
      <c r="AA142">
        <f t="shared" si="66"/>
        <v>4615.0315199999995</v>
      </c>
      <c r="AB142">
        <f t="shared" si="67"/>
        <v>4617.4031633333334</v>
      </c>
      <c r="AC142">
        <f t="shared" si="68"/>
        <v>4608.0202300000001</v>
      </c>
      <c r="AF142">
        <f t="shared" si="73"/>
        <v>1775432400</v>
      </c>
      <c r="AG142" t="str">
        <f t="shared" si="74"/>
        <v>XAUUSD</v>
      </c>
      <c r="AH142" t="str">
        <f t="shared" si="75"/>
        <v>M5</v>
      </c>
      <c r="AI142" s="19">
        <f t="shared" si="69"/>
        <v>4607.25</v>
      </c>
      <c r="AJ142" s="19">
        <f t="shared" si="70"/>
        <v>4632.8485033333336</v>
      </c>
      <c r="AK142" s="19">
        <f t="shared" si="71"/>
        <v>4639.2349666666669</v>
      </c>
      <c r="AL142" s="19">
        <f t="shared" si="76"/>
        <v>-6.3864633333332677</v>
      </c>
      <c r="AM142" s="28" t="str">
        <f t="shared" si="72"/>
        <v>Bearish</v>
      </c>
      <c r="AN142" s="28" t="str">
        <f t="shared" si="77"/>
        <v>Bearish</v>
      </c>
      <c r="AO142">
        <f>IF(Z142&lt;&gt;"",Z142,"")</f>
        <v>4650.5123100000001</v>
      </c>
      <c r="AP142">
        <f>IF(AB142&lt;&gt;"",AB142,"")</f>
        <v>4617.4031633333334</v>
      </c>
      <c r="AQ142">
        <f t="shared" si="56"/>
        <v>9</v>
      </c>
      <c r="AR142" s="16">
        <f>IF(SLOPE($AO$122:$AO$133,$AQ$122:$AQ$133)&gt;0,MIN(3,ABS(SLOPE($AO$122:$AO$133,$AQ$122:$AQ$133))),IF(SLOPE($AO$122:$AO$133,$AQ$122:$AQ$133)&lt;-0.5,-0.5,0))</f>
        <v>-0.5</v>
      </c>
      <c r="AS142" s="16">
        <f>IF(SLOPE($AP$122:$AP$133,$AQ$122:$AQ$133)&lt;0,MAX(-3,-ABS(SLOPE($AP$122:$AP$133,$AQ$122:$AQ$133))),IF(SLOPE($AP$122:$AP$133,$AQ$122:$AQ$133)&gt;0.5,0.5,0))</f>
        <v>-0.67018166666670609</v>
      </c>
      <c r="AT142" s="22">
        <f>($AO$134+(AR142*(AQ142-1)))</f>
        <v>4649.3418899999997</v>
      </c>
      <c r="AU142" s="22">
        <f>($AP$134+(AS142*(AQ142-1)))</f>
        <v>4615.5865766666657</v>
      </c>
      <c r="AV142" s="18">
        <f>IF(AR142&gt;0,AT142+AR142,AT142)</f>
        <v>4649.3418899999997</v>
      </c>
      <c r="AW142" s="18">
        <f>IF(AS142&lt;0,AU142+AS142,AU142)</f>
        <v>4614.9163949999993</v>
      </c>
      <c r="AY142">
        <f t="shared" si="57"/>
        <v>-1.1704200000003766</v>
      </c>
      <c r="AZ142">
        <f t="shared" si="58"/>
        <v>-2.486768333334112</v>
      </c>
      <c r="BB142" s="19">
        <f t="shared" ref="BB142:BB205" si="78">AF142</f>
        <v>1775432400</v>
      </c>
      <c r="BC142" s="19" t="str">
        <f t="shared" ref="BC142:BC205" si="79">AG142</f>
        <v>XAUUSD</v>
      </c>
      <c r="BD142" s="19" t="str">
        <f t="shared" ref="BD142:BD205" si="80">AH142</f>
        <v>M5</v>
      </c>
      <c r="BE142">
        <f>V142</f>
        <v>4632.8485033333336</v>
      </c>
      <c r="BF142">
        <f>W142</f>
        <v>4639.2349666666669</v>
      </c>
      <c r="BG142">
        <f>X142</f>
        <v>4612.1248800000003</v>
      </c>
      <c r="BH142">
        <f>Y142</f>
        <v>4612.8305600000003</v>
      </c>
      <c r="BI142">
        <f t="shared" si="59"/>
        <v>4649.3418899999997</v>
      </c>
      <c r="BJ142">
        <f t="shared" si="60"/>
        <v>4614.9163949999993</v>
      </c>
    </row>
    <row r="143" spans="1:62" x14ac:dyDescent="0.55000000000000004">
      <c r="A143">
        <f>ALGLIB_SSA_XAUUSD!J143</f>
        <v>1775432700</v>
      </c>
      <c r="B143" t="str">
        <f>_xlfn.XLOOKUP($A143,ALGLIB_SSA_XAUUSD!$A$2:$A$1001,ALGLIB_SSA_XAUUSD!$B$2:$B$1001,"",0)</f>
        <v/>
      </c>
      <c r="C143" t="str">
        <f>_xlfn.XLOOKUP($A143,ALGLIB_SSA_XAUUSD!$A$2:$A$1001,ALGLIB_SSA_XAUUSD!$C$2:$C$1001,"",0)</f>
        <v/>
      </c>
      <c r="D143" s="1">
        <f>D134+(D146-D134)*9/12</f>
        <v>4619.5225</v>
      </c>
      <c r="E143" s="1">
        <f>E134+(E146-E134)*9/12</f>
        <v>4632.4749899999997</v>
      </c>
      <c r="F143" s="1">
        <f>F134+(F146-F134)*9/12</f>
        <v>4638.7424350000001</v>
      </c>
      <c r="G143" s="1">
        <f>G134+(G146-G134)*9/12</f>
        <v>4650.1586125000003</v>
      </c>
      <c r="H143" s="1">
        <f>H134+(H146-H134)*9/12</f>
        <v>4616.9600549999996</v>
      </c>
      <c r="I143" t="str">
        <f>_xlfn.XLOOKUP($A143,ALGLIB_SSA_XAUUSD!$J$2:$J$1001,ALGLIB_SSA_XAUUSD!$K$2:$K$1001,"",0)</f>
        <v>XAUUSD</v>
      </c>
      <c r="J143" t="str">
        <f>_xlfn.XLOOKUP($A143,ALGLIB_SSA_XAUUSD!$J$2:$J$1001,ALGLIB_SSA_XAUUSD!$L$2:$L$1001,"",0)</f>
        <v>M5</v>
      </c>
      <c r="K143">
        <f>_xlfn.XLOOKUP($A143,ALGLIB_SSA_XAUUSD!$J$2:$J$1001,ALGLIB_SSA_XAUUSD!$M$2:$M$1001,"",0)</f>
        <v>4613.58</v>
      </c>
      <c r="L143">
        <f>_xlfn.XLOOKUP($A143,ALGLIB_SSA_XAUUSD!$J$2:$J$1001,ALGLIB_SSA_XAUUSD!$N$2:$N$1001,"",0)</f>
        <v>4613.8474200000001</v>
      </c>
      <c r="M143">
        <f>_xlfn.XLOOKUP($A143,ALGLIB_SSA_XAUUSD!$J$2:$J$1001,ALGLIB_SSA_XAUUSD!$O$2:$O$1001,"",0)</f>
        <v>4613.3389900000002</v>
      </c>
      <c r="N143">
        <f>_xlfn.XLOOKUP($A143,ALGLIB_SSA_XAUUSD!$J$2:$J$1001,ALGLIB_SSA_XAUUSD!$P$2:$P$1001,"",0)</f>
        <v>4616.6145100000003</v>
      </c>
      <c r="O143">
        <f>_xlfn.XLOOKUP($A143,ALGLIB_SSA_XAUUSD!$J$2:$J$1001,ALGLIB_SSA_XAUUSD!$Q$2:$Q$1001,"",0)</f>
        <v>4608.5599599999996</v>
      </c>
      <c r="R143">
        <f t="shared" si="61"/>
        <v>1775432700</v>
      </c>
      <c r="S143" t="str">
        <f t="shared" si="62"/>
        <v>XAUUSD</v>
      </c>
      <c r="T143" t="str">
        <f t="shared" si="62"/>
        <v>M5</v>
      </c>
      <c r="U143">
        <f t="shared" si="62"/>
        <v>4613.58</v>
      </c>
      <c r="V143">
        <f t="shared" si="63"/>
        <v>4632.4749899999997</v>
      </c>
      <c r="W143">
        <f t="shared" si="63"/>
        <v>4638.7424350000001</v>
      </c>
      <c r="X143">
        <f t="shared" si="64"/>
        <v>4613.8474200000001</v>
      </c>
      <c r="Y143">
        <f t="shared" si="64"/>
        <v>4613.3389900000002</v>
      </c>
      <c r="Z143">
        <f t="shared" si="65"/>
        <v>4650.1586125000003</v>
      </c>
      <c r="AA143">
        <f t="shared" si="66"/>
        <v>4616.6145100000003</v>
      </c>
      <c r="AB143">
        <f t="shared" si="67"/>
        <v>4616.9600549999996</v>
      </c>
      <c r="AC143">
        <f t="shared" si="68"/>
        <v>4608.5599599999996</v>
      </c>
      <c r="AF143">
        <f t="shared" si="73"/>
        <v>1775432700</v>
      </c>
      <c r="AG143" t="str">
        <f t="shared" si="74"/>
        <v>XAUUSD</v>
      </c>
      <c r="AH143" t="str">
        <f t="shared" si="75"/>
        <v>M5</v>
      </c>
      <c r="AI143" s="19">
        <f t="shared" si="69"/>
        <v>4613.58</v>
      </c>
      <c r="AJ143" s="19">
        <f t="shared" si="70"/>
        <v>4632.4749899999997</v>
      </c>
      <c r="AK143" s="19">
        <f t="shared" si="71"/>
        <v>4638.7424350000001</v>
      </c>
      <c r="AL143" s="19">
        <f t="shared" si="76"/>
        <v>-6.2674450000004072</v>
      </c>
      <c r="AM143" s="28" t="str">
        <f t="shared" si="72"/>
        <v>Bearish</v>
      </c>
      <c r="AN143" s="28" t="str">
        <f t="shared" si="77"/>
        <v>Bearish</v>
      </c>
      <c r="AO143">
        <f>IF(Z143&lt;&gt;"",Z143,"")</f>
        <v>4650.1586125000003</v>
      </c>
      <c r="AP143">
        <f>IF(AB143&lt;&gt;"",AB143,"")</f>
        <v>4616.9600549999996</v>
      </c>
      <c r="AQ143">
        <f t="shared" ref="AQ143:AQ206" si="81">IF(AQ142+1=13,1,AQ142+1)</f>
        <v>10</v>
      </c>
      <c r="AR143" s="16">
        <f>IF(SLOPE($AO$122:$AO$133,$AQ$122:$AQ$133)&gt;0,MIN(3,ABS(SLOPE($AO$122:$AO$133,$AQ$122:$AQ$133))),IF(SLOPE($AO$122:$AO$133,$AQ$122:$AQ$133)&lt;-0.5,-0.5,0))</f>
        <v>-0.5</v>
      </c>
      <c r="AS143" s="16">
        <f>IF(SLOPE($AP$122:$AP$133,$AQ$122:$AQ$133)&lt;0,MAX(-3,-ABS(SLOPE($AP$122:$AP$133,$AQ$122:$AQ$133))),IF(SLOPE($AP$122:$AP$133,$AQ$122:$AQ$133)&gt;0.5,0.5,0))</f>
        <v>-0.67018166666670609</v>
      </c>
      <c r="AT143" s="22">
        <f>($AO$134+(AR143*(AQ143-1)))</f>
        <v>4648.8418899999997</v>
      </c>
      <c r="AU143" s="22">
        <f>($AP$134+(AS143*(AQ143-1)))</f>
        <v>4614.9163949999993</v>
      </c>
      <c r="AV143" s="18">
        <f>IF(AR143&gt;0,AT143+AR143,AT143)</f>
        <v>4648.8418899999997</v>
      </c>
      <c r="AW143" s="18">
        <f>IF(AS143&lt;0,AU143+AS143,AU143)</f>
        <v>4614.2462133333329</v>
      </c>
      <c r="AY143">
        <f t="shared" ref="AY143:AY206" si="82">AV143-AO143</f>
        <v>-1.3167225000006511</v>
      </c>
      <c r="AZ143">
        <f t="shared" ref="AZ143:AZ206" si="83">AW143-AP143</f>
        <v>-2.7138416666666672</v>
      </c>
      <c r="BB143" s="19">
        <f t="shared" si="78"/>
        <v>1775432700</v>
      </c>
      <c r="BC143" s="19" t="str">
        <f t="shared" si="79"/>
        <v>XAUUSD</v>
      </c>
      <c r="BD143" s="19" t="str">
        <f t="shared" si="80"/>
        <v>M5</v>
      </c>
      <c r="BE143">
        <f>V143</f>
        <v>4632.4749899999997</v>
      </c>
      <c r="BF143">
        <f>W143</f>
        <v>4638.7424350000001</v>
      </c>
      <c r="BG143">
        <f>X143</f>
        <v>4613.8474200000001</v>
      </c>
      <c r="BH143">
        <f>Y143</f>
        <v>4613.3389900000002</v>
      </c>
      <c r="BI143">
        <f t="shared" si="59"/>
        <v>4648.8418899999997</v>
      </c>
      <c r="BJ143">
        <f t="shared" si="60"/>
        <v>4614.2462133333329</v>
      </c>
    </row>
    <row r="144" spans="1:62" x14ac:dyDescent="0.55000000000000004">
      <c r="A144">
        <f>ALGLIB_SSA_XAUUSD!J144</f>
        <v>1775433000</v>
      </c>
      <c r="B144" t="str">
        <f>_xlfn.XLOOKUP($A144,ALGLIB_SSA_XAUUSD!$A$2:$A$1001,ALGLIB_SSA_XAUUSD!$B$2:$B$1001,"",0)</f>
        <v/>
      </c>
      <c r="C144" t="str">
        <f>_xlfn.XLOOKUP($A144,ALGLIB_SSA_XAUUSD!$A$2:$A$1001,ALGLIB_SSA_XAUUSD!$C$2:$C$1001,"",0)</f>
        <v/>
      </c>
      <c r="D144" s="1">
        <f>D134+(D146-D134)*10/12</f>
        <v>4620.5216666666674</v>
      </c>
      <c r="E144" s="1">
        <f>E134+(E146-E134)*10/12</f>
        <v>4632.1014766666667</v>
      </c>
      <c r="F144" s="1">
        <f>F134+(F146-F134)*10/12</f>
        <v>4638.2499033333334</v>
      </c>
      <c r="G144" s="1">
        <f>G134+(G146-G134)*10/12</f>
        <v>4649.8049150000006</v>
      </c>
      <c r="H144" s="1">
        <f>H134+(H146-H134)*10/12</f>
        <v>4616.5169466666666</v>
      </c>
      <c r="I144" t="str">
        <f>_xlfn.XLOOKUP($A144,ALGLIB_SSA_XAUUSD!$J$2:$J$1001,ALGLIB_SSA_XAUUSD!$K$2:$K$1001,"",0)</f>
        <v>XAUUSD</v>
      </c>
      <c r="J144" t="str">
        <f>_xlfn.XLOOKUP($A144,ALGLIB_SSA_XAUUSD!$J$2:$J$1001,ALGLIB_SSA_XAUUSD!$L$2:$L$1001,"",0)</f>
        <v>M5</v>
      </c>
      <c r="K144">
        <f>_xlfn.XLOOKUP($A144,ALGLIB_SSA_XAUUSD!$J$2:$J$1001,ALGLIB_SSA_XAUUSD!$M$2:$M$1001,"",0)</f>
        <v>4616.92</v>
      </c>
      <c r="L144">
        <f>_xlfn.XLOOKUP($A144,ALGLIB_SSA_XAUUSD!$J$2:$J$1001,ALGLIB_SSA_XAUUSD!$N$2:$N$1001,"",0)</f>
        <v>4616.0218000000004</v>
      </c>
      <c r="M144">
        <f>_xlfn.XLOOKUP($A144,ALGLIB_SSA_XAUUSD!$J$2:$J$1001,ALGLIB_SSA_XAUUSD!$O$2:$O$1001,"",0)</f>
        <v>4614.6804000000002</v>
      </c>
      <c r="N144">
        <f>_xlfn.XLOOKUP($A144,ALGLIB_SSA_XAUUSD!$J$2:$J$1001,ALGLIB_SSA_XAUUSD!$P$2:$P$1001,"",0)</f>
        <v>4619.0384999999997</v>
      </c>
      <c r="O144">
        <f>_xlfn.XLOOKUP($A144,ALGLIB_SSA_XAUUSD!$J$2:$J$1001,ALGLIB_SSA_XAUUSD!$Q$2:$Q$1001,"",0)</f>
        <v>4609.9696599999997</v>
      </c>
      <c r="R144">
        <f t="shared" si="61"/>
        <v>1775433000</v>
      </c>
      <c r="S144" t="str">
        <f t="shared" si="62"/>
        <v>XAUUSD</v>
      </c>
      <c r="T144" t="str">
        <f t="shared" si="62"/>
        <v>M5</v>
      </c>
      <c r="U144">
        <f t="shared" si="62"/>
        <v>4616.92</v>
      </c>
      <c r="V144">
        <f t="shared" si="63"/>
        <v>4632.1014766666667</v>
      </c>
      <c r="W144">
        <f t="shared" si="63"/>
        <v>4638.2499033333334</v>
      </c>
      <c r="X144">
        <f t="shared" si="64"/>
        <v>4616.0218000000004</v>
      </c>
      <c r="Y144">
        <f t="shared" si="64"/>
        <v>4614.6804000000002</v>
      </c>
      <c r="Z144">
        <f t="shared" si="65"/>
        <v>4649.8049150000006</v>
      </c>
      <c r="AA144">
        <f t="shared" si="66"/>
        <v>4619.0384999999997</v>
      </c>
      <c r="AB144">
        <f t="shared" si="67"/>
        <v>4616.5169466666666</v>
      </c>
      <c r="AC144">
        <f t="shared" si="68"/>
        <v>4609.9696599999997</v>
      </c>
      <c r="AF144">
        <f t="shared" si="73"/>
        <v>1775433000</v>
      </c>
      <c r="AG144" t="str">
        <f t="shared" si="74"/>
        <v>XAUUSD</v>
      </c>
      <c r="AH144" t="str">
        <f t="shared" si="75"/>
        <v>M5</v>
      </c>
      <c r="AI144" s="19">
        <f t="shared" si="69"/>
        <v>4616.92</v>
      </c>
      <c r="AJ144" s="19">
        <f t="shared" si="70"/>
        <v>4632.1014766666667</v>
      </c>
      <c r="AK144" s="19">
        <f t="shared" si="71"/>
        <v>4638.2499033333334</v>
      </c>
      <c r="AL144" s="19">
        <f t="shared" si="76"/>
        <v>-6.1484266666666372</v>
      </c>
      <c r="AM144" s="28" t="str">
        <f t="shared" si="72"/>
        <v>Bearish</v>
      </c>
      <c r="AN144" s="28" t="str">
        <f t="shared" si="77"/>
        <v>Bearish</v>
      </c>
      <c r="AO144">
        <f>IF(Z144&lt;&gt;"",Z144,"")</f>
        <v>4649.8049150000006</v>
      </c>
      <c r="AP144">
        <f>IF(AB144&lt;&gt;"",AB144,"")</f>
        <v>4616.5169466666666</v>
      </c>
      <c r="AQ144">
        <f t="shared" si="81"/>
        <v>11</v>
      </c>
      <c r="AR144" s="16">
        <f>IF(SLOPE($AO$122:$AO$133,$AQ$122:$AQ$133)&gt;0,MIN(3,ABS(SLOPE($AO$122:$AO$133,$AQ$122:$AQ$133))),IF(SLOPE($AO$122:$AO$133,$AQ$122:$AQ$133)&lt;-0.5,-0.5,0))</f>
        <v>-0.5</v>
      </c>
      <c r="AS144" s="16">
        <f>IF(SLOPE($AP$122:$AP$133,$AQ$122:$AQ$133)&lt;0,MAX(-3,-ABS(SLOPE($AP$122:$AP$133,$AQ$122:$AQ$133))),IF(SLOPE($AP$122:$AP$133,$AQ$122:$AQ$133)&gt;0.5,0.5,0))</f>
        <v>-0.67018166666670609</v>
      </c>
      <c r="AT144" s="22">
        <f>($AO$134+(AR144*(AQ144-1)))</f>
        <v>4648.3418899999997</v>
      </c>
      <c r="AU144" s="22">
        <f>($AP$134+(AS144*(AQ144-1)))</f>
        <v>4614.2462133333329</v>
      </c>
      <c r="AV144" s="18">
        <f>IF(AR144&gt;0,AT144+AR144,AT144)</f>
        <v>4648.3418899999997</v>
      </c>
      <c r="AW144" s="18">
        <f>IF(AS144&lt;0,AU144+AS144,AU144)</f>
        <v>4613.5760316666665</v>
      </c>
      <c r="AY144">
        <f t="shared" si="82"/>
        <v>-1.4630250000009255</v>
      </c>
      <c r="AZ144">
        <f t="shared" si="83"/>
        <v>-2.9409150000001318</v>
      </c>
      <c r="BB144" s="19">
        <f t="shared" si="78"/>
        <v>1775433000</v>
      </c>
      <c r="BC144" s="19" t="str">
        <f t="shared" si="79"/>
        <v>XAUUSD</v>
      </c>
      <c r="BD144" s="19" t="str">
        <f t="shared" si="80"/>
        <v>M5</v>
      </c>
      <c r="BE144">
        <f>V144</f>
        <v>4632.1014766666667</v>
      </c>
      <c r="BF144">
        <f>W144</f>
        <v>4638.2499033333334</v>
      </c>
      <c r="BG144">
        <f>X144</f>
        <v>4616.0218000000004</v>
      </c>
      <c r="BH144">
        <f>Y144</f>
        <v>4614.6804000000002</v>
      </c>
      <c r="BI144">
        <f t="shared" si="59"/>
        <v>4648.3418899999997</v>
      </c>
      <c r="BJ144">
        <f t="shared" si="60"/>
        <v>4613.5760316666665</v>
      </c>
    </row>
    <row r="145" spans="1:62" x14ac:dyDescent="0.55000000000000004">
      <c r="A145">
        <f>ALGLIB_SSA_XAUUSD!J145</f>
        <v>1775433300</v>
      </c>
      <c r="B145" t="str">
        <f>_xlfn.XLOOKUP($A145,ALGLIB_SSA_XAUUSD!$A$2:$A$1001,ALGLIB_SSA_XAUUSD!$B$2:$B$1001,"",0)</f>
        <v/>
      </c>
      <c r="C145" t="str">
        <f>_xlfn.XLOOKUP($A145,ALGLIB_SSA_XAUUSD!$A$2:$A$1001,ALGLIB_SSA_XAUUSD!$C$2:$C$1001,"",0)</f>
        <v/>
      </c>
      <c r="D145" s="1">
        <f>D134+(D146-D134)*11/12</f>
        <v>4621.5208333333339</v>
      </c>
      <c r="E145" s="1">
        <f>E134+(E146-E134)*11/12</f>
        <v>4631.7279633333328</v>
      </c>
      <c r="F145" s="1">
        <f>F134+(F146-F134)*11/12</f>
        <v>4637.7573716666666</v>
      </c>
      <c r="G145" s="1">
        <f>G134+(G146-G134)*11/12</f>
        <v>4649.4512175</v>
      </c>
      <c r="H145" s="1">
        <f>H134+(H146-H134)*11/12</f>
        <v>4616.0738383333328</v>
      </c>
      <c r="I145" t="str">
        <f>_xlfn.XLOOKUP($A145,ALGLIB_SSA_XAUUSD!$J$2:$J$1001,ALGLIB_SSA_XAUUSD!$K$2:$K$1001,"",0)</f>
        <v>XAUUSD</v>
      </c>
      <c r="J145" t="str">
        <f>_xlfn.XLOOKUP($A145,ALGLIB_SSA_XAUUSD!$J$2:$J$1001,ALGLIB_SSA_XAUUSD!$L$2:$L$1001,"",0)</f>
        <v>M5</v>
      </c>
      <c r="K145">
        <f>_xlfn.XLOOKUP($A145,ALGLIB_SSA_XAUUSD!$J$2:$J$1001,ALGLIB_SSA_XAUUSD!$M$2:$M$1001,"",0)</f>
        <v>4610.53</v>
      </c>
      <c r="L145">
        <f>_xlfn.XLOOKUP($A145,ALGLIB_SSA_XAUUSD!$J$2:$J$1001,ALGLIB_SSA_XAUUSD!$N$2:$N$1001,"",0)</f>
        <v>4618.0248499999998</v>
      </c>
      <c r="M145">
        <f>_xlfn.XLOOKUP($A145,ALGLIB_SSA_XAUUSD!$J$2:$J$1001,ALGLIB_SSA_XAUUSD!$O$2:$O$1001,"",0)</f>
        <v>4616.3526300000003</v>
      </c>
      <c r="N145">
        <f>_xlfn.XLOOKUP($A145,ALGLIB_SSA_XAUUSD!$J$2:$J$1001,ALGLIB_SSA_XAUUSD!$P$2:$P$1001,"",0)</f>
        <v>4621.6044199999997</v>
      </c>
      <c r="O145">
        <f>_xlfn.XLOOKUP($A145,ALGLIB_SSA_XAUUSD!$J$2:$J$1001,ALGLIB_SSA_XAUUSD!$Q$2:$Q$1001,"",0)</f>
        <v>4611.6280900000002</v>
      </c>
      <c r="R145">
        <f t="shared" si="61"/>
        <v>1775433300</v>
      </c>
      <c r="S145" t="str">
        <f t="shared" si="62"/>
        <v>XAUUSD</v>
      </c>
      <c r="T145" t="str">
        <f t="shared" si="62"/>
        <v>M5</v>
      </c>
      <c r="U145">
        <f t="shared" si="62"/>
        <v>4610.53</v>
      </c>
      <c r="V145">
        <f t="shared" si="63"/>
        <v>4631.7279633333328</v>
      </c>
      <c r="W145">
        <f t="shared" si="63"/>
        <v>4637.7573716666666</v>
      </c>
      <c r="X145">
        <f t="shared" si="64"/>
        <v>4618.0248499999998</v>
      </c>
      <c r="Y145">
        <f t="shared" si="64"/>
        <v>4616.3526300000003</v>
      </c>
      <c r="Z145">
        <f t="shared" si="65"/>
        <v>4649.4512175</v>
      </c>
      <c r="AA145">
        <f t="shared" si="66"/>
        <v>4621.6044199999997</v>
      </c>
      <c r="AB145">
        <f t="shared" si="67"/>
        <v>4616.0738383333328</v>
      </c>
      <c r="AC145">
        <f t="shared" si="68"/>
        <v>4611.6280900000002</v>
      </c>
      <c r="AF145">
        <f t="shared" si="73"/>
        <v>1775433300</v>
      </c>
      <c r="AG145" t="str">
        <f t="shared" si="74"/>
        <v>XAUUSD</v>
      </c>
      <c r="AH145" t="str">
        <f t="shared" si="75"/>
        <v>M5</v>
      </c>
      <c r="AI145" s="19">
        <f t="shared" si="69"/>
        <v>4610.53</v>
      </c>
      <c r="AJ145" s="19">
        <f t="shared" si="70"/>
        <v>4631.7279633333328</v>
      </c>
      <c r="AK145" s="19">
        <f t="shared" si="71"/>
        <v>4637.7573716666666</v>
      </c>
      <c r="AL145" s="19">
        <f t="shared" si="76"/>
        <v>-6.0294083333337767</v>
      </c>
      <c r="AM145" s="28" t="str">
        <f t="shared" si="72"/>
        <v>Bearish</v>
      </c>
      <c r="AN145" s="28" t="str">
        <f t="shared" si="77"/>
        <v>Bearish</v>
      </c>
      <c r="AO145">
        <f>IF(Z145&lt;&gt;"",Z145,"")</f>
        <v>4649.4512175</v>
      </c>
      <c r="AP145">
        <f>IF(AB145&lt;&gt;"",AB145,"")</f>
        <v>4616.0738383333328</v>
      </c>
      <c r="AQ145">
        <f t="shared" si="81"/>
        <v>12</v>
      </c>
      <c r="AR145" s="16">
        <f>IF(SLOPE($AO$122:$AO$133,$AQ$122:$AQ$133)&gt;0,MIN(3,ABS(SLOPE($AO$122:$AO$133,$AQ$122:$AQ$133))),IF(SLOPE($AO$122:$AO$133,$AQ$122:$AQ$133)&lt;-0.5,-0.5,0))</f>
        <v>-0.5</v>
      </c>
      <c r="AS145" s="16">
        <f>IF(SLOPE($AP$122:$AP$133,$AQ$122:$AQ$133)&lt;0,MAX(-3,-ABS(SLOPE($AP$122:$AP$133,$AQ$122:$AQ$133))),IF(SLOPE($AP$122:$AP$133,$AQ$122:$AQ$133)&gt;0.5,0.5,0))</f>
        <v>-0.67018166666670609</v>
      </c>
      <c r="AT145" s="22">
        <f>($AO$134+(AR145*(AQ145-1)))</f>
        <v>4647.8418899999997</v>
      </c>
      <c r="AU145" s="22">
        <f>($AP$134+(AS145*(AQ145-1)))</f>
        <v>4613.5760316666656</v>
      </c>
      <c r="AV145" s="18">
        <f>IF(AR145&gt;0,AT145+AR145,AT145)</f>
        <v>4647.8418899999997</v>
      </c>
      <c r="AW145" s="18">
        <f>IF(AS145&lt;0,AU145+AS145,AU145)</f>
        <v>4612.9058499999992</v>
      </c>
      <c r="AY145">
        <f t="shared" si="82"/>
        <v>-1.6093275000002905</v>
      </c>
      <c r="AZ145">
        <f t="shared" si="83"/>
        <v>-3.1679883333335965</v>
      </c>
      <c r="BB145" s="19">
        <f t="shared" si="78"/>
        <v>1775433300</v>
      </c>
      <c r="BC145" s="19" t="str">
        <f t="shared" si="79"/>
        <v>XAUUSD</v>
      </c>
      <c r="BD145" s="19" t="str">
        <f t="shared" si="80"/>
        <v>M5</v>
      </c>
      <c r="BE145">
        <f>V145</f>
        <v>4631.7279633333328</v>
      </c>
      <c r="BF145">
        <f>W145</f>
        <v>4637.7573716666666</v>
      </c>
      <c r="BG145">
        <f>X145</f>
        <v>4618.0248499999998</v>
      </c>
      <c r="BH145">
        <f>Y145</f>
        <v>4616.3526300000003</v>
      </c>
      <c r="BI145">
        <f t="shared" si="59"/>
        <v>4647.8418899999997</v>
      </c>
      <c r="BJ145">
        <f t="shared" si="60"/>
        <v>4612.9058499999992</v>
      </c>
    </row>
    <row r="146" spans="1:62" x14ac:dyDescent="0.55000000000000004">
      <c r="A146">
        <f>ALGLIB_SSA_XAUUSD!J146</f>
        <v>1775433600</v>
      </c>
      <c r="B146" t="str">
        <f>_xlfn.XLOOKUP($A146,ALGLIB_SSA_XAUUSD!$A$2:$A$1001,ALGLIB_SSA_XAUUSD!$B$2:$B$1001,"",0)</f>
        <v>XAUUSD</v>
      </c>
      <c r="C146" t="str">
        <f>_xlfn.XLOOKUP($A146,ALGLIB_SSA_XAUUSD!$A$2:$A$1001,ALGLIB_SSA_XAUUSD!$C$2:$C$1001,"",0)</f>
        <v>H1</v>
      </c>
      <c r="D146" s="2">
        <f>_xlfn.XLOOKUP($A146,ALGLIB_SSA_XAUUSD!$A$2:$A$1001,ALGLIB_SSA_XAUUSD!$D$2:$D$1001,"",0)</f>
        <v>4622.5200000000004</v>
      </c>
      <c r="E146" s="2">
        <f>_xlfn.XLOOKUP($A146,ALGLIB_SSA_XAUUSD!$A$2:$A$1001,ALGLIB_SSA_XAUUSD!$E$2:$E$1001,"",0)</f>
        <v>4631.3544499999998</v>
      </c>
      <c r="F146" s="2">
        <f>_xlfn.XLOOKUP($A146,ALGLIB_SSA_XAUUSD!$A$2:$A$1001,ALGLIB_SSA_XAUUSD!$F$2:$F$1001,"",0)</f>
        <v>4637.2648399999998</v>
      </c>
      <c r="G146" s="2">
        <f>_xlfn.XLOOKUP($A146,ALGLIB_SSA_XAUUSD!$A$2:$A$1001,ALGLIB_SSA_XAUUSD!$G$2:$G$1001,"",0)</f>
        <v>4649.0975200000003</v>
      </c>
      <c r="H146" s="2">
        <f>_xlfn.XLOOKUP($A146,ALGLIB_SSA_XAUUSD!$A$2:$A$1001,ALGLIB_SSA_XAUUSD!$H$2:$H$1001,"",0)</f>
        <v>4615.6307299999999</v>
      </c>
      <c r="I146" t="str">
        <f>_xlfn.XLOOKUP($A146,ALGLIB_SSA_XAUUSD!$J$2:$J$1001,ALGLIB_SSA_XAUUSD!$K$2:$K$1001,"",0)</f>
        <v>XAUUSD</v>
      </c>
      <c r="J146" t="str">
        <f>_xlfn.XLOOKUP($A146,ALGLIB_SSA_XAUUSD!$J$2:$J$1001,ALGLIB_SSA_XAUUSD!$L$2:$L$1001,"",0)</f>
        <v>M5</v>
      </c>
      <c r="K146">
        <f>_xlfn.XLOOKUP($A146,ALGLIB_SSA_XAUUSD!$J$2:$J$1001,ALGLIB_SSA_XAUUSD!$M$2:$M$1001,"",0)</f>
        <v>4623.28</v>
      </c>
      <c r="L146">
        <f>_xlfn.XLOOKUP($A146,ALGLIB_SSA_XAUUSD!$J$2:$J$1001,ALGLIB_SSA_XAUUSD!$N$2:$N$1001,"",0)</f>
        <v>4619.5503399999998</v>
      </c>
      <c r="M146">
        <f>_xlfn.XLOOKUP($A146,ALGLIB_SSA_XAUUSD!$J$2:$J$1001,ALGLIB_SSA_XAUUSD!$O$2:$O$1001,"",0)</f>
        <v>4617.9514799999997</v>
      </c>
      <c r="N146">
        <f>_xlfn.XLOOKUP($A146,ALGLIB_SSA_XAUUSD!$J$2:$J$1001,ALGLIB_SSA_XAUUSD!$P$2:$P$1001,"",0)</f>
        <v>4623.8075799999997</v>
      </c>
      <c r="O146">
        <f>_xlfn.XLOOKUP($A146,ALGLIB_SSA_XAUUSD!$J$2:$J$1001,ALGLIB_SSA_XAUUSD!$Q$2:$Q$1001,"",0)</f>
        <v>4613.0892700000004</v>
      </c>
      <c r="R146">
        <f t="shared" si="61"/>
        <v>1775433600</v>
      </c>
      <c r="S146" t="str">
        <f t="shared" si="62"/>
        <v>XAUUSD</v>
      </c>
      <c r="T146" t="str">
        <f t="shared" si="62"/>
        <v>M5</v>
      </c>
      <c r="U146">
        <f t="shared" si="62"/>
        <v>4623.28</v>
      </c>
      <c r="V146">
        <f t="shared" si="63"/>
        <v>4631.3544499999998</v>
      </c>
      <c r="W146">
        <f t="shared" si="63"/>
        <v>4637.2648399999998</v>
      </c>
      <c r="X146">
        <f t="shared" si="64"/>
        <v>4619.5503399999998</v>
      </c>
      <c r="Y146">
        <f t="shared" si="64"/>
        <v>4617.9514799999997</v>
      </c>
      <c r="Z146">
        <f t="shared" si="65"/>
        <v>4649.0975200000003</v>
      </c>
      <c r="AA146">
        <f t="shared" si="66"/>
        <v>4623.8075799999997</v>
      </c>
      <c r="AB146">
        <f t="shared" si="67"/>
        <v>4615.6307299999999</v>
      </c>
      <c r="AC146">
        <f t="shared" si="68"/>
        <v>4613.0892700000004</v>
      </c>
      <c r="AF146">
        <f t="shared" si="73"/>
        <v>1775433600</v>
      </c>
      <c r="AG146" t="str">
        <f t="shared" si="74"/>
        <v>XAUUSD</v>
      </c>
      <c r="AH146" t="str">
        <f t="shared" si="75"/>
        <v>M5</v>
      </c>
      <c r="AI146" s="19">
        <f t="shared" si="69"/>
        <v>4623.28</v>
      </c>
      <c r="AJ146" s="19">
        <f t="shared" si="70"/>
        <v>4631.3544499999998</v>
      </c>
      <c r="AK146" s="19">
        <f t="shared" si="71"/>
        <v>4637.2648399999998</v>
      </c>
      <c r="AL146" s="19">
        <f t="shared" si="76"/>
        <v>-5.9103900000000067</v>
      </c>
      <c r="AM146" s="28" t="str">
        <f t="shared" si="72"/>
        <v>Bearish</v>
      </c>
      <c r="AN146" s="28" t="str">
        <f t="shared" si="77"/>
        <v>Bearish</v>
      </c>
      <c r="AO146">
        <f>IF(Z146&lt;&gt;"",Z146,"")</f>
        <v>4649.0975200000003</v>
      </c>
      <c r="AP146">
        <f>IF(AB146&lt;&gt;"",AB146,"")</f>
        <v>4615.6307299999999</v>
      </c>
      <c r="AQ146">
        <f t="shared" si="81"/>
        <v>1</v>
      </c>
      <c r="AR146" s="17">
        <f>IF(SLOPE($AO$134:$AO$145,$AQ$134:$AQ$145)&gt;0,MIN(3,ABS(SLOPE($AO$134:$AO$145,$AQ$134:$AQ$145))),IF(SLOPE($AO$134:$AO$145,$AQ$134:$AQ$145)&lt;-0.5,-0.5,0))</f>
        <v>0</v>
      </c>
      <c r="AS146" s="17">
        <f>IF(SLOPE($AP$134:$AP$145,$AQ$134:$AQ$145)&lt;0,MAX(-3,-ABS(SLOPE($AP$134:$AP$145,$AQ$134:$AQ$145))),IF(SLOPE($AP$134:$AP$145,$AQ$134:$AQ$145)&gt;0.5,0.5,0))</f>
        <v>-0.44310833333332728</v>
      </c>
      <c r="AT146" s="10">
        <f>($AO$146+(AR146*(AQ146-1)))</f>
        <v>4649.0975200000003</v>
      </c>
      <c r="AU146" s="10">
        <f>($AP$146+(AS146*(AQ146-1)))</f>
        <v>4615.6307299999999</v>
      </c>
      <c r="AV146" s="18">
        <f>IF(AR146&gt;0,AT146+AR146,AT146)</f>
        <v>4649.0975200000003</v>
      </c>
      <c r="AW146" s="18">
        <f>IF(AS146&lt;0,AU146+AS146,AU146)</f>
        <v>4615.1876216666669</v>
      </c>
      <c r="AY146">
        <f t="shared" si="82"/>
        <v>0</v>
      </c>
      <c r="AZ146">
        <f t="shared" si="83"/>
        <v>-0.44310833333292976</v>
      </c>
      <c r="BB146" s="19">
        <f t="shared" si="78"/>
        <v>1775433600</v>
      </c>
      <c r="BC146" s="19" t="str">
        <f t="shared" si="79"/>
        <v>XAUUSD</v>
      </c>
      <c r="BD146" s="19" t="str">
        <f t="shared" si="80"/>
        <v>M5</v>
      </c>
      <c r="BE146">
        <f>V146</f>
        <v>4631.3544499999998</v>
      </c>
      <c r="BF146">
        <f>W146</f>
        <v>4637.2648399999998</v>
      </c>
      <c r="BG146">
        <f>X146</f>
        <v>4619.5503399999998</v>
      </c>
      <c r="BH146">
        <f>Y146</f>
        <v>4617.9514799999997</v>
      </c>
      <c r="BI146">
        <f t="shared" si="59"/>
        <v>4649.0975200000003</v>
      </c>
      <c r="BJ146">
        <f t="shared" si="60"/>
        <v>4615.1876216666669</v>
      </c>
    </row>
    <row r="147" spans="1:62" x14ac:dyDescent="0.55000000000000004">
      <c r="A147">
        <f>ALGLIB_SSA_XAUUSD!J147</f>
        <v>1775433900</v>
      </c>
      <c r="B147" t="str">
        <f>_xlfn.XLOOKUP($A147,ALGLIB_SSA_XAUUSD!$A$2:$A$1001,ALGLIB_SSA_XAUUSD!$B$2:$B$1001,"",0)</f>
        <v/>
      </c>
      <c r="C147" t="str">
        <f>_xlfn.XLOOKUP($A147,ALGLIB_SSA_XAUUSD!$A$2:$A$1001,ALGLIB_SSA_XAUUSD!$C$2:$C$1001,"",0)</f>
        <v/>
      </c>
      <c r="D147" s="1">
        <f>D146+(D158-D146)*1/12</f>
        <v>4622.8083333333334</v>
      </c>
      <c r="E147" s="1">
        <f>E146+(E158-E146)*1/12</f>
        <v>4631.3011816666667</v>
      </c>
      <c r="F147" s="1">
        <f>F146+(F158-F146)*1/12</f>
        <v>4636.9919399999999</v>
      </c>
      <c r="G147" s="1">
        <f>G146+(G158-G146)*1/12</f>
        <v>4649.0164166666673</v>
      </c>
      <c r="H147" s="1">
        <f>H146+(H158-H146)*1/12</f>
        <v>4615.511833333333</v>
      </c>
      <c r="I147" t="str">
        <f>_xlfn.XLOOKUP($A147,ALGLIB_SSA_XAUUSD!$J$2:$J$1001,ALGLIB_SSA_XAUUSD!$K$2:$K$1001,"",0)</f>
        <v>XAUUSD</v>
      </c>
      <c r="J147" t="str">
        <f>_xlfn.XLOOKUP($A147,ALGLIB_SSA_XAUUSD!$J$2:$J$1001,ALGLIB_SSA_XAUUSD!$L$2:$L$1001,"",0)</f>
        <v>M5</v>
      </c>
      <c r="K147">
        <f>_xlfn.XLOOKUP($A147,ALGLIB_SSA_XAUUSD!$J$2:$J$1001,ALGLIB_SSA_XAUUSD!$M$2:$M$1001,"",0)</f>
        <v>4623.1899999999996</v>
      </c>
      <c r="L147">
        <f>_xlfn.XLOOKUP($A147,ALGLIB_SSA_XAUUSD!$J$2:$J$1001,ALGLIB_SSA_XAUUSD!$N$2:$N$1001,"",0)</f>
        <v>4619.9449699999996</v>
      </c>
      <c r="M147">
        <f>_xlfn.XLOOKUP($A147,ALGLIB_SSA_XAUUSD!$J$2:$J$1001,ALGLIB_SSA_XAUUSD!$O$2:$O$1001,"",0)</f>
        <v>4618.94823</v>
      </c>
      <c r="N147">
        <f>_xlfn.XLOOKUP($A147,ALGLIB_SSA_XAUUSD!$J$2:$J$1001,ALGLIB_SSA_XAUUSD!$P$2:$P$1001,"",0)</f>
        <v>4625.0669600000001</v>
      </c>
      <c r="O147">
        <f>_xlfn.XLOOKUP($A147,ALGLIB_SSA_XAUUSD!$J$2:$J$1001,ALGLIB_SSA_XAUUSD!$Q$2:$Q$1001,"",0)</f>
        <v>4613.9897199999996</v>
      </c>
      <c r="R147">
        <f t="shared" si="61"/>
        <v>1775433900</v>
      </c>
      <c r="S147" t="str">
        <f t="shared" si="62"/>
        <v>XAUUSD</v>
      </c>
      <c r="T147" t="str">
        <f t="shared" si="62"/>
        <v>M5</v>
      </c>
      <c r="U147">
        <f t="shared" si="62"/>
        <v>4623.1899999999996</v>
      </c>
      <c r="V147">
        <f t="shared" si="63"/>
        <v>4631.3011816666667</v>
      </c>
      <c r="W147">
        <f t="shared" si="63"/>
        <v>4636.9919399999999</v>
      </c>
      <c r="X147">
        <f t="shared" si="64"/>
        <v>4619.9449699999996</v>
      </c>
      <c r="Y147">
        <f t="shared" si="64"/>
        <v>4618.94823</v>
      </c>
      <c r="Z147">
        <f t="shared" si="65"/>
        <v>4649.0164166666673</v>
      </c>
      <c r="AA147">
        <f t="shared" si="66"/>
        <v>4625.0669600000001</v>
      </c>
      <c r="AB147">
        <f t="shared" si="67"/>
        <v>4615.511833333333</v>
      </c>
      <c r="AC147">
        <f t="shared" si="68"/>
        <v>4613.9897199999996</v>
      </c>
      <c r="AF147">
        <f t="shared" si="73"/>
        <v>1775433900</v>
      </c>
      <c r="AG147" t="str">
        <f t="shared" si="74"/>
        <v>XAUUSD</v>
      </c>
      <c r="AH147" t="str">
        <f t="shared" si="75"/>
        <v>M5</v>
      </c>
      <c r="AI147" s="19">
        <f t="shared" si="69"/>
        <v>4623.1899999999996</v>
      </c>
      <c r="AJ147" s="19">
        <f t="shared" si="70"/>
        <v>4631.3011816666667</v>
      </c>
      <c r="AK147" s="19">
        <f t="shared" si="71"/>
        <v>4636.9919399999999</v>
      </c>
      <c r="AL147" s="19">
        <f t="shared" si="76"/>
        <v>-5.6907583333331786</v>
      </c>
      <c r="AM147" s="28" t="str">
        <f t="shared" si="72"/>
        <v>Bearish</v>
      </c>
      <c r="AN147" s="28" t="str">
        <f t="shared" si="77"/>
        <v>Bearish</v>
      </c>
      <c r="AO147">
        <f>IF(Z147&lt;&gt;"",Z147,"")</f>
        <v>4649.0164166666673</v>
      </c>
      <c r="AP147">
        <f>IF(AB147&lt;&gt;"",AB147,"")</f>
        <v>4615.511833333333</v>
      </c>
      <c r="AQ147">
        <f t="shared" si="81"/>
        <v>2</v>
      </c>
      <c r="AR147" s="16">
        <f>IF(SLOPE($AO$134:$AO$145,$AQ$134:$AQ$145)&gt;0,MIN(3,ABS(SLOPE($AO$134:$AO$145,$AQ$134:$AQ$145))),IF(SLOPE($AO$134:$AO$145,$AQ$134:$AQ$145)&lt;-0.5,-0.5,0))</f>
        <v>0</v>
      </c>
      <c r="AS147" s="16">
        <f>IF(SLOPE($AP$134:$AP$145,$AQ$134:$AQ$145)&lt;0,MAX(-3,-ABS(SLOPE($AP$134:$AP$145,$AQ$134:$AQ$145))),IF(SLOPE($AP$134:$AP$145,$AQ$134:$AQ$145)&gt;0.5,0.5,0))</f>
        <v>-0.44310833333332728</v>
      </c>
      <c r="AT147" s="22">
        <f>($AO$146+(AR147*(AQ147-1)))</f>
        <v>4649.0975200000003</v>
      </c>
      <c r="AU147" s="22">
        <f>($AP$146+(AS147*(AQ147-1)))</f>
        <v>4615.1876216666669</v>
      </c>
      <c r="AV147" s="18">
        <f>IF(AR147&gt;0,AT147+AR147,AT147)</f>
        <v>4649.0975200000003</v>
      </c>
      <c r="AW147" s="18">
        <f>IF(AS147&lt;0,AU147+AS147,AU147)</f>
        <v>4614.744513333334</v>
      </c>
      <c r="AY147">
        <f t="shared" si="82"/>
        <v>8.1103333332976035E-2</v>
      </c>
      <c r="AZ147">
        <f t="shared" si="83"/>
        <v>-0.76731999999901745</v>
      </c>
      <c r="BB147" s="19">
        <f t="shared" si="78"/>
        <v>1775433900</v>
      </c>
      <c r="BC147" s="19" t="str">
        <f t="shared" si="79"/>
        <v>XAUUSD</v>
      </c>
      <c r="BD147" s="19" t="str">
        <f t="shared" si="80"/>
        <v>M5</v>
      </c>
      <c r="BE147">
        <f>V147</f>
        <v>4631.3011816666667</v>
      </c>
      <c r="BF147">
        <f>W147</f>
        <v>4636.9919399999999</v>
      </c>
      <c r="BG147">
        <f>X147</f>
        <v>4619.9449699999996</v>
      </c>
      <c r="BH147">
        <f>Y147</f>
        <v>4618.94823</v>
      </c>
      <c r="BI147">
        <f t="shared" si="59"/>
        <v>4649.0975200000003</v>
      </c>
      <c r="BJ147">
        <f t="shared" si="60"/>
        <v>4614.744513333334</v>
      </c>
    </row>
    <row r="148" spans="1:62" x14ac:dyDescent="0.55000000000000004">
      <c r="A148">
        <f>ALGLIB_SSA_XAUUSD!J148</f>
        <v>1775434200</v>
      </c>
      <c r="B148" t="str">
        <f>_xlfn.XLOOKUP($A148,ALGLIB_SSA_XAUUSD!$A$2:$A$1001,ALGLIB_SSA_XAUUSD!$B$2:$B$1001,"",0)</f>
        <v/>
      </c>
      <c r="C148" t="str">
        <f>_xlfn.XLOOKUP($A148,ALGLIB_SSA_XAUUSD!$A$2:$A$1001,ALGLIB_SSA_XAUUSD!$C$2:$C$1001,"",0)</f>
        <v/>
      </c>
      <c r="D148" s="1">
        <f>D146+(D158-D146)*2/12</f>
        <v>4623.0966666666673</v>
      </c>
      <c r="E148" s="1">
        <f>E146+(E158-E146)*2/12</f>
        <v>4631.2479133333327</v>
      </c>
      <c r="F148" s="1">
        <f>F146+(F158-F146)*2/12</f>
        <v>4636.7190399999999</v>
      </c>
      <c r="G148" s="1">
        <f>G146+(G158-G146)*2/12</f>
        <v>4648.9353133333334</v>
      </c>
      <c r="H148" s="1">
        <f>H146+(H158-H146)*2/12</f>
        <v>4615.3929366666662</v>
      </c>
      <c r="I148" t="str">
        <f>_xlfn.XLOOKUP($A148,ALGLIB_SSA_XAUUSD!$J$2:$J$1001,ALGLIB_SSA_XAUUSD!$K$2:$K$1001,"",0)</f>
        <v>XAUUSD</v>
      </c>
      <c r="J148" t="str">
        <f>_xlfn.XLOOKUP($A148,ALGLIB_SSA_XAUUSD!$J$2:$J$1001,ALGLIB_SSA_XAUUSD!$L$2:$L$1001,"",0)</f>
        <v>M5</v>
      </c>
      <c r="K148">
        <f>_xlfn.XLOOKUP($A148,ALGLIB_SSA_XAUUSD!$J$2:$J$1001,ALGLIB_SSA_XAUUSD!$M$2:$M$1001,"",0)</f>
        <v>4626.16</v>
      </c>
      <c r="L148">
        <f>_xlfn.XLOOKUP($A148,ALGLIB_SSA_XAUUSD!$J$2:$J$1001,ALGLIB_SSA_XAUUSD!$N$2:$N$1001,"",0)</f>
        <v>4619.1158100000002</v>
      </c>
      <c r="M148">
        <f>_xlfn.XLOOKUP($A148,ALGLIB_SSA_XAUUSD!$J$2:$J$1001,ALGLIB_SSA_XAUUSD!$O$2:$O$1001,"",0)</f>
        <v>4619.0320199999996</v>
      </c>
      <c r="N148">
        <f>_xlfn.XLOOKUP($A148,ALGLIB_SSA_XAUUSD!$J$2:$J$1001,ALGLIB_SSA_XAUUSD!$P$2:$P$1001,"",0)</f>
        <v>4625.0957799999996</v>
      </c>
      <c r="O148">
        <f>_xlfn.XLOOKUP($A148,ALGLIB_SSA_XAUUSD!$J$2:$J$1001,ALGLIB_SSA_XAUUSD!$Q$2:$Q$1001,"",0)</f>
        <v>4613.8329199999998</v>
      </c>
      <c r="R148">
        <f t="shared" si="61"/>
        <v>1775434200</v>
      </c>
      <c r="S148" t="str">
        <f t="shared" si="62"/>
        <v>XAUUSD</v>
      </c>
      <c r="T148" t="str">
        <f t="shared" si="62"/>
        <v>M5</v>
      </c>
      <c r="U148">
        <f t="shared" si="62"/>
        <v>4626.16</v>
      </c>
      <c r="V148">
        <f t="shared" si="63"/>
        <v>4631.2479133333327</v>
      </c>
      <c r="W148">
        <f t="shared" si="63"/>
        <v>4636.7190399999999</v>
      </c>
      <c r="X148">
        <f t="shared" si="64"/>
        <v>4619.1158100000002</v>
      </c>
      <c r="Y148">
        <f t="shared" si="64"/>
        <v>4619.0320199999996</v>
      </c>
      <c r="Z148">
        <f t="shared" si="65"/>
        <v>4648.9353133333334</v>
      </c>
      <c r="AA148">
        <f t="shared" si="66"/>
        <v>4625.0957799999996</v>
      </c>
      <c r="AB148">
        <f t="shared" si="67"/>
        <v>4615.3929366666662</v>
      </c>
      <c r="AC148">
        <f t="shared" si="68"/>
        <v>4613.8329199999998</v>
      </c>
      <c r="AF148">
        <f t="shared" si="73"/>
        <v>1775434200</v>
      </c>
      <c r="AG148" t="str">
        <f t="shared" si="74"/>
        <v>XAUUSD</v>
      </c>
      <c r="AH148" t="str">
        <f t="shared" si="75"/>
        <v>M5</v>
      </c>
      <c r="AI148" s="19">
        <f t="shared" si="69"/>
        <v>4626.16</v>
      </c>
      <c r="AJ148" s="19">
        <f t="shared" si="70"/>
        <v>4631.2479133333327</v>
      </c>
      <c r="AK148" s="19">
        <f t="shared" si="71"/>
        <v>4636.7190399999999</v>
      </c>
      <c r="AL148" s="19">
        <f t="shared" si="76"/>
        <v>-5.47112666666726</v>
      </c>
      <c r="AM148" s="28" t="str">
        <f t="shared" si="72"/>
        <v>Bearish</v>
      </c>
      <c r="AN148" s="28" t="str">
        <f t="shared" si="77"/>
        <v>Bearish</v>
      </c>
      <c r="AO148">
        <f>IF(Z148&lt;&gt;"",Z148,"")</f>
        <v>4648.9353133333334</v>
      </c>
      <c r="AP148">
        <f>IF(AB148&lt;&gt;"",AB148,"")</f>
        <v>4615.3929366666662</v>
      </c>
      <c r="AQ148">
        <f t="shared" si="81"/>
        <v>3</v>
      </c>
      <c r="AR148" s="16">
        <f>IF(SLOPE($AO$134:$AO$145,$AQ$134:$AQ$145)&gt;0,MIN(3,ABS(SLOPE($AO$134:$AO$145,$AQ$134:$AQ$145))),IF(SLOPE($AO$134:$AO$145,$AQ$134:$AQ$145)&lt;-0.5,-0.5,0))</f>
        <v>0</v>
      </c>
      <c r="AS148" s="16">
        <f>IF(SLOPE($AP$134:$AP$145,$AQ$134:$AQ$145)&lt;0,MAX(-3,-ABS(SLOPE($AP$134:$AP$145,$AQ$134:$AQ$145))),IF(SLOPE($AP$134:$AP$145,$AQ$134:$AQ$145)&gt;0.5,0.5,0))</f>
        <v>-0.44310833333332728</v>
      </c>
      <c r="AT148" s="22">
        <f>($AO$146+(AR148*(AQ148-1)))</f>
        <v>4649.0975200000003</v>
      </c>
      <c r="AU148" s="22">
        <f>($AP$146+(AS148*(AQ148-1)))</f>
        <v>4614.7445133333331</v>
      </c>
      <c r="AV148" s="18">
        <f>IF(AR148&gt;0,AT148+AR148,AT148)</f>
        <v>4649.0975200000003</v>
      </c>
      <c r="AW148" s="18">
        <f>IF(AS148&lt;0,AU148+AS148,AU148)</f>
        <v>4614.3014050000002</v>
      </c>
      <c r="AY148">
        <f t="shared" si="82"/>
        <v>0.16220666666686157</v>
      </c>
      <c r="AZ148">
        <f t="shared" si="83"/>
        <v>-1.0915316666660146</v>
      </c>
      <c r="BB148" s="19">
        <f t="shared" si="78"/>
        <v>1775434200</v>
      </c>
      <c r="BC148" s="19" t="str">
        <f t="shared" si="79"/>
        <v>XAUUSD</v>
      </c>
      <c r="BD148" s="19" t="str">
        <f t="shared" si="80"/>
        <v>M5</v>
      </c>
      <c r="BE148">
        <f>V148</f>
        <v>4631.2479133333327</v>
      </c>
      <c r="BF148">
        <f>W148</f>
        <v>4636.7190399999999</v>
      </c>
      <c r="BG148">
        <f>X148</f>
        <v>4619.1158100000002</v>
      </c>
      <c r="BH148">
        <f>Y148</f>
        <v>4619.0320199999996</v>
      </c>
      <c r="BI148">
        <f t="shared" ref="BI148:BI211" si="84">AV148</f>
        <v>4649.0975200000003</v>
      </c>
      <c r="BJ148">
        <f t="shared" ref="BJ148:BJ211" si="85">AW148</f>
        <v>4614.3014050000002</v>
      </c>
    </row>
    <row r="149" spans="1:62" x14ac:dyDescent="0.55000000000000004">
      <c r="A149">
        <f>ALGLIB_SSA_XAUUSD!J149</f>
        <v>1775434500</v>
      </c>
      <c r="B149" t="str">
        <f>_xlfn.XLOOKUP($A149,ALGLIB_SSA_XAUUSD!$A$2:$A$1001,ALGLIB_SSA_XAUUSD!$B$2:$B$1001,"",0)</f>
        <v/>
      </c>
      <c r="C149" t="str">
        <f>_xlfn.XLOOKUP($A149,ALGLIB_SSA_XAUUSD!$A$2:$A$1001,ALGLIB_SSA_XAUUSD!$C$2:$C$1001,"",0)</f>
        <v/>
      </c>
      <c r="D149" s="1">
        <f>D146+(D158-D146)*3/12</f>
        <v>4623.3850000000002</v>
      </c>
      <c r="E149" s="1">
        <f>E146+(E158-E146)*3/12</f>
        <v>4631.1946449999996</v>
      </c>
      <c r="F149" s="1">
        <f>F146+(F158-F146)*3/12</f>
        <v>4636.44614</v>
      </c>
      <c r="G149" s="1">
        <f>G146+(G158-G146)*3/12</f>
        <v>4648.8542100000004</v>
      </c>
      <c r="H149" s="1">
        <f>H146+(H158-H146)*3/12</f>
        <v>4615.2740400000002</v>
      </c>
      <c r="I149" t="str">
        <f>_xlfn.XLOOKUP($A149,ALGLIB_SSA_XAUUSD!$J$2:$J$1001,ALGLIB_SSA_XAUUSD!$K$2:$K$1001,"",0)</f>
        <v>XAUUSD</v>
      </c>
      <c r="J149" t="str">
        <f>_xlfn.XLOOKUP($A149,ALGLIB_SSA_XAUUSD!$J$2:$J$1001,ALGLIB_SSA_XAUUSD!$L$2:$L$1001,"",0)</f>
        <v>M5</v>
      </c>
      <c r="K149">
        <f>_xlfn.XLOOKUP($A149,ALGLIB_SSA_XAUUSD!$J$2:$J$1001,ALGLIB_SSA_XAUUSD!$M$2:$M$1001,"",0)</f>
        <v>4614.87</v>
      </c>
      <c r="L149">
        <f>_xlfn.XLOOKUP($A149,ALGLIB_SSA_XAUUSD!$J$2:$J$1001,ALGLIB_SSA_XAUUSD!$N$2:$N$1001,"",0)</f>
        <v>4617.1842200000001</v>
      </c>
      <c r="M149">
        <f>_xlfn.XLOOKUP($A149,ALGLIB_SSA_XAUUSD!$J$2:$J$1001,ALGLIB_SSA_XAUUSD!$O$2:$O$1001,"",0)</f>
        <v>4618.1081199999999</v>
      </c>
      <c r="N149">
        <f>_xlfn.XLOOKUP($A149,ALGLIB_SSA_XAUUSD!$J$2:$J$1001,ALGLIB_SSA_XAUUSD!$P$2:$P$1001,"",0)</f>
        <v>4623.9011600000003</v>
      </c>
      <c r="O149">
        <f>_xlfn.XLOOKUP($A149,ALGLIB_SSA_XAUUSD!$J$2:$J$1001,ALGLIB_SSA_XAUUSD!$Q$2:$Q$1001,"",0)</f>
        <v>4612.5855300000003</v>
      </c>
      <c r="R149">
        <f t="shared" si="61"/>
        <v>1775434500</v>
      </c>
      <c r="S149" t="str">
        <f t="shared" si="62"/>
        <v>XAUUSD</v>
      </c>
      <c r="T149" t="str">
        <f t="shared" si="62"/>
        <v>M5</v>
      </c>
      <c r="U149">
        <f t="shared" si="62"/>
        <v>4614.87</v>
      </c>
      <c r="V149">
        <f t="shared" si="63"/>
        <v>4631.1946449999996</v>
      </c>
      <c r="W149">
        <f t="shared" si="63"/>
        <v>4636.44614</v>
      </c>
      <c r="X149">
        <f t="shared" si="64"/>
        <v>4617.1842200000001</v>
      </c>
      <c r="Y149">
        <f t="shared" si="64"/>
        <v>4618.1081199999999</v>
      </c>
      <c r="Z149">
        <f t="shared" si="65"/>
        <v>4648.8542100000004</v>
      </c>
      <c r="AA149">
        <f t="shared" si="66"/>
        <v>4623.9011600000003</v>
      </c>
      <c r="AB149">
        <f t="shared" si="67"/>
        <v>4615.2740400000002</v>
      </c>
      <c r="AC149">
        <f t="shared" si="68"/>
        <v>4612.5855300000003</v>
      </c>
      <c r="AF149">
        <f t="shared" si="73"/>
        <v>1775434500</v>
      </c>
      <c r="AG149" t="str">
        <f t="shared" si="74"/>
        <v>XAUUSD</v>
      </c>
      <c r="AH149" t="str">
        <f t="shared" si="75"/>
        <v>M5</v>
      </c>
      <c r="AI149" s="19">
        <f t="shared" si="69"/>
        <v>4614.87</v>
      </c>
      <c r="AJ149" s="19">
        <f t="shared" si="70"/>
        <v>4631.1946449999996</v>
      </c>
      <c r="AK149" s="19">
        <f t="shared" si="71"/>
        <v>4636.44614</v>
      </c>
      <c r="AL149" s="19">
        <f t="shared" si="76"/>
        <v>-5.2514950000004319</v>
      </c>
      <c r="AM149" s="28" t="str">
        <f t="shared" si="72"/>
        <v>Bearish</v>
      </c>
      <c r="AN149" s="28" t="str">
        <f t="shared" si="77"/>
        <v>Bearish</v>
      </c>
      <c r="AO149">
        <f>IF(Z149&lt;&gt;"",Z149,"")</f>
        <v>4648.8542100000004</v>
      </c>
      <c r="AP149">
        <f>IF(AB149&lt;&gt;"",AB149,"")</f>
        <v>4615.2740400000002</v>
      </c>
      <c r="AQ149">
        <f t="shared" si="81"/>
        <v>4</v>
      </c>
      <c r="AR149" s="16">
        <f>IF(SLOPE($AO$134:$AO$145,$AQ$134:$AQ$145)&gt;0,MIN(3,ABS(SLOPE($AO$134:$AO$145,$AQ$134:$AQ$145))),IF(SLOPE($AO$134:$AO$145,$AQ$134:$AQ$145)&lt;-0.5,-0.5,0))</f>
        <v>0</v>
      </c>
      <c r="AS149" s="16">
        <f>IF(SLOPE($AP$134:$AP$145,$AQ$134:$AQ$145)&lt;0,MAX(-3,-ABS(SLOPE($AP$134:$AP$145,$AQ$134:$AQ$145))),IF(SLOPE($AP$134:$AP$145,$AQ$134:$AQ$145)&gt;0.5,0.5,0))</f>
        <v>-0.44310833333332728</v>
      </c>
      <c r="AT149" s="22">
        <f>($AO$146+(AR149*(AQ149-1)))</f>
        <v>4649.0975200000003</v>
      </c>
      <c r="AU149" s="22">
        <f>($AP$146+(AS149*(AQ149-1)))</f>
        <v>4614.3014050000002</v>
      </c>
      <c r="AV149" s="18">
        <f>IF(AR149&gt;0,AT149+AR149,AT149)</f>
        <v>4649.0975200000003</v>
      </c>
      <c r="AW149" s="18">
        <f>IF(AS149&lt;0,AU149+AS149,AU149)</f>
        <v>4613.8582966666672</v>
      </c>
      <c r="AY149">
        <f t="shared" si="82"/>
        <v>0.2433099999998376</v>
      </c>
      <c r="AZ149">
        <f t="shared" si="83"/>
        <v>-1.4157433333330118</v>
      </c>
      <c r="BB149" s="19">
        <f t="shared" si="78"/>
        <v>1775434500</v>
      </c>
      <c r="BC149" s="19" t="str">
        <f t="shared" si="79"/>
        <v>XAUUSD</v>
      </c>
      <c r="BD149" s="19" t="str">
        <f t="shared" si="80"/>
        <v>M5</v>
      </c>
      <c r="BE149">
        <f>V149</f>
        <v>4631.1946449999996</v>
      </c>
      <c r="BF149">
        <f>W149</f>
        <v>4636.44614</v>
      </c>
      <c r="BG149">
        <f>X149</f>
        <v>4617.1842200000001</v>
      </c>
      <c r="BH149">
        <f>Y149</f>
        <v>4618.1081199999999</v>
      </c>
      <c r="BI149">
        <f t="shared" si="84"/>
        <v>4649.0975200000003</v>
      </c>
      <c r="BJ149">
        <f t="shared" si="85"/>
        <v>4613.8582966666672</v>
      </c>
    </row>
    <row r="150" spans="1:62" x14ac:dyDescent="0.55000000000000004">
      <c r="A150">
        <f>ALGLIB_SSA_XAUUSD!J150</f>
        <v>1775434800</v>
      </c>
      <c r="B150" t="str">
        <f>_xlfn.XLOOKUP($A150,ALGLIB_SSA_XAUUSD!$A$2:$A$1001,ALGLIB_SSA_XAUUSD!$B$2:$B$1001,"",0)</f>
        <v/>
      </c>
      <c r="C150" t="str">
        <f>_xlfn.XLOOKUP($A150,ALGLIB_SSA_XAUUSD!$A$2:$A$1001,ALGLIB_SSA_XAUUSD!$C$2:$C$1001,"",0)</f>
        <v/>
      </c>
      <c r="D150" s="1">
        <f>D146+(D158-D146)*4/12</f>
        <v>4623.6733333333332</v>
      </c>
      <c r="E150" s="1">
        <f>E146+(E158-E146)*4/12</f>
        <v>4631.1413766666665</v>
      </c>
      <c r="F150" s="1">
        <f>F146+(F158-F146)*4/12</f>
        <v>4636.1732400000001</v>
      </c>
      <c r="G150" s="1">
        <f>G146+(G158-G146)*4/12</f>
        <v>4648.7731066666665</v>
      </c>
      <c r="H150" s="1">
        <f>H146+(H158-H146)*4/12</f>
        <v>4615.1551433333334</v>
      </c>
      <c r="I150" t="str">
        <f>_xlfn.XLOOKUP($A150,ALGLIB_SSA_XAUUSD!$J$2:$J$1001,ALGLIB_SSA_XAUUSD!$K$2:$K$1001,"",0)</f>
        <v>XAUUSD</v>
      </c>
      <c r="J150" t="str">
        <f>_xlfn.XLOOKUP($A150,ALGLIB_SSA_XAUUSD!$J$2:$J$1001,ALGLIB_SSA_XAUUSD!$L$2:$L$1001,"",0)</f>
        <v>M5</v>
      </c>
      <c r="K150">
        <f>_xlfn.XLOOKUP($A150,ALGLIB_SSA_XAUUSD!$J$2:$J$1001,ALGLIB_SSA_XAUUSD!$M$2:$M$1001,"",0)</f>
        <v>4617.09</v>
      </c>
      <c r="L150">
        <f>_xlfn.XLOOKUP($A150,ALGLIB_SSA_XAUUSD!$J$2:$J$1001,ALGLIB_SSA_XAUUSD!$N$2:$N$1001,"",0)</f>
        <v>4614.8605200000002</v>
      </c>
      <c r="M150">
        <f>_xlfn.XLOOKUP($A150,ALGLIB_SSA_XAUUSD!$J$2:$J$1001,ALGLIB_SSA_XAUUSD!$O$2:$O$1001,"",0)</f>
        <v>4616.4843199999996</v>
      </c>
      <c r="N150">
        <f>_xlfn.XLOOKUP($A150,ALGLIB_SSA_XAUUSD!$J$2:$J$1001,ALGLIB_SSA_XAUUSD!$P$2:$P$1001,"",0)</f>
        <v>4621.7020599999996</v>
      </c>
      <c r="O150">
        <f>_xlfn.XLOOKUP($A150,ALGLIB_SSA_XAUUSD!$J$2:$J$1001,ALGLIB_SSA_XAUUSD!$Q$2:$Q$1001,"",0)</f>
        <v>4610.7120400000003</v>
      </c>
      <c r="R150">
        <f t="shared" si="61"/>
        <v>1775434800</v>
      </c>
      <c r="S150" t="str">
        <f t="shared" si="62"/>
        <v>XAUUSD</v>
      </c>
      <c r="T150" t="str">
        <f t="shared" si="62"/>
        <v>M5</v>
      </c>
      <c r="U150">
        <f t="shared" si="62"/>
        <v>4617.09</v>
      </c>
      <c r="V150">
        <f t="shared" si="63"/>
        <v>4631.1413766666665</v>
      </c>
      <c r="W150">
        <f t="shared" si="63"/>
        <v>4636.1732400000001</v>
      </c>
      <c r="X150">
        <f t="shared" si="64"/>
        <v>4614.8605200000002</v>
      </c>
      <c r="Y150">
        <f t="shared" si="64"/>
        <v>4616.4843199999996</v>
      </c>
      <c r="Z150">
        <f t="shared" si="65"/>
        <v>4648.7731066666665</v>
      </c>
      <c r="AA150">
        <f t="shared" si="66"/>
        <v>4621.7020599999996</v>
      </c>
      <c r="AB150">
        <f t="shared" si="67"/>
        <v>4615.1551433333334</v>
      </c>
      <c r="AC150">
        <f t="shared" si="68"/>
        <v>4610.7120400000003</v>
      </c>
      <c r="AF150">
        <f t="shared" si="73"/>
        <v>1775434800</v>
      </c>
      <c r="AG150" t="str">
        <f t="shared" si="74"/>
        <v>XAUUSD</v>
      </c>
      <c r="AH150" t="str">
        <f t="shared" si="75"/>
        <v>M5</v>
      </c>
      <c r="AI150" s="19">
        <f t="shared" si="69"/>
        <v>4617.09</v>
      </c>
      <c r="AJ150" s="19">
        <f t="shared" si="70"/>
        <v>4631.1413766666665</v>
      </c>
      <c r="AK150" s="19">
        <f t="shared" si="71"/>
        <v>4636.1732400000001</v>
      </c>
      <c r="AL150" s="19">
        <f t="shared" si="76"/>
        <v>-5.0318633333336038</v>
      </c>
      <c r="AM150" s="28" t="str">
        <f t="shared" si="72"/>
        <v>Bearish</v>
      </c>
      <c r="AN150" s="28" t="str">
        <f t="shared" si="77"/>
        <v>Bearish</v>
      </c>
      <c r="AO150">
        <f>IF(Z150&lt;&gt;"",Z150,"")</f>
        <v>4648.7731066666665</v>
      </c>
      <c r="AP150">
        <f>IF(AB150&lt;&gt;"",AB150,"")</f>
        <v>4615.1551433333334</v>
      </c>
      <c r="AQ150">
        <f t="shared" si="81"/>
        <v>5</v>
      </c>
      <c r="AR150" s="16">
        <f>IF(SLOPE($AO$134:$AO$145,$AQ$134:$AQ$145)&gt;0,MIN(3,ABS(SLOPE($AO$134:$AO$145,$AQ$134:$AQ$145))),IF(SLOPE($AO$134:$AO$145,$AQ$134:$AQ$145)&lt;-0.5,-0.5,0))</f>
        <v>0</v>
      </c>
      <c r="AS150" s="16">
        <f>IF(SLOPE($AP$134:$AP$145,$AQ$134:$AQ$145)&lt;0,MAX(-3,-ABS(SLOPE($AP$134:$AP$145,$AQ$134:$AQ$145))),IF(SLOPE($AP$134:$AP$145,$AQ$134:$AQ$145)&gt;0.5,0.5,0))</f>
        <v>-0.44310833333332728</v>
      </c>
      <c r="AT150" s="22">
        <f>($AO$146+(AR150*(AQ150-1)))</f>
        <v>4649.0975200000003</v>
      </c>
      <c r="AU150" s="22">
        <f>($AP$146+(AS150*(AQ150-1)))</f>
        <v>4613.8582966666663</v>
      </c>
      <c r="AV150" s="18">
        <f>IF(AR150&gt;0,AT150+AR150,AT150)</f>
        <v>4649.0975200000003</v>
      </c>
      <c r="AW150" s="18">
        <f>IF(AS150&lt;0,AU150+AS150,AU150)</f>
        <v>4613.4151883333334</v>
      </c>
      <c r="AY150">
        <f t="shared" si="82"/>
        <v>0.32441333333372313</v>
      </c>
      <c r="AZ150">
        <f t="shared" si="83"/>
        <v>-1.739955000000009</v>
      </c>
      <c r="BB150" s="19">
        <f t="shared" si="78"/>
        <v>1775434800</v>
      </c>
      <c r="BC150" s="19" t="str">
        <f t="shared" si="79"/>
        <v>XAUUSD</v>
      </c>
      <c r="BD150" s="19" t="str">
        <f t="shared" si="80"/>
        <v>M5</v>
      </c>
      <c r="BE150">
        <f>V150</f>
        <v>4631.1413766666665</v>
      </c>
      <c r="BF150">
        <f>W150</f>
        <v>4636.1732400000001</v>
      </c>
      <c r="BG150">
        <f>X150</f>
        <v>4614.8605200000002</v>
      </c>
      <c r="BH150">
        <f>Y150</f>
        <v>4616.4843199999996</v>
      </c>
      <c r="BI150">
        <f t="shared" si="84"/>
        <v>4649.0975200000003</v>
      </c>
      <c r="BJ150">
        <f t="shared" si="85"/>
        <v>4613.4151883333334</v>
      </c>
    </row>
    <row r="151" spans="1:62" x14ac:dyDescent="0.55000000000000004">
      <c r="A151">
        <f>ALGLIB_SSA_XAUUSD!J151</f>
        <v>1775435100</v>
      </c>
      <c r="B151" t="str">
        <f>_xlfn.XLOOKUP($A151,ALGLIB_SSA_XAUUSD!$A$2:$A$1001,ALGLIB_SSA_XAUUSD!$B$2:$B$1001,"",0)</f>
        <v/>
      </c>
      <c r="C151" t="str">
        <f>_xlfn.XLOOKUP($A151,ALGLIB_SSA_XAUUSD!$A$2:$A$1001,ALGLIB_SSA_XAUUSD!$C$2:$C$1001,"",0)</f>
        <v/>
      </c>
      <c r="D151" s="1">
        <f>D146+(D158-D146)*5/12</f>
        <v>4623.961666666667</v>
      </c>
      <c r="E151" s="1">
        <f>E146+(E158-E146)*5/12</f>
        <v>4631.0881083333334</v>
      </c>
      <c r="F151" s="1">
        <f>F146+(F158-F146)*5/12</f>
        <v>4635.9003400000001</v>
      </c>
      <c r="G151" s="1">
        <f>G146+(G158-G146)*5/12</f>
        <v>4648.6920033333336</v>
      </c>
      <c r="H151" s="1">
        <f>H146+(H158-H146)*5/12</f>
        <v>4615.0362466666666</v>
      </c>
      <c r="I151" t="str">
        <f>_xlfn.XLOOKUP($A151,ALGLIB_SSA_XAUUSD!$J$2:$J$1001,ALGLIB_SSA_XAUUSD!$K$2:$K$1001,"",0)</f>
        <v>XAUUSD</v>
      </c>
      <c r="J151" t="str">
        <f>_xlfn.XLOOKUP($A151,ALGLIB_SSA_XAUUSD!$J$2:$J$1001,ALGLIB_SSA_XAUUSD!$L$2:$L$1001,"",0)</f>
        <v>M5</v>
      </c>
      <c r="K151">
        <f>_xlfn.XLOOKUP($A151,ALGLIB_SSA_XAUUSD!$J$2:$J$1001,ALGLIB_SSA_XAUUSD!$M$2:$M$1001,"",0)</f>
        <v>4603.5200000000004</v>
      </c>
      <c r="L151">
        <f>_xlfn.XLOOKUP($A151,ALGLIB_SSA_XAUUSD!$J$2:$J$1001,ALGLIB_SSA_XAUUSD!$N$2:$N$1001,"",0)</f>
        <v>4612.6509699999997</v>
      </c>
      <c r="M151">
        <f>_xlfn.XLOOKUP($A151,ALGLIB_SSA_XAUUSD!$J$2:$J$1001,ALGLIB_SSA_XAUUSD!$O$2:$O$1001,"",0)</f>
        <v>4614.56765</v>
      </c>
      <c r="N151">
        <f>_xlfn.XLOOKUP($A151,ALGLIB_SSA_XAUUSD!$J$2:$J$1001,ALGLIB_SSA_XAUUSD!$P$2:$P$1001,"",0)</f>
        <v>4619.1656899999998</v>
      </c>
      <c r="O151">
        <f>_xlfn.XLOOKUP($A151,ALGLIB_SSA_XAUUSD!$J$2:$J$1001,ALGLIB_SSA_XAUUSD!$Q$2:$Q$1001,"",0)</f>
        <v>4608.7485900000001</v>
      </c>
      <c r="R151">
        <f t="shared" si="61"/>
        <v>1775435100</v>
      </c>
      <c r="S151" t="str">
        <f t="shared" si="62"/>
        <v>XAUUSD</v>
      </c>
      <c r="T151" t="str">
        <f t="shared" si="62"/>
        <v>M5</v>
      </c>
      <c r="U151">
        <f t="shared" si="62"/>
        <v>4603.5200000000004</v>
      </c>
      <c r="V151">
        <f t="shared" si="63"/>
        <v>4631.0881083333334</v>
      </c>
      <c r="W151">
        <f t="shared" si="63"/>
        <v>4635.9003400000001</v>
      </c>
      <c r="X151">
        <f t="shared" si="64"/>
        <v>4612.6509699999997</v>
      </c>
      <c r="Y151">
        <f t="shared" si="64"/>
        <v>4614.56765</v>
      </c>
      <c r="Z151">
        <f t="shared" si="65"/>
        <v>4648.6920033333336</v>
      </c>
      <c r="AA151">
        <f t="shared" si="66"/>
        <v>4619.1656899999998</v>
      </c>
      <c r="AB151">
        <f t="shared" si="67"/>
        <v>4615.0362466666666</v>
      </c>
      <c r="AC151">
        <f t="shared" si="68"/>
        <v>4608.7485900000001</v>
      </c>
      <c r="AF151">
        <f t="shared" si="73"/>
        <v>1775435100</v>
      </c>
      <c r="AG151" t="str">
        <f t="shared" si="74"/>
        <v>XAUUSD</v>
      </c>
      <c r="AH151" t="str">
        <f t="shared" si="75"/>
        <v>M5</v>
      </c>
      <c r="AI151" s="19">
        <f t="shared" si="69"/>
        <v>4603.5200000000004</v>
      </c>
      <c r="AJ151" s="19">
        <f t="shared" si="70"/>
        <v>4631.0881083333334</v>
      </c>
      <c r="AK151" s="19">
        <f t="shared" si="71"/>
        <v>4635.9003400000001</v>
      </c>
      <c r="AL151" s="19">
        <f t="shared" si="76"/>
        <v>-4.8122316666667757</v>
      </c>
      <c r="AM151" s="28" t="str">
        <f t="shared" si="72"/>
        <v>Bearish</v>
      </c>
      <c r="AN151" s="28" t="str">
        <f t="shared" si="77"/>
        <v>Bearish</v>
      </c>
      <c r="AO151">
        <f>IF(Z151&lt;&gt;"",Z151,"")</f>
        <v>4648.6920033333336</v>
      </c>
      <c r="AP151">
        <f>IF(AB151&lt;&gt;"",AB151,"")</f>
        <v>4615.0362466666666</v>
      </c>
      <c r="AQ151">
        <f t="shared" si="81"/>
        <v>6</v>
      </c>
      <c r="AR151" s="16">
        <f>IF(SLOPE($AO$134:$AO$145,$AQ$134:$AQ$145)&gt;0,MIN(3,ABS(SLOPE($AO$134:$AO$145,$AQ$134:$AQ$145))),IF(SLOPE($AO$134:$AO$145,$AQ$134:$AQ$145)&lt;-0.5,-0.5,0))</f>
        <v>0</v>
      </c>
      <c r="AS151" s="16">
        <f>IF(SLOPE($AP$134:$AP$145,$AQ$134:$AQ$145)&lt;0,MAX(-3,-ABS(SLOPE($AP$134:$AP$145,$AQ$134:$AQ$145))),IF(SLOPE($AP$134:$AP$145,$AQ$134:$AQ$145)&gt;0.5,0.5,0))</f>
        <v>-0.44310833333332728</v>
      </c>
      <c r="AT151" s="22">
        <f>($AO$146+(AR151*(AQ151-1)))</f>
        <v>4649.0975200000003</v>
      </c>
      <c r="AU151" s="22">
        <f>($AP$146+(AS151*(AQ151-1)))</f>
        <v>4613.4151883333334</v>
      </c>
      <c r="AV151" s="18">
        <f>IF(AR151&gt;0,AT151+AR151,AT151)</f>
        <v>4649.0975200000003</v>
      </c>
      <c r="AW151" s="18">
        <f>IF(AS151&lt;0,AU151+AS151,AU151)</f>
        <v>4612.9720800000005</v>
      </c>
      <c r="AY151">
        <f t="shared" si="82"/>
        <v>0.40551666666669917</v>
      </c>
      <c r="AZ151">
        <f t="shared" si="83"/>
        <v>-2.0641666666660967</v>
      </c>
      <c r="BB151" s="19">
        <f t="shared" si="78"/>
        <v>1775435100</v>
      </c>
      <c r="BC151" s="19" t="str">
        <f t="shared" si="79"/>
        <v>XAUUSD</v>
      </c>
      <c r="BD151" s="19" t="str">
        <f t="shared" si="80"/>
        <v>M5</v>
      </c>
      <c r="BE151">
        <f>V151</f>
        <v>4631.0881083333334</v>
      </c>
      <c r="BF151">
        <f>W151</f>
        <v>4635.9003400000001</v>
      </c>
      <c r="BG151">
        <f>X151</f>
        <v>4612.6509699999997</v>
      </c>
      <c r="BH151">
        <f>Y151</f>
        <v>4614.56765</v>
      </c>
      <c r="BI151">
        <f t="shared" si="84"/>
        <v>4649.0975200000003</v>
      </c>
      <c r="BJ151">
        <f t="shared" si="85"/>
        <v>4612.9720800000005</v>
      </c>
    </row>
    <row r="152" spans="1:62" x14ac:dyDescent="0.55000000000000004">
      <c r="A152">
        <f>ALGLIB_SSA_XAUUSD!J152</f>
        <v>1775435400</v>
      </c>
      <c r="B152" t="str">
        <f>_xlfn.XLOOKUP($A152,ALGLIB_SSA_XAUUSD!$A$2:$A$1001,ALGLIB_SSA_XAUUSD!$B$2:$B$1001,"",0)</f>
        <v/>
      </c>
      <c r="C152" t="str">
        <f>_xlfn.XLOOKUP($A152,ALGLIB_SSA_XAUUSD!$A$2:$A$1001,ALGLIB_SSA_XAUUSD!$C$2:$C$1001,"",0)</f>
        <v/>
      </c>
      <c r="D152" s="1">
        <f>D146+(D158-D146)*6/12</f>
        <v>4624.25</v>
      </c>
      <c r="E152" s="1">
        <f>E146+(E158-E146)*6/12</f>
        <v>4631.0348400000003</v>
      </c>
      <c r="F152" s="1">
        <f>F146+(F158-F146)*6/12</f>
        <v>4635.6274400000002</v>
      </c>
      <c r="G152" s="1">
        <f>G146+(G158-G146)*6/12</f>
        <v>4648.6108999999997</v>
      </c>
      <c r="H152" s="1">
        <f>H146+(H158-H146)*6/12</f>
        <v>4614.9173499999997</v>
      </c>
      <c r="I152" t="str">
        <f>_xlfn.XLOOKUP($A152,ALGLIB_SSA_XAUUSD!$J$2:$J$1001,ALGLIB_SSA_XAUUSD!$K$2:$K$1001,"",0)</f>
        <v>XAUUSD</v>
      </c>
      <c r="J152" t="str">
        <f>_xlfn.XLOOKUP($A152,ALGLIB_SSA_XAUUSD!$J$2:$J$1001,ALGLIB_SSA_XAUUSD!$L$2:$L$1001,"",0)</f>
        <v>M5</v>
      </c>
      <c r="K152">
        <f>_xlfn.XLOOKUP($A152,ALGLIB_SSA_XAUUSD!$J$2:$J$1001,ALGLIB_SSA_XAUUSD!$M$2:$M$1001,"",0)</f>
        <v>4609.2</v>
      </c>
      <c r="L152">
        <f>_xlfn.XLOOKUP($A152,ALGLIB_SSA_XAUUSD!$J$2:$J$1001,ALGLIB_SSA_XAUUSD!$N$2:$N$1001,"",0)</f>
        <v>4611.4684500000003</v>
      </c>
      <c r="M152">
        <f>_xlfn.XLOOKUP($A152,ALGLIB_SSA_XAUUSD!$J$2:$J$1001,ALGLIB_SSA_XAUUSD!$O$2:$O$1001,"",0)</f>
        <v>4613.0180499999997</v>
      </c>
      <c r="N152">
        <f>_xlfn.XLOOKUP($A152,ALGLIB_SSA_XAUUSD!$J$2:$J$1001,ALGLIB_SSA_XAUUSD!$P$2:$P$1001,"",0)</f>
        <v>4616.9894599999998</v>
      </c>
      <c r="O152">
        <f>_xlfn.XLOOKUP($A152,ALGLIB_SSA_XAUUSD!$J$2:$J$1001,ALGLIB_SSA_XAUUSD!$Q$2:$Q$1001,"",0)</f>
        <v>4607.5706200000004</v>
      </c>
      <c r="R152">
        <f t="shared" si="61"/>
        <v>1775435400</v>
      </c>
      <c r="S152" t="str">
        <f t="shared" si="62"/>
        <v>XAUUSD</v>
      </c>
      <c r="T152" t="str">
        <f t="shared" si="62"/>
        <v>M5</v>
      </c>
      <c r="U152">
        <f t="shared" si="62"/>
        <v>4609.2</v>
      </c>
      <c r="V152">
        <f t="shared" si="63"/>
        <v>4631.0348400000003</v>
      </c>
      <c r="W152">
        <f t="shared" si="63"/>
        <v>4635.6274400000002</v>
      </c>
      <c r="X152">
        <f t="shared" si="64"/>
        <v>4611.4684500000003</v>
      </c>
      <c r="Y152">
        <f t="shared" si="64"/>
        <v>4613.0180499999997</v>
      </c>
      <c r="Z152">
        <f t="shared" si="65"/>
        <v>4648.6108999999997</v>
      </c>
      <c r="AA152">
        <f t="shared" si="66"/>
        <v>4616.9894599999998</v>
      </c>
      <c r="AB152">
        <f t="shared" si="67"/>
        <v>4614.9173499999997</v>
      </c>
      <c r="AC152">
        <f t="shared" si="68"/>
        <v>4607.5706200000004</v>
      </c>
      <c r="AF152">
        <f t="shared" si="73"/>
        <v>1775435400</v>
      </c>
      <c r="AG152" t="str">
        <f t="shared" si="74"/>
        <v>XAUUSD</v>
      </c>
      <c r="AH152" t="str">
        <f t="shared" si="75"/>
        <v>M5</v>
      </c>
      <c r="AI152" s="19">
        <f t="shared" si="69"/>
        <v>4609.2</v>
      </c>
      <c r="AJ152" s="19">
        <f t="shared" si="70"/>
        <v>4631.0348400000003</v>
      </c>
      <c r="AK152" s="19">
        <f t="shared" si="71"/>
        <v>4635.6274400000002</v>
      </c>
      <c r="AL152" s="19">
        <f t="shared" si="76"/>
        <v>-4.5925999999999476</v>
      </c>
      <c r="AM152" s="28" t="str">
        <f t="shared" si="72"/>
        <v>Bearish</v>
      </c>
      <c r="AN152" s="28" t="str">
        <f t="shared" si="77"/>
        <v>Bearish</v>
      </c>
      <c r="AO152">
        <f>IF(Z152&lt;&gt;"",Z152,"")</f>
        <v>4648.6108999999997</v>
      </c>
      <c r="AP152">
        <f>IF(AB152&lt;&gt;"",AB152,"")</f>
        <v>4614.9173499999997</v>
      </c>
      <c r="AQ152">
        <f t="shared" si="81"/>
        <v>7</v>
      </c>
      <c r="AR152" s="16">
        <f>IF(SLOPE($AO$134:$AO$145,$AQ$134:$AQ$145)&gt;0,MIN(3,ABS(SLOPE($AO$134:$AO$145,$AQ$134:$AQ$145))),IF(SLOPE($AO$134:$AO$145,$AQ$134:$AQ$145)&lt;-0.5,-0.5,0))</f>
        <v>0</v>
      </c>
      <c r="AS152" s="16">
        <f>IF(SLOPE($AP$134:$AP$145,$AQ$134:$AQ$145)&lt;0,MAX(-3,-ABS(SLOPE($AP$134:$AP$145,$AQ$134:$AQ$145))),IF(SLOPE($AP$134:$AP$145,$AQ$134:$AQ$145)&gt;0.5,0.5,0))</f>
        <v>-0.44310833333332728</v>
      </c>
      <c r="AT152" s="22">
        <f>($AO$146+(AR152*(AQ152-1)))</f>
        <v>4649.0975200000003</v>
      </c>
      <c r="AU152" s="22">
        <f>($AP$146+(AS152*(AQ152-1)))</f>
        <v>4612.9720799999996</v>
      </c>
      <c r="AV152" s="18">
        <f>IF(AR152&gt;0,AT152+AR152,AT152)</f>
        <v>4649.0975200000003</v>
      </c>
      <c r="AW152" s="18">
        <f>IF(AS152&lt;0,AU152+AS152,AU152)</f>
        <v>4612.5289716666666</v>
      </c>
      <c r="AY152">
        <f t="shared" si="82"/>
        <v>0.4866200000005847</v>
      </c>
      <c r="AZ152">
        <f t="shared" si="83"/>
        <v>-2.3883783333330939</v>
      </c>
      <c r="BB152" s="19">
        <f t="shared" si="78"/>
        <v>1775435400</v>
      </c>
      <c r="BC152" s="19" t="str">
        <f t="shared" si="79"/>
        <v>XAUUSD</v>
      </c>
      <c r="BD152" s="19" t="str">
        <f t="shared" si="80"/>
        <v>M5</v>
      </c>
      <c r="BE152">
        <f>V152</f>
        <v>4631.0348400000003</v>
      </c>
      <c r="BF152">
        <f>W152</f>
        <v>4635.6274400000002</v>
      </c>
      <c r="BG152">
        <f>X152</f>
        <v>4611.4684500000003</v>
      </c>
      <c r="BH152">
        <f>Y152</f>
        <v>4613.0180499999997</v>
      </c>
      <c r="BI152">
        <f t="shared" si="84"/>
        <v>4649.0975200000003</v>
      </c>
      <c r="BJ152">
        <f t="shared" si="85"/>
        <v>4612.5289716666666</v>
      </c>
    </row>
    <row r="153" spans="1:62" x14ac:dyDescent="0.55000000000000004">
      <c r="A153">
        <f>ALGLIB_SSA_XAUUSD!J153</f>
        <v>1775435700</v>
      </c>
      <c r="B153" t="str">
        <f>_xlfn.XLOOKUP($A153,ALGLIB_SSA_XAUUSD!$A$2:$A$1001,ALGLIB_SSA_XAUUSD!$B$2:$B$1001,"",0)</f>
        <v/>
      </c>
      <c r="C153" t="str">
        <f>_xlfn.XLOOKUP($A153,ALGLIB_SSA_XAUUSD!$A$2:$A$1001,ALGLIB_SSA_XAUUSD!$C$2:$C$1001,"",0)</f>
        <v/>
      </c>
      <c r="D153" s="1">
        <f>D146+(D158-D146)*7/12</f>
        <v>4624.538333333333</v>
      </c>
      <c r="E153" s="1">
        <f>E146+(E158-E146)*7/12</f>
        <v>4630.9815716666662</v>
      </c>
      <c r="F153" s="1">
        <f>F146+(F158-F146)*7/12</f>
        <v>4635.3545399999994</v>
      </c>
      <c r="G153" s="1">
        <f>G146+(G158-G146)*7/12</f>
        <v>4648.5297966666667</v>
      </c>
      <c r="H153" s="1">
        <f>H146+(H158-H146)*7/12</f>
        <v>4614.7984533333329</v>
      </c>
      <c r="I153" t="str">
        <f>_xlfn.XLOOKUP($A153,ALGLIB_SSA_XAUUSD!$J$2:$J$1001,ALGLIB_SSA_XAUUSD!$K$2:$K$1001,"",0)</f>
        <v>XAUUSD</v>
      </c>
      <c r="J153" t="str">
        <f>_xlfn.XLOOKUP($A153,ALGLIB_SSA_XAUUSD!$J$2:$J$1001,ALGLIB_SSA_XAUUSD!$L$2:$L$1001,"",0)</f>
        <v>M5</v>
      </c>
      <c r="K153">
        <f>_xlfn.XLOOKUP($A153,ALGLIB_SSA_XAUUSD!$J$2:$J$1001,ALGLIB_SSA_XAUUSD!$M$2:$M$1001,"",0)</f>
        <v>4610.5600000000004</v>
      </c>
      <c r="L153">
        <f>_xlfn.XLOOKUP($A153,ALGLIB_SSA_XAUUSD!$J$2:$J$1001,ALGLIB_SSA_XAUUSD!$N$2:$N$1001,"",0)</f>
        <v>4611.6755800000001</v>
      </c>
      <c r="M153">
        <f>_xlfn.XLOOKUP($A153,ALGLIB_SSA_XAUUSD!$J$2:$J$1001,ALGLIB_SSA_XAUUSD!$O$2:$O$1001,"",0)</f>
        <v>4612.34681</v>
      </c>
      <c r="N153">
        <f>_xlfn.XLOOKUP($A153,ALGLIB_SSA_XAUUSD!$J$2:$J$1001,ALGLIB_SSA_XAUUSD!$P$2:$P$1001,"",0)</f>
        <v>4615.9714599999998</v>
      </c>
      <c r="O153">
        <f>_xlfn.XLOOKUP($A153,ALGLIB_SSA_XAUUSD!$J$2:$J$1001,ALGLIB_SSA_XAUUSD!$Q$2:$Q$1001,"",0)</f>
        <v>4607.6396299999997</v>
      </c>
      <c r="R153">
        <f t="shared" si="61"/>
        <v>1775435700</v>
      </c>
      <c r="S153" t="str">
        <f t="shared" si="62"/>
        <v>XAUUSD</v>
      </c>
      <c r="T153" t="str">
        <f t="shared" si="62"/>
        <v>M5</v>
      </c>
      <c r="U153">
        <f t="shared" si="62"/>
        <v>4610.5600000000004</v>
      </c>
      <c r="V153">
        <f t="shared" si="63"/>
        <v>4630.9815716666662</v>
      </c>
      <c r="W153">
        <f t="shared" si="63"/>
        <v>4635.3545399999994</v>
      </c>
      <c r="X153">
        <f t="shared" si="64"/>
        <v>4611.6755800000001</v>
      </c>
      <c r="Y153">
        <f t="shared" si="64"/>
        <v>4612.34681</v>
      </c>
      <c r="Z153">
        <f t="shared" si="65"/>
        <v>4648.5297966666667</v>
      </c>
      <c r="AA153">
        <f t="shared" si="66"/>
        <v>4615.9714599999998</v>
      </c>
      <c r="AB153">
        <f t="shared" si="67"/>
        <v>4614.7984533333329</v>
      </c>
      <c r="AC153">
        <f t="shared" si="68"/>
        <v>4607.6396299999997</v>
      </c>
      <c r="AF153">
        <f t="shared" si="73"/>
        <v>1775435700</v>
      </c>
      <c r="AG153" t="str">
        <f t="shared" si="74"/>
        <v>XAUUSD</v>
      </c>
      <c r="AH153" t="str">
        <f t="shared" si="75"/>
        <v>M5</v>
      </c>
      <c r="AI153" s="19">
        <f t="shared" si="69"/>
        <v>4610.5600000000004</v>
      </c>
      <c r="AJ153" s="19">
        <f t="shared" si="70"/>
        <v>4630.9815716666662</v>
      </c>
      <c r="AK153" s="19">
        <f t="shared" si="71"/>
        <v>4635.3545399999994</v>
      </c>
      <c r="AL153" s="19">
        <f t="shared" si="76"/>
        <v>-4.3729683333331195</v>
      </c>
      <c r="AM153" s="28" t="str">
        <f t="shared" si="72"/>
        <v>Bearish</v>
      </c>
      <c r="AN153" s="28" t="str">
        <f t="shared" si="77"/>
        <v>Bearish</v>
      </c>
      <c r="AO153">
        <f>IF(Z153&lt;&gt;"",Z153,"")</f>
        <v>4648.5297966666667</v>
      </c>
      <c r="AP153">
        <f>IF(AB153&lt;&gt;"",AB153,"")</f>
        <v>4614.7984533333329</v>
      </c>
      <c r="AQ153">
        <f t="shared" si="81"/>
        <v>8</v>
      </c>
      <c r="AR153" s="16">
        <f>IF(SLOPE($AO$134:$AO$145,$AQ$134:$AQ$145)&gt;0,MIN(3,ABS(SLOPE($AO$134:$AO$145,$AQ$134:$AQ$145))),IF(SLOPE($AO$134:$AO$145,$AQ$134:$AQ$145)&lt;-0.5,-0.5,0))</f>
        <v>0</v>
      </c>
      <c r="AS153" s="16">
        <f>IF(SLOPE($AP$134:$AP$145,$AQ$134:$AQ$145)&lt;0,MAX(-3,-ABS(SLOPE($AP$134:$AP$145,$AQ$134:$AQ$145))),IF(SLOPE($AP$134:$AP$145,$AQ$134:$AQ$145)&gt;0.5,0.5,0))</f>
        <v>-0.44310833333332728</v>
      </c>
      <c r="AT153" s="22">
        <f>($AO$146+(AR153*(AQ153-1)))</f>
        <v>4649.0975200000003</v>
      </c>
      <c r="AU153" s="22">
        <f>($AP$146+(AS153*(AQ153-1)))</f>
        <v>4612.5289716666666</v>
      </c>
      <c r="AV153" s="18">
        <f>IF(AR153&gt;0,AT153+AR153,AT153)</f>
        <v>4649.0975200000003</v>
      </c>
      <c r="AW153" s="18">
        <f>IF(AS153&lt;0,AU153+AS153,AU153)</f>
        <v>4612.0858633333337</v>
      </c>
      <c r="AY153">
        <f t="shared" si="82"/>
        <v>0.56772333333356073</v>
      </c>
      <c r="AZ153">
        <f t="shared" si="83"/>
        <v>-2.7125899999991816</v>
      </c>
      <c r="BB153" s="19">
        <f t="shared" si="78"/>
        <v>1775435700</v>
      </c>
      <c r="BC153" s="19" t="str">
        <f t="shared" si="79"/>
        <v>XAUUSD</v>
      </c>
      <c r="BD153" s="19" t="str">
        <f t="shared" si="80"/>
        <v>M5</v>
      </c>
      <c r="BE153">
        <f>V153</f>
        <v>4630.9815716666662</v>
      </c>
      <c r="BF153">
        <f>W153</f>
        <v>4635.3545399999994</v>
      </c>
      <c r="BG153">
        <f>X153</f>
        <v>4611.6755800000001</v>
      </c>
      <c r="BH153">
        <f>Y153</f>
        <v>4612.34681</v>
      </c>
      <c r="BI153">
        <f t="shared" si="84"/>
        <v>4649.0975200000003</v>
      </c>
      <c r="BJ153">
        <f t="shared" si="85"/>
        <v>4612.0858633333337</v>
      </c>
    </row>
    <row r="154" spans="1:62" x14ac:dyDescent="0.55000000000000004">
      <c r="A154">
        <f>ALGLIB_SSA_XAUUSD!J154</f>
        <v>1775436000</v>
      </c>
      <c r="B154" t="str">
        <f>_xlfn.XLOOKUP($A154,ALGLIB_SSA_XAUUSD!$A$2:$A$1001,ALGLIB_SSA_XAUUSD!$B$2:$B$1001,"",0)</f>
        <v/>
      </c>
      <c r="C154" t="str">
        <f>_xlfn.XLOOKUP($A154,ALGLIB_SSA_XAUUSD!$A$2:$A$1001,ALGLIB_SSA_XAUUSD!$C$2:$C$1001,"",0)</f>
        <v/>
      </c>
      <c r="D154" s="1">
        <f>D146+(D158-D146)*8/12</f>
        <v>4624.8266666666668</v>
      </c>
      <c r="E154" s="1">
        <f>E146+(E158-E146)*8/12</f>
        <v>4630.9283033333331</v>
      </c>
      <c r="F154" s="1">
        <f>F146+(F158-F146)*8/12</f>
        <v>4635.0816399999994</v>
      </c>
      <c r="G154" s="1">
        <f>G146+(G158-G146)*8/12</f>
        <v>4648.4486933333337</v>
      </c>
      <c r="H154" s="1">
        <f>H146+(H158-H146)*8/12</f>
        <v>4614.679556666666</v>
      </c>
      <c r="I154" t="str">
        <f>_xlfn.XLOOKUP($A154,ALGLIB_SSA_XAUUSD!$J$2:$J$1001,ALGLIB_SSA_XAUUSD!$K$2:$K$1001,"",0)</f>
        <v>XAUUSD</v>
      </c>
      <c r="J154" t="str">
        <f>_xlfn.XLOOKUP($A154,ALGLIB_SSA_XAUUSD!$J$2:$J$1001,ALGLIB_SSA_XAUUSD!$L$2:$L$1001,"",0)</f>
        <v>M5</v>
      </c>
      <c r="K154">
        <f>_xlfn.XLOOKUP($A154,ALGLIB_SSA_XAUUSD!$J$2:$J$1001,ALGLIB_SSA_XAUUSD!$M$2:$M$1001,"",0)</f>
        <v>4619.16</v>
      </c>
      <c r="L154">
        <f>_xlfn.XLOOKUP($A154,ALGLIB_SSA_XAUUSD!$J$2:$J$1001,ALGLIB_SSA_XAUUSD!$N$2:$N$1001,"",0)</f>
        <v>4613.46515</v>
      </c>
      <c r="M154">
        <f>_xlfn.XLOOKUP($A154,ALGLIB_SSA_XAUUSD!$J$2:$J$1001,ALGLIB_SSA_XAUUSD!$O$2:$O$1001,"",0)</f>
        <v>4612.9059800000005</v>
      </c>
      <c r="N154">
        <f>_xlfn.XLOOKUP($A154,ALGLIB_SSA_XAUUSD!$J$2:$J$1001,ALGLIB_SSA_XAUUSD!$P$2:$P$1001,"",0)</f>
        <v>4616.5727699999998</v>
      </c>
      <c r="O154">
        <f>_xlfn.XLOOKUP($A154,ALGLIB_SSA_XAUUSD!$J$2:$J$1001,ALGLIB_SSA_XAUUSD!$Q$2:$Q$1001,"",0)</f>
        <v>4609.1351199999999</v>
      </c>
      <c r="R154">
        <f t="shared" si="61"/>
        <v>1775436000</v>
      </c>
      <c r="S154" t="str">
        <f t="shared" si="62"/>
        <v>XAUUSD</v>
      </c>
      <c r="T154" t="str">
        <f t="shared" si="62"/>
        <v>M5</v>
      </c>
      <c r="U154">
        <f t="shared" si="62"/>
        <v>4619.16</v>
      </c>
      <c r="V154">
        <f t="shared" si="63"/>
        <v>4630.9283033333331</v>
      </c>
      <c r="W154">
        <f t="shared" si="63"/>
        <v>4635.0816399999994</v>
      </c>
      <c r="X154">
        <f t="shared" si="64"/>
        <v>4613.46515</v>
      </c>
      <c r="Y154">
        <f t="shared" si="64"/>
        <v>4612.9059800000005</v>
      </c>
      <c r="Z154">
        <f t="shared" si="65"/>
        <v>4648.4486933333337</v>
      </c>
      <c r="AA154">
        <f t="shared" si="66"/>
        <v>4616.5727699999998</v>
      </c>
      <c r="AB154">
        <f t="shared" si="67"/>
        <v>4614.679556666666</v>
      </c>
      <c r="AC154">
        <f t="shared" si="68"/>
        <v>4609.1351199999999</v>
      </c>
      <c r="AF154">
        <f t="shared" si="73"/>
        <v>1775436000</v>
      </c>
      <c r="AG154" t="str">
        <f t="shared" si="74"/>
        <v>XAUUSD</v>
      </c>
      <c r="AH154" t="str">
        <f t="shared" si="75"/>
        <v>M5</v>
      </c>
      <c r="AI154" s="19">
        <f t="shared" si="69"/>
        <v>4619.16</v>
      </c>
      <c r="AJ154" s="19">
        <f t="shared" si="70"/>
        <v>4630.9283033333331</v>
      </c>
      <c r="AK154" s="19">
        <f t="shared" si="71"/>
        <v>4635.0816399999994</v>
      </c>
      <c r="AL154" s="19">
        <f t="shared" si="76"/>
        <v>-4.1533366666662914</v>
      </c>
      <c r="AM154" s="28" t="str">
        <f t="shared" si="72"/>
        <v>Bearish</v>
      </c>
      <c r="AN154" s="28" t="str">
        <f t="shared" si="77"/>
        <v>Bearish</v>
      </c>
      <c r="AO154">
        <f>IF(Z154&lt;&gt;"",Z154,"")</f>
        <v>4648.4486933333337</v>
      </c>
      <c r="AP154">
        <f>IF(AB154&lt;&gt;"",AB154,"")</f>
        <v>4614.679556666666</v>
      </c>
      <c r="AQ154">
        <f t="shared" si="81"/>
        <v>9</v>
      </c>
      <c r="AR154" s="16">
        <f>IF(SLOPE($AO$134:$AO$145,$AQ$134:$AQ$145)&gt;0,MIN(3,ABS(SLOPE($AO$134:$AO$145,$AQ$134:$AQ$145))),IF(SLOPE($AO$134:$AO$145,$AQ$134:$AQ$145)&lt;-0.5,-0.5,0))</f>
        <v>0</v>
      </c>
      <c r="AS154" s="16">
        <f>IF(SLOPE($AP$134:$AP$145,$AQ$134:$AQ$145)&lt;0,MAX(-3,-ABS(SLOPE($AP$134:$AP$145,$AQ$134:$AQ$145))),IF(SLOPE($AP$134:$AP$145,$AQ$134:$AQ$145)&gt;0.5,0.5,0))</f>
        <v>-0.44310833333332728</v>
      </c>
      <c r="AT154" s="22">
        <f>($AO$146+(AR154*(AQ154-1)))</f>
        <v>4649.0975200000003</v>
      </c>
      <c r="AU154" s="22">
        <f>($AP$146+(AS154*(AQ154-1)))</f>
        <v>4612.0858633333337</v>
      </c>
      <c r="AV154" s="18">
        <f>IF(AR154&gt;0,AT154+AR154,AT154)</f>
        <v>4649.0975200000003</v>
      </c>
      <c r="AW154" s="18">
        <f>IF(AS154&lt;0,AU154+AS154,AU154)</f>
        <v>4611.6427550000008</v>
      </c>
      <c r="AY154">
        <f t="shared" si="82"/>
        <v>0.64882666666653677</v>
      </c>
      <c r="AZ154">
        <f t="shared" si="83"/>
        <v>-3.0368016666652693</v>
      </c>
      <c r="BB154" s="19">
        <f t="shared" si="78"/>
        <v>1775436000</v>
      </c>
      <c r="BC154" s="19" t="str">
        <f t="shared" si="79"/>
        <v>XAUUSD</v>
      </c>
      <c r="BD154" s="19" t="str">
        <f t="shared" si="80"/>
        <v>M5</v>
      </c>
      <c r="BE154">
        <f>V154</f>
        <v>4630.9283033333331</v>
      </c>
      <c r="BF154">
        <f>W154</f>
        <v>4635.0816399999994</v>
      </c>
      <c r="BG154">
        <f>X154</f>
        <v>4613.46515</v>
      </c>
      <c r="BH154">
        <f>Y154</f>
        <v>4612.9059800000005</v>
      </c>
      <c r="BI154">
        <f t="shared" si="84"/>
        <v>4649.0975200000003</v>
      </c>
      <c r="BJ154">
        <f t="shared" si="85"/>
        <v>4611.6427550000008</v>
      </c>
    </row>
    <row r="155" spans="1:62" x14ac:dyDescent="0.55000000000000004">
      <c r="A155">
        <f>ALGLIB_SSA_XAUUSD!J155</f>
        <v>1775436300</v>
      </c>
      <c r="B155" t="str">
        <f>_xlfn.XLOOKUP($A155,ALGLIB_SSA_XAUUSD!$A$2:$A$1001,ALGLIB_SSA_XAUUSD!$B$2:$B$1001,"",0)</f>
        <v/>
      </c>
      <c r="C155" t="str">
        <f>_xlfn.XLOOKUP($A155,ALGLIB_SSA_XAUUSD!$A$2:$A$1001,ALGLIB_SSA_XAUUSD!$C$2:$C$1001,"",0)</f>
        <v/>
      </c>
      <c r="D155" s="1">
        <f>D146+(D158-D146)*9/12</f>
        <v>4625.1149999999998</v>
      </c>
      <c r="E155" s="1">
        <f>E146+(E158-E146)*9/12</f>
        <v>4630.875035</v>
      </c>
      <c r="F155" s="1">
        <f>F146+(F158-F146)*9/12</f>
        <v>4634.8087399999995</v>
      </c>
      <c r="G155" s="1">
        <f>G146+(G158-G146)*9/12</f>
        <v>4648.3675899999998</v>
      </c>
      <c r="H155" s="1">
        <f>H146+(H158-H146)*9/12</f>
        <v>4614.5606599999992</v>
      </c>
      <c r="I155" t="str">
        <f>_xlfn.XLOOKUP($A155,ALGLIB_SSA_XAUUSD!$J$2:$J$1001,ALGLIB_SSA_XAUUSD!$K$2:$K$1001,"",0)</f>
        <v>XAUUSD</v>
      </c>
      <c r="J155" t="str">
        <f>_xlfn.XLOOKUP($A155,ALGLIB_SSA_XAUUSD!$J$2:$J$1001,ALGLIB_SSA_XAUUSD!$L$2:$L$1001,"",0)</f>
        <v>M5</v>
      </c>
      <c r="K155">
        <f>_xlfn.XLOOKUP($A155,ALGLIB_SSA_XAUUSD!$J$2:$J$1001,ALGLIB_SSA_XAUUSD!$M$2:$M$1001,"",0)</f>
        <v>4617.8</v>
      </c>
      <c r="L155">
        <f>_xlfn.XLOOKUP($A155,ALGLIB_SSA_XAUUSD!$J$2:$J$1001,ALGLIB_SSA_XAUUSD!$N$2:$N$1001,"",0)</f>
        <v>4616.5817100000004</v>
      </c>
      <c r="M155">
        <f>_xlfn.XLOOKUP($A155,ALGLIB_SSA_XAUUSD!$J$2:$J$1001,ALGLIB_SSA_XAUUSD!$O$2:$O$1001,"",0)</f>
        <v>4614.7438499999998</v>
      </c>
      <c r="N155">
        <f>_xlfn.XLOOKUP($A155,ALGLIB_SSA_XAUUSD!$J$2:$J$1001,ALGLIB_SSA_XAUUSD!$P$2:$P$1001,"",0)</f>
        <v>4618.7831999999999</v>
      </c>
      <c r="O155">
        <f>_xlfn.XLOOKUP($A155,ALGLIB_SSA_XAUUSD!$J$2:$J$1001,ALGLIB_SSA_XAUUSD!$Q$2:$Q$1001,"",0)</f>
        <v>4611.93649</v>
      </c>
      <c r="R155">
        <f t="shared" si="61"/>
        <v>1775436300</v>
      </c>
      <c r="S155" t="str">
        <f t="shared" si="62"/>
        <v>XAUUSD</v>
      </c>
      <c r="T155" t="str">
        <f t="shared" si="62"/>
        <v>M5</v>
      </c>
      <c r="U155">
        <f t="shared" si="62"/>
        <v>4617.8</v>
      </c>
      <c r="V155">
        <f t="shared" si="63"/>
        <v>4630.875035</v>
      </c>
      <c r="W155">
        <f t="shared" si="63"/>
        <v>4634.8087399999995</v>
      </c>
      <c r="X155">
        <f t="shared" si="64"/>
        <v>4616.5817100000004</v>
      </c>
      <c r="Y155">
        <f t="shared" si="64"/>
        <v>4614.7438499999998</v>
      </c>
      <c r="Z155">
        <f t="shared" si="65"/>
        <v>4648.3675899999998</v>
      </c>
      <c r="AA155">
        <f t="shared" si="66"/>
        <v>4618.7831999999999</v>
      </c>
      <c r="AB155">
        <f t="shared" si="67"/>
        <v>4614.5606599999992</v>
      </c>
      <c r="AC155">
        <f t="shared" si="68"/>
        <v>4611.93649</v>
      </c>
      <c r="AF155">
        <f t="shared" si="73"/>
        <v>1775436300</v>
      </c>
      <c r="AG155" t="str">
        <f t="shared" si="74"/>
        <v>XAUUSD</v>
      </c>
      <c r="AH155" t="str">
        <f t="shared" si="75"/>
        <v>M5</v>
      </c>
      <c r="AI155" s="19">
        <f t="shared" si="69"/>
        <v>4617.8</v>
      </c>
      <c r="AJ155" s="19">
        <f t="shared" si="70"/>
        <v>4630.875035</v>
      </c>
      <c r="AK155" s="19">
        <f t="shared" si="71"/>
        <v>4634.8087399999995</v>
      </c>
      <c r="AL155" s="19">
        <f t="shared" si="76"/>
        <v>-3.9337049999994633</v>
      </c>
      <c r="AM155" s="28" t="str">
        <f t="shared" si="72"/>
        <v>Bearish</v>
      </c>
      <c r="AN155" s="28" t="str">
        <f t="shared" si="77"/>
        <v>Bearish</v>
      </c>
      <c r="AO155">
        <f>IF(Z155&lt;&gt;"",Z155,"")</f>
        <v>4648.3675899999998</v>
      </c>
      <c r="AP155">
        <f>IF(AB155&lt;&gt;"",AB155,"")</f>
        <v>4614.5606599999992</v>
      </c>
      <c r="AQ155">
        <f t="shared" si="81"/>
        <v>10</v>
      </c>
      <c r="AR155" s="16">
        <f>IF(SLOPE($AO$134:$AO$145,$AQ$134:$AQ$145)&gt;0,MIN(3,ABS(SLOPE($AO$134:$AO$145,$AQ$134:$AQ$145))),IF(SLOPE($AO$134:$AO$145,$AQ$134:$AQ$145)&lt;-0.5,-0.5,0))</f>
        <v>0</v>
      </c>
      <c r="AS155" s="16">
        <f>IF(SLOPE($AP$134:$AP$145,$AQ$134:$AQ$145)&lt;0,MAX(-3,-ABS(SLOPE($AP$134:$AP$145,$AQ$134:$AQ$145))),IF(SLOPE($AP$134:$AP$145,$AQ$134:$AQ$145)&gt;0.5,0.5,0))</f>
        <v>-0.44310833333332728</v>
      </c>
      <c r="AT155" s="22">
        <f>($AO$146+(AR155*(AQ155-1)))</f>
        <v>4649.0975200000003</v>
      </c>
      <c r="AU155" s="22">
        <f>($AP$146+(AS155*(AQ155-1)))</f>
        <v>4611.6427549999999</v>
      </c>
      <c r="AV155" s="18">
        <f>IF(AR155&gt;0,AT155+AR155,AT155)</f>
        <v>4649.0975200000003</v>
      </c>
      <c r="AW155" s="18">
        <f>IF(AS155&lt;0,AU155+AS155,AU155)</f>
        <v>4611.1996466666669</v>
      </c>
      <c r="AY155">
        <f t="shared" si="82"/>
        <v>0.7299300000004223</v>
      </c>
      <c r="AZ155">
        <f t="shared" si="83"/>
        <v>-3.3610133333322665</v>
      </c>
      <c r="BB155" s="19">
        <f t="shared" si="78"/>
        <v>1775436300</v>
      </c>
      <c r="BC155" s="19" t="str">
        <f t="shared" si="79"/>
        <v>XAUUSD</v>
      </c>
      <c r="BD155" s="19" t="str">
        <f t="shared" si="80"/>
        <v>M5</v>
      </c>
      <c r="BE155">
        <f>V155</f>
        <v>4630.875035</v>
      </c>
      <c r="BF155">
        <f>W155</f>
        <v>4634.8087399999995</v>
      </c>
      <c r="BG155">
        <f>X155</f>
        <v>4616.5817100000004</v>
      </c>
      <c r="BH155">
        <f>Y155</f>
        <v>4614.7438499999998</v>
      </c>
      <c r="BI155">
        <f t="shared" si="84"/>
        <v>4649.0975200000003</v>
      </c>
      <c r="BJ155">
        <f t="shared" si="85"/>
        <v>4611.1996466666669</v>
      </c>
    </row>
    <row r="156" spans="1:62" x14ac:dyDescent="0.55000000000000004">
      <c r="A156">
        <f>ALGLIB_SSA_XAUUSD!J156</f>
        <v>1775436600</v>
      </c>
      <c r="B156" t="str">
        <f>_xlfn.XLOOKUP($A156,ALGLIB_SSA_XAUUSD!$A$2:$A$1001,ALGLIB_SSA_XAUUSD!$B$2:$B$1001,"",0)</f>
        <v/>
      </c>
      <c r="C156" t="str">
        <f>_xlfn.XLOOKUP($A156,ALGLIB_SSA_XAUUSD!$A$2:$A$1001,ALGLIB_SSA_XAUUSD!$C$2:$C$1001,"",0)</f>
        <v/>
      </c>
      <c r="D156" s="1">
        <f>D146+(D158-D146)*10/12</f>
        <v>4625.4033333333327</v>
      </c>
      <c r="E156" s="1">
        <f>E146+(E158-E146)*10/12</f>
        <v>4630.821766666666</v>
      </c>
      <c r="F156" s="1">
        <f>F146+(F158-F146)*10/12</f>
        <v>4634.5358399999996</v>
      </c>
      <c r="G156" s="1">
        <f>G146+(G158-G146)*10/12</f>
        <v>4648.2864866666669</v>
      </c>
      <c r="H156" s="1">
        <f>H146+(H158-H146)*10/12</f>
        <v>4614.4417633333333</v>
      </c>
      <c r="I156" t="str">
        <f>_xlfn.XLOOKUP($A156,ALGLIB_SSA_XAUUSD!$J$2:$J$1001,ALGLIB_SSA_XAUUSD!$K$2:$K$1001,"",0)</f>
        <v>XAUUSD</v>
      </c>
      <c r="J156" t="str">
        <f>_xlfn.XLOOKUP($A156,ALGLIB_SSA_XAUUSD!$J$2:$J$1001,ALGLIB_SSA_XAUUSD!$L$2:$L$1001,"",0)</f>
        <v>M5</v>
      </c>
      <c r="K156">
        <f>_xlfn.XLOOKUP($A156,ALGLIB_SSA_XAUUSD!$J$2:$J$1001,ALGLIB_SSA_XAUUSD!$M$2:$M$1001,"",0)</f>
        <v>4621.3</v>
      </c>
      <c r="L156">
        <f>_xlfn.XLOOKUP($A156,ALGLIB_SSA_XAUUSD!$J$2:$J$1001,ALGLIB_SSA_XAUUSD!$N$2:$N$1001,"",0)</f>
        <v>4620.7816700000003</v>
      </c>
      <c r="M156">
        <f>_xlfn.XLOOKUP($A156,ALGLIB_SSA_XAUUSD!$J$2:$J$1001,ALGLIB_SSA_XAUUSD!$O$2:$O$1001,"",0)</f>
        <v>4617.7627599999996</v>
      </c>
      <c r="N156">
        <f>_xlfn.XLOOKUP($A156,ALGLIB_SSA_XAUUSD!$J$2:$J$1001,ALGLIB_SSA_XAUUSD!$P$2:$P$1001,"",0)</f>
        <v>4622.5082000000002</v>
      </c>
      <c r="O156">
        <f>_xlfn.XLOOKUP($A156,ALGLIB_SSA_XAUUSD!$J$2:$J$1001,ALGLIB_SSA_XAUUSD!$Q$2:$Q$1001,"",0)</f>
        <v>4615.6148000000003</v>
      </c>
      <c r="R156">
        <f t="shared" si="61"/>
        <v>1775436600</v>
      </c>
      <c r="S156" t="str">
        <f t="shared" si="62"/>
        <v>XAUUSD</v>
      </c>
      <c r="T156" t="str">
        <f t="shared" si="62"/>
        <v>M5</v>
      </c>
      <c r="U156">
        <f t="shared" si="62"/>
        <v>4621.3</v>
      </c>
      <c r="V156">
        <f t="shared" si="63"/>
        <v>4630.821766666666</v>
      </c>
      <c r="W156">
        <f t="shared" si="63"/>
        <v>4634.5358399999996</v>
      </c>
      <c r="X156">
        <f t="shared" si="64"/>
        <v>4620.7816700000003</v>
      </c>
      <c r="Y156">
        <f t="shared" si="64"/>
        <v>4617.7627599999996</v>
      </c>
      <c r="Z156">
        <f t="shared" si="65"/>
        <v>4648.2864866666669</v>
      </c>
      <c r="AA156">
        <f t="shared" si="66"/>
        <v>4622.5082000000002</v>
      </c>
      <c r="AB156">
        <f t="shared" si="67"/>
        <v>4614.4417633333333</v>
      </c>
      <c r="AC156">
        <f t="shared" si="68"/>
        <v>4615.6148000000003</v>
      </c>
      <c r="AF156">
        <f t="shared" si="73"/>
        <v>1775436600</v>
      </c>
      <c r="AG156" t="str">
        <f t="shared" si="74"/>
        <v>XAUUSD</v>
      </c>
      <c r="AH156" t="str">
        <f t="shared" si="75"/>
        <v>M5</v>
      </c>
      <c r="AI156" s="19">
        <f t="shared" si="69"/>
        <v>4621.3</v>
      </c>
      <c r="AJ156" s="19">
        <f t="shared" si="70"/>
        <v>4630.821766666666</v>
      </c>
      <c r="AK156" s="19">
        <f t="shared" si="71"/>
        <v>4634.5358399999996</v>
      </c>
      <c r="AL156" s="19">
        <f t="shared" si="76"/>
        <v>-3.7140733333335447</v>
      </c>
      <c r="AM156" s="28" t="str">
        <f t="shared" si="72"/>
        <v>Bearish</v>
      </c>
      <c r="AN156" s="28" t="str">
        <f t="shared" si="77"/>
        <v>Bearish</v>
      </c>
      <c r="AO156">
        <f>IF(Z156&lt;&gt;"",Z156,"")</f>
        <v>4648.2864866666669</v>
      </c>
      <c r="AP156">
        <f>IF(AB156&lt;&gt;"",AB156,"")</f>
        <v>4614.4417633333333</v>
      </c>
      <c r="AQ156">
        <f t="shared" si="81"/>
        <v>11</v>
      </c>
      <c r="AR156" s="16">
        <f>IF(SLOPE($AO$134:$AO$145,$AQ$134:$AQ$145)&gt;0,MIN(3,ABS(SLOPE($AO$134:$AO$145,$AQ$134:$AQ$145))),IF(SLOPE($AO$134:$AO$145,$AQ$134:$AQ$145)&lt;-0.5,-0.5,0))</f>
        <v>0</v>
      </c>
      <c r="AS156" s="16">
        <f>IF(SLOPE($AP$134:$AP$145,$AQ$134:$AQ$145)&lt;0,MAX(-3,-ABS(SLOPE($AP$134:$AP$145,$AQ$134:$AQ$145))),IF(SLOPE($AP$134:$AP$145,$AQ$134:$AQ$145)&gt;0.5,0.5,0))</f>
        <v>-0.44310833333332728</v>
      </c>
      <c r="AT156" s="22">
        <f>($AO$146+(AR156*(AQ156-1)))</f>
        <v>4649.0975200000003</v>
      </c>
      <c r="AU156" s="22">
        <f>($AP$146+(AS156*(AQ156-1)))</f>
        <v>4611.1996466666669</v>
      </c>
      <c r="AV156" s="18">
        <f>IF(AR156&gt;0,AT156+AR156,AT156)</f>
        <v>4649.0975200000003</v>
      </c>
      <c r="AW156" s="18">
        <f>IF(AS156&lt;0,AU156+AS156,AU156)</f>
        <v>4610.756538333334</v>
      </c>
      <c r="AY156">
        <f t="shared" si="82"/>
        <v>0.81103333333339833</v>
      </c>
      <c r="AZ156">
        <f t="shared" si="83"/>
        <v>-3.6852249999992637</v>
      </c>
      <c r="BB156" s="19">
        <f t="shared" si="78"/>
        <v>1775436600</v>
      </c>
      <c r="BC156" s="19" t="str">
        <f t="shared" si="79"/>
        <v>XAUUSD</v>
      </c>
      <c r="BD156" s="19" t="str">
        <f t="shared" si="80"/>
        <v>M5</v>
      </c>
      <c r="BE156">
        <f>V156</f>
        <v>4630.821766666666</v>
      </c>
      <c r="BF156">
        <f>W156</f>
        <v>4634.5358399999996</v>
      </c>
      <c r="BG156">
        <f>X156</f>
        <v>4620.7816700000003</v>
      </c>
      <c r="BH156">
        <f>Y156</f>
        <v>4617.7627599999996</v>
      </c>
      <c r="BI156">
        <f t="shared" si="84"/>
        <v>4649.0975200000003</v>
      </c>
      <c r="BJ156">
        <f t="shared" si="85"/>
        <v>4610.756538333334</v>
      </c>
    </row>
    <row r="157" spans="1:62" x14ac:dyDescent="0.55000000000000004">
      <c r="A157">
        <f>ALGLIB_SSA_XAUUSD!J157</f>
        <v>1775436900</v>
      </c>
      <c r="B157" t="str">
        <f>_xlfn.XLOOKUP($A157,ALGLIB_SSA_XAUUSD!$A$2:$A$1001,ALGLIB_SSA_XAUUSD!$B$2:$B$1001,"",0)</f>
        <v/>
      </c>
      <c r="C157" t="str">
        <f>_xlfn.XLOOKUP($A157,ALGLIB_SSA_XAUUSD!$A$2:$A$1001,ALGLIB_SSA_XAUUSD!$C$2:$C$1001,"",0)</f>
        <v/>
      </c>
      <c r="D157" s="1">
        <f>D146+(D158-D146)*11/12</f>
        <v>4625.6916666666666</v>
      </c>
      <c r="E157" s="1">
        <f>E146+(E158-E146)*11/12</f>
        <v>4630.7684983333329</v>
      </c>
      <c r="F157" s="1">
        <f>F146+(F158-F146)*11/12</f>
        <v>4634.2629399999996</v>
      </c>
      <c r="G157" s="1">
        <f>G146+(G158-G146)*11/12</f>
        <v>4648.205383333333</v>
      </c>
      <c r="H157" s="1">
        <f>H146+(H158-H146)*11/12</f>
        <v>4614.3228666666664</v>
      </c>
      <c r="I157" t="str">
        <f>_xlfn.XLOOKUP($A157,ALGLIB_SSA_XAUUSD!$J$2:$J$1001,ALGLIB_SSA_XAUUSD!$K$2:$K$1001,"",0)</f>
        <v>XAUUSD</v>
      </c>
      <c r="J157" t="str">
        <f>_xlfn.XLOOKUP($A157,ALGLIB_SSA_XAUUSD!$J$2:$J$1001,ALGLIB_SSA_XAUUSD!$L$2:$L$1001,"",0)</f>
        <v>M5</v>
      </c>
      <c r="K157">
        <f>_xlfn.XLOOKUP($A157,ALGLIB_SSA_XAUUSD!$J$2:$J$1001,ALGLIB_SSA_XAUUSD!$M$2:$M$1001,"",0)</f>
        <v>4622.5200000000004</v>
      </c>
      <c r="L157">
        <f>_xlfn.XLOOKUP($A157,ALGLIB_SSA_XAUUSD!$J$2:$J$1001,ALGLIB_SSA_XAUUSD!$N$2:$N$1001,"",0)</f>
        <v>4625.5099200000004</v>
      </c>
      <c r="M157">
        <f>_xlfn.XLOOKUP($A157,ALGLIB_SSA_XAUUSD!$J$2:$J$1001,ALGLIB_SSA_XAUUSD!$O$2:$O$1001,"",0)</f>
        <v>4621.63634</v>
      </c>
      <c r="N157">
        <f>_xlfn.XLOOKUP($A157,ALGLIB_SSA_XAUUSD!$J$2:$J$1001,ALGLIB_SSA_XAUUSD!$P$2:$P$1001,"",0)</f>
        <v>4627.3999400000002</v>
      </c>
      <c r="O157">
        <f>_xlfn.XLOOKUP($A157,ALGLIB_SSA_XAUUSD!$J$2:$J$1001,ALGLIB_SSA_XAUUSD!$Q$2:$Q$1001,"",0)</f>
        <v>4619.7752200000004</v>
      </c>
      <c r="R157">
        <f t="shared" si="61"/>
        <v>1775436900</v>
      </c>
      <c r="S157" t="str">
        <f t="shared" si="62"/>
        <v>XAUUSD</v>
      </c>
      <c r="T157" t="str">
        <f t="shared" si="62"/>
        <v>M5</v>
      </c>
      <c r="U157">
        <f t="shared" si="62"/>
        <v>4622.5200000000004</v>
      </c>
      <c r="V157">
        <f t="shared" si="63"/>
        <v>4630.7684983333329</v>
      </c>
      <c r="W157">
        <f t="shared" si="63"/>
        <v>4634.2629399999996</v>
      </c>
      <c r="X157">
        <f t="shared" si="64"/>
        <v>4625.5099200000004</v>
      </c>
      <c r="Y157">
        <f t="shared" si="64"/>
        <v>4621.63634</v>
      </c>
      <c r="Z157">
        <f t="shared" si="65"/>
        <v>4648.205383333333</v>
      </c>
      <c r="AA157">
        <f t="shared" si="66"/>
        <v>4627.3999400000002</v>
      </c>
      <c r="AB157">
        <f t="shared" si="67"/>
        <v>4614.3228666666664</v>
      </c>
      <c r="AC157">
        <f t="shared" si="68"/>
        <v>4619.7752200000004</v>
      </c>
      <c r="AF157">
        <f t="shared" si="73"/>
        <v>1775436900</v>
      </c>
      <c r="AG157" t="str">
        <f t="shared" si="74"/>
        <v>XAUUSD</v>
      </c>
      <c r="AH157" t="str">
        <f t="shared" si="75"/>
        <v>M5</v>
      </c>
      <c r="AI157" s="19">
        <f t="shared" si="69"/>
        <v>4622.5200000000004</v>
      </c>
      <c r="AJ157" s="19">
        <f t="shared" si="70"/>
        <v>4630.7684983333329</v>
      </c>
      <c r="AK157" s="19">
        <f t="shared" si="71"/>
        <v>4634.2629399999996</v>
      </c>
      <c r="AL157" s="19">
        <f t="shared" si="76"/>
        <v>-3.4944416666667166</v>
      </c>
      <c r="AM157" s="28" t="str">
        <f t="shared" si="72"/>
        <v>Bearish</v>
      </c>
      <c r="AN157" s="28" t="str">
        <f t="shared" si="77"/>
        <v>Bearish</v>
      </c>
      <c r="AO157">
        <f>IF(Z157&lt;&gt;"",Z157,"")</f>
        <v>4648.205383333333</v>
      </c>
      <c r="AP157">
        <f>IF(AB157&lt;&gt;"",AB157,"")</f>
        <v>4614.3228666666664</v>
      </c>
      <c r="AQ157">
        <f t="shared" si="81"/>
        <v>12</v>
      </c>
      <c r="AR157" s="16">
        <f>IF(SLOPE($AO$134:$AO$145,$AQ$134:$AQ$145)&gt;0,MIN(3,ABS(SLOPE($AO$134:$AO$145,$AQ$134:$AQ$145))),IF(SLOPE($AO$134:$AO$145,$AQ$134:$AQ$145)&lt;-0.5,-0.5,0))</f>
        <v>0</v>
      </c>
      <c r="AS157" s="16">
        <f>IF(SLOPE($AP$134:$AP$145,$AQ$134:$AQ$145)&lt;0,MAX(-3,-ABS(SLOPE($AP$134:$AP$145,$AQ$134:$AQ$145))),IF(SLOPE($AP$134:$AP$145,$AQ$134:$AQ$145)&gt;0.5,0.5,0))</f>
        <v>-0.44310833333332728</v>
      </c>
      <c r="AT157" s="22">
        <f>($AO$146+(AR157*(AQ157-1)))</f>
        <v>4649.0975200000003</v>
      </c>
      <c r="AU157" s="22">
        <f>($AP$146+(AS157*(AQ157-1)))</f>
        <v>4610.7565383333331</v>
      </c>
      <c r="AV157" s="18">
        <f>IF(AR157&gt;0,AT157+AR157,AT157)</f>
        <v>4649.0975200000003</v>
      </c>
      <c r="AW157" s="18">
        <f>IF(AS157&lt;0,AU157+AS157,AU157)</f>
        <v>4610.3134300000002</v>
      </c>
      <c r="AY157">
        <f t="shared" si="82"/>
        <v>0.89213666666728386</v>
      </c>
      <c r="AZ157">
        <f t="shared" si="83"/>
        <v>-4.0094366666662609</v>
      </c>
      <c r="BB157" s="19">
        <f t="shared" si="78"/>
        <v>1775436900</v>
      </c>
      <c r="BC157" s="19" t="str">
        <f t="shared" si="79"/>
        <v>XAUUSD</v>
      </c>
      <c r="BD157" s="19" t="str">
        <f t="shared" si="80"/>
        <v>M5</v>
      </c>
      <c r="BE157">
        <f>V157</f>
        <v>4630.7684983333329</v>
      </c>
      <c r="BF157">
        <f>W157</f>
        <v>4634.2629399999996</v>
      </c>
      <c r="BG157">
        <f>X157</f>
        <v>4625.5099200000004</v>
      </c>
      <c r="BH157">
        <f>Y157</f>
        <v>4621.63634</v>
      </c>
      <c r="BI157">
        <f t="shared" si="84"/>
        <v>4649.0975200000003</v>
      </c>
      <c r="BJ157">
        <f t="shared" si="85"/>
        <v>4610.3134300000002</v>
      </c>
    </row>
    <row r="158" spans="1:62" x14ac:dyDescent="0.55000000000000004">
      <c r="A158">
        <f>ALGLIB_SSA_XAUUSD!J158</f>
        <v>1775437200</v>
      </c>
      <c r="B158" t="str">
        <f>_xlfn.XLOOKUP($A158,ALGLIB_SSA_XAUUSD!$A$2:$A$1001,ALGLIB_SSA_XAUUSD!$B$2:$B$1001,"",0)</f>
        <v>XAUUSD</v>
      </c>
      <c r="C158" t="str">
        <f>_xlfn.XLOOKUP($A158,ALGLIB_SSA_XAUUSD!$A$2:$A$1001,ALGLIB_SSA_XAUUSD!$C$2:$C$1001,"",0)</f>
        <v>H1</v>
      </c>
      <c r="D158" s="2">
        <f>_xlfn.XLOOKUP($A158,ALGLIB_SSA_XAUUSD!$A$2:$A$1001,ALGLIB_SSA_XAUUSD!$D$2:$D$1001,"",0)</f>
        <v>4625.9799999999996</v>
      </c>
      <c r="E158" s="2">
        <f>_xlfn.XLOOKUP($A158,ALGLIB_SSA_XAUUSD!$A$2:$A$1001,ALGLIB_SSA_XAUUSD!$E$2:$E$1001,"",0)</f>
        <v>4630.7152299999998</v>
      </c>
      <c r="F158" s="2">
        <f>_xlfn.XLOOKUP($A158,ALGLIB_SSA_XAUUSD!$A$2:$A$1001,ALGLIB_SSA_XAUUSD!$F$2:$F$1001,"",0)</f>
        <v>4633.9900399999997</v>
      </c>
      <c r="G158" s="2">
        <f>_xlfn.XLOOKUP($A158,ALGLIB_SSA_XAUUSD!$A$2:$A$1001,ALGLIB_SSA_XAUUSD!$G$2:$G$1001,"",0)</f>
        <v>4648.12428</v>
      </c>
      <c r="H158" s="2">
        <f>_xlfn.XLOOKUP($A158,ALGLIB_SSA_XAUUSD!$A$2:$A$1001,ALGLIB_SSA_XAUUSD!$H$2:$H$1001,"",0)</f>
        <v>4614.2039699999996</v>
      </c>
      <c r="I158" t="str">
        <f>_xlfn.XLOOKUP($A158,ALGLIB_SSA_XAUUSD!$J$2:$J$1001,ALGLIB_SSA_XAUUSD!$K$2:$K$1001,"",0)</f>
        <v>XAUUSD</v>
      </c>
      <c r="J158" t="str">
        <f>_xlfn.XLOOKUP($A158,ALGLIB_SSA_XAUUSD!$J$2:$J$1001,ALGLIB_SSA_XAUUSD!$L$2:$L$1001,"",0)</f>
        <v>M5</v>
      </c>
      <c r="K158">
        <f>_xlfn.XLOOKUP($A158,ALGLIB_SSA_XAUUSD!$J$2:$J$1001,ALGLIB_SSA_XAUUSD!$M$2:$M$1001,"",0)</f>
        <v>4631.26</v>
      </c>
      <c r="L158">
        <f>_xlfn.XLOOKUP($A158,ALGLIB_SSA_XAUUSD!$J$2:$J$1001,ALGLIB_SSA_XAUUSD!$N$2:$N$1001,"",0)</f>
        <v>4630.1856200000002</v>
      </c>
      <c r="M158">
        <f>_xlfn.XLOOKUP($A158,ALGLIB_SSA_XAUUSD!$J$2:$J$1001,ALGLIB_SSA_XAUUSD!$O$2:$O$1001,"",0)</f>
        <v>4625.9109799999997</v>
      </c>
      <c r="N158">
        <f>_xlfn.XLOOKUP($A158,ALGLIB_SSA_XAUUSD!$J$2:$J$1001,ALGLIB_SSA_XAUUSD!$P$2:$P$1001,"",0)</f>
        <v>4632.7437</v>
      </c>
      <c r="O158">
        <f>_xlfn.XLOOKUP($A158,ALGLIB_SSA_XAUUSD!$J$2:$J$1001,ALGLIB_SSA_XAUUSD!$Q$2:$Q$1001,"",0)</f>
        <v>4623.8327900000004</v>
      </c>
      <c r="R158">
        <f t="shared" si="61"/>
        <v>1775437200</v>
      </c>
      <c r="S158" t="str">
        <f t="shared" si="62"/>
        <v>XAUUSD</v>
      </c>
      <c r="T158" t="str">
        <f t="shared" si="62"/>
        <v>M5</v>
      </c>
      <c r="U158">
        <f t="shared" si="62"/>
        <v>4631.26</v>
      </c>
      <c r="V158">
        <f t="shared" si="63"/>
        <v>4630.7152299999998</v>
      </c>
      <c r="W158">
        <f t="shared" si="63"/>
        <v>4633.9900399999997</v>
      </c>
      <c r="X158">
        <f t="shared" si="64"/>
        <v>4630.1856200000002</v>
      </c>
      <c r="Y158">
        <f t="shared" si="64"/>
        <v>4625.9109799999997</v>
      </c>
      <c r="Z158">
        <f t="shared" si="65"/>
        <v>4648.12428</v>
      </c>
      <c r="AA158">
        <f t="shared" si="66"/>
        <v>4632.7437</v>
      </c>
      <c r="AB158">
        <f t="shared" si="67"/>
        <v>4614.2039699999996</v>
      </c>
      <c r="AC158">
        <f t="shared" si="68"/>
        <v>4623.8327900000004</v>
      </c>
      <c r="AF158">
        <f t="shared" si="73"/>
        <v>1775437200</v>
      </c>
      <c r="AG158" t="str">
        <f t="shared" si="74"/>
        <v>XAUUSD</v>
      </c>
      <c r="AH158" t="str">
        <f t="shared" si="75"/>
        <v>M5</v>
      </c>
      <c r="AI158" s="19">
        <f t="shared" si="69"/>
        <v>4631.26</v>
      </c>
      <c r="AJ158" s="19">
        <f t="shared" si="70"/>
        <v>4630.7152299999998</v>
      </c>
      <c r="AK158" s="19">
        <f t="shared" si="71"/>
        <v>4633.9900399999997</v>
      </c>
      <c r="AL158" s="19">
        <f t="shared" si="76"/>
        <v>-3.2748099999998885</v>
      </c>
      <c r="AM158" s="28" t="str">
        <f t="shared" si="72"/>
        <v>Bearish</v>
      </c>
      <c r="AN158" s="28" t="str">
        <f t="shared" si="77"/>
        <v>Bearish</v>
      </c>
      <c r="AO158">
        <f>IF(Z158&lt;&gt;"",Z158,"")</f>
        <v>4648.12428</v>
      </c>
      <c r="AP158">
        <f>IF(AB158&lt;&gt;"",AB158,"")</f>
        <v>4614.2039699999996</v>
      </c>
      <c r="AQ158">
        <f t="shared" si="81"/>
        <v>1</v>
      </c>
      <c r="AR158" s="17">
        <f>IF(SLOPE($AO$146:$AO$157,$AQ$146:$AQ$157)&gt;0,MIN(3,ABS(SLOPE($AO$146:$AO$157,$AQ$146:$AQ$157))),IF(SLOPE($AO$146:$AO$157,$AQ$146:$AQ$157)&lt;-0.5,-0.5,0))</f>
        <v>0</v>
      </c>
      <c r="AS158" s="17">
        <f>IF(SLOPE($AP$146:$AP$157,$AQ$146:$AQ$157)&lt;0,MAX(-3,-ABS(SLOPE($AP$146:$AP$157,$AQ$146:$AQ$157))),IF(SLOPE($AP$146:$AP$157,$AQ$146:$AQ$157)&gt;0.5,0.5,0))</f>
        <v>-0.1188966666666926</v>
      </c>
      <c r="AT158" s="10">
        <f>($AO$158+(AR158*(AQ158-1)))</f>
        <v>4648.12428</v>
      </c>
      <c r="AU158" s="10">
        <f>($AP$158+(AS158*(AQ158-1)))</f>
        <v>4614.2039699999996</v>
      </c>
      <c r="AV158" s="18">
        <f>IF(AR158&gt;0,AT158+AR158,AT158)</f>
        <v>4648.12428</v>
      </c>
      <c r="AW158" s="18">
        <f>IF(AS158&lt;0,AU158+AS158,AU158)</f>
        <v>4614.0850733333327</v>
      </c>
      <c r="AY158">
        <f t="shared" si="82"/>
        <v>0</v>
      </c>
      <c r="AZ158">
        <f t="shared" si="83"/>
        <v>-0.11889666666684207</v>
      </c>
      <c r="BB158" s="19">
        <f t="shared" si="78"/>
        <v>1775437200</v>
      </c>
      <c r="BC158" s="19" t="str">
        <f t="shared" si="79"/>
        <v>XAUUSD</v>
      </c>
      <c r="BD158" s="19" t="str">
        <f t="shared" si="80"/>
        <v>M5</v>
      </c>
      <c r="BE158">
        <f>V158</f>
        <v>4630.7152299999998</v>
      </c>
      <c r="BF158">
        <f>W158</f>
        <v>4633.9900399999997</v>
      </c>
      <c r="BG158">
        <f>X158</f>
        <v>4630.1856200000002</v>
      </c>
      <c r="BH158">
        <f>Y158</f>
        <v>4625.9109799999997</v>
      </c>
      <c r="BI158">
        <f t="shared" si="84"/>
        <v>4648.12428</v>
      </c>
      <c r="BJ158">
        <f t="shared" si="85"/>
        <v>4614.0850733333327</v>
      </c>
    </row>
    <row r="159" spans="1:62" x14ac:dyDescent="0.55000000000000004">
      <c r="A159">
        <f>ALGLIB_SSA_XAUUSD!J159</f>
        <v>1775437500</v>
      </c>
      <c r="B159" t="str">
        <f>_xlfn.XLOOKUP($A159,ALGLIB_SSA_XAUUSD!$A$2:$A$1001,ALGLIB_SSA_XAUUSD!$B$2:$B$1001,"",0)</f>
        <v/>
      </c>
      <c r="C159" t="str">
        <f>_xlfn.XLOOKUP($A159,ALGLIB_SSA_XAUUSD!$A$2:$A$1001,ALGLIB_SSA_XAUUSD!$C$2:$C$1001,"",0)</f>
        <v/>
      </c>
      <c r="D159" s="1">
        <f>D158+(D170-D158)*1/12</f>
        <v>4627.82</v>
      </c>
      <c r="E159" s="1">
        <f>E158+(E170-E158)*1/12</f>
        <v>4630.9963483333331</v>
      </c>
      <c r="F159" s="1">
        <f>F158+(F170-F158)*1/12</f>
        <v>4633.9941483333332</v>
      </c>
      <c r="G159" s="1">
        <f>G158+(G170-G158)*1/12</f>
        <v>4648.3035374999999</v>
      </c>
      <c r="H159" s="1">
        <f>H158+(H170-H158)*1/12</f>
        <v>4614.4079991666658</v>
      </c>
      <c r="I159" t="str">
        <f>_xlfn.XLOOKUP($A159,ALGLIB_SSA_XAUUSD!$J$2:$J$1001,ALGLIB_SSA_XAUUSD!$K$2:$K$1001,"",0)</f>
        <v>XAUUSD</v>
      </c>
      <c r="J159" t="str">
        <f>_xlfn.XLOOKUP($A159,ALGLIB_SSA_XAUUSD!$J$2:$J$1001,ALGLIB_SSA_XAUUSD!$L$2:$L$1001,"",0)</f>
        <v>M5</v>
      </c>
      <c r="K159">
        <f>_xlfn.XLOOKUP($A159,ALGLIB_SSA_XAUUSD!$J$2:$J$1001,ALGLIB_SSA_XAUUSD!$M$2:$M$1001,"",0)</f>
        <v>4637.6499999999996</v>
      </c>
      <c r="L159">
        <f>_xlfn.XLOOKUP($A159,ALGLIB_SSA_XAUUSD!$J$2:$J$1001,ALGLIB_SSA_XAUUSD!$N$2:$N$1001,"",0)</f>
        <v>4634.0378199999996</v>
      </c>
      <c r="M159">
        <f>_xlfn.XLOOKUP($A159,ALGLIB_SSA_XAUUSD!$J$2:$J$1001,ALGLIB_SSA_XAUUSD!$O$2:$O$1001,"",0)</f>
        <v>4629.9744000000001</v>
      </c>
      <c r="N159">
        <f>_xlfn.XLOOKUP($A159,ALGLIB_SSA_XAUUSD!$J$2:$J$1001,ALGLIB_SSA_XAUUSD!$P$2:$P$1001,"",0)</f>
        <v>4637.6982200000002</v>
      </c>
      <c r="O159">
        <f>_xlfn.XLOOKUP($A159,ALGLIB_SSA_XAUUSD!$J$2:$J$1001,ALGLIB_SSA_XAUUSD!$Q$2:$Q$1001,"",0)</f>
        <v>4627.26224</v>
      </c>
      <c r="R159">
        <f t="shared" si="61"/>
        <v>1775437500</v>
      </c>
      <c r="S159" t="str">
        <f t="shared" si="62"/>
        <v>XAUUSD</v>
      </c>
      <c r="T159" t="str">
        <f t="shared" si="62"/>
        <v>M5</v>
      </c>
      <c r="U159">
        <f t="shared" si="62"/>
        <v>4637.6499999999996</v>
      </c>
      <c r="V159">
        <f t="shared" si="63"/>
        <v>4630.9963483333331</v>
      </c>
      <c r="W159">
        <f t="shared" si="63"/>
        <v>4633.9941483333332</v>
      </c>
      <c r="X159">
        <f t="shared" si="64"/>
        <v>4634.0378199999996</v>
      </c>
      <c r="Y159">
        <f t="shared" si="64"/>
        <v>4629.9744000000001</v>
      </c>
      <c r="Z159">
        <f t="shared" si="65"/>
        <v>4648.3035374999999</v>
      </c>
      <c r="AA159">
        <f t="shared" si="66"/>
        <v>4637.6982200000002</v>
      </c>
      <c r="AB159">
        <f t="shared" si="67"/>
        <v>4614.4079991666658</v>
      </c>
      <c r="AC159">
        <f t="shared" si="68"/>
        <v>4627.26224</v>
      </c>
      <c r="AF159">
        <f t="shared" si="73"/>
        <v>1775437500</v>
      </c>
      <c r="AG159" t="str">
        <f t="shared" si="74"/>
        <v>XAUUSD</v>
      </c>
      <c r="AH159" t="str">
        <f t="shared" si="75"/>
        <v>M5</v>
      </c>
      <c r="AI159" s="19">
        <f t="shared" si="69"/>
        <v>4637.6499999999996</v>
      </c>
      <c r="AJ159" s="19">
        <f t="shared" si="70"/>
        <v>4630.9963483333331</v>
      </c>
      <c r="AK159" s="19">
        <f t="shared" si="71"/>
        <v>4633.9941483333332</v>
      </c>
      <c r="AL159" s="19">
        <f t="shared" si="76"/>
        <v>-2.9978000000000975</v>
      </c>
      <c r="AM159" s="28" t="str">
        <f t="shared" si="72"/>
        <v>Bearish</v>
      </c>
      <c r="AN159" s="28" t="str">
        <f t="shared" si="77"/>
        <v>Bearish</v>
      </c>
      <c r="AO159">
        <f>IF(Z159&lt;&gt;"",Z159,"")</f>
        <v>4648.3035374999999</v>
      </c>
      <c r="AP159">
        <f>IF(AB159&lt;&gt;"",AB159,"")</f>
        <v>4614.4079991666658</v>
      </c>
      <c r="AQ159">
        <f t="shared" si="81"/>
        <v>2</v>
      </c>
      <c r="AR159" s="16">
        <f>IF(SLOPE($AO$146:$AO$157,$AQ$146:$AQ$157)&gt;0,MIN(3,ABS(SLOPE($AO$146:$AO$157,$AQ$146:$AQ$157))),IF(SLOPE($AO$146:$AO$157,$AQ$146:$AQ$157)&lt;-0.5,-0.5,0))</f>
        <v>0</v>
      </c>
      <c r="AS159" s="16">
        <f>IF(SLOPE($AP$146:$AP$157,$AQ$146:$AQ$157)&lt;0,MAX(-3,-ABS(SLOPE($AP$146:$AP$157,$AQ$146:$AQ$157))),IF(SLOPE($AP$146:$AP$157,$AQ$146:$AQ$157)&gt;0.5,0.5,0))</f>
        <v>-0.1188966666666926</v>
      </c>
      <c r="AT159" s="22">
        <f>($AO$158+(AR159*(AQ159-1)))</f>
        <v>4648.12428</v>
      </c>
      <c r="AU159" s="22">
        <f>($AP$158+(AS159*(AQ159-1)))</f>
        <v>4614.0850733333327</v>
      </c>
      <c r="AV159" s="18">
        <f>IF(AR159&gt;0,AT159+AR159,AT159)</f>
        <v>4648.12428</v>
      </c>
      <c r="AW159" s="18">
        <f>IF(AS159&lt;0,AU159+AS159,AU159)</f>
        <v>4613.9661766666659</v>
      </c>
      <c r="AY159">
        <f t="shared" si="82"/>
        <v>-0.17925749999994878</v>
      </c>
      <c r="AZ159">
        <f t="shared" si="83"/>
        <v>-0.44182249999994383</v>
      </c>
      <c r="BB159" s="19">
        <f t="shared" si="78"/>
        <v>1775437500</v>
      </c>
      <c r="BC159" s="19" t="str">
        <f t="shared" si="79"/>
        <v>XAUUSD</v>
      </c>
      <c r="BD159" s="19" t="str">
        <f t="shared" si="80"/>
        <v>M5</v>
      </c>
      <c r="BE159">
        <f>V159</f>
        <v>4630.9963483333331</v>
      </c>
      <c r="BF159">
        <f>W159</f>
        <v>4633.9941483333332</v>
      </c>
      <c r="BG159">
        <f>X159</f>
        <v>4634.0378199999996</v>
      </c>
      <c r="BH159">
        <f>Y159</f>
        <v>4629.9744000000001</v>
      </c>
      <c r="BI159">
        <f t="shared" si="84"/>
        <v>4648.12428</v>
      </c>
      <c r="BJ159">
        <f t="shared" si="85"/>
        <v>4613.9661766666659</v>
      </c>
    </row>
    <row r="160" spans="1:62" x14ac:dyDescent="0.55000000000000004">
      <c r="A160">
        <f>ALGLIB_SSA_XAUUSD!J160</f>
        <v>1775437800</v>
      </c>
      <c r="B160" t="str">
        <f>_xlfn.XLOOKUP($A160,ALGLIB_SSA_XAUUSD!$A$2:$A$1001,ALGLIB_SSA_XAUUSD!$B$2:$B$1001,"",0)</f>
        <v/>
      </c>
      <c r="C160" t="str">
        <f>_xlfn.XLOOKUP($A160,ALGLIB_SSA_XAUUSD!$A$2:$A$1001,ALGLIB_SSA_XAUUSD!$C$2:$C$1001,"",0)</f>
        <v/>
      </c>
      <c r="D160" s="1">
        <f>D158+(D170-D158)*2/12</f>
        <v>4629.66</v>
      </c>
      <c r="E160" s="1">
        <f>E158+(E170-E158)*2/12</f>
        <v>4631.2774666666664</v>
      </c>
      <c r="F160" s="1">
        <f>F158+(F170-F158)*2/12</f>
        <v>4633.9982566666667</v>
      </c>
      <c r="G160" s="1">
        <f>G158+(G170-G158)*2/12</f>
        <v>4648.4827949999999</v>
      </c>
      <c r="H160" s="1">
        <f>H158+(H170-H158)*2/12</f>
        <v>4614.612028333333</v>
      </c>
      <c r="I160" t="str">
        <f>_xlfn.XLOOKUP($A160,ALGLIB_SSA_XAUUSD!$J$2:$J$1001,ALGLIB_SSA_XAUUSD!$K$2:$K$1001,"",0)</f>
        <v>XAUUSD</v>
      </c>
      <c r="J160" t="str">
        <f>_xlfn.XLOOKUP($A160,ALGLIB_SSA_XAUUSD!$J$2:$J$1001,ALGLIB_SSA_XAUUSD!$L$2:$L$1001,"",0)</f>
        <v>M5</v>
      </c>
      <c r="K160">
        <f>_xlfn.XLOOKUP($A160,ALGLIB_SSA_XAUUSD!$J$2:$J$1001,ALGLIB_SSA_XAUUSD!$M$2:$M$1001,"",0)</f>
        <v>4641.83</v>
      </c>
      <c r="L160">
        <f>_xlfn.XLOOKUP($A160,ALGLIB_SSA_XAUUSD!$J$2:$J$1001,ALGLIB_SSA_XAUUSD!$N$2:$N$1001,"",0)</f>
        <v>4636.4624100000001</v>
      </c>
      <c r="M160">
        <f>_xlfn.XLOOKUP($A160,ALGLIB_SSA_XAUUSD!$J$2:$J$1001,ALGLIB_SSA_XAUUSD!$O$2:$O$1001,"",0)</f>
        <v>4633.2183999999997</v>
      </c>
      <c r="N160">
        <f>_xlfn.XLOOKUP($A160,ALGLIB_SSA_XAUUSD!$J$2:$J$1001,ALGLIB_SSA_XAUUSD!$P$2:$P$1001,"",0)</f>
        <v>4641.38004</v>
      </c>
      <c r="O160">
        <f>_xlfn.XLOOKUP($A160,ALGLIB_SSA_XAUUSD!$J$2:$J$1001,ALGLIB_SSA_XAUUSD!$Q$2:$Q$1001,"",0)</f>
        <v>4629.5903699999999</v>
      </c>
      <c r="R160">
        <f t="shared" si="61"/>
        <v>1775437800</v>
      </c>
      <c r="S160" t="str">
        <f t="shared" si="62"/>
        <v>XAUUSD</v>
      </c>
      <c r="T160" t="str">
        <f t="shared" si="62"/>
        <v>M5</v>
      </c>
      <c r="U160">
        <f t="shared" si="62"/>
        <v>4641.83</v>
      </c>
      <c r="V160">
        <f t="shared" si="63"/>
        <v>4631.2774666666664</v>
      </c>
      <c r="W160">
        <f t="shared" si="63"/>
        <v>4633.9982566666667</v>
      </c>
      <c r="X160">
        <f t="shared" si="64"/>
        <v>4636.4624100000001</v>
      </c>
      <c r="Y160">
        <f t="shared" si="64"/>
        <v>4633.2183999999997</v>
      </c>
      <c r="Z160">
        <f t="shared" si="65"/>
        <v>4648.4827949999999</v>
      </c>
      <c r="AA160">
        <f t="shared" si="66"/>
        <v>4641.38004</v>
      </c>
      <c r="AB160">
        <f t="shared" si="67"/>
        <v>4614.612028333333</v>
      </c>
      <c r="AC160">
        <f t="shared" si="68"/>
        <v>4629.5903699999999</v>
      </c>
      <c r="AF160">
        <f t="shared" si="73"/>
        <v>1775437800</v>
      </c>
      <c r="AG160" t="str">
        <f t="shared" si="74"/>
        <v>XAUUSD</v>
      </c>
      <c r="AH160" t="str">
        <f t="shared" si="75"/>
        <v>M5</v>
      </c>
      <c r="AI160" s="19">
        <f t="shared" si="69"/>
        <v>4641.83</v>
      </c>
      <c r="AJ160" s="19">
        <f t="shared" si="70"/>
        <v>4631.2774666666664</v>
      </c>
      <c r="AK160" s="19">
        <f t="shared" si="71"/>
        <v>4633.9982566666667</v>
      </c>
      <c r="AL160" s="19">
        <f t="shared" si="76"/>
        <v>-2.7207900000003065</v>
      </c>
      <c r="AM160" s="28" t="str">
        <f t="shared" si="72"/>
        <v>Bearish</v>
      </c>
      <c r="AN160" s="28" t="str">
        <f t="shared" si="77"/>
        <v>Bearish</v>
      </c>
      <c r="AO160">
        <f>IF(Z160&lt;&gt;"",Z160,"")</f>
        <v>4648.4827949999999</v>
      </c>
      <c r="AP160">
        <f>IF(AB160&lt;&gt;"",AB160,"")</f>
        <v>4614.612028333333</v>
      </c>
      <c r="AQ160">
        <f t="shared" si="81"/>
        <v>3</v>
      </c>
      <c r="AR160" s="16">
        <f>IF(SLOPE($AO$146:$AO$157,$AQ$146:$AQ$157)&gt;0,MIN(3,ABS(SLOPE($AO$146:$AO$157,$AQ$146:$AQ$157))),IF(SLOPE($AO$146:$AO$157,$AQ$146:$AQ$157)&lt;-0.5,-0.5,0))</f>
        <v>0</v>
      </c>
      <c r="AS160" s="16">
        <f>IF(SLOPE($AP$146:$AP$157,$AQ$146:$AQ$157)&lt;0,MAX(-3,-ABS(SLOPE($AP$146:$AP$157,$AQ$146:$AQ$157))),IF(SLOPE($AP$146:$AP$157,$AQ$146:$AQ$157)&gt;0.5,0.5,0))</f>
        <v>-0.1188966666666926</v>
      </c>
      <c r="AT160" s="22">
        <f>($AO$158+(AR160*(AQ160-1)))</f>
        <v>4648.12428</v>
      </c>
      <c r="AU160" s="22">
        <f>($AP$158+(AS160*(AQ160-1)))</f>
        <v>4613.9661766666659</v>
      </c>
      <c r="AV160" s="18">
        <f>IF(AR160&gt;0,AT160+AR160,AT160)</f>
        <v>4648.12428</v>
      </c>
      <c r="AW160" s="18">
        <f>IF(AS160&lt;0,AU160+AS160,AU160)</f>
        <v>4613.847279999999</v>
      </c>
      <c r="AY160">
        <f t="shared" si="82"/>
        <v>-0.35851499999989755</v>
      </c>
      <c r="AZ160">
        <f t="shared" si="83"/>
        <v>-0.76474833333395509</v>
      </c>
      <c r="BB160" s="19">
        <f t="shared" si="78"/>
        <v>1775437800</v>
      </c>
      <c r="BC160" s="19" t="str">
        <f t="shared" si="79"/>
        <v>XAUUSD</v>
      </c>
      <c r="BD160" s="19" t="str">
        <f t="shared" si="80"/>
        <v>M5</v>
      </c>
      <c r="BE160">
        <f>V160</f>
        <v>4631.2774666666664</v>
      </c>
      <c r="BF160">
        <f>W160</f>
        <v>4633.9982566666667</v>
      </c>
      <c r="BG160">
        <f>X160</f>
        <v>4636.4624100000001</v>
      </c>
      <c r="BH160">
        <f>Y160</f>
        <v>4633.2183999999997</v>
      </c>
      <c r="BI160">
        <f t="shared" si="84"/>
        <v>4648.12428</v>
      </c>
      <c r="BJ160">
        <f t="shared" si="85"/>
        <v>4613.847279999999</v>
      </c>
    </row>
    <row r="161" spans="1:62" x14ac:dyDescent="0.55000000000000004">
      <c r="A161">
        <f>ALGLIB_SSA_XAUUSD!J161</f>
        <v>1775438100</v>
      </c>
      <c r="B161" t="str">
        <f>_xlfn.XLOOKUP($A161,ALGLIB_SSA_XAUUSD!$A$2:$A$1001,ALGLIB_SSA_XAUUSD!$B$2:$B$1001,"",0)</f>
        <v/>
      </c>
      <c r="C161" t="str">
        <f>_xlfn.XLOOKUP($A161,ALGLIB_SSA_XAUUSD!$A$2:$A$1001,ALGLIB_SSA_XAUUSD!$C$2:$C$1001,"",0)</f>
        <v/>
      </c>
      <c r="D161" s="1">
        <f>D158+(D170-D158)*3/12</f>
        <v>4631.5</v>
      </c>
      <c r="E161" s="1">
        <f>E158+(E170-E158)*3/12</f>
        <v>4631.5585849999998</v>
      </c>
      <c r="F161" s="1">
        <f>F158+(F170-F158)*3/12</f>
        <v>4634.0023650000003</v>
      </c>
      <c r="G161" s="1">
        <f>G158+(G170-G158)*3/12</f>
        <v>4648.6620524999998</v>
      </c>
      <c r="H161" s="1">
        <f>H158+(H170-H158)*3/12</f>
        <v>4614.8160575000002</v>
      </c>
      <c r="I161" t="str">
        <f>_xlfn.XLOOKUP($A161,ALGLIB_SSA_XAUUSD!$J$2:$J$1001,ALGLIB_SSA_XAUUSD!$K$2:$K$1001,"",0)</f>
        <v>XAUUSD</v>
      </c>
      <c r="J161" t="str">
        <f>_xlfn.XLOOKUP($A161,ALGLIB_SSA_XAUUSD!$J$2:$J$1001,ALGLIB_SSA_XAUUSD!$L$2:$L$1001,"",0)</f>
        <v>M5</v>
      </c>
      <c r="K161">
        <f>_xlfn.XLOOKUP($A161,ALGLIB_SSA_XAUUSD!$J$2:$J$1001,ALGLIB_SSA_XAUUSD!$M$2:$M$1001,"",0)</f>
        <v>4625.1099999999997</v>
      </c>
      <c r="L161">
        <f>_xlfn.XLOOKUP($A161,ALGLIB_SSA_XAUUSD!$J$2:$J$1001,ALGLIB_SSA_XAUUSD!$N$2:$N$1001,"",0)</f>
        <v>4637.13555</v>
      </c>
      <c r="M161">
        <f>_xlfn.XLOOKUP($A161,ALGLIB_SSA_XAUUSD!$J$2:$J$1001,ALGLIB_SSA_XAUUSD!$O$2:$O$1001,"",0)</f>
        <v>4635.1769800000002</v>
      </c>
      <c r="N161">
        <f>_xlfn.XLOOKUP($A161,ALGLIB_SSA_XAUUSD!$J$2:$J$1001,ALGLIB_SSA_XAUUSD!$P$2:$P$1001,"",0)</f>
        <v>4643.2445200000002</v>
      </c>
      <c r="O161">
        <f>_xlfn.XLOOKUP($A161,ALGLIB_SSA_XAUUSD!$J$2:$J$1001,ALGLIB_SSA_XAUUSD!$Q$2:$Q$1001,"",0)</f>
        <v>4630.3998099999999</v>
      </c>
      <c r="R161">
        <f t="shared" si="61"/>
        <v>1775438100</v>
      </c>
      <c r="S161" t="str">
        <f t="shared" si="62"/>
        <v>XAUUSD</v>
      </c>
      <c r="T161" t="str">
        <f t="shared" si="62"/>
        <v>M5</v>
      </c>
      <c r="U161">
        <f t="shared" si="62"/>
        <v>4625.1099999999997</v>
      </c>
      <c r="V161">
        <f t="shared" si="63"/>
        <v>4631.5585849999998</v>
      </c>
      <c r="W161">
        <f t="shared" si="63"/>
        <v>4634.0023650000003</v>
      </c>
      <c r="X161">
        <f t="shared" si="64"/>
        <v>4637.13555</v>
      </c>
      <c r="Y161">
        <f t="shared" si="64"/>
        <v>4635.1769800000002</v>
      </c>
      <c r="Z161">
        <f t="shared" si="65"/>
        <v>4648.6620524999998</v>
      </c>
      <c r="AA161">
        <f t="shared" si="66"/>
        <v>4643.2445200000002</v>
      </c>
      <c r="AB161">
        <f t="shared" si="67"/>
        <v>4614.8160575000002</v>
      </c>
      <c r="AC161">
        <f t="shared" si="68"/>
        <v>4630.3998099999999</v>
      </c>
      <c r="AF161">
        <f t="shared" si="73"/>
        <v>1775438100</v>
      </c>
      <c r="AG161" t="str">
        <f t="shared" si="74"/>
        <v>XAUUSD</v>
      </c>
      <c r="AH161" t="str">
        <f t="shared" si="75"/>
        <v>M5</v>
      </c>
      <c r="AI161" s="19">
        <f t="shared" si="69"/>
        <v>4625.1099999999997</v>
      </c>
      <c r="AJ161" s="19">
        <f t="shared" si="70"/>
        <v>4631.5585849999998</v>
      </c>
      <c r="AK161" s="19">
        <f t="shared" si="71"/>
        <v>4634.0023650000003</v>
      </c>
      <c r="AL161" s="19">
        <f t="shared" si="76"/>
        <v>-2.4437800000005154</v>
      </c>
      <c r="AM161" s="28" t="str">
        <f t="shared" si="72"/>
        <v>Bearish</v>
      </c>
      <c r="AN161" s="28" t="str">
        <f t="shared" si="77"/>
        <v>Bearish</v>
      </c>
      <c r="AO161">
        <f>IF(Z161&lt;&gt;"",Z161,"")</f>
        <v>4648.6620524999998</v>
      </c>
      <c r="AP161">
        <f>IF(AB161&lt;&gt;"",AB161,"")</f>
        <v>4614.8160575000002</v>
      </c>
      <c r="AQ161">
        <f t="shared" si="81"/>
        <v>4</v>
      </c>
      <c r="AR161" s="16">
        <f>IF(SLOPE($AO$146:$AO$157,$AQ$146:$AQ$157)&gt;0,MIN(3,ABS(SLOPE($AO$146:$AO$157,$AQ$146:$AQ$157))),IF(SLOPE($AO$146:$AO$157,$AQ$146:$AQ$157)&lt;-0.5,-0.5,0))</f>
        <v>0</v>
      </c>
      <c r="AS161" s="16">
        <f>IF(SLOPE($AP$146:$AP$157,$AQ$146:$AQ$157)&lt;0,MAX(-3,-ABS(SLOPE($AP$146:$AP$157,$AQ$146:$AQ$157))),IF(SLOPE($AP$146:$AP$157,$AQ$146:$AQ$157)&gt;0.5,0.5,0))</f>
        <v>-0.1188966666666926</v>
      </c>
      <c r="AT161" s="22">
        <f>($AO$158+(AR161*(AQ161-1)))</f>
        <v>4648.12428</v>
      </c>
      <c r="AU161" s="22">
        <f>($AP$158+(AS161*(AQ161-1)))</f>
        <v>4613.847279999999</v>
      </c>
      <c r="AV161" s="18">
        <f>IF(AR161&gt;0,AT161+AR161,AT161)</f>
        <v>4648.12428</v>
      </c>
      <c r="AW161" s="18">
        <f>IF(AS161&lt;0,AU161+AS161,AU161)</f>
        <v>4613.7283833333322</v>
      </c>
      <c r="AY161">
        <f t="shared" si="82"/>
        <v>-0.53777249999984633</v>
      </c>
      <c r="AZ161">
        <f t="shared" si="83"/>
        <v>-1.0876741666679663</v>
      </c>
      <c r="BB161" s="19">
        <f t="shared" si="78"/>
        <v>1775438100</v>
      </c>
      <c r="BC161" s="19" t="str">
        <f t="shared" si="79"/>
        <v>XAUUSD</v>
      </c>
      <c r="BD161" s="19" t="str">
        <f t="shared" si="80"/>
        <v>M5</v>
      </c>
      <c r="BE161">
        <f>V161</f>
        <v>4631.5585849999998</v>
      </c>
      <c r="BF161">
        <f>W161</f>
        <v>4634.0023650000003</v>
      </c>
      <c r="BG161">
        <f>X161</f>
        <v>4637.13555</v>
      </c>
      <c r="BH161">
        <f>Y161</f>
        <v>4635.1769800000002</v>
      </c>
      <c r="BI161">
        <f t="shared" si="84"/>
        <v>4648.12428</v>
      </c>
      <c r="BJ161">
        <f t="shared" si="85"/>
        <v>4613.7283833333322</v>
      </c>
    </row>
    <row r="162" spans="1:62" x14ac:dyDescent="0.55000000000000004">
      <c r="A162">
        <f>ALGLIB_SSA_XAUUSD!J162</f>
        <v>1775438400</v>
      </c>
      <c r="B162" t="str">
        <f>_xlfn.XLOOKUP($A162,ALGLIB_SSA_XAUUSD!$A$2:$A$1001,ALGLIB_SSA_XAUUSD!$B$2:$B$1001,"",0)</f>
        <v/>
      </c>
      <c r="C162" t="str">
        <f>_xlfn.XLOOKUP($A162,ALGLIB_SSA_XAUUSD!$A$2:$A$1001,ALGLIB_SSA_XAUUSD!$C$2:$C$1001,"",0)</f>
        <v/>
      </c>
      <c r="D162" s="1">
        <f>D158+(D170-D158)*4/12</f>
        <v>4633.34</v>
      </c>
      <c r="E162" s="1">
        <f>E158+(E170-E158)*4/12</f>
        <v>4631.8397033333331</v>
      </c>
      <c r="F162" s="1">
        <f>F158+(F170-F158)*4/12</f>
        <v>4634.0064733333329</v>
      </c>
      <c r="G162" s="1">
        <f>G158+(G170-G158)*4/12</f>
        <v>4648.8413099999998</v>
      </c>
      <c r="H162" s="1">
        <f>H158+(H170-H158)*4/12</f>
        <v>4615.0200866666664</v>
      </c>
      <c r="I162" t="str">
        <f>_xlfn.XLOOKUP($A162,ALGLIB_SSA_XAUUSD!$J$2:$J$1001,ALGLIB_SSA_XAUUSD!$K$2:$K$1001,"",0)</f>
        <v>XAUUSD</v>
      </c>
      <c r="J162" t="str">
        <f>_xlfn.XLOOKUP($A162,ALGLIB_SSA_XAUUSD!$J$2:$J$1001,ALGLIB_SSA_XAUUSD!$L$2:$L$1001,"",0)</f>
        <v>M5</v>
      </c>
      <c r="K162">
        <f>_xlfn.XLOOKUP($A162,ALGLIB_SSA_XAUUSD!$J$2:$J$1001,ALGLIB_SSA_XAUUSD!$M$2:$M$1001,"",0)</f>
        <v>4632.76</v>
      </c>
      <c r="L162">
        <f>_xlfn.XLOOKUP($A162,ALGLIB_SSA_XAUUSD!$J$2:$J$1001,ALGLIB_SSA_XAUUSD!$N$2:$N$1001,"",0)</f>
        <v>4636.5198600000003</v>
      </c>
      <c r="M162">
        <f>_xlfn.XLOOKUP($A162,ALGLIB_SSA_XAUUSD!$J$2:$J$1001,ALGLIB_SSA_XAUUSD!$O$2:$O$1001,"",0)</f>
        <v>4635.8484200000003</v>
      </c>
      <c r="N162">
        <f>_xlfn.XLOOKUP($A162,ALGLIB_SSA_XAUUSD!$J$2:$J$1001,ALGLIB_SSA_XAUUSD!$P$2:$P$1001,"",0)</f>
        <v>4643.0847199999998</v>
      </c>
      <c r="O162">
        <f>_xlfn.XLOOKUP($A162,ALGLIB_SSA_XAUUSD!$J$2:$J$1001,ALGLIB_SSA_XAUUSD!$Q$2:$Q$1001,"",0)</f>
        <v>4630.0613999999996</v>
      </c>
      <c r="R162">
        <f t="shared" si="61"/>
        <v>1775438400</v>
      </c>
      <c r="S162" t="str">
        <f t="shared" si="62"/>
        <v>XAUUSD</v>
      </c>
      <c r="T162" t="str">
        <f t="shared" si="62"/>
        <v>M5</v>
      </c>
      <c r="U162">
        <f t="shared" si="62"/>
        <v>4632.76</v>
      </c>
      <c r="V162">
        <f t="shared" si="63"/>
        <v>4631.8397033333331</v>
      </c>
      <c r="W162">
        <f t="shared" si="63"/>
        <v>4634.0064733333329</v>
      </c>
      <c r="X162">
        <f t="shared" si="64"/>
        <v>4636.5198600000003</v>
      </c>
      <c r="Y162">
        <f t="shared" si="64"/>
        <v>4635.8484200000003</v>
      </c>
      <c r="Z162">
        <f t="shared" si="65"/>
        <v>4648.8413099999998</v>
      </c>
      <c r="AA162">
        <f t="shared" si="66"/>
        <v>4643.0847199999998</v>
      </c>
      <c r="AB162">
        <f t="shared" si="67"/>
        <v>4615.0200866666664</v>
      </c>
      <c r="AC162">
        <f t="shared" si="68"/>
        <v>4630.0613999999996</v>
      </c>
      <c r="AF162">
        <f t="shared" si="73"/>
        <v>1775438400</v>
      </c>
      <c r="AG162" t="str">
        <f t="shared" si="74"/>
        <v>XAUUSD</v>
      </c>
      <c r="AH162" t="str">
        <f t="shared" si="75"/>
        <v>M5</v>
      </c>
      <c r="AI162" s="19">
        <f t="shared" si="69"/>
        <v>4632.76</v>
      </c>
      <c r="AJ162" s="19">
        <f t="shared" si="70"/>
        <v>4631.8397033333331</v>
      </c>
      <c r="AK162" s="19">
        <f t="shared" si="71"/>
        <v>4634.0064733333329</v>
      </c>
      <c r="AL162" s="19">
        <f t="shared" si="76"/>
        <v>-2.1667699999998149</v>
      </c>
      <c r="AM162" s="28" t="str">
        <f t="shared" si="72"/>
        <v>Bearish</v>
      </c>
      <c r="AN162" s="28" t="str">
        <f t="shared" si="77"/>
        <v>Bearish</v>
      </c>
      <c r="AO162">
        <f>IF(Z162&lt;&gt;"",Z162,"")</f>
        <v>4648.8413099999998</v>
      </c>
      <c r="AP162">
        <f>IF(AB162&lt;&gt;"",AB162,"")</f>
        <v>4615.0200866666664</v>
      </c>
      <c r="AQ162">
        <f t="shared" si="81"/>
        <v>5</v>
      </c>
      <c r="AR162" s="16">
        <f>IF(SLOPE($AO$146:$AO$157,$AQ$146:$AQ$157)&gt;0,MIN(3,ABS(SLOPE($AO$146:$AO$157,$AQ$146:$AQ$157))),IF(SLOPE($AO$146:$AO$157,$AQ$146:$AQ$157)&lt;-0.5,-0.5,0))</f>
        <v>0</v>
      </c>
      <c r="AS162" s="16">
        <f>IF(SLOPE($AP$146:$AP$157,$AQ$146:$AQ$157)&lt;0,MAX(-3,-ABS(SLOPE($AP$146:$AP$157,$AQ$146:$AQ$157))),IF(SLOPE($AP$146:$AP$157,$AQ$146:$AQ$157)&gt;0.5,0.5,0))</f>
        <v>-0.1188966666666926</v>
      </c>
      <c r="AT162" s="22">
        <f>($AO$158+(AR162*(AQ162-1)))</f>
        <v>4648.12428</v>
      </c>
      <c r="AU162" s="22">
        <f>($AP$158+(AS162*(AQ162-1)))</f>
        <v>4613.7283833333331</v>
      </c>
      <c r="AV162" s="18">
        <f>IF(AR162&gt;0,AT162+AR162,AT162)</f>
        <v>4648.12428</v>
      </c>
      <c r="AW162" s="18">
        <f>IF(AS162&lt;0,AU162+AS162,AU162)</f>
        <v>4613.6094866666663</v>
      </c>
      <c r="AY162">
        <f t="shared" si="82"/>
        <v>-0.71702999999979511</v>
      </c>
      <c r="AZ162">
        <f t="shared" si="83"/>
        <v>-1.4106000000001586</v>
      </c>
      <c r="BB162" s="19">
        <f t="shared" si="78"/>
        <v>1775438400</v>
      </c>
      <c r="BC162" s="19" t="str">
        <f t="shared" si="79"/>
        <v>XAUUSD</v>
      </c>
      <c r="BD162" s="19" t="str">
        <f t="shared" si="80"/>
        <v>M5</v>
      </c>
      <c r="BE162">
        <f>V162</f>
        <v>4631.8397033333331</v>
      </c>
      <c r="BF162">
        <f>W162</f>
        <v>4634.0064733333329</v>
      </c>
      <c r="BG162">
        <f>X162</f>
        <v>4636.5198600000003</v>
      </c>
      <c r="BH162">
        <f>Y162</f>
        <v>4635.8484200000003</v>
      </c>
      <c r="BI162">
        <f t="shared" si="84"/>
        <v>4648.12428</v>
      </c>
      <c r="BJ162">
        <f t="shared" si="85"/>
        <v>4613.6094866666663</v>
      </c>
    </row>
    <row r="163" spans="1:62" x14ac:dyDescent="0.55000000000000004">
      <c r="A163">
        <f>ALGLIB_SSA_XAUUSD!J163</f>
        <v>1775438700</v>
      </c>
      <c r="B163" t="str">
        <f>_xlfn.XLOOKUP($A163,ALGLIB_SSA_XAUUSD!$A$2:$A$1001,ALGLIB_SSA_XAUUSD!$B$2:$B$1001,"",0)</f>
        <v/>
      </c>
      <c r="C163" t="str">
        <f>_xlfn.XLOOKUP($A163,ALGLIB_SSA_XAUUSD!$A$2:$A$1001,ALGLIB_SSA_XAUUSD!$C$2:$C$1001,"",0)</f>
        <v/>
      </c>
      <c r="D163" s="1">
        <f>D158+(D170-D158)*5/12</f>
        <v>4635.18</v>
      </c>
      <c r="E163" s="1">
        <f>E158+(E170-E158)*5/12</f>
        <v>4632.1208216666664</v>
      </c>
      <c r="F163" s="1">
        <f>F158+(F170-F158)*5/12</f>
        <v>4634.0105816666664</v>
      </c>
      <c r="G163" s="1">
        <f>G158+(G170-G158)*5/12</f>
        <v>4649.0205674999997</v>
      </c>
      <c r="H163" s="1">
        <f>H158+(H170-H158)*5/12</f>
        <v>4615.2241158333327</v>
      </c>
      <c r="I163" t="str">
        <f>_xlfn.XLOOKUP($A163,ALGLIB_SSA_XAUUSD!$J$2:$J$1001,ALGLIB_SSA_XAUUSD!$K$2:$K$1001,"",0)</f>
        <v>XAUUSD</v>
      </c>
      <c r="J163" t="str">
        <f>_xlfn.XLOOKUP($A163,ALGLIB_SSA_XAUUSD!$J$2:$J$1001,ALGLIB_SSA_XAUUSD!$L$2:$L$1001,"",0)</f>
        <v>M5</v>
      </c>
      <c r="K163">
        <f>_xlfn.XLOOKUP($A163,ALGLIB_SSA_XAUUSD!$J$2:$J$1001,ALGLIB_SSA_XAUUSD!$M$2:$M$1001,"",0)</f>
        <v>4641.0200000000004</v>
      </c>
      <c r="L163">
        <f>_xlfn.XLOOKUP($A163,ALGLIB_SSA_XAUUSD!$J$2:$J$1001,ALGLIB_SSA_XAUUSD!$N$2:$N$1001,"",0)</f>
        <v>4634.6832100000001</v>
      </c>
      <c r="M163">
        <f>_xlfn.XLOOKUP($A163,ALGLIB_SSA_XAUUSD!$J$2:$J$1001,ALGLIB_SSA_XAUUSD!$O$2:$O$1001,"",0)</f>
        <v>4635.2658199999996</v>
      </c>
      <c r="N163">
        <f>_xlfn.XLOOKUP($A163,ALGLIB_SSA_XAUUSD!$J$2:$J$1001,ALGLIB_SSA_XAUUSD!$P$2:$P$1001,"",0)</f>
        <v>4641.2359800000004</v>
      </c>
      <c r="O163">
        <f>_xlfn.XLOOKUP($A163,ALGLIB_SSA_XAUUSD!$J$2:$J$1001,ALGLIB_SSA_XAUUSD!$Q$2:$Q$1001,"",0)</f>
        <v>4628.8650399999997</v>
      </c>
      <c r="R163">
        <f t="shared" si="61"/>
        <v>1775438700</v>
      </c>
      <c r="S163" t="str">
        <f t="shared" si="62"/>
        <v>XAUUSD</v>
      </c>
      <c r="T163" t="str">
        <f t="shared" si="62"/>
        <v>M5</v>
      </c>
      <c r="U163">
        <f t="shared" si="62"/>
        <v>4641.0200000000004</v>
      </c>
      <c r="V163">
        <f t="shared" si="63"/>
        <v>4632.1208216666664</v>
      </c>
      <c r="W163">
        <f t="shared" si="63"/>
        <v>4634.0105816666664</v>
      </c>
      <c r="X163">
        <f t="shared" si="64"/>
        <v>4634.6832100000001</v>
      </c>
      <c r="Y163">
        <f t="shared" si="64"/>
        <v>4635.2658199999996</v>
      </c>
      <c r="Z163">
        <f t="shared" si="65"/>
        <v>4649.0205674999997</v>
      </c>
      <c r="AA163">
        <f t="shared" si="66"/>
        <v>4641.2359800000004</v>
      </c>
      <c r="AB163">
        <f t="shared" si="67"/>
        <v>4615.2241158333327</v>
      </c>
      <c r="AC163">
        <f t="shared" si="68"/>
        <v>4628.8650399999997</v>
      </c>
      <c r="AF163">
        <f t="shared" si="73"/>
        <v>1775438700</v>
      </c>
      <c r="AG163" t="str">
        <f t="shared" si="74"/>
        <v>XAUUSD</v>
      </c>
      <c r="AH163" t="str">
        <f t="shared" si="75"/>
        <v>M5</v>
      </c>
      <c r="AI163" s="19">
        <f t="shared" si="69"/>
        <v>4641.0200000000004</v>
      </c>
      <c r="AJ163" s="19">
        <f t="shared" si="70"/>
        <v>4632.1208216666664</v>
      </c>
      <c r="AK163" s="19">
        <f t="shared" si="71"/>
        <v>4634.0105816666664</v>
      </c>
      <c r="AL163" s="19">
        <f t="shared" si="76"/>
        <v>-1.8897600000000239</v>
      </c>
      <c r="AM163" s="28" t="str">
        <f t="shared" si="72"/>
        <v>Bearish</v>
      </c>
      <c r="AN163" s="28" t="str">
        <f t="shared" si="77"/>
        <v>Bearish</v>
      </c>
      <c r="AO163">
        <f>IF(Z163&lt;&gt;"",Z163,"")</f>
        <v>4649.0205674999997</v>
      </c>
      <c r="AP163">
        <f>IF(AB163&lt;&gt;"",AB163,"")</f>
        <v>4615.2241158333327</v>
      </c>
      <c r="AQ163">
        <f t="shared" si="81"/>
        <v>6</v>
      </c>
      <c r="AR163" s="16">
        <f>IF(SLOPE($AO$146:$AO$157,$AQ$146:$AQ$157)&gt;0,MIN(3,ABS(SLOPE($AO$146:$AO$157,$AQ$146:$AQ$157))),IF(SLOPE($AO$146:$AO$157,$AQ$146:$AQ$157)&lt;-0.5,-0.5,0))</f>
        <v>0</v>
      </c>
      <c r="AS163" s="16">
        <f>IF(SLOPE($AP$146:$AP$157,$AQ$146:$AQ$157)&lt;0,MAX(-3,-ABS(SLOPE($AP$146:$AP$157,$AQ$146:$AQ$157))),IF(SLOPE($AP$146:$AP$157,$AQ$146:$AQ$157)&gt;0.5,0.5,0))</f>
        <v>-0.1188966666666926</v>
      </c>
      <c r="AT163" s="22">
        <f>($AO$158+(AR163*(AQ163-1)))</f>
        <v>4648.12428</v>
      </c>
      <c r="AU163" s="22">
        <f>($AP$158+(AS163*(AQ163-1)))</f>
        <v>4613.6094866666663</v>
      </c>
      <c r="AV163" s="18">
        <f>IF(AR163&gt;0,AT163+AR163,AT163)</f>
        <v>4648.12428</v>
      </c>
      <c r="AW163" s="18">
        <f>IF(AS163&lt;0,AU163+AS163,AU163)</f>
        <v>4613.4905899999994</v>
      </c>
      <c r="AY163">
        <f t="shared" si="82"/>
        <v>-0.89628749999974389</v>
      </c>
      <c r="AZ163">
        <f t="shared" si="83"/>
        <v>-1.7335258333332604</v>
      </c>
      <c r="BB163" s="19">
        <f t="shared" si="78"/>
        <v>1775438700</v>
      </c>
      <c r="BC163" s="19" t="str">
        <f t="shared" si="79"/>
        <v>XAUUSD</v>
      </c>
      <c r="BD163" s="19" t="str">
        <f t="shared" si="80"/>
        <v>M5</v>
      </c>
      <c r="BE163">
        <f>V163</f>
        <v>4632.1208216666664</v>
      </c>
      <c r="BF163">
        <f>W163</f>
        <v>4634.0105816666664</v>
      </c>
      <c r="BG163">
        <f>X163</f>
        <v>4634.6832100000001</v>
      </c>
      <c r="BH163">
        <f>Y163</f>
        <v>4635.2658199999996</v>
      </c>
      <c r="BI163">
        <f t="shared" si="84"/>
        <v>4648.12428</v>
      </c>
      <c r="BJ163">
        <f t="shared" si="85"/>
        <v>4613.4905899999994</v>
      </c>
    </row>
    <row r="164" spans="1:62" x14ac:dyDescent="0.55000000000000004">
      <c r="A164">
        <f>ALGLIB_SSA_XAUUSD!J164</f>
        <v>1775439000</v>
      </c>
      <c r="B164" t="str">
        <f>_xlfn.XLOOKUP($A164,ALGLIB_SSA_XAUUSD!$A$2:$A$1001,ALGLIB_SSA_XAUUSD!$B$2:$B$1001,"",0)</f>
        <v/>
      </c>
      <c r="C164" t="str">
        <f>_xlfn.XLOOKUP($A164,ALGLIB_SSA_XAUUSD!$A$2:$A$1001,ALGLIB_SSA_XAUUSD!$C$2:$C$1001,"",0)</f>
        <v/>
      </c>
      <c r="D164" s="1">
        <f>D158+(D170-D158)*6/12</f>
        <v>4637.0200000000004</v>
      </c>
      <c r="E164" s="1">
        <f>E158+(E170-E158)*6/12</f>
        <v>4632.4019399999997</v>
      </c>
      <c r="F164" s="1">
        <f>F158+(F170-F158)*6/12</f>
        <v>4634.01469</v>
      </c>
      <c r="G164" s="1">
        <f>G158+(G170-G158)*6/12</f>
        <v>4649.1998249999997</v>
      </c>
      <c r="H164" s="1">
        <f>H158+(H170-H158)*6/12</f>
        <v>4615.4281449999999</v>
      </c>
      <c r="I164" t="str">
        <f>_xlfn.XLOOKUP($A164,ALGLIB_SSA_XAUUSD!$J$2:$J$1001,ALGLIB_SSA_XAUUSD!$K$2:$K$1001,"",0)</f>
        <v>XAUUSD</v>
      </c>
      <c r="J164" t="str">
        <f>_xlfn.XLOOKUP($A164,ALGLIB_SSA_XAUUSD!$J$2:$J$1001,ALGLIB_SSA_XAUUSD!$L$2:$L$1001,"",0)</f>
        <v>M5</v>
      </c>
      <c r="K164">
        <f>_xlfn.XLOOKUP($A164,ALGLIB_SSA_XAUUSD!$J$2:$J$1001,ALGLIB_SSA_XAUUSD!$M$2:$M$1001,"",0)</f>
        <v>4628.82</v>
      </c>
      <c r="L164">
        <f>_xlfn.XLOOKUP($A164,ALGLIB_SSA_XAUUSD!$J$2:$J$1001,ALGLIB_SSA_XAUUSD!$N$2:$N$1001,"",0)</f>
        <v>4631.8258999999998</v>
      </c>
      <c r="M164">
        <f>_xlfn.XLOOKUP($A164,ALGLIB_SSA_XAUUSD!$J$2:$J$1001,ALGLIB_SSA_XAUUSD!$O$2:$O$1001,"",0)</f>
        <v>4633.5458600000002</v>
      </c>
      <c r="N164">
        <f>_xlfn.XLOOKUP($A164,ALGLIB_SSA_XAUUSD!$J$2:$J$1001,ALGLIB_SSA_XAUUSD!$P$2:$P$1001,"",0)</f>
        <v>4637.9871300000004</v>
      </c>
      <c r="O164">
        <f>_xlfn.XLOOKUP($A164,ALGLIB_SSA_XAUUSD!$J$2:$J$1001,ALGLIB_SSA_XAUUSD!$Q$2:$Q$1001,"",0)</f>
        <v>4626.8162499999999</v>
      </c>
      <c r="R164">
        <f t="shared" si="61"/>
        <v>1775439000</v>
      </c>
      <c r="S164" t="str">
        <f t="shared" si="62"/>
        <v>XAUUSD</v>
      </c>
      <c r="T164" t="str">
        <f t="shared" si="62"/>
        <v>M5</v>
      </c>
      <c r="U164">
        <f t="shared" si="62"/>
        <v>4628.82</v>
      </c>
      <c r="V164">
        <f t="shared" si="63"/>
        <v>4632.4019399999997</v>
      </c>
      <c r="W164">
        <f t="shared" si="63"/>
        <v>4634.01469</v>
      </c>
      <c r="X164">
        <f t="shared" si="64"/>
        <v>4631.8258999999998</v>
      </c>
      <c r="Y164">
        <f t="shared" si="64"/>
        <v>4633.5458600000002</v>
      </c>
      <c r="Z164">
        <f t="shared" si="65"/>
        <v>4649.1998249999997</v>
      </c>
      <c r="AA164">
        <f t="shared" si="66"/>
        <v>4637.9871300000004</v>
      </c>
      <c r="AB164">
        <f t="shared" si="67"/>
        <v>4615.4281449999999</v>
      </c>
      <c r="AC164">
        <f t="shared" si="68"/>
        <v>4626.8162499999999</v>
      </c>
      <c r="AF164">
        <f t="shared" si="73"/>
        <v>1775439000</v>
      </c>
      <c r="AG164" t="str">
        <f t="shared" si="74"/>
        <v>XAUUSD</v>
      </c>
      <c r="AH164" t="str">
        <f t="shared" si="75"/>
        <v>M5</v>
      </c>
      <c r="AI164" s="19">
        <f t="shared" si="69"/>
        <v>4628.82</v>
      </c>
      <c r="AJ164" s="19">
        <f t="shared" si="70"/>
        <v>4632.4019399999997</v>
      </c>
      <c r="AK164" s="19">
        <f t="shared" si="71"/>
        <v>4634.01469</v>
      </c>
      <c r="AL164" s="19">
        <f t="shared" si="76"/>
        <v>-1.6127500000002328</v>
      </c>
      <c r="AM164" s="28" t="str">
        <f t="shared" si="72"/>
        <v>Bearish</v>
      </c>
      <c r="AN164" s="28" t="str">
        <f t="shared" si="77"/>
        <v>Bearish</v>
      </c>
      <c r="AO164">
        <f>IF(Z164&lt;&gt;"",Z164,"")</f>
        <v>4649.1998249999997</v>
      </c>
      <c r="AP164">
        <f>IF(AB164&lt;&gt;"",AB164,"")</f>
        <v>4615.4281449999999</v>
      </c>
      <c r="AQ164">
        <f t="shared" si="81"/>
        <v>7</v>
      </c>
      <c r="AR164" s="16">
        <f>IF(SLOPE($AO$146:$AO$157,$AQ$146:$AQ$157)&gt;0,MIN(3,ABS(SLOPE($AO$146:$AO$157,$AQ$146:$AQ$157))),IF(SLOPE($AO$146:$AO$157,$AQ$146:$AQ$157)&lt;-0.5,-0.5,0))</f>
        <v>0</v>
      </c>
      <c r="AS164" s="16">
        <f>IF(SLOPE($AP$146:$AP$157,$AQ$146:$AQ$157)&lt;0,MAX(-3,-ABS(SLOPE($AP$146:$AP$157,$AQ$146:$AQ$157))),IF(SLOPE($AP$146:$AP$157,$AQ$146:$AQ$157)&gt;0.5,0.5,0))</f>
        <v>-0.1188966666666926</v>
      </c>
      <c r="AT164" s="22">
        <f>($AO$158+(AR164*(AQ164-1)))</f>
        <v>4648.12428</v>
      </c>
      <c r="AU164" s="22">
        <f>($AP$158+(AS164*(AQ164-1)))</f>
        <v>4613.4905899999994</v>
      </c>
      <c r="AV164" s="18">
        <f>IF(AR164&gt;0,AT164+AR164,AT164)</f>
        <v>4648.12428</v>
      </c>
      <c r="AW164" s="18">
        <f>IF(AS164&lt;0,AU164+AS164,AU164)</f>
        <v>4613.3716933333326</v>
      </c>
      <c r="AY164">
        <f t="shared" si="82"/>
        <v>-1.0755449999996927</v>
      </c>
      <c r="AZ164">
        <f t="shared" si="83"/>
        <v>-2.0564516666672716</v>
      </c>
      <c r="BB164" s="19">
        <f t="shared" si="78"/>
        <v>1775439000</v>
      </c>
      <c r="BC164" s="19" t="str">
        <f t="shared" si="79"/>
        <v>XAUUSD</v>
      </c>
      <c r="BD164" s="19" t="str">
        <f t="shared" si="80"/>
        <v>M5</v>
      </c>
      <c r="BE164">
        <f>V164</f>
        <v>4632.4019399999997</v>
      </c>
      <c r="BF164">
        <f>W164</f>
        <v>4634.01469</v>
      </c>
      <c r="BG164">
        <f>X164</f>
        <v>4631.8258999999998</v>
      </c>
      <c r="BH164">
        <f>Y164</f>
        <v>4633.5458600000002</v>
      </c>
      <c r="BI164">
        <f t="shared" si="84"/>
        <v>4648.12428</v>
      </c>
      <c r="BJ164">
        <f t="shared" si="85"/>
        <v>4613.3716933333326</v>
      </c>
    </row>
    <row r="165" spans="1:62" x14ac:dyDescent="0.55000000000000004">
      <c r="A165">
        <f>ALGLIB_SSA_XAUUSD!J165</f>
        <v>1775439300</v>
      </c>
      <c r="B165" t="str">
        <f>_xlfn.XLOOKUP($A165,ALGLIB_SSA_XAUUSD!$A$2:$A$1001,ALGLIB_SSA_XAUUSD!$B$2:$B$1001,"",0)</f>
        <v/>
      </c>
      <c r="C165" t="str">
        <f>_xlfn.XLOOKUP($A165,ALGLIB_SSA_XAUUSD!$A$2:$A$1001,ALGLIB_SSA_XAUUSD!$C$2:$C$1001,"",0)</f>
        <v/>
      </c>
      <c r="D165" s="1">
        <f>D158+(D170-D158)*7/12</f>
        <v>4638.8599999999997</v>
      </c>
      <c r="E165" s="1">
        <f>E158+(E170-E158)*7/12</f>
        <v>4632.6830583333331</v>
      </c>
      <c r="F165" s="1">
        <f>F158+(F170-F158)*7/12</f>
        <v>4634.0187983333335</v>
      </c>
      <c r="G165" s="1">
        <f>G158+(G170-G158)*7/12</f>
        <v>4649.3790825000005</v>
      </c>
      <c r="H165" s="1">
        <f>H158+(H170-H158)*7/12</f>
        <v>4615.632174166667</v>
      </c>
      <c r="I165" t="str">
        <f>_xlfn.XLOOKUP($A165,ALGLIB_SSA_XAUUSD!$J$2:$J$1001,ALGLIB_SSA_XAUUSD!$K$2:$K$1001,"",0)</f>
        <v>XAUUSD</v>
      </c>
      <c r="J165" t="str">
        <f>_xlfn.XLOOKUP($A165,ALGLIB_SSA_XAUUSD!$J$2:$J$1001,ALGLIB_SSA_XAUUSD!$L$2:$L$1001,"",0)</f>
        <v>M5</v>
      </c>
      <c r="K165">
        <f>_xlfn.XLOOKUP($A165,ALGLIB_SSA_XAUUSD!$J$2:$J$1001,ALGLIB_SSA_XAUUSD!$M$2:$M$1001,"",0)</f>
        <v>4635.1899999999996</v>
      </c>
      <c r="L165">
        <f>_xlfn.XLOOKUP($A165,ALGLIB_SSA_XAUUSD!$J$2:$J$1001,ALGLIB_SSA_XAUUSD!$N$2:$N$1001,"",0)</f>
        <v>4628.8602799999999</v>
      </c>
      <c r="M165">
        <f>_xlfn.XLOOKUP($A165,ALGLIB_SSA_XAUUSD!$J$2:$J$1001,ALGLIB_SSA_XAUUSD!$O$2:$O$1001,"",0)</f>
        <v>4631.2030699999996</v>
      </c>
      <c r="N165">
        <f>_xlfn.XLOOKUP($A165,ALGLIB_SSA_XAUUSD!$J$2:$J$1001,ALGLIB_SSA_XAUUSD!$P$2:$P$1001,"",0)</f>
        <v>4634.04061</v>
      </c>
      <c r="O165">
        <f>_xlfn.XLOOKUP($A165,ALGLIB_SSA_XAUUSD!$J$2:$J$1001,ALGLIB_SSA_XAUUSD!$Q$2:$Q$1001,"",0)</f>
        <v>4624.4709800000001</v>
      </c>
      <c r="R165">
        <f t="shared" si="61"/>
        <v>1775439300</v>
      </c>
      <c r="S165" t="str">
        <f t="shared" si="62"/>
        <v>XAUUSD</v>
      </c>
      <c r="T165" t="str">
        <f t="shared" si="62"/>
        <v>M5</v>
      </c>
      <c r="U165">
        <f t="shared" si="62"/>
        <v>4635.1899999999996</v>
      </c>
      <c r="V165">
        <f t="shared" si="63"/>
        <v>4632.6830583333331</v>
      </c>
      <c r="W165">
        <f t="shared" si="63"/>
        <v>4634.0187983333335</v>
      </c>
      <c r="X165">
        <f t="shared" si="64"/>
        <v>4628.8602799999999</v>
      </c>
      <c r="Y165">
        <f t="shared" si="64"/>
        <v>4631.2030699999996</v>
      </c>
      <c r="Z165">
        <f t="shared" si="65"/>
        <v>4649.3790825000005</v>
      </c>
      <c r="AA165">
        <f t="shared" si="66"/>
        <v>4634.04061</v>
      </c>
      <c r="AB165">
        <f t="shared" si="67"/>
        <v>4615.632174166667</v>
      </c>
      <c r="AC165">
        <f t="shared" si="68"/>
        <v>4624.4709800000001</v>
      </c>
      <c r="AF165">
        <f t="shared" si="73"/>
        <v>1775439300</v>
      </c>
      <c r="AG165" t="str">
        <f t="shared" si="74"/>
        <v>XAUUSD</v>
      </c>
      <c r="AH165" t="str">
        <f t="shared" si="75"/>
        <v>M5</v>
      </c>
      <c r="AI165" s="19">
        <f t="shared" si="69"/>
        <v>4635.1899999999996</v>
      </c>
      <c r="AJ165" s="19">
        <f t="shared" si="70"/>
        <v>4632.6830583333331</v>
      </c>
      <c r="AK165" s="19">
        <f t="shared" si="71"/>
        <v>4634.0187983333335</v>
      </c>
      <c r="AL165" s="19">
        <f t="shared" si="76"/>
        <v>-1.3357400000004418</v>
      </c>
      <c r="AM165" s="28" t="str">
        <f t="shared" si="72"/>
        <v>Bearish</v>
      </c>
      <c r="AN165" s="28" t="str">
        <f t="shared" si="77"/>
        <v>Bearish</v>
      </c>
      <c r="AO165">
        <f>IF(Z165&lt;&gt;"",Z165,"")</f>
        <v>4649.3790825000005</v>
      </c>
      <c r="AP165">
        <f>IF(AB165&lt;&gt;"",AB165,"")</f>
        <v>4615.632174166667</v>
      </c>
      <c r="AQ165">
        <f t="shared" si="81"/>
        <v>8</v>
      </c>
      <c r="AR165" s="16">
        <f>IF(SLOPE($AO$146:$AO$157,$AQ$146:$AQ$157)&gt;0,MIN(3,ABS(SLOPE($AO$146:$AO$157,$AQ$146:$AQ$157))),IF(SLOPE($AO$146:$AO$157,$AQ$146:$AQ$157)&lt;-0.5,-0.5,0))</f>
        <v>0</v>
      </c>
      <c r="AS165" s="16">
        <f>IF(SLOPE($AP$146:$AP$157,$AQ$146:$AQ$157)&lt;0,MAX(-3,-ABS(SLOPE($AP$146:$AP$157,$AQ$146:$AQ$157))),IF(SLOPE($AP$146:$AP$157,$AQ$146:$AQ$157)&gt;0.5,0.5,0))</f>
        <v>-0.1188966666666926</v>
      </c>
      <c r="AT165" s="22">
        <f>($AO$158+(AR165*(AQ165-1)))</f>
        <v>4648.12428</v>
      </c>
      <c r="AU165" s="22">
        <f>($AP$158+(AS165*(AQ165-1)))</f>
        <v>4613.3716933333326</v>
      </c>
      <c r="AV165" s="18">
        <f>IF(AR165&gt;0,AT165+AR165,AT165)</f>
        <v>4648.12428</v>
      </c>
      <c r="AW165" s="18">
        <f>IF(AS165&lt;0,AU165+AS165,AU165)</f>
        <v>4613.2527966666657</v>
      </c>
      <c r="AY165">
        <f t="shared" si="82"/>
        <v>-1.2548025000005509</v>
      </c>
      <c r="AZ165">
        <f t="shared" si="83"/>
        <v>-2.3793775000012829</v>
      </c>
      <c r="BB165" s="19">
        <f t="shared" si="78"/>
        <v>1775439300</v>
      </c>
      <c r="BC165" s="19" t="str">
        <f t="shared" si="79"/>
        <v>XAUUSD</v>
      </c>
      <c r="BD165" s="19" t="str">
        <f t="shared" si="80"/>
        <v>M5</v>
      </c>
      <c r="BE165">
        <f>V165</f>
        <v>4632.6830583333331</v>
      </c>
      <c r="BF165">
        <f>W165</f>
        <v>4634.0187983333335</v>
      </c>
      <c r="BG165">
        <f>X165</f>
        <v>4628.8602799999999</v>
      </c>
      <c r="BH165">
        <f>Y165</f>
        <v>4631.2030699999996</v>
      </c>
      <c r="BI165">
        <f t="shared" si="84"/>
        <v>4648.12428</v>
      </c>
      <c r="BJ165">
        <f t="shared" si="85"/>
        <v>4613.2527966666657</v>
      </c>
    </row>
    <row r="166" spans="1:62" x14ac:dyDescent="0.55000000000000004">
      <c r="A166">
        <f>ALGLIB_SSA_XAUUSD!J166</f>
        <v>1775439600</v>
      </c>
      <c r="B166" t="str">
        <f>_xlfn.XLOOKUP($A166,ALGLIB_SSA_XAUUSD!$A$2:$A$1001,ALGLIB_SSA_XAUUSD!$B$2:$B$1001,"",0)</f>
        <v/>
      </c>
      <c r="C166" t="str">
        <f>_xlfn.XLOOKUP($A166,ALGLIB_SSA_XAUUSD!$A$2:$A$1001,ALGLIB_SSA_XAUUSD!$C$2:$C$1001,"",0)</f>
        <v/>
      </c>
      <c r="D166" s="1">
        <f>D158+(D170-D158)*8/12</f>
        <v>4640.7</v>
      </c>
      <c r="E166" s="1">
        <f>E158+(E170-E158)*8/12</f>
        <v>4632.9641766666664</v>
      </c>
      <c r="F166" s="1">
        <f>F158+(F170-F158)*8/12</f>
        <v>4634.022906666667</v>
      </c>
      <c r="G166" s="1">
        <f>G158+(G170-G158)*8/12</f>
        <v>4649.5583400000005</v>
      </c>
      <c r="H166" s="1">
        <f>H158+(H170-H158)*8/12</f>
        <v>4615.8362033333333</v>
      </c>
      <c r="I166" t="str">
        <f>_xlfn.XLOOKUP($A166,ALGLIB_SSA_XAUUSD!$J$2:$J$1001,ALGLIB_SSA_XAUUSD!$K$2:$K$1001,"",0)</f>
        <v>XAUUSD</v>
      </c>
      <c r="J166" t="str">
        <f>_xlfn.XLOOKUP($A166,ALGLIB_SSA_XAUUSD!$J$2:$J$1001,ALGLIB_SSA_XAUUSD!$L$2:$L$1001,"",0)</f>
        <v>M5</v>
      </c>
      <c r="K166">
        <f>_xlfn.XLOOKUP($A166,ALGLIB_SSA_XAUUSD!$J$2:$J$1001,ALGLIB_SSA_XAUUSD!$M$2:$M$1001,"",0)</f>
        <v>4628.21</v>
      </c>
      <c r="L166">
        <f>_xlfn.XLOOKUP($A166,ALGLIB_SSA_XAUUSD!$J$2:$J$1001,ALGLIB_SSA_XAUUSD!$N$2:$N$1001,"",0)</f>
        <v>4626.3064599999998</v>
      </c>
      <c r="M166">
        <f>_xlfn.XLOOKUP($A166,ALGLIB_SSA_XAUUSD!$J$2:$J$1001,ALGLIB_SSA_XAUUSD!$O$2:$O$1001,"",0)</f>
        <v>4628.7547699999996</v>
      </c>
      <c r="N166">
        <f>_xlfn.XLOOKUP($A166,ALGLIB_SSA_XAUUSD!$J$2:$J$1001,ALGLIB_SSA_XAUUSD!$P$2:$P$1001,"",0)</f>
        <v>4630.4286899999997</v>
      </c>
      <c r="O166">
        <f>_xlfn.XLOOKUP($A166,ALGLIB_SSA_XAUUSD!$J$2:$J$1001,ALGLIB_SSA_XAUUSD!$Q$2:$Q$1001,"",0)</f>
        <v>4622.3483200000001</v>
      </c>
      <c r="R166">
        <f t="shared" si="61"/>
        <v>1775439600</v>
      </c>
      <c r="S166" t="str">
        <f t="shared" si="62"/>
        <v>XAUUSD</v>
      </c>
      <c r="T166" t="str">
        <f t="shared" si="62"/>
        <v>M5</v>
      </c>
      <c r="U166">
        <f t="shared" si="62"/>
        <v>4628.21</v>
      </c>
      <c r="V166">
        <f t="shared" si="63"/>
        <v>4632.9641766666664</v>
      </c>
      <c r="W166">
        <f t="shared" si="63"/>
        <v>4634.022906666667</v>
      </c>
      <c r="X166">
        <f t="shared" si="64"/>
        <v>4626.3064599999998</v>
      </c>
      <c r="Y166">
        <f t="shared" si="64"/>
        <v>4628.7547699999996</v>
      </c>
      <c r="Z166">
        <f t="shared" si="65"/>
        <v>4649.5583400000005</v>
      </c>
      <c r="AA166">
        <f t="shared" si="66"/>
        <v>4630.4286899999997</v>
      </c>
      <c r="AB166">
        <f t="shared" si="67"/>
        <v>4615.8362033333333</v>
      </c>
      <c r="AC166">
        <f t="shared" si="68"/>
        <v>4622.3483200000001</v>
      </c>
      <c r="AF166">
        <f t="shared" si="73"/>
        <v>1775439600</v>
      </c>
      <c r="AG166" t="str">
        <f t="shared" si="74"/>
        <v>XAUUSD</v>
      </c>
      <c r="AH166" t="str">
        <f t="shared" si="75"/>
        <v>M5</v>
      </c>
      <c r="AI166" s="19">
        <f t="shared" si="69"/>
        <v>4628.21</v>
      </c>
      <c r="AJ166" s="19">
        <f t="shared" si="70"/>
        <v>4632.9641766666664</v>
      </c>
      <c r="AK166" s="19">
        <f t="shared" si="71"/>
        <v>4634.022906666667</v>
      </c>
      <c r="AL166" s="19">
        <f t="shared" si="76"/>
        <v>-1.0587300000006508</v>
      </c>
      <c r="AM166" s="28" t="str">
        <f t="shared" si="72"/>
        <v>Bearish</v>
      </c>
      <c r="AN166" s="28" t="str">
        <f t="shared" si="77"/>
        <v>Bearish</v>
      </c>
      <c r="AO166">
        <f>IF(Z166&lt;&gt;"",Z166,"")</f>
        <v>4649.5583400000005</v>
      </c>
      <c r="AP166">
        <f>IF(AB166&lt;&gt;"",AB166,"")</f>
        <v>4615.8362033333333</v>
      </c>
      <c r="AQ166">
        <f t="shared" si="81"/>
        <v>9</v>
      </c>
      <c r="AR166" s="16">
        <f>IF(SLOPE($AO$146:$AO$157,$AQ$146:$AQ$157)&gt;0,MIN(3,ABS(SLOPE($AO$146:$AO$157,$AQ$146:$AQ$157))),IF(SLOPE($AO$146:$AO$157,$AQ$146:$AQ$157)&lt;-0.5,-0.5,0))</f>
        <v>0</v>
      </c>
      <c r="AS166" s="16">
        <f>IF(SLOPE($AP$146:$AP$157,$AQ$146:$AQ$157)&lt;0,MAX(-3,-ABS(SLOPE($AP$146:$AP$157,$AQ$146:$AQ$157))),IF(SLOPE($AP$146:$AP$157,$AQ$146:$AQ$157)&gt;0.5,0.5,0))</f>
        <v>-0.1188966666666926</v>
      </c>
      <c r="AT166" s="22">
        <f>($AO$158+(AR166*(AQ166-1)))</f>
        <v>4648.12428</v>
      </c>
      <c r="AU166" s="22">
        <f>($AP$158+(AS166*(AQ166-1)))</f>
        <v>4613.2527966666657</v>
      </c>
      <c r="AV166" s="18">
        <f>IF(AR166&gt;0,AT166+AR166,AT166)</f>
        <v>4648.12428</v>
      </c>
      <c r="AW166" s="18">
        <f>IF(AS166&lt;0,AU166+AS166,AU166)</f>
        <v>4613.1338999999989</v>
      </c>
      <c r="AY166">
        <f t="shared" si="82"/>
        <v>-1.4340600000004997</v>
      </c>
      <c r="AZ166">
        <f t="shared" si="83"/>
        <v>-2.7023033333343847</v>
      </c>
      <c r="BB166" s="19">
        <f t="shared" si="78"/>
        <v>1775439600</v>
      </c>
      <c r="BC166" s="19" t="str">
        <f t="shared" si="79"/>
        <v>XAUUSD</v>
      </c>
      <c r="BD166" s="19" t="str">
        <f t="shared" si="80"/>
        <v>M5</v>
      </c>
      <c r="BE166">
        <f>V166</f>
        <v>4632.9641766666664</v>
      </c>
      <c r="BF166">
        <f>W166</f>
        <v>4634.022906666667</v>
      </c>
      <c r="BG166">
        <f>X166</f>
        <v>4626.3064599999998</v>
      </c>
      <c r="BH166">
        <f>Y166</f>
        <v>4628.7547699999996</v>
      </c>
      <c r="BI166">
        <f t="shared" si="84"/>
        <v>4648.12428</v>
      </c>
      <c r="BJ166">
        <f t="shared" si="85"/>
        <v>4613.1338999999989</v>
      </c>
    </row>
    <row r="167" spans="1:62" x14ac:dyDescent="0.55000000000000004">
      <c r="A167">
        <f>ALGLIB_SSA_XAUUSD!J167</f>
        <v>1775439900</v>
      </c>
      <c r="B167" t="str">
        <f>_xlfn.XLOOKUP($A167,ALGLIB_SSA_XAUUSD!$A$2:$A$1001,ALGLIB_SSA_XAUUSD!$B$2:$B$1001,"",0)</f>
        <v/>
      </c>
      <c r="C167" t="str">
        <f>_xlfn.XLOOKUP($A167,ALGLIB_SSA_XAUUSD!$A$2:$A$1001,ALGLIB_SSA_XAUUSD!$C$2:$C$1001,"",0)</f>
        <v/>
      </c>
      <c r="D167" s="1">
        <f>D158+(D170-D158)*9/12</f>
        <v>4642.54</v>
      </c>
      <c r="E167" s="1">
        <f>E158+(E170-E158)*9/12</f>
        <v>4633.2452949999997</v>
      </c>
      <c r="F167" s="1">
        <f>F158+(F170-F158)*9/12</f>
        <v>4634.0270149999997</v>
      </c>
      <c r="G167" s="1">
        <f>G158+(G170-G158)*9/12</f>
        <v>4649.7375975000004</v>
      </c>
      <c r="H167" s="1">
        <f>H158+(H170-H158)*9/12</f>
        <v>4616.0402324999995</v>
      </c>
      <c r="I167" t="str">
        <f>_xlfn.XLOOKUP($A167,ALGLIB_SSA_XAUUSD!$J$2:$J$1001,ALGLIB_SSA_XAUUSD!$K$2:$K$1001,"",0)</f>
        <v>XAUUSD</v>
      </c>
      <c r="J167" t="str">
        <f>_xlfn.XLOOKUP($A167,ALGLIB_SSA_XAUUSD!$J$2:$J$1001,ALGLIB_SSA_XAUUSD!$L$2:$L$1001,"",0)</f>
        <v>M5</v>
      </c>
      <c r="K167">
        <f>_xlfn.XLOOKUP($A167,ALGLIB_SSA_XAUUSD!$J$2:$J$1001,ALGLIB_SSA_XAUUSD!$M$2:$M$1001,"",0)</f>
        <v>4623.55</v>
      </c>
      <c r="L167">
        <f>_xlfn.XLOOKUP($A167,ALGLIB_SSA_XAUUSD!$J$2:$J$1001,ALGLIB_SSA_XAUUSD!$N$2:$N$1001,"",0)</f>
        <v>4624.9736000000003</v>
      </c>
      <c r="M167">
        <f>_xlfn.XLOOKUP($A167,ALGLIB_SSA_XAUUSD!$J$2:$J$1001,ALGLIB_SSA_XAUUSD!$O$2:$O$1001,"",0)</f>
        <v>4626.8641799999996</v>
      </c>
      <c r="N167">
        <f>_xlfn.XLOOKUP($A167,ALGLIB_SSA_XAUUSD!$J$2:$J$1001,ALGLIB_SSA_XAUUSD!$P$2:$P$1001,"",0)</f>
        <v>4628.0294100000001</v>
      </c>
      <c r="O167">
        <f>_xlfn.XLOOKUP($A167,ALGLIB_SSA_XAUUSD!$J$2:$J$1001,ALGLIB_SSA_XAUUSD!$Q$2:$Q$1001,"",0)</f>
        <v>4621.0247900000004</v>
      </c>
      <c r="R167">
        <f t="shared" si="61"/>
        <v>1775439900</v>
      </c>
      <c r="S167" t="str">
        <f t="shared" si="62"/>
        <v>XAUUSD</v>
      </c>
      <c r="T167" t="str">
        <f t="shared" si="62"/>
        <v>M5</v>
      </c>
      <c r="U167">
        <f t="shared" si="62"/>
        <v>4623.55</v>
      </c>
      <c r="V167">
        <f t="shared" si="63"/>
        <v>4633.2452949999997</v>
      </c>
      <c r="W167">
        <f t="shared" si="63"/>
        <v>4634.0270149999997</v>
      </c>
      <c r="X167">
        <f t="shared" si="64"/>
        <v>4624.9736000000003</v>
      </c>
      <c r="Y167">
        <f t="shared" si="64"/>
        <v>4626.8641799999996</v>
      </c>
      <c r="Z167">
        <f t="shared" si="65"/>
        <v>4649.7375975000004</v>
      </c>
      <c r="AA167">
        <f t="shared" si="66"/>
        <v>4628.0294100000001</v>
      </c>
      <c r="AB167">
        <f t="shared" si="67"/>
        <v>4616.0402324999995</v>
      </c>
      <c r="AC167">
        <f t="shared" si="68"/>
        <v>4621.0247900000004</v>
      </c>
      <c r="AF167">
        <f t="shared" si="73"/>
        <v>1775439900</v>
      </c>
      <c r="AG167" t="str">
        <f t="shared" si="74"/>
        <v>XAUUSD</v>
      </c>
      <c r="AH167" t="str">
        <f t="shared" si="75"/>
        <v>M5</v>
      </c>
      <c r="AI167" s="19">
        <f t="shared" si="69"/>
        <v>4623.55</v>
      </c>
      <c r="AJ167" s="19">
        <f t="shared" si="70"/>
        <v>4633.2452949999997</v>
      </c>
      <c r="AK167" s="19">
        <f t="shared" si="71"/>
        <v>4634.0270149999997</v>
      </c>
      <c r="AL167" s="19">
        <f t="shared" si="76"/>
        <v>-0.78171999999995023</v>
      </c>
      <c r="AM167" s="28" t="str">
        <f t="shared" si="72"/>
        <v>Bearish</v>
      </c>
      <c r="AN167" s="28" t="str">
        <f t="shared" si="77"/>
        <v>Bearish</v>
      </c>
      <c r="AO167">
        <f>IF(Z167&lt;&gt;"",Z167,"")</f>
        <v>4649.7375975000004</v>
      </c>
      <c r="AP167">
        <f>IF(AB167&lt;&gt;"",AB167,"")</f>
        <v>4616.0402324999995</v>
      </c>
      <c r="AQ167">
        <f t="shared" si="81"/>
        <v>10</v>
      </c>
      <c r="AR167" s="16">
        <f>IF(SLOPE($AO$146:$AO$157,$AQ$146:$AQ$157)&gt;0,MIN(3,ABS(SLOPE($AO$146:$AO$157,$AQ$146:$AQ$157))),IF(SLOPE($AO$146:$AO$157,$AQ$146:$AQ$157)&lt;-0.5,-0.5,0))</f>
        <v>0</v>
      </c>
      <c r="AS167" s="16">
        <f>IF(SLOPE($AP$146:$AP$157,$AQ$146:$AQ$157)&lt;0,MAX(-3,-ABS(SLOPE($AP$146:$AP$157,$AQ$146:$AQ$157))),IF(SLOPE($AP$146:$AP$157,$AQ$146:$AQ$157)&gt;0.5,0.5,0))</f>
        <v>-0.1188966666666926</v>
      </c>
      <c r="AT167" s="22">
        <f>($AO$158+(AR167*(AQ167-1)))</f>
        <v>4648.12428</v>
      </c>
      <c r="AU167" s="22">
        <f>($AP$158+(AS167*(AQ167-1)))</f>
        <v>4613.1338999999989</v>
      </c>
      <c r="AV167" s="18">
        <f>IF(AR167&gt;0,AT167+AR167,AT167)</f>
        <v>4648.12428</v>
      </c>
      <c r="AW167" s="18">
        <f>IF(AS167&lt;0,AU167+AS167,AU167)</f>
        <v>4613.0150033333321</v>
      </c>
      <c r="AY167">
        <f t="shared" si="82"/>
        <v>-1.6133175000004485</v>
      </c>
      <c r="AZ167">
        <f t="shared" si="83"/>
        <v>-3.0252291666674864</v>
      </c>
      <c r="BB167" s="19">
        <f t="shared" si="78"/>
        <v>1775439900</v>
      </c>
      <c r="BC167" s="19" t="str">
        <f t="shared" si="79"/>
        <v>XAUUSD</v>
      </c>
      <c r="BD167" s="19" t="str">
        <f t="shared" si="80"/>
        <v>M5</v>
      </c>
      <c r="BE167">
        <f>V167</f>
        <v>4633.2452949999997</v>
      </c>
      <c r="BF167">
        <f>W167</f>
        <v>4634.0270149999997</v>
      </c>
      <c r="BG167">
        <f>X167</f>
        <v>4624.9736000000003</v>
      </c>
      <c r="BH167">
        <f>Y167</f>
        <v>4626.8641799999996</v>
      </c>
      <c r="BI167">
        <f t="shared" si="84"/>
        <v>4648.12428</v>
      </c>
      <c r="BJ167">
        <f t="shared" si="85"/>
        <v>4613.0150033333321</v>
      </c>
    </row>
    <row r="168" spans="1:62" x14ac:dyDescent="0.55000000000000004">
      <c r="A168">
        <f>ALGLIB_SSA_XAUUSD!J168</f>
        <v>1775440200</v>
      </c>
      <c r="B168" t="str">
        <f>_xlfn.XLOOKUP($A168,ALGLIB_SSA_XAUUSD!$A$2:$A$1001,ALGLIB_SSA_XAUUSD!$B$2:$B$1001,"",0)</f>
        <v/>
      </c>
      <c r="C168" t="str">
        <f>_xlfn.XLOOKUP($A168,ALGLIB_SSA_XAUUSD!$A$2:$A$1001,ALGLIB_SSA_XAUUSD!$C$2:$C$1001,"",0)</f>
        <v/>
      </c>
      <c r="D168" s="1">
        <f>D158+(D170-D158)*10/12</f>
        <v>4644.38</v>
      </c>
      <c r="E168" s="1">
        <f>E158+(E170-E158)*10/12</f>
        <v>4633.526413333333</v>
      </c>
      <c r="F168" s="1">
        <f>F158+(F170-F158)*10/12</f>
        <v>4634.0311233333332</v>
      </c>
      <c r="G168" s="1">
        <f>G158+(G170-G158)*10/12</f>
        <v>4649.9168550000004</v>
      </c>
      <c r="H168" s="1">
        <f>H158+(H170-H158)*10/12</f>
        <v>4616.2442616666667</v>
      </c>
      <c r="I168" t="str">
        <f>_xlfn.XLOOKUP($A168,ALGLIB_SSA_XAUUSD!$J$2:$J$1001,ALGLIB_SSA_XAUUSD!$K$2:$K$1001,"",0)</f>
        <v>XAUUSD</v>
      </c>
      <c r="J168" t="str">
        <f>_xlfn.XLOOKUP($A168,ALGLIB_SSA_XAUUSD!$J$2:$J$1001,ALGLIB_SSA_XAUUSD!$L$2:$L$1001,"",0)</f>
        <v>M5</v>
      </c>
      <c r="K168">
        <f>_xlfn.XLOOKUP($A168,ALGLIB_SSA_XAUUSD!$J$2:$J$1001,ALGLIB_SSA_XAUUSD!$M$2:$M$1001,"",0)</f>
        <v>4626.3599999999997</v>
      </c>
      <c r="L168">
        <f>_xlfn.XLOOKUP($A168,ALGLIB_SSA_XAUUSD!$J$2:$J$1001,ALGLIB_SSA_XAUUSD!$N$2:$N$1001,"",0)</f>
        <v>4625.4562400000004</v>
      </c>
      <c r="M168">
        <f>_xlfn.XLOOKUP($A168,ALGLIB_SSA_XAUUSD!$J$2:$J$1001,ALGLIB_SSA_XAUUSD!$O$2:$O$1001,"",0)</f>
        <v>4626.16021</v>
      </c>
      <c r="N168">
        <f>_xlfn.XLOOKUP($A168,ALGLIB_SSA_XAUUSD!$J$2:$J$1001,ALGLIB_SSA_XAUUSD!$P$2:$P$1001,"",0)</f>
        <v>4627.6728800000001</v>
      </c>
      <c r="O168">
        <f>_xlfn.XLOOKUP($A168,ALGLIB_SSA_XAUUSD!$J$2:$J$1001,ALGLIB_SSA_XAUUSD!$Q$2:$Q$1001,"",0)</f>
        <v>4620.9570899999999</v>
      </c>
      <c r="R168">
        <f t="shared" si="61"/>
        <v>1775440200</v>
      </c>
      <c r="S168" t="str">
        <f t="shared" si="62"/>
        <v>XAUUSD</v>
      </c>
      <c r="T168" t="str">
        <f t="shared" si="62"/>
        <v>M5</v>
      </c>
      <c r="U168">
        <f t="shared" si="62"/>
        <v>4626.3599999999997</v>
      </c>
      <c r="V168">
        <f t="shared" si="63"/>
        <v>4633.526413333333</v>
      </c>
      <c r="W168">
        <f t="shared" si="63"/>
        <v>4634.0311233333332</v>
      </c>
      <c r="X168">
        <f t="shared" si="64"/>
        <v>4625.4562400000004</v>
      </c>
      <c r="Y168">
        <f t="shared" si="64"/>
        <v>4626.16021</v>
      </c>
      <c r="Z168">
        <f t="shared" si="65"/>
        <v>4649.9168550000004</v>
      </c>
      <c r="AA168">
        <f t="shared" si="66"/>
        <v>4627.6728800000001</v>
      </c>
      <c r="AB168">
        <f t="shared" si="67"/>
        <v>4616.2442616666667</v>
      </c>
      <c r="AC168">
        <f t="shared" si="68"/>
        <v>4620.9570899999999</v>
      </c>
      <c r="AF168">
        <f t="shared" si="73"/>
        <v>1775440200</v>
      </c>
      <c r="AG168" t="str">
        <f t="shared" si="74"/>
        <v>XAUUSD</v>
      </c>
      <c r="AH168" t="str">
        <f t="shared" si="75"/>
        <v>M5</v>
      </c>
      <c r="AI168" s="19">
        <f t="shared" si="69"/>
        <v>4626.3599999999997</v>
      </c>
      <c r="AJ168" s="19">
        <f t="shared" si="70"/>
        <v>4633.526413333333</v>
      </c>
      <c r="AK168" s="19">
        <f t="shared" si="71"/>
        <v>4634.0311233333332</v>
      </c>
      <c r="AL168" s="19">
        <f t="shared" si="76"/>
        <v>-0.5047100000001592</v>
      </c>
      <c r="AM168" s="28" t="str">
        <f t="shared" si="72"/>
        <v>Bearish</v>
      </c>
      <c r="AN168" s="28" t="str">
        <f t="shared" si="77"/>
        <v>Bearish</v>
      </c>
      <c r="AO168">
        <f>IF(Z168&lt;&gt;"",Z168,"")</f>
        <v>4649.9168550000004</v>
      </c>
      <c r="AP168">
        <f>IF(AB168&lt;&gt;"",AB168,"")</f>
        <v>4616.2442616666667</v>
      </c>
      <c r="AQ168">
        <f t="shared" si="81"/>
        <v>11</v>
      </c>
      <c r="AR168" s="16">
        <f>IF(SLOPE($AO$146:$AO$157,$AQ$146:$AQ$157)&gt;0,MIN(3,ABS(SLOPE($AO$146:$AO$157,$AQ$146:$AQ$157))),IF(SLOPE($AO$146:$AO$157,$AQ$146:$AQ$157)&lt;-0.5,-0.5,0))</f>
        <v>0</v>
      </c>
      <c r="AS168" s="16">
        <f>IF(SLOPE($AP$146:$AP$157,$AQ$146:$AQ$157)&lt;0,MAX(-3,-ABS(SLOPE($AP$146:$AP$157,$AQ$146:$AQ$157))),IF(SLOPE($AP$146:$AP$157,$AQ$146:$AQ$157)&gt;0.5,0.5,0))</f>
        <v>-0.1188966666666926</v>
      </c>
      <c r="AT168" s="22">
        <f>($AO$158+(AR168*(AQ168-1)))</f>
        <v>4648.12428</v>
      </c>
      <c r="AU168" s="22">
        <f>($AP$158+(AS168*(AQ168-1)))</f>
        <v>4613.015003333333</v>
      </c>
      <c r="AV168" s="18">
        <f>IF(AR168&gt;0,AT168+AR168,AT168)</f>
        <v>4648.12428</v>
      </c>
      <c r="AW168" s="18">
        <f>IF(AS168&lt;0,AU168+AS168,AU168)</f>
        <v>4612.8961066666661</v>
      </c>
      <c r="AY168">
        <f t="shared" si="82"/>
        <v>-1.7925750000003973</v>
      </c>
      <c r="AZ168">
        <f t="shared" si="83"/>
        <v>-3.3481550000005882</v>
      </c>
      <c r="BB168" s="19">
        <f t="shared" si="78"/>
        <v>1775440200</v>
      </c>
      <c r="BC168" s="19" t="str">
        <f t="shared" si="79"/>
        <v>XAUUSD</v>
      </c>
      <c r="BD168" s="19" t="str">
        <f t="shared" si="80"/>
        <v>M5</v>
      </c>
      <c r="BE168">
        <f>V168</f>
        <v>4633.526413333333</v>
      </c>
      <c r="BF168">
        <f>W168</f>
        <v>4634.0311233333332</v>
      </c>
      <c r="BG168">
        <f>X168</f>
        <v>4625.4562400000004</v>
      </c>
      <c r="BH168">
        <f>Y168</f>
        <v>4626.16021</v>
      </c>
      <c r="BI168">
        <f t="shared" si="84"/>
        <v>4648.12428</v>
      </c>
      <c r="BJ168">
        <f t="shared" si="85"/>
        <v>4612.8961066666661</v>
      </c>
    </row>
    <row r="169" spans="1:62" x14ac:dyDescent="0.55000000000000004">
      <c r="A169">
        <f>ALGLIB_SSA_XAUUSD!J169</f>
        <v>1775440500</v>
      </c>
      <c r="B169" t="str">
        <f>_xlfn.XLOOKUP($A169,ALGLIB_SSA_XAUUSD!$A$2:$A$1001,ALGLIB_SSA_XAUUSD!$B$2:$B$1001,"",0)</f>
        <v/>
      </c>
      <c r="C169" t="str">
        <f>_xlfn.XLOOKUP($A169,ALGLIB_SSA_XAUUSD!$A$2:$A$1001,ALGLIB_SSA_XAUUSD!$C$2:$C$1001,"",0)</f>
        <v/>
      </c>
      <c r="D169" s="1">
        <f>D158+(D170-D158)*11/12</f>
        <v>4646.22</v>
      </c>
      <c r="E169" s="1">
        <f>E158+(E170-E158)*11/12</f>
        <v>4633.8075316666664</v>
      </c>
      <c r="F169" s="1">
        <f>F158+(F170-F158)*11/12</f>
        <v>4634.0352316666667</v>
      </c>
      <c r="G169" s="1">
        <f>G158+(G170-G158)*11/12</f>
        <v>4650.0961125000003</v>
      </c>
      <c r="H169" s="1">
        <f>H158+(H170-H158)*11/12</f>
        <v>4616.4482908333339</v>
      </c>
      <c r="I169" t="str">
        <f>_xlfn.XLOOKUP($A169,ALGLIB_SSA_XAUUSD!$J$2:$J$1001,ALGLIB_SSA_XAUUSD!$K$2:$K$1001,"",0)</f>
        <v>XAUUSD</v>
      </c>
      <c r="J169" t="str">
        <f>_xlfn.XLOOKUP($A169,ALGLIB_SSA_XAUUSD!$J$2:$J$1001,ALGLIB_SSA_XAUUSD!$L$2:$L$1001,"",0)</f>
        <v>M5</v>
      </c>
      <c r="K169">
        <f>_xlfn.XLOOKUP($A169,ALGLIB_SSA_XAUUSD!$J$2:$J$1001,ALGLIB_SSA_XAUUSD!$M$2:$M$1001,"",0)</f>
        <v>4625.9799999999996</v>
      </c>
      <c r="L169">
        <f>_xlfn.XLOOKUP($A169,ALGLIB_SSA_XAUUSD!$J$2:$J$1001,ALGLIB_SSA_XAUUSD!$N$2:$N$1001,"",0)</f>
        <v>4627.8990000000003</v>
      </c>
      <c r="M169">
        <f>_xlfn.XLOOKUP($A169,ALGLIB_SSA_XAUUSD!$J$2:$J$1001,ALGLIB_SSA_XAUUSD!$O$2:$O$1001,"",0)</f>
        <v>4627.0296099999996</v>
      </c>
      <c r="N169">
        <f>_xlfn.XLOOKUP($A169,ALGLIB_SSA_XAUUSD!$J$2:$J$1001,ALGLIB_SSA_XAUUSD!$P$2:$P$1001,"",0)</f>
        <v>4629.77016</v>
      </c>
      <c r="O169">
        <f>_xlfn.XLOOKUP($A169,ALGLIB_SSA_XAUUSD!$J$2:$J$1001,ALGLIB_SSA_XAUUSD!$Q$2:$Q$1001,"",0)</f>
        <v>4622.4919600000003</v>
      </c>
      <c r="R169">
        <f t="shared" si="61"/>
        <v>1775440500</v>
      </c>
      <c r="S169" t="str">
        <f t="shared" si="62"/>
        <v>XAUUSD</v>
      </c>
      <c r="T169" t="str">
        <f t="shared" si="62"/>
        <v>M5</v>
      </c>
      <c r="U169">
        <f t="shared" si="62"/>
        <v>4625.9799999999996</v>
      </c>
      <c r="V169">
        <f t="shared" si="63"/>
        <v>4633.8075316666664</v>
      </c>
      <c r="W169">
        <f t="shared" si="63"/>
        <v>4634.0352316666667</v>
      </c>
      <c r="X169">
        <f t="shared" si="64"/>
        <v>4627.8990000000003</v>
      </c>
      <c r="Y169">
        <f t="shared" si="64"/>
        <v>4627.0296099999996</v>
      </c>
      <c r="Z169">
        <f t="shared" si="65"/>
        <v>4650.0961125000003</v>
      </c>
      <c r="AA169">
        <f t="shared" si="66"/>
        <v>4629.77016</v>
      </c>
      <c r="AB169">
        <f t="shared" si="67"/>
        <v>4616.4482908333339</v>
      </c>
      <c r="AC169">
        <f t="shared" si="68"/>
        <v>4622.4919600000003</v>
      </c>
      <c r="AF169">
        <f t="shared" si="73"/>
        <v>1775440500</v>
      </c>
      <c r="AG169" t="str">
        <f t="shared" si="74"/>
        <v>XAUUSD</v>
      </c>
      <c r="AH169" t="str">
        <f t="shared" si="75"/>
        <v>M5</v>
      </c>
      <c r="AI169" s="19">
        <f t="shared" si="69"/>
        <v>4625.9799999999996</v>
      </c>
      <c r="AJ169" s="19">
        <f t="shared" si="70"/>
        <v>4633.8075316666664</v>
      </c>
      <c r="AK169" s="19">
        <f t="shared" si="71"/>
        <v>4634.0352316666667</v>
      </c>
      <c r="AL169" s="19">
        <f t="shared" si="76"/>
        <v>-0.22770000000036816</v>
      </c>
      <c r="AM169" s="28" t="str">
        <f t="shared" si="72"/>
        <v>Bearish</v>
      </c>
      <c r="AN169" s="28" t="str">
        <f t="shared" si="77"/>
        <v>Bearish</v>
      </c>
      <c r="AO169">
        <f>IF(Z169&lt;&gt;"",Z169,"")</f>
        <v>4650.0961125000003</v>
      </c>
      <c r="AP169">
        <f>IF(AB169&lt;&gt;"",AB169,"")</f>
        <v>4616.4482908333339</v>
      </c>
      <c r="AQ169">
        <f t="shared" si="81"/>
        <v>12</v>
      </c>
      <c r="AR169" s="16">
        <f>IF(SLOPE($AO$146:$AO$157,$AQ$146:$AQ$157)&gt;0,MIN(3,ABS(SLOPE($AO$146:$AO$157,$AQ$146:$AQ$157))),IF(SLOPE($AO$146:$AO$157,$AQ$146:$AQ$157)&lt;-0.5,-0.5,0))</f>
        <v>0</v>
      </c>
      <c r="AS169" s="16">
        <f>IF(SLOPE($AP$146:$AP$157,$AQ$146:$AQ$157)&lt;0,MAX(-3,-ABS(SLOPE($AP$146:$AP$157,$AQ$146:$AQ$157))),IF(SLOPE($AP$146:$AP$157,$AQ$146:$AQ$157)&gt;0.5,0.5,0))</f>
        <v>-0.1188966666666926</v>
      </c>
      <c r="AT169" s="22">
        <f>($AO$158+(AR169*(AQ169-1)))</f>
        <v>4648.12428</v>
      </c>
      <c r="AU169" s="22">
        <f>($AP$158+(AS169*(AQ169-1)))</f>
        <v>4612.8961066666661</v>
      </c>
      <c r="AV169" s="18">
        <f>IF(AR169&gt;0,AT169+AR169,AT169)</f>
        <v>4648.12428</v>
      </c>
      <c r="AW169" s="18">
        <f>IF(AS169&lt;0,AU169+AS169,AU169)</f>
        <v>4612.7772099999993</v>
      </c>
      <c r="AY169">
        <f t="shared" si="82"/>
        <v>-1.971832500000346</v>
      </c>
      <c r="AZ169">
        <f t="shared" si="83"/>
        <v>-3.6710808333345994</v>
      </c>
      <c r="BB169" s="19">
        <f t="shared" si="78"/>
        <v>1775440500</v>
      </c>
      <c r="BC169" s="19" t="str">
        <f t="shared" si="79"/>
        <v>XAUUSD</v>
      </c>
      <c r="BD169" s="19" t="str">
        <f t="shared" si="80"/>
        <v>M5</v>
      </c>
      <c r="BE169">
        <f>V169</f>
        <v>4633.8075316666664</v>
      </c>
      <c r="BF169">
        <f>W169</f>
        <v>4634.0352316666667</v>
      </c>
      <c r="BG169">
        <f>X169</f>
        <v>4627.8990000000003</v>
      </c>
      <c r="BH169">
        <f>Y169</f>
        <v>4627.0296099999996</v>
      </c>
      <c r="BI169">
        <f t="shared" si="84"/>
        <v>4648.12428</v>
      </c>
      <c r="BJ169">
        <f t="shared" si="85"/>
        <v>4612.7772099999993</v>
      </c>
    </row>
    <row r="170" spans="1:62" x14ac:dyDescent="0.55000000000000004">
      <c r="A170">
        <f>ALGLIB_SSA_XAUUSD!J170</f>
        <v>1775440800</v>
      </c>
      <c r="B170" t="str">
        <f>_xlfn.XLOOKUP($A170,ALGLIB_SSA_XAUUSD!$A$2:$A$1001,ALGLIB_SSA_XAUUSD!$B$2:$B$1001,"",0)</f>
        <v>XAUUSD</v>
      </c>
      <c r="C170" t="str">
        <f>_xlfn.XLOOKUP($A170,ALGLIB_SSA_XAUUSD!$A$2:$A$1001,ALGLIB_SSA_XAUUSD!$C$2:$C$1001,"",0)</f>
        <v>H1</v>
      </c>
      <c r="D170" s="2">
        <f>_xlfn.XLOOKUP($A170,ALGLIB_SSA_XAUUSD!$A$2:$A$1001,ALGLIB_SSA_XAUUSD!$D$2:$D$1001,"",0)</f>
        <v>4648.0600000000004</v>
      </c>
      <c r="E170" s="2">
        <f>_xlfn.XLOOKUP($A170,ALGLIB_SSA_XAUUSD!$A$2:$A$1001,ALGLIB_SSA_XAUUSD!$E$2:$E$1001,"",0)</f>
        <v>4634.0886499999997</v>
      </c>
      <c r="F170" s="2">
        <f>_xlfn.XLOOKUP($A170,ALGLIB_SSA_XAUUSD!$A$2:$A$1001,ALGLIB_SSA_XAUUSD!$F$2:$F$1001,"",0)</f>
        <v>4634.0393400000003</v>
      </c>
      <c r="G170" s="2">
        <f>_xlfn.XLOOKUP($A170,ALGLIB_SSA_XAUUSD!$A$2:$A$1001,ALGLIB_SSA_XAUUSD!$G$2:$G$1001,"",0)</f>
        <v>4650.2753700000003</v>
      </c>
      <c r="H170" s="2">
        <f>_xlfn.XLOOKUP($A170,ALGLIB_SSA_XAUUSD!$A$2:$A$1001,ALGLIB_SSA_XAUUSD!$H$2:$H$1001,"",0)</f>
        <v>4616.6523200000001</v>
      </c>
      <c r="I170" t="str">
        <f>_xlfn.XLOOKUP($A170,ALGLIB_SSA_XAUUSD!$J$2:$J$1001,ALGLIB_SSA_XAUUSD!$K$2:$K$1001,"",0)</f>
        <v>XAUUSD</v>
      </c>
      <c r="J170" t="str">
        <f>_xlfn.XLOOKUP($A170,ALGLIB_SSA_XAUUSD!$J$2:$J$1001,ALGLIB_SSA_XAUUSD!$L$2:$L$1001,"",0)</f>
        <v>M5</v>
      </c>
      <c r="K170">
        <f>_xlfn.XLOOKUP($A170,ALGLIB_SSA_XAUUSD!$J$2:$J$1001,ALGLIB_SSA_XAUUSD!$M$2:$M$1001,"",0)</f>
        <v>4629.6000000000004</v>
      </c>
      <c r="L170">
        <f>_xlfn.XLOOKUP($A170,ALGLIB_SSA_XAUUSD!$J$2:$J$1001,ALGLIB_SSA_XAUUSD!$N$2:$N$1001,"",0)</f>
        <v>4632.2258899999997</v>
      </c>
      <c r="M170">
        <f>_xlfn.XLOOKUP($A170,ALGLIB_SSA_XAUUSD!$J$2:$J$1001,ALGLIB_SSA_XAUUSD!$O$2:$O$1001,"",0)</f>
        <v>4629.6277499999997</v>
      </c>
      <c r="N170">
        <f>_xlfn.XLOOKUP($A170,ALGLIB_SSA_XAUUSD!$J$2:$J$1001,ALGLIB_SSA_XAUUSD!$P$2:$P$1001,"",0)</f>
        <v>4634.2308800000001</v>
      </c>
      <c r="O170">
        <f>_xlfn.XLOOKUP($A170,ALGLIB_SSA_XAUUSD!$J$2:$J$1001,ALGLIB_SSA_XAUUSD!$Q$2:$Q$1001,"",0)</f>
        <v>4625.71144</v>
      </c>
      <c r="R170">
        <f t="shared" si="61"/>
        <v>1775440800</v>
      </c>
      <c r="S170" t="str">
        <f t="shared" si="62"/>
        <v>XAUUSD</v>
      </c>
      <c r="T170" t="str">
        <f t="shared" si="62"/>
        <v>M5</v>
      </c>
      <c r="U170">
        <f t="shared" si="62"/>
        <v>4629.6000000000004</v>
      </c>
      <c r="V170">
        <f t="shared" si="63"/>
        <v>4634.0886499999997</v>
      </c>
      <c r="W170">
        <f t="shared" si="63"/>
        <v>4634.0393400000003</v>
      </c>
      <c r="X170">
        <f t="shared" si="64"/>
        <v>4632.2258899999997</v>
      </c>
      <c r="Y170">
        <f t="shared" si="64"/>
        <v>4629.6277499999997</v>
      </c>
      <c r="Z170">
        <f t="shared" si="65"/>
        <v>4650.2753700000003</v>
      </c>
      <c r="AA170">
        <f t="shared" si="66"/>
        <v>4634.2308800000001</v>
      </c>
      <c r="AB170">
        <f t="shared" si="67"/>
        <v>4616.6523200000001</v>
      </c>
      <c r="AC170">
        <f t="shared" si="68"/>
        <v>4625.71144</v>
      </c>
      <c r="AF170">
        <f t="shared" si="73"/>
        <v>1775440800</v>
      </c>
      <c r="AG170" t="str">
        <f t="shared" si="74"/>
        <v>XAUUSD</v>
      </c>
      <c r="AH170" t="str">
        <f t="shared" si="75"/>
        <v>M5</v>
      </c>
      <c r="AI170" s="19">
        <f t="shared" si="69"/>
        <v>4629.6000000000004</v>
      </c>
      <c r="AJ170" s="19">
        <f t="shared" si="70"/>
        <v>4634.0886499999997</v>
      </c>
      <c r="AK170" s="19">
        <f t="shared" si="71"/>
        <v>4634.0393400000003</v>
      </c>
      <c r="AL170" s="19">
        <f t="shared" si="76"/>
        <v>4.9309999999422871E-2</v>
      </c>
      <c r="AM170" s="28" t="str">
        <f t="shared" si="72"/>
        <v>Bullish</v>
      </c>
      <c r="AN170" s="28" t="str">
        <f t="shared" si="77"/>
        <v>Bullish</v>
      </c>
      <c r="AO170">
        <f>IF(Z170&lt;&gt;"",Z170,"")</f>
        <v>4650.2753700000003</v>
      </c>
      <c r="AP170">
        <f>IF(AB170&lt;&gt;"",AB170,"")</f>
        <v>4616.6523200000001</v>
      </c>
      <c r="AQ170">
        <f t="shared" si="81"/>
        <v>1</v>
      </c>
      <c r="AR170" s="17">
        <f>IF(SLOPE($AO$158:$AO$169,$AQ$158:$AQ$169)&gt;0,MIN(3,ABS(SLOPE($AO$158:$AO$169,$AQ$158:$AQ$169))),IF(SLOPE($AO$158:$AO$169,$AQ$158:$AQ$169)&lt;-0.5,-0.5,0))</f>
        <v>0.17925750000006008</v>
      </c>
      <c r="AS170" s="17">
        <f>IF(SLOPE($AP$158:$AP$169,$AQ$158:$AQ$169)&lt;0,MAX(-3,-ABS(SLOPE($AP$158:$AP$169,$AQ$158:$AQ$169))),IF(SLOPE($AP$158:$AP$169,$AQ$158:$AQ$169)&gt;0.5,0.5,0))</f>
        <v>0</v>
      </c>
      <c r="AT170" s="10">
        <f>($AO$170+(AR170*(AQ170-1)))</f>
        <v>4650.2753700000003</v>
      </c>
      <c r="AU170" s="10">
        <f>($AP$170+(AS170*(AQ170-1)))</f>
        <v>4616.6523200000001</v>
      </c>
      <c r="AV170" s="18">
        <f>IF(AR170&gt;0,AT170+AR170,AT170)</f>
        <v>4650.4546275000002</v>
      </c>
      <c r="AW170" s="18">
        <f>IF(AS170&lt;0,AU170+AS170,AU170)</f>
        <v>4616.6523200000001</v>
      </c>
      <c r="AY170">
        <f t="shared" si="82"/>
        <v>0.17925749999994878</v>
      </c>
      <c r="AZ170">
        <f t="shared" si="83"/>
        <v>0</v>
      </c>
      <c r="BB170" s="19">
        <f t="shared" si="78"/>
        <v>1775440800</v>
      </c>
      <c r="BC170" s="19" t="str">
        <f t="shared" si="79"/>
        <v>XAUUSD</v>
      </c>
      <c r="BD170" s="19" t="str">
        <f t="shared" si="80"/>
        <v>M5</v>
      </c>
      <c r="BE170">
        <f>V170</f>
        <v>4634.0886499999997</v>
      </c>
      <c r="BF170">
        <f>W170</f>
        <v>4634.0393400000003</v>
      </c>
      <c r="BG170">
        <f>X170</f>
        <v>4632.2258899999997</v>
      </c>
      <c r="BH170">
        <f>Y170</f>
        <v>4629.6277499999997</v>
      </c>
      <c r="BI170">
        <f t="shared" si="84"/>
        <v>4650.4546275000002</v>
      </c>
      <c r="BJ170">
        <f t="shared" si="85"/>
        <v>4616.6523200000001</v>
      </c>
    </row>
    <row r="171" spans="1:62" x14ac:dyDescent="0.55000000000000004">
      <c r="A171">
        <f>ALGLIB_SSA_XAUUSD!J171</f>
        <v>1775441100</v>
      </c>
      <c r="B171" t="str">
        <f>_xlfn.XLOOKUP($A171,ALGLIB_SSA_XAUUSD!$A$2:$A$1001,ALGLIB_SSA_XAUUSD!$B$2:$B$1001,"",0)</f>
        <v/>
      </c>
      <c r="C171" t="str">
        <f>_xlfn.XLOOKUP($A171,ALGLIB_SSA_XAUUSD!$A$2:$A$1001,ALGLIB_SSA_XAUUSD!$C$2:$C$1001,"",0)</f>
        <v/>
      </c>
      <c r="D171" s="1">
        <f>D170+(D182-D170)*1/12</f>
        <v>4647.4341666666669</v>
      </c>
      <c r="E171" s="1">
        <f>E170+(E182-E170)*1/12</f>
        <v>4634.6451716666661</v>
      </c>
      <c r="F171" s="1">
        <f>F170+(F182-F170)*1/12</f>
        <v>4634.3196550000002</v>
      </c>
      <c r="G171" s="1">
        <f>G170+(G182-G170)*1/12</f>
        <v>4650.6509716666669</v>
      </c>
      <c r="H171" s="1">
        <f>H170+(H182-H170)*1/12</f>
        <v>4617.1747974999998</v>
      </c>
      <c r="I171" t="str">
        <f>_xlfn.XLOOKUP($A171,ALGLIB_SSA_XAUUSD!$J$2:$J$1001,ALGLIB_SSA_XAUUSD!$K$2:$K$1001,"",0)</f>
        <v>XAUUSD</v>
      </c>
      <c r="J171" t="str">
        <f>_xlfn.XLOOKUP($A171,ALGLIB_SSA_XAUUSD!$J$2:$J$1001,ALGLIB_SSA_XAUUSD!$L$2:$L$1001,"",0)</f>
        <v>M5</v>
      </c>
      <c r="K171">
        <f>_xlfn.XLOOKUP($A171,ALGLIB_SSA_XAUUSD!$J$2:$J$1001,ALGLIB_SSA_XAUUSD!$M$2:$M$1001,"",0)</f>
        <v>4632.28</v>
      </c>
      <c r="L171">
        <f>_xlfn.XLOOKUP($A171,ALGLIB_SSA_XAUUSD!$J$2:$J$1001,ALGLIB_SSA_XAUUSD!$N$2:$N$1001,"",0)</f>
        <v>4637.9561000000003</v>
      </c>
      <c r="M171">
        <f>_xlfn.XLOOKUP($A171,ALGLIB_SSA_XAUUSD!$J$2:$J$1001,ALGLIB_SSA_XAUUSD!$O$2:$O$1001,"",0)</f>
        <v>4633.7919300000003</v>
      </c>
      <c r="N171">
        <f>_xlfn.XLOOKUP($A171,ALGLIB_SSA_XAUUSD!$J$2:$J$1001,ALGLIB_SSA_XAUUSD!$P$2:$P$1001,"",0)</f>
        <v>4640.5057100000004</v>
      </c>
      <c r="O171">
        <f>_xlfn.XLOOKUP($A171,ALGLIB_SSA_XAUUSD!$J$2:$J$1001,ALGLIB_SSA_XAUUSD!$Q$2:$Q$1001,"",0)</f>
        <v>4630.4324500000002</v>
      </c>
      <c r="R171">
        <f t="shared" si="61"/>
        <v>1775441100</v>
      </c>
      <c r="S171" t="str">
        <f t="shared" si="62"/>
        <v>XAUUSD</v>
      </c>
      <c r="T171" t="str">
        <f t="shared" si="62"/>
        <v>M5</v>
      </c>
      <c r="U171">
        <f t="shared" si="62"/>
        <v>4632.28</v>
      </c>
      <c r="V171">
        <f t="shared" si="63"/>
        <v>4634.6451716666661</v>
      </c>
      <c r="W171">
        <f t="shared" si="63"/>
        <v>4634.3196550000002</v>
      </c>
      <c r="X171">
        <f t="shared" si="64"/>
        <v>4637.9561000000003</v>
      </c>
      <c r="Y171">
        <f t="shared" si="64"/>
        <v>4633.7919300000003</v>
      </c>
      <c r="Z171">
        <f t="shared" si="65"/>
        <v>4650.6509716666669</v>
      </c>
      <c r="AA171">
        <f t="shared" si="66"/>
        <v>4640.5057100000004</v>
      </c>
      <c r="AB171">
        <f t="shared" si="67"/>
        <v>4617.1747974999998</v>
      </c>
      <c r="AC171">
        <f t="shared" si="68"/>
        <v>4630.4324500000002</v>
      </c>
      <c r="AF171">
        <f t="shared" si="73"/>
        <v>1775441100</v>
      </c>
      <c r="AG171" t="str">
        <f t="shared" si="74"/>
        <v>XAUUSD</v>
      </c>
      <c r="AH171" t="str">
        <f t="shared" si="75"/>
        <v>M5</v>
      </c>
      <c r="AI171" s="19">
        <f t="shared" si="69"/>
        <v>4632.28</v>
      </c>
      <c r="AJ171" s="19">
        <f t="shared" si="70"/>
        <v>4634.6451716666661</v>
      </c>
      <c r="AK171" s="19">
        <f t="shared" si="71"/>
        <v>4634.3196550000002</v>
      </c>
      <c r="AL171" s="19">
        <f t="shared" si="76"/>
        <v>0.32551666666586243</v>
      </c>
      <c r="AM171" s="28" t="str">
        <f t="shared" si="72"/>
        <v>Bullish</v>
      </c>
      <c r="AN171" s="28" t="str">
        <f t="shared" si="77"/>
        <v>Bullish</v>
      </c>
      <c r="AO171">
        <f>IF(Z171&lt;&gt;"",Z171,"")</f>
        <v>4650.6509716666669</v>
      </c>
      <c r="AP171">
        <f>IF(AB171&lt;&gt;"",AB171,"")</f>
        <v>4617.1747974999998</v>
      </c>
      <c r="AQ171">
        <f t="shared" si="81"/>
        <v>2</v>
      </c>
      <c r="AR171" s="16">
        <f>IF(SLOPE($AO$158:$AO$169,$AQ$158:$AQ$169)&gt;0,MIN(3,ABS(SLOPE($AO$158:$AO$169,$AQ$158:$AQ$169))),IF(SLOPE($AO$158:$AO$169,$AQ$158:$AQ$169)&lt;-0.5,-0.5,0))</f>
        <v>0.17925750000006008</v>
      </c>
      <c r="AS171" s="16">
        <f>IF(SLOPE($AP$158:$AP$169,$AQ$158:$AQ$169)&lt;0,MAX(-3,-ABS(SLOPE($AP$158:$AP$169,$AQ$158:$AQ$169))),IF(SLOPE($AP$158:$AP$169,$AQ$158:$AQ$169)&gt;0.5,0.5,0))</f>
        <v>0</v>
      </c>
      <c r="AT171" s="22">
        <f>($AO$170+(AR171*(AQ171-1)))</f>
        <v>4650.4546275000002</v>
      </c>
      <c r="AU171" s="22">
        <f>($AP$170+(AS171*(AQ171-1)))</f>
        <v>4616.6523200000001</v>
      </c>
      <c r="AV171" s="18">
        <f>IF(AR171&gt;0,AT171+AR171,AT171)</f>
        <v>4650.6338850000002</v>
      </c>
      <c r="AW171" s="18">
        <f>IF(AS171&lt;0,AU171+AS171,AU171)</f>
        <v>4616.6523200000001</v>
      </c>
      <c r="AY171">
        <f t="shared" si="82"/>
        <v>-1.7086666666727979E-2</v>
      </c>
      <c r="AZ171">
        <f t="shared" si="83"/>
        <v>-0.52247749999969528</v>
      </c>
      <c r="BB171" s="19">
        <f t="shared" si="78"/>
        <v>1775441100</v>
      </c>
      <c r="BC171" s="19" t="str">
        <f t="shared" si="79"/>
        <v>XAUUSD</v>
      </c>
      <c r="BD171" s="19" t="str">
        <f t="shared" si="80"/>
        <v>M5</v>
      </c>
      <c r="BE171">
        <f>V171</f>
        <v>4634.6451716666661</v>
      </c>
      <c r="BF171">
        <f>W171</f>
        <v>4634.3196550000002</v>
      </c>
      <c r="BG171">
        <f>X171</f>
        <v>4637.9561000000003</v>
      </c>
      <c r="BH171">
        <f>Y171</f>
        <v>4633.7919300000003</v>
      </c>
      <c r="BI171">
        <f t="shared" si="84"/>
        <v>4650.6338850000002</v>
      </c>
      <c r="BJ171">
        <f t="shared" si="85"/>
        <v>4616.6523200000001</v>
      </c>
    </row>
    <row r="172" spans="1:62" x14ac:dyDescent="0.55000000000000004">
      <c r="A172">
        <f>ALGLIB_SSA_XAUUSD!J172</f>
        <v>1775441400</v>
      </c>
      <c r="B172" t="str">
        <f>_xlfn.XLOOKUP($A172,ALGLIB_SSA_XAUUSD!$A$2:$A$1001,ALGLIB_SSA_XAUUSD!$B$2:$B$1001,"",0)</f>
        <v/>
      </c>
      <c r="C172" t="str">
        <f>_xlfn.XLOOKUP($A172,ALGLIB_SSA_XAUUSD!$A$2:$A$1001,ALGLIB_SSA_XAUUSD!$C$2:$C$1001,"",0)</f>
        <v/>
      </c>
      <c r="D172" s="1">
        <f>D170+(D182-D170)*2/12</f>
        <v>4646.8083333333334</v>
      </c>
      <c r="E172" s="1">
        <f>E170+(E182-E170)*2/12</f>
        <v>4635.2016933333334</v>
      </c>
      <c r="F172" s="1">
        <f>F170+(F182-F170)*2/12</f>
        <v>4634.5999700000002</v>
      </c>
      <c r="G172" s="1">
        <f>G170+(G182-G170)*2/12</f>
        <v>4651.0265733333335</v>
      </c>
      <c r="H172" s="1">
        <f>H170+(H182-H170)*2/12</f>
        <v>4617.6972750000004</v>
      </c>
      <c r="I172" t="str">
        <f>_xlfn.XLOOKUP($A172,ALGLIB_SSA_XAUUSD!$J$2:$J$1001,ALGLIB_SSA_XAUUSD!$K$2:$K$1001,"",0)</f>
        <v>XAUUSD</v>
      </c>
      <c r="J172" t="str">
        <f>_xlfn.XLOOKUP($A172,ALGLIB_SSA_XAUUSD!$J$2:$J$1001,ALGLIB_SSA_XAUUSD!$L$2:$L$1001,"",0)</f>
        <v>M5</v>
      </c>
      <c r="K172">
        <f>_xlfn.XLOOKUP($A172,ALGLIB_SSA_XAUUSD!$J$2:$J$1001,ALGLIB_SSA_XAUUSD!$M$2:$M$1001,"",0)</f>
        <v>4636.2700000000004</v>
      </c>
      <c r="L172">
        <f>_xlfn.XLOOKUP($A172,ALGLIB_SSA_XAUUSD!$J$2:$J$1001,ALGLIB_SSA_XAUUSD!$N$2:$N$1001,"",0)</f>
        <v>4644.42148</v>
      </c>
      <c r="M172">
        <f>_xlfn.XLOOKUP($A172,ALGLIB_SSA_XAUUSD!$J$2:$J$1001,ALGLIB_SSA_XAUUSD!$O$2:$O$1001,"",0)</f>
        <v>4639.1067000000003</v>
      </c>
      <c r="N172">
        <f>_xlfn.XLOOKUP($A172,ALGLIB_SSA_XAUUSD!$J$2:$J$1001,ALGLIB_SSA_XAUUSD!$P$2:$P$1001,"",0)</f>
        <v>4647.7893299999996</v>
      </c>
      <c r="O172">
        <f>_xlfn.XLOOKUP($A172,ALGLIB_SSA_XAUUSD!$J$2:$J$1001,ALGLIB_SSA_XAUUSD!$Q$2:$Q$1001,"",0)</f>
        <v>4636.1905500000003</v>
      </c>
      <c r="R172">
        <f t="shared" si="61"/>
        <v>1775441400</v>
      </c>
      <c r="S172" t="str">
        <f t="shared" si="62"/>
        <v>XAUUSD</v>
      </c>
      <c r="T172" t="str">
        <f t="shared" si="62"/>
        <v>M5</v>
      </c>
      <c r="U172">
        <f t="shared" si="62"/>
        <v>4636.2700000000004</v>
      </c>
      <c r="V172">
        <f t="shared" si="63"/>
        <v>4635.2016933333334</v>
      </c>
      <c r="W172">
        <f t="shared" si="63"/>
        <v>4634.5999700000002</v>
      </c>
      <c r="X172">
        <f t="shared" si="64"/>
        <v>4644.42148</v>
      </c>
      <c r="Y172">
        <f t="shared" si="64"/>
        <v>4639.1067000000003</v>
      </c>
      <c r="Z172">
        <f t="shared" si="65"/>
        <v>4651.0265733333335</v>
      </c>
      <c r="AA172">
        <f t="shared" si="66"/>
        <v>4647.7893299999996</v>
      </c>
      <c r="AB172">
        <f t="shared" si="67"/>
        <v>4617.6972750000004</v>
      </c>
      <c r="AC172">
        <f t="shared" si="68"/>
        <v>4636.1905500000003</v>
      </c>
      <c r="AF172">
        <f t="shared" si="73"/>
        <v>1775441400</v>
      </c>
      <c r="AG172" t="str">
        <f t="shared" si="74"/>
        <v>XAUUSD</v>
      </c>
      <c r="AH172" t="str">
        <f t="shared" si="75"/>
        <v>M5</v>
      </c>
      <c r="AI172" s="19">
        <f t="shared" si="69"/>
        <v>4636.2700000000004</v>
      </c>
      <c r="AJ172" s="19">
        <f t="shared" si="70"/>
        <v>4635.2016933333334</v>
      </c>
      <c r="AK172" s="19">
        <f t="shared" si="71"/>
        <v>4634.5999700000002</v>
      </c>
      <c r="AL172" s="19">
        <f t="shared" si="76"/>
        <v>0.60172333333321149</v>
      </c>
      <c r="AM172" s="28" t="str">
        <f t="shared" si="72"/>
        <v>Bullish</v>
      </c>
      <c r="AN172" s="28" t="str">
        <f t="shared" si="77"/>
        <v>Bullish</v>
      </c>
      <c r="AO172">
        <f>IF(Z172&lt;&gt;"",Z172,"")</f>
        <v>4651.0265733333335</v>
      </c>
      <c r="AP172">
        <f>IF(AB172&lt;&gt;"",AB172,"")</f>
        <v>4617.6972750000004</v>
      </c>
      <c r="AQ172">
        <f t="shared" si="81"/>
        <v>3</v>
      </c>
      <c r="AR172" s="16">
        <f>IF(SLOPE($AO$158:$AO$169,$AQ$158:$AQ$169)&gt;0,MIN(3,ABS(SLOPE($AO$158:$AO$169,$AQ$158:$AQ$169))),IF(SLOPE($AO$158:$AO$169,$AQ$158:$AQ$169)&lt;-0.5,-0.5,0))</f>
        <v>0.17925750000006008</v>
      </c>
      <c r="AS172" s="16">
        <f>IF(SLOPE($AP$158:$AP$169,$AQ$158:$AQ$169)&lt;0,MAX(-3,-ABS(SLOPE($AP$158:$AP$169,$AQ$158:$AQ$169))),IF(SLOPE($AP$158:$AP$169,$AQ$158:$AQ$169)&gt;0.5,0.5,0))</f>
        <v>0</v>
      </c>
      <c r="AT172" s="22">
        <f>($AO$170+(AR172*(AQ172-1)))</f>
        <v>4650.6338850000002</v>
      </c>
      <c r="AU172" s="22">
        <f>($AP$170+(AS172*(AQ172-1)))</f>
        <v>4616.6523200000001</v>
      </c>
      <c r="AV172" s="18">
        <f>IF(AR172&gt;0,AT172+AR172,AT172)</f>
        <v>4650.8131425000001</v>
      </c>
      <c r="AW172" s="18">
        <f>IF(AS172&lt;0,AU172+AS172,AU172)</f>
        <v>4616.6523200000001</v>
      </c>
      <c r="AY172">
        <f t="shared" si="82"/>
        <v>-0.21343083333340473</v>
      </c>
      <c r="AZ172">
        <f t="shared" si="83"/>
        <v>-1.0449550000003001</v>
      </c>
      <c r="BB172" s="19">
        <f t="shared" si="78"/>
        <v>1775441400</v>
      </c>
      <c r="BC172" s="19" t="str">
        <f t="shared" si="79"/>
        <v>XAUUSD</v>
      </c>
      <c r="BD172" s="19" t="str">
        <f t="shared" si="80"/>
        <v>M5</v>
      </c>
      <c r="BE172">
        <f>V172</f>
        <v>4635.2016933333334</v>
      </c>
      <c r="BF172">
        <f>W172</f>
        <v>4634.5999700000002</v>
      </c>
      <c r="BG172">
        <f>X172</f>
        <v>4644.42148</v>
      </c>
      <c r="BH172">
        <f>Y172</f>
        <v>4639.1067000000003</v>
      </c>
      <c r="BI172">
        <f t="shared" si="84"/>
        <v>4650.8131425000001</v>
      </c>
      <c r="BJ172">
        <f t="shared" si="85"/>
        <v>4616.6523200000001</v>
      </c>
    </row>
    <row r="173" spans="1:62" x14ac:dyDescent="0.55000000000000004">
      <c r="A173">
        <f>ALGLIB_SSA_XAUUSD!J173</f>
        <v>1775441700</v>
      </c>
      <c r="B173" t="str">
        <f>_xlfn.XLOOKUP($A173,ALGLIB_SSA_XAUUSD!$A$2:$A$1001,ALGLIB_SSA_XAUUSD!$B$2:$B$1001,"",0)</f>
        <v/>
      </c>
      <c r="C173" t="str">
        <f>_xlfn.XLOOKUP($A173,ALGLIB_SSA_XAUUSD!$A$2:$A$1001,ALGLIB_SSA_XAUUSD!$C$2:$C$1001,"",0)</f>
        <v/>
      </c>
      <c r="D173" s="1">
        <f>D170+(D182-D170)*3/12</f>
        <v>4646.1825000000008</v>
      </c>
      <c r="E173" s="1">
        <f>E170+(E182-E170)*3/12</f>
        <v>4635.7582149999998</v>
      </c>
      <c r="F173" s="1">
        <f>F170+(F182-F170)*3/12</f>
        <v>4634.8802850000002</v>
      </c>
      <c r="G173" s="1">
        <f>G170+(G182-G170)*3/12</f>
        <v>4651.4021750000002</v>
      </c>
      <c r="H173" s="1">
        <f>H170+(H182-H170)*3/12</f>
        <v>4618.2197525000001</v>
      </c>
      <c r="I173" t="str">
        <f>_xlfn.XLOOKUP($A173,ALGLIB_SSA_XAUUSD!$J$2:$J$1001,ALGLIB_SSA_XAUUSD!$K$2:$K$1001,"",0)</f>
        <v>XAUUSD</v>
      </c>
      <c r="J173" t="str">
        <f>_xlfn.XLOOKUP($A173,ALGLIB_SSA_XAUUSD!$J$2:$J$1001,ALGLIB_SSA_XAUUSD!$L$2:$L$1001,"",0)</f>
        <v>M5</v>
      </c>
      <c r="K173">
        <f>_xlfn.XLOOKUP($A173,ALGLIB_SSA_XAUUSD!$J$2:$J$1001,ALGLIB_SSA_XAUUSD!$M$2:$M$1001,"",0)</f>
        <v>4663.26</v>
      </c>
      <c r="L173">
        <f>_xlfn.XLOOKUP($A173,ALGLIB_SSA_XAUUSD!$J$2:$J$1001,ALGLIB_SSA_XAUUSD!$N$2:$N$1001,"",0)</f>
        <v>4650.7967399999998</v>
      </c>
      <c r="M173">
        <f>_xlfn.XLOOKUP($A173,ALGLIB_SSA_XAUUSD!$J$2:$J$1001,ALGLIB_SSA_XAUUSD!$O$2:$O$1001,"",0)</f>
        <v>4644.95172</v>
      </c>
      <c r="N173">
        <f>_xlfn.XLOOKUP($A173,ALGLIB_SSA_XAUUSD!$J$2:$J$1001,ALGLIB_SSA_XAUUSD!$P$2:$P$1001,"",0)</f>
        <v>4655.0013099999996</v>
      </c>
      <c r="O173">
        <f>_xlfn.XLOOKUP($A173,ALGLIB_SSA_XAUUSD!$J$2:$J$1001,ALGLIB_SSA_XAUUSD!$Q$2:$Q$1001,"",0)</f>
        <v>4642.3179899999996</v>
      </c>
      <c r="R173">
        <f t="shared" si="61"/>
        <v>1775441700</v>
      </c>
      <c r="S173" t="str">
        <f t="shared" si="62"/>
        <v>XAUUSD</v>
      </c>
      <c r="T173" t="str">
        <f t="shared" si="62"/>
        <v>M5</v>
      </c>
      <c r="U173">
        <f t="shared" si="62"/>
        <v>4663.26</v>
      </c>
      <c r="V173">
        <f t="shared" si="63"/>
        <v>4635.7582149999998</v>
      </c>
      <c r="W173">
        <f t="shared" si="63"/>
        <v>4634.8802850000002</v>
      </c>
      <c r="X173">
        <f t="shared" si="64"/>
        <v>4650.7967399999998</v>
      </c>
      <c r="Y173">
        <f t="shared" si="64"/>
        <v>4644.95172</v>
      </c>
      <c r="Z173">
        <f t="shared" si="65"/>
        <v>4651.4021750000002</v>
      </c>
      <c r="AA173">
        <f t="shared" si="66"/>
        <v>4655.0013099999996</v>
      </c>
      <c r="AB173">
        <f t="shared" si="67"/>
        <v>4618.2197525000001</v>
      </c>
      <c r="AC173">
        <f t="shared" si="68"/>
        <v>4642.3179899999996</v>
      </c>
      <c r="AF173">
        <f t="shared" si="73"/>
        <v>1775441700</v>
      </c>
      <c r="AG173" t="str">
        <f t="shared" si="74"/>
        <v>XAUUSD</v>
      </c>
      <c r="AH173" t="str">
        <f t="shared" si="75"/>
        <v>M5</v>
      </c>
      <c r="AI173" s="19">
        <f t="shared" si="69"/>
        <v>4663.26</v>
      </c>
      <c r="AJ173" s="19">
        <f t="shared" si="70"/>
        <v>4635.7582149999998</v>
      </c>
      <c r="AK173" s="19">
        <f t="shared" si="71"/>
        <v>4634.8802850000002</v>
      </c>
      <c r="AL173" s="19">
        <f t="shared" si="76"/>
        <v>0.87792999999965105</v>
      </c>
      <c r="AM173" s="28" t="str">
        <f t="shared" si="72"/>
        <v>Bullish</v>
      </c>
      <c r="AN173" s="28" t="str">
        <f t="shared" si="77"/>
        <v>Bullish</v>
      </c>
      <c r="AO173">
        <f>IF(Z173&lt;&gt;"",Z173,"")</f>
        <v>4651.4021750000002</v>
      </c>
      <c r="AP173">
        <f>IF(AB173&lt;&gt;"",AB173,"")</f>
        <v>4618.2197525000001</v>
      </c>
      <c r="AQ173">
        <f t="shared" si="81"/>
        <v>4</v>
      </c>
      <c r="AR173" s="16">
        <f>IF(SLOPE($AO$158:$AO$169,$AQ$158:$AQ$169)&gt;0,MIN(3,ABS(SLOPE($AO$158:$AO$169,$AQ$158:$AQ$169))),IF(SLOPE($AO$158:$AO$169,$AQ$158:$AQ$169)&lt;-0.5,-0.5,0))</f>
        <v>0.17925750000006008</v>
      </c>
      <c r="AS173" s="16">
        <f>IF(SLOPE($AP$158:$AP$169,$AQ$158:$AQ$169)&lt;0,MAX(-3,-ABS(SLOPE($AP$158:$AP$169,$AQ$158:$AQ$169))),IF(SLOPE($AP$158:$AP$169,$AQ$158:$AQ$169)&gt;0.5,0.5,0))</f>
        <v>0</v>
      </c>
      <c r="AT173" s="22">
        <f>($AO$170+(AR173*(AQ173-1)))</f>
        <v>4650.8131425000001</v>
      </c>
      <c r="AU173" s="22">
        <f>($AP$170+(AS173*(AQ173-1)))</f>
        <v>4616.6523200000001</v>
      </c>
      <c r="AV173" s="18">
        <f>IF(AR173&gt;0,AT173+AR173,AT173)</f>
        <v>4650.9924000000001</v>
      </c>
      <c r="AW173" s="18">
        <f>IF(AS173&lt;0,AU173+AS173,AU173)</f>
        <v>4616.6523200000001</v>
      </c>
      <c r="AY173">
        <f t="shared" si="82"/>
        <v>-0.40977500000008149</v>
      </c>
      <c r="AZ173">
        <f t="shared" si="83"/>
        <v>-1.5674324999999953</v>
      </c>
      <c r="BB173" s="19">
        <f t="shared" si="78"/>
        <v>1775441700</v>
      </c>
      <c r="BC173" s="19" t="str">
        <f t="shared" si="79"/>
        <v>XAUUSD</v>
      </c>
      <c r="BD173" s="19" t="str">
        <f t="shared" si="80"/>
        <v>M5</v>
      </c>
      <c r="BE173">
        <f>V173</f>
        <v>4635.7582149999998</v>
      </c>
      <c r="BF173">
        <f>W173</f>
        <v>4634.8802850000002</v>
      </c>
      <c r="BG173">
        <f>X173</f>
        <v>4650.7967399999998</v>
      </c>
      <c r="BH173">
        <f>Y173</f>
        <v>4644.95172</v>
      </c>
      <c r="BI173">
        <f t="shared" si="84"/>
        <v>4650.9924000000001</v>
      </c>
      <c r="BJ173">
        <f t="shared" si="85"/>
        <v>4616.6523200000001</v>
      </c>
    </row>
    <row r="174" spans="1:62" x14ac:dyDescent="0.55000000000000004">
      <c r="A174">
        <f>ALGLIB_SSA_XAUUSD!J174</f>
        <v>1775442000</v>
      </c>
      <c r="B174" t="str">
        <f>_xlfn.XLOOKUP($A174,ALGLIB_SSA_XAUUSD!$A$2:$A$1001,ALGLIB_SSA_XAUUSD!$B$2:$B$1001,"",0)</f>
        <v/>
      </c>
      <c r="C174" t="str">
        <f>_xlfn.XLOOKUP($A174,ALGLIB_SSA_XAUUSD!$A$2:$A$1001,ALGLIB_SSA_XAUUSD!$C$2:$C$1001,"",0)</f>
        <v/>
      </c>
      <c r="D174" s="1">
        <f>D170+(D182-D170)*4/12</f>
        <v>4645.5566666666673</v>
      </c>
      <c r="E174" s="1">
        <f>E170+(E182-E170)*4/12</f>
        <v>4636.3147366666662</v>
      </c>
      <c r="F174" s="1">
        <f>F170+(F182-F170)*4/12</f>
        <v>4635.1606000000002</v>
      </c>
      <c r="G174" s="1">
        <f>G170+(G182-G170)*4/12</f>
        <v>4651.7777766666668</v>
      </c>
      <c r="H174" s="1">
        <f>H170+(H182-H170)*4/12</f>
        <v>4618.7422299999998</v>
      </c>
      <c r="I174" t="str">
        <f>_xlfn.XLOOKUP($A174,ALGLIB_SSA_XAUUSD!$J$2:$J$1001,ALGLIB_SSA_XAUUSD!$K$2:$K$1001,"",0)</f>
        <v>XAUUSD</v>
      </c>
      <c r="J174" t="str">
        <f>_xlfn.XLOOKUP($A174,ALGLIB_SSA_XAUUSD!$J$2:$J$1001,ALGLIB_SSA_XAUUSD!$L$2:$L$1001,"",0)</f>
        <v>M5</v>
      </c>
      <c r="K174">
        <f>_xlfn.XLOOKUP($A174,ALGLIB_SSA_XAUUSD!$J$2:$J$1001,ALGLIB_SSA_XAUUSD!$M$2:$M$1001,"",0)</f>
        <v>4665.33</v>
      </c>
      <c r="L174">
        <f>_xlfn.XLOOKUP($A174,ALGLIB_SSA_XAUUSD!$J$2:$J$1001,ALGLIB_SSA_XAUUSD!$N$2:$N$1001,"",0)</f>
        <v>4655.6768199999997</v>
      </c>
      <c r="M174">
        <f>_xlfn.XLOOKUP($A174,ALGLIB_SSA_XAUUSD!$J$2:$J$1001,ALGLIB_SSA_XAUUSD!$O$2:$O$1001,"",0)</f>
        <v>4650.3142699999999</v>
      </c>
      <c r="N174">
        <f>_xlfn.XLOOKUP($A174,ALGLIB_SSA_XAUUSD!$J$2:$J$1001,ALGLIB_SSA_XAUUSD!$P$2:$P$1001,"",0)</f>
        <v>4660.6690399999998</v>
      </c>
      <c r="O174">
        <f>_xlfn.XLOOKUP($A174,ALGLIB_SSA_XAUUSD!$J$2:$J$1001,ALGLIB_SSA_XAUUSD!$Q$2:$Q$1001,"",0)</f>
        <v>4648.0223400000004</v>
      </c>
      <c r="R174">
        <f t="shared" si="61"/>
        <v>1775442000</v>
      </c>
      <c r="S174" t="str">
        <f t="shared" si="62"/>
        <v>XAUUSD</v>
      </c>
      <c r="T174" t="str">
        <f t="shared" si="62"/>
        <v>M5</v>
      </c>
      <c r="U174">
        <f t="shared" si="62"/>
        <v>4665.33</v>
      </c>
      <c r="V174">
        <f t="shared" si="63"/>
        <v>4636.3147366666662</v>
      </c>
      <c r="W174">
        <f t="shared" si="63"/>
        <v>4635.1606000000002</v>
      </c>
      <c r="X174">
        <f t="shared" si="64"/>
        <v>4655.6768199999997</v>
      </c>
      <c r="Y174">
        <f t="shared" si="64"/>
        <v>4650.3142699999999</v>
      </c>
      <c r="Z174">
        <f t="shared" si="65"/>
        <v>4651.7777766666668</v>
      </c>
      <c r="AA174">
        <f t="shared" si="66"/>
        <v>4660.6690399999998</v>
      </c>
      <c r="AB174">
        <f t="shared" si="67"/>
        <v>4618.7422299999998</v>
      </c>
      <c r="AC174">
        <f t="shared" si="68"/>
        <v>4648.0223400000004</v>
      </c>
      <c r="AF174">
        <f t="shared" si="73"/>
        <v>1775442000</v>
      </c>
      <c r="AG174" t="str">
        <f t="shared" si="74"/>
        <v>XAUUSD</v>
      </c>
      <c r="AH174" t="str">
        <f t="shared" si="75"/>
        <v>M5</v>
      </c>
      <c r="AI174" s="19">
        <f t="shared" si="69"/>
        <v>4665.33</v>
      </c>
      <c r="AJ174" s="19">
        <f t="shared" si="70"/>
        <v>4636.3147366666662</v>
      </c>
      <c r="AK174" s="19">
        <f t="shared" si="71"/>
        <v>4635.1606000000002</v>
      </c>
      <c r="AL174" s="19">
        <f t="shared" si="76"/>
        <v>1.1541366666660906</v>
      </c>
      <c r="AM174" s="28" t="str">
        <f t="shared" si="72"/>
        <v>Bullish</v>
      </c>
      <c r="AN174" s="28" t="str">
        <f t="shared" si="77"/>
        <v>Bullish</v>
      </c>
      <c r="AO174">
        <f>IF(Z174&lt;&gt;"",Z174,"")</f>
        <v>4651.7777766666668</v>
      </c>
      <c r="AP174">
        <f>IF(AB174&lt;&gt;"",AB174,"")</f>
        <v>4618.7422299999998</v>
      </c>
      <c r="AQ174">
        <f t="shared" si="81"/>
        <v>5</v>
      </c>
      <c r="AR174" s="16">
        <f>IF(SLOPE($AO$158:$AO$169,$AQ$158:$AQ$169)&gt;0,MIN(3,ABS(SLOPE($AO$158:$AO$169,$AQ$158:$AQ$169))),IF(SLOPE($AO$158:$AO$169,$AQ$158:$AQ$169)&lt;-0.5,-0.5,0))</f>
        <v>0.17925750000006008</v>
      </c>
      <c r="AS174" s="16">
        <f>IF(SLOPE($AP$158:$AP$169,$AQ$158:$AQ$169)&lt;0,MAX(-3,-ABS(SLOPE($AP$158:$AP$169,$AQ$158:$AQ$169))),IF(SLOPE($AP$158:$AP$169,$AQ$158:$AQ$169)&gt;0.5,0.5,0))</f>
        <v>0</v>
      </c>
      <c r="AT174" s="22">
        <f>($AO$170+(AR174*(AQ174-1)))</f>
        <v>4650.9924000000001</v>
      </c>
      <c r="AU174" s="22">
        <f>($AP$170+(AS174*(AQ174-1)))</f>
        <v>4616.6523200000001</v>
      </c>
      <c r="AV174" s="18">
        <f>IF(AR174&gt;0,AT174+AR174,AT174)</f>
        <v>4651.1716575</v>
      </c>
      <c r="AW174" s="18">
        <f>IF(AS174&lt;0,AU174+AS174,AU174)</f>
        <v>4616.6523200000001</v>
      </c>
      <c r="AY174">
        <f t="shared" si="82"/>
        <v>-0.60611916666675825</v>
      </c>
      <c r="AZ174">
        <f t="shared" si="83"/>
        <v>-2.0899099999996906</v>
      </c>
      <c r="BB174" s="19">
        <f t="shared" si="78"/>
        <v>1775442000</v>
      </c>
      <c r="BC174" s="19" t="str">
        <f t="shared" si="79"/>
        <v>XAUUSD</v>
      </c>
      <c r="BD174" s="19" t="str">
        <f t="shared" si="80"/>
        <v>M5</v>
      </c>
      <c r="BE174">
        <f>V174</f>
        <v>4636.3147366666662</v>
      </c>
      <c r="BF174">
        <f>W174</f>
        <v>4635.1606000000002</v>
      </c>
      <c r="BG174">
        <f>X174</f>
        <v>4655.6768199999997</v>
      </c>
      <c r="BH174">
        <f>Y174</f>
        <v>4650.3142699999999</v>
      </c>
      <c r="BI174">
        <f t="shared" si="84"/>
        <v>4651.1716575</v>
      </c>
      <c r="BJ174">
        <f t="shared" si="85"/>
        <v>4616.6523200000001</v>
      </c>
    </row>
    <row r="175" spans="1:62" x14ac:dyDescent="0.55000000000000004">
      <c r="A175">
        <f>ALGLIB_SSA_XAUUSD!J175</f>
        <v>1775442300</v>
      </c>
      <c r="B175" t="str">
        <f>_xlfn.XLOOKUP($A175,ALGLIB_SSA_XAUUSD!$A$2:$A$1001,ALGLIB_SSA_XAUUSD!$B$2:$B$1001,"",0)</f>
        <v/>
      </c>
      <c r="C175" t="str">
        <f>_xlfn.XLOOKUP($A175,ALGLIB_SSA_XAUUSD!$A$2:$A$1001,ALGLIB_SSA_XAUUSD!$C$2:$C$1001,"",0)</f>
        <v/>
      </c>
      <c r="D175" s="1">
        <f>D170+(D182-D170)*5/12</f>
        <v>4644.9308333333338</v>
      </c>
      <c r="E175" s="1">
        <f>E170+(E182-E170)*5/12</f>
        <v>4636.8712583333336</v>
      </c>
      <c r="F175" s="1">
        <f>F170+(F182-F170)*5/12</f>
        <v>4635.4409150000001</v>
      </c>
      <c r="G175" s="1">
        <f>G170+(G182-G170)*5/12</f>
        <v>4652.1533783333334</v>
      </c>
      <c r="H175" s="1">
        <f>H170+(H182-H170)*5/12</f>
        <v>4619.2647075000004</v>
      </c>
      <c r="I175" t="str">
        <f>_xlfn.XLOOKUP($A175,ALGLIB_SSA_XAUUSD!$J$2:$J$1001,ALGLIB_SSA_XAUUSD!$K$2:$K$1001,"",0)</f>
        <v>XAUUSD</v>
      </c>
      <c r="J175" t="str">
        <f>_xlfn.XLOOKUP($A175,ALGLIB_SSA_XAUUSD!$J$2:$J$1001,ALGLIB_SSA_XAUUSD!$L$2:$L$1001,"",0)</f>
        <v>M5</v>
      </c>
      <c r="K175">
        <f>_xlfn.XLOOKUP($A175,ALGLIB_SSA_XAUUSD!$J$2:$J$1001,ALGLIB_SSA_XAUUSD!$M$2:$M$1001,"",0)</f>
        <v>4661.16</v>
      </c>
      <c r="L175">
        <f>_xlfn.XLOOKUP($A175,ALGLIB_SSA_XAUUSD!$J$2:$J$1001,ALGLIB_SSA_XAUUSD!$N$2:$N$1001,"",0)</f>
        <v>4658.5065999999997</v>
      </c>
      <c r="M175">
        <f>_xlfn.XLOOKUP($A175,ALGLIB_SSA_XAUUSD!$J$2:$J$1001,ALGLIB_SSA_XAUUSD!$O$2:$O$1001,"",0)</f>
        <v>4654.4104299999999</v>
      </c>
      <c r="N175">
        <f>_xlfn.XLOOKUP($A175,ALGLIB_SSA_XAUUSD!$J$2:$J$1001,ALGLIB_SSA_XAUUSD!$P$2:$P$1001,"",0)</f>
        <v>4664.0313800000004</v>
      </c>
      <c r="O175">
        <f>_xlfn.XLOOKUP($A175,ALGLIB_SSA_XAUUSD!$J$2:$J$1001,ALGLIB_SSA_XAUUSD!$Q$2:$Q$1001,"",0)</f>
        <v>4652.0402899999999</v>
      </c>
      <c r="R175">
        <f t="shared" si="61"/>
        <v>1775442300</v>
      </c>
      <c r="S175" t="str">
        <f t="shared" si="62"/>
        <v>XAUUSD</v>
      </c>
      <c r="T175" t="str">
        <f t="shared" si="62"/>
        <v>M5</v>
      </c>
      <c r="U175">
        <f t="shared" si="62"/>
        <v>4661.16</v>
      </c>
      <c r="V175">
        <f t="shared" si="63"/>
        <v>4636.8712583333336</v>
      </c>
      <c r="W175">
        <f t="shared" si="63"/>
        <v>4635.4409150000001</v>
      </c>
      <c r="X175">
        <f t="shared" si="64"/>
        <v>4658.5065999999997</v>
      </c>
      <c r="Y175">
        <f t="shared" si="64"/>
        <v>4654.4104299999999</v>
      </c>
      <c r="Z175">
        <f t="shared" si="65"/>
        <v>4652.1533783333334</v>
      </c>
      <c r="AA175">
        <f t="shared" si="66"/>
        <v>4664.0313800000004</v>
      </c>
      <c r="AB175">
        <f t="shared" si="67"/>
        <v>4619.2647075000004</v>
      </c>
      <c r="AC175">
        <f t="shared" si="68"/>
        <v>4652.0402899999999</v>
      </c>
      <c r="AF175">
        <f t="shared" si="73"/>
        <v>1775442300</v>
      </c>
      <c r="AG175" t="str">
        <f t="shared" si="74"/>
        <v>XAUUSD</v>
      </c>
      <c r="AH175" t="str">
        <f t="shared" si="75"/>
        <v>M5</v>
      </c>
      <c r="AI175" s="19">
        <f t="shared" si="69"/>
        <v>4661.16</v>
      </c>
      <c r="AJ175" s="19">
        <f t="shared" si="70"/>
        <v>4636.8712583333336</v>
      </c>
      <c r="AK175" s="19">
        <f t="shared" si="71"/>
        <v>4635.4409150000001</v>
      </c>
      <c r="AL175" s="19">
        <f t="shared" si="76"/>
        <v>1.4303433333334397</v>
      </c>
      <c r="AM175" s="28" t="str">
        <f t="shared" si="72"/>
        <v>Bullish</v>
      </c>
      <c r="AN175" s="28" t="str">
        <f t="shared" si="77"/>
        <v>Bullish</v>
      </c>
      <c r="AO175">
        <f>IF(Z175&lt;&gt;"",Z175,"")</f>
        <v>4652.1533783333334</v>
      </c>
      <c r="AP175">
        <f>IF(AB175&lt;&gt;"",AB175,"")</f>
        <v>4619.2647075000004</v>
      </c>
      <c r="AQ175">
        <f t="shared" si="81"/>
        <v>6</v>
      </c>
      <c r="AR175" s="16">
        <f>IF(SLOPE($AO$158:$AO$169,$AQ$158:$AQ$169)&gt;0,MIN(3,ABS(SLOPE($AO$158:$AO$169,$AQ$158:$AQ$169))),IF(SLOPE($AO$158:$AO$169,$AQ$158:$AQ$169)&lt;-0.5,-0.5,0))</f>
        <v>0.17925750000006008</v>
      </c>
      <c r="AS175" s="16">
        <f>IF(SLOPE($AP$158:$AP$169,$AQ$158:$AQ$169)&lt;0,MAX(-3,-ABS(SLOPE($AP$158:$AP$169,$AQ$158:$AQ$169))),IF(SLOPE($AP$158:$AP$169,$AQ$158:$AQ$169)&gt;0.5,0.5,0))</f>
        <v>0</v>
      </c>
      <c r="AT175" s="22">
        <f>($AO$170+(AR175*(AQ175-1)))</f>
        <v>4651.1716575000009</v>
      </c>
      <c r="AU175" s="22">
        <f>($AP$170+(AS175*(AQ175-1)))</f>
        <v>4616.6523200000001</v>
      </c>
      <c r="AV175" s="18">
        <f>IF(AR175&gt;0,AT175+AR175,AT175)</f>
        <v>4651.3509150000009</v>
      </c>
      <c r="AW175" s="18">
        <f>IF(AS175&lt;0,AU175+AS175,AU175)</f>
        <v>4616.6523200000001</v>
      </c>
      <c r="AY175">
        <f t="shared" si="82"/>
        <v>-0.80246333333252551</v>
      </c>
      <c r="AZ175">
        <f t="shared" si="83"/>
        <v>-2.6123875000002954</v>
      </c>
      <c r="BB175" s="19">
        <f t="shared" si="78"/>
        <v>1775442300</v>
      </c>
      <c r="BC175" s="19" t="str">
        <f t="shared" si="79"/>
        <v>XAUUSD</v>
      </c>
      <c r="BD175" s="19" t="str">
        <f t="shared" si="80"/>
        <v>M5</v>
      </c>
      <c r="BE175">
        <f>V175</f>
        <v>4636.8712583333336</v>
      </c>
      <c r="BF175">
        <f>W175</f>
        <v>4635.4409150000001</v>
      </c>
      <c r="BG175">
        <f>X175</f>
        <v>4658.5065999999997</v>
      </c>
      <c r="BH175">
        <f>Y175</f>
        <v>4654.4104299999999</v>
      </c>
      <c r="BI175">
        <f t="shared" si="84"/>
        <v>4651.3509150000009</v>
      </c>
      <c r="BJ175">
        <f t="shared" si="85"/>
        <v>4616.6523200000001</v>
      </c>
    </row>
    <row r="176" spans="1:62" x14ac:dyDescent="0.55000000000000004">
      <c r="A176">
        <f>ALGLIB_SSA_XAUUSD!J176</f>
        <v>1775442600</v>
      </c>
      <c r="B176" t="str">
        <f>_xlfn.XLOOKUP($A176,ALGLIB_SSA_XAUUSD!$A$2:$A$1001,ALGLIB_SSA_XAUUSD!$B$2:$B$1001,"",0)</f>
        <v/>
      </c>
      <c r="C176" t="str">
        <f>_xlfn.XLOOKUP($A176,ALGLIB_SSA_XAUUSD!$A$2:$A$1001,ALGLIB_SSA_XAUUSD!$C$2:$C$1001,"",0)</f>
        <v/>
      </c>
      <c r="D176" s="1">
        <f>D170+(D182-D170)*6/12</f>
        <v>4644.3050000000003</v>
      </c>
      <c r="E176" s="1">
        <f>E170+(E182-E170)*6/12</f>
        <v>4637.42778</v>
      </c>
      <c r="F176" s="1">
        <f>F170+(F182-F170)*6/12</f>
        <v>4635.7212300000001</v>
      </c>
      <c r="G176" s="1">
        <f>G170+(G182-G170)*6/12</f>
        <v>4652.52898</v>
      </c>
      <c r="H176" s="1">
        <f>H170+(H182-H170)*6/12</f>
        <v>4619.7871850000001</v>
      </c>
      <c r="I176" t="str">
        <f>_xlfn.XLOOKUP($A176,ALGLIB_SSA_XAUUSD!$J$2:$J$1001,ALGLIB_SSA_XAUUSD!$K$2:$K$1001,"",0)</f>
        <v>XAUUSD</v>
      </c>
      <c r="J176" t="str">
        <f>_xlfn.XLOOKUP($A176,ALGLIB_SSA_XAUUSD!$J$2:$J$1001,ALGLIB_SSA_XAUUSD!$L$2:$L$1001,"",0)</f>
        <v>M5</v>
      </c>
      <c r="K176">
        <f>_xlfn.XLOOKUP($A176,ALGLIB_SSA_XAUUSD!$J$2:$J$1001,ALGLIB_SSA_XAUUSD!$M$2:$M$1001,"",0)</f>
        <v>4654.38</v>
      </c>
      <c r="L176">
        <f>_xlfn.XLOOKUP($A176,ALGLIB_SSA_XAUUSD!$J$2:$J$1001,ALGLIB_SSA_XAUUSD!$N$2:$N$1001,"",0)</f>
        <v>4659.2057599999998</v>
      </c>
      <c r="M176">
        <f>_xlfn.XLOOKUP($A176,ALGLIB_SSA_XAUUSD!$J$2:$J$1001,ALGLIB_SSA_XAUUSD!$O$2:$O$1001,"",0)</f>
        <v>4656.8081000000002</v>
      </c>
      <c r="N176">
        <f>_xlfn.XLOOKUP($A176,ALGLIB_SSA_XAUUSD!$J$2:$J$1001,ALGLIB_SSA_XAUUSD!$P$2:$P$1001,"",0)</f>
        <v>4664.9805500000002</v>
      </c>
      <c r="O176">
        <f>_xlfn.XLOOKUP($A176,ALGLIB_SSA_XAUUSD!$J$2:$J$1001,ALGLIB_SSA_XAUUSD!$Q$2:$Q$1001,"",0)</f>
        <v>4654.0630199999996</v>
      </c>
      <c r="R176">
        <f t="shared" si="61"/>
        <v>1775442600</v>
      </c>
      <c r="S176" t="str">
        <f t="shared" si="62"/>
        <v>XAUUSD</v>
      </c>
      <c r="T176" t="str">
        <f t="shared" si="62"/>
        <v>M5</v>
      </c>
      <c r="U176">
        <f t="shared" si="62"/>
        <v>4654.38</v>
      </c>
      <c r="V176">
        <f t="shared" si="63"/>
        <v>4637.42778</v>
      </c>
      <c r="W176">
        <f t="shared" si="63"/>
        <v>4635.7212300000001</v>
      </c>
      <c r="X176">
        <f t="shared" si="64"/>
        <v>4659.2057599999998</v>
      </c>
      <c r="Y176">
        <f t="shared" si="64"/>
        <v>4656.8081000000002</v>
      </c>
      <c r="Z176">
        <f t="shared" si="65"/>
        <v>4652.52898</v>
      </c>
      <c r="AA176">
        <f t="shared" si="66"/>
        <v>4664.9805500000002</v>
      </c>
      <c r="AB176">
        <f t="shared" si="67"/>
        <v>4619.7871850000001</v>
      </c>
      <c r="AC176">
        <f t="shared" si="68"/>
        <v>4654.0630199999996</v>
      </c>
      <c r="AF176">
        <f t="shared" si="73"/>
        <v>1775442600</v>
      </c>
      <c r="AG176" t="str">
        <f t="shared" si="74"/>
        <v>XAUUSD</v>
      </c>
      <c r="AH176" t="str">
        <f t="shared" si="75"/>
        <v>M5</v>
      </c>
      <c r="AI176" s="19">
        <f t="shared" si="69"/>
        <v>4654.38</v>
      </c>
      <c r="AJ176" s="19">
        <f t="shared" si="70"/>
        <v>4637.42778</v>
      </c>
      <c r="AK176" s="19">
        <f t="shared" si="71"/>
        <v>4635.7212300000001</v>
      </c>
      <c r="AL176" s="19">
        <f t="shared" si="76"/>
        <v>1.7065499999998792</v>
      </c>
      <c r="AM176" s="28" t="str">
        <f t="shared" si="72"/>
        <v>Bullish</v>
      </c>
      <c r="AN176" s="28" t="str">
        <f t="shared" si="77"/>
        <v>Bullish</v>
      </c>
      <c r="AO176">
        <f>IF(Z176&lt;&gt;"",Z176,"")</f>
        <v>4652.52898</v>
      </c>
      <c r="AP176">
        <f>IF(AB176&lt;&gt;"",AB176,"")</f>
        <v>4619.7871850000001</v>
      </c>
      <c r="AQ176">
        <f t="shared" si="81"/>
        <v>7</v>
      </c>
      <c r="AR176" s="16">
        <f>IF(SLOPE($AO$158:$AO$169,$AQ$158:$AQ$169)&gt;0,MIN(3,ABS(SLOPE($AO$158:$AO$169,$AQ$158:$AQ$169))),IF(SLOPE($AO$158:$AO$169,$AQ$158:$AQ$169)&lt;-0.5,-0.5,0))</f>
        <v>0.17925750000006008</v>
      </c>
      <c r="AS176" s="16">
        <f>IF(SLOPE($AP$158:$AP$169,$AQ$158:$AQ$169)&lt;0,MAX(-3,-ABS(SLOPE($AP$158:$AP$169,$AQ$158:$AQ$169))),IF(SLOPE($AP$158:$AP$169,$AQ$158:$AQ$169)&gt;0.5,0.5,0))</f>
        <v>0</v>
      </c>
      <c r="AT176" s="22">
        <f>($AO$170+(AR176*(AQ176-1)))</f>
        <v>4651.3509150000009</v>
      </c>
      <c r="AU176" s="22">
        <f>($AP$170+(AS176*(AQ176-1)))</f>
        <v>4616.6523200000001</v>
      </c>
      <c r="AV176" s="18">
        <f>IF(AR176&gt;0,AT176+AR176,AT176)</f>
        <v>4651.5301725000008</v>
      </c>
      <c r="AW176" s="18">
        <f>IF(AS176&lt;0,AU176+AS176,AU176)</f>
        <v>4616.6523200000001</v>
      </c>
      <c r="AY176">
        <f t="shared" si="82"/>
        <v>-0.99880749999920226</v>
      </c>
      <c r="AZ176">
        <f t="shared" si="83"/>
        <v>-3.1348649999999907</v>
      </c>
      <c r="BB176" s="19">
        <f t="shared" si="78"/>
        <v>1775442600</v>
      </c>
      <c r="BC176" s="19" t="str">
        <f t="shared" si="79"/>
        <v>XAUUSD</v>
      </c>
      <c r="BD176" s="19" t="str">
        <f t="shared" si="80"/>
        <v>M5</v>
      </c>
      <c r="BE176">
        <f>V176</f>
        <v>4637.42778</v>
      </c>
      <c r="BF176">
        <f>W176</f>
        <v>4635.7212300000001</v>
      </c>
      <c r="BG176">
        <f>X176</f>
        <v>4659.2057599999998</v>
      </c>
      <c r="BH176">
        <f>Y176</f>
        <v>4656.8081000000002</v>
      </c>
      <c r="BI176">
        <f t="shared" si="84"/>
        <v>4651.5301725000008</v>
      </c>
      <c r="BJ176">
        <f t="shared" si="85"/>
        <v>4616.6523200000001</v>
      </c>
    </row>
    <row r="177" spans="1:62" x14ac:dyDescent="0.55000000000000004">
      <c r="A177">
        <f>ALGLIB_SSA_XAUUSD!J177</f>
        <v>1775442900</v>
      </c>
      <c r="B177" t="str">
        <f>_xlfn.XLOOKUP($A177,ALGLIB_SSA_XAUUSD!$A$2:$A$1001,ALGLIB_SSA_XAUUSD!$B$2:$B$1001,"",0)</f>
        <v/>
      </c>
      <c r="C177" t="str">
        <f>_xlfn.XLOOKUP($A177,ALGLIB_SSA_XAUUSD!$A$2:$A$1001,ALGLIB_SSA_XAUUSD!$C$2:$C$1001,"",0)</f>
        <v/>
      </c>
      <c r="D177" s="1">
        <f>D170+(D182-D170)*7/12</f>
        <v>4643.6791666666668</v>
      </c>
      <c r="E177" s="1">
        <f>E170+(E182-E170)*7/12</f>
        <v>4637.9843016666664</v>
      </c>
      <c r="F177" s="1">
        <f>F170+(F182-F170)*7/12</f>
        <v>4636.0015450000001</v>
      </c>
      <c r="G177" s="1">
        <f>G170+(G182-G170)*7/12</f>
        <v>4652.9045816666667</v>
      </c>
      <c r="H177" s="1">
        <f>H170+(H182-H170)*7/12</f>
        <v>4620.3096624999998</v>
      </c>
      <c r="I177" t="str">
        <f>_xlfn.XLOOKUP($A177,ALGLIB_SSA_XAUUSD!$J$2:$J$1001,ALGLIB_SSA_XAUUSD!$K$2:$K$1001,"",0)</f>
        <v>XAUUSD</v>
      </c>
      <c r="J177" t="str">
        <f>_xlfn.XLOOKUP($A177,ALGLIB_SSA_XAUUSD!$J$2:$J$1001,ALGLIB_SSA_XAUUSD!$L$2:$L$1001,"",0)</f>
        <v>M5</v>
      </c>
      <c r="K177">
        <f>_xlfn.XLOOKUP($A177,ALGLIB_SSA_XAUUSD!$J$2:$J$1001,ALGLIB_SSA_XAUUSD!$M$2:$M$1001,"",0)</f>
        <v>4651.3999999999996</v>
      </c>
      <c r="L177">
        <f>_xlfn.XLOOKUP($A177,ALGLIB_SSA_XAUUSD!$J$2:$J$1001,ALGLIB_SSA_XAUUSD!$N$2:$N$1001,"",0)</f>
        <v>4658.01415</v>
      </c>
      <c r="M177">
        <f>_xlfn.XLOOKUP($A177,ALGLIB_SSA_XAUUSD!$J$2:$J$1001,ALGLIB_SSA_XAUUSD!$O$2:$O$1001,"",0)</f>
        <v>4657.4111300000004</v>
      </c>
      <c r="N177">
        <f>_xlfn.XLOOKUP($A177,ALGLIB_SSA_XAUUSD!$J$2:$J$1001,ALGLIB_SSA_XAUUSD!$P$2:$P$1001,"",0)</f>
        <v>4663.6978200000003</v>
      </c>
      <c r="O177">
        <f>_xlfn.XLOOKUP($A177,ALGLIB_SSA_XAUUSD!$J$2:$J$1001,ALGLIB_SSA_XAUUSD!$Q$2:$Q$1001,"",0)</f>
        <v>4654.1077999999998</v>
      </c>
      <c r="R177">
        <f t="shared" si="61"/>
        <v>1775442900</v>
      </c>
      <c r="S177" t="str">
        <f t="shared" si="62"/>
        <v>XAUUSD</v>
      </c>
      <c r="T177" t="str">
        <f t="shared" si="62"/>
        <v>M5</v>
      </c>
      <c r="U177">
        <f t="shared" si="62"/>
        <v>4651.3999999999996</v>
      </c>
      <c r="V177">
        <f t="shared" si="63"/>
        <v>4637.9843016666664</v>
      </c>
      <c r="W177">
        <f t="shared" si="63"/>
        <v>4636.0015450000001</v>
      </c>
      <c r="X177">
        <f t="shared" si="64"/>
        <v>4658.01415</v>
      </c>
      <c r="Y177">
        <f t="shared" si="64"/>
        <v>4657.4111300000004</v>
      </c>
      <c r="Z177">
        <f t="shared" si="65"/>
        <v>4652.9045816666667</v>
      </c>
      <c r="AA177">
        <f t="shared" si="66"/>
        <v>4663.6978200000003</v>
      </c>
      <c r="AB177">
        <f t="shared" si="67"/>
        <v>4620.3096624999998</v>
      </c>
      <c r="AC177">
        <f t="shared" si="68"/>
        <v>4654.1077999999998</v>
      </c>
      <c r="AF177">
        <f t="shared" si="73"/>
        <v>1775442900</v>
      </c>
      <c r="AG177" t="str">
        <f t="shared" si="74"/>
        <v>XAUUSD</v>
      </c>
      <c r="AH177" t="str">
        <f t="shared" si="75"/>
        <v>M5</v>
      </c>
      <c r="AI177" s="19">
        <f t="shared" si="69"/>
        <v>4651.3999999999996</v>
      </c>
      <c r="AJ177" s="19">
        <f t="shared" si="70"/>
        <v>4637.9843016666664</v>
      </c>
      <c r="AK177" s="19">
        <f t="shared" si="71"/>
        <v>4636.0015450000001</v>
      </c>
      <c r="AL177" s="19">
        <f t="shared" si="76"/>
        <v>1.9827566666663188</v>
      </c>
      <c r="AM177" s="28" t="str">
        <f t="shared" si="72"/>
        <v>Bullish</v>
      </c>
      <c r="AN177" s="28" t="str">
        <f t="shared" si="77"/>
        <v>Bullish</v>
      </c>
      <c r="AO177">
        <f>IF(Z177&lt;&gt;"",Z177,"")</f>
        <v>4652.9045816666667</v>
      </c>
      <c r="AP177">
        <f>IF(AB177&lt;&gt;"",AB177,"")</f>
        <v>4620.3096624999998</v>
      </c>
      <c r="AQ177">
        <f t="shared" si="81"/>
        <v>8</v>
      </c>
      <c r="AR177" s="16">
        <f>IF(SLOPE($AO$158:$AO$169,$AQ$158:$AQ$169)&gt;0,MIN(3,ABS(SLOPE($AO$158:$AO$169,$AQ$158:$AQ$169))),IF(SLOPE($AO$158:$AO$169,$AQ$158:$AQ$169)&lt;-0.5,-0.5,0))</f>
        <v>0.17925750000006008</v>
      </c>
      <c r="AS177" s="16">
        <f>IF(SLOPE($AP$158:$AP$169,$AQ$158:$AQ$169)&lt;0,MAX(-3,-ABS(SLOPE($AP$158:$AP$169,$AQ$158:$AQ$169))),IF(SLOPE($AP$158:$AP$169,$AQ$158:$AQ$169)&gt;0.5,0.5,0))</f>
        <v>0</v>
      </c>
      <c r="AT177" s="22">
        <f>($AO$170+(AR177*(AQ177-1)))</f>
        <v>4651.5301725000008</v>
      </c>
      <c r="AU177" s="22">
        <f>($AP$170+(AS177*(AQ177-1)))</f>
        <v>4616.6523200000001</v>
      </c>
      <c r="AV177" s="18">
        <f>IF(AR177&gt;0,AT177+AR177,AT177)</f>
        <v>4651.7094300000008</v>
      </c>
      <c r="AW177" s="18">
        <f>IF(AS177&lt;0,AU177+AS177,AU177)</f>
        <v>4616.6523200000001</v>
      </c>
      <c r="AY177">
        <f t="shared" si="82"/>
        <v>-1.195151666665879</v>
      </c>
      <c r="AZ177">
        <f t="shared" si="83"/>
        <v>-3.657342499999686</v>
      </c>
      <c r="BB177" s="19">
        <f t="shared" si="78"/>
        <v>1775442900</v>
      </c>
      <c r="BC177" s="19" t="str">
        <f t="shared" si="79"/>
        <v>XAUUSD</v>
      </c>
      <c r="BD177" s="19" t="str">
        <f t="shared" si="80"/>
        <v>M5</v>
      </c>
      <c r="BE177">
        <f>V177</f>
        <v>4637.9843016666664</v>
      </c>
      <c r="BF177">
        <f>W177</f>
        <v>4636.0015450000001</v>
      </c>
      <c r="BG177">
        <f>X177</f>
        <v>4658.01415</v>
      </c>
      <c r="BH177">
        <f>Y177</f>
        <v>4657.4111300000004</v>
      </c>
      <c r="BI177">
        <f t="shared" si="84"/>
        <v>4651.7094300000008</v>
      </c>
      <c r="BJ177">
        <f t="shared" si="85"/>
        <v>4616.6523200000001</v>
      </c>
    </row>
    <row r="178" spans="1:62" x14ac:dyDescent="0.55000000000000004">
      <c r="A178">
        <f>ALGLIB_SSA_XAUUSD!J178</f>
        <v>1775443200</v>
      </c>
      <c r="B178" t="str">
        <f>_xlfn.XLOOKUP($A178,ALGLIB_SSA_XAUUSD!$A$2:$A$1001,ALGLIB_SSA_XAUUSD!$B$2:$B$1001,"",0)</f>
        <v/>
      </c>
      <c r="C178" t="str">
        <f>_xlfn.XLOOKUP($A178,ALGLIB_SSA_XAUUSD!$A$2:$A$1001,ALGLIB_SSA_XAUUSD!$C$2:$C$1001,"",0)</f>
        <v/>
      </c>
      <c r="D178" s="1">
        <f>D170+(D182-D170)*8/12</f>
        <v>4643.0533333333333</v>
      </c>
      <c r="E178" s="1">
        <f>E170+(E182-E170)*8/12</f>
        <v>4638.5408233333337</v>
      </c>
      <c r="F178" s="1">
        <f>F170+(F182-F170)*8/12</f>
        <v>4636.2818600000001</v>
      </c>
      <c r="G178" s="1">
        <f>G170+(G182-G170)*8/12</f>
        <v>4653.2801833333333</v>
      </c>
      <c r="H178" s="1">
        <f>H170+(H182-H170)*8/12</f>
        <v>4620.8321400000004</v>
      </c>
      <c r="I178" t="str">
        <f>_xlfn.XLOOKUP($A178,ALGLIB_SSA_XAUUSD!$J$2:$J$1001,ALGLIB_SSA_XAUUSD!$K$2:$K$1001,"",0)</f>
        <v>XAUUSD</v>
      </c>
      <c r="J178" t="str">
        <f>_xlfn.XLOOKUP($A178,ALGLIB_SSA_XAUUSD!$J$2:$J$1001,ALGLIB_SSA_XAUUSD!$L$2:$L$1001,"",0)</f>
        <v>M5</v>
      </c>
      <c r="K178">
        <f>_xlfn.XLOOKUP($A178,ALGLIB_SSA_XAUUSD!$J$2:$J$1001,ALGLIB_SSA_XAUUSD!$M$2:$M$1001,"",0)</f>
        <v>4651.07</v>
      </c>
      <c r="L178">
        <f>_xlfn.XLOOKUP($A178,ALGLIB_SSA_XAUUSD!$J$2:$J$1001,ALGLIB_SSA_XAUUSD!$N$2:$N$1001,"",0)</f>
        <v>4655.2921100000003</v>
      </c>
      <c r="M178">
        <f>_xlfn.XLOOKUP($A178,ALGLIB_SSA_XAUUSD!$J$2:$J$1001,ALGLIB_SSA_XAUUSD!$O$2:$O$1001,"",0)</f>
        <v>4656.3516200000004</v>
      </c>
      <c r="N178">
        <f>_xlfn.XLOOKUP($A178,ALGLIB_SSA_XAUUSD!$J$2:$J$1001,ALGLIB_SSA_XAUUSD!$P$2:$P$1001,"",0)</f>
        <v>4660.8784100000003</v>
      </c>
      <c r="O178">
        <f>_xlfn.XLOOKUP($A178,ALGLIB_SSA_XAUUSD!$J$2:$J$1001,ALGLIB_SSA_XAUUSD!$Q$2:$Q$1001,"",0)</f>
        <v>4652.5263199999999</v>
      </c>
      <c r="R178">
        <f t="shared" si="61"/>
        <v>1775443200</v>
      </c>
      <c r="S178" t="str">
        <f t="shared" si="62"/>
        <v>XAUUSD</v>
      </c>
      <c r="T178" t="str">
        <f t="shared" si="62"/>
        <v>M5</v>
      </c>
      <c r="U178">
        <f t="shared" si="62"/>
        <v>4651.07</v>
      </c>
      <c r="V178">
        <f t="shared" si="63"/>
        <v>4638.5408233333337</v>
      </c>
      <c r="W178">
        <f t="shared" si="63"/>
        <v>4636.2818600000001</v>
      </c>
      <c r="X178">
        <f t="shared" si="64"/>
        <v>4655.2921100000003</v>
      </c>
      <c r="Y178">
        <f t="shared" si="64"/>
        <v>4656.3516200000004</v>
      </c>
      <c r="Z178">
        <f t="shared" si="65"/>
        <v>4653.2801833333333</v>
      </c>
      <c r="AA178">
        <f t="shared" si="66"/>
        <v>4660.8784100000003</v>
      </c>
      <c r="AB178">
        <f t="shared" si="67"/>
        <v>4620.8321400000004</v>
      </c>
      <c r="AC178">
        <f t="shared" si="68"/>
        <v>4652.5263199999999</v>
      </c>
      <c r="AF178">
        <f t="shared" si="73"/>
        <v>1775443200</v>
      </c>
      <c r="AG178" t="str">
        <f t="shared" si="74"/>
        <v>XAUUSD</v>
      </c>
      <c r="AH178" t="str">
        <f t="shared" si="75"/>
        <v>M5</v>
      </c>
      <c r="AI178" s="19">
        <f t="shared" si="69"/>
        <v>4651.07</v>
      </c>
      <c r="AJ178" s="19">
        <f t="shared" si="70"/>
        <v>4638.5408233333337</v>
      </c>
      <c r="AK178" s="19">
        <f t="shared" si="71"/>
        <v>4636.2818600000001</v>
      </c>
      <c r="AL178" s="19">
        <f t="shared" si="76"/>
        <v>2.2589633333336678</v>
      </c>
      <c r="AM178" s="28" t="str">
        <f t="shared" si="72"/>
        <v>Bullish</v>
      </c>
      <c r="AN178" s="28" t="str">
        <f t="shared" si="77"/>
        <v>Bullish</v>
      </c>
      <c r="AO178">
        <f>IF(Z178&lt;&gt;"",Z178,"")</f>
        <v>4653.2801833333333</v>
      </c>
      <c r="AP178">
        <f>IF(AB178&lt;&gt;"",AB178,"")</f>
        <v>4620.8321400000004</v>
      </c>
      <c r="AQ178">
        <f t="shared" si="81"/>
        <v>9</v>
      </c>
      <c r="AR178" s="16">
        <f>IF(SLOPE($AO$158:$AO$169,$AQ$158:$AQ$169)&gt;0,MIN(3,ABS(SLOPE($AO$158:$AO$169,$AQ$158:$AQ$169))),IF(SLOPE($AO$158:$AO$169,$AQ$158:$AQ$169)&lt;-0.5,-0.5,0))</f>
        <v>0.17925750000006008</v>
      </c>
      <c r="AS178" s="16">
        <f>IF(SLOPE($AP$158:$AP$169,$AQ$158:$AQ$169)&lt;0,MAX(-3,-ABS(SLOPE($AP$158:$AP$169,$AQ$158:$AQ$169))),IF(SLOPE($AP$158:$AP$169,$AQ$158:$AQ$169)&gt;0.5,0.5,0))</f>
        <v>0</v>
      </c>
      <c r="AT178" s="22">
        <f>($AO$170+(AR178*(AQ178-1)))</f>
        <v>4651.7094300000008</v>
      </c>
      <c r="AU178" s="22">
        <f>($AP$170+(AS178*(AQ178-1)))</f>
        <v>4616.6523200000001</v>
      </c>
      <c r="AV178" s="18">
        <f>IF(AR178&gt;0,AT178+AR178,AT178)</f>
        <v>4651.8886875000007</v>
      </c>
      <c r="AW178" s="18">
        <f>IF(AS178&lt;0,AU178+AS178,AU178)</f>
        <v>4616.6523200000001</v>
      </c>
      <c r="AY178">
        <f t="shared" si="82"/>
        <v>-1.3914958333325558</v>
      </c>
      <c r="AZ178">
        <f t="shared" si="83"/>
        <v>-4.1798200000002907</v>
      </c>
      <c r="BB178" s="19">
        <f t="shared" si="78"/>
        <v>1775443200</v>
      </c>
      <c r="BC178" s="19" t="str">
        <f t="shared" si="79"/>
        <v>XAUUSD</v>
      </c>
      <c r="BD178" s="19" t="str">
        <f t="shared" si="80"/>
        <v>M5</v>
      </c>
      <c r="BE178">
        <f>V178</f>
        <v>4638.5408233333337</v>
      </c>
      <c r="BF178">
        <f>W178</f>
        <v>4636.2818600000001</v>
      </c>
      <c r="BG178">
        <f>X178</f>
        <v>4655.2921100000003</v>
      </c>
      <c r="BH178">
        <f>Y178</f>
        <v>4656.3516200000004</v>
      </c>
      <c r="BI178">
        <f t="shared" si="84"/>
        <v>4651.8886875000007</v>
      </c>
      <c r="BJ178">
        <f t="shared" si="85"/>
        <v>4616.6523200000001</v>
      </c>
    </row>
    <row r="179" spans="1:62" x14ac:dyDescent="0.55000000000000004">
      <c r="A179">
        <f>ALGLIB_SSA_XAUUSD!J179</f>
        <v>1775443500</v>
      </c>
      <c r="B179" t="str">
        <f>_xlfn.XLOOKUP($A179,ALGLIB_SSA_XAUUSD!$A$2:$A$1001,ALGLIB_SSA_XAUUSD!$B$2:$B$1001,"",0)</f>
        <v/>
      </c>
      <c r="C179" t="str">
        <f>_xlfn.XLOOKUP($A179,ALGLIB_SSA_XAUUSD!$A$2:$A$1001,ALGLIB_SSA_XAUUSD!$C$2:$C$1001,"",0)</f>
        <v/>
      </c>
      <c r="D179" s="1">
        <f>D170+(D182-D170)*9/12</f>
        <v>4642.4274999999998</v>
      </c>
      <c r="E179" s="1">
        <f>E170+(E182-E170)*9/12</f>
        <v>4639.0973450000001</v>
      </c>
      <c r="F179" s="1">
        <f>F170+(F182-F170)*9/12</f>
        <v>4636.562175</v>
      </c>
      <c r="G179" s="1">
        <f>G170+(G182-G170)*9/12</f>
        <v>4653.6557849999999</v>
      </c>
      <c r="H179" s="1">
        <f>H170+(H182-H170)*9/12</f>
        <v>4621.3546175000001</v>
      </c>
      <c r="I179" t="str">
        <f>_xlfn.XLOOKUP($A179,ALGLIB_SSA_XAUUSD!$J$2:$J$1001,ALGLIB_SSA_XAUUSD!$K$2:$K$1001,"",0)</f>
        <v>XAUUSD</v>
      </c>
      <c r="J179" t="str">
        <f>_xlfn.XLOOKUP($A179,ALGLIB_SSA_XAUUSD!$J$2:$J$1001,ALGLIB_SSA_XAUUSD!$L$2:$L$1001,"",0)</f>
        <v>M5</v>
      </c>
      <c r="K179">
        <f>_xlfn.XLOOKUP($A179,ALGLIB_SSA_XAUUSD!$J$2:$J$1001,ALGLIB_SSA_XAUUSD!$M$2:$M$1001,"",0)</f>
        <v>4652.2700000000004</v>
      </c>
      <c r="L179">
        <f>_xlfn.XLOOKUP($A179,ALGLIB_SSA_XAUUSD!$J$2:$J$1001,ALGLIB_SSA_XAUUSD!$N$2:$N$1001,"",0)</f>
        <v>4651.4528499999997</v>
      </c>
      <c r="M179">
        <f>_xlfn.XLOOKUP($A179,ALGLIB_SSA_XAUUSD!$J$2:$J$1001,ALGLIB_SSA_XAUUSD!$O$2:$O$1001,"",0)</f>
        <v>4653.9022299999997</v>
      </c>
      <c r="N179">
        <f>_xlfn.XLOOKUP($A179,ALGLIB_SSA_XAUUSD!$J$2:$J$1001,ALGLIB_SSA_XAUUSD!$P$2:$P$1001,"",0)</f>
        <v>4657.0416500000001</v>
      </c>
      <c r="O179">
        <f>_xlfn.XLOOKUP($A179,ALGLIB_SSA_XAUUSD!$J$2:$J$1001,ALGLIB_SSA_XAUUSD!$Q$2:$Q$1001,"",0)</f>
        <v>4649.4926699999996</v>
      </c>
      <c r="R179">
        <f t="shared" si="61"/>
        <v>1775443500</v>
      </c>
      <c r="S179" t="str">
        <f t="shared" si="62"/>
        <v>XAUUSD</v>
      </c>
      <c r="T179" t="str">
        <f t="shared" si="62"/>
        <v>M5</v>
      </c>
      <c r="U179">
        <f t="shared" si="62"/>
        <v>4652.2700000000004</v>
      </c>
      <c r="V179">
        <f t="shared" si="63"/>
        <v>4639.0973450000001</v>
      </c>
      <c r="W179">
        <f t="shared" si="63"/>
        <v>4636.562175</v>
      </c>
      <c r="X179">
        <f t="shared" si="64"/>
        <v>4651.4528499999997</v>
      </c>
      <c r="Y179">
        <f t="shared" si="64"/>
        <v>4653.9022299999997</v>
      </c>
      <c r="Z179">
        <f t="shared" si="65"/>
        <v>4653.6557849999999</v>
      </c>
      <c r="AA179">
        <f t="shared" si="66"/>
        <v>4657.0416500000001</v>
      </c>
      <c r="AB179">
        <f t="shared" si="67"/>
        <v>4621.3546175000001</v>
      </c>
      <c r="AC179">
        <f t="shared" si="68"/>
        <v>4649.4926699999996</v>
      </c>
      <c r="AF179">
        <f t="shared" si="73"/>
        <v>1775443500</v>
      </c>
      <c r="AG179" t="str">
        <f t="shared" si="74"/>
        <v>XAUUSD</v>
      </c>
      <c r="AH179" t="str">
        <f t="shared" si="75"/>
        <v>M5</v>
      </c>
      <c r="AI179" s="19">
        <f t="shared" si="69"/>
        <v>4652.2700000000004</v>
      </c>
      <c r="AJ179" s="19">
        <f t="shared" si="70"/>
        <v>4639.0973450000001</v>
      </c>
      <c r="AK179" s="19">
        <f t="shared" si="71"/>
        <v>4636.562175</v>
      </c>
      <c r="AL179" s="19">
        <f t="shared" si="76"/>
        <v>2.5351700000001074</v>
      </c>
      <c r="AM179" s="28" t="str">
        <f t="shared" si="72"/>
        <v>Bullish</v>
      </c>
      <c r="AN179" s="28" t="str">
        <f t="shared" si="77"/>
        <v>Bullish</v>
      </c>
      <c r="AO179">
        <f>IF(Z179&lt;&gt;"",Z179,"")</f>
        <v>4653.6557849999999</v>
      </c>
      <c r="AP179">
        <f>IF(AB179&lt;&gt;"",AB179,"")</f>
        <v>4621.3546175000001</v>
      </c>
      <c r="AQ179">
        <f t="shared" si="81"/>
        <v>10</v>
      </c>
      <c r="AR179" s="16">
        <f>IF(SLOPE($AO$158:$AO$169,$AQ$158:$AQ$169)&gt;0,MIN(3,ABS(SLOPE($AO$158:$AO$169,$AQ$158:$AQ$169))),IF(SLOPE($AO$158:$AO$169,$AQ$158:$AQ$169)&lt;-0.5,-0.5,0))</f>
        <v>0.17925750000006008</v>
      </c>
      <c r="AS179" s="16">
        <f>IF(SLOPE($AP$158:$AP$169,$AQ$158:$AQ$169)&lt;0,MAX(-3,-ABS(SLOPE($AP$158:$AP$169,$AQ$158:$AQ$169))),IF(SLOPE($AP$158:$AP$169,$AQ$158:$AQ$169)&gt;0.5,0.5,0))</f>
        <v>0</v>
      </c>
      <c r="AT179" s="22">
        <f>($AO$170+(AR179*(AQ179-1)))</f>
        <v>4651.8886875000007</v>
      </c>
      <c r="AU179" s="22">
        <f>($AP$170+(AS179*(AQ179-1)))</f>
        <v>4616.6523200000001</v>
      </c>
      <c r="AV179" s="18">
        <f>IF(AR179&gt;0,AT179+AR179,AT179)</f>
        <v>4652.0679450000007</v>
      </c>
      <c r="AW179" s="18">
        <f>IF(AS179&lt;0,AU179+AS179,AU179)</f>
        <v>4616.6523200000001</v>
      </c>
      <c r="AY179">
        <f t="shared" si="82"/>
        <v>-1.5878399999992325</v>
      </c>
      <c r="AZ179">
        <f t="shared" si="83"/>
        <v>-4.702297499999986</v>
      </c>
      <c r="BB179" s="19">
        <f t="shared" si="78"/>
        <v>1775443500</v>
      </c>
      <c r="BC179" s="19" t="str">
        <f t="shared" si="79"/>
        <v>XAUUSD</v>
      </c>
      <c r="BD179" s="19" t="str">
        <f t="shared" si="80"/>
        <v>M5</v>
      </c>
      <c r="BE179">
        <f>V179</f>
        <v>4639.0973450000001</v>
      </c>
      <c r="BF179">
        <f>W179</f>
        <v>4636.562175</v>
      </c>
      <c r="BG179">
        <f>X179</f>
        <v>4651.4528499999997</v>
      </c>
      <c r="BH179">
        <f>Y179</f>
        <v>4653.9022299999997</v>
      </c>
      <c r="BI179">
        <f t="shared" si="84"/>
        <v>4652.0679450000007</v>
      </c>
      <c r="BJ179">
        <f t="shared" si="85"/>
        <v>4616.6523200000001</v>
      </c>
    </row>
    <row r="180" spans="1:62" x14ac:dyDescent="0.55000000000000004">
      <c r="A180">
        <f>ALGLIB_SSA_XAUUSD!J180</f>
        <v>1775443800</v>
      </c>
      <c r="B180" t="str">
        <f>_xlfn.XLOOKUP($A180,ALGLIB_SSA_XAUUSD!$A$2:$A$1001,ALGLIB_SSA_XAUUSD!$B$2:$B$1001,"",0)</f>
        <v/>
      </c>
      <c r="C180" t="str">
        <f>_xlfn.XLOOKUP($A180,ALGLIB_SSA_XAUUSD!$A$2:$A$1001,ALGLIB_SSA_XAUUSD!$C$2:$C$1001,"",0)</f>
        <v/>
      </c>
      <c r="D180" s="1">
        <f>D170+(D182-D170)*10/12</f>
        <v>4641.8016666666672</v>
      </c>
      <c r="E180" s="1">
        <f>E170+(E182-E170)*10/12</f>
        <v>4639.6538666666665</v>
      </c>
      <c r="F180" s="1">
        <f>F170+(F182-F170)*10/12</f>
        <v>4636.84249</v>
      </c>
      <c r="G180" s="1">
        <f>G170+(G182-G170)*10/12</f>
        <v>4654.0313866666665</v>
      </c>
      <c r="H180" s="1">
        <f>H170+(H182-H170)*10/12</f>
        <v>4621.8770949999998</v>
      </c>
      <c r="I180" t="str">
        <f>_xlfn.XLOOKUP($A180,ALGLIB_SSA_XAUUSD!$J$2:$J$1001,ALGLIB_SSA_XAUUSD!$K$2:$K$1001,"",0)</f>
        <v>XAUUSD</v>
      </c>
      <c r="J180" t="str">
        <f>_xlfn.XLOOKUP($A180,ALGLIB_SSA_XAUUSD!$J$2:$J$1001,ALGLIB_SSA_XAUUSD!$L$2:$L$1001,"",0)</f>
        <v>M5</v>
      </c>
      <c r="K180">
        <f>_xlfn.XLOOKUP($A180,ALGLIB_SSA_XAUUSD!$J$2:$J$1001,ALGLIB_SSA_XAUUSD!$M$2:$M$1001,"",0)</f>
        <v>4650.66</v>
      </c>
      <c r="L180">
        <f>_xlfn.XLOOKUP($A180,ALGLIB_SSA_XAUUSD!$J$2:$J$1001,ALGLIB_SSA_XAUUSD!$N$2:$N$1001,"",0)</f>
        <v>4646.9288800000004</v>
      </c>
      <c r="M180">
        <f>_xlfn.XLOOKUP($A180,ALGLIB_SSA_XAUUSD!$J$2:$J$1001,ALGLIB_SSA_XAUUSD!$O$2:$O$1001,"",0)</f>
        <v>4650.4155600000004</v>
      </c>
      <c r="N180">
        <f>_xlfn.XLOOKUP($A180,ALGLIB_SSA_XAUUSD!$J$2:$J$1001,ALGLIB_SSA_XAUUSD!$P$2:$P$1001,"",0)</f>
        <v>4652.6657999999998</v>
      </c>
      <c r="O180">
        <f>_xlfn.XLOOKUP($A180,ALGLIB_SSA_XAUUSD!$J$2:$J$1001,ALGLIB_SSA_XAUUSD!$Q$2:$Q$1001,"",0)</f>
        <v>4645.39156</v>
      </c>
      <c r="R180">
        <f t="shared" si="61"/>
        <v>1775443800</v>
      </c>
      <c r="S180" t="str">
        <f t="shared" si="62"/>
        <v>XAUUSD</v>
      </c>
      <c r="T180" t="str">
        <f t="shared" si="62"/>
        <v>M5</v>
      </c>
      <c r="U180">
        <f t="shared" si="62"/>
        <v>4650.66</v>
      </c>
      <c r="V180">
        <f t="shared" si="63"/>
        <v>4639.6538666666665</v>
      </c>
      <c r="W180">
        <f t="shared" si="63"/>
        <v>4636.84249</v>
      </c>
      <c r="X180">
        <f t="shared" si="64"/>
        <v>4646.9288800000004</v>
      </c>
      <c r="Y180">
        <f t="shared" si="64"/>
        <v>4650.4155600000004</v>
      </c>
      <c r="Z180">
        <f t="shared" si="65"/>
        <v>4654.0313866666665</v>
      </c>
      <c r="AA180">
        <f t="shared" si="66"/>
        <v>4652.6657999999998</v>
      </c>
      <c r="AB180">
        <f t="shared" si="67"/>
        <v>4621.8770949999998</v>
      </c>
      <c r="AC180">
        <f t="shared" si="68"/>
        <v>4645.39156</v>
      </c>
      <c r="AF180">
        <f t="shared" si="73"/>
        <v>1775443800</v>
      </c>
      <c r="AG180" t="str">
        <f t="shared" si="74"/>
        <v>XAUUSD</v>
      </c>
      <c r="AH180" t="str">
        <f t="shared" si="75"/>
        <v>M5</v>
      </c>
      <c r="AI180" s="19">
        <f t="shared" si="69"/>
        <v>4650.66</v>
      </c>
      <c r="AJ180" s="19">
        <f t="shared" si="70"/>
        <v>4639.6538666666665</v>
      </c>
      <c r="AK180" s="19">
        <f t="shared" si="71"/>
        <v>4636.84249</v>
      </c>
      <c r="AL180" s="19">
        <f t="shared" si="76"/>
        <v>2.811376666666547</v>
      </c>
      <c r="AM180" s="28" t="str">
        <f t="shared" si="72"/>
        <v>Bullish</v>
      </c>
      <c r="AN180" s="28" t="str">
        <f t="shared" si="77"/>
        <v>Bullish</v>
      </c>
      <c r="AO180">
        <f>IF(Z180&lt;&gt;"",Z180,"")</f>
        <v>4654.0313866666665</v>
      </c>
      <c r="AP180">
        <f>IF(AB180&lt;&gt;"",AB180,"")</f>
        <v>4621.8770949999998</v>
      </c>
      <c r="AQ180">
        <f t="shared" si="81"/>
        <v>11</v>
      </c>
      <c r="AR180" s="16">
        <f>IF(SLOPE($AO$158:$AO$169,$AQ$158:$AQ$169)&gt;0,MIN(3,ABS(SLOPE($AO$158:$AO$169,$AQ$158:$AQ$169))),IF(SLOPE($AO$158:$AO$169,$AQ$158:$AQ$169)&lt;-0.5,-0.5,0))</f>
        <v>0.17925750000006008</v>
      </c>
      <c r="AS180" s="16">
        <f>IF(SLOPE($AP$158:$AP$169,$AQ$158:$AQ$169)&lt;0,MAX(-3,-ABS(SLOPE($AP$158:$AP$169,$AQ$158:$AQ$169))),IF(SLOPE($AP$158:$AP$169,$AQ$158:$AQ$169)&gt;0.5,0.5,0))</f>
        <v>0</v>
      </c>
      <c r="AT180" s="22">
        <f>($AO$170+(AR180*(AQ180-1)))</f>
        <v>4652.0679450000007</v>
      </c>
      <c r="AU180" s="22">
        <f>($AP$170+(AS180*(AQ180-1)))</f>
        <v>4616.6523200000001</v>
      </c>
      <c r="AV180" s="18">
        <f>IF(AR180&gt;0,AT180+AR180,AT180)</f>
        <v>4652.2472025000006</v>
      </c>
      <c r="AW180" s="18">
        <f>IF(AS180&lt;0,AU180+AS180,AU180)</f>
        <v>4616.6523200000001</v>
      </c>
      <c r="AY180">
        <f t="shared" si="82"/>
        <v>-1.7841841666659093</v>
      </c>
      <c r="AZ180">
        <f t="shared" si="83"/>
        <v>-5.2247749999996813</v>
      </c>
      <c r="BB180" s="19">
        <f t="shared" si="78"/>
        <v>1775443800</v>
      </c>
      <c r="BC180" s="19" t="str">
        <f t="shared" si="79"/>
        <v>XAUUSD</v>
      </c>
      <c r="BD180" s="19" t="str">
        <f t="shared" si="80"/>
        <v>M5</v>
      </c>
      <c r="BE180">
        <f>V180</f>
        <v>4639.6538666666665</v>
      </c>
      <c r="BF180">
        <f>W180</f>
        <v>4636.84249</v>
      </c>
      <c r="BG180">
        <f>X180</f>
        <v>4646.9288800000004</v>
      </c>
      <c r="BH180">
        <f>Y180</f>
        <v>4650.4155600000004</v>
      </c>
      <c r="BI180">
        <f t="shared" si="84"/>
        <v>4652.2472025000006</v>
      </c>
      <c r="BJ180">
        <f t="shared" si="85"/>
        <v>4616.6523200000001</v>
      </c>
    </row>
    <row r="181" spans="1:62" x14ac:dyDescent="0.55000000000000004">
      <c r="A181">
        <f>ALGLIB_SSA_XAUUSD!J181</f>
        <v>1775444100</v>
      </c>
      <c r="B181" t="str">
        <f>_xlfn.XLOOKUP($A181,ALGLIB_SSA_XAUUSD!$A$2:$A$1001,ALGLIB_SSA_XAUUSD!$B$2:$B$1001,"",0)</f>
        <v/>
      </c>
      <c r="C181" t="str">
        <f>_xlfn.XLOOKUP($A181,ALGLIB_SSA_XAUUSD!$A$2:$A$1001,ALGLIB_SSA_XAUUSD!$C$2:$C$1001,"",0)</f>
        <v/>
      </c>
      <c r="D181" s="1">
        <f>D170+(D182-D170)*11/12</f>
        <v>4641.1758333333337</v>
      </c>
      <c r="E181" s="1">
        <f>E170+(E182-E170)*11/12</f>
        <v>4640.2103883333339</v>
      </c>
      <c r="F181" s="1">
        <f>F170+(F182-F170)*11/12</f>
        <v>4637.122805</v>
      </c>
      <c r="G181" s="1">
        <f>G170+(G182-G170)*11/12</f>
        <v>4654.4069883333332</v>
      </c>
      <c r="H181" s="1">
        <f>H170+(H182-H170)*11/12</f>
        <v>4622.3995725000004</v>
      </c>
      <c r="I181" t="str">
        <f>_xlfn.XLOOKUP($A181,ALGLIB_SSA_XAUUSD!$J$2:$J$1001,ALGLIB_SSA_XAUUSD!$K$2:$K$1001,"",0)</f>
        <v>XAUUSD</v>
      </c>
      <c r="J181" t="str">
        <f>_xlfn.XLOOKUP($A181,ALGLIB_SSA_XAUUSD!$J$2:$J$1001,ALGLIB_SSA_XAUUSD!$L$2:$L$1001,"",0)</f>
        <v>M5</v>
      </c>
      <c r="K181">
        <f>_xlfn.XLOOKUP($A181,ALGLIB_SSA_XAUUSD!$J$2:$J$1001,ALGLIB_SSA_XAUUSD!$M$2:$M$1001,"",0)</f>
        <v>4648.0600000000004</v>
      </c>
      <c r="L181">
        <f>_xlfn.XLOOKUP($A181,ALGLIB_SSA_XAUUSD!$J$2:$J$1001,ALGLIB_SSA_XAUUSD!$N$2:$N$1001,"",0)</f>
        <v>4642.1920200000004</v>
      </c>
      <c r="M181">
        <f>_xlfn.XLOOKUP($A181,ALGLIB_SSA_XAUUSD!$J$2:$J$1001,ALGLIB_SSA_XAUUSD!$O$2:$O$1001,"",0)</f>
        <v>4646.3037899999999</v>
      </c>
      <c r="N181">
        <f>_xlfn.XLOOKUP($A181,ALGLIB_SSA_XAUUSD!$J$2:$J$1001,ALGLIB_SSA_XAUUSD!$P$2:$P$1001,"",0)</f>
        <v>4648.1373299999996</v>
      </c>
      <c r="O181">
        <f>_xlfn.XLOOKUP($A181,ALGLIB_SSA_XAUUSD!$J$2:$J$1001,ALGLIB_SSA_XAUUSD!$Q$2:$Q$1001,"",0)</f>
        <v>4640.7748700000002</v>
      </c>
      <c r="R181">
        <f t="shared" si="61"/>
        <v>1775444100</v>
      </c>
      <c r="S181" t="str">
        <f t="shared" si="62"/>
        <v>XAUUSD</v>
      </c>
      <c r="T181" t="str">
        <f t="shared" si="62"/>
        <v>M5</v>
      </c>
      <c r="U181">
        <f t="shared" si="62"/>
        <v>4648.0600000000004</v>
      </c>
      <c r="V181">
        <f t="shared" si="63"/>
        <v>4640.2103883333339</v>
      </c>
      <c r="W181">
        <f t="shared" si="63"/>
        <v>4637.122805</v>
      </c>
      <c r="X181">
        <f t="shared" si="64"/>
        <v>4642.1920200000004</v>
      </c>
      <c r="Y181">
        <f t="shared" si="64"/>
        <v>4646.3037899999999</v>
      </c>
      <c r="Z181">
        <f t="shared" si="65"/>
        <v>4654.4069883333332</v>
      </c>
      <c r="AA181">
        <f t="shared" si="66"/>
        <v>4648.1373299999996</v>
      </c>
      <c r="AB181">
        <f t="shared" si="67"/>
        <v>4622.3995725000004</v>
      </c>
      <c r="AC181">
        <f t="shared" si="68"/>
        <v>4640.7748700000002</v>
      </c>
      <c r="AF181">
        <f t="shared" si="73"/>
        <v>1775444100</v>
      </c>
      <c r="AG181" t="str">
        <f t="shared" si="74"/>
        <v>XAUUSD</v>
      </c>
      <c r="AH181" t="str">
        <f t="shared" si="75"/>
        <v>M5</v>
      </c>
      <c r="AI181" s="19">
        <f t="shared" si="69"/>
        <v>4648.0600000000004</v>
      </c>
      <c r="AJ181" s="19">
        <f t="shared" si="70"/>
        <v>4640.2103883333339</v>
      </c>
      <c r="AK181" s="19">
        <f t="shared" si="71"/>
        <v>4637.122805</v>
      </c>
      <c r="AL181" s="19">
        <f t="shared" si="76"/>
        <v>3.087583333333896</v>
      </c>
      <c r="AM181" s="28" t="str">
        <f t="shared" si="72"/>
        <v>Bullish</v>
      </c>
      <c r="AN181" s="28" t="str">
        <f t="shared" si="77"/>
        <v>Bullish</v>
      </c>
      <c r="AO181">
        <f>IF(Z181&lt;&gt;"",Z181,"")</f>
        <v>4654.4069883333332</v>
      </c>
      <c r="AP181">
        <f>IF(AB181&lt;&gt;"",AB181,"")</f>
        <v>4622.3995725000004</v>
      </c>
      <c r="AQ181">
        <f t="shared" si="81"/>
        <v>12</v>
      </c>
      <c r="AR181" s="16">
        <f>IF(SLOPE($AO$158:$AO$169,$AQ$158:$AQ$169)&gt;0,MIN(3,ABS(SLOPE($AO$158:$AO$169,$AQ$158:$AQ$169))),IF(SLOPE($AO$158:$AO$169,$AQ$158:$AQ$169)&lt;-0.5,-0.5,0))</f>
        <v>0.17925750000006008</v>
      </c>
      <c r="AS181" s="16">
        <f>IF(SLOPE($AP$158:$AP$169,$AQ$158:$AQ$169)&lt;0,MAX(-3,-ABS(SLOPE($AP$158:$AP$169,$AQ$158:$AQ$169))),IF(SLOPE($AP$158:$AP$169,$AQ$158:$AQ$169)&gt;0.5,0.5,0))</f>
        <v>0</v>
      </c>
      <c r="AT181" s="22">
        <f>($AO$170+(AR181*(AQ181-1)))</f>
        <v>4652.2472025000006</v>
      </c>
      <c r="AU181" s="22">
        <f>($AP$170+(AS181*(AQ181-1)))</f>
        <v>4616.6523200000001</v>
      </c>
      <c r="AV181" s="18">
        <f>IF(AR181&gt;0,AT181+AR181,AT181)</f>
        <v>4652.4264600000006</v>
      </c>
      <c r="AW181" s="18">
        <f>IF(AS181&lt;0,AU181+AS181,AU181)</f>
        <v>4616.6523200000001</v>
      </c>
      <c r="AY181">
        <f t="shared" si="82"/>
        <v>-1.980528333332586</v>
      </c>
      <c r="AZ181">
        <f t="shared" si="83"/>
        <v>-5.7472525000002861</v>
      </c>
      <c r="BB181" s="19">
        <f t="shared" si="78"/>
        <v>1775444100</v>
      </c>
      <c r="BC181" s="19" t="str">
        <f t="shared" si="79"/>
        <v>XAUUSD</v>
      </c>
      <c r="BD181" s="19" t="str">
        <f t="shared" si="80"/>
        <v>M5</v>
      </c>
      <c r="BE181">
        <f>V181</f>
        <v>4640.2103883333339</v>
      </c>
      <c r="BF181">
        <f>W181</f>
        <v>4637.122805</v>
      </c>
      <c r="BG181">
        <f>X181</f>
        <v>4642.1920200000004</v>
      </c>
      <c r="BH181">
        <f>Y181</f>
        <v>4646.3037899999999</v>
      </c>
      <c r="BI181">
        <f t="shared" si="84"/>
        <v>4652.4264600000006</v>
      </c>
      <c r="BJ181">
        <f t="shared" si="85"/>
        <v>4616.6523200000001</v>
      </c>
    </row>
    <row r="182" spans="1:62" x14ac:dyDescent="0.55000000000000004">
      <c r="A182">
        <f>ALGLIB_SSA_XAUUSD!J182</f>
        <v>1775444400</v>
      </c>
      <c r="B182" t="str">
        <f>_xlfn.XLOOKUP($A182,ALGLIB_SSA_XAUUSD!$A$2:$A$1001,ALGLIB_SSA_XAUUSD!$B$2:$B$1001,"",0)</f>
        <v>XAUUSD</v>
      </c>
      <c r="C182" t="str">
        <f>_xlfn.XLOOKUP($A182,ALGLIB_SSA_XAUUSD!$A$2:$A$1001,ALGLIB_SSA_XAUUSD!$C$2:$C$1001,"",0)</f>
        <v>H1</v>
      </c>
      <c r="D182" s="2">
        <f>_xlfn.XLOOKUP($A182,ALGLIB_SSA_XAUUSD!$A$2:$A$1001,ALGLIB_SSA_XAUUSD!$D$2:$D$1001,"",0)</f>
        <v>4640.55</v>
      </c>
      <c r="E182" s="2">
        <f>_xlfn.XLOOKUP($A182,ALGLIB_SSA_XAUUSD!$A$2:$A$1001,ALGLIB_SSA_XAUUSD!$E$2:$E$1001,"",0)</f>
        <v>4640.7669100000003</v>
      </c>
      <c r="F182" s="2">
        <f>_xlfn.XLOOKUP($A182,ALGLIB_SSA_XAUUSD!$A$2:$A$1001,ALGLIB_SSA_XAUUSD!$F$2:$F$1001,"",0)</f>
        <v>4637.4031199999999</v>
      </c>
      <c r="G182" s="2">
        <f>_xlfn.XLOOKUP($A182,ALGLIB_SSA_XAUUSD!$A$2:$A$1001,ALGLIB_SSA_XAUUSD!$G$2:$G$1001,"",0)</f>
        <v>4654.7825899999998</v>
      </c>
      <c r="H182" s="2">
        <f>_xlfn.XLOOKUP($A182,ALGLIB_SSA_XAUUSD!$A$2:$A$1001,ALGLIB_SSA_XAUUSD!$H$2:$H$1001,"",0)</f>
        <v>4622.9220500000001</v>
      </c>
      <c r="I182" t="str">
        <f>_xlfn.XLOOKUP($A182,ALGLIB_SSA_XAUUSD!$J$2:$J$1001,ALGLIB_SSA_XAUUSD!$K$2:$K$1001,"",0)</f>
        <v>XAUUSD</v>
      </c>
      <c r="J182" t="str">
        <f>_xlfn.XLOOKUP($A182,ALGLIB_SSA_XAUUSD!$J$2:$J$1001,ALGLIB_SSA_XAUUSD!$L$2:$L$1001,"",0)</f>
        <v>M5</v>
      </c>
      <c r="K182">
        <f>_xlfn.XLOOKUP($A182,ALGLIB_SSA_XAUUSD!$J$2:$J$1001,ALGLIB_SSA_XAUUSD!$M$2:$M$1001,"",0)</f>
        <v>4634.6000000000004</v>
      </c>
      <c r="L182">
        <f>_xlfn.XLOOKUP($A182,ALGLIB_SSA_XAUUSD!$J$2:$J$1001,ALGLIB_SSA_XAUUSD!$N$2:$N$1001,"",0)</f>
        <v>4637.6893399999999</v>
      </c>
      <c r="M182">
        <f>_xlfn.XLOOKUP($A182,ALGLIB_SSA_XAUUSD!$J$2:$J$1001,ALGLIB_SSA_XAUUSD!$O$2:$O$1001,"",0)</f>
        <v>4641.9965700000002</v>
      </c>
      <c r="N182">
        <f>_xlfn.XLOOKUP($A182,ALGLIB_SSA_XAUUSD!$J$2:$J$1001,ALGLIB_SSA_XAUUSD!$P$2:$P$1001,"",0)</f>
        <v>4643.8547200000003</v>
      </c>
      <c r="O182">
        <f>_xlfn.XLOOKUP($A182,ALGLIB_SSA_XAUUSD!$J$2:$J$1001,ALGLIB_SSA_XAUUSD!$Q$2:$Q$1001,"",0)</f>
        <v>4636.1070099999997</v>
      </c>
      <c r="R182">
        <f t="shared" si="61"/>
        <v>1775444400</v>
      </c>
      <c r="S182" t="str">
        <f t="shared" si="62"/>
        <v>XAUUSD</v>
      </c>
      <c r="T182" t="str">
        <f t="shared" si="62"/>
        <v>M5</v>
      </c>
      <c r="U182">
        <f t="shared" si="62"/>
        <v>4634.6000000000004</v>
      </c>
      <c r="V182">
        <f t="shared" si="63"/>
        <v>4640.7669100000003</v>
      </c>
      <c r="W182">
        <f t="shared" si="63"/>
        <v>4637.4031199999999</v>
      </c>
      <c r="X182">
        <f t="shared" si="64"/>
        <v>4637.6893399999999</v>
      </c>
      <c r="Y182">
        <f t="shared" si="64"/>
        <v>4641.9965700000002</v>
      </c>
      <c r="Z182">
        <f t="shared" si="65"/>
        <v>4654.7825899999998</v>
      </c>
      <c r="AA182">
        <f t="shared" si="66"/>
        <v>4643.8547200000003</v>
      </c>
      <c r="AB182">
        <f t="shared" si="67"/>
        <v>4622.9220500000001</v>
      </c>
      <c r="AC182">
        <f t="shared" si="68"/>
        <v>4636.1070099999997</v>
      </c>
      <c r="AF182">
        <f t="shared" si="73"/>
        <v>1775444400</v>
      </c>
      <c r="AG182" t="str">
        <f t="shared" si="74"/>
        <v>XAUUSD</v>
      </c>
      <c r="AH182" t="str">
        <f t="shared" si="75"/>
        <v>M5</v>
      </c>
      <c r="AI182" s="19">
        <f t="shared" si="69"/>
        <v>4634.6000000000004</v>
      </c>
      <c r="AJ182" s="19">
        <f t="shared" si="70"/>
        <v>4640.7669100000003</v>
      </c>
      <c r="AK182" s="19">
        <f t="shared" si="71"/>
        <v>4637.4031199999999</v>
      </c>
      <c r="AL182" s="19">
        <f t="shared" si="76"/>
        <v>3.3637900000003356</v>
      </c>
      <c r="AM182" s="28" t="str">
        <f t="shared" si="72"/>
        <v>Bullish</v>
      </c>
      <c r="AN182" s="28" t="str">
        <f t="shared" si="77"/>
        <v>Bullish</v>
      </c>
      <c r="AO182">
        <f>IF(Z182&lt;&gt;"",Z182,"")</f>
        <v>4654.7825899999998</v>
      </c>
      <c r="AP182">
        <f>IF(AB182&lt;&gt;"",AB182,"")</f>
        <v>4622.9220500000001</v>
      </c>
      <c r="AQ182">
        <f t="shared" si="81"/>
        <v>1</v>
      </c>
      <c r="AR182" s="17">
        <f>IF(SLOPE($AO$170:$AO$181,$AQ$170:$AQ$181)&gt;0,MIN(3,ABS(SLOPE($AO$170:$AO$181,$AQ$170:$AQ$181))),IF(SLOPE($AO$170:$AO$181,$AQ$170:$AQ$181)&lt;-0.5,-0.5,0))</f>
        <v>0.37560166666662553</v>
      </c>
      <c r="AS182" s="17">
        <f>IF(SLOPE($AP$170:$AP$181,$AQ$170:$AQ$181)&lt;0,MAX(-3,-ABS(SLOPE($AP$170:$AP$181,$AQ$170:$AQ$181))),IF(SLOPE($AP$170:$AP$181,$AQ$170:$AQ$181)&gt;0.5,0.5,0))</f>
        <v>0.5</v>
      </c>
      <c r="AT182" s="10">
        <f>($AO$182+(AR182*(AQ182-1)))</f>
        <v>4654.7825899999998</v>
      </c>
      <c r="AU182" s="10">
        <f>($AP$182+(AS182*(AQ182-1)))</f>
        <v>4622.9220500000001</v>
      </c>
      <c r="AV182" s="18">
        <f>IF(AR182&gt;0,AT182+AR182,AT182)</f>
        <v>4655.1581916666664</v>
      </c>
      <c r="AW182" s="18">
        <f>IF(AS182&lt;0,AU182+AS182,AU182)</f>
        <v>4622.9220500000001</v>
      </c>
      <c r="AY182">
        <f t="shared" si="82"/>
        <v>0.37560166666662553</v>
      </c>
      <c r="AZ182">
        <f t="shared" si="83"/>
        <v>0</v>
      </c>
      <c r="BB182" s="19">
        <f t="shared" si="78"/>
        <v>1775444400</v>
      </c>
      <c r="BC182" s="19" t="str">
        <f t="shared" si="79"/>
        <v>XAUUSD</v>
      </c>
      <c r="BD182" s="19" t="str">
        <f t="shared" si="80"/>
        <v>M5</v>
      </c>
      <c r="BE182">
        <f>V182</f>
        <v>4640.7669100000003</v>
      </c>
      <c r="BF182">
        <f>W182</f>
        <v>4637.4031199999999</v>
      </c>
      <c r="BG182">
        <f>X182</f>
        <v>4637.6893399999999</v>
      </c>
      <c r="BH182">
        <f>Y182</f>
        <v>4641.9965700000002</v>
      </c>
      <c r="BI182">
        <f t="shared" si="84"/>
        <v>4655.1581916666664</v>
      </c>
      <c r="BJ182">
        <f t="shared" si="85"/>
        <v>4622.9220500000001</v>
      </c>
    </row>
    <row r="183" spans="1:62" x14ac:dyDescent="0.55000000000000004">
      <c r="A183">
        <f>ALGLIB_SSA_XAUUSD!J183</f>
        <v>1775444700</v>
      </c>
      <c r="B183" t="str">
        <f>_xlfn.XLOOKUP($A183,ALGLIB_SSA_XAUUSD!$A$2:$A$1001,ALGLIB_SSA_XAUUSD!$B$2:$B$1001,"",0)</f>
        <v/>
      </c>
      <c r="C183" t="str">
        <f>_xlfn.XLOOKUP($A183,ALGLIB_SSA_XAUUSD!$A$2:$A$1001,ALGLIB_SSA_XAUUSD!$C$2:$C$1001,"",0)</f>
        <v/>
      </c>
      <c r="D183" s="1">
        <f>D182+(D194-D182)*1/12</f>
        <v>4642.0983333333334</v>
      </c>
      <c r="E183" s="1">
        <f>E182+(E194-E182)*1/12</f>
        <v>4641.5636700000005</v>
      </c>
      <c r="F183" s="1">
        <f>F182+(F194-F182)*1/12</f>
        <v>4637.9416583333332</v>
      </c>
      <c r="G183" s="1">
        <f>G182+(G194-G182)*1/12</f>
        <v>4655.3769633333332</v>
      </c>
      <c r="H183" s="1">
        <f>H182+(H194-H182)*1/12</f>
        <v>4623.7138924999999</v>
      </c>
      <c r="I183" t="str">
        <f>_xlfn.XLOOKUP($A183,ALGLIB_SSA_XAUUSD!$J$2:$J$1001,ALGLIB_SSA_XAUUSD!$K$2:$K$1001,"",0)</f>
        <v>XAUUSD</v>
      </c>
      <c r="J183" t="str">
        <f>_xlfn.XLOOKUP($A183,ALGLIB_SSA_XAUUSD!$J$2:$J$1001,ALGLIB_SSA_XAUUSD!$L$2:$L$1001,"",0)</f>
        <v>M5</v>
      </c>
      <c r="K183">
        <f>_xlfn.XLOOKUP($A183,ALGLIB_SSA_XAUUSD!$J$2:$J$1001,ALGLIB_SSA_XAUUSD!$M$2:$M$1001,"",0)</f>
        <v>4631.1099999999997</v>
      </c>
      <c r="L183">
        <f>_xlfn.XLOOKUP($A183,ALGLIB_SSA_XAUUSD!$J$2:$J$1001,ALGLIB_SSA_XAUUSD!$N$2:$N$1001,"",0)</f>
        <v>4634.0024899999999</v>
      </c>
      <c r="M183">
        <f>_xlfn.XLOOKUP($A183,ALGLIB_SSA_XAUUSD!$J$2:$J$1001,ALGLIB_SSA_XAUUSD!$O$2:$O$1001,"",0)</f>
        <v>4637.99953</v>
      </c>
      <c r="N183">
        <f>_xlfn.XLOOKUP($A183,ALGLIB_SSA_XAUUSD!$J$2:$J$1001,ALGLIB_SSA_XAUUSD!$P$2:$P$1001,"",0)</f>
        <v>4640.0883700000004</v>
      </c>
      <c r="O183">
        <f>_xlfn.XLOOKUP($A183,ALGLIB_SSA_XAUUSD!$J$2:$J$1001,ALGLIB_SSA_XAUUSD!$Q$2:$Q$1001,"",0)</f>
        <v>4632.1372700000002</v>
      </c>
      <c r="R183">
        <f t="shared" si="61"/>
        <v>1775444700</v>
      </c>
      <c r="S183" t="str">
        <f t="shared" si="62"/>
        <v>XAUUSD</v>
      </c>
      <c r="T183" t="str">
        <f t="shared" si="62"/>
        <v>M5</v>
      </c>
      <c r="U183">
        <f t="shared" si="62"/>
        <v>4631.1099999999997</v>
      </c>
      <c r="V183">
        <f t="shared" si="63"/>
        <v>4641.5636700000005</v>
      </c>
      <c r="W183">
        <f t="shared" si="63"/>
        <v>4637.9416583333332</v>
      </c>
      <c r="X183">
        <f t="shared" si="64"/>
        <v>4634.0024899999999</v>
      </c>
      <c r="Y183">
        <f t="shared" si="64"/>
        <v>4637.99953</v>
      </c>
      <c r="Z183">
        <f t="shared" si="65"/>
        <v>4655.3769633333332</v>
      </c>
      <c r="AA183">
        <f t="shared" si="66"/>
        <v>4640.0883700000004</v>
      </c>
      <c r="AB183">
        <f t="shared" si="67"/>
        <v>4623.7138924999999</v>
      </c>
      <c r="AC183">
        <f t="shared" si="68"/>
        <v>4632.1372700000002</v>
      </c>
      <c r="AF183">
        <f t="shared" si="73"/>
        <v>1775444700</v>
      </c>
      <c r="AG183" t="str">
        <f t="shared" si="74"/>
        <v>XAUUSD</v>
      </c>
      <c r="AH183" t="str">
        <f t="shared" si="75"/>
        <v>M5</v>
      </c>
      <c r="AI183" s="19">
        <f t="shared" si="69"/>
        <v>4631.1099999999997</v>
      </c>
      <c r="AJ183" s="19">
        <f t="shared" si="70"/>
        <v>4641.5636700000005</v>
      </c>
      <c r="AK183" s="19">
        <f t="shared" si="71"/>
        <v>4637.9416583333332</v>
      </c>
      <c r="AL183" s="19">
        <f t="shared" si="76"/>
        <v>3.6220116666672766</v>
      </c>
      <c r="AM183" s="28" t="str">
        <f t="shared" si="72"/>
        <v>Bullish</v>
      </c>
      <c r="AN183" s="28" t="str">
        <f t="shared" si="77"/>
        <v>Bullish</v>
      </c>
      <c r="AO183">
        <f>IF(Z183&lt;&gt;"",Z183,"")</f>
        <v>4655.3769633333332</v>
      </c>
      <c r="AP183">
        <f>IF(AB183&lt;&gt;"",AB183,"")</f>
        <v>4623.7138924999999</v>
      </c>
      <c r="AQ183">
        <f t="shared" si="81"/>
        <v>2</v>
      </c>
      <c r="AR183" s="16">
        <f>IF(SLOPE($AO$170:$AO$181,$AQ$170:$AQ$181)&gt;0,MIN(3,ABS(SLOPE($AO$170:$AO$181,$AQ$170:$AQ$181))),IF(SLOPE($AO$170:$AO$181,$AQ$170:$AQ$181)&lt;-0.5,-0.5,0))</f>
        <v>0.37560166666662553</v>
      </c>
      <c r="AS183" s="16">
        <f>IF(SLOPE($AP$170:$AP$181,$AQ$170:$AQ$181)&lt;0,MAX(-3,-ABS(SLOPE($AP$170:$AP$181,$AQ$170:$AQ$181))),IF(SLOPE($AP$170:$AP$181,$AQ$170:$AQ$181)&gt;0.5,0.5,0))</f>
        <v>0.5</v>
      </c>
      <c r="AT183" s="22">
        <f>($AO$182+(AR183*(AQ183-1)))</f>
        <v>4655.1581916666664</v>
      </c>
      <c r="AU183" s="22">
        <f>($AP$182+(AS183*(AQ183-1)))</f>
        <v>4623.4220500000001</v>
      </c>
      <c r="AV183" s="18">
        <f>IF(AR183&gt;0,AT183+AR183,AT183)</f>
        <v>4655.5337933333331</v>
      </c>
      <c r="AW183" s="18">
        <f>IF(AS183&lt;0,AU183+AS183,AU183)</f>
        <v>4623.4220500000001</v>
      </c>
      <c r="AY183">
        <f t="shared" si="82"/>
        <v>0.15682999999989988</v>
      </c>
      <c r="AZ183">
        <f t="shared" si="83"/>
        <v>-0.29184249999980238</v>
      </c>
      <c r="BB183" s="19">
        <f t="shared" si="78"/>
        <v>1775444700</v>
      </c>
      <c r="BC183" s="19" t="str">
        <f t="shared" si="79"/>
        <v>XAUUSD</v>
      </c>
      <c r="BD183" s="19" t="str">
        <f t="shared" si="80"/>
        <v>M5</v>
      </c>
      <c r="BE183">
        <f>V183</f>
        <v>4641.5636700000005</v>
      </c>
      <c r="BF183">
        <f>W183</f>
        <v>4637.9416583333332</v>
      </c>
      <c r="BG183">
        <f>X183</f>
        <v>4634.0024899999999</v>
      </c>
      <c r="BH183">
        <f>Y183</f>
        <v>4637.99953</v>
      </c>
      <c r="BI183">
        <f t="shared" si="84"/>
        <v>4655.5337933333331</v>
      </c>
      <c r="BJ183">
        <f t="shared" si="85"/>
        <v>4623.4220500000001</v>
      </c>
    </row>
    <row r="184" spans="1:62" x14ac:dyDescent="0.55000000000000004">
      <c r="A184">
        <f>ALGLIB_SSA_XAUUSD!J184</f>
        <v>1775445000</v>
      </c>
      <c r="B184" t="str">
        <f>_xlfn.XLOOKUP($A184,ALGLIB_SSA_XAUUSD!$A$2:$A$1001,ALGLIB_SSA_XAUUSD!$B$2:$B$1001,"",0)</f>
        <v/>
      </c>
      <c r="C184" t="str">
        <f>_xlfn.XLOOKUP($A184,ALGLIB_SSA_XAUUSD!$A$2:$A$1001,ALGLIB_SSA_XAUUSD!$C$2:$C$1001,"",0)</f>
        <v/>
      </c>
      <c r="D184" s="1">
        <f>D182+(D194-D182)*2/12</f>
        <v>4643.6466666666665</v>
      </c>
      <c r="E184" s="1">
        <f>E182+(E194-E182)*2/12</f>
        <v>4642.3604300000006</v>
      </c>
      <c r="F184" s="1">
        <f>F182+(F194-F182)*2/12</f>
        <v>4638.4801966666664</v>
      </c>
      <c r="G184" s="1">
        <f>G182+(G194-G182)*2/12</f>
        <v>4655.9713366666665</v>
      </c>
      <c r="H184" s="1">
        <f>H182+(H194-H182)*2/12</f>
        <v>4624.5057349999997</v>
      </c>
      <c r="I184" t="str">
        <f>_xlfn.XLOOKUP($A184,ALGLIB_SSA_XAUUSD!$J$2:$J$1001,ALGLIB_SSA_XAUUSD!$K$2:$K$1001,"",0)</f>
        <v>XAUUSD</v>
      </c>
      <c r="J184" t="str">
        <f>_xlfn.XLOOKUP($A184,ALGLIB_SSA_XAUUSD!$J$2:$J$1001,ALGLIB_SSA_XAUUSD!$L$2:$L$1001,"",0)</f>
        <v>M5</v>
      </c>
      <c r="K184">
        <f>_xlfn.XLOOKUP($A184,ALGLIB_SSA_XAUUSD!$J$2:$J$1001,ALGLIB_SSA_XAUUSD!$M$2:$M$1001,"",0)</f>
        <v>4632.38</v>
      </c>
      <c r="L184">
        <f>_xlfn.XLOOKUP($A184,ALGLIB_SSA_XAUUSD!$J$2:$J$1001,ALGLIB_SSA_XAUUSD!$N$2:$N$1001,"",0)</f>
        <v>4631.3245500000003</v>
      </c>
      <c r="M184">
        <f>_xlfn.XLOOKUP($A184,ALGLIB_SSA_XAUUSD!$J$2:$J$1001,ALGLIB_SSA_XAUUSD!$O$2:$O$1001,"",0)</f>
        <v>4634.6620400000002</v>
      </c>
      <c r="N184">
        <f>_xlfn.XLOOKUP($A184,ALGLIB_SSA_XAUUSD!$J$2:$J$1001,ALGLIB_SSA_XAUUSD!$P$2:$P$1001,"",0)</f>
        <v>4637.1715400000003</v>
      </c>
      <c r="O184">
        <f>_xlfn.XLOOKUP($A184,ALGLIB_SSA_XAUUSD!$J$2:$J$1001,ALGLIB_SSA_XAUUSD!$Q$2:$Q$1001,"",0)</f>
        <v>4629.0973199999999</v>
      </c>
      <c r="R184">
        <f t="shared" si="61"/>
        <v>1775445000</v>
      </c>
      <c r="S184" t="str">
        <f t="shared" si="62"/>
        <v>XAUUSD</v>
      </c>
      <c r="T184" t="str">
        <f t="shared" si="62"/>
        <v>M5</v>
      </c>
      <c r="U184">
        <f t="shared" si="62"/>
        <v>4632.38</v>
      </c>
      <c r="V184">
        <f t="shared" si="63"/>
        <v>4642.3604300000006</v>
      </c>
      <c r="W184">
        <f t="shared" si="63"/>
        <v>4638.4801966666664</v>
      </c>
      <c r="X184">
        <f t="shared" si="64"/>
        <v>4631.3245500000003</v>
      </c>
      <c r="Y184">
        <f t="shared" si="64"/>
        <v>4634.6620400000002</v>
      </c>
      <c r="Z184">
        <f t="shared" si="65"/>
        <v>4655.9713366666665</v>
      </c>
      <c r="AA184">
        <f t="shared" si="66"/>
        <v>4637.1715400000003</v>
      </c>
      <c r="AB184">
        <f t="shared" si="67"/>
        <v>4624.5057349999997</v>
      </c>
      <c r="AC184">
        <f t="shared" si="68"/>
        <v>4629.0973199999999</v>
      </c>
      <c r="AF184">
        <f t="shared" si="73"/>
        <v>1775445000</v>
      </c>
      <c r="AG184" t="str">
        <f t="shared" si="74"/>
        <v>XAUUSD</v>
      </c>
      <c r="AH184" t="str">
        <f t="shared" si="75"/>
        <v>M5</v>
      </c>
      <c r="AI184" s="19">
        <f t="shared" si="69"/>
        <v>4632.38</v>
      </c>
      <c r="AJ184" s="19">
        <f t="shared" si="70"/>
        <v>4642.3604300000006</v>
      </c>
      <c r="AK184" s="19">
        <f t="shared" si="71"/>
        <v>4638.4801966666664</v>
      </c>
      <c r="AL184" s="19">
        <f t="shared" si="76"/>
        <v>3.8802333333342176</v>
      </c>
      <c r="AM184" s="28" t="str">
        <f t="shared" si="72"/>
        <v>Bullish</v>
      </c>
      <c r="AN184" s="28" t="str">
        <f t="shared" si="77"/>
        <v>Bullish</v>
      </c>
      <c r="AO184">
        <f>IF(Z184&lt;&gt;"",Z184,"")</f>
        <v>4655.9713366666665</v>
      </c>
      <c r="AP184">
        <f>IF(AB184&lt;&gt;"",AB184,"")</f>
        <v>4624.5057349999997</v>
      </c>
      <c r="AQ184">
        <f t="shared" si="81"/>
        <v>3</v>
      </c>
      <c r="AR184" s="16">
        <f>IF(SLOPE($AO$170:$AO$181,$AQ$170:$AQ$181)&gt;0,MIN(3,ABS(SLOPE($AO$170:$AO$181,$AQ$170:$AQ$181))),IF(SLOPE($AO$170:$AO$181,$AQ$170:$AQ$181)&lt;-0.5,-0.5,0))</f>
        <v>0.37560166666662553</v>
      </c>
      <c r="AS184" s="16">
        <f>IF(SLOPE($AP$170:$AP$181,$AQ$170:$AQ$181)&lt;0,MAX(-3,-ABS(SLOPE($AP$170:$AP$181,$AQ$170:$AQ$181))),IF(SLOPE($AP$170:$AP$181,$AQ$170:$AQ$181)&gt;0.5,0.5,0))</f>
        <v>0.5</v>
      </c>
      <c r="AT184" s="22">
        <f>($AO$182+(AR184*(AQ184-1)))</f>
        <v>4655.5337933333331</v>
      </c>
      <c r="AU184" s="22">
        <f>($AP$182+(AS184*(AQ184-1)))</f>
        <v>4623.9220500000001</v>
      </c>
      <c r="AV184" s="18">
        <f>IF(AR184&gt;0,AT184+AR184,AT184)</f>
        <v>4655.9093949999997</v>
      </c>
      <c r="AW184" s="18">
        <f>IF(AS184&lt;0,AU184+AS184,AU184)</f>
        <v>4623.9220500000001</v>
      </c>
      <c r="AY184">
        <f t="shared" si="82"/>
        <v>-6.1941666666825768E-2</v>
      </c>
      <c r="AZ184">
        <f t="shared" si="83"/>
        <v>-0.58368499999960477</v>
      </c>
      <c r="BB184" s="19">
        <f t="shared" si="78"/>
        <v>1775445000</v>
      </c>
      <c r="BC184" s="19" t="str">
        <f t="shared" si="79"/>
        <v>XAUUSD</v>
      </c>
      <c r="BD184" s="19" t="str">
        <f t="shared" si="80"/>
        <v>M5</v>
      </c>
      <c r="BE184">
        <f>V184</f>
        <v>4642.3604300000006</v>
      </c>
      <c r="BF184">
        <f>W184</f>
        <v>4638.4801966666664</v>
      </c>
      <c r="BG184">
        <f>X184</f>
        <v>4631.3245500000003</v>
      </c>
      <c r="BH184">
        <f>Y184</f>
        <v>4634.6620400000002</v>
      </c>
      <c r="BI184">
        <f t="shared" si="84"/>
        <v>4655.9093949999997</v>
      </c>
      <c r="BJ184">
        <f t="shared" si="85"/>
        <v>4623.9220500000001</v>
      </c>
    </row>
    <row r="185" spans="1:62" x14ac:dyDescent="0.55000000000000004">
      <c r="A185">
        <f>ALGLIB_SSA_XAUUSD!J185</f>
        <v>1775445300</v>
      </c>
      <c r="B185" t="str">
        <f>_xlfn.XLOOKUP($A185,ALGLIB_SSA_XAUUSD!$A$2:$A$1001,ALGLIB_SSA_XAUUSD!$B$2:$B$1001,"",0)</f>
        <v/>
      </c>
      <c r="C185" t="str">
        <f>_xlfn.XLOOKUP($A185,ALGLIB_SSA_XAUUSD!$A$2:$A$1001,ALGLIB_SSA_XAUUSD!$C$2:$C$1001,"",0)</f>
        <v/>
      </c>
      <c r="D185" s="1">
        <f>D182+(D194-D182)*3/12</f>
        <v>4645.1949999999997</v>
      </c>
      <c r="E185" s="1">
        <f>E182+(E194-E182)*3/12</f>
        <v>4643.1571899999999</v>
      </c>
      <c r="F185" s="1">
        <f>F182+(F194-F182)*3/12</f>
        <v>4639.0187349999997</v>
      </c>
      <c r="G185" s="1">
        <f>G182+(G194-G182)*3/12</f>
        <v>4656.5657099999999</v>
      </c>
      <c r="H185" s="1">
        <f>H182+(H194-H182)*3/12</f>
        <v>4625.2975774999995</v>
      </c>
      <c r="I185" t="str">
        <f>_xlfn.XLOOKUP($A185,ALGLIB_SSA_XAUUSD!$J$2:$J$1001,ALGLIB_SSA_XAUUSD!$K$2:$K$1001,"",0)</f>
        <v>XAUUSD</v>
      </c>
      <c r="J185" t="str">
        <f>_xlfn.XLOOKUP($A185,ALGLIB_SSA_XAUUSD!$J$2:$J$1001,ALGLIB_SSA_XAUUSD!$L$2:$L$1001,"",0)</f>
        <v>M5</v>
      </c>
      <c r="K185">
        <f>_xlfn.XLOOKUP($A185,ALGLIB_SSA_XAUUSD!$J$2:$J$1001,ALGLIB_SSA_XAUUSD!$M$2:$M$1001,"",0)</f>
        <v>4627.22</v>
      </c>
      <c r="L185">
        <f>_xlfn.XLOOKUP($A185,ALGLIB_SSA_XAUUSD!$J$2:$J$1001,ALGLIB_SSA_XAUUSD!$N$2:$N$1001,"",0)</f>
        <v>4629.6078399999997</v>
      </c>
      <c r="M185">
        <f>_xlfn.XLOOKUP($A185,ALGLIB_SSA_XAUUSD!$J$2:$J$1001,ALGLIB_SSA_XAUUSD!$O$2:$O$1001,"",0)</f>
        <v>4632.1349399999999</v>
      </c>
      <c r="N185">
        <f>_xlfn.XLOOKUP($A185,ALGLIB_SSA_XAUUSD!$J$2:$J$1001,ALGLIB_SSA_XAUUSD!$P$2:$P$1001,"",0)</f>
        <v>4634.9827800000003</v>
      </c>
      <c r="O185">
        <f>_xlfn.XLOOKUP($A185,ALGLIB_SSA_XAUUSD!$J$2:$J$1001,ALGLIB_SSA_XAUUSD!$Q$2:$Q$1001,"",0)</f>
        <v>4627.0560699999996</v>
      </c>
      <c r="R185">
        <f t="shared" si="61"/>
        <v>1775445300</v>
      </c>
      <c r="S185" t="str">
        <f t="shared" si="62"/>
        <v>XAUUSD</v>
      </c>
      <c r="T185" t="str">
        <f t="shared" si="62"/>
        <v>M5</v>
      </c>
      <c r="U185">
        <f t="shared" si="62"/>
        <v>4627.22</v>
      </c>
      <c r="V185">
        <f t="shared" si="63"/>
        <v>4643.1571899999999</v>
      </c>
      <c r="W185">
        <f t="shared" si="63"/>
        <v>4639.0187349999997</v>
      </c>
      <c r="X185">
        <f t="shared" si="64"/>
        <v>4629.6078399999997</v>
      </c>
      <c r="Y185">
        <f t="shared" si="64"/>
        <v>4632.1349399999999</v>
      </c>
      <c r="Z185">
        <f t="shared" si="65"/>
        <v>4656.5657099999999</v>
      </c>
      <c r="AA185">
        <f t="shared" si="66"/>
        <v>4634.9827800000003</v>
      </c>
      <c r="AB185">
        <f t="shared" si="67"/>
        <v>4625.2975774999995</v>
      </c>
      <c r="AC185">
        <f t="shared" si="68"/>
        <v>4627.0560699999996</v>
      </c>
      <c r="AF185">
        <f t="shared" si="73"/>
        <v>1775445300</v>
      </c>
      <c r="AG185" t="str">
        <f t="shared" si="74"/>
        <v>XAUUSD</v>
      </c>
      <c r="AH185" t="str">
        <f t="shared" si="75"/>
        <v>M5</v>
      </c>
      <c r="AI185" s="19">
        <f t="shared" si="69"/>
        <v>4627.22</v>
      </c>
      <c r="AJ185" s="19">
        <f t="shared" si="70"/>
        <v>4643.1571899999999</v>
      </c>
      <c r="AK185" s="19">
        <f t="shared" si="71"/>
        <v>4639.0187349999997</v>
      </c>
      <c r="AL185" s="19">
        <f t="shared" si="76"/>
        <v>4.1384550000002491</v>
      </c>
      <c r="AM185" s="28" t="str">
        <f t="shared" si="72"/>
        <v>Bullish</v>
      </c>
      <c r="AN185" s="28" t="str">
        <f t="shared" si="77"/>
        <v>Bullish</v>
      </c>
      <c r="AO185">
        <f>IF(Z185&lt;&gt;"",Z185,"")</f>
        <v>4656.5657099999999</v>
      </c>
      <c r="AP185">
        <f>IF(AB185&lt;&gt;"",AB185,"")</f>
        <v>4625.2975774999995</v>
      </c>
      <c r="AQ185">
        <f t="shared" si="81"/>
        <v>4</v>
      </c>
      <c r="AR185" s="16">
        <f>IF(SLOPE($AO$170:$AO$181,$AQ$170:$AQ$181)&gt;0,MIN(3,ABS(SLOPE($AO$170:$AO$181,$AQ$170:$AQ$181))),IF(SLOPE($AO$170:$AO$181,$AQ$170:$AQ$181)&lt;-0.5,-0.5,0))</f>
        <v>0.37560166666662553</v>
      </c>
      <c r="AS185" s="16">
        <f>IF(SLOPE($AP$170:$AP$181,$AQ$170:$AQ$181)&lt;0,MAX(-3,-ABS(SLOPE($AP$170:$AP$181,$AQ$170:$AQ$181))),IF(SLOPE($AP$170:$AP$181,$AQ$170:$AQ$181)&gt;0.5,0.5,0))</f>
        <v>0.5</v>
      </c>
      <c r="AT185" s="22">
        <f>($AO$182+(AR185*(AQ185-1)))</f>
        <v>4655.9093949999997</v>
      </c>
      <c r="AU185" s="22">
        <f>($AP$182+(AS185*(AQ185-1)))</f>
        <v>4624.4220500000001</v>
      </c>
      <c r="AV185" s="18">
        <f>IF(AR185&gt;0,AT185+AR185,AT185)</f>
        <v>4656.2849966666663</v>
      </c>
      <c r="AW185" s="18">
        <f>IF(AS185&lt;0,AU185+AS185,AU185)</f>
        <v>4624.4220500000001</v>
      </c>
      <c r="AY185">
        <f t="shared" si="82"/>
        <v>-0.28071333333355142</v>
      </c>
      <c r="AZ185">
        <f t="shared" si="83"/>
        <v>-0.87552749999940715</v>
      </c>
      <c r="BB185" s="19">
        <f t="shared" si="78"/>
        <v>1775445300</v>
      </c>
      <c r="BC185" s="19" t="str">
        <f t="shared" si="79"/>
        <v>XAUUSD</v>
      </c>
      <c r="BD185" s="19" t="str">
        <f t="shared" si="80"/>
        <v>M5</v>
      </c>
      <c r="BE185">
        <f>V185</f>
        <v>4643.1571899999999</v>
      </c>
      <c r="BF185">
        <f>W185</f>
        <v>4639.0187349999997</v>
      </c>
      <c r="BG185">
        <f>X185</f>
        <v>4629.6078399999997</v>
      </c>
      <c r="BH185">
        <f>Y185</f>
        <v>4632.1349399999999</v>
      </c>
      <c r="BI185">
        <f t="shared" si="84"/>
        <v>4656.2849966666663</v>
      </c>
      <c r="BJ185">
        <f t="shared" si="85"/>
        <v>4624.4220500000001</v>
      </c>
    </row>
    <row r="186" spans="1:62" x14ac:dyDescent="0.55000000000000004">
      <c r="A186">
        <f>ALGLIB_SSA_XAUUSD!J186</f>
        <v>1775445600</v>
      </c>
      <c r="B186" t="str">
        <f>_xlfn.XLOOKUP($A186,ALGLIB_SSA_XAUUSD!$A$2:$A$1001,ALGLIB_SSA_XAUUSD!$B$2:$B$1001,"",0)</f>
        <v/>
      </c>
      <c r="C186" t="str">
        <f>_xlfn.XLOOKUP($A186,ALGLIB_SSA_XAUUSD!$A$2:$A$1001,ALGLIB_SSA_XAUUSD!$C$2:$C$1001,"",0)</f>
        <v/>
      </c>
      <c r="D186" s="1">
        <f>D182+(D194-D182)*4/12</f>
        <v>4646.7433333333338</v>
      </c>
      <c r="E186" s="1">
        <f>E182+(E194-E182)*4/12</f>
        <v>4643.9539500000001</v>
      </c>
      <c r="F186" s="1">
        <f>F182+(F194-F182)*4/12</f>
        <v>4639.5572733333329</v>
      </c>
      <c r="G186" s="1">
        <f>G182+(G194-G182)*4/12</f>
        <v>4657.1600833333332</v>
      </c>
      <c r="H186" s="1">
        <f>H182+(H194-H182)*4/12</f>
        <v>4626.0894200000002</v>
      </c>
      <c r="I186" t="str">
        <f>_xlfn.XLOOKUP($A186,ALGLIB_SSA_XAUUSD!$J$2:$J$1001,ALGLIB_SSA_XAUUSD!$K$2:$K$1001,"",0)</f>
        <v>XAUUSD</v>
      </c>
      <c r="J186" t="str">
        <f>_xlfn.XLOOKUP($A186,ALGLIB_SSA_XAUUSD!$J$2:$J$1001,ALGLIB_SSA_XAUUSD!$L$2:$L$1001,"",0)</f>
        <v>M5</v>
      </c>
      <c r="K186">
        <f>_xlfn.XLOOKUP($A186,ALGLIB_SSA_XAUUSD!$J$2:$J$1001,ALGLIB_SSA_XAUUSD!$M$2:$M$1001,"",0)</f>
        <v>4631.2</v>
      </c>
      <c r="L186">
        <f>_xlfn.XLOOKUP($A186,ALGLIB_SSA_XAUUSD!$J$2:$J$1001,ALGLIB_SSA_XAUUSD!$N$2:$N$1001,"",0)</f>
        <v>4628.9139699999996</v>
      </c>
      <c r="M186">
        <f>_xlfn.XLOOKUP($A186,ALGLIB_SSA_XAUUSD!$J$2:$J$1001,ALGLIB_SSA_XAUUSD!$O$2:$O$1001,"",0)</f>
        <v>4630.5244499999999</v>
      </c>
      <c r="N186">
        <f>_xlfn.XLOOKUP($A186,ALGLIB_SSA_XAUUSD!$J$2:$J$1001,ALGLIB_SSA_XAUUSD!$P$2:$P$1001,"",0)</f>
        <v>4633.4727499999999</v>
      </c>
      <c r="O186">
        <f>_xlfn.XLOOKUP($A186,ALGLIB_SSA_XAUUSD!$J$2:$J$1001,ALGLIB_SSA_XAUUSD!$Q$2:$Q$1001,"",0)</f>
        <v>4626.0083599999998</v>
      </c>
      <c r="R186">
        <f t="shared" si="61"/>
        <v>1775445600</v>
      </c>
      <c r="S186" t="str">
        <f t="shared" si="62"/>
        <v>XAUUSD</v>
      </c>
      <c r="T186" t="str">
        <f t="shared" si="62"/>
        <v>M5</v>
      </c>
      <c r="U186">
        <f t="shared" si="62"/>
        <v>4631.2</v>
      </c>
      <c r="V186">
        <f t="shared" si="63"/>
        <v>4643.9539500000001</v>
      </c>
      <c r="W186">
        <f t="shared" si="63"/>
        <v>4639.5572733333329</v>
      </c>
      <c r="X186">
        <f t="shared" si="64"/>
        <v>4628.9139699999996</v>
      </c>
      <c r="Y186">
        <f t="shared" si="64"/>
        <v>4630.5244499999999</v>
      </c>
      <c r="Z186">
        <f t="shared" si="65"/>
        <v>4657.1600833333332</v>
      </c>
      <c r="AA186">
        <f t="shared" si="66"/>
        <v>4633.4727499999999</v>
      </c>
      <c r="AB186">
        <f t="shared" si="67"/>
        <v>4626.0894200000002</v>
      </c>
      <c r="AC186">
        <f t="shared" si="68"/>
        <v>4626.0083599999998</v>
      </c>
      <c r="AF186">
        <f t="shared" si="73"/>
        <v>1775445600</v>
      </c>
      <c r="AG186" t="str">
        <f t="shared" si="74"/>
        <v>XAUUSD</v>
      </c>
      <c r="AH186" t="str">
        <f t="shared" si="75"/>
        <v>M5</v>
      </c>
      <c r="AI186" s="19">
        <f t="shared" si="69"/>
        <v>4631.2</v>
      </c>
      <c r="AJ186" s="19">
        <f t="shared" si="70"/>
        <v>4643.9539500000001</v>
      </c>
      <c r="AK186" s="19">
        <f t="shared" si="71"/>
        <v>4639.5572733333329</v>
      </c>
      <c r="AL186" s="19">
        <f t="shared" si="76"/>
        <v>4.3966766666671901</v>
      </c>
      <c r="AM186" s="28" t="str">
        <f t="shared" si="72"/>
        <v>Bullish</v>
      </c>
      <c r="AN186" s="28" t="str">
        <f t="shared" si="77"/>
        <v>Bullish</v>
      </c>
      <c r="AO186">
        <f>IF(Z186&lt;&gt;"",Z186,"")</f>
        <v>4657.1600833333332</v>
      </c>
      <c r="AP186">
        <f>IF(AB186&lt;&gt;"",AB186,"")</f>
        <v>4626.0894200000002</v>
      </c>
      <c r="AQ186">
        <f t="shared" si="81"/>
        <v>5</v>
      </c>
      <c r="AR186" s="16">
        <f>IF(SLOPE($AO$170:$AO$181,$AQ$170:$AQ$181)&gt;0,MIN(3,ABS(SLOPE($AO$170:$AO$181,$AQ$170:$AQ$181))),IF(SLOPE($AO$170:$AO$181,$AQ$170:$AQ$181)&lt;-0.5,-0.5,0))</f>
        <v>0.37560166666662553</v>
      </c>
      <c r="AS186" s="16">
        <f>IF(SLOPE($AP$170:$AP$181,$AQ$170:$AQ$181)&lt;0,MAX(-3,-ABS(SLOPE($AP$170:$AP$181,$AQ$170:$AQ$181))),IF(SLOPE($AP$170:$AP$181,$AQ$170:$AQ$181)&gt;0.5,0.5,0))</f>
        <v>0.5</v>
      </c>
      <c r="AT186" s="22">
        <f>($AO$182+(AR186*(AQ186-1)))</f>
        <v>4656.2849966666663</v>
      </c>
      <c r="AU186" s="22">
        <f>($AP$182+(AS186*(AQ186-1)))</f>
        <v>4624.9220500000001</v>
      </c>
      <c r="AV186" s="18">
        <f>IF(AR186&gt;0,AT186+AR186,AT186)</f>
        <v>4656.6605983333329</v>
      </c>
      <c r="AW186" s="18">
        <f>IF(AS186&lt;0,AU186+AS186,AU186)</f>
        <v>4624.9220500000001</v>
      </c>
      <c r="AY186">
        <f t="shared" si="82"/>
        <v>-0.49948500000027707</v>
      </c>
      <c r="AZ186">
        <f t="shared" si="83"/>
        <v>-1.167370000000119</v>
      </c>
      <c r="BB186" s="19">
        <f t="shared" si="78"/>
        <v>1775445600</v>
      </c>
      <c r="BC186" s="19" t="str">
        <f t="shared" si="79"/>
        <v>XAUUSD</v>
      </c>
      <c r="BD186" s="19" t="str">
        <f t="shared" si="80"/>
        <v>M5</v>
      </c>
      <c r="BE186">
        <f>V186</f>
        <v>4643.9539500000001</v>
      </c>
      <c r="BF186">
        <f>W186</f>
        <v>4639.5572733333329</v>
      </c>
      <c r="BG186">
        <f>X186</f>
        <v>4628.9139699999996</v>
      </c>
      <c r="BH186">
        <f>Y186</f>
        <v>4630.5244499999999</v>
      </c>
      <c r="BI186">
        <f t="shared" si="84"/>
        <v>4656.6605983333329</v>
      </c>
      <c r="BJ186">
        <f t="shared" si="85"/>
        <v>4624.9220500000001</v>
      </c>
    </row>
    <row r="187" spans="1:62" x14ac:dyDescent="0.55000000000000004">
      <c r="A187">
        <f>ALGLIB_SSA_XAUUSD!J187</f>
        <v>1775445900</v>
      </c>
      <c r="B187" t="str">
        <f>_xlfn.XLOOKUP($A187,ALGLIB_SSA_XAUUSD!$A$2:$A$1001,ALGLIB_SSA_XAUUSD!$B$2:$B$1001,"",0)</f>
        <v/>
      </c>
      <c r="C187" t="str">
        <f>_xlfn.XLOOKUP($A187,ALGLIB_SSA_XAUUSD!$A$2:$A$1001,ALGLIB_SSA_XAUUSD!$C$2:$C$1001,"",0)</f>
        <v/>
      </c>
      <c r="D187" s="1">
        <f>D182+(D194-D182)*5/12</f>
        <v>4648.291666666667</v>
      </c>
      <c r="E187" s="1">
        <f>E182+(E194-E182)*5/12</f>
        <v>4644.7507100000003</v>
      </c>
      <c r="F187" s="1">
        <f>F182+(F194-F182)*5/12</f>
        <v>4640.0958116666661</v>
      </c>
      <c r="G187" s="1">
        <f>G182+(G194-G182)*5/12</f>
        <v>4657.7544566666666</v>
      </c>
      <c r="H187" s="1">
        <f>H182+(H194-H182)*5/12</f>
        <v>4626.8812625</v>
      </c>
      <c r="I187" t="str">
        <f>_xlfn.XLOOKUP($A187,ALGLIB_SSA_XAUUSD!$J$2:$J$1001,ALGLIB_SSA_XAUUSD!$K$2:$K$1001,"",0)</f>
        <v>XAUUSD</v>
      </c>
      <c r="J187" t="str">
        <f>_xlfn.XLOOKUP($A187,ALGLIB_SSA_XAUUSD!$J$2:$J$1001,ALGLIB_SSA_XAUUSD!$L$2:$L$1001,"",0)</f>
        <v>M5</v>
      </c>
      <c r="K187">
        <f>_xlfn.XLOOKUP($A187,ALGLIB_SSA_XAUUSD!$J$2:$J$1001,ALGLIB_SSA_XAUUSD!$M$2:$M$1001,"",0)</f>
        <v>4630.59</v>
      </c>
      <c r="L187">
        <f>_xlfn.XLOOKUP($A187,ALGLIB_SSA_XAUUSD!$J$2:$J$1001,ALGLIB_SSA_XAUUSD!$N$2:$N$1001,"",0)</f>
        <v>4629.0318500000003</v>
      </c>
      <c r="M187">
        <f>_xlfn.XLOOKUP($A187,ALGLIB_SSA_XAUUSD!$J$2:$J$1001,ALGLIB_SSA_XAUUSD!$O$2:$O$1001,"",0)</f>
        <v>4629.7781500000001</v>
      </c>
      <c r="N187">
        <f>_xlfn.XLOOKUP($A187,ALGLIB_SSA_XAUUSD!$J$2:$J$1001,ALGLIB_SSA_XAUUSD!$P$2:$P$1001,"",0)</f>
        <v>4632.7016599999997</v>
      </c>
      <c r="O187">
        <f>_xlfn.XLOOKUP($A187,ALGLIB_SSA_XAUUSD!$J$2:$J$1001,ALGLIB_SSA_XAUUSD!$Q$2:$Q$1001,"",0)</f>
        <v>4625.8896800000002</v>
      </c>
      <c r="R187">
        <f t="shared" si="61"/>
        <v>1775445900</v>
      </c>
      <c r="S187" t="str">
        <f t="shared" si="62"/>
        <v>XAUUSD</v>
      </c>
      <c r="T187" t="str">
        <f t="shared" si="62"/>
        <v>M5</v>
      </c>
      <c r="U187">
        <f t="shared" si="62"/>
        <v>4630.59</v>
      </c>
      <c r="V187">
        <f t="shared" si="63"/>
        <v>4644.7507100000003</v>
      </c>
      <c r="W187">
        <f t="shared" si="63"/>
        <v>4640.0958116666661</v>
      </c>
      <c r="X187">
        <f t="shared" si="64"/>
        <v>4629.0318500000003</v>
      </c>
      <c r="Y187">
        <f t="shared" si="64"/>
        <v>4629.7781500000001</v>
      </c>
      <c r="Z187">
        <f t="shared" si="65"/>
        <v>4657.7544566666666</v>
      </c>
      <c r="AA187">
        <f t="shared" si="66"/>
        <v>4632.7016599999997</v>
      </c>
      <c r="AB187">
        <f t="shared" si="67"/>
        <v>4626.8812625</v>
      </c>
      <c r="AC187">
        <f t="shared" si="68"/>
        <v>4625.8896800000002</v>
      </c>
      <c r="AF187">
        <f t="shared" si="73"/>
        <v>1775445900</v>
      </c>
      <c r="AG187" t="str">
        <f t="shared" si="74"/>
        <v>XAUUSD</v>
      </c>
      <c r="AH187" t="str">
        <f t="shared" si="75"/>
        <v>M5</v>
      </c>
      <c r="AI187" s="19">
        <f t="shared" si="69"/>
        <v>4630.59</v>
      </c>
      <c r="AJ187" s="19">
        <f t="shared" si="70"/>
        <v>4644.7507100000003</v>
      </c>
      <c r="AK187" s="19">
        <f t="shared" si="71"/>
        <v>4640.0958116666661</v>
      </c>
      <c r="AL187" s="19">
        <f t="shared" si="76"/>
        <v>4.6548983333341312</v>
      </c>
      <c r="AM187" s="28" t="str">
        <f t="shared" si="72"/>
        <v>Bullish</v>
      </c>
      <c r="AN187" s="28" t="str">
        <f t="shared" si="77"/>
        <v>Bullish</v>
      </c>
      <c r="AO187">
        <f>IF(Z187&lt;&gt;"",Z187,"")</f>
        <v>4657.7544566666666</v>
      </c>
      <c r="AP187">
        <f>IF(AB187&lt;&gt;"",AB187,"")</f>
        <v>4626.8812625</v>
      </c>
      <c r="AQ187">
        <f t="shared" si="81"/>
        <v>6</v>
      </c>
      <c r="AR187" s="16">
        <f>IF(SLOPE($AO$170:$AO$181,$AQ$170:$AQ$181)&gt;0,MIN(3,ABS(SLOPE($AO$170:$AO$181,$AQ$170:$AQ$181))),IF(SLOPE($AO$170:$AO$181,$AQ$170:$AQ$181)&lt;-0.5,-0.5,0))</f>
        <v>0.37560166666662553</v>
      </c>
      <c r="AS187" s="16">
        <f>IF(SLOPE($AP$170:$AP$181,$AQ$170:$AQ$181)&lt;0,MAX(-3,-ABS(SLOPE($AP$170:$AP$181,$AQ$170:$AQ$181))),IF(SLOPE($AP$170:$AP$181,$AQ$170:$AQ$181)&gt;0.5,0.5,0))</f>
        <v>0.5</v>
      </c>
      <c r="AT187" s="22">
        <f>($AO$182+(AR187*(AQ187-1)))</f>
        <v>4656.6605983333329</v>
      </c>
      <c r="AU187" s="22">
        <f>($AP$182+(AS187*(AQ187-1)))</f>
        <v>4625.4220500000001</v>
      </c>
      <c r="AV187" s="18">
        <f>IF(AR187&gt;0,AT187+AR187,AT187)</f>
        <v>4657.0361999999996</v>
      </c>
      <c r="AW187" s="18">
        <f>IF(AS187&lt;0,AU187+AS187,AU187)</f>
        <v>4625.4220500000001</v>
      </c>
      <c r="AY187">
        <f t="shared" si="82"/>
        <v>-0.71825666666700272</v>
      </c>
      <c r="AZ187">
        <f t="shared" si="83"/>
        <v>-1.4592124999999214</v>
      </c>
      <c r="BB187" s="19">
        <f t="shared" si="78"/>
        <v>1775445900</v>
      </c>
      <c r="BC187" s="19" t="str">
        <f t="shared" si="79"/>
        <v>XAUUSD</v>
      </c>
      <c r="BD187" s="19" t="str">
        <f t="shared" si="80"/>
        <v>M5</v>
      </c>
      <c r="BE187">
        <f>V187</f>
        <v>4644.7507100000003</v>
      </c>
      <c r="BF187">
        <f>W187</f>
        <v>4640.0958116666661</v>
      </c>
      <c r="BG187">
        <f>X187</f>
        <v>4629.0318500000003</v>
      </c>
      <c r="BH187">
        <f>Y187</f>
        <v>4629.7781500000001</v>
      </c>
      <c r="BI187">
        <f t="shared" si="84"/>
        <v>4657.0361999999996</v>
      </c>
      <c r="BJ187">
        <f t="shared" si="85"/>
        <v>4625.4220500000001</v>
      </c>
    </row>
    <row r="188" spans="1:62" x14ac:dyDescent="0.55000000000000004">
      <c r="A188">
        <f>ALGLIB_SSA_XAUUSD!J188</f>
        <v>1775446200</v>
      </c>
      <c r="B188" t="str">
        <f>_xlfn.XLOOKUP($A188,ALGLIB_SSA_XAUUSD!$A$2:$A$1001,ALGLIB_SSA_XAUUSD!$B$2:$B$1001,"",0)</f>
        <v/>
      </c>
      <c r="C188" t="str">
        <f>_xlfn.XLOOKUP($A188,ALGLIB_SSA_XAUUSD!$A$2:$A$1001,ALGLIB_SSA_XAUUSD!$C$2:$C$1001,"",0)</f>
        <v/>
      </c>
      <c r="D188" s="1">
        <f>D182+(D194-D182)*6/12</f>
        <v>4649.84</v>
      </c>
      <c r="E188" s="1">
        <f>E182+(E194-E182)*6/12</f>
        <v>4645.5474699999995</v>
      </c>
      <c r="F188" s="1">
        <f>F182+(F194-F182)*6/12</f>
        <v>4640.6343500000003</v>
      </c>
      <c r="G188" s="1">
        <f>G182+(G194-G182)*6/12</f>
        <v>4658.3488299999999</v>
      </c>
      <c r="H188" s="1">
        <f>H182+(H194-H182)*6/12</f>
        <v>4627.6731049999999</v>
      </c>
      <c r="I188" t="str">
        <f>_xlfn.XLOOKUP($A188,ALGLIB_SSA_XAUUSD!$J$2:$J$1001,ALGLIB_SSA_XAUUSD!$K$2:$K$1001,"",0)</f>
        <v>XAUUSD</v>
      </c>
      <c r="J188" t="str">
        <f>_xlfn.XLOOKUP($A188,ALGLIB_SSA_XAUUSD!$J$2:$J$1001,ALGLIB_SSA_XAUUSD!$L$2:$L$1001,"",0)</f>
        <v>M5</v>
      </c>
      <c r="K188">
        <f>_xlfn.XLOOKUP($A188,ALGLIB_SSA_XAUUSD!$J$2:$J$1001,ALGLIB_SSA_XAUUSD!$M$2:$M$1001,"",0)</f>
        <v>4631.41</v>
      </c>
      <c r="L188">
        <f>_xlfn.XLOOKUP($A188,ALGLIB_SSA_XAUUSD!$J$2:$J$1001,ALGLIB_SSA_XAUUSD!$N$2:$N$1001,"",0)</f>
        <v>4629.9035999999996</v>
      </c>
      <c r="M188">
        <f>_xlfn.XLOOKUP($A188,ALGLIB_SSA_XAUUSD!$J$2:$J$1001,ALGLIB_SSA_XAUUSD!$O$2:$O$1001,"",0)</f>
        <v>4629.8408799999997</v>
      </c>
      <c r="N188">
        <f>_xlfn.XLOOKUP($A188,ALGLIB_SSA_XAUUSD!$J$2:$J$1001,ALGLIB_SSA_XAUUSD!$P$2:$P$1001,"",0)</f>
        <v>4632.6302999999998</v>
      </c>
      <c r="O188">
        <f>_xlfn.XLOOKUP($A188,ALGLIB_SSA_XAUUSD!$J$2:$J$1001,ALGLIB_SSA_XAUUSD!$Q$2:$Q$1001,"",0)</f>
        <v>4626.4681899999996</v>
      </c>
      <c r="R188">
        <f t="shared" si="61"/>
        <v>1775446200</v>
      </c>
      <c r="S188" t="str">
        <f t="shared" si="62"/>
        <v>XAUUSD</v>
      </c>
      <c r="T188" t="str">
        <f t="shared" si="62"/>
        <v>M5</v>
      </c>
      <c r="U188">
        <f t="shared" si="62"/>
        <v>4631.41</v>
      </c>
      <c r="V188">
        <f t="shared" si="63"/>
        <v>4645.5474699999995</v>
      </c>
      <c r="W188">
        <f t="shared" si="63"/>
        <v>4640.6343500000003</v>
      </c>
      <c r="X188">
        <f t="shared" si="64"/>
        <v>4629.9035999999996</v>
      </c>
      <c r="Y188">
        <f t="shared" si="64"/>
        <v>4629.8408799999997</v>
      </c>
      <c r="Z188">
        <f t="shared" si="65"/>
        <v>4658.3488299999999</v>
      </c>
      <c r="AA188">
        <f t="shared" si="66"/>
        <v>4632.6302999999998</v>
      </c>
      <c r="AB188">
        <f t="shared" si="67"/>
        <v>4627.6731049999999</v>
      </c>
      <c r="AC188">
        <f t="shared" si="68"/>
        <v>4626.4681899999996</v>
      </c>
      <c r="AF188">
        <f t="shared" si="73"/>
        <v>1775446200</v>
      </c>
      <c r="AG188" t="str">
        <f t="shared" si="74"/>
        <v>XAUUSD</v>
      </c>
      <c r="AH188" t="str">
        <f t="shared" si="75"/>
        <v>M5</v>
      </c>
      <c r="AI188" s="19">
        <f t="shared" si="69"/>
        <v>4631.41</v>
      </c>
      <c r="AJ188" s="19">
        <f t="shared" si="70"/>
        <v>4645.5474699999995</v>
      </c>
      <c r="AK188" s="19">
        <f t="shared" si="71"/>
        <v>4640.6343500000003</v>
      </c>
      <c r="AL188" s="19">
        <f t="shared" si="76"/>
        <v>4.9131199999992532</v>
      </c>
      <c r="AM188" s="28" t="str">
        <f t="shared" si="72"/>
        <v>Bullish</v>
      </c>
      <c r="AN188" s="28" t="str">
        <f t="shared" si="77"/>
        <v>Bullish</v>
      </c>
      <c r="AO188">
        <f>IF(Z188&lt;&gt;"",Z188,"")</f>
        <v>4658.3488299999999</v>
      </c>
      <c r="AP188">
        <f>IF(AB188&lt;&gt;"",AB188,"")</f>
        <v>4627.6731049999999</v>
      </c>
      <c r="AQ188">
        <f t="shared" si="81"/>
        <v>7</v>
      </c>
      <c r="AR188" s="16">
        <f>IF(SLOPE($AO$170:$AO$181,$AQ$170:$AQ$181)&gt;0,MIN(3,ABS(SLOPE($AO$170:$AO$181,$AQ$170:$AQ$181))),IF(SLOPE($AO$170:$AO$181,$AQ$170:$AQ$181)&lt;-0.5,-0.5,0))</f>
        <v>0.37560166666662553</v>
      </c>
      <c r="AS188" s="16">
        <f>IF(SLOPE($AP$170:$AP$181,$AQ$170:$AQ$181)&lt;0,MAX(-3,-ABS(SLOPE($AP$170:$AP$181,$AQ$170:$AQ$181))),IF(SLOPE($AP$170:$AP$181,$AQ$170:$AQ$181)&gt;0.5,0.5,0))</f>
        <v>0.5</v>
      </c>
      <c r="AT188" s="22">
        <f>($AO$182+(AR188*(AQ188-1)))</f>
        <v>4657.0361999999996</v>
      </c>
      <c r="AU188" s="22">
        <f>($AP$182+(AS188*(AQ188-1)))</f>
        <v>4625.9220500000001</v>
      </c>
      <c r="AV188" s="18">
        <f>IF(AR188&gt;0,AT188+AR188,AT188)</f>
        <v>4657.4118016666662</v>
      </c>
      <c r="AW188" s="18">
        <f>IF(AS188&lt;0,AU188+AS188,AU188)</f>
        <v>4625.9220500000001</v>
      </c>
      <c r="AY188">
        <f t="shared" si="82"/>
        <v>-0.93702833333372837</v>
      </c>
      <c r="AZ188">
        <f t="shared" si="83"/>
        <v>-1.7510549999997238</v>
      </c>
      <c r="BB188" s="19">
        <f t="shared" si="78"/>
        <v>1775446200</v>
      </c>
      <c r="BC188" s="19" t="str">
        <f t="shared" si="79"/>
        <v>XAUUSD</v>
      </c>
      <c r="BD188" s="19" t="str">
        <f t="shared" si="80"/>
        <v>M5</v>
      </c>
      <c r="BE188">
        <f>V188</f>
        <v>4645.5474699999995</v>
      </c>
      <c r="BF188">
        <f>W188</f>
        <v>4640.6343500000003</v>
      </c>
      <c r="BG188">
        <f>X188</f>
        <v>4629.9035999999996</v>
      </c>
      <c r="BH188">
        <f>Y188</f>
        <v>4629.8408799999997</v>
      </c>
      <c r="BI188">
        <f t="shared" si="84"/>
        <v>4657.4118016666662</v>
      </c>
      <c r="BJ188">
        <f t="shared" si="85"/>
        <v>4625.9220500000001</v>
      </c>
    </row>
    <row r="189" spans="1:62" x14ac:dyDescent="0.55000000000000004">
      <c r="A189">
        <f>ALGLIB_SSA_XAUUSD!J189</f>
        <v>1775446500</v>
      </c>
      <c r="B189" t="str">
        <f>_xlfn.XLOOKUP($A189,ALGLIB_SSA_XAUUSD!$A$2:$A$1001,ALGLIB_SSA_XAUUSD!$B$2:$B$1001,"",0)</f>
        <v/>
      </c>
      <c r="C189" t="str">
        <f>_xlfn.XLOOKUP($A189,ALGLIB_SSA_XAUUSD!$A$2:$A$1001,ALGLIB_SSA_XAUUSD!$C$2:$C$1001,"",0)</f>
        <v/>
      </c>
      <c r="D189" s="1">
        <f>D182+(D194-D182)*7/12</f>
        <v>4651.3883333333333</v>
      </c>
      <c r="E189" s="1">
        <f>E182+(E194-E182)*7/12</f>
        <v>4646.3442299999997</v>
      </c>
      <c r="F189" s="1">
        <f>F182+(F194-F182)*7/12</f>
        <v>4641.1728883333335</v>
      </c>
      <c r="G189" s="1">
        <f>G182+(G194-G182)*7/12</f>
        <v>4658.9432033333333</v>
      </c>
      <c r="H189" s="1">
        <f>H182+(H194-H182)*7/12</f>
        <v>4628.4649474999997</v>
      </c>
      <c r="I189" t="str">
        <f>_xlfn.XLOOKUP($A189,ALGLIB_SSA_XAUUSD!$J$2:$J$1001,ALGLIB_SSA_XAUUSD!$K$2:$K$1001,"",0)</f>
        <v>XAUUSD</v>
      </c>
      <c r="J189" t="str">
        <f>_xlfn.XLOOKUP($A189,ALGLIB_SSA_XAUUSD!$J$2:$J$1001,ALGLIB_SSA_XAUUSD!$L$2:$L$1001,"",0)</f>
        <v>M5</v>
      </c>
      <c r="K189">
        <f>_xlfn.XLOOKUP($A189,ALGLIB_SSA_XAUUSD!$J$2:$J$1001,ALGLIB_SSA_XAUUSD!$M$2:$M$1001,"",0)</f>
        <v>4629.21</v>
      </c>
      <c r="L189">
        <f>_xlfn.XLOOKUP($A189,ALGLIB_SSA_XAUUSD!$J$2:$J$1001,ALGLIB_SSA_XAUUSD!$N$2:$N$1001,"",0)</f>
        <v>4631.4120599999997</v>
      </c>
      <c r="M189">
        <f>_xlfn.XLOOKUP($A189,ALGLIB_SSA_XAUUSD!$J$2:$J$1001,ALGLIB_SSA_XAUUSD!$O$2:$O$1001,"",0)</f>
        <v>4630.6264700000002</v>
      </c>
      <c r="N189">
        <f>_xlfn.XLOOKUP($A189,ALGLIB_SSA_XAUUSD!$J$2:$J$1001,ALGLIB_SSA_XAUUSD!$P$2:$P$1001,"",0)</f>
        <v>4633.3368200000004</v>
      </c>
      <c r="O189">
        <f>_xlfn.XLOOKUP($A189,ALGLIB_SSA_XAUUSD!$J$2:$J$1001,ALGLIB_SSA_XAUUSD!$Q$2:$Q$1001,"",0)</f>
        <v>4627.7370899999996</v>
      </c>
      <c r="R189">
        <f t="shared" si="61"/>
        <v>1775446500</v>
      </c>
      <c r="S189" t="str">
        <f t="shared" si="62"/>
        <v>XAUUSD</v>
      </c>
      <c r="T189" t="str">
        <f t="shared" si="62"/>
        <v>M5</v>
      </c>
      <c r="U189">
        <f t="shared" si="62"/>
        <v>4629.21</v>
      </c>
      <c r="V189">
        <f t="shared" si="63"/>
        <v>4646.3442299999997</v>
      </c>
      <c r="W189">
        <f t="shared" si="63"/>
        <v>4641.1728883333335</v>
      </c>
      <c r="X189">
        <f t="shared" si="64"/>
        <v>4631.4120599999997</v>
      </c>
      <c r="Y189">
        <f t="shared" si="64"/>
        <v>4630.6264700000002</v>
      </c>
      <c r="Z189">
        <f t="shared" si="65"/>
        <v>4658.9432033333333</v>
      </c>
      <c r="AA189">
        <f t="shared" si="66"/>
        <v>4633.3368200000004</v>
      </c>
      <c r="AB189">
        <f t="shared" si="67"/>
        <v>4628.4649474999997</v>
      </c>
      <c r="AC189">
        <f t="shared" si="68"/>
        <v>4627.7370899999996</v>
      </c>
      <c r="AF189">
        <f t="shared" si="73"/>
        <v>1775446500</v>
      </c>
      <c r="AG189" t="str">
        <f t="shared" si="74"/>
        <v>XAUUSD</v>
      </c>
      <c r="AH189" t="str">
        <f t="shared" si="75"/>
        <v>M5</v>
      </c>
      <c r="AI189" s="19">
        <f t="shared" si="69"/>
        <v>4629.21</v>
      </c>
      <c r="AJ189" s="19">
        <f t="shared" si="70"/>
        <v>4646.3442299999997</v>
      </c>
      <c r="AK189" s="19">
        <f t="shared" si="71"/>
        <v>4641.1728883333335</v>
      </c>
      <c r="AL189" s="19">
        <f t="shared" si="76"/>
        <v>5.1713416666661942</v>
      </c>
      <c r="AM189" s="28" t="str">
        <f t="shared" si="72"/>
        <v>Bullish</v>
      </c>
      <c r="AN189" s="28" t="str">
        <f t="shared" si="77"/>
        <v>Bullish</v>
      </c>
      <c r="AO189">
        <f>IF(Z189&lt;&gt;"",Z189,"")</f>
        <v>4658.9432033333333</v>
      </c>
      <c r="AP189">
        <f>IF(AB189&lt;&gt;"",AB189,"")</f>
        <v>4628.4649474999997</v>
      </c>
      <c r="AQ189">
        <f t="shared" si="81"/>
        <v>8</v>
      </c>
      <c r="AR189" s="16">
        <f>IF(SLOPE($AO$170:$AO$181,$AQ$170:$AQ$181)&gt;0,MIN(3,ABS(SLOPE($AO$170:$AO$181,$AQ$170:$AQ$181))),IF(SLOPE($AO$170:$AO$181,$AQ$170:$AQ$181)&lt;-0.5,-0.5,0))</f>
        <v>0.37560166666662553</v>
      </c>
      <c r="AS189" s="16">
        <f>IF(SLOPE($AP$170:$AP$181,$AQ$170:$AQ$181)&lt;0,MAX(-3,-ABS(SLOPE($AP$170:$AP$181,$AQ$170:$AQ$181))),IF(SLOPE($AP$170:$AP$181,$AQ$170:$AQ$181)&gt;0.5,0.5,0))</f>
        <v>0.5</v>
      </c>
      <c r="AT189" s="22">
        <f>($AO$182+(AR189*(AQ189-1)))</f>
        <v>4657.4118016666662</v>
      </c>
      <c r="AU189" s="22">
        <f>($AP$182+(AS189*(AQ189-1)))</f>
        <v>4626.4220500000001</v>
      </c>
      <c r="AV189" s="18">
        <f>IF(AR189&gt;0,AT189+AR189,AT189)</f>
        <v>4657.7874033333328</v>
      </c>
      <c r="AW189" s="18">
        <f>IF(AS189&lt;0,AU189+AS189,AU189)</f>
        <v>4626.4220500000001</v>
      </c>
      <c r="AY189">
        <f t="shared" si="82"/>
        <v>-1.155800000000454</v>
      </c>
      <c r="AZ189">
        <f t="shared" si="83"/>
        <v>-2.0428974999995262</v>
      </c>
      <c r="BB189" s="19">
        <f t="shared" si="78"/>
        <v>1775446500</v>
      </c>
      <c r="BC189" s="19" t="str">
        <f t="shared" si="79"/>
        <v>XAUUSD</v>
      </c>
      <c r="BD189" s="19" t="str">
        <f t="shared" si="80"/>
        <v>M5</v>
      </c>
      <c r="BE189">
        <f>V189</f>
        <v>4646.3442299999997</v>
      </c>
      <c r="BF189">
        <f>W189</f>
        <v>4641.1728883333335</v>
      </c>
      <c r="BG189">
        <f>X189</f>
        <v>4631.4120599999997</v>
      </c>
      <c r="BH189">
        <f>Y189</f>
        <v>4630.6264700000002</v>
      </c>
      <c r="BI189">
        <f t="shared" si="84"/>
        <v>4657.7874033333328</v>
      </c>
      <c r="BJ189">
        <f t="shared" si="85"/>
        <v>4626.4220500000001</v>
      </c>
    </row>
    <row r="190" spans="1:62" x14ac:dyDescent="0.55000000000000004">
      <c r="A190">
        <f>ALGLIB_SSA_XAUUSD!J190</f>
        <v>1775446800</v>
      </c>
      <c r="B190" t="str">
        <f>_xlfn.XLOOKUP($A190,ALGLIB_SSA_XAUUSD!$A$2:$A$1001,ALGLIB_SSA_XAUUSD!$B$2:$B$1001,"",0)</f>
        <v/>
      </c>
      <c r="C190" t="str">
        <f>_xlfn.XLOOKUP($A190,ALGLIB_SSA_XAUUSD!$A$2:$A$1001,ALGLIB_SSA_XAUUSD!$C$2:$C$1001,"",0)</f>
        <v/>
      </c>
      <c r="D190" s="1">
        <f>D182+(D194-D182)*8/12</f>
        <v>4652.9366666666665</v>
      </c>
      <c r="E190" s="1">
        <f>E182+(E194-E182)*8/12</f>
        <v>4647.1409899999999</v>
      </c>
      <c r="F190" s="1">
        <f>F182+(F194-F182)*8/12</f>
        <v>4641.7114266666667</v>
      </c>
      <c r="G190" s="1">
        <f>G182+(G194-G182)*8/12</f>
        <v>4659.5375766666666</v>
      </c>
      <c r="H190" s="1">
        <f>H182+(H194-H182)*8/12</f>
        <v>4629.2567899999995</v>
      </c>
      <c r="I190" t="str">
        <f>_xlfn.XLOOKUP($A190,ALGLIB_SSA_XAUUSD!$J$2:$J$1001,ALGLIB_SSA_XAUUSD!$K$2:$K$1001,"",0)</f>
        <v>XAUUSD</v>
      </c>
      <c r="J190" t="str">
        <f>_xlfn.XLOOKUP($A190,ALGLIB_SSA_XAUUSD!$J$2:$J$1001,ALGLIB_SSA_XAUUSD!$L$2:$L$1001,"",0)</f>
        <v>M5</v>
      </c>
      <c r="K190">
        <f>_xlfn.XLOOKUP($A190,ALGLIB_SSA_XAUUSD!$J$2:$J$1001,ALGLIB_SSA_XAUUSD!$M$2:$M$1001,"",0)</f>
        <v>4632.92</v>
      </c>
      <c r="L190">
        <f>_xlfn.XLOOKUP($A190,ALGLIB_SSA_XAUUSD!$J$2:$J$1001,ALGLIB_SSA_XAUUSD!$N$2:$N$1001,"",0)</f>
        <v>4633.491</v>
      </c>
      <c r="M190">
        <f>_xlfn.XLOOKUP($A190,ALGLIB_SSA_XAUUSD!$J$2:$J$1001,ALGLIB_SSA_XAUUSD!$O$2:$O$1001,"",0)</f>
        <v>4632.0587299999997</v>
      </c>
      <c r="N190">
        <f>_xlfn.XLOOKUP($A190,ALGLIB_SSA_XAUUSD!$J$2:$J$1001,ALGLIB_SSA_XAUUSD!$P$2:$P$1001,"",0)</f>
        <v>4634.7715099999996</v>
      </c>
      <c r="O190">
        <f>_xlfn.XLOOKUP($A190,ALGLIB_SSA_XAUUSD!$J$2:$J$1001,ALGLIB_SSA_XAUUSD!$Q$2:$Q$1001,"",0)</f>
        <v>4629.5054499999997</v>
      </c>
      <c r="R190">
        <f t="shared" si="61"/>
        <v>1775446800</v>
      </c>
      <c r="S190" t="str">
        <f t="shared" si="62"/>
        <v>XAUUSD</v>
      </c>
      <c r="T190" t="str">
        <f t="shared" si="62"/>
        <v>M5</v>
      </c>
      <c r="U190">
        <f t="shared" si="62"/>
        <v>4632.92</v>
      </c>
      <c r="V190">
        <f t="shared" si="63"/>
        <v>4647.1409899999999</v>
      </c>
      <c r="W190">
        <f t="shared" si="63"/>
        <v>4641.7114266666667</v>
      </c>
      <c r="X190">
        <f t="shared" si="64"/>
        <v>4633.491</v>
      </c>
      <c r="Y190">
        <f t="shared" si="64"/>
        <v>4632.0587299999997</v>
      </c>
      <c r="Z190">
        <f t="shared" si="65"/>
        <v>4659.5375766666666</v>
      </c>
      <c r="AA190">
        <f t="shared" si="66"/>
        <v>4634.7715099999996</v>
      </c>
      <c r="AB190">
        <f t="shared" si="67"/>
        <v>4629.2567899999995</v>
      </c>
      <c r="AC190">
        <f t="shared" si="68"/>
        <v>4629.5054499999997</v>
      </c>
      <c r="AF190">
        <f t="shared" si="73"/>
        <v>1775446800</v>
      </c>
      <c r="AG190" t="str">
        <f t="shared" si="74"/>
        <v>XAUUSD</v>
      </c>
      <c r="AH190" t="str">
        <f t="shared" si="75"/>
        <v>M5</v>
      </c>
      <c r="AI190" s="19">
        <f t="shared" si="69"/>
        <v>4632.92</v>
      </c>
      <c r="AJ190" s="19">
        <f t="shared" si="70"/>
        <v>4647.1409899999999</v>
      </c>
      <c r="AK190" s="19">
        <f t="shared" si="71"/>
        <v>4641.7114266666667</v>
      </c>
      <c r="AL190" s="19">
        <f t="shared" si="76"/>
        <v>5.4295633333331352</v>
      </c>
      <c r="AM190" s="28" t="str">
        <f t="shared" si="72"/>
        <v>Bullish</v>
      </c>
      <c r="AN190" s="28" t="str">
        <f t="shared" si="77"/>
        <v>Bullish</v>
      </c>
      <c r="AO190">
        <f>IF(Z190&lt;&gt;"",Z190,"")</f>
        <v>4659.5375766666666</v>
      </c>
      <c r="AP190">
        <f>IF(AB190&lt;&gt;"",AB190,"")</f>
        <v>4629.2567899999995</v>
      </c>
      <c r="AQ190">
        <f t="shared" si="81"/>
        <v>9</v>
      </c>
      <c r="AR190" s="16">
        <f>IF(SLOPE($AO$170:$AO$181,$AQ$170:$AQ$181)&gt;0,MIN(3,ABS(SLOPE($AO$170:$AO$181,$AQ$170:$AQ$181))),IF(SLOPE($AO$170:$AO$181,$AQ$170:$AQ$181)&lt;-0.5,-0.5,0))</f>
        <v>0.37560166666662553</v>
      </c>
      <c r="AS190" s="16">
        <f>IF(SLOPE($AP$170:$AP$181,$AQ$170:$AQ$181)&lt;0,MAX(-3,-ABS(SLOPE($AP$170:$AP$181,$AQ$170:$AQ$181))),IF(SLOPE($AP$170:$AP$181,$AQ$170:$AQ$181)&gt;0.5,0.5,0))</f>
        <v>0.5</v>
      </c>
      <c r="AT190" s="22">
        <f>($AO$182+(AR190*(AQ190-1)))</f>
        <v>4657.7874033333328</v>
      </c>
      <c r="AU190" s="22">
        <f>($AP$182+(AS190*(AQ190-1)))</f>
        <v>4626.9220500000001</v>
      </c>
      <c r="AV190" s="18">
        <f>IF(AR190&gt;0,AT190+AR190,AT190)</f>
        <v>4658.1630049999994</v>
      </c>
      <c r="AW190" s="18">
        <f>IF(AS190&lt;0,AU190+AS190,AU190)</f>
        <v>4626.9220500000001</v>
      </c>
      <c r="AY190">
        <f t="shared" si="82"/>
        <v>-1.3745716666671797</v>
      </c>
      <c r="AZ190">
        <f t="shared" si="83"/>
        <v>-2.3347399999993286</v>
      </c>
      <c r="BB190" s="19">
        <f t="shared" si="78"/>
        <v>1775446800</v>
      </c>
      <c r="BC190" s="19" t="str">
        <f t="shared" si="79"/>
        <v>XAUUSD</v>
      </c>
      <c r="BD190" s="19" t="str">
        <f t="shared" si="80"/>
        <v>M5</v>
      </c>
      <c r="BE190">
        <f>V190</f>
        <v>4647.1409899999999</v>
      </c>
      <c r="BF190">
        <f>W190</f>
        <v>4641.7114266666667</v>
      </c>
      <c r="BG190">
        <f>X190</f>
        <v>4633.491</v>
      </c>
      <c r="BH190">
        <f>Y190</f>
        <v>4632.0587299999997</v>
      </c>
      <c r="BI190">
        <f t="shared" si="84"/>
        <v>4658.1630049999994</v>
      </c>
      <c r="BJ190">
        <f t="shared" si="85"/>
        <v>4626.9220500000001</v>
      </c>
    </row>
    <row r="191" spans="1:62" x14ac:dyDescent="0.55000000000000004">
      <c r="A191">
        <f>ALGLIB_SSA_XAUUSD!J191</f>
        <v>1775447100</v>
      </c>
      <c r="B191" t="str">
        <f>_xlfn.XLOOKUP($A191,ALGLIB_SSA_XAUUSD!$A$2:$A$1001,ALGLIB_SSA_XAUUSD!$B$2:$B$1001,"",0)</f>
        <v/>
      </c>
      <c r="C191" t="str">
        <f>_xlfn.XLOOKUP($A191,ALGLIB_SSA_XAUUSD!$A$2:$A$1001,ALGLIB_SSA_XAUUSD!$C$2:$C$1001,"",0)</f>
        <v/>
      </c>
      <c r="D191" s="1">
        <f>D182+(D194-D182)*9/12</f>
        <v>4654.4850000000006</v>
      </c>
      <c r="E191" s="1">
        <f>E182+(E194-E182)*9/12</f>
        <v>4647.9377500000001</v>
      </c>
      <c r="F191" s="1">
        <f>F182+(F194-F182)*9/12</f>
        <v>4642.249965</v>
      </c>
      <c r="G191" s="1">
        <f>G182+(G194-G182)*9/12</f>
        <v>4660.13195</v>
      </c>
      <c r="H191" s="1">
        <f>H182+(H194-H182)*9/12</f>
        <v>4630.0486325000002</v>
      </c>
      <c r="I191" t="str">
        <f>_xlfn.XLOOKUP($A191,ALGLIB_SSA_XAUUSD!$J$2:$J$1001,ALGLIB_SSA_XAUUSD!$K$2:$K$1001,"",0)</f>
        <v>XAUUSD</v>
      </c>
      <c r="J191" t="str">
        <f>_xlfn.XLOOKUP($A191,ALGLIB_SSA_XAUUSD!$J$2:$J$1001,ALGLIB_SSA_XAUUSD!$L$2:$L$1001,"",0)</f>
        <v>M5</v>
      </c>
      <c r="K191">
        <f>_xlfn.XLOOKUP($A191,ALGLIB_SSA_XAUUSD!$J$2:$J$1001,ALGLIB_SSA_XAUUSD!$M$2:$M$1001,"",0)</f>
        <v>4634.92</v>
      </c>
      <c r="L191">
        <f>_xlfn.XLOOKUP($A191,ALGLIB_SSA_XAUUSD!$J$2:$J$1001,ALGLIB_SSA_XAUUSD!$N$2:$N$1001,"",0)</f>
        <v>4635.9068399999996</v>
      </c>
      <c r="M191">
        <f>_xlfn.XLOOKUP($A191,ALGLIB_SSA_XAUUSD!$J$2:$J$1001,ALGLIB_SSA_XAUUSD!$O$2:$O$1001,"",0)</f>
        <v>4633.98279</v>
      </c>
      <c r="N191">
        <f>_xlfn.XLOOKUP($A191,ALGLIB_SSA_XAUUSD!$J$2:$J$1001,ALGLIB_SSA_XAUUSD!$P$2:$P$1001,"",0)</f>
        <v>4636.8733599999996</v>
      </c>
      <c r="O191">
        <f>_xlfn.XLOOKUP($A191,ALGLIB_SSA_XAUUSD!$J$2:$J$1001,ALGLIB_SSA_XAUUSD!$Q$2:$Q$1001,"",0)</f>
        <v>4631.7407499999999</v>
      </c>
      <c r="R191">
        <f t="shared" si="61"/>
        <v>1775447100</v>
      </c>
      <c r="S191" t="str">
        <f t="shared" si="62"/>
        <v>XAUUSD</v>
      </c>
      <c r="T191" t="str">
        <f t="shared" si="62"/>
        <v>M5</v>
      </c>
      <c r="U191">
        <f t="shared" si="62"/>
        <v>4634.92</v>
      </c>
      <c r="V191">
        <f t="shared" si="63"/>
        <v>4647.9377500000001</v>
      </c>
      <c r="W191">
        <f t="shared" si="63"/>
        <v>4642.249965</v>
      </c>
      <c r="X191">
        <f t="shared" si="64"/>
        <v>4635.9068399999996</v>
      </c>
      <c r="Y191">
        <f t="shared" si="64"/>
        <v>4633.98279</v>
      </c>
      <c r="Z191">
        <f t="shared" si="65"/>
        <v>4660.13195</v>
      </c>
      <c r="AA191">
        <f t="shared" si="66"/>
        <v>4636.8733599999996</v>
      </c>
      <c r="AB191">
        <f t="shared" si="67"/>
        <v>4630.0486325000002</v>
      </c>
      <c r="AC191">
        <f t="shared" si="68"/>
        <v>4631.7407499999999</v>
      </c>
      <c r="AF191">
        <f t="shared" si="73"/>
        <v>1775447100</v>
      </c>
      <c r="AG191" t="str">
        <f t="shared" si="74"/>
        <v>XAUUSD</v>
      </c>
      <c r="AH191" t="str">
        <f t="shared" si="75"/>
        <v>M5</v>
      </c>
      <c r="AI191" s="19">
        <f t="shared" si="69"/>
        <v>4634.92</v>
      </c>
      <c r="AJ191" s="19">
        <f t="shared" si="70"/>
        <v>4647.9377500000001</v>
      </c>
      <c r="AK191" s="19">
        <f t="shared" si="71"/>
        <v>4642.249965</v>
      </c>
      <c r="AL191" s="19">
        <f t="shared" si="76"/>
        <v>5.6877850000000763</v>
      </c>
      <c r="AM191" s="28" t="str">
        <f t="shared" si="72"/>
        <v>Bullish</v>
      </c>
      <c r="AN191" s="28" t="str">
        <f t="shared" si="77"/>
        <v>Bullish</v>
      </c>
      <c r="AO191">
        <f>IF(Z191&lt;&gt;"",Z191,"")</f>
        <v>4660.13195</v>
      </c>
      <c r="AP191">
        <f>IF(AB191&lt;&gt;"",AB191,"")</f>
        <v>4630.0486325000002</v>
      </c>
      <c r="AQ191">
        <f t="shared" si="81"/>
        <v>10</v>
      </c>
      <c r="AR191" s="16">
        <f>IF(SLOPE($AO$170:$AO$181,$AQ$170:$AQ$181)&gt;0,MIN(3,ABS(SLOPE($AO$170:$AO$181,$AQ$170:$AQ$181))),IF(SLOPE($AO$170:$AO$181,$AQ$170:$AQ$181)&lt;-0.5,-0.5,0))</f>
        <v>0.37560166666662553</v>
      </c>
      <c r="AS191" s="16">
        <f>IF(SLOPE($AP$170:$AP$181,$AQ$170:$AQ$181)&lt;0,MAX(-3,-ABS(SLOPE($AP$170:$AP$181,$AQ$170:$AQ$181))),IF(SLOPE($AP$170:$AP$181,$AQ$170:$AQ$181)&gt;0.5,0.5,0))</f>
        <v>0.5</v>
      </c>
      <c r="AT191" s="22">
        <f>($AO$182+(AR191*(AQ191-1)))</f>
        <v>4658.1630049999994</v>
      </c>
      <c r="AU191" s="22">
        <f>($AP$182+(AS191*(AQ191-1)))</f>
        <v>4627.4220500000001</v>
      </c>
      <c r="AV191" s="18">
        <f>IF(AR191&gt;0,AT191+AR191,AT191)</f>
        <v>4658.5386066666661</v>
      </c>
      <c r="AW191" s="18">
        <f>IF(AS191&lt;0,AU191+AS191,AU191)</f>
        <v>4627.4220500000001</v>
      </c>
      <c r="AY191">
        <f t="shared" si="82"/>
        <v>-1.5933433333339053</v>
      </c>
      <c r="AZ191">
        <f t="shared" si="83"/>
        <v>-2.6265825000000405</v>
      </c>
      <c r="BB191" s="19">
        <f t="shared" si="78"/>
        <v>1775447100</v>
      </c>
      <c r="BC191" s="19" t="str">
        <f t="shared" si="79"/>
        <v>XAUUSD</v>
      </c>
      <c r="BD191" s="19" t="str">
        <f t="shared" si="80"/>
        <v>M5</v>
      </c>
      <c r="BE191">
        <f>V191</f>
        <v>4647.9377500000001</v>
      </c>
      <c r="BF191">
        <f>W191</f>
        <v>4642.249965</v>
      </c>
      <c r="BG191">
        <f>X191</f>
        <v>4635.9068399999996</v>
      </c>
      <c r="BH191">
        <f>Y191</f>
        <v>4633.98279</v>
      </c>
      <c r="BI191">
        <f t="shared" si="84"/>
        <v>4658.5386066666661</v>
      </c>
      <c r="BJ191">
        <f t="shared" si="85"/>
        <v>4627.4220500000001</v>
      </c>
    </row>
    <row r="192" spans="1:62" x14ac:dyDescent="0.55000000000000004">
      <c r="A192">
        <f>ALGLIB_SSA_XAUUSD!J192</f>
        <v>1775447400</v>
      </c>
      <c r="B192" t="str">
        <f>_xlfn.XLOOKUP($A192,ALGLIB_SSA_XAUUSD!$A$2:$A$1001,ALGLIB_SSA_XAUUSD!$B$2:$B$1001,"",0)</f>
        <v/>
      </c>
      <c r="C192" t="str">
        <f>_xlfn.XLOOKUP($A192,ALGLIB_SSA_XAUUSD!$A$2:$A$1001,ALGLIB_SSA_XAUUSD!$C$2:$C$1001,"",0)</f>
        <v/>
      </c>
      <c r="D192" s="1">
        <f>D182+(D194-D182)*10/12</f>
        <v>4656.0333333333338</v>
      </c>
      <c r="E192" s="1">
        <f>E182+(E194-E182)*10/12</f>
        <v>4648.7345100000002</v>
      </c>
      <c r="F192" s="1">
        <f>F182+(F194-F182)*10/12</f>
        <v>4642.7885033333332</v>
      </c>
      <c r="G192" s="1">
        <f>G182+(G194-G182)*10/12</f>
        <v>4660.7263233333333</v>
      </c>
      <c r="H192" s="1">
        <f>H182+(H194-H182)*10/12</f>
        <v>4630.840475</v>
      </c>
      <c r="I192" t="str">
        <f>_xlfn.XLOOKUP($A192,ALGLIB_SSA_XAUUSD!$J$2:$J$1001,ALGLIB_SSA_XAUUSD!$K$2:$K$1001,"",0)</f>
        <v>XAUUSD</v>
      </c>
      <c r="J192" t="str">
        <f>_xlfn.XLOOKUP($A192,ALGLIB_SSA_XAUUSD!$J$2:$J$1001,ALGLIB_SSA_XAUUSD!$L$2:$L$1001,"",0)</f>
        <v>M5</v>
      </c>
      <c r="K192">
        <f>_xlfn.XLOOKUP($A192,ALGLIB_SSA_XAUUSD!$J$2:$J$1001,ALGLIB_SSA_XAUUSD!$M$2:$M$1001,"",0)</f>
        <v>4635.7700000000004</v>
      </c>
      <c r="L192">
        <f>_xlfn.XLOOKUP($A192,ALGLIB_SSA_XAUUSD!$J$2:$J$1001,ALGLIB_SSA_XAUUSD!$N$2:$N$1001,"",0)</f>
        <v>4638.4679800000004</v>
      </c>
      <c r="M192">
        <f>_xlfn.XLOOKUP($A192,ALGLIB_SSA_XAUUSD!$J$2:$J$1001,ALGLIB_SSA_XAUUSD!$O$2:$O$1001,"",0)</f>
        <v>4636.2253799999999</v>
      </c>
      <c r="N192">
        <f>_xlfn.XLOOKUP($A192,ALGLIB_SSA_XAUUSD!$J$2:$J$1001,ALGLIB_SSA_XAUUSD!$P$2:$P$1001,"",0)</f>
        <v>4639.4429099999998</v>
      </c>
      <c r="O192">
        <f>_xlfn.XLOOKUP($A192,ALGLIB_SSA_XAUUSD!$J$2:$J$1001,ALGLIB_SSA_XAUUSD!$Q$2:$Q$1001,"",0)</f>
        <v>4634.2</v>
      </c>
      <c r="R192">
        <f t="shared" si="61"/>
        <v>1775447400</v>
      </c>
      <c r="S192" t="str">
        <f t="shared" si="62"/>
        <v>XAUUSD</v>
      </c>
      <c r="T192" t="str">
        <f t="shared" si="62"/>
        <v>M5</v>
      </c>
      <c r="U192">
        <f t="shared" si="62"/>
        <v>4635.7700000000004</v>
      </c>
      <c r="V192">
        <f t="shared" si="63"/>
        <v>4648.7345100000002</v>
      </c>
      <c r="W192">
        <f t="shared" si="63"/>
        <v>4642.7885033333332</v>
      </c>
      <c r="X192">
        <f t="shared" si="64"/>
        <v>4638.4679800000004</v>
      </c>
      <c r="Y192">
        <f t="shared" si="64"/>
        <v>4636.2253799999999</v>
      </c>
      <c r="Z192">
        <f t="shared" si="65"/>
        <v>4660.7263233333333</v>
      </c>
      <c r="AA192">
        <f t="shared" si="66"/>
        <v>4639.4429099999998</v>
      </c>
      <c r="AB192">
        <f t="shared" si="67"/>
        <v>4630.840475</v>
      </c>
      <c r="AC192">
        <f t="shared" si="68"/>
        <v>4634.2</v>
      </c>
      <c r="AF192">
        <f t="shared" si="73"/>
        <v>1775447400</v>
      </c>
      <c r="AG192" t="str">
        <f t="shared" si="74"/>
        <v>XAUUSD</v>
      </c>
      <c r="AH192" t="str">
        <f t="shared" si="75"/>
        <v>M5</v>
      </c>
      <c r="AI192" s="19">
        <f t="shared" si="69"/>
        <v>4635.7700000000004</v>
      </c>
      <c r="AJ192" s="19">
        <f t="shared" si="70"/>
        <v>4648.7345100000002</v>
      </c>
      <c r="AK192" s="19">
        <f t="shared" si="71"/>
        <v>4642.7885033333332</v>
      </c>
      <c r="AL192" s="19">
        <f t="shared" si="76"/>
        <v>5.9460066666670173</v>
      </c>
      <c r="AM192" s="28" t="str">
        <f t="shared" si="72"/>
        <v>Bullish</v>
      </c>
      <c r="AN192" s="28" t="str">
        <f t="shared" si="77"/>
        <v>Bullish</v>
      </c>
      <c r="AO192">
        <f>IF(Z192&lt;&gt;"",Z192,"")</f>
        <v>4660.7263233333333</v>
      </c>
      <c r="AP192">
        <f>IF(AB192&lt;&gt;"",AB192,"")</f>
        <v>4630.840475</v>
      </c>
      <c r="AQ192">
        <f t="shared" si="81"/>
        <v>11</v>
      </c>
      <c r="AR192" s="16">
        <f>IF(SLOPE($AO$170:$AO$181,$AQ$170:$AQ$181)&gt;0,MIN(3,ABS(SLOPE($AO$170:$AO$181,$AQ$170:$AQ$181))),IF(SLOPE($AO$170:$AO$181,$AQ$170:$AQ$181)&lt;-0.5,-0.5,0))</f>
        <v>0.37560166666662553</v>
      </c>
      <c r="AS192" s="16">
        <f>IF(SLOPE($AP$170:$AP$181,$AQ$170:$AQ$181)&lt;0,MAX(-3,-ABS(SLOPE($AP$170:$AP$181,$AQ$170:$AQ$181))),IF(SLOPE($AP$170:$AP$181,$AQ$170:$AQ$181)&gt;0.5,0.5,0))</f>
        <v>0.5</v>
      </c>
      <c r="AT192" s="22">
        <f>($AO$182+(AR192*(AQ192-1)))</f>
        <v>4658.5386066666661</v>
      </c>
      <c r="AU192" s="22">
        <f>($AP$182+(AS192*(AQ192-1)))</f>
        <v>4627.9220500000001</v>
      </c>
      <c r="AV192" s="18">
        <f>IF(AR192&gt;0,AT192+AR192,AT192)</f>
        <v>4658.9142083333327</v>
      </c>
      <c r="AW192" s="18">
        <f>IF(AS192&lt;0,AU192+AS192,AU192)</f>
        <v>4627.9220500000001</v>
      </c>
      <c r="AY192">
        <f t="shared" si="82"/>
        <v>-1.812115000000631</v>
      </c>
      <c r="AZ192">
        <f t="shared" si="83"/>
        <v>-2.9184249999998428</v>
      </c>
      <c r="BB192" s="19">
        <f t="shared" si="78"/>
        <v>1775447400</v>
      </c>
      <c r="BC192" s="19" t="str">
        <f t="shared" si="79"/>
        <v>XAUUSD</v>
      </c>
      <c r="BD192" s="19" t="str">
        <f t="shared" si="80"/>
        <v>M5</v>
      </c>
      <c r="BE192">
        <f>V192</f>
        <v>4648.7345100000002</v>
      </c>
      <c r="BF192">
        <f>W192</f>
        <v>4642.7885033333332</v>
      </c>
      <c r="BG192">
        <f>X192</f>
        <v>4638.4679800000004</v>
      </c>
      <c r="BH192">
        <f>Y192</f>
        <v>4636.2253799999999</v>
      </c>
      <c r="BI192">
        <f t="shared" si="84"/>
        <v>4658.9142083333327</v>
      </c>
      <c r="BJ192">
        <f t="shared" si="85"/>
        <v>4627.9220500000001</v>
      </c>
    </row>
    <row r="193" spans="1:62" x14ac:dyDescent="0.55000000000000004">
      <c r="A193">
        <f>ALGLIB_SSA_XAUUSD!J193</f>
        <v>1775447700</v>
      </c>
      <c r="B193" t="str">
        <f>_xlfn.XLOOKUP($A193,ALGLIB_SSA_XAUUSD!$A$2:$A$1001,ALGLIB_SSA_XAUUSD!$B$2:$B$1001,"",0)</f>
        <v/>
      </c>
      <c r="C193" t="str">
        <f>_xlfn.XLOOKUP($A193,ALGLIB_SSA_XAUUSD!$A$2:$A$1001,ALGLIB_SSA_XAUUSD!$C$2:$C$1001,"",0)</f>
        <v/>
      </c>
      <c r="D193" s="1">
        <f>D182+(D194-D182)*11/12</f>
        <v>4657.5816666666669</v>
      </c>
      <c r="E193" s="1">
        <f>E182+(E194-E182)*11/12</f>
        <v>4649.5312699999995</v>
      </c>
      <c r="F193" s="1">
        <f>F182+(F194-F182)*11/12</f>
        <v>4643.3270416666664</v>
      </c>
      <c r="G193" s="1">
        <f>G182+(G194-G182)*11/12</f>
        <v>4661.3206966666667</v>
      </c>
      <c r="H193" s="1">
        <f>H182+(H194-H182)*11/12</f>
        <v>4631.6323174999998</v>
      </c>
      <c r="I193" t="str">
        <f>_xlfn.XLOOKUP($A193,ALGLIB_SSA_XAUUSD!$J$2:$J$1001,ALGLIB_SSA_XAUUSD!$K$2:$K$1001,"",0)</f>
        <v>XAUUSD</v>
      </c>
      <c r="J193" t="str">
        <f>_xlfn.XLOOKUP($A193,ALGLIB_SSA_XAUUSD!$J$2:$J$1001,ALGLIB_SSA_XAUUSD!$L$2:$L$1001,"",0)</f>
        <v>M5</v>
      </c>
      <c r="K193">
        <f>_xlfn.XLOOKUP($A193,ALGLIB_SSA_XAUUSD!$J$2:$J$1001,ALGLIB_SSA_XAUUSD!$M$2:$M$1001,"",0)</f>
        <v>4640.55</v>
      </c>
      <c r="L193">
        <f>_xlfn.XLOOKUP($A193,ALGLIB_SSA_XAUUSD!$J$2:$J$1001,ALGLIB_SSA_XAUUSD!$N$2:$N$1001,"",0)</f>
        <v>4640.9539800000002</v>
      </c>
      <c r="M193">
        <f>_xlfn.XLOOKUP($A193,ALGLIB_SSA_XAUUSD!$J$2:$J$1001,ALGLIB_SSA_XAUUSD!$O$2:$O$1001,"",0)</f>
        <v>4638.58968</v>
      </c>
      <c r="N193">
        <f>_xlfn.XLOOKUP($A193,ALGLIB_SSA_XAUUSD!$J$2:$J$1001,ALGLIB_SSA_XAUUSD!$P$2:$P$1001,"",0)</f>
        <v>4642.1633400000001</v>
      </c>
      <c r="O193">
        <f>_xlfn.XLOOKUP($A193,ALGLIB_SSA_XAUUSD!$J$2:$J$1001,ALGLIB_SSA_XAUUSD!$Q$2:$Q$1001,"",0)</f>
        <v>4636.66518</v>
      </c>
      <c r="R193">
        <f t="shared" si="61"/>
        <v>1775447700</v>
      </c>
      <c r="S193" t="str">
        <f t="shared" si="62"/>
        <v>XAUUSD</v>
      </c>
      <c r="T193" t="str">
        <f t="shared" si="62"/>
        <v>M5</v>
      </c>
      <c r="U193">
        <f t="shared" si="62"/>
        <v>4640.55</v>
      </c>
      <c r="V193">
        <f t="shared" si="63"/>
        <v>4649.5312699999995</v>
      </c>
      <c r="W193">
        <f t="shared" si="63"/>
        <v>4643.3270416666664</v>
      </c>
      <c r="X193">
        <f t="shared" si="64"/>
        <v>4640.9539800000002</v>
      </c>
      <c r="Y193">
        <f t="shared" si="64"/>
        <v>4638.58968</v>
      </c>
      <c r="Z193">
        <f t="shared" si="65"/>
        <v>4661.3206966666667</v>
      </c>
      <c r="AA193">
        <f t="shared" si="66"/>
        <v>4642.1633400000001</v>
      </c>
      <c r="AB193">
        <f t="shared" si="67"/>
        <v>4631.6323174999998</v>
      </c>
      <c r="AC193">
        <f t="shared" si="68"/>
        <v>4636.66518</v>
      </c>
      <c r="AF193">
        <f t="shared" si="73"/>
        <v>1775447700</v>
      </c>
      <c r="AG193" t="str">
        <f t="shared" si="74"/>
        <v>XAUUSD</v>
      </c>
      <c r="AH193" t="str">
        <f t="shared" si="75"/>
        <v>M5</v>
      </c>
      <c r="AI193" s="19">
        <f t="shared" si="69"/>
        <v>4640.55</v>
      </c>
      <c r="AJ193" s="19">
        <f t="shared" si="70"/>
        <v>4649.5312699999995</v>
      </c>
      <c r="AK193" s="19">
        <f t="shared" si="71"/>
        <v>4643.3270416666664</v>
      </c>
      <c r="AL193" s="19">
        <f t="shared" si="76"/>
        <v>6.2042283333330488</v>
      </c>
      <c r="AM193" s="28" t="str">
        <f t="shared" si="72"/>
        <v>Bullish</v>
      </c>
      <c r="AN193" s="28" t="str">
        <f t="shared" si="77"/>
        <v>Bullish</v>
      </c>
      <c r="AO193">
        <f>IF(Z193&lt;&gt;"",Z193,"")</f>
        <v>4661.3206966666667</v>
      </c>
      <c r="AP193">
        <f>IF(AB193&lt;&gt;"",AB193,"")</f>
        <v>4631.6323174999998</v>
      </c>
      <c r="AQ193">
        <f t="shared" si="81"/>
        <v>12</v>
      </c>
      <c r="AR193" s="16">
        <f>IF(SLOPE($AO$170:$AO$181,$AQ$170:$AQ$181)&gt;0,MIN(3,ABS(SLOPE($AO$170:$AO$181,$AQ$170:$AQ$181))),IF(SLOPE($AO$170:$AO$181,$AQ$170:$AQ$181)&lt;-0.5,-0.5,0))</f>
        <v>0.37560166666662553</v>
      </c>
      <c r="AS193" s="16">
        <f>IF(SLOPE($AP$170:$AP$181,$AQ$170:$AQ$181)&lt;0,MAX(-3,-ABS(SLOPE($AP$170:$AP$181,$AQ$170:$AQ$181))),IF(SLOPE($AP$170:$AP$181,$AQ$170:$AQ$181)&gt;0.5,0.5,0))</f>
        <v>0.5</v>
      </c>
      <c r="AT193" s="22">
        <f>($AO$182+(AR193*(AQ193-1)))</f>
        <v>4658.9142083333327</v>
      </c>
      <c r="AU193" s="22">
        <f>($AP$182+(AS193*(AQ193-1)))</f>
        <v>4628.4220500000001</v>
      </c>
      <c r="AV193" s="18">
        <f>IF(AR193&gt;0,AT193+AR193,AT193)</f>
        <v>4659.2898099999993</v>
      </c>
      <c r="AW193" s="18">
        <f>IF(AS193&lt;0,AU193+AS193,AU193)</f>
        <v>4628.4220500000001</v>
      </c>
      <c r="AY193">
        <f t="shared" si="82"/>
        <v>-2.0308866666673566</v>
      </c>
      <c r="AZ193">
        <f t="shared" si="83"/>
        <v>-3.2102674999996452</v>
      </c>
      <c r="BB193" s="19">
        <f t="shared" si="78"/>
        <v>1775447700</v>
      </c>
      <c r="BC193" s="19" t="str">
        <f t="shared" si="79"/>
        <v>XAUUSD</v>
      </c>
      <c r="BD193" s="19" t="str">
        <f t="shared" si="80"/>
        <v>M5</v>
      </c>
      <c r="BE193">
        <f>V193</f>
        <v>4649.5312699999995</v>
      </c>
      <c r="BF193">
        <f>W193</f>
        <v>4643.3270416666664</v>
      </c>
      <c r="BG193">
        <f>X193</f>
        <v>4640.9539800000002</v>
      </c>
      <c r="BH193">
        <f>Y193</f>
        <v>4638.58968</v>
      </c>
      <c r="BI193">
        <f t="shared" si="84"/>
        <v>4659.2898099999993</v>
      </c>
      <c r="BJ193">
        <f t="shared" si="85"/>
        <v>4628.4220500000001</v>
      </c>
    </row>
    <row r="194" spans="1:62" x14ac:dyDescent="0.55000000000000004">
      <c r="A194">
        <f>ALGLIB_SSA_XAUUSD!J194</f>
        <v>1775448000</v>
      </c>
      <c r="B194" t="str">
        <f>_xlfn.XLOOKUP($A194,ALGLIB_SSA_XAUUSD!$A$2:$A$1001,ALGLIB_SSA_XAUUSD!$B$2:$B$1001,"",0)</f>
        <v>XAUUSD</v>
      </c>
      <c r="C194" t="str">
        <f>_xlfn.XLOOKUP($A194,ALGLIB_SSA_XAUUSD!$A$2:$A$1001,ALGLIB_SSA_XAUUSD!$C$2:$C$1001,"",0)</f>
        <v>H1</v>
      </c>
      <c r="D194" s="2">
        <f>_xlfn.XLOOKUP($A194,ALGLIB_SSA_XAUUSD!$A$2:$A$1001,ALGLIB_SSA_XAUUSD!$D$2:$D$1001,"",0)</f>
        <v>4659.13</v>
      </c>
      <c r="E194" s="2">
        <f>_xlfn.XLOOKUP($A194,ALGLIB_SSA_XAUUSD!$A$2:$A$1001,ALGLIB_SSA_XAUUSD!$E$2:$E$1001,"",0)</f>
        <v>4650.3280299999997</v>
      </c>
      <c r="F194" s="2">
        <f>_xlfn.XLOOKUP($A194,ALGLIB_SSA_XAUUSD!$A$2:$A$1001,ALGLIB_SSA_XAUUSD!$F$2:$F$1001,"",0)</f>
        <v>4643.8655799999997</v>
      </c>
      <c r="G194" s="2">
        <f>_xlfn.XLOOKUP($A194,ALGLIB_SSA_XAUUSD!$A$2:$A$1001,ALGLIB_SSA_XAUUSD!$G$2:$G$1001,"",0)</f>
        <v>4661.91507</v>
      </c>
      <c r="H194" s="2">
        <f>_xlfn.XLOOKUP($A194,ALGLIB_SSA_XAUUSD!$A$2:$A$1001,ALGLIB_SSA_XAUUSD!$H$2:$H$1001,"",0)</f>
        <v>4632.4241599999996</v>
      </c>
      <c r="I194" t="str">
        <f>_xlfn.XLOOKUP($A194,ALGLIB_SSA_XAUUSD!$J$2:$J$1001,ALGLIB_SSA_XAUUSD!$K$2:$K$1001,"",0)</f>
        <v>XAUUSD</v>
      </c>
      <c r="J194" t="str">
        <f>_xlfn.XLOOKUP($A194,ALGLIB_SSA_XAUUSD!$J$2:$J$1001,ALGLIB_SSA_XAUUSD!$L$2:$L$1001,"",0)</f>
        <v>M5</v>
      </c>
      <c r="K194">
        <f>_xlfn.XLOOKUP($A194,ALGLIB_SSA_XAUUSD!$J$2:$J$1001,ALGLIB_SSA_XAUUSD!$M$2:$M$1001,"",0)</f>
        <v>4648.03</v>
      </c>
      <c r="L194">
        <f>_xlfn.XLOOKUP($A194,ALGLIB_SSA_XAUUSD!$J$2:$J$1001,ALGLIB_SSA_XAUUSD!$N$2:$N$1001,"",0)</f>
        <v>4643.0348299999996</v>
      </c>
      <c r="M194">
        <f>_xlfn.XLOOKUP($A194,ALGLIB_SSA_XAUUSD!$J$2:$J$1001,ALGLIB_SSA_XAUUSD!$O$2:$O$1001,"",0)</f>
        <v>4640.8122599999997</v>
      </c>
      <c r="N194">
        <f>_xlfn.XLOOKUP($A194,ALGLIB_SSA_XAUUSD!$J$2:$J$1001,ALGLIB_SSA_XAUUSD!$P$2:$P$1001,"",0)</f>
        <v>4644.6316900000002</v>
      </c>
      <c r="O194">
        <f>_xlfn.XLOOKUP($A194,ALGLIB_SSA_XAUUSD!$J$2:$J$1001,ALGLIB_SSA_XAUUSD!$Q$2:$Q$1001,"",0)</f>
        <v>4638.9351100000003</v>
      </c>
      <c r="R194">
        <f t="shared" si="61"/>
        <v>1775448000</v>
      </c>
      <c r="S194" t="str">
        <f t="shared" si="62"/>
        <v>XAUUSD</v>
      </c>
      <c r="T194" t="str">
        <f t="shared" si="62"/>
        <v>M5</v>
      </c>
      <c r="U194">
        <f t="shared" si="62"/>
        <v>4648.03</v>
      </c>
      <c r="V194">
        <f t="shared" si="63"/>
        <v>4650.3280299999997</v>
      </c>
      <c r="W194">
        <f t="shared" si="63"/>
        <v>4643.8655799999997</v>
      </c>
      <c r="X194">
        <f t="shared" si="64"/>
        <v>4643.0348299999996</v>
      </c>
      <c r="Y194">
        <f t="shared" si="64"/>
        <v>4640.8122599999997</v>
      </c>
      <c r="Z194">
        <f t="shared" si="65"/>
        <v>4661.91507</v>
      </c>
      <c r="AA194">
        <f t="shared" si="66"/>
        <v>4644.6316900000002</v>
      </c>
      <c r="AB194">
        <f t="shared" si="67"/>
        <v>4632.4241599999996</v>
      </c>
      <c r="AC194">
        <f t="shared" si="68"/>
        <v>4638.9351100000003</v>
      </c>
      <c r="AF194">
        <f t="shared" si="73"/>
        <v>1775448000</v>
      </c>
      <c r="AG194" t="str">
        <f t="shared" si="74"/>
        <v>XAUUSD</v>
      </c>
      <c r="AH194" t="str">
        <f t="shared" si="75"/>
        <v>M5</v>
      </c>
      <c r="AI194" s="19">
        <f t="shared" si="69"/>
        <v>4648.03</v>
      </c>
      <c r="AJ194" s="19">
        <f t="shared" si="70"/>
        <v>4650.3280299999997</v>
      </c>
      <c r="AK194" s="19">
        <f t="shared" si="71"/>
        <v>4643.8655799999997</v>
      </c>
      <c r="AL194" s="19">
        <f t="shared" si="76"/>
        <v>6.4624499999999898</v>
      </c>
      <c r="AM194" s="28" t="str">
        <f t="shared" si="72"/>
        <v>Bullish</v>
      </c>
      <c r="AN194" s="28" t="str">
        <f t="shared" si="77"/>
        <v>Bullish</v>
      </c>
      <c r="AO194">
        <f>IF(Z194&lt;&gt;"",Z194,"")</f>
        <v>4661.91507</v>
      </c>
      <c r="AP194">
        <f>IF(AB194&lt;&gt;"",AB194,"")</f>
        <v>4632.4241599999996</v>
      </c>
      <c r="AQ194">
        <f t="shared" si="81"/>
        <v>1</v>
      </c>
      <c r="AR194" s="17">
        <f>IF(SLOPE($AO$182:$AO$193,$AQ$182:$AQ$193)&gt;0,MIN(3,ABS(SLOPE($AO$182:$AO$193,$AQ$182:$AQ$193))),IF(SLOPE($AO$182:$AO$193,$AQ$182:$AQ$193)&lt;-0.5,-0.5,0))</f>
        <v>0.59437333333335118</v>
      </c>
      <c r="AS194" s="17">
        <f>IF(SLOPE($AP$182:$AP$193,$AQ$182:$AQ$193)&lt;0,MAX(-3,-ABS(SLOPE($AP$182:$AP$193,$AQ$182:$AQ$193))),IF(SLOPE($AP$182:$AP$193,$AQ$182:$AQ$193)&gt;0.5,0.5,0))</f>
        <v>0.5</v>
      </c>
      <c r="AT194" s="10">
        <f>($AO$194+(AR194*(AQ194-1)))</f>
        <v>4661.91507</v>
      </c>
      <c r="AU194" s="10">
        <f>($AP$194+(AS194*(AQ194-1)))</f>
        <v>4632.4241599999996</v>
      </c>
      <c r="AV194" s="18">
        <f>IF(AR194&gt;0,AT194+AR194,AT194)</f>
        <v>4662.5094433333334</v>
      </c>
      <c r="AW194" s="18">
        <f>IF(AS194&lt;0,AU194+AS194,AU194)</f>
        <v>4632.4241599999996</v>
      </c>
      <c r="AY194">
        <f t="shared" si="82"/>
        <v>0.59437333333335118</v>
      </c>
      <c r="AZ194">
        <f t="shared" si="83"/>
        <v>0</v>
      </c>
      <c r="BB194" s="19">
        <f t="shared" si="78"/>
        <v>1775448000</v>
      </c>
      <c r="BC194" s="19" t="str">
        <f t="shared" si="79"/>
        <v>XAUUSD</v>
      </c>
      <c r="BD194" s="19" t="str">
        <f t="shared" si="80"/>
        <v>M5</v>
      </c>
      <c r="BE194">
        <f>V194</f>
        <v>4650.3280299999997</v>
      </c>
      <c r="BF194">
        <f>W194</f>
        <v>4643.8655799999997</v>
      </c>
      <c r="BG194">
        <f>X194</f>
        <v>4643.0348299999996</v>
      </c>
      <c r="BH194">
        <f>Y194</f>
        <v>4640.8122599999997</v>
      </c>
      <c r="BI194">
        <f t="shared" si="84"/>
        <v>4662.5094433333334</v>
      </c>
      <c r="BJ194">
        <f t="shared" si="85"/>
        <v>4632.4241599999996</v>
      </c>
    </row>
    <row r="195" spans="1:62" x14ac:dyDescent="0.55000000000000004">
      <c r="A195">
        <f>ALGLIB_SSA_XAUUSD!J195</f>
        <v>1775448300</v>
      </c>
      <c r="B195" t="str">
        <f>_xlfn.XLOOKUP($A195,ALGLIB_SSA_XAUUSD!$A$2:$A$1001,ALGLIB_SSA_XAUUSD!$B$2:$B$1001,"",0)</f>
        <v/>
      </c>
      <c r="C195" t="str">
        <f>_xlfn.XLOOKUP($A195,ALGLIB_SSA_XAUUSD!$A$2:$A$1001,ALGLIB_SSA_XAUUSD!$C$2:$C$1001,"",0)</f>
        <v/>
      </c>
      <c r="D195" s="1">
        <f>D194+(D206-D194)*1/12</f>
        <v>4658.583333333333</v>
      </c>
      <c r="E195" s="1">
        <f>E194+(E206-E194)*1/12</f>
        <v>4651.2321933333333</v>
      </c>
      <c r="F195" s="1">
        <f>F194+(F206-F194)*1/12</f>
        <v>4644.5869308333331</v>
      </c>
      <c r="G195" s="1">
        <f>G194+(G206-G194)*1/12</f>
        <v>4662.6482575</v>
      </c>
      <c r="H195" s="1">
        <f>H194+(H206-H194)*1/12</f>
        <v>4633.3667816666666</v>
      </c>
      <c r="I195" t="str">
        <f>_xlfn.XLOOKUP($A195,ALGLIB_SSA_XAUUSD!$J$2:$J$1001,ALGLIB_SSA_XAUUSD!$K$2:$K$1001,"",0)</f>
        <v>XAUUSD</v>
      </c>
      <c r="J195" t="str">
        <f>_xlfn.XLOOKUP($A195,ALGLIB_SSA_XAUUSD!$J$2:$J$1001,ALGLIB_SSA_XAUUSD!$L$2:$L$1001,"",0)</f>
        <v>M5</v>
      </c>
      <c r="K195">
        <f>_xlfn.XLOOKUP($A195,ALGLIB_SSA_XAUUSD!$J$2:$J$1001,ALGLIB_SSA_XAUUSD!$M$2:$M$1001,"",0)</f>
        <v>4646.6099999999997</v>
      </c>
      <c r="L195">
        <f>_xlfn.XLOOKUP($A195,ALGLIB_SSA_XAUUSD!$J$2:$J$1001,ALGLIB_SSA_XAUUSD!$N$2:$N$1001,"",0)</f>
        <v>4644.3952799999997</v>
      </c>
      <c r="M195">
        <f>_xlfn.XLOOKUP($A195,ALGLIB_SSA_XAUUSD!$J$2:$J$1001,ALGLIB_SSA_XAUUSD!$O$2:$O$1001,"",0)</f>
        <v>4642.6037699999997</v>
      </c>
      <c r="N195">
        <f>_xlfn.XLOOKUP($A195,ALGLIB_SSA_XAUUSD!$J$2:$J$1001,ALGLIB_SSA_XAUUSD!$P$2:$P$1001,"",0)</f>
        <v>4646.4269999999997</v>
      </c>
      <c r="O195">
        <f>_xlfn.XLOOKUP($A195,ALGLIB_SSA_XAUUSD!$J$2:$J$1001,ALGLIB_SSA_XAUUSD!$Q$2:$Q$1001,"",0)</f>
        <v>4640.7753199999997</v>
      </c>
      <c r="R195">
        <f t="shared" ref="R195:R258" si="86">A195</f>
        <v>1775448300</v>
      </c>
      <c r="S195" t="str">
        <f t="shared" ref="S195:U258" si="87">I195</f>
        <v>XAUUSD</v>
      </c>
      <c r="T195" t="str">
        <f t="shared" si="87"/>
        <v>M5</v>
      </c>
      <c r="U195">
        <f t="shared" si="87"/>
        <v>4646.6099999999997</v>
      </c>
      <c r="V195">
        <f t="shared" ref="V195:W258" si="88">E195</f>
        <v>4651.2321933333333</v>
      </c>
      <c r="W195">
        <f t="shared" si="88"/>
        <v>4644.5869308333331</v>
      </c>
      <c r="X195">
        <f t="shared" ref="X195:Y258" si="89">L195</f>
        <v>4644.3952799999997</v>
      </c>
      <c r="Y195">
        <f t="shared" si="89"/>
        <v>4642.6037699999997</v>
      </c>
      <c r="Z195">
        <f t="shared" ref="Z195:Z258" si="90">G195</f>
        <v>4662.6482575</v>
      </c>
      <c r="AA195">
        <f t="shared" ref="AA195:AA258" si="91">N195</f>
        <v>4646.4269999999997</v>
      </c>
      <c r="AB195">
        <f t="shared" ref="AB195:AB258" si="92">H195</f>
        <v>4633.3667816666666</v>
      </c>
      <c r="AC195">
        <f t="shared" ref="AC195:AC258" si="93">O195</f>
        <v>4640.7753199999997</v>
      </c>
      <c r="AF195">
        <f t="shared" si="73"/>
        <v>1775448300</v>
      </c>
      <c r="AG195" t="str">
        <f t="shared" si="74"/>
        <v>XAUUSD</v>
      </c>
      <c r="AH195" t="str">
        <f t="shared" si="75"/>
        <v>M5</v>
      </c>
      <c r="AI195" s="19">
        <f t="shared" ref="AI195:AI258" si="94">IF(U195&lt;&gt;"",U195,"")</f>
        <v>4646.6099999999997</v>
      </c>
      <c r="AJ195" s="19">
        <f t="shared" ref="AJ195:AJ258" si="95">IF(V195&lt;&gt;"",V195,"")</f>
        <v>4651.2321933333333</v>
      </c>
      <c r="AK195" s="19">
        <f t="shared" ref="AK195:AK258" si="96">IF(W195&lt;&gt;"",W195,"")</f>
        <v>4644.5869308333331</v>
      </c>
      <c r="AL195" s="19">
        <f t="shared" si="76"/>
        <v>6.6452625000001717</v>
      </c>
      <c r="AM195" s="28" t="str">
        <f t="shared" ref="AM195:AM258" si="97">IF(AL195="","",IF(AL195&gt;0,"Bullish","Bearish"))</f>
        <v>Bullish</v>
      </c>
      <c r="AN195" s="28" t="str">
        <f t="shared" si="77"/>
        <v>Bullish</v>
      </c>
      <c r="AO195">
        <f>IF(Z195&lt;&gt;"",Z195,"")</f>
        <v>4662.6482575</v>
      </c>
      <c r="AP195">
        <f>IF(AB195&lt;&gt;"",AB195,"")</f>
        <v>4633.3667816666666</v>
      </c>
      <c r="AQ195">
        <f t="shared" si="81"/>
        <v>2</v>
      </c>
      <c r="AR195" s="16">
        <f>IF(SLOPE($AO$182:$AO$193,$AQ$182:$AQ$193)&gt;0,MIN(3,ABS(SLOPE($AO$182:$AO$193,$AQ$182:$AQ$193))),IF(SLOPE($AO$182:$AO$193,$AQ$182:$AQ$193)&lt;-0.5,-0.5,0))</f>
        <v>0.59437333333335118</v>
      </c>
      <c r="AS195" s="16">
        <f>IF(SLOPE($AP$182:$AP$193,$AQ$182:$AQ$193)&lt;0,MAX(-3,-ABS(SLOPE($AP$182:$AP$193,$AQ$182:$AQ$193))),IF(SLOPE($AP$182:$AP$193,$AQ$182:$AQ$193)&gt;0.5,0.5,0))</f>
        <v>0.5</v>
      </c>
      <c r="AT195" s="22">
        <f>($AO$194+(AR195*(AQ195-1)))</f>
        <v>4662.5094433333334</v>
      </c>
      <c r="AU195" s="22">
        <f>($AP$194+(AS195*(AQ195-1)))</f>
        <v>4632.9241599999996</v>
      </c>
      <c r="AV195" s="18">
        <f>IF(AR195&gt;0,AT195+AR195,AT195)</f>
        <v>4663.1038166666667</v>
      </c>
      <c r="AW195" s="18">
        <f>IF(AS195&lt;0,AU195+AS195,AU195)</f>
        <v>4632.9241599999996</v>
      </c>
      <c r="AY195">
        <f t="shared" si="82"/>
        <v>0.45555916666671692</v>
      </c>
      <c r="AZ195">
        <f t="shared" si="83"/>
        <v>-0.44262166666703706</v>
      </c>
      <c r="BB195" s="19">
        <f t="shared" si="78"/>
        <v>1775448300</v>
      </c>
      <c r="BC195" s="19" t="str">
        <f t="shared" si="79"/>
        <v>XAUUSD</v>
      </c>
      <c r="BD195" s="19" t="str">
        <f t="shared" si="80"/>
        <v>M5</v>
      </c>
      <c r="BE195">
        <f>V195</f>
        <v>4651.2321933333333</v>
      </c>
      <c r="BF195">
        <f>W195</f>
        <v>4644.5869308333331</v>
      </c>
      <c r="BG195">
        <f>X195</f>
        <v>4644.3952799999997</v>
      </c>
      <c r="BH195">
        <f>Y195</f>
        <v>4642.6037699999997</v>
      </c>
      <c r="BI195">
        <f t="shared" si="84"/>
        <v>4663.1038166666667</v>
      </c>
      <c r="BJ195">
        <f t="shared" si="85"/>
        <v>4632.9241599999996</v>
      </c>
    </row>
    <row r="196" spans="1:62" x14ac:dyDescent="0.55000000000000004">
      <c r="A196">
        <f>ALGLIB_SSA_XAUUSD!J196</f>
        <v>1775448600</v>
      </c>
      <c r="B196" t="str">
        <f>_xlfn.XLOOKUP($A196,ALGLIB_SSA_XAUUSD!$A$2:$A$1001,ALGLIB_SSA_XAUUSD!$B$2:$B$1001,"",0)</f>
        <v/>
      </c>
      <c r="C196" t="str">
        <f>_xlfn.XLOOKUP($A196,ALGLIB_SSA_XAUUSD!$A$2:$A$1001,ALGLIB_SSA_XAUUSD!$C$2:$C$1001,"",0)</f>
        <v/>
      </c>
      <c r="D196" s="1">
        <f>D194+(D206-D194)*2/12</f>
        <v>4658.0366666666669</v>
      </c>
      <c r="E196" s="1">
        <f>E194+(E206-E194)*2/12</f>
        <v>4652.136356666666</v>
      </c>
      <c r="F196" s="1">
        <f>F194+(F206-F194)*2/12</f>
        <v>4645.3082816666665</v>
      </c>
      <c r="G196" s="1">
        <f>G194+(G206-G194)*2/12</f>
        <v>4663.381445</v>
      </c>
      <c r="H196" s="1">
        <f>H194+(H206-H194)*2/12</f>
        <v>4634.3094033333327</v>
      </c>
      <c r="I196" t="str">
        <f>_xlfn.XLOOKUP($A196,ALGLIB_SSA_XAUUSD!$J$2:$J$1001,ALGLIB_SSA_XAUUSD!$K$2:$K$1001,"",0)</f>
        <v>XAUUSD</v>
      </c>
      <c r="J196" t="str">
        <f>_xlfn.XLOOKUP($A196,ALGLIB_SSA_XAUUSD!$J$2:$J$1001,ALGLIB_SSA_XAUUSD!$L$2:$L$1001,"",0)</f>
        <v>M5</v>
      </c>
      <c r="K196">
        <f>_xlfn.XLOOKUP($A196,ALGLIB_SSA_XAUUSD!$J$2:$J$1001,ALGLIB_SSA_XAUUSD!$M$2:$M$1001,"",0)</f>
        <v>4643.54</v>
      </c>
      <c r="L196">
        <f>_xlfn.XLOOKUP($A196,ALGLIB_SSA_XAUUSD!$J$2:$J$1001,ALGLIB_SSA_XAUUSD!$N$2:$N$1001,"",0)</f>
        <v>4645.0585899999996</v>
      </c>
      <c r="M196">
        <f>_xlfn.XLOOKUP($A196,ALGLIB_SSA_XAUUSD!$J$2:$J$1001,ALGLIB_SSA_XAUUSD!$O$2:$O$1001,"",0)</f>
        <v>4643.8311800000001</v>
      </c>
      <c r="N196">
        <f>_xlfn.XLOOKUP($A196,ALGLIB_SSA_XAUUSD!$J$2:$J$1001,ALGLIB_SSA_XAUUSD!$P$2:$P$1001,"",0)</f>
        <v>4647.4194799999996</v>
      </c>
      <c r="O196">
        <f>_xlfn.XLOOKUP($A196,ALGLIB_SSA_XAUUSD!$J$2:$J$1001,ALGLIB_SSA_XAUUSD!$Q$2:$Q$1001,"",0)</f>
        <v>4642.0506699999996</v>
      </c>
      <c r="R196">
        <f t="shared" si="86"/>
        <v>1775448600</v>
      </c>
      <c r="S196" t="str">
        <f t="shared" si="87"/>
        <v>XAUUSD</v>
      </c>
      <c r="T196" t="str">
        <f t="shared" si="87"/>
        <v>M5</v>
      </c>
      <c r="U196">
        <f t="shared" si="87"/>
        <v>4643.54</v>
      </c>
      <c r="V196">
        <f t="shared" si="88"/>
        <v>4652.136356666666</v>
      </c>
      <c r="W196">
        <f t="shared" si="88"/>
        <v>4645.3082816666665</v>
      </c>
      <c r="X196">
        <f t="shared" si="89"/>
        <v>4645.0585899999996</v>
      </c>
      <c r="Y196">
        <f t="shared" si="89"/>
        <v>4643.8311800000001</v>
      </c>
      <c r="Z196">
        <f t="shared" si="90"/>
        <v>4663.381445</v>
      </c>
      <c r="AA196">
        <f t="shared" si="91"/>
        <v>4647.4194799999996</v>
      </c>
      <c r="AB196">
        <f t="shared" si="92"/>
        <v>4634.3094033333327</v>
      </c>
      <c r="AC196">
        <f t="shared" si="93"/>
        <v>4642.0506699999996</v>
      </c>
      <c r="AF196">
        <f t="shared" ref="AF196:AF259" si="98">IF(R196&lt;&gt;"",R196,AF195+300)</f>
        <v>1775448600</v>
      </c>
      <c r="AG196" t="str">
        <f t="shared" ref="AG196:AG259" si="99">IF(S196&lt;&gt;"",S196,AG195)</f>
        <v>XAUUSD</v>
      </c>
      <c r="AH196" t="str">
        <f t="shared" ref="AH196:AH259" si="100">IF(T196&lt;&gt;"",T196,AH195)</f>
        <v>M5</v>
      </c>
      <c r="AI196" s="19">
        <f t="shared" si="94"/>
        <v>4643.54</v>
      </c>
      <c r="AJ196" s="19">
        <f t="shared" si="95"/>
        <v>4652.136356666666</v>
      </c>
      <c r="AK196" s="19">
        <f t="shared" si="96"/>
        <v>4645.3082816666665</v>
      </c>
      <c r="AL196" s="19">
        <f t="shared" ref="AL196:AL259" si="101">IF(OR(AJ196="",AK196=""),"",AJ196-AK196)</f>
        <v>6.8280749999994441</v>
      </c>
      <c r="AM196" s="28" t="str">
        <f t="shared" si="97"/>
        <v>Bullish</v>
      </c>
      <c r="AN196" s="28" t="str">
        <f t="shared" ref="AN196:AN259" si="102">IF(AM196="",AN195,AM196)</f>
        <v>Bullish</v>
      </c>
      <c r="AO196">
        <f>IF(Z196&lt;&gt;"",Z196,"")</f>
        <v>4663.381445</v>
      </c>
      <c r="AP196">
        <f>IF(AB196&lt;&gt;"",AB196,"")</f>
        <v>4634.3094033333327</v>
      </c>
      <c r="AQ196">
        <f t="shared" si="81"/>
        <v>3</v>
      </c>
      <c r="AR196" s="16">
        <f>IF(SLOPE($AO$182:$AO$193,$AQ$182:$AQ$193)&gt;0,MIN(3,ABS(SLOPE($AO$182:$AO$193,$AQ$182:$AQ$193))),IF(SLOPE($AO$182:$AO$193,$AQ$182:$AQ$193)&lt;-0.5,-0.5,0))</f>
        <v>0.59437333333335118</v>
      </c>
      <c r="AS196" s="16">
        <f>IF(SLOPE($AP$182:$AP$193,$AQ$182:$AQ$193)&lt;0,MAX(-3,-ABS(SLOPE($AP$182:$AP$193,$AQ$182:$AQ$193))),IF(SLOPE($AP$182:$AP$193,$AQ$182:$AQ$193)&gt;0.5,0.5,0))</f>
        <v>0.5</v>
      </c>
      <c r="AT196" s="22">
        <f>($AO$194+(AR196*(AQ196-1)))</f>
        <v>4663.1038166666667</v>
      </c>
      <c r="AU196" s="22">
        <f>($AP$194+(AS196*(AQ196-1)))</f>
        <v>4633.4241599999996</v>
      </c>
      <c r="AV196" s="18">
        <f>IF(AR196&gt;0,AT196+AR196,AT196)</f>
        <v>4663.6981900000001</v>
      </c>
      <c r="AW196" s="18">
        <f>IF(AS196&lt;0,AU196+AS196,AU196)</f>
        <v>4633.4241599999996</v>
      </c>
      <c r="AY196">
        <f t="shared" si="82"/>
        <v>0.31674500000008265</v>
      </c>
      <c r="AZ196">
        <f t="shared" si="83"/>
        <v>-0.88524333333316463</v>
      </c>
      <c r="BB196" s="19">
        <f t="shared" si="78"/>
        <v>1775448600</v>
      </c>
      <c r="BC196" s="19" t="str">
        <f t="shared" si="79"/>
        <v>XAUUSD</v>
      </c>
      <c r="BD196" s="19" t="str">
        <f t="shared" si="80"/>
        <v>M5</v>
      </c>
      <c r="BE196">
        <f>V196</f>
        <v>4652.136356666666</v>
      </c>
      <c r="BF196">
        <f>W196</f>
        <v>4645.3082816666665</v>
      </c>
      <c r="BG196">
        <f>X196</f>
        <v>4645.0585899999996</v>
      </c>
      <c r="BH196">
        <f>Y196</f>
        <v>4643.8311800000001</v>
      </c>
      <c r="BI196">
        <f t="shared" si="84"/>
        <v>4663.6981900000001</v>
      </c>
      <c r="BJ196">
        <f t="shared" si="85"/>
        <v>4633.4241599999996</v>
      </c>
    </row>
    <row r="197" spans="1:62" x14ac:dyDescent="0.55000000000000004">
      <c r="A197">
        <f>ALGLIB_SSA_XAUUSD!J197</f>
        <v>1775448900</v>
      </c>
      <c r="B197" t="str">
        <f>_xlfn.XLOOKUP($A197,ALGLIB_SSA_XAUUSD!$A$2:$A$1001,ALGLIB_SSA_XAUUSD!$B$2:$B$1001,"",0)</f>
        <v/>
      </c>
      <c r="C197" t="str">
        <f>_xlfn.XLOOKUP($A197,ALGLIB_SSA_XAUUSD!$A$2:$A$1001,ALGLIB_SSA_XAUUSD!$C$2:$C$1001,"",0)</f>
        <v/>
      </c>
      <c r="D197" s="1">
        <f>D194+(D206-D194)*3/12</f>
        <v>4657.49</v>
      </c>
      <c r="E197" s="1">
        <f>E194+(E206-E194)*3/12</f>
        <v>4653.0405199999996</v>
      </c>
      <c r="F197" s="1">
        <f>F194+(F206-F194)*3/12</f>
        <v>4646.0296324999999</v>
      </c>
      <c r="G197" s="1">
        <f>G194+(G206-G194)*3/12</f>
        <v>4664.1146325</v>
      </c>
      <c r="H197" s="1">
        <f>H194+(H206-H194)*3/12</f>
        <v>4635.2520249999998</v>
      </c>
      <c r="I197" t="str">
        <f>_xlfn.XLOOKUP($A197,ALGLIB_SSA_XAUUSD!$J$2:$J$1001,ALGLIB_SSA_XAUUSD!$K$2:$K$1001,"",0)</f>
        <v>XAUUSD</v>
      </c>
      <c r="J197" t="str">
        <f>_xlfn.XLOOKUP($A197,ALGLIB_SSA_XAUUSD!$J$2:$J$1001,ALGLIB_SSA_XAUUSD!$L$2:$L$1001,"",0)</f>
        <v>M5</v>
      </c>
      <c r="K197">
        <f>_xlfn.XLOOKUP($A197,ALGLIB_SSA_XAUUSD!$J$2:$J$1001,ALGLIB_SSA_XAUUSD!$M$2:$M$1001,"",0)</f>
        <v>4643.5600000000004</v>
      </c>
      <c r="L197">
        <f>_xlfn.XLOOKUP($A197,ALGLIB_SSA_XAUUSD!$J$2:$J$1001,ALGLIB_SSA_XAUUSD!$N$2:$N$1001,"",0)</f>
        <v>4645.2500600000003</v>
      </c>
      <c r="M197">
        <f>_xlfn.XLOOKUP($A197,ALGLIB_SSA_XAUUSD!$J$2:$J$1001,ALGLIB_SSA_XAUUSD!$O$2:$O$1001,"",0)</f>
        <v>4644.5406199999998</v>
      </c>
      <c r="N197">
        <f>_xlfn.XLOOKUP($A197,ALGLIB_SSA_XAUUSD!$J$2:$J$1001,ALGLIB_SSA_XAUUSD!$P$2:$P$1001,"",0)</f>
        <v>4647.6498499999998</v>
      </c>
      <c r="O197">
        <f>_xlfn.XLOOKUP($A197,ALGLIB_SSA_XAUUSD!$J$2:$J$1001,ALGLIB_SSA_XAUUSD!$Q$2:$Q$1001,"",0)</f>
        <v>4642.7979500000001</v>
      </c>
      <c r="R197">
        <f t="shared" si="86"/>
        <v>1775448900</v>
      </c>
      <c r="S197" t="str">
        <f t="shared" si="87"/>
        <v>XAUUSD</v>
      </c>
      <c r="T197" t="str">
        <f t="shared" si="87"/>
        <v>M5</v>
      </c>
      <c r="U197">
        <f t="shared" si="87"/>
        <v>4643.5600000000004</v>
      </c>
      <c r="V197">
        <f t="shared" si="88"/>
        <v>4653.0405199999996</v>
      </c>
      <c r="W197">
        <f t="shared" si="88"/>
        <v>4646.0296324999999</v>
      </c>
      <c r="X197">
        <f t="shared" si="89"/>
        <v>4645.2500600000003</v>
      </c>
      <c r="Y197">
        <f t="shared" si="89"/>
        <v>4644.5406199999998</v>
      </c>
      <c r="Z197">
        <f t="shared" si="90"/>
        <v>4664.1146325</v>
      </c>
      <c r="AA197">
        <f t="shared" si="91"/>
        <v>4647.6498499999998</v>
      </c>
      <c r="AB197">
        <f t="shared" si="92"/>
        <v>4635.2520249999998</v>
      </c>
      <c r="AC197">
        <f t="shared" si="93"/>
        <v>4642.7979500000001</v>
      </c>
      <c r="AF197">
        <f t="shared" si="98"/>
        <v>1775448900</v>
      </c>
      <c r="AG197" t="str">
        <f t="shared" si="99"/>
        <v>XAUUSD</v>
      </c>
      <c r="AH197" t="str">
        <f t="shared" si="100"/>
        <v>M5</v>
      </c>
      <c r="AI197" s="19">
        <f t="shared" si="94"/>
        <v>4643.5600000000004</v>
      </c>
      <c r="AJ197" s="19">
        <f t="shared" si="95"/>
        <v>4653.0405199999996</v>
      </c>
      <c r="AK197" s="19">
        <f t="shared" si="96"/>
        <v>4646.0296324999999</v>
      </c>
      <c r="AL197" s="19">
        <f t="shared" si="101"/>
        <v>7.010887499999626</v>
      </c>
      <c r="AM197" s="28" t="str">
        <f t="shared" si="97"/>
        <v>Bullish</v>
      </c>
      <c r="AN197" s="28" t="str">
        <f t="shared" si="102"/>
        <v>Bullish</v>
      </c>
      <c r="AO197">
        <f>IF(Z197&lt;&gt;"",Z197,"")</f>
        <v>4664.1146325</v>
      </c>
      <c r="AP197">
        <f>IF(AB197&lt;&gt;"",AB197,"")</f>
        <v>4635.2520249999998</v>
      </c>
      <c r="AQ197">
        <f t="shared" si="81"/>
        <v>4</v>
      </c>
      <c r="AR197" s="16">
        <f>IF(SLOPE($AO$182:$AO$193,$AQ$182:$AQ$193)&gt;0,MIN(3,ABS(SLOPE($AO$182:$AO$193,$AQ$182:$AQ$193))),IF(SLOPE($AO$182:$AO$193,$AQ$182:$AQ$193)&lt;-0.5,-0.5,0))</f>
        <v>0.59437333333335118</v>
      </c>
      <c r="AS197" s="16">
        <f>IF(SLOPE($AP$182:$AP$193,$AQ$182:$AQ$193)&lt;0,MAX(-3,-ABS(SLOPE($AP$182:$AP$193,$AQ$182:$AQ$193))),IF(SLOPE($AP$182:$AP$193,$AQ$182:$AQ$193)&gt;0.5,0.5,0))</f>
        <v>0.5</v>
      </c>
      <c r="AT197" s="22">
        <f>($AO$194+(AR197*(AQ197-1)))</f>
        <v>4663.6981900000001</v>
      </c>
      <c r="AU197" s="22">
        <f>($AP$194+(AS197*(AQ197-1)))</f>
        <v>4633.9241599999996</v>
      </c>
      <c r="AV197" s="18">
        <f>IF(AR197&gt;0,AT197+AR197,AT197)</f>
        <v>4664.2925633333334</v>
      </c>
      <c r="AW197" s="18">
        <f>IF(AS197&lt;0,AU197+AS197,AU197)</f>
        <v>4633.9241599999996</v>
      </c>
      <c r="AY197">
        <f t="shared" si="82"/>
        <v>0.17793083333344839</v>
      </c>
      <c r="AZ197">
        <f t="shared" si="83"/>
        <v>-1.3278650000002017</v>
      </c>
      <c r="BB197" s="19">
        <f t="shared" si="78"/>
        <v>1775448900</v>
      </c>
      <c r="BC197" s="19" t="str">
        <f t="shared" si="79"/>
        <v>XAUUSD</v>
      </c>
      <c r="BD197" s="19" t="str">
        <f t="shared" si="80"/>
        <v>M5</v>
      </c>
      <c r="BE197">
        <f>V197</f>
        <v>4653.0405199999996</v>
      </c>
      <c r="BF197">
        <f>W197</f>
        <v>4646.0296324999999</v>
      </c>
      <c r="BG197">
        <f>X197</f>
        <v>4645.2500600000003</v>
      </c>
      <c r="BH197">
        <f>Y197</f>
        <v>4644.5406199999998</v>
      </c>
      <c r="BI197">
        <f t="shared" si="84"/>
        <v>4664.2925633333334</v>
      </c>
      <c r="BJ197">
        <f t="shared" si="85"/>
        <v>4633.9241599999996</v>
      </c>
    </row>
    <row r="198" spans="1:62" x14ac:dyDescent="0.55000000000000004">
      <c r="A198">
        <f>ALGLIB_SSA_XAUUSD!J198</f>
        <v>1775449200</v>
      </c>
      <c r="B198" t="str">
        <f>_xlfn.XLOOKUP($A198,ALGLIB_SSA_XAUUSD!$A$2:$A$1001,ALGLIB_SSA_XAUUSD!$B$2:$B$1001,"",0)</f>
        <v/>
      </c>
      <c r="C198" t="str">
        <f>_xlfn.XLOOKUP($A198,ALGLIB_SSA_XAUUSD!$A$2:$A$1001,ALGLIB_SSA_XAUUSD!$C$2:$C$1001,"",0)</f>
        <v/>
      </c>
      <c r="D198" s="1">
        <f>D194+(D206-D194)*4/12</f>
        <v>4656.9433333333336</v>
      </c>
      <c r="E198" s="1">
        <f>E194+(E206-E194)*4/12</f>
        <v>4653.9446833333332</v>
      </c>
      <c r="F198" s="1">
        <f>F194+(F206-F194)*4/12</f>
        <v>4646.7509833333334</v>
      </c>
      <c r="G198" s="1">
        <f>G194+(G206-G194)*4/12</f>
        <v>4664.84782</v>
      </c>
      <c r="H198" s="1">
        <f>H194+(H206-H194)*4/12</f>
        <v>4636.1946466666668</v>
      </c>
      <c r="I198" t="str">
        <f>_xlfn.XLOOKUP($A198,ALGLIB_SSA_XAUUSD!$J$2:$J$1001,ALGLIB_SSA_XAUUSD!$K$2:$K$1001,"",0)</f>
        <v>XAUUSD</v>
      </c>
      <c r="J198" t="str">
        <f>_xlfn.XLOOKUP($A198,ALGLIB_SSA_XAUUSD!$J$2:$J$1001,ALGLIB_SSA_XAUUSD!$L$2:$L$1001,"",0)</f>
        <v>M5</v>
      </c>
      <c r="K198">
        <f>_xlfn.XLOOKUP($A198,ALGLIB_SSA_XAUUSD!$J$2:$J$1001,ALGLIB_SSA_XAUUSD!$M$2:$M$1001,"",0)</f>
        <v>4642.1000000000004</v>
      </c>
      <c r="L198">
        <f>_xlfn.XLOOKUP($A198,ALGLIB_SSA_XAUUSD!$J$2:$J$1001,ALGLIB_SSA_XAUUSD!$N$2:$N$1001,"",0)</f>
        <v>4645.2378600000002</v>
      </c>
      <c r="M198">
        <f>_xlfn.XLOOKUP($A198,ALGLIB_SSA_XAUUSD!$J$2:$J$1001,ALGLIB_SSA_XAUUSD!$O$2:$O$1001,"",0)</f>
        <v>4644.8892400000004</v>
      </c>
      <c r="N198">
        <f>_xlfn.XLOOKUP($A198,ALGLIB_SSA_XAUUSD!$J$2:$J$1001,ALGLIB_SSA_XAUUSD!$P$2:$P$1001,"",0)</f>
        <v>4647.4559200000003</v>
      </c>
      <c r="O198">
        <f>_xlfn.XLOOKUP($A198,ALGLIB_SSA_XAUUSD!$J$2:$J$1001,ALGLIB_SSA_XAUUSD!$Q$2:$Q$1001,"",0)</f>
        <v>4643.1626399999996</v>
      </c>
      <c r="R198">
        <f t="shared" si="86"/>
        <v>1775449200</v>
      </c>
      <c r="S198" t="str">
        <f t="shared" si="87"/>
        <v>XAUUSD</v>
      </c>
      <c r="T198" t="str">
        <f t="shared" si="87"/>
        <v>M5</v>
      </c>
      <c r="U198">
        <f t="shared" si="87"/>
        <v>4642.1000000000004</v>
      </c>
      <c r="V198">
        <f t="shared" si="88"/>
        <v>4653.9446833333332</v>
      </c>
      <c r="W198">
        <f t="shared" si="88"/>
        <v>4646.7509833333334</v>
      </c>
      <c r="X198">
        <f t="shared" si="89"/>
        <v>4645.2378600000002</v>
      </c>
      <c r="Y198">
        <f t="shared" si="89"/>
        <v>4644.8892400000004</v>
      </c>
      <c r="Z198">
        <f t="shared" si="90"/>
        <v>4664.84782</v>
      </c>
      <c r="AA198">
        <f t="shared" si="91"/>
        <v>4647.4559200000003</v>
      </c>
      <c r="AB198">
        <f t="shared" si="92"/>
        <v>4636.1946466666668</v>
      </c>
      <c r="AC198">
        <f t="shared" si="93"/>
        <v>4643.1626399999996</v>
      </c>
      <c r="AF198">
        <f t="shared" si="98"/>
        <v>1775449200</v>
      </c>
      <c r="AG198" t="str">
        <f t="shared" si="99"/>
        <v>XAUUSD</v>
      </c>
      <c r="AH198" t="str">
        <f t="shared" si="100"/>
        <v>M5</v>
      </c>
      <c r="AI198" s="19">
        <f t="shared" si="94"/>
        <v>4642.1000000000004</v>
      </c>
      <c r="AJ198" s="19">
        <f t="shared" si="95"/>
        <v>4653.9446833333332</v>
      </c>
      <c r="AK198" s="19">
        <f t="shared" si="96"/>
        <v>4646.7509833333334</v>
      </c>
      <c r="AL198" s="19">
        <f t="shared" si="101"/>
        <v>7.1936999999998079</v>
      </c>
      <c r="AM198" s="28" t="str">
        <f t="shared" si="97"/>
        <v>Bullish</v>
      </c>
      <c r="AN198" s="28" t="str">
        <f t="shared" si="102"/>
        <v>Bullish</v>
      </c>
      <c r="AO198">
        <f>IF(Z198&lt;&gt;"",Z198,"")</f>
        <v>4664.84782</v>
      </c>
      <c r="AP198">
        <f>IF(AB198&lt;&gt;"",AB198,"")</f>
        <v>4636.1946466666668</v>
      </c>
      <c r="AQ198">
        <f t="shared" si="81"/>
        <v>5</v>
      </c>
      <c r="AR198" s="16">
        <f>IF(SLOPE($AO$182:$AO$193,$AQ$182:$AQ$193)&gt;0,MIN(3,ABS(SLOPE($AO$182:$AO$193,$AQ$182:$AQ$193))),IF(SLOPE($AO$182:$AO$193,$AQ$182:$AQ$193)&lt;-0.5,-0.5,0))</f>
        <v>0.59437333333335118</v>
      </c>
      <c r="AS198" s="16">
        <f>IF(SLOPE($AP$182:$AP$193,$AQ$182:$AQ$193)&lt;0,MAX(-3,-ABS(SLOPE($AP$182:$AP$193,$AQ$182:$AQ$193))),IF(SLOPE($AP$182:$AP$193,$AQ$182:$AQ$193)&gt;0.5,0.5,0))</f>
        <v>0.5</v>
      </c>
      <c r="AT198" s="22">
        <f>($AO$194+(AR198*(AQ198-1)))</f>
        <v>4664.2925633333334</v>
      </c>
      <c r="AU198" s="22">
        <f>($AP$194+(AS198*(AQ198-1)))</f>
        <v>4634.4241599999996</v>
      </c>
      <c r="AV198" s="18">
        <f>IF(AR198&gt;0,AT198+AR198,AT198)</f>
        <v>4664.8869366666668</v>
      </c>
      <c r="AW198" s="18">
        <f>IF(AS198&lt;0,AU198+AS198,AU198)</f>
        <v>4634.4241599999996</v>
      </c>
      <c r="AY198">
        <f t="shared" si="82"/>
        <v>3.9116666666814126E-2</v>
      </c>
      <c r="AZ198">
        <f t="shared" si="83"/>
        <v>-1.7704866666672388</v>
      </c>
      <c r="BB198" s="19">
        <f t="shared" si="78"/>
        <v>1775449200</v>
      </c>
      <c r="BC198" s="19" t="str">
        <f t="shared" si="79"/>
        <v>XAUUSD</v>
      </c>
      <c r="BD198" s="19" t="str">
        <f t="shared" si="80"/>
        <v>M5</v>
      </c>
      <c r="BE198">
        <f>V198</f>
        <v>4653.9446833333332</v>
      </c>
      <c r="BF198">
        <f>W198</f>
        <v>4646.7509833333334</v>
      </c>
      <c r="BG198">
        <f>X198</f>
        <v>4645.2378600000002</v>
      </c>
      <c r="BH198">
        <f>Y198</f>
        <v>4644.8892400000004</v>
      </c>
      <c r="BI198">
        <f t="shared" si="84"/>
        <v>4664.8869366666668</v>
      </c>
      <c r="BJ198">
        <f t="shared" si="85"/>
        <v>4634.4241599999996</v>
      </c>
    </row>
    <row r="199" spans="1:62" x14ac:dyDescent="0.55000000000000004">
      <c r="A199">
        <f>ALGLIB_SSA_XAUUSD!J199</f>
        <v>1775449500</v>
      </c>
      <c r="B199" t="str">
        <f>_xlfn.XLOOKUP($A199,ALGLIB_SSA_XAUUSD!$A$2:$A$1001,ALGLIB_SSA_XAUUSD!$B$2:$B$1001,"",0)</f>
        <v/>
      </c>
      <c r="C199" t="str">
        <f>_xlfn.XLOOKUP($A199,ALGLIB_SSA_XAUUSD!$A$2:$A$1001,ALGLIB_SSA_XAUUSD!$C$2:$C$1001,"",0)</f>
        <v/>
      </c>
      <c r="D199" s="1">
        <f>D194+(D206-D194)*5/12</f>
        <v>4656.3966666666665</v>
      </c>
      <c r="E199" s="1">
        <f>E194+(E206-E194)*5/12</f>
        <v>4654.8488466666668</v>
      </c>
      <c r="F199" s="1">
        <f>F194+(F206-F194)*5/12</f>
        <v>4647.4723341666668</v>
      </c>
      <c r="G199" s="1">
        <f>G194+(G206-G194)*5/12</f>
        <v>4665.5810074999999</v>
      </c>
      <c r="H199" s="1">
        <f>H194+(H206-H194)*5/12</f>
        <v>4637.1372683333329</v>
      </c>
      <c r="I199" t="str">
        <f>_xlfn.XLOOKUP($A199,ALGLIB_SSA_XAUUSD!$J$2:$J$1001,ALGLIB_SSA_XAUUSD!$K$2:$K$1001,"",0)</f>
        <v>XAUUSD</v>
      </c>
      <c r="J199" t="str">
        <f>_xlfn.XLOOKUP($A199,ALGLIB_SSA_XAUUSD!$J$2:$J$1001,ALGLIB_SSA_XAUUSD!$L$2:$L$1001,"",0)</f>
        <v>M5</v>
      </c>
      <c r="K199">
        <f>_xlfn.XLOOKUP($A199,ALGLIB_SSA_XAUUSD!$J$2:$J$1001,ALGLIB_SSA_XAUUSD!$M$2:$M$1001,"",0)</f>
        <v>4646.8</v>
      </c>
      <c r="L199">
        <f>_xlfn.XLOOKUP($A199,ALGLIB_SSA_XAUUSD!$J$2:$J$1001,ALGLIB_SSA_XAUUSD!$N$2:$N$1001,"",0)</f>
        <v>4645.3946699999997</v>
      </c>
      <c r="M199">
        <f>_xlfn.XLOOKUP($A199,ALGLIB_SSA_XAUUSD!$J$2:$J$1001,ALGLIB_SSA_XAUUSD!$O$2:$O$1001,"",0)</f>
        <v>4645.1419599999999</v>
      </c>
      <c r="N199">
        <f>_xlfn.XLOOKUP($A199,ALGLIB_SSA_XAUUSD!$J$2:$J$1001,ALGLIB_SSA_XAUUSD!$P$2:$P$1001,"",0)</f>
        <v>4647.23315</v>
      </c>
      <c r="O199">
        <f>_xlfn.XLOOKUP($A199,ALGLIB_SSA_XAUUSD!$J$2:$J$1001,ALGLIB_SSA_XAUUSD!$Q$2:$Q$1001,"",0)</f>
        <v>4643.42994</v>
      </c>
      <c r="R199">
        <f t="shared" si="86"/>
        <v>1775449500</v>
      </c>
      <c r="S199" t="str">
        <f t="shared" si="87"/>
        <v>XAUUSD</v>
      </c>
      <c r="T199" t="str">
        <f t="shared" si="87"/>
        <v>M5</v>
      </c>
      <c r="U199">
        <f t="shared" si="87"/>
        <v>4646.8</v>
      </c>
      <c r="V199">
        <f t="shared" si="88"/>
        <v>4654.8488466666668</v>
      </c>
      <c r="W199">
        <f t="shared" si="88"/>
        <v>4647.4723341666668</v>
      </c>
      <c r="X199">
        <f t="shared" si="89"/>
        <v>4645.3946699999997</v>
      </c>
      <c r="Y199">
        <f t="shared" si="89"/>
        <v>4645.1419599999999</v>
      </c>
      <c r="Z199">
        <f t="shared" si="90"/>
        <v>4665.5810074999999</v>
      </c>
      <c r="AA199">
        <f t="shared" si="91"/>
        <v>4647.23315</v>
      </c>
      <c r="AB199">
        <f t="shared" si="92"/>
        <v>4637.1372683333329</v>
      </c>
      <c r="AC199">
        <f t="shared" si="93"/>
        <v>4643.42994</v>
      </c>
      <c r="AF199">
        <f t="shared" si="98"/>
        <v>1775449500</v>
      </c>
      <c r="AG199" t="str">
        <f t="shared" si="99"/>
        <v>XAUUSD</v>
      </c>
      <c r="AH199" t="str">
        <f t="shared" si="100"/>
        <v>M5</v>
      </c>
      <c r="AI199" s="19">
        <f t="shared" si="94"/>
        <v>4646.8</v>
      </c>
      <c r="AJ199" s="19">
        <f t="shared" si="95"/>
        <v>4654.8488466666668</v>
      </c>
      <c r="AK199" s="19">
        <f t="shared" si="96"/>
        <v>4647.4723341666668</v>
      </c>
      <c r="AL199" s="19">
        <f t="shared" si="101"/>
        <v>7.3765124999999898</v>
      </c>
      <c r="AM199" s="28" t="str">
        <f t="shared" si="97"/>
        <v>Bullish</v>
      </c>
      <c r="AN199" s="28" t="str">
        <f t="shared" si="102"/>
        <v>Bullish</v>
      </c>
      <c r="AO199">
        <f>IF(Z199&lt;&gt;"",Z199,"")</f>
        <v>4665.5810074999999</v>
      </c>
      <c r="AP199">
        <f>IF(AB199&lt;&gt;"",AB199,"")</f>
        <v>4637.1372683333329</v>
      </c>
      <c r="AQ199">
        <f t="shared" si="81"/>
        <v>6</v>
      </c>
      <c r="AR199" s="16">
        <f>IF(SLOPE($AO$182:$AO$193,$AQ$182:$AQ$193)&gt;0,MIN(3,ABS(SLOPE($AO$182:$AO$193,$AQ$182:$AQ$193))),IF(SLOPE($AO$182:$AO$193,$AQ$182:$AQ$193)&lt;-0.5,-0.5,0))</f>
        <v>0.59437333333335118</v>
      </c>
      <c r="AS199" s="16">
        <f>IF(SLOPE($AP$182:$AP$193,$AQ$182:$AQ$193)&lt;0,MAX(-3,-ABS(SLOPE($AP$182:$AP$193,$AQ$182:$AQ$193))),IF(SLOPE($AP$182:$AP$193,$AQ$182:$AQ$193)&gt;0.5,0.5,0))</f>
        <v>0.5</v>
      </c>
      <c r="AT199" s="22">
        <f>($AO$194+(AR199*(AQ199-1)))</f>
        <v>4664.8869366666668</v>
      </c>
      <c r="AU199" s="22">
        <f>($AP$194+(AS199*(AQ199-1)))</f>
        <v>4634.9241599999996</v>
      </c>
      <c r="AV199" s="18">
        <f>IF(AR199&gt;0,AT199+AR199,AT199)</f>
        <v>4665.4813100000001</v>
      </c>
      <c r="AW199" s="18">
        <f>IF(AS199&lt;0,AU199+AS199,AU199)</f>
        <v>4634.9241599999996</v>
      </c>
      <c r="AY199">
        <f t="shared" si="82"/>
        <v>-9.9697499999820138E-2</v>
      </c>
      <c r="AZ199">
        <f t="shared" si="83"/>
        <v>-2.2131083333333663</v>
      </c>
      <c r="BB199" s="19">
        <f t="shared" si="78"/>
        <v>1775449500</v>
      </c>
      <c r="BC199" s="19" t="str">
        <f t="shared" si="79"/>
        <v>XAUUSD</v>
      </c>
      <c r="BD199" s="19" t="str">
        <f t="shared" si="80"/>
        <v>M5</v>
      </c>
      <c r="BE199">
        <f>V199</f>
        <v>4654.8488466666668</v>
      </c>
      <c r="BF199">
        <f>W199</f>
        <v>4647.4723341666668</v>
      </c>
      <c r="BG199">
        <f>X199</f>
        <v>4645.3946699999997</v>
      </c>
      <c r="BH199">
        <f>Y199</f>
        <v>4645.1419599999999</v>
      </c>
      <c r="BI199">
        <f t="shared" si="84"/>
        <v>4665.4813100000001</v>
      </c>
      <c r="BJ199">
        <f t="shared" si="85"/>
        <v>4634.9241599999996</v>
      </c>
    </row>
    <row r="200" spans="1:62" x14ac:dyDescent="0.55000000000000004">
      <c r="A200">
        <f>ALGLIB_SSA_XAUUSD!J200</f>
        <v>1775449800</v>
      </c>
      <c r="B200" t="str">
        <f>_xlfn.XLOOKUP($A200,ALGLIB_SSA_XAUUSD!$A$2:$A$1001,ALGLIB_SSA_XAUUSD!$B$2:$B$1001,"",0)</f>
        <v/>
      </c>
      <c r="C200" t="str">
        <f>_xlfn.XLOOKUP($A200,ALGLIB_SSA_XAUUSD!$A$2:$A$1001,ALGLIB_SSA_XAUUSD!$C$2:$C$1001,"",0)</f>
        <v/>
      </c>
      <c r="D200" s="1">
        <f>D194+(D206-D194)*6/12</f>
        <v>4655.8500000000004</v>
      </c>
      <c r="E200" s="1">
        <f>E194+(E206-E194)*6/12</f>
        <v>4655.7530100000004</v>
      </c>
      <c r="F200" s="1">
        <f>F194+(F206-F194)*6/12</f>
        <v>4648.1936850000002</v>
      </c>
      <c r="G200" s="1">
        <f>G194+(G206-G194)*6/12</f>
        <v>4666.3141949999999</v>
      </c>
      <c r="H200" s="1">
        <f>H194+(H206-H194)*6/12</f>
        <v>4638.07989</v>
      </c>
      <c r="I200" t="str">
        <f>_xlfn.XLOOKUP($A200,ALGLIB_SSA_XAUUSD!$J$2:$J$1001,ALGLIB_SSA_XAUUSD!$K$2:$K$1001,"",0)</f>
        <v>XAUUSD</v>
      </c>
      <c r="J200" t="str">
        <f>_xlfn.XLOOKUP($A200,ALGLIB_SSA_XAUUSD!$J$2:$J$1001,ALGLIB_SSA_XAUUSD!$L$2:$L$1001,"",0)</f>
        <v>M5</v>
      </c>
      <c r="K200">
        <f>_xlfn.XLOOKUP($A200,ALGLIB_SSA_XAUUSD!$J$2:$J$1001,ALGLIB_SSA_XAUUSD!$M$2:$M$1001,"",0)</f>
        <v>4648.5200000000004</v>
      </c>
      <c r="L200">
        <f>_xlfn.XLOOKUP($A200,ALGLIB_SSA_XAUUSD!$J$2:$J$1001,ALGLIB_SSA_XAUUSD!$N$2:$N$1001,"",0)</f>
        <v>4645.9677099999999</v>
      </c>
      <c r="M200">
        <f>_xlfn.XLOOKUP($A200,ALGLIB_SSA_XAUUSD!$J$2:$J$1001,ALGLIB_SSA_XAUUSD!$O$2:$O$1001,"",0)</f>
        <v>4645.5548399999998</v>
      </c>
      <c r="N200">
        <f>_xlfn.XLOOKUP($A200,ALGLIB_SSA_XAUUSD!$J$2:$J$1001,ALGLIB_SSA_XAUUSD!$P$2:$P$1001,"",0)</f>
        <v>4647.3774000000003</v>
      </c>
      <c r="O200">
        <f>_xlfn.XLOOKUP($A200,ALGLIB_SSA_XAUUSD!$J$2:$J$1001,ALGLIB_SSA_XAUUSD!$Q$2:$Q$1001,"",0)</f>
        <v>4643.8919100000003</v>
      </c>
      <c r="R200">
        <f t="shared" si="86"/>
        <v>1775449800</v>
      </c>
      <c r="S200" t="str">
        <f t="shared" si="87"/>
        <v>XAUUSD</v>
      </c>
      <c r="T200" t="str">
        <f t="shared" si="87"/>
        <v>M5</v>
      </c>
      <c r="U200">
        <f t="shared" si="87"/>
        <v>4648.5200000000004</v>
      </c>
      <c r="V200">
        <f t="shared" si="88"/>
        <v>4655.7530100000004</v>
      </c>
      <c r="W200">
        <f t="shared" si="88"/>
        <v>4648.1936850000002</v>
      </c>
      <c r="X200">
        <f t="shared" si="89"/>
        <v>4645.9677099999999</v>
      </c>
      <c r="Y200">
        <f t="shared" si="89"/>
        <v>4645.5548399999998</v>
      </c>
      <c r="Z200">
        <f t="shared" si="90"/>
        <v>4666.3141949999999</v>
      </c>
      <c r="AA200">
        <f t="shared" si="91"/>
        <v>4647.3774000000003</v>
      </c>
      <c r="AB200">
        <f t="shared" si="92"/>
        <v>4638.07989</v>
      </c>
      <c r="AC200">
        <f t="shared" si="93"/>
        <v>4643.8919100000003</v>
      </c>
      <c r="AF200">
        <f t="shared" si="98"/>
        <v>1775449800</v>
      </c>
      <c r="AG200" t="str">
        <f t="shared" si="99"/>
        <v>XAUUSD</v>
      </c>
      <c r="AH200" t="str">
        <f t="shared" si="100"/>
        <v>M5</v>
      </c>
      <c r="AI200" s="19">
        <f t="shared" si="94"/>
        <v>4648.5200000000004</v>
      </c>
      <c r="AJ200" s="19">
        <f t="shared" si="95"/>
        <v>4655.7530100000004</v>
      </c>
      <c r="AK200" s="19">
        <f t="shared" si="96"/>
        <v>4648.1936850000002</v>
      </c>
      <c r="AL200" s="19">
        <f t="shared" si="101"/>
        <v>7.5593250000001717</v>
      </c>
      <c r="AM200" s="28" t="str">
        <f t="shared" si="97"/>
        <v>Bullish</v>
      </c>
      <c r="AN200" s="28" t="str">
        <f t="shared" si="102"/>
        <v>Bullish</v>
      </c>
      <c r="AO200">
        <f>IF(Z200&lt;&gt;"",Z200,"")</f>
        <v>4666.3141949999999</v>
      </c>
      <c r="AP200">
        <f>IF(AB200&lt;&gt;"",AB200,"")</f>
        <v>4638.07989</v>
      </c>
      <c r="AQ200">
        <f t="shared" si="81"/>
        <v>7</v>
      </c>
      <c r="AR200" s="16">
        <f>IF(SLOPE($AO$182:$AO$193,$AQ$182:$AQ$193)&gt;0,MIN(3,ABS(SLOPE($AO$182:$AO$193,$AQ$182:$AQ$193))),IF(SLOPE($AO$182:$AO$193,$AQ$182:$AQ$193)&lt;-0.5,-0.5,0))</f>
        <v>0.59437333333335118</v>
      </c>
      <c r="AS200" s="16">
        <f>IF(SLOPE($AP$182:$AP$193,$AQ$182:$AQ$193)&lt;0,MAX(-3,-ABS(SLOPE($AP$182:$AP$193,$AQ$182:$AQ$193))),IF(SLOPE($AP$182:$AP$193,$AQ$182:$AQ$193)&gt;0.5,0.5,0))</f>
        <v>0.5</v>
      </c>
      <c r="AT200" s="22">
        <f>($AO$194+(AR200*(AQ200-1)))</f>
        <v>4665.4813100000001</v>
      </c>
      <c r="AU200" s="22">
        <f>($AP$194+(AS200*(AQ200-1)))</f>
        <v>4635.4241599999996</v>
      </c>
      <c r="AV200" s="18">
        <f>IF(AR200&gt;0,AT200+AR200,AT200)</f>
        <v>4666.0756833333335</v>
      </c>
      <c r="AW200" s="18">
        <f>IF(AS200&lt;0,AU200+AS200,AU200)</f>
        <v>4635.4241599999996</v>
      </c>
      <c r="AY200">
        <f t="shared" si="82"/>
        <v>-0.2385116666664544</v>
      </c>
      <c r="AZ200">
        <f t="shared" si="83"/>
        <v>-2.6557300000004034</v>
      </c>
      <c r="BB200" s="19">
        <f t="shared" si="78"/>
        <v>1775449800</v>
      </c>
      <c r="BC200" s="19" t="str">
        <f t="shared" si="79"/>
        <v>XAUUSD</v>
      </c>
      <c r="BD200" s="19" t="str">
        <f t="shared" si="80"/>
        <v>M5</v>
      </c>
      <c r="BE200">
        <f>V200</f>
        <v>4655.7530100000004</v>
      </c>
      <c r="BF200">
        <f>W200</f>
        <v>4648.1936850000002</v>
      </c>
      <c r="BG200">
        <f>X200</f>
        <v>4645.9677099999999</v>
      </c>
      <c r="BH200">
        <f>Y200</f>
        <v>4645.5548399999998</v>
      </c>
      <c r="BI200">
        <f t="shared" si="84"/>
        <v>4666.0756833333335</v>
      </c>
      <c r="BJ200">
        <f t="shared" si="85"/>
        <v>4635.4241599999996</v>
      </c>
    </row>
    <row r="201" spans="1:62" x14ac:dyDescent="0.55000000000000004">
      <c r="A201">
        <f>ALGLIB_SSA_XAUUSD!J201</f>
        <v>1775450100</v>
      </c>
      <c r="B201" t="str">
        <f>_xlfn.XLOOKUP($A201,ALGLIB_SSA_XAUUSD!$A$2:$A$1001,ALGLIB_SSA_XAUUSD!$B$2:$B$1001,"",0)</f>
        <v/>
      </c>
      <c r="C201" t="str">
        <f>_xlfn.XLOOKUP($A201,ALGLIB_SSA_XAUUSD!$A$2:$A$1001,ALGLIB_SSA_XAUUSD!$C$2:$C$1001,"",0)</f>
        <v/>
      </c>
      <c r="D201" s="1">
        <f>D194+(D206-D194)*7/12</f>
        <v>4655.3033333333333</v>
      </c>
      <c r="E201" s="1">
        <f>E194+(E206-E194)*7/12</f>
        <v>4656.657173333333</v>
      </c>
      <c r="F201" s="1">
        <f>F194+(F206-F194)*7/12</f>
        <v>4648.9150358333327</v>
      </c>
      <c r="G201" s="1">
        <f>G194+(G206-G194)*7/12</f>
        <v>4667.0473824999999</v>
      </c>
      <c r="H201" s="1">
        <f>H194+(H206-H194)*7/12</f>
        <v>4639.022511666667</v>
      </c>
      <c r="I201" t="str">
        <f>_xlfn.XLOOKUP($A201,ALGLIB_SSA_XAUUSD!$J$2:$J$1001,ALGLIB_SSA_XAUUSD!$K$2:$K$1001,"",0)</f>
        <v>XAUUSD</v>
      </c>
      <c r="J201" t="str">
        <f>_xlfn.XLOOKUP($A201,ALGLIB_SSA_XAUUSD!$J$2:$J$1001,ALGLIB_SSA_XAUUSD!$L$2:$L$1001,"",0)</f>
        <v>M5</v>
      </c>
      <c r="K201">
        <f>_xlfn.XLOOKUP($A201,ALGLIB_SSA_XAUUSD!$J$2:$J$1001,ALGLIB_SSA_XAUUSD!$M$2:$M$1001,"",0)</f>
        <v>4648.3900000000003</v>
      </c>
      <c r="L201">
        <f>_xlfn.XLOOKUP($A201,ALGLIB_SSA_XAUUSD!$J$2:$J$1001,ALGLIB_SSA_XAUUSD!$N$2:$N$1001,"",0)</f>
        <v>4647.2563200000004</v>
      </c>
      <c r="M201">
        <f>_xlfn.XLOOKUP($A201,ALGLIB_SSA_XAUUSD!$J$2:$J$1001,ALGLIB_SSA_XAUUSD!$O$2:$O$1001,"",0)</f>
        <v>4646.4055799999996</v>
      </c>
      <c r="N201">
        <f>_xlfn.XLOOKUP($A201,ALGLIB_SSA_XAUUSD!$J$2:$J$1001,ALGLIB_SSA_XAUUSD!$P$2:$P$1001,"",0)</f>
        <v>4648.2711399999998</v>
      </c>
      <c r="O201">
        <f>_xlfn.XLOOKUP($A201,ALGLIB_SSA_XAUUSD!$J$2:$J$1001,ALGLIB_SSA_XAUUSD!$Q$2:$Q$1001,"",0)</f>
        <v>4644.83032</v>
      </c>
      <c r="R201">
        <f t="shared" si="86"/>
        <v>1775450100</v>
      </c>
      <c r="S201" t="str">
        <f t="shared" si="87"/>
        <v>XAUUSD</v>
      </c>
      <c r="T201" t="str">
        <f t="shared" si="87"/>
        <v>M5</v>
      </c>
      <c r="U201">
        <f t="shared" si="87"/>
        <v>4648.3900000000003</v>
      </c>
      <c r="V201">
        <f t="shared" si="88"/>
        <v>4656.657173333333</v>
      </c>
      <c r="W201">
        <f t="shared" si="88"/>
        <v>4648.9150358333327</v>
      </c>
      <c r="X201">
        <f t="shared" si="89"/>
        <v>4647.2563200000004</v>
      </c>
      <c r="Y201">
        <f t="shared" si="89"/>
        <v>4646.4055799999996</v>
      </c>
      <c r="Z201">
        <f t="shared" si="90"/>
        <v>4667.0473824999999</v>
      </c>
      <c r="AA201">
        <f t="shared" si="91"/>
        <v>4648.2711399999998</v>
      </c>
      <c r="AB201">
        <f t="shared" si="92"/>
        <v>4639.022511666667</v>
      </c>
      <c r="AC201">
        <f t="shared" si="93"/>
        <v>4644.83032</v>
      </c>
      <c r="AF201">
        <f t="shared" si="98"/>
        <v>1775450100</v>
      </c>
      <c r="AG201" t="str">
        <f t="shared" si="99"/>
        <v>XAUUSD</v>
      </c>
      <c r="AH201" t="str">
        <f t="shared" si="100"/>
        <v>M5</v>
      </c>
      <c r="AI201" s="19">
        <f t="shared" si="94"/>
        <v>4648.3900000000003</v>
      </c>
      <c r="AJ201" s="19">
        <f t="shared" si="95"/>
        <v>4656.657173333333</v>
      </c>
      <c r="AK201" s="19">
        <f t="shared" si="96"/>
        <v>4648.9150358333327</v>
      </c>
      <c r="AL201" s="19">
        <f t="shared" si="101"/>
        <v>7.7421375000003536</v>
      </c>
      <c r="AM201" s="28" t="str">
        <f t="shared" si="97"/>
        <v>Bullish</v>
      </c>
      <c r="AN201" s="28" t="str">
        <f t="shared" si="102"/>
        <v>Bullish</v>
      </c>
      <c r="AO201">
        <f>IF(Z201&lt;&gt;"",Z201,"")</f>
        <v>4667.0473824999999</v>
      </c>
      <c r="AP201">
        <f>IF(AB201&lt;&gt;"",AB201,"")</f>
        <v>4639.022511666667</v>
      </c>
      <c r="AQ201">
        <f t="shared" si="81"/>
        <v>8</v>
      </c>
      <c r="AR201" s="16">
        <f>IF(SLOPE($AO$182:$AO$193,$AQ$182:$AQ$193)&gt;0,MIN(3,ABS(SLOPE($AO$182:$AO$193,$AQ$182:$AQ$193))),IF(SLOPE($AO$182:$AO$193,$AQ$182:$AQ$193)&lt;-0.5,-0.5,0))</f>
        <v>0.59437333333335118</v>
      </c>
      <c r="AS201" s="16">
        <f>IF(SLOPE($AP$182:$AP$193,$AQ$182:$AQ$193)&lt;0,MAX(-3,-ABS(SLOPE($AP$182:$AP$193,$AQ$182:$AQ$193))),IF(SLOPE($AP$182:$AP$193,$AQ$182:$AQ$193)&gt;0.5,0.5,0))</f>
        <v>0.5</v>
      </c>
      <c r="AT201" s="22">
        <f>($AO$194+(AR201*(AQ201-1)))</f>
        <v>4666.0756833333335</v>
      </c>
      <c r="AU201" s="22">
        <f>($AP$194+(AS201*(AQ201-1)))</f>
        <v>4635.9241599999996</v>
      </c>
      <c r="AV201" s="18">
        <f>IF(AR201&gt;0,AT201+AR201,AT201)</f>
        <v>4666.6700566666668</v>
      </c>
      <c r="AW201" s="18">
        <f>IF(AS201&lt;0,AU201+AS201,AU201)</f>
        <v>4635.9241599999996</v>
      </c>
      <c r="AY201">
        <f t="shared" si="82"/>
        <v>-0.37732583333308867</v>
      </c>
      <c r="AZ201">
        <f t="shared" si="83"/>
        <v>-3.0983516666674404</v>
      </c>
      <c r="BB201" s="19">
        <f t="shared" si="78"/>
        <v>1775450100</v>
      </c>
      <c r="BC201" s="19" t="str">
        <f t="shared" si="79"/>
        <v>XAUUSD</v>
      </c>
      <c r="BD201" s="19" t="str">
        <f t="shared" si="80"/>
        <v>M5</v>
      </c>
      <c r="BE201">
        <f>V201</f>
        <v>4656.657173333333</v>
      </c>
      <c r="BF201">
        <f>W201</f>
        <v>4648.9150358333327</v>
      </c>
      <c r="BG201">
        <f>X201</f>
        <v>4647.2563200000004</v>
      </c>
      <c r="BH201">
        <f>Y201</f>
        <v>4646.4055799999996</v>
      </c>
      <c r="BI201">
        <f t="shared" si="84"/>
        <v>4666.6700566666668</v>
      </c>
      <c r="BJ201">
        <f t="shared" si="85"/>
        <v>4635.9241599999996</v>
      </c>
    </row>
    <row r="202" spans="1:62" x14ac:dyDescent="0.55000000000000004">
      <c r="A202">
        <f>ALGLIB_SSA_XAUUSD!J202</f>
        <v>1775450400</v>
      </c>
      <c r="B202" t="str">
        <f>_xlfn.XLOOKUP($A202,ALGLIB_SSA_XAUUSD!$A$2:$A$1001,ALGLIB_SSA_XAUUSD!$B$2:$B$1001,"",0)</f>
        <v/>
      </c>
      <c r="C202" t="str">
        <f>_xlfn.XLOOKUP($A202,ALGLIB_SSA_XAUUSD!$A$2:$A$1001,ALGLIB_SSA_XAUUSD!$C$2:$C$1001,"",0)</f>
        <v/>
      </c>
      <c r="D202" s="1">
        <f>D194+(D206-D194)*8/12</f>
        <v>4654.7566666666662</v>
      </c>
      <c r="E202" s="1">
        <f>E194+(E206-E194)*8/12</f>
        <v>4657.5613366666666</v>
      </c>
      <c r="F202" s="1">
        <f>F194+(F206-F194)*8/12</f>
        <v>4649.6363866666661</v>
      </c>
      <c r="G202" s="1">
        <f>G194+(G206-G194)*8/12</f>
        <v>4667.7805699999999</v>
      </c>
      <c r="H202" s="1">
        <f>H194+(H206-H194)*8/12</f>
        <v>4639.9651333333331</v>
      </c>
      <c r="I202" t="str">
        <f>_xlfn.XLOOKUP($A202,ALGLIB_SSA_XAUUSD!$J$2:$J$1001,ALGLIB_SSA_XAUUSD!$K$2:$K$1001,"",0)</f>
        <v>XAUUSD</v>
      </c>
      <c r="J202" t="str">
        <f>_xlfn.XLOOKUP($A202,ALGLIB_SSA_XAUUSD!$J$2:$J$1001,ALGLIB_SSA_XAUUSD!$L$2:$L$1001,"",0)</f>
        <v>M5</v>
      </c>
      <c r="K202">
        <f>_xlfn.XLOOKUP($A202,ALGLIB_SSA_XAUUSD!$J$2:$J$1001,ALGLIB_SSA_XAUUSD!$M$2:$M$1001,"",0)</f>
        <v>4649</v>
      </c>
      <c r="L202">
        <f>_xlfn.XLOOKUP($A202,ALGLIB_SSA_XAUUSD!$J$2:$J$1001,ALGLIB_SSA_XAUUSD!$N$2:$N$1001,"",0)</f>
        <v>4649.5038400000003</v>
      </c>
      <c r="M202">
        <f>_xlfn.XLOOKUP($A202,ALGLIB_SSA_XAUUSD!$J$2:$J$1001,ALGLIB_SSA_XAUUSD!$O$2:$O$1001,"",0)</f>
        <v>4647.95471</v>
      </c>
      <c r="N202">
        <f>_xlfn.XLOOKUP($A202,ALGLIB_SSA_XAUUSD!$J$2:$J$1001,ALGLIB_SSA_XAUUSD!$P$2:$P$1001,"",0)</f>
        <v>4650.1799600000004</v>
      </c>
      <c r="O202">
        <f>_xlfn.XLOOKUP($A202,ALGLIB_SSA_XAUUSD!$J$2:$J$1001,ALGLIB_SSA_XAUUSD!$Q$2:$Q$1001,"",0)</f>
        <v>4646.3878800000002</v>
      </c>
      <c r="R202">
        <f t="shared" si="86"/>
        <v>1775450400</v>
      </c>
      <c r="S202" t="str">
        <f t="shared" si="87"/>
        <v>XAUUSD</v>
      </c>
      <c r="T202" t="str">
        <f t="shared" si="87"/>
        <v>M5</v>
      </c>
      <c r="U202">
        <f t="shared" si="87"/>
        <v>4649</v>
      </c>
      <c r="V202">
        <f t="shared" si="88"/>
        <v>4657.5613366666666</v>
      </c>
      <c r="W202">
        <f t="shared" si="88"/>
        <v>4649.6363866666661</v>
      </c>
      <c r="X202">
        <f t="shared" si="89"/>
        <v>4649.5038400000003</v>
      </c>
      <c r="Y202">
        <f t="shared" si="89"/>
        <v>4647.95471</v>
      </c>
      <c r="Z202">
        <f t="shared" si="90"/>
        <v>4667.7805699999999</v>
      </c>
      <c r="AA202">
        <f t="shared" si="91"/>
        <v>4650.1799600000004</v>
      </c>
      <c r="AB202">
        <f t="shared" si="92"/>
        <v>4639.9651333333331</v>
      </c>
      <c r="AC202">
        <f t="shared" si="93"/>
        <v>4646.3878800000002</v>
      </c>
      <c r="AF202">
        <f t="shared" si="98"/>
        <v>1775450400</v>
      </c>
      <c r="AG202" t="str">
        <f t="shared" si="99"/>
        <v>XAUUSD</v>
      </c>
      <c r="AH202" t="str">
        <f t="shared" si="100"/>
        <v>M5</v>
      </c>
      <c r="AI202" s="19">
        <f t="shared" si="94"/>
        <v>4649</v>
      </c>
      <c r="AJ202" s="19">
        <f t="shared" si="95"/>
        <v>4657.5613366666666</v>
      </c>
      <c r="AK202" s="19">
        <f t="shared" si="96"/>
        <v>4649.6363866666661</v>
      </c>
      <c r="AL202" s="19">
        <f t="shared" si="101"/>
        <v>7.9249500000005355</v>
      </c>
      <c r="AM202" s="28" t="str">
        <f t="shared" si="97"/>
        <v>Bullish</v>
      </c>
      <c r="AN202" s="28" t="str">
        <f t="shared" si="102"/>
        <v>Bullish</v>
      </c>
      <c r="AO202">
        <f>IF(Z202&lt;&gt;"",Z202,"")</f>
        <v>4667.7805699999999</v>
      </c>
      <c r="AP202">
        <f>IF(AB202&lt;&gt;"",AB202,"")</f>
        <v>4639.9651333333331</v>
      </c>
      <c r="AQ202">
        <f t="shared" si="81"/>
        <v>9</v>
      </c>
      <c r="AR202" s="16">
        <f>IF(SLOPE($AO$182:$AO$193,$AQ$182:$AQ$193)&gt;0,MIN(3,ABS(SLOPE($AO$182:$AO$193,$AQ$182:$AQ$193))),IF(SLOPE($AO$182:$AO$193,$AQ$182:$AQ$193)&lt;-0.5,-0.5,0))</f>
        <v>0.59437333333335118</v>
      </c>
      <c r="AS202" s="16">
        <f>IF(SLOPE($AP$182:$AP$193,$AQ$182:$AQ$193)&lt;0,MAX(-3,-ABS(SLOPE($AP$182:$AP$193,$AQ$182:$AQ$193))),IF(SLOPE($AP$182:$AP$193,$AQ$182:$AQ$193)&gt;0.5,0.5,0))</f>
        <v>0.5</v>
      </c>
      <c r="AT202" s="22">
        <f>($AO$194+(AR202*(AQ202-1)))</f>
        <v>4666.6700566666668</v>
      </c>
      <c r="AU202" s="22">
        <f>($AP$194+(AS202*(AQ202-1)))</f>
        <v>4636.4241599999996</v>
      </c>
      <c r="AV202" s="18">
        <f>IF(AR202&gt;0,AT202+AR202,AT202)</f>
        <v>4667.2644300000002</v>
      </c>
      <c r="AW202" s="18">
        <f>IF(AS202&lt;0,AU202+AS202,AU202)</f>
        <v>4636.4241599999996</v>
      </c>
      <c r="AY202">
        <f t="shared" si="82"/>
        <v>-0.51613999999972293</v>
      </c>
      <c r="AZ202">
        <f t="shared" si="83"/>
        <v>-3.540973333333568</v>
      </c>
      <c r="BB202" s="19">
        <f t="shared" si="78"/>
        <v>1775450400</v>
      </c>
      <c r="BC202" s="19" t="str">
        <f t="shared" si="79"/>
        <v>XAUUSD</v>
      </c>
      <c r="BD202" s="19" t="str">
        <f t="shared" si="80"/>
        <v>M5</v>
      </c>
      <c r="BE202">
        <f>V202</f>
        <v>4657.5613366666666</v>
      </c>
      <c r="BF202">
        <f>W202</f>
        <v>4649.6363866666661</v>
      </c>
      <c r="BG202">
        <f>X202</f>
        <v>4649.5038400000003</v>
      </c>
      <c r="BH202">
        <f>Y202</f>
        <v>4647.95471</v>
      </c>
      <c r="BI202">
        <f t="shared" si="84"/>
        <v>4667.2644300000002</v>
      </c>
      <c r="BJ202">
        <f t="shared" si="85"/>
        <v>4636.4241599999996</v>
      </c>
    </row>
    <row r="203" spans="1:62" x14ac:dyDescent="0.55000000000000004">
      <c r="A203">
        <f>ALGLIB_SSA_XAUUSD!J203</f>
        <v>1775450700</v>
      </c>
      <c r="B203" t="str">
        <f>_xlfn.XLOOKUP($A203,ALGLIB_SSA_XAUUSD!$A$2:$A$1001,ALGLIB_SSA_XAUUSD!$B$2:$B$1001,"",0)</f>
        <v/>
      </c>
      <c r="C203" t="str">
        <f>_xlfn.XLOOKUP($A203,ALGLIB_SSA_XAUUSD!$A$2:$A$1001,ALGLIB_SSA_XAUUSD!$C$2:$C$1001,"",0)</f>
        <v/>
      </c>
      <c r="D203" s="1">
        <f>D194+(D206-D194)*9/12</f>
        <v>4654.21</v>
      </c>
      <c r="E203" s="1">
        <f>E194+(E206-E194)*9/12</f>
        <v>4658.4655000000002</v>
      </c>
      <c r="F203" s="1">
        <f>F194+(F206-F194)*9/12</f>
        <v>4650.3577374999995</v>
      </c>
      <c r="G203" s="1">
        <f>G194+(G206-G194)*9/12</f>
        <v>4668.5137574999999</v>
      </c>
      <c r="H203" s="1">
        <f>H194+(H206-H194)*9/12</f>
        <v>4640.9077550000002</v>
      </c>
      <c r="I203" t="str">
        <f>_xlfn.XLOOKUP($A203,ALGLIB_SSA_XAUUSD!$J$2:$J$1001,ALGLIB_SSA_XAUUSD!$K$2:$K$1001,"",0)</f>
        <v>XAUUSD</v>
      </c>
      <c r="J203" t="str">
        <f>_xlfn.XLOOKUP($A203,ALGLIB_SSA_XAUUSD!$J$2:$J$1001,ALGLIB_SSA_XAUUSD!$L$2:$L$1001,"",0)</f>
        <v>M5</v>
      </c>
      <c r="K203">
        <f>_xlfn.XLOOKUP($A203,ALGLIB_SSA_XAUUSD!$J$2:$J$1001,ALGLIB_SSA_XAUUSD!$M$2:$M$1001,"",0)</f>
        <v>4652.01</v>
      </c>
      <c r="L203">
        <f>_xlfn.XLOOKUP($A203,ALGLIB_SSA_XAUUSD!$J$2:$J$1001,ALGLIB_SSA_XAUUSD!$N$2:$N$1001,"",0)</f>
        <v>4652.7633599999999</v>
      </c>
      <c r="M203">
        <f>_xlfn.XLOOKUP($A203,ALGLIB_SSA_XAUUSD!$J$2:$J$1001,ALGLIB_SSA_XAUUSD!$O$2:$O$1001,"",0)</f>
        <v>4650.3590299999996</v>
      </c>
      <c r="N203">
        <f>_xlfn.XLOOKUP($A203,ALGLIB_SSA_XAUUSD!$J$2:$J$1001,ALGLIB_SSA_XAUUSD!$P$2:$P$1001,"",0)</f>
        <v>4653.2498599999999</v>
      </c>
      <c r="O203">
        <f>_xlfn.XLOOKUP($A203,ALGLIB_SSA_XAUUSD!$J$2:$J$1001,ALGLIB_SSA_XAUUSD!$Q$2:$Q$1001,"",0)</f>
        <v>4648.7649199999996</v>
      </c>
      <c r="R203">
        <f t="shared" si="86"/>
        <v>1775450700</v>
      </c>
      <c r="S203" t="str">
        <f t="shared" si="87"/>
        <v>XAUUSD</v>
      </c>
      <c r="T203" t="str">
        <f t="shared" si="87"/>
        <v>M5</v>
      </c>
      <c r="U203">
        <f t="shared" si="87"/>
        <v>4652.01</v>
      </c>
      <c r="V203">
        <f t="shared" si="88"/>
        <v>4658.4655000000002</v>
      </c>
      <c r="W203">
        <f t="shared" si="88"/>
        <v>4650.3577374999995</v>
      </c>
      <c r="X203">
        <f t="shared" si="89"/>
        <v>4652.7633599999999</v>
      </c>
      <c r="Y203">
        <f t="shared" si="89"/>
        <v>4650.3590299999996</v>
      </c>
      <c r="Z203">
        <f t="shared" si="90"/>
        <v>4668.5137574999999</v>
      </c>
      <c r="AA203">
        <f t="shared" si="91"/>
        <v>4653.2498599999999</v>
      </c>
      <c r="AB203">
        <f t="shared" si="92"/>
        <v>4640.9077550000002</v>
      </c>
      <c r="AC203">
        <f t="shared" si="93"/>
        <v>4648.7649199999996</v>
      </c>
      <c r="AF203">
        <f t="shared" si="98"/>
        <v>1775450700</v>
      </c>
      <c r="AG203" t="str">
        <f t="shared" si="99"/>
        <v>XAUUSD</v>
      </c>
      <c r="AH203" t="str">
        <f t="shared" si="100"/>
        <v>M5</v>
      </c>
      <c r="AI203" s="19">
        <f t="shared" si="94"/>
        <v>4652.01</v>
      </c>
      <c r="AJ203" s="19">
        <f t="shared" si="95"/>
        <v>4658.4655000000002</v>
      </c>
      <c r="AK203" s="19">
        <f t="shared" si="96"/>
        <v>4650.3577374999995</v>
      </c>
      <c r="AL203" s="19">
        <f t="shared" si="101"/>
        <v>8.1077625000007174</v>
      </c>
      <c r="AM203" s="28" t="str">
        <f t="shared" si="97"/>
        <v>Bullish</v>
      </c>
      <c r="AN203" s="28" t="str">
        <f t="shared" si="102"/>
        <v>Bullish</v>
      </c>
      <c r="AO203">
        <f>IF(Z203&lt;&gt;"",Z203,"")</f>
        <v>4668.5137574999999</v>
      </c>
      <c r="AP203">
        <f>IF(AB203&lt;&gt;"",AB203,"")</f>
        <v>4640.9077550000002</v>
      </c>
      <c r="AQ203">
        <f t="shared" si="81"/>
        <v>10</v>
      </c>
      <c r="AR203" s="16">
        <f>IF(SLOPE($AO$182:$AO$193,$AQ$182:$AQ$193)&gt;0,MIN(3,ABS(SLOPE($AO$182:$AO$193,$AQ$182:$AQ$193))),IF(SLOPE($AO$182:$AO$193,$AQ$182:$AQ$193)&lt;-0.5,-0.5,0))</f>
        <v>0.59437333333335118</v>
      </c>
      <c r="AS203" s="16">
        <f>IF(SLOPE($AP$182:$AP$193,$AQ$182:$AQ$193)&lt;0,MAX(-3,-ABS(SLOPE($AP$182:$AP$193,$AQ$182:$AQ$193))),IF(SLOPE($AP$182:$AP$193,$AQ$182:$AQ$193)&gt;0.5,0.5,0))</f>
        <v>0.5</v>
      </c>
      <c r="AT203" s="22">
        <f>($AO$194+(AR203*(AQ203-1)))</f>
        <v>4667.2644300000002</v>
      </c>
      <c r="AU203" s="22">
        <f>($AP$194+(AS203*(AQ203-1)))</f>
        <v>4636.9241599999996</v>
      </c>
      <c r="AV203" s="18">
        <f>IF(AR203&gt;0,AT203+AR203,AT203)</f>
        <v>4667.8588033333335</v>
      </c>
      <c r="AW203" s="18">
        <f>IF(AS203&lt;0,AU203+AS203,AU203)</f>
        <v>4636.9241599999996</v>
      </c>
      <c r="AY203">
        <f t="shared" si="82"/>
        <v>-0.6549541666663572</v>
      </c>
      <c r="AZ203">
        <f t="shared" si="83"/>
        <v>-3.9835950000006051</v>
      </c>
      <c r="BB203" s="19">
        <f t="shared" si="78"/>
        <v>1775450700</v>
      </c>
      <c r="BC203" s="19" t="str">
        <f t="shared" si="79"/>
        <v>XAUUSD</v>
      </c>
      <c r="BD203" s="19" t="str">
        <f t="shared" si="80"/>
        <v>M5</v>
      </c>
      <c r="BE203">
        <f>V203</f>
        <v>4658.4655000000002</v>
      </c>
      <c r="BF203">
        <f>W203</f>
        <v>4650.3577374999995</v>
      </c>
      <c r="BG203">
        <f>X203</f>
        <v>4652.7633599999999</v>
      </c>
      <c r="BH203">
        <f>Y203</f>
        <v>4650.3590299999996</v>
      </c>
      <c r="BI203">
        <f t="shared" si="84"/>
        <v>4667.8588033333335</v>
      </c>
      <c r="BJ203">
        <f t="shared" si="85"/>
        <v>4636.9241599999996</v>
      </c>
    </row>
    <row r="204" spans="1:62" x14ac:dyDescent="0.55000000000000004">
      <c r="A204">
        <f>ALGLIB_SSA_XAUUSD!J204</f>
        <v>1775451000</v>
      </c>
      <c r="B204" t="str">
        <f>_xlfn.XLOOKUP($A204,ALGLIB_SSA_XAUUSD!$A$2:$A$1001,ALGLIB_SSA_XAUUSD!$B$2:$B$1001,"",0)</f>
        <v/>
      </c>
      <c r="C204" t="str">
        <f>_xlfn.XLOOKUP($A204,ALGLIB_SSA_XAUUSD!$A$2:$A$1001,ALGLIB_SSA_XAUUSD!$C$2:$C$1001,"",0)</f>
        <v/>
      </c>
      <c r="D204" s="1">
        <f>D194+(D206-D194)*10/12</f>
        <v>4653.663333333333</v>
      </c>
      <c r="E204" s="1">
        <f>E194+(E206-E194)*10/12</f>
        <v>4659.3696633333329</v>
      </c>
      <c r="F204" s="1">
        <f>F194+(F206-F194)*10/12</f>
        <v>4651.0790883333329</v>
      </c>
      <c r="G204" s="1">
        <f>G194+(G206-G194)*10/12</f>
        <v>4669.2469449999999</v>
      </c>
      <c r="H204" s="1">
        <f>H194+(H206-H194)*10/12</f>
        <v>4641.8503766666672</v>
      </c>
      <c r="I204" t="str">
        <f>_xlfn.XLOOKUP($A204,ALGLIB_SSA_XAUUSD!$J$2:$J$1001,ALGLIB_SSA_XAUUSD!$K$2:$K$1001,"",0)</f>
        <v>XAUUSD</v>
      </c>
      <c r="J204" t="str">
        <f>_xlfn.XLOOKUP($A204,ALGLIB_SSA_XAUUSD!$J$2:$J$1001,ALGLIB_SSA_XAUUSD!$L$2:$L$1001,"",0)</f>
        <v>M5</v>
      </c>
      <c r="K204">
        <f>_xlfn.XLOOKUP($A204,ALGLIB_SSA_XAUUSD!$J$2:$J$1001,ALGLIB_SSA_XAUUSD!$M$2:$M$1001,"",0)</f>
        <v>4656.13</v>
      </c>
      <c r="L204">
        <f>_xlfn.XLOOKUP($A204,ALGLIB_SSA_XAUUSD!$J$2:$J$1001,ALGLIB_SSA_XAUUSD!$N$2:$N$1001,"",0)</f>
        <v>4656.80195</v>
      </c>
      <c r="M204">
        <f>_xlfn.XLOOKUP($A204,ALGLIB_SSA_XAUUSD!$J$2:$J$1001,ALGLIB_SSA_XAUUSD!$O$2:$O$1001,"",0)</f>
        <v>4653.5804900000003</v>
      </c>
      <c r="N204">
        <f>_xlfn.XLOOKUP($A204,ALGLIB_SSA_XAUUSD!$J$2:$J$1001,ALGLIB_SSA_XAUUSD!$P$2:$P$1001,"",0)</f>
        <v>4657.3063300000003</v>
      </c>
      <c r="O204">
        <f>_xlfn.XLOOKUP($A204,ALGLIB_SSA_XAUUSD!$J$2:$J$1001,ALGLIB_SSA_XAUUSD!$Q$2:$Q$1001,"",0)</f>
        <v>4651.9996799999999</v>
      </c>
      <c r="R204">
        <f t="shared" si="86"/>
        <v>1775451000</v>
      </c>
      <c r="S204" t="str">
        <f t="shared" si="87"/>
        <v>XAUUSD</v>
      </c>
      <c r="T204" t="str">
        <f t="shared" si="87"/>
        <v>M5</v>
      </c>
      <c r="U204">
        <f t="shared" si="87"/>
        <v>4656.13</v>
      </c>
      <c r="V204">
        <f t="shared" si="88"/>
        <v>4659.3696633333329</v>
      </c>
      <c r="W204">
        <f t="shared" si="88"/>
        <v>4651.0790883333329</v>
      </c>
      <c r="X204">
        <f t="shared" si="89"/>
        <v>4656.80195</v>
      </c>
      <c r="Y204">
        <f t="shared" si="89"/>
        <v>4653.5804900000003</v>
      </c>
      <c r="Z204">
        <f t="shared" si="90"/>
        <v>4669.2469449999999</v>
      </c>
      <c r="AA204">
        <f t="shared" si="91"/>
        <v>4657.3063300000003</v>
      </c>
      <c r="AB204">
        <f t="shared" si="92"/>
        <v>4641.8503766666672</v>
      </c>
      <c r="AC204">
        <f t="shared" si="93"/>
        <v>4651.9996799999999</v>
      </c>
      <c r="AF204">
        <f t="shared" si="98"/>
        <v>1775451000</v>
      </c>
      <c r="AG204" t="str">
        <f t="shared" si="99"/>
        <v>XAUUSD</v>
      </c>
      <c r="AH204" t="str">
        <f t="shared" si="100"/>
        <v>M5</v>
      </c>
      <c r="AI204" s="19">
        <f t="shared" si="94"/>
        <v>4656.13</v>
      </c>
      <c r="AJ204" s="19">
        <f t="shared" si="95"/>
        <v>4659.3696633333329</v>
      </c>
      <c r="AK204" s="19">
        <f t="shared" si="96"/>
        <v>4651.0790883333329</v>
      </c>
      <c r="AL204" s="19">
        <f t="shared" si="101"/>
        <v>8.2905749999999898</v>
      </c>
      <c r="AM204" s="28" t="str">
        <f t="shared" si="97"/>
        <v>Bullish</v>
      </c>
      <c r="AN204" s="28" t="str">
        <f t="shared" si="102"/>
        <v>Bullish</v>
      </c>
      <c r="AO204">
        <f>IF(Z204&lt;&gt;"",Z204,"")</f>
        <v>4669.2469449999999</v>
      </c>
      <c r="AP204">
        <f>IF(AB204&lt;&gt;"",AB204,"")</f>
        <v>4641.8503766666672</v>
      </c>
      <c r="AQ204">
        <f t="shared" si="81"/>
        <v>11</v>
      </c>
      <c r="AR204" s="16">
        <f>IF(SLOPE($AO$182:$AO$193,$AQ$182:$AQ$193)&gt;0,MIN(3,ABS(SLOPE($AO$182:$AO$193,$AQ$182:$AQ$193))),IF(SLOPE($AO$182:$AO$193,$AQ$182:$AQ$193)&lt;-0.5,-0.5,0))</f>
        <v>0.59437333333335118</v>
      </c>
      <c r="AS204" s="16">
        <f>IF(SLOPE($AP$182:$AP$193,$AQ$182:$AQ$193)&lt;0,MAX(-3,-ABS(SLOPE($AP$182:$AP$193,$AQ$182:$AQ$193))),IF(SLOPE($AP$182:$AP$193,$AQ$182:$AQ$193)&gt;0.5,0.5,0))</f>
        <v>0.5</v>
      </c>
      <c r="AT204" s="22">
        <f>($AO$194+(AR204*(AQ204-1)))</f>
        <v>4667.8588033333335</v>
      </c>
      <c r="AU204" s="22">
        <f>($AP$194+(AS204*(AQ204-1)))</f>
        <v>4637.4241599999996</v>
      </c>
      <c r="AV204" s="18">
        <f>IF(AR204&gt;0,AT204+AR204,AT204)</f>
        <v>4668.4531766666669</v>
      </c>
      <c r="AW204" s="18">
        <f>IF(AS204&lt;0,AU204+AS204,AU204)</f>
        <v>4637.4241599999996</v>
      </c>
      <c r="AY204">
        <f t="shared" si="82"/>
        <v>-0.79376833333299146</v>
      </c>
      <c r="AZ204">
        <f t="shared" si="83"/>
        <v>-4.4262166666676421</v>
      </c>
      <c r="BB204" s="19">
        <f t="shared" si="78"/>
        <v>1775451000</v>
      </c>
      <c r="BC204" s="19" t="str">
        <f t="shared" si="79"/>
        <v>XAUUSD</v>
      </c>
      <c r="BD204" s="19" t="str">
        <f t="shared" si="80"/>
        <v>M5</v>
      </c>
      <c r="BE204">
        <f>V204</f>
        <v>4659.3696633333329</v>
      </c>
      <c r="BF204">
        <f>W204</f>
        <v>4651.0790883333329</v>
      </c>
      <c r="BG204">
        <f>X204</f>
        <v>4656.80195</v>
      </c>
      <c r="BH204">
        <f>Y204</f>
        <v>4653.5804900000003</v>
      </c>
      <c r="BI204">
        <f t="shared" si="84"/>
        <v>4668.4531766666669</v>
      </c>
      <c r="BJ204">
        <f t="shared" si="85"/>
        <v>4637.4241599999996</v>
      </c>
    </row>
    <row r="205" spans="1:62" x14ac:dyDescent="0.55000000000000004">
      <c r="A205">
        <f>ALGLIB_SSA_XAUUSD!J205</f>
        <v>1775451300</v>
      </c>
      <c r="B205" t="str">
        <f>_xlfn.XLOOKUP($A205,ALGLIB_SSA_XAUUSD!$A$2:$A$1001,ALGLIB_SSA_XAUUSD!$B$2:$B$1001,"",0)</f>
        <v/>
      </c>
      <c r="C205" t="str">
        <f>_xlfn.XLOOKUP($A205,ALGLIB_SSA_XAUUSD!$A$2:$A$1001,ALGLIB_SSA_XAUUSD!$C$2:$C$1001,"",0)</f>
        <v/>
      </c>
      <c r="D205" s="1">
        <f>D194+(D206-D194)*11/12</f>
        <v>4653.1166666666668</v>
      </c>
      <c r="E205" s="1">
        <f>E194+(E206-E194)*11/12</f>
        <v>4660.2738266666665</v>
      </c>
      <c r="F205" s="1">
        <f>F194+(F206-F194)*11/12</f>
        <v>4651.8004391666664</v>
      </c>
      <c r="G205" s="1">
        <f>G194+(G206-G194)*11/12</f>
        <v>4669.9801324999999</v>
      </c>
      <c r="H205" s="1">
        <f>H194+(H206-H194)*11/12</f>
        <v>4642.7929983333333</v>
      </c>
      <c r="I205" t="str">
        <f>_xlfn.XLOOKUP($A205,ALGLIB_SSA_XAUUSD!$J$2:$J$1001,ALGLIB_SSA_XAUUSD!$K$2:$K$1001,"",0)</f>
        <v>XAUUSD</v>
      </c>
      <c r="J205" t="str">
        <f>_xlfn.XLOOKUP($A205,ALGLIB_SSA_XAUUSD!$J$2:$J$1001,ALGLIB_SSA_XAUUSD!$L$2:$L$1001,"",0)</f>
        <v>M5</v>
      </c>
      <c r="K205">
        <f>_xlfn.XLOOKUP($A205,ALGLIB_SSA_XAUUSD!$J$2:$J$1001,ALGLIB_SSA_XAUUSD!$M$2:$M$1001,"",0)</f>
        <v>4659.13</v>
      </c>
      <c r="L205">
        <f>_xlfn.XLOOKUP($A205,ALGLIB_SSA_XAUUSD!$J$2:$J$1001,ALGLIB_SSA_XAUUSD!$N$2:$N$1001,"",0)</f>
        <v>4661.2241800000002</v>
      </c>
      <c r="M205">
        <f>_xlfn.XLOOKUP($A205,ALGLIB_SSA_XAUUSD!$J$2:$J$1001,ALGLIB_SSA_XAUUSD!$O$2:$O$1001,"",0)</f>
        <v>4657.4023399999996</v>
      </c>
      <c r="N205">
        <f>_xlfn.XLOOKUP($A205,ALGLIB_SSA_XAUUSD!$J$2:$J$1001,ALGLIB_SSA_XAUUSD!$P$2:$P$1001,"",0)</f>
        <v>4661.93905</v>
      </c>
      <c r="O205">
        <f>_xlfn.XLOOKUP($A205,ALGLIB_SSA_XAUUSD!$J$2:$J$1001,ALGLIB_SSA_XAUUSD!$Q$2:$Q$1001,"",0)</f>
        <v>4655.8235500000001</v>
      </c>
      <c r="R205">
        <f t="shared" si="86"/>
        <v>1775451300</v>
      </c>
      <c r="S205" t="str">
        <f t="shared" si="87"/>
        <v>XAUUSD</v>
      </c>
      <c r="T205" t="str">
        <f t="shared" si="87"/>
        <v>M5</v>
      </c>
      <c r="U205">
        <f t="shared" si="87"/>
        <v>4659.13</v>
      </c>
      <c r="V205">
        <f t="shared" si="88"/>
        <v>4660.2738266666665</v>
      </c>
      <c r="W205">
        <f t="shared" si="88"/>
        <v>4651.8004391666664</v>
      </c>
      <c r="X205">
        <f t="shared" si="89"/>
        <v>4661.2241800000002</v>
      </c>
      <c r="Y205">
        <f t="shared" si="89"/>
        <v>4657.4023399999996</v>
      </c>
      <c r="Z205">
        <f t="shared" si="90"/>
        <v>4669.9801324999999</v>
      </c>
      <c r="AA205">
        <f t="shared" si="91"/>
        <v>4661.93905</v>
      </c>
      <c r="AB205">
        <f t="shared" si="92"/>
        <v>4642.7929983333333</v>
      </c>
      <c r="AC205">
        <f t="shared" si="93"/>
        <v>4655.8235500000001</v>
      </c>
      <c r="AF205">
        <f t="shared" si="98"/>
        <v>1775451300</v>
      </c>
      <c r="AG205" t="str">
        <f t="shared" si="99"/>
        <v>XAUUSD</v>
      </c>
      <c r="AH205" t="str">
        <f t="shared" si="100"/>
        <v>M5</v>
      </c>
      <c r="AI205" s="19">
        <f t="shared" si="94"/>
        <v>4659.13</v>
      </c>
      <c r="AJ205" s="19">
        <f t="shared" si="95"/>
        <v>4660.2738266666665</v>
      </c>
      <c r="AK205" s="19">
        <f t="shared" si="96"/>
        <v>4651.8004391666664</v>
      </c>
      <c r="AL205" s="19">
        <f t="shared" si="101"/>
        <v>8.4733875000001717</v>
      </c>
      <c r="AM205" s="28" t="str">
        <f t="shared" si="97"/>
        <v>Bullish</v>
      </c>
      <c r="AN205" s="28" t="str">
        <f t="shared" si="102"/>
        <v>Bullish</v>
      </c>
      <c r="AO205">
        <f>IF(Z205&lt;&gt;"",Z205,"")</f>
        <v>4669.9801324999999</v>
      </c>
      <c r="AP205">
        <f>IF(AB205&lt;&gt;"",AB205,"")</f>
        <v>4642.7929983333333</v>
      </c>
      <c r="AQ205">
        <f t="shared" si="81"/>
        <v>12</v>
      </c>
      <c r="AR205" s="16">
        <f>IF(SLOPE($AO$182:$AO$193,$AQ$182:$AQ$193)&gt;0,MIN(3,ABS(SLOPE($AO$182:$AO$193,$AQ$182:$AQ$193))),IF(SLOPE($AO$182:$AO$193,$AQ$182:$AQ$193)&lt;-0.5,-0.5,0))</f>
        <v>0.59437333333335118</v>
      </c>
      <c r="AS205" s="16">
        <f>IF(SLOPE($AP$182:$AP$193,$AQ$182:$AQ$193)&lt;0,MAX(-3,-ABS(SLOPE($AP$182:$AP$193,$AQ$182:$AQ$193))),IF(SLOPE($AP$182:$AP$193,$AQ$182:$AQ$193)&gt;0.5,0.5,0))</f>
        <v>0.5</v>
      </c>
      <c r="AT205" s="22">
        <f>($AO$194+(AR205*(AQ205-1)))</f>
        <v>4668.4531766666669</v>
      </c>
      <c r="AU205" s="22">
        <f>($AP$194+(AS205*(AQ205-1)))</f>
        <v>4637.9241599999996</v>
      </c>
      <c r="AV205" s="18">
        <f>IF(AR205&gt;0,AT205+AR205,AT205)</f>
        <v>4669.0475500000002</v>
      </c>
      <c r="AW205" s="18">
        <f>IF(AS205&lt;0,AU205+AS205,AU205)</f>
        <v>4637.9241599999996</v>
      </c>
      <c r="AY205">
        <f t="shared" si="82"/>
        <v>-0.93258249999962572</v>
      </c>
      <c r="AZ205">
        <f t="shared" si="83"/>
        <v>-4.8688383333337697</v>
      </c>
      <c r="BB205" s="19">
        <f t="shared" si="78"/>
        <v>1775451300</v>
      </c>
      <c r="BC205" s="19" t="str">
        <f t="shared" si="79"/>
        <v>XAUUSD</v>
      </c>
      <c r="BD205" s="19" t="str">
        <f t="shared" si="80"/>
        <v>M5</v>
      </c>
      <c r="BE205">
        <f>V205</f>
        <v>4660.2738266666665</v>
      </c>
      <c r="BF205">
        <f>W205</f>
        <v>4651.8004391666664</v>
      </c>
      <c r="BG205">
        <f>X205</f>
        <v>4661.2241800000002</v>
      </c>
      <c r="BH205">
        <f>Y205</f>
        <v>4657.4023399999996</v>
      </c>
      <c r="BI205">
        <f t="shared" si="84"/>
        <v>4669.0475500000002</v>
      </c>
      <c r="BJ205">
        <f t="shared" si="85"/>
        <v>4637.9241599999996</v>
      </c>
    </row>
    <row r="206" spans="1:62" x14ac:dyDescent="0.55000000000000004">
      <c r="A206">
        <f>ALGLIB_SSA_XAUUSD!J206</f>
        <v>1775451600</v>
      </c>
      <c r="B206" t="str">
        <f>_xlfn.XLOOKUP($A206,ALGLIB_SSA_XAUUSD!$A$2:$A$1001,ALGLIB_SSA_XAUUSD!$B$2:$B$1001,"",0)</f>
        <v>XAUUSD</v>
      </c>
      <c r="C206" t="str">
        <f>_xlfn.XLOOKUP($A206,ALGLIB_SSA_XAUUSD!$A$2:$A$1001,ALGLIB_SSA_XAUUSD!$C$2:$C$1001,"",0)</f>
        <v>H1</v>
      </c>
      <c r="D206" s="2">
        <f>_xlfn.XLOOKUP($A206,ALGLIB_SSA_XAUUSD!$A$2:$A$1001,ALGLIB_SSA_XAUUSD!$D$2:$D$1001,"",0)</f>
        <v>4652.57</v>
      </c>
      <c r="E206" s="2">
        <f>_xlfn.XLOOKUP($A206,ALGLIB_SSA_XAUUSD!$A$2:$A$1001,ALGLIB_SSA_XAUUSD!$E$2:$E$1001,"",0)</f>
        <v>4661.1779900000001</v>
      </c>
      <c r="F206" s="2">
        <f>_xlfn.XLOOKUP($A206,ALGLIB_SSA_XAUUSD!$A$2:$A$1001,ALGLIB_SSA_XAUUSD!$F$2:$F$1001,"",0)</f>
        <v>4652.5217899999998</v>
      </c>
      <c r="G206" s="2">
        <f>_xlfn.XLOOKUP($A206,ALGLIB_SSA_XAUUSD!$A$2:$A$1001,ALGLIB_SSA_XAUUSD!$G$2:$G$1001,"",0)</f>
        <v>4670.7133199999998</v>
      </c>
      <c r="H206" s="2">
        <f>_xlfn.XLOOKUP($A206,ALGLIB_SSA_XAUUSD!$A$2:$A$1001,ALGLIB_SSA_XAUUSD!$H$2:$H$1001,"",0)</f>
        <v>4643.7356200000004</v>
      </c>
      <c r="I206" t="str">
        <f>_xlfn.XLOOKUP($A206,ALGLIB_SSA_XAUUSD!$J$2:$J$1001,ALGLIB_SSA_XAUUSD!$K$2:$K$1001,"",0)</f>
        <v>XAUUSD</v>
      </c>
      <c r="J206" t="str">
        <f>_xlfn.XLOOKUP($A206,ALGLIB_SSA_XAUUSD!$J$2:$J$1001,ALGLIB_SSA_XAUUSD!$L$2:$L$1001,"",0)</f>
        <v>M5</v>
      </c>
      <c r="K206">
        <f>_xlfn.XLOOKUP($A206,ALGLIB_SSA_XAUUSD!$J$2:$J$1001,ALGLIB_SSA_XAUUSD!$M$2:$M$1001,"",0)</f>
        <v>4663.03</v>
      </c>
      <c r="L206">
        <f>_xlfn.XLOOKUP($A206,ALGLIB_SSA_XAUUSD!$J$2:$J$1001,ALGLIB_SSA_XAUUSD!$N$2:$N$1001,"",0)</f>
        <v>4665.5538399999996</v>
      </c>
      <c r="M206">
        <f>_xlfn.XLOOKUP($A206,ALGLIB_SSA_XAUUSD!$J$2:$J$1001,ALGLIB_SSA_XAUUSD!$O$2:$O$1001,"",0)</f>
        <v>4661.4780899999996</v>
      </c>
      <c r="N206">
        <f>_xlfn.XLOOKUP($A206,ALGLIB_SSA_XAUUSD!$J$2:$J$1001,ALGLIB_SSA_XAUUSD!$P$2:$P$1001,"",0)</f>
        <v>4666.6234700000005</v>
      </c>
      <c r="O206">
        <f>_xlfn.XLOOKUP($A206,ALGLIB_SSA_XAUUSD!$J$2:$J$1001,ALGLIB_SSA_XAUUSD!$Q$2:$Q$1001,"",0)</f>
        <v>4659.8976199999997</v>
      </c>
      <c r="R206">
        <f t="shared" si="86"/>
        <v>1775451600</v>
      </c>
      <c r="S206" t="str">
        <f t="shared" si="87"/>
        <v>XAUUSD</v>
      </c>
      <c r="T206" t="str">
        <f t="shared" si="87"/>
        <v>M5</v>
      </c>
      <c r="U206">
        <f t="shared" si="87"/>
        <v>4663.03</v>
      </c>
      <c r="V206">
        <f t="shared" si="88"/>
        <v>4661.1779900000001</v>
      </c>
      <c r="W206">
        <f t="shared" si="88"/>
        <v>4652.5217899999998</v>
      </c>
      <c r="X206">
        <f t="shared" si="89"/>
        <v>4665.5538399999996</v>
      </c>
      <c r="Y206">
        <f t="shared" si="89"/>
        <v>4661.4780899999996</v>
      </c>
      <c r="Z206">
        <f t="shared" si="90"/>
        <v>4670.7133199999998</v>
      </c>
      <c r="AA206">
        <f t="shared" si="91"/>
        <v>4666.6234700000005</v>
      </c>
      <c r="AB206">
        <f t="shared" si="92"/>
        <v>4643.7356200000004</v>
      </c>
      <c r="AC206">
        <f t="shared" si="93"/>
        <v>4659.8976199999997</v>
      </c>
      <c r="AF206">
        <f t="shared" si="98"/>
        <v>1775451600</v>
      </c>
      <c r="AG206" t="str">
        <f t="shared" si="99"/>
        <v>XAUUSD</v>
      </c>
      <c r="AH206" t="str">
        <f t="shared" si="100"/>
        <v>M5</v>
      </c>
      <c r="AI206" s="19">
        <f t="shared" si="94"/>
        <v>4663.03</v>
      </c>
      <c r="AJ206" s="19">
        <f t="shared" si="95"/>
        <v>4661.1779900000001</v>
      </c>
      <c r="AK206" s="19">
        <f t="shared" si="96"/>
        <v>4652.5217899999998</v>
      </c>
      <c r="AL206" s="19">
        <f t="shared" si="101"/>
        <v>8.6562000000003536</v>
      </c>
      <c r="AM206" s="28" t="str">
        <f t="shared" si="97"/>
        <v>Bullish</v>
      </c>
      <c r="AN206" s="28" t="str">
        <f t="shared" si="102"/>
        <v>Bullish</v>
      </c>
      <c r="AO206">
        <f>IF(Z206&lt;&gt;"",Z206,"")</f>
        <v>4670.7133199999998</v>
      </c>
      <c r="AP206">
        <f>IF(AB206&lt;&gt;"",AB206,"")</f>
        <v>4643.7356200000004</v>
      </c>
      <c r="AQ206">
        <f t="shared" si="81"/>
        <v>1</v>
      </c>
      <c r="AR206" s="17">
        <f>IF(SLOPE($AO$194:$AO$205,$AQ$194:$AQ$205)&gt;0,MIN(3,ABS(SLOPE($AO$194:$AO$205,$AQ$194:$AQ$205))),IF(SLOPE($AO$194:$AO$205,$AQ$194:$AQ$205)&lt;-0.5,-0.5,0))</f>
        <v>0.73318749999998545</v>
      </c>
      <c r="AS206" s="17">
        <f>IF(SLOPE($AP$194:$AP$205,$AQ$194:$AQ$205)&lt;0,MAX(-3,-ABS(SLOPE($AP$194:$AP$205,$AQ$194:$AQ$205))),IF(SLOPE($AP$194:$AP$205,$AQ$194:$AQ$205)&gt;0.5,0.5,0))</f>
        <v>0.5</v>
      </c>
      <c r="AT206" s="10">
        <f>($AO$206+(AR206*(AQ206-1)))</f>
        <v>4670.7133199999998</v>
      </c>
      <c r="AU206" s="10">
        <f>($AP$206+(AS206*(AQ206-1)))</f>
        <v>4643.7356200000004</v>
      </c>
      <c r="AV206" s="18">
        <f>IF(AR206&gt;0,AT206+AR206,AT206)</f>
        <v>4671.4465074999998</v>
      </c>
      <c r="AW206" s="18">
        <f>IF(AS206&lt;0,AU206+AS206,AU206)</f>
        <v>4643.7356200000004</v>
      </c>
      <c r="AY206">
        <f t="shared" si="82"/>
        <v>0.73318749999998545</v>
      </c>
      <c r="AZ206">
        <f t="shared" si="83"/>
        <v>0</v>
      </c>
      <c r="BB206" s="19">
        <f t="shared" ref="BB206:BB269" si="103">AF206</f>
        <v>1775451600</v>
      </c>
      <c r="BC206" s="19" t="str">
        <f t="shared" ref="BC206:BC269" si="104">AG206</f>
        <v>XAUUSD</v>
      </c>
      <c r="BD206" s="19" t="str">
        <f t="shared" ref="BD206:BD269" si="105">AH206</f>
        <v>M5</v>
      </c>
      <c r="BE206">
        <f>V206</f>
        <v>4661.1779900000001</v>
      </c>
      <c r="BF206">
        <f>W206</f>
        <v>4652.5217899999998</v>
      </c>
      <c r="BG206">
        <f>X206</f>
        <v>4665.5538399999996</v>
      </c>
      <c r="BH206">
        <f>Y206</f>
        <v>4661.4780899999996</v>
      </c>
      <c r="BI206">
        <f t="shared" si="84"/>
        <v>4671.4465074999998</v>
      </c>
      <c r="BJ206">
        <f t="shared" si="85"/>
        <v>4643.7356200000004</v>
      </c>
    </row>
    <row r="207" spans="1:62" x14ac:dyDescent="0.55000000000000004">
      <c r="A207">
        <f>ALGLIB_SSA_XAUUSD!J207</f>
        <v>1775451900</v>
      </c>
      <c r="B207" t="str">
        <f>_xlfn.XLOOKUP($A207,ALGLIB_SSA_XAUUSD!$A$2:$A$1001,ALGLIB_SSA_XAUUSD!$B$2:$B$1001,"",0)</f>
        <v/>
      </c>
      <c r="C207" t="str">
        <f>_xlfn.XLOOKUP($A207,ALGLIB_SSA_XAUUSD!$A$2:$A$1001,ALGLIB_SSA_XAUUSD!$C$2:$C$1001,"",0)</f>
        <v/>
      </c>
      <c r="D207" s="1">
        <f>D206+(D218-D206)*1/12</f>
        <v>4653.684166666666</v>
      </c>
      <c r="E207" s="1">
        <f>E206+(E218-E206)*1/12</f>
        <v>4662.0940225000004</v>
      </c>
      <c r="F207" s="1">
        <f>F206+(F218-F206)*1/12</f>
        <v>4653.3404808333335</v>
      </c>
      <c r="G207" s="1">
        <f>G206+(G218-G206)*1/12</f>
        <v>4671.4651008333331</v>
      </c>
      <c r="H207" s="1">
        <f>H206+(H218-H206)*1/12</f>
        <v>4644.6871816666671</v>
      </c>
      <c r="I207" t="str">
        <f>_xlfn.XLOOKUP($A207,ALGLIB_SSA_XAUUSD!$J$2:$J$1001,ALGLIB_SSA_XAUUSD!$K$2:$K$1001,"",0)</f>
        <v>XAUUSD</v>
      </c>
      <c r="J207" t="str">
        <f>_xlfn.XLOOKUP($A207,ALGLIB_SSA_XAUUSD!$J$2:$J$1001,ALGLIB_SSA_XAUUSD!$L$2:$L$1001,"",0)</f>
        <v>M5</v>
      </c>
      <c r="K207">
        <f>_xlfn.XLOOKUP($A207,ALGLIB_SSA_XAUUSD!$J$2:$J$1001,ALGLIB_SSA_XAUUSD!$M$2:$M$1001,"",0)</f>
        <v>4670.96</v>
      </c>
      <c r="L207">
        <f>_xlfn.XLOOKUP($A207,ALGLIB_SSA_XAUUSD!$J$2:$J$1001,ALGLIB_SSA_XAUUSD!$N$2:$N$1001,"",0)</f>
        <v>4669.2755800000004</v>
      </c>
      <c r="M207">
        <f>_xlfn.XLOOKUP($A207,ALGLIB_SSA_XAUUSD!$J$2:$J$1001,ALGLIB_SSA_XAUUSD!$O$2:$O$1001,"",0)</f>
        <v>4665.3768300000002</v>
      </c>
      <c r="N207">
        <f>_xlfn.XLOOKUP($A207,ALGLIB_SSA_XAUUSD!$J$2:$J$1001,ALGLIB_SSA_XAUUSD!$P$2:$P$1001,"",0)</f>
        <v>4670.7853599999999</v>
      </c>
      <c r="O207">
        <f>_xlfn.XLOOKUP($A207,ALGLIB_SSA_XAUUSD!$J$2:$J$1001,ALGLIB_SSA_XAUUSD!$Q$2:$Q$1001,"",0)</f>
        <v>4663.7814900000003</v>
      </c>
      <c r="R207">
        <f t="shared" si="86"/>
        <v>1775451900</v>
      </c>
      <c r="S207" t="str">
        <f t="shared" si="87"/>
        <v>XAUUSD</v>
      </c>
      <c r="T207" t="str">
        <f t="shared" si="87"/>
        <v>M5</v>
      </c>
      <c r="U207">
        <f t="shared" si="87"/>
        <v>4670.96</v>
      </c>
      <c r="V207">
        <f t="shared" si="88"/>
        <v>4662.0940225000004</v>
      </c>
      <c r="W207">
        <f t="shared" si="88"/>
        <v>4653.3404808333335</v>
      </c>
      <c r="X207">
        <f t="shared" si="89"/>
        <v>4669.2755800000004</v>
      </c>
      <c r="Y207">
        <f t="shared" si="89"/>
        <v>4665.3768300000002</v>
      </c>
      <c r="Z207">
        <f t="shared" si="90"/>
        <v>4671.4651008333331</v>
      </c>
      <c r="AA207">
        <f t="shared" si="91"/>
        <v>4670.7853599999999</v>
      </c>
      <c r="AB207">
        <f t="shared" si="92"/>
        <v>4644.6871816666671</v>
      </c>
      <c r="AC207">
        <f t="shared" si="93"/>
        <v>4663.7814900000003</v>
      </c>
      <c r="AF207">
        <f t="shared" si="98"/>
        <v>1775451900</v>
      </c>
      <c r="AG207" t="str">
        <f t="shared" si="99"/>
        <v>XAUUSD</v>
      </c>
      <c r="AH207" t="str">
        <f t="shared" si="100"/>
        <v>M5</v>
      </c>
      <c r="AI207" s="19">
        <f t="shared" si="94"/>
        <v>4670.96</v>
      </c>
      <c r="AJ207" s="19">
        <f t="shared" si="95"/>
        <v>4662.0940225000004</v>
      </c>
      <c r="AK207" s="19">
        <f t="shared" si="96"/>
        <v>4653.3404808333335</v>
      </c>
      <c r="AL207" s="19">
        <f t="shared" si="101"/>
        <v>8.7535416666669335</v>
      </c>
      <c r="AM207" s="28" t="str">
        <f t="shared" si="97"/>
        <v>Bullish</v>
      </c>
      <c r="AN207" s="28" t="str">
        <f t="shared" si="102"/>
        <v>Bullish</v>
      </c>
      <c r="AO207">
        <f>IF(Z207&lt;&gt;"",Z207,"")</f>
        <v>4671.4651008333331</v>
      </c>
      <c r="AP207">
        <f>IF(AB207&lt;&gt;"",AB207,"")</f>
        <v>4644.6871816666671</v>
      </c>
      <c r="AQ207">
        <f t="shared" ref="AQ207:AQ270" si="106">IF(AQ206+1=13,1,AQ206+1)</f>
        <v>2</v>
      </c>
      <c r="AR207" s="16">
        <f>IF(SLOPE($AO$194:$AO$205,$AQ$194:$AQ$205)&gt;0,MIN(3,ABS(SLOPE($AO$194:$AO$205,$AQ$194:$AQ$205))),IF(SLOPE($AO$194:$AO$205,$AQ$194:$AQ$205)&lt;-0.5,-0.5,0))</f>
        <v>0.73318749999998545</v>
      </c>
      <c r="AS207" s="16">
        <f>IF(SLOPE($AP$194:$AP$205,$AQ$194:$AQ$205)&lt;0,MAX(-3,-ABS(SLOPE($AP$194:$AP$205,$AQ$194:$AQ$205))),IF(SLOPE($AP$194:$AP$205,$AQ$194:$AQ$205)&gt;0.5,0.5,0))</f>
        <v>0.5</v>
      </c>
      <c r="AT207" s="22">
        <f>($AO$206+(AR207*(AQ207-1)))</f>
        <v>4671.4465074999998</v>
      </c>
      <c r="AU207" s="22">
        <f>($AP$206+(AS207*(AQ207-1)))</f>
        <v>4644.2356200000004</v>
      </c>
      <c r="AV207" s="18">
        <f>IF(AR207&gt;0,AT207+AR207,AT207)</f>
        <v>4672.1796949999998</v>
      </c>
      <c r="AW207" s="18">
        <f>IF(AS207&lt;0,AU207+AS207,AU207)</f>
        <v>4644.2356200000004</v>
      </c>
      <c r="AY207">
        <f t="shared" ref="AY207:AY270" si="107">AV207-AO207</f>
        <v>0.71459416666675679</v>
      </c>
      <c r="AZ207">
        <f t="shared" ref="AZ207:AZ270" si="108">AW207-AP207</f>
        <v>-0.45156166666674835</v>
      </c>
      <c r="BB207" s="19">
        <f t="shared" si="103"/>
        <v>1775451900</v>
      </c>
      <c r="BC207" s="19" t="str">
        <f t="shared" si="104"/>
        <v>XAUUSD</v>
      </c>
      <c r="BD207" s="19" t="str">
        <f t="shared" si="105"/>
        <v>M5</v>
      </c>
      <c r="BE207">
        <f>V207</f>
        <v>4662.0940225000004</v>
      </c>
      <c r="BF207">
        <f>W207</f>
        <v>4653.3404808333335</v>
      </c>
      <c r="BG207">
        <f>X207</f>
        <v>4669.2755800000004</v>
      </c>
      <c r="BH207">
        <f>Y207</f>
        <v>4665.3768300000002</v>
      </c>
      <c r="BI207">
        <f t="shared" si="84"/>
        <v>4672.1796949999998</v>
      </c>
      <c r="BJ207">
        <f t="shared" si="85"/>
        <v>4644.2356200000004</v>
      </c>
    </row>
    <row r="208" spans="1:62" x14ac:dyDescent="0.55000000000000004">
      <c r="A208">
        <f>ALGLIB_SSA_XAUUSD!J208</f>
        <v>1775452200</v>
      </c>
      <c r="B208" t="str">
        <f>_xlfn.XLOOKUP($A208,ALGLIB_SSA_XAUUSD!$A$2:$A$1001,ALGLIB_SSA_XAUUSD!$B$2:$B$1001,"",0)</f>
        <v/>
      </c>
      <c r="C208" t="str">
        <f>_xlfn.XLOOKUP($A208,ALGLIB_SSA_XAUUSD!$A$2:$A$1001,ALGLIB_SSA_XAUUSD!$C$2:$C$1001,"",0)</f>
        <v/>
      </c>
      <c r="D208" s="1">
        <f>D206+(D218-D206)*2/12</f>
        <v>4654.7983333333332</v>
      </c>
      <c r="E208" s="1">
        <f>E206+(E218-E206)*2/12</f>
        <v>4663.0100549999997</v>
      </c>
      <c r="F208" s="1">
        <f>F206+(F218-F206)*2/12</f>
        <v>4654.1591716666662</v>
      </c>
      <c r="G208" s="1">
        <f>G206+(G218-G206)*2/12</f>
        <v>4672.2168816666663</v>
      </c>
      <c r="H208" s="1">
        <f>H206+(H218-H206)*2/12</f>
        <v>4645.6387433333339</v>
      </c>
      <c r="I208" t="str">
        <f>_xlfn.XLOOKUP($A208,ALGLIB_SSA_XAUUSD!$J$2:$J$1001,ALGLIB_SSA_XAUUSD!$K$2:$K$1001,"",0)</f>
        <v>XAUUSD</v>
      </c>
      <c r="J208" t="str">
        <f>_xlfn.XLOOKUP($A208,ALGLIB_SSA_XAUUSD!$J$2:$J$1001,ALGLIB_SSA_XAUUSD!$L$2:$L$1001,"",0)</f>
        <v>M5</v>
      </c>
      <c r="K208">
        <f>_xlfn.XLOOKUP($A208,ALGLIB_SSA_XAUUSD!$J$2:$J$1001,ALGLIB_SSA_XAUUSD!$M$2:$M$1001,"",0)</f>
        <v>4673.6899999999996</v>
      </c>
      <c r="L208">
        <f>_xlfn.XLOOKUP($A208,ALGLIB_SSA_XAUUSD!$J$2:$J$1001,ALGLIB_SSA_XAUUSD!$N$2:$N$1001,"",0)</f>
        <v>4671.83583</v>
      </c>
      <c r="M208">
        <f>_xlfn.XLOOKUP($A208,ALGLIB_SSA_XAUUSD!$J$2:$J$1001,ALGLIB_SSA_XAUUSD!$O$2:$O$1001,"",0)</f>
        <v>4668.6063299999996</v>
      </c>
      <c r="N208">
        <f>_xlfn.XLOOKUP($A208,ALGLIB_SSA_XAUUSD!$J$2:$J$1001,ALGLIB_SSA_XAUUSD!$P$2:$P$1001,"",0)</f>
        <v>4673.87482</v>
      </c>
      <c r="O208">
        <f>_xlfn.XLOOKUP($A208,ALGLIB_SSA_XAUUSD!$J$2:$J$1001,ALGLIB_SSA_XAUUSD!$Q$2:$Q$1001,"",0)</f>
        <v>4666.9796699999997</v>
      </c>
      <c r="R208">
        <f t="shared" si="86"/>
        <v>1775452200</v>
      </c>
      <c r="S208" t="str">
        <f t="shared" si="87"/>
        <v>XAUUSD</v>
      </c>
      <c r="T208" t="str">
        <f t="shared" si="87"/>
        <v>M5</v>
      </c>
      <c r="U208">
        <f t="shared" si="87"/>
        <v>4673.6899999999996</v>
      </c>
      <c r="V208">
        <f t="shared" si="88"/>
        <v>4663.0100549999997</v>
      </c>
      <c r="W208">
        <f t="shared" si="88"/>
        <v>4654.1591716666662</v>
      </c>
      <c r="X208">
        <f t="shared" si="89"/>
        <v>4671.83583</v>
      </c>
      <c r="Y208">
        <f t="shared" si="89"/>
        <v>4668.6063299999996</v>
      </c>
      <c r="Z208">
        <f t="shared" si="90"/>
        <v>4672.2168816666663</v>
      </c>
      <c r="AA208">
        <f t="shared" si="91"/>
        <v>4673.87482</v>
      </c>
      <c r="AB208">
        <f t="shared" si="92"/>
        <v>4645.6387433333339</v>
      </c>
      <c r="AC208">
        <f t="shared" si="93"/>
        <v>4666.9796699999997</v>
      </c>
      <c r="AF208">
        <f t="shared" si="98"/>
        <v>1775452200</v>
      </c>
      <c r="AG208" t="str">
        <f t="shared" si="99"/>
        <v>XAUUSD</v>
      </c>
      <c r="AH208" t="str">
        <f t="shared" si="100"/>
        <v>M5</v>
      </c>
      <c r="AI208" s="19">
        <f t="shared" si="94"/>
        <v>4673.6899999999996</v>
      </c>
      <c r="AJ208" s="19">
        <f t="shared" si="95"/>
        <v>4663.0100549999997</v>
      </c>
      <c r="AK208" s="19">
        <f t="shared" si="96"/>
        <v>4654.1591716666662</v>
      </c>
      <c r="AL208" s="19">
        <f t="shared" si="101"/>
        <v>8.8508833333335133</v>
      </c>
      <c r="AM208" s="28" t="str">
        <f t="shared" si="97"/>
        <v>Bullish</v>
      </c>
      <c r="AN208" s="28" t="str">
        <f t="shared" si="102"/>
        <v>Bullish</v>
      </c>
      <c r="AO208">
        <f>IF(Z208&lt;&gt;"",Z208,"")</f>
        <v>4672.2168816666663</v>
      </c>
      <c r="AP208">
        <f>IF(AB208&lt;&gt;"",AB208,"")</f>
        <v>4645.6387433333339</v>
      </c>
      <c r="AQ208">
        <f t="shared" si="106"/>
        <v>3</v>
      </c>
      <c r="AR208" s="16">
        <f>IF(SLOPE($AO$194:$AO$205,$AQ$194:$AQ$205)&gt;0,MIN(3,ABS(SLOPE($AO$194:$AO$205,$AQ$194:$AQ$205))),IF(SLOPE($AO$194:$AO$205,$AQ$194:$AQ$205)&lt;-0.5,-0.5,0))</f>
        <v>0.73318749999998545</v>
      </c>
      <c r="AS208" s="16">
        <f>IF(SLOPE($AP$194:$AP$205,$AQ$194:$AQ$205)&lt;0,MAX(-3,-ABS(SLOPE($AP$194:$AP$205,$AQ$194:$AQ$205))),IF(SLOPE($AP$194:$AP$205,$AQ$194:$AQ$205)&gt;0.5,0.5,0))</f>
        <v>0.5</v>
      </c>
      <c r="AT208" s="22">
        <f>($AO$206+(AR208*(AQ208-1)))</f>
        <v>4672.1796949999998</v>
      </c>
      <c r="AU208" s="22">
        <f>($AP$206+(AS208*(AQ208-1)))</f>
        <v>4644.7356200000004</v>
      </c>
      <c r="AV208" s="18">
        <f>IF(AR208&gt;0,AT208+AR208,AT208)</f>
        <v>4672.9128824999998</v>
      </c>
      <c r="AW208" s="18">
        <f>IF(AS208&lt;0,AU208+AS208,AU208)</f>
        <v>4644.7356200000004</v>
      </c>
      <c r="AY208">
        <f t="shared" si="107"/>
        <v>0.69600083333352813</v>
      </c>
      <c r="AZ208">
        <f t="shared" si="108"/>
        <v>-0.9031233333334967</v>
      </c>
      <c r="BB208" s="19">
        <f t="shared" si="103"/>
        <v>1775452200</v>
      </c>
      <c r="BC208" s="19" t="str">
        <f t="shared" si="104"/>
        <v>XAUUSD</v>
      </c>
      <c r="BD208" s="19" t="str">
        <f t="shared" si="105"/>
        <v>M5</v>
      </c>
      <c r="BE208">
        <f>V208</f>
        <v>4663.0100549999997</v>
      </c>
      <c r="BF208">
        <f>W208</f>
        <v>4654.1591716666662</v>
      </c>
      <c r="BG208">
        <f>X208</f>
        <v>4671.83583</v>
      </c>
      <c r="BH208">
        <f>Y208</f>
        <v>4668.6063299999996</v>
      </c>
      <c r="BI208">
        <f t="shared" si="84"/>
        <v>4672.9128824999998</v>
      </c>
      <c r="BJ208">
        <f t="shared" si="85"/>
        <v>4644.7356200000004</v>
      </c>
    </row>
    <row r="209" spans="1:62" x14ac:dyDescent="0.55000000000000004">
      <c r="A209">
        <f>ALGLIB_SSA_XAUUSD!J209</f>
        <v>1775452500</v>
      </c>
      <c r="B209" t="str">
        <f>_xlfn.XLOOKUP($A209,ALGLIB_SSA_XAUUSD!$A$2:$A$1001,ALGLIB_SSA_XAUUSD!$B$2:$B$1001,"",0)</f>
        <v/>
      </c>
      <c r="C209" t="str">
        <f>_xlfn.XLOOKUP($A209,ALGLIB_SSA_XAUUSD!$A$2:$A$1001,ALGLIB_SSA_XAUUSD!$C$2:$C$1001,"",0)</f>
        <v/>
      </c>
      <c r="D209" s="1">
        <f>D206+(D218-D206)*3/12</f>
        <v>4655.9124999999995</v>
      </c>
      <c r="E209" s="1">
        <f>E206+(E218-E206)*3/12</f>
        <v>4663.9260875</v>
      </c>
      <c r="F209" s="1">
        <f>F206+(F218-F206)*3/12</f>
        <v>4654.9778624999999</v>
      </c>
      <c r="G209" s="1">
        <f>G206+(G218-G206)*3/12</f>
        <v>4672.9686624999995</v>
      </c>
      <c r="H209" s="1">
        <f>H206+(H218-H206)*3/12</f>
        <v>4646.5903050000006</v>
      </c>
      <c r="I209" t="str">
        <f>_xlfn.XLOOKUP($A209,ALGLIB_SSA_XAUUSD!$J$2:$J$1001,ALGLIB_SSA_XAUUSD!$K$2:$K$1001,"",0)</f>
        <v>XAUUSD</v>
      </c>
      <c r="J209" t="str">
        <f>_xlfn.XLOOKUP($A209,ALGLIB_SSA_XAUUSD!$J$2:$J$1001,ALGLIB_SSA_XAUUSD!$L$2:$L$1001,"",0)</f>
        <v>M5</v>
      </c>
      <c r="K209">
        <f>_xlfn.XLOOKUP($A209,ALGLIB_SSA_XAUUSD!$J$2:$J$1001,ALGLIB_SSA_XAUUSD!$M$2:$M$1001,"",0)</f>
        <v>4677.46</v>
      </c>
      <c r="L209">
        <f>_xlfn.XLOOKUP($A209,ALGLIB_SSA_XAUUSD!$J$2:$J$1001,ALGLIB_SSA_XAUUSD!$N$2:$N$1001,"",0)</f>
        <v>4672.9606700000004</v>
      </c>
      <c r="M209">
        <f>_xlfn.XLOOKUP($A209,ALGLIB_SSA_XAUUSD!$J$2:$J$1001,ALGLIB_SSA_XAUUSD!$O$2:$O$1001,"",0)</f>
        <v>4670.7834999999995</v>
      </c>
      <c r="N209">
        <f>_xlfn.XLOOKUP($A209,ALGLIB_SSA_XAUUSD!$J$2:$J$1001,ALGLIB_SSA_XAUUSD!$P$2:$P$1001,"",0)</f>
        <v>4675.5013600000002</v>
      </c>
      <c r="O209">
        <f>_xlfn.XLOOKUP($A209,ALGLIB_SSA_XAUUSD!$J$2:$J$1001,ALGLIB_SSA_XAUUSD!$Q$2:$Q$1001,"",0)</f>
        <v>4668.9796800000004</v>
      </c>
      <c r="R209">
        <f t="shared" si="86"/>
        <v>1775452500</v>
      </c>
      <c r="S209" t="str">
        <f t="shared" si="87"/>
        <v>XAUUSD</v>
      </c>
      <c r="T209" t="str">
        <f t="shared" si="87"/>
        <v>M5</v>
      </c>
      <c r="U209">
        <f t="shared" si="87"/>
        <v>4677.46</v>
      </c>
      <c r="V209">
        <f t="shared" si="88"/>
        <v>4663.9260875</v>
      </c>
      <c r="W209">
        <f t="shared" si="88"/>
        <v>4654.9778624999999</v>
      </c>
      <c r="X209">
        <f t="shared" si="89"/>
        <v>4672.9606700000004</v>
      </c>
      <c r="Y209">
        <f t="shared" si="89"/>
        <v>4670.7834999999995</v>
      </c>
      <c r="Z209">
        <f t="shared" si="90"/>
        <v>4672.9686624999995</v>
      </c>
      <c r="AA209">
        <f t="shared" si="91"/>
        <v>4675.5013600000002</v>
      </c>
      <c r="AB209">
        <f t="shared" si="92"/>
        <v>4646.5903050000006</v>
      </c>
      <c r="AC209">
        <f t="shared" si="93"/>
        <v>4668.9796800000004</v>
      </c>
      <c r="AF209">
        <f t="shared" si="98"/>
        <v>1775452500</v>
      </c>
      <c r="AG209" t="str">
        <f t="shared" si="99"/>
        <v>XAUUSD</v>
      </c>
      <c r="AH209" t="str">
        <f t="shared" si="100"/>
        <v>M5</v>
      </c>
      <c r="AI209" s="19">
        <f t="shared" si="94"/>
        <v>4677.46</v>
      </c>
      <c r="AJ209" s="19">
        <f t="shared" si="95"/>
        <v>4663.9260875</v>
      </c>
      <c r="AK209" s="19">
        <f t="shared" si="96"/>
        <v>4654.9778624999999</v>
      </c>
      <c r="AL209" s="19">
        <f t="shared" si="101"/>
        <v>8.9482250000000931</v>
      </c>
      <c r="AM209" s="28" t="str">
        <f t="shared" si="97"/>
        <v>Bullish</v>
      </c>
      <c r="AN209" s="28" t="str">
        <f t="shared" si="102"/>
        <v>Bullish</v>
      </c>
      <c r="AO209">
        <f>IF(Z209&lt;&gt;"",Z209,"")</f>
        <v>4672.9686624999995</v>
      </c>
      <c r="AP209">
        <f>IF(AB209&lt;&gt;"",AB209,"")</f>
        <v>4646.5903050000006</v>
      </c>
      <c r="AQ209">
        <f t="shared" si="106"/>
        <v>4</v>
      </c>
      <c r="AR209" s="16">
        <f>IF(SLOPE($AO$194:$AO$205,$AQ$194:$AQ$205)&gt;0,MIN(3,ABS(SLOPE($AO$194:$AO$205,$AQ$194:$AQ$205))),IF(SLOPE($AO$194:$AO$205,$AQ$194:$AQ$205)&lt;-0.5,-0.5,0))</f>
        <v>0.73318749999998545</v>
      </c>
      <c r="AS209" s="16">
        <f>IF(SLOPE($AP$194:$AP$205,$AQ$194:$AQ$205)&lt;0,MAX(-3,-ABS(SLOPE($AP$194:$AP$205,$AQ$194:$AQ$205))),IF(SLOPE($AP$194:$AP$205,$AQ$194:$AQ$205)&gt;0.5,0.5,0))</f>
        <v>0.5</v>
      </c>
      <c r="AT209" s="22">
        <f>($AO$206+(AR209*(AQ209-1)))</f>
        <v>4672.9128824999998</v>
      </c>
      <c r="AU209" s="22">
        <f>($AP$206+(AS209*(AQ209-1)))</f>
        <v>4645.2356200000004</v>
      </c>
      <c r="AV209" s="18">
        <f>IF(AR209&gt;0,AT209+AR209,AT209)</f>
        <v>4673.6460699999998</v>
      </c>
      <c r="AW209" s="18">
        <f>IF(AS209&lt;0,AU209+AS209,AU209)</f>
        <v>4645.2356200000004</v>
      </c>
      <c r="AY209">
        <f t="shared" si="107"/>
        <v>0.67740750000029948</v>
      </c>
      <c r="AZ209">
        <f t="shared" si="108"/>
        <v>-1.3546850000002451</v>
      </c>
      <c r="BB209" s="19">
        <f t="shared" si="103"/>
        <v>1775452500</v>
      </c>
      <c r="BC209" s="19" t="str">
        <f t="shared" si="104"/>
        <v>XAUUSD</v>
      </c>
      <c r="BD209" s="19" t="str">
        <f t="shared" si="105"/>
        <v>M5</v>
      </c>
      <c r="BE209">
        <f>V209</f>
        <v>4663.9260875</v>
      </c>
      <c r="BF209">
        <f>W209</f>
        <v>4654.9778624999999</v>
      </c>
      <c r="BG209">
        <f>X209</f>
        <v>4672.9606700000004</v>
      </c>
      <c r="BH209">
        <f>Y209</f>
        <v>4670.7834999999995</v>
      </c>
      <c r="BI209">
        <f t="shared" si="84"/>
        <v>4673.6460699999998</v>
      </c>
      <c r="BJ209">
        <f t="shared" si="85"/>
        <v>4645.2356200000004</v>
      </c>
    </row>
    <row r="210" spans="1:62" x14ac:dyDescent="0.55000000000000004">
      <c r="A210">
        <f>ALGLIB_SSA_XAUUSD!J210</f>
        <v>1775452800</v>
      </c>
      <c r="B210" t="str">
        <f>_xlfn.XLOOKUP($A210,ALGLIB_SSA_XAUUSD!$A$2:$A$1001,ALGLIB_SSA_XAUUSD!$B$2:$B$1001,"",0)</f>
        <v/>
      </c>
      <c r="C210" t="str">
        <f>_xlfn.XLOOKUP($A210,ALGLIB_SSA_XAUUSD!$A$2:$A$1001,ALGLIB_SSA_XAUUSD!$C$2:$C$1001,"",0)</f>
        <v/>
      </c>
      <c r="D210" s="1">
        <f>D206+(D218-D206)*4/12</f>
        <v>4657.0266666666666</v>
      </c>
      <c r="E210" s="1">
        <f>E206+(E218-E206)*4/12</f>
        <v>4664.8421200000003</v>
      </c>
      <c r="F210" s="1">
        <f>F206+(F218-F206)*4/12</f>
        <v>4655.7965533333336</v>
      </c>
      <c r="G210" s="1">
        <f>G206+(G218-G206)*4/12</f>
        <v>4673.7204433333336</v>
      </c>
      <c r="H210" s="1">
        <f>H206+(H218-H206)*4/12</f>
        <v>4647.5418666666674</v>
      </c>
      <c r="I210" t="str">
        <f>_xlfn.XLOOKUP($A210,ALGLIB_SSA_XAUUSD!$J$2:$J$1001,ALGLIB_SSA_XAUUSD!$K$2:$K$1001,"",0)</f>
        <v>XAUUSD</v>
      </c>
      <c r="J210" t="str">
        <f>_xlfn.XLOOKUP($A210,ALGLIB_SSA_XAUUSD!$J$2:$J$1001,ALGLIB_SSA_XAUUSD!$L$2:$L$1001,"",0)</f>
        <v>M5</v>
      </c>
      <c r="K210">
        <f>_xlfn.XLOOKUP($A210,ALGLIB_SSA_XAUUSD!$J$2:$J$1001,ALGLIB_SSA_XAUUSD!$M$2:$M$1001,"",0)</f>
        <v>4673.74</v>
      </c>
      <c r="L210">
        <f>_xlfn.XLOOKUP($A210,ALGLIB_SSA_XAUUSD!$J$2:$J$1001,ALGLIB_SSA_XAUUSD!$N$2:$N$1001,"",0)</f>
        <v>4672.5544099999997</v>
      </c>
      <c r="M210">
        <f>_xlfn.XLOOKUP($A210,ALGLIB_SSA_XAUUSD!$J$2:$J$1001,ALGLIB_SSA_XAUUSD!$O$2:$O$1001,"",0)</f>
        <v>4671.6689500000002</v>
      </c>
      <c r="N210">
        <f>_xlfn.XLOOKUP($A210,ALGLIB_SSA_XAUUSD!$J$2:$J$1001,ALGLIB_SSA_XAUUSD!$P$2:$P$1001,"",0)</f>
        <v>4675.6082299999998</v>
      </c>
      <c r="O210">
        <f>_xlfn.XLOOKUP($A210,ALGLIB_SSA_XAUUSD!$J$2:$J$1001,ALGLIB_SSA_XAUUSD!$Q$2:$Q$1001,"",0)</f>
        <v>4669.5083100000002</v>
      </c>
      <c r="R210">
        <f t="shared" si="86"/>
        <v>1775452800</v>
      </c>
      <c r="S210" t="str">
        <f t="shared" si="87"/>
        <v>XAUUSD</v>
      </c>
      <c r="T210" t="str">
        <f t="shared" si="87"/>
        <v>M5</v>
      </c>
      <c r="U210">
        <f t="shared" si="87"/>
        <v>4673.74</v>
      </c>
      <c r="V210">
        <f t="shared" si="88"/>
        <v>4664.8421200000003</v>
      </c>
      <c r="W210">
        <f t="shared" si="88"/>
        <v>4655.7965533333336</v>
      </c>
      <c r="X210">
        <f t="shared" si="89"/>
        <v>4672.5544099999997</v>
      </c>
      <c r="Y210">
        <f t="shared" si="89"/>
        <v>4671.6689500000002</v>
      </c>
      <c r="Z210">
        <f t="shared" si="90"/>
        <v>4673.7204433333336</v>
      </c>
      <c r="AA210">
        <f t="shared" si="91"/>
        <v>4675.6082299999998</v>
      </c>
      <c r="AB210">
        <f t="shared" si="92"/>
        <v>4647.5418666666674</v>
      </c>
      <c r="AC210">
        <f t="shared" si="93"/>
        <v>4669.5083100000002</v>
      </c>
      <c r="AF210">
        <f t="shared" si="98"/>
        <v>1775452800</v>
      </c>
      <c r="AG210" t="str">
        <f t="shared" si="99"/>
        <v>XAUUSD</v>
      </c>
      <c r="AH210" t="str">
        <f t="shared" si="100"/>
        <v>M5</v>
      </c>
      <c r="AI210" s="19">
        <f t="shared" si="94"/>
        <v>4673.74</v>
      </c>
      <c r="AJ210" s="19">
        <f t="shared" si="95"/>
        <v>4664.8421200000003</v>
      </c>
      <c r="AK210" s="19">
        <f t="shared" si="96"/>
        <v>4655.7965533333336</v>
      </c>
      <c r="AL210" s="19">
        <f t="shared" si="101"/>
        <v>9.045566666666673</v>
      </c>
      <c r="AM210" s="28" t="str">
        <f t="shared" si="97"/>
        <v>Bullish</v>
      </c>
      <c r="AN210" s="28" t="str">
        <f t="shared" si="102"/>
        <v>Bullish</v>
      </c>
      <c r="AO210">
        <f>IF(Z210&lt;&gt;"",Z210,"")</f>
        <v>4673.7204433333336</v>
      </c>
      <c r="AP210">
        <f>IF(AB210&lt;&gt;"",AB210,"")</f>
        <v>4647.5418666666674</v>
      </c>
      <c r="AQ210">
        <f t="shared" si="106"/>
        <v>5</v>
      </c>
      <c r="AR210" s="16">
        <f>IF(SLOPE($AO$194:$AO$205,$AQ$194:$AQ$205)&gt;0,MIN(3,ABS(SLOPE($AO$194:$AO$205,$AQ$194:$AQ$205))),IF(SLOPE($AO$194:$AO$205,$AQ$194:$AQ$205)&lt;-0.5,-0.5,0))</f>
        <v>0.73318749999998545</v>
      </c>
      <c r="AS210" s="16">
        <f>IF(SLOPE($AP$194:$AP$205,$AQ$194:$AQ$205)&lt;0,MAX(-3,-ABS(SLOPE($AP$194:$AP$205,$AQ$194:$AQ$205))),IF(SLOPE($AP$194:$AP$205,$AQ$194:$AQ$205)&gt;0.5,0.5,0))</f>
        <v>0.5</v>
      </c>
      <c r="AT210" s="22">
        <f>($AO$206+(AR210*(AQ210-1)))</f>
        <v>4673.6460699999998</v>
      </c>
      <c r="AU210" s="22">
        <f>($AP$206+(AS210*(AQ210-1)))</f>
        <v>4645.7356200000004</v>
      </c>
      <c r="AV210" s="18">
        <f>IF(AR210&gt;0,AT210+AR210,AT210)</f>
        <v>4674.3792574999998</v>
      </c>
      <c r="AW210" s="18">
        <f>IF(AS210&lt;0,AU210+AS210,AU210)</f>
        <v>4645.7356200000004</v>
      </c>
      <c r="AY210">
        <f t="shared" si="107"/>
        <v>0.65881416666616133</v>
      </c>
      <c r="AZ210">
        <f t="shared" si="108"/>
        <v>-1.8062466666669934</v>
      </c>
      <c r="BB210" s="19">
        <f t="shared" si="103"/>
        <v>1775452800</v>
      </c>
      <c r="BC210" s="19" t="str">
        <f t="shared" si="104"/>
        <v>XAUUSD</v>
      </c>
      <c r="BD210" s="19" t="str">
        <f t="shared" si="105"/>
        <v>M5</v>
      </c>
      <c r="BE210">
        <f>V210</f>
        <v>4664.8421200000003</v>
      </c>
      <c r="BF210">
        <f>W210</f>
        <v>4655.7965533333336</v>
      </c>
      <c r="BG210">
        <f>X210</f>
        <v>4672.5544099999997</v>
      </c>
      <c r="BH210">
        <f>Y210</f>
        <v>4671.6689500000002</v>
      </c>
      <c r="BI210">
        <f t="shared" si="84"/>
        <v>4674.3792574999998</v>
      </c>
      <c r="BJ210">
        <f t="shared" si="85"/>
        <v>4645.7356200000004</v>
      </c>
    </row>
    <row r="211" spans="1:62" x14ac:dyDescent="0.55000000000000004">
      <c r="A211">
        <f>ALGLIB_SSA_XAUUSD!J211</f>
        <v>1775453100</v>
      </c>
      <c r="B211" t="str">
        <f>_xlfn.XLOOKUP($A211,ALGLIB_SSA_XAUUSD!$A$2:$A$1001,ALGLIB_SSA_XAUUSD!$B$2:$B$1001,"",0)</f>
        <v/>
      </c>
      <c r="C211" t="str">
        <f>_xlfn.XLOOKUP($A211,ALGLIB_SSA_XAUUSD!$A$2:$A$1001,ALGLIB_SSA_XAUUSD!$C$2:$C$1001,"",0)</f>
        <v/>
      </c>
      <c r="D211" s="1">
        <f>D206+(D218-D206)*5/12</f>
        <v>4658.1408333333329</v>
      </c>
      <c r="E211" s="1">
        <f>E206+(E218-E206)*5/12</f>
        <v>4665.7581524999996</v>
      </c>
      <c r="F211" s="1">
        <f>F206+(F218-F206)*5/12</f>
        <v>4656.6152441666663</v>
      </c>
      <c r="G211" s="1">
        <f>G206+(G218-G206)*5/12</f>
        <v>4674.4722241666668</v>
      </c>
      <c r="H211" s="1">
        <f>H206+(H218-H206)*5/12</f>
        <v>4648.4934283333341</v>
      </c>
      <c r="I211" t="str">
        <f>_xlfn.XLOOKUP($A211,ALGLIB_SSA_XAUUSD!$J$2:$J$1001,ALGLIB_SSA_XAUUSD!$K$2:$K$1001,"",0)</f>
        <v>XAUUSD</v>
      </c>
      <c r="J211" t="str">
        <f>_xlfn.XLOOKUP($A211,ALGLIB_SSA_XAUUSD!$J$2:$J$1001,ALGLIB_SSA_XAUUSD!$L$2:$L$1001,"",0)</f>
        <v>M5</v>
      </c>
      <c r="K211">
        <f>_xlfn.XLOOKUP($A211,ALGLIB_SSA_XAUUSD!$J$2:$J$1001,ALGLIB_SSA_XAUUSD!$M$2:$M$1001,"",0)</f>
        <v>4667.3</v>
      </c>
      <c r="L211">
        <f>_xlfn.XLOOKUP($A211,ALGLIB_SSA_XAUUSD!$J$2:$J$1001,ALGLIB_SSA_XAUUSD!$N$2:$N$1001,"",0)</f>
        <v>4670.9160599999996</v>
      </c>
      <c r="M211">
        <f>_xlfn.XLOOKUP($A211,ALGLIB_SSA_XAUUSD!$J$2:$J$1001,ALGLIB_SSA_XAUUSD!$O$2:$O$1001,"",0)</f>
        <v>4671.2924999999996</v>
      </c>
      <c r="N211">
        <f>_xlfn.XLOOKUP($A211,ALGLIB_SSA_XAUUSD!$J$2:$J$1001,ALGLIB_SSA_XAUUSD!$P$2:$P$1001,"",0)</f>
        <v>4674.3608999999997</v>
      </c>
      <c r="O211">
        <f>_xlfn.XLOOKUP($A211,ALGLIB_SSA_XAUUSD!$J$2:$J$1001,ALGLIB_SSA_XAUUSD!$Q$2:$Q$1001,"",0)</f>
        <v>4668.69985</v>
      </c>
      <c r="R211">
        <f t="shared" si="86"/>
        <v>1775453100</v>
      </c>
      <c r="S211" t="str">
        <f t="shared" si="87"/>
        <v>XAUUSD</v>
      </c>
      <c r="T211" t="str">
        <f t="shared" si="87"/>
        <v>M5</v>
      </c>
      <c r="U211">
        <f t="shared" si="87"/>
        <v>4667.3</v>
      </c>
      <c r="V211">
        <f t="shared" si="88"/>
        <v>4665.7581524999996</v>
      </c>
      <c r="W211">
        <f t="shared" si="88"/>
        <v>4656.6152441666663</v>
      </c>
      <c r="X211">
        <f t="shared" si="89"/>
        <v>4670.9160599999996</v>
      </c>
      <c r="Y211">
        <f t="shared" si="89"/>
        <v>4671.2924999999996</v>
      </c>
      <c r="Z211">
        <f t="shared" si="90"/>
        <v>4674.4722241666668</v>
      </c>
      <c r="AA211">
        <f t="shared" si="91"/>
        <v>4674.3608999999997</v>
      </c>
      <c r="AB211">
        <f t="shared" si="92"/>
        <v>4648.4934283333341</v>
      </c>
      <c r="AC211">
        <f t="shared" si="93"/>
        <v>4668.69985</v>
      </c>
      <c r="AF211">
        <f t="shared" si="98"/>
        <v>1775453100</v>
      </c>
      <c r="AG211" t="str">
        <f t="shared" si="99"/>
        <v>XAUUSD</v>
      </c>
      <c r="AH211" t="str">
        <f t="shared" si="100"/>
        <v>M5</v>
      </c>
      <c r="AI211" s="19">
        <f t="shared" si="94"/>
        <v>4667.3</v>
      </c>
      <c r="AJ211" s="19">
        <f t="shared" si="95"/>
        <v>4665.7581524999996</v>
      </c>
      <c r="AK211" s="19">
        <f t="shared" si="96"/>
        <v>4656.6152441666663</v>
      </c>
      <c r="AL211" s="19">
        <f t="shared" si="101"/>
        <v>9.1429083333332528</v>
      </c>
      <c r="AM211" s="28" t="str">
        <f t="shared" si="97"/>
        <v>Bullish</v>
      </c>
      <c r="AN211" s="28" t="str">
        <f t="shared" si="102"/>
        <v>Bullish</v>
      </c>
      <c r="AO211">
        <f>IF(Z211&lt;&gt;"",Z211,"")</f>
        <v>4674.4722241666668</v>
      </c>
      <c r="AP211">
        <f>IF(AB211&lt;&gt;"",AB211,"")</f>
        <v>4648.4934283333341</v>
      </c>
      <c r="AQ211">
        <f t="shared" si="106"/>
        <v>6</v>
      </c>
      <c r="AR211" s="16">
        <f>IF(SLOPE($AO$194:$AO$205,$AQ$194:$AQ$205)&gt;0,MIN(3,ABS(SLOPE($AO$194:$AO$205,$AQ$194:$AQ$205))),IF(SLOPE($AO$194:$AO$205,$AQ$194:$AQ$205)&lt;-0.5,-0.5,0))</f>
        <v>0.73318749999998545</v>
      </c>
      <c r="AS211" s="16">
        <f>IF(SLOPE($AP$194:$AP$205,$AQ$194:$AQ$205)&lt;0,MAX(-3,-ABS(SLOPE($AP$194:$AP$205,$AQ$194:$AQ$205))),IF(SLOPE($AP$194:$AP$205,$AQ$194:$AQ$205)&gt;0.5,0.5,0))</f>
        <v>0.5</v>
      </c>
      <c r="AT211" s="22">
        <f>($AO$206+(AR211*(AQ211-1)))</f>
        <v>4674.3792574999998</v>
      </c>
      <c r="AU211" s="22">
        <f>($AP$206+(AS211*(AQ211-1)))</f>
        <v>4646.2356200000004</v>
      </c>
      <c r="AV211" s="18">
        <f>IF(AR211&gt;0,AT211+AR211,AT211)</f>
        <v>4675.1124449999998</v>
      </c>
      <c r="AW211" s="18">
        <f>IF(AS211&lt;0,AU211+AS211,AU211)</f>
        <v>4646.2356200000004</v>
      </c>
      <c r="AY211">
        <f t="shared" si="107"/>
        <v>0.64022083333293267</v>
      </c>
      <c r="AZ211">
        <f t="shared" si="108"/>
        <v>-2.2578083333337418</v>
      </c>
      <c r="BB211" s="19">
        <f t="shared" si="103"/>
        <v>1775453100</v>
      </c>
      <c r="BC211" s="19" t="str">
        <f t="shared" si="104"/>
        <v>XAUUSD</v>
      </c>
      <c r="BD211" s="19" t="str">
        <f t="shared" si="105"/>
        <v>M5</v>
      </c>
      <c r="BE211">
        <f>V211</f>
        <v>4665.7581524999996</v>
      </c>
      <c r="BF211">
        <f>W211</f>
        <v>4656.6152441666663</v>
      </c>
      <c r="BG211">
        <f>X211</f>
        <v>4670.9160599999996</v>
      </c>
      <c r="BH211">
        <f>Y211</f>
        <v>4671.2924999999996</v>
      </c>
      <c r="BI211">
        <f t="shared" si="84"/>
        <v>4675.1124449999998</v>
      </c>
      <c r="BJ211">
        <f t="shared" si="85"/>
        <v>4646.2356200000004</v>
      </c>
    </row>
    <row r="212" spans="1:62" x14ac:dyDescent="0.55000000000000004">
      <c r="A212">
        <f>ALGLIB_SSA_XAUUSD!J212</f>
        <v>1775453400</v>
      </c>
      <c r="B212" t="str">
        <f>_xlfn.XLOOKUP($A212,ALGLIB_SSA_XAUUSD!$A$2:$A$1001,ALGLIB_SSA_XAUUSD!$B$2:$B$1001,"",0)</f>
        <v/>
      </c>
      <c r="C212" t="str">
        <f>_xlfn.XLOOKUP($A212,ALGLIB_SSA_XAUUSD!$A$2:$A$1001,ALGLIB_SSA_XAUUSD!$C$2:$C$1001,"",0)</f>
        <v/>
      </c>
      <c r="D212" s="1">
        <f>D206+(D218-D206)*6/12</f>
        <v>4659.2549999999992</v>
      </c>
      <c r="E212" s="1">
        <f>E206+(E218-E206)*6/12</f>
        <v>4666.6741849999999</v>
      </c>
      <c r="F212" s="1">
        <f>F206+(F218-F206)*6/12</f>
        <v>4657.433935</v>
      </c>
      <c r="G212" s="1">
        <f>G206+(G218-G206)*6/12</f>
        <v>4675.224005</v>
      </c>
      <c r="H212" s="1">
        <f>H206+(H218-H206)*6/12</f>
        <v>4649.44499</v>
      </c>
      <c r="I212" t="str">
        <f>_xlfn.XLOOKUP($A212,ALGLIB_SSA_XAUUSD!$J$2:$J$1001,ALGLIB_SSA_XAUUSD!$K$2:$K$1001,"",0)</f>
        <v>XAUUSD</v>
      </c>
      <c r="J212" t="str">
        <f>_xlfn.XLOOKUP($A212,ALGLIB_SSA_XAUUSD!$J$2:$J$1001,ALGLIB_SSA_XAUUSD!$L$2:$L$1001,"",0)</f>
        <v>M5</v>
      </c>
      <c r="K212">
        <f>_xlfn.XLOOKUP($A212,ALGLIB_SSA_XAUUSD!$J$2:$J$1001,ALGLIB_SSA_XAUUSD!$M$2:$M$1001,"",0)</f>
        <v>4667.47</v>
      </c>
      <c r="L212">
        <f>_xlfn.XLOOKUP($A212,ALGLIB_SSA_XAUUSD!$J$2:$J$1001,ALGLIB_SSA_XAUUSD!$N$2:$N$1001,"",0)</f>
        <v>4668.5599499999998</v>
      </c>
      <c r="M212">
        <f>_xlfn.XLOOKUP($A212,ALGLIB_SSA_XAUUSD!$J$2:$J$1001,ALGLIB_SSA_XAUUSD!$O$2:$O$1001,"",0)</f>
        <v>4669.92623</v>
      </c>
      <c r="N212">
        <f>_xlfn.XLOOKUP($A212,ALGLIB_SSA_XAUUSD!$J$2:$J$1001,ALGLIB_SSA_XAUUSD!$P$2:$P$1001,"",0)</f>
        <v>4672.2420099999999</v>
      </c>
      <c r="O212">
        <f>_xlfn.XLOOKUP($A212,ALGLIB_SSA_XAUUSD!$J$2:$J$1001,ALGLIB_SSA_XAUUSD!$Q$2:$Q$1001,"",0)</f>
        <v>4666.7853100000002</v>
      </c>
      <c r="R212">
        <f t="shared" si="86"/>
        <v>1775453400</v>
      </c>
      <c r="S212" t="str">
        <f t="shared" si="87"/>
        <v>XAUUSD</v>
      </c>
      <c r="T212" t="str">
        <f t="shared" si="87"/>
        <v>M5</v>
      </c>
      <c r="U212">
        <f t="shared" si="87"/>
        <v>4667.47</v>
      </c>
      <c r="V212">
        <f t="shared" si="88"/>
        <v>4666.6741849999999</v>
      </c>
      <c r="W212">
        <f t="shared" si="88"/>
        <v>4657.433935</v>
      </c>
      <c r="X212">
        <f t="shared" si="89"/>
        <v>4668.5599499999998</v>
      </c>
      <c r="Y212">
        <f t="shared" si="89"/>
        <v>4669.92623</v>
      </c>
      <c r="Z212">
        <f t="shared" si="90"/>
        <v>4675.224005</v>
      </c>
      <c r="AA212">
        <f t="shared" si="91"/>
        <v>4672.2420099999999</v>
      </c>
      <c r="AB212">
        <f t="shared" si="92"/>
        <v>4649.44499</v>
      </c>
      <c r="AC212">
        <f t="shared" si="93"/>
        <v>4666.7853100000002</v>
      </c>
      <c r="AF212">
        <f t="shared" si="98"/>
        <v>1775453400</v>
      </c>
      <c r="AG212" t="str">
        <f t="shared" si="99"/>
        <v>XAUUSD</v>
      </c>
      <c r="AH212" t="str">
        <f t="shared" si="100"/>
        <v>M5</v>
      </c>
      <c r="AI212" s="19">
        <f t="shared" si="94"/>
        <v>4667.47</v>
      </c>
      <c r="AJ212" s="19">
        <f t="shared" si="95"/>
        <v>4666.6741849999999</v>
      </c>
      <c r="AK212" s="19">
        <f t="shared" si="96"/>
        <v>4657.433935</v>
      </c>
      <c r="AL212" s="19">
        <f t="shared" si="101"/>
        <v>9.2402499999998327</v>
      </c>
      <c r="AM212" s="28" t="str">
        <f t="shared" si="97"/>
        <v>Bullish</v>
      </c>
      <c r="AN212" s="28" t="str">
        <f t="shared" si="102"/>
        <v>Bullish</v>
      </c>
      <c r="AO212">
        <f>IF(Z212&lt;&gt;"",Z212,"")</f>
        <v>4675.224005</v>
      </c>
      <c r="AP212">
        <f>IF(AB212&lt;&gt;"",AB212,"")</f>
        <v>4649.44499</v>
      </c>
      <c r="AQ212">
        <f t="shared" si="106"/>
        <v>7</v>
      </c>
      <c r="AR212" s="16">
        <f>IF(SLOPE($AO$194:$AO$205,$AQ$194:$AQ$205)&gt;0,MIN(3,ABS(SLOPE($AO$194:$AO$205,$AQ$194:$AQ$205))),IF(SLOPE($AO$194:$AO$205,$AQ$194:$AQ$205)&lt;-0.5,-0.5,0))</f>
        <v>0.73318749999998545</v>
      </c>
      <c r="AS212" s="16">
        <f>IF(SLOPE($AP$194:$AP$205,$AQ$194:$AQ$205)&lt;0,MAX(-3,-ABS(SLOPE($AP$194:$AP$205,$AQ$194:$AQ$205))),IF(SLOPE($AP$194:$AP$205,$AQ$194:$AQ$205)&gt;0.5,0.5,0))</f>
        <v>0.5</v>
      </c>
      <c r="AT212" s="22">
        <f>($AO$206+(AR212*(AQ212-1)))</f>
        <v>4675.1124449999998</v>
      </c>
      <c r="AU212" s="22">
        <f>($AP$206+(AS212*(AQ212-1)))</f>
        <v>4646.7356200000004</v>
      </c>
      <c r="AV212" s="18">
        <f>IF(AR212&gt;0,AT212+AR212,AT212)</f>
        <v>4675.8456324999997</v>
      </c>
      <c r="AW212" s="18">
        <f>IF(AS212&lt;0,AU212+AS212,AU212)</f>
        <v>4646.7356200000004</v>
      </c>
      <c r="AY212">
        <f t="shared" si="107"/>
        <v>0.62162749999970401</v>
      </c>
      <c r="AZ212">
        <f t="shared" si="108"/>
        <v>-2.7093699999995806</v>
      </c>
      <c r="BB212" s="19">
        <f t="shared" si="103"/>
        <v>1775453400</v>
      </c>
      <c r="BC212" s="19" t="str">
        <f t="shared" si="104"/>
        <v>XAUUSD</v>
      </c>
      <c r="BD212" s="19" t="str">
        <f t="shared" si="105"/>
        <v>M5</v>
      </c>
      <c r="BE212">
        <f>V212</f>
        <v>4666.6741849999999</v>
      </c>
      <c r="BF212">
        <f>W212</f>
        <v>4657.433935</v>
      </c>
      <c r="BG212">
        <f>X212</f>
        <v>4668.5599499999998</v>
      </c>
      <c r="BH212">
        <f>Y212</f>
        <v>4669.92623</v>
      </c>
      <c r="BI212">
        <f t="shared" ref="BI212:BI275" si="109">AV212</f>
        <v>4675.8456324999997</v>
      </c>
      <c r="BJ212">
        <f t="shared" ref="BJ212:BJ275" si="110">AW212</f>
        <v>4646.7356200000004</v>
      </c>
    </row>
    <row r="213" spans="1:62" x14ac:dyDescent="0.55000000000000004">
      <c r="A213">
        <f>ALGLIB_SSA_XAUUSD!J213</f>
        <v>1775453700</v>
      </c>
      <c r="B213" t="str">
        <f>_xlfn.XLOOKUP($A213,ALGLIB_SSA_XAUUSD!$A$2:$A$1001,ALGLIB_SSA_XAUUSD!$B$2:$B$1001,"",0)</f>
        <v/>
      </c>
      <c r="C213" t="str">
        <f>_xlfn.XLOOKUP($A213,ALGLIB_SSA_XAUUSD!$A$2:$A$1001,ALGLIB_SSA_XAUUSD!$C$2:$C$1001,"",0)</f>
        <v/>
      </c>
      <c r="D213" s="1">
        <f>D206+(D218-D206)*7/12</f>
        <v>4660.3691666666664</v>
      </c>
      <c r="E213" s="1">
        <f>E206+(E218-E206)*7/12</f>
        <v>4667.5902175000001</v>
      </c>
      <c r="F213" s="1">
        <f>F206+(F218-F206)*7/12</f>
        <v>4658.2526258333337</v>
      </c>
      <c r="G213" s="1">
        <f>G206+(G218-G206)*7/12</f>
        <v>4675.9757858333332</v>
      </c>
      <c r="H213" s="1">
        <f>H206+(H218-H206)*7/12</f>
        <v>4650.3965516666667</v>
      </c>
      <c r="I213" t="str">
        <f>_xlfn.XLOOKUP($A213,ALGLIB_SSA_XAUUSD!$J$2:$J$1001,ALGLIB_SSA_XAUUSD!$K$2:$K$1001,"",0)</f>
        <v>XAUUSD</v>
      </c>
      <c r="J213" t="str">
        <f>_xlfn.XLOOKUP($A213,ALGLIB_SSA_XAUUSD!$J$2:$J$1001,ALGLIB_SSA_XAUUSD!$L$2:$L$1001,"",0)</f>
        <v>M5</v>
      </c>
      <c r="K213">
        <f>_xlfn.XLOOKUP($A213,ALGLIB_SSA_XAUUSD!$J$2:$J$1001,ALGLIB_SSA_XAUUSD!$M$2:$M$1001,"",0)</f>
        <v>4665.83</v>
      </c>
      <c r="L213">
        <f>_xlfn.XLOOKUP($A213,ALGLIB_SSA_XAUUSD!$J$2:$J$1001,ALGLIB_SSA_XAUUSD!$N$2:$N$1001,"",0)</f>
        <v>4665.8797699999996</v>
      </c>
      <c r="M213">
        <f>_xlfn.XLOOKUP($A213,ALGLIB_SSA_XAUUSD!$J$2:$J$1001,ALGLIB_SSA_XAUUSD!$O$2:$O$1001,"",0)</f>
        <v>4667.9030000000002</v>
      </c>
      <c r="N213">
        <f>_xlfn.XLOOKUP($A213,ALGLIB_SSA_XAUUSD!$J$2:$J$1001,ALGLIB_SSA_XAUUSD!$P$2:$P$1001,"",0)</f>
        <v>4669.7848899999999</v>
      </c>
      <c r="O213">
        <f>_xlfn.XLOOKUP($A213,ALGLIB_SSA_XAUUSD!$J$2:$J$1001,ALGLIB_SSA_XAUUSD!$Q$2:$Q$1001,"",0)</f>
        <v>4664.1510200000002</v>
      </c>
      <c r="R213">
        <f t="shared" si="86"/>
        <v>1775453700</v>
      </c>
      <c r="S213" t="str">
        <f t="shared" si="87"/>
        <v>XAUUSD</v>
      </c>
      <c r="T213" t="str">
        <f t="shared" si="87"/>
        <v>M5</v>
      </c>
      <c r="U213">
        <f t="shared" si="87"/>
        <v>4665.83</v>
      </c>
      <c r="V213">
        <f t="shared" si="88"/>
        <v>4667.5902175000001</v>
      </c>
      <c r="W213">
        <f t="shared" si="88"/>
        <v>4658.2526258333337</v>
      </c>
      <c r="X213">
        <f t="shared" si="89"/>
        <v>4665.8797699999996</v>
      </c>
      <c r="Y213">
        <f t="shared" si="89"/>
        <v>4667.9030000000002</v>
      </c>
      <c r="Z213">
        <f t="shared" si="90"/>
        <v>4675.9757858333332</v>
      </c>
      <c r="AA213">
        <f t="shared" si="91"/>
        <v>4669.7848899999999</v>
      </c>
      <c r="AB213">
        <f t="shared" si="92"/>
        <v>4650.3965516666667</v>
      </c>
      <c r="AC213">
        <f t="shared" si="93"/>
        <v>4664.1510200000002</v>
      </c>
      <c r="AF213">
        <f t="shared" si="98"/>
        <v>1775453700</v>
      </c>
      <c r="AG213" t="str">
        <f t="shared" si="99"/>
        <v>XAUUSD</v>
      </c>
      <c r="AH213" t="str">
        <f t="shared" si="100"/>
        <v>M5</v>
      </c>
      <c r="AI213" s="19">
        <f t="shared" si="94"/>
        <v>4665.83</v>
      </c>
      <c r="AJ213" s="19">
        <f t="shared" si="95"/>
        <v>4667.5902175000001</v>
      </c>
      <c r="AK213" s="19">
        <f t="shared" si="96"/>
        <v>4658.2526258333337</v>
      </c>
      <c r="AL213" s="19">
        <f t="shared" si="101"/>
        <v>9.3375916666664125</v>
      </c>
      <c r="AM213" s="28" t="str">
        <f t="shared" si="97"/>
        <v>Bullish</v>
      </c>
      <c r="AN213" s="28" t="str">
        <f t="shared" si="102"/>
        <v>Bullish</v>
      </c>
      <c r="AO213">
        <f>IF(Z213&lt;&gt;"",Z213,"")</f>
        <v>4675.9757858333332</v>
      </c>
      <c r="AP213">
        <f>IF(AB213&lt;&gt;"",AB213,"")</f>
        <v>4650.3965516666667</v>
      </c>
      <c r="AQ213">
        <f t="shared" si="106"/>
        <v>8</v>
      </c>
      <c r="AR213" s="16">
        <f>IF(SLOPE($AO$194:$AO$205,$AQ$194:$AQ$205)&gt;0,MIN(3,ABS(SLOPE($AO$194:$AO$205,$AQ$194:$AQ$205))),IF(SLOPE($AO$194:$AO$205,$AQ$194:$AQ$205)&lt;-0.5,-0.5,0))</f>
        <v>0.73318749999998545</v>
      </c>
      <c r="AS213" s="16">
        <f>IF(SLOPE($AP$194:$AP$205,$AQ$194:$AQ$205)&lt;0,MAX(-3,-ABS(SLOPE($AP$194:$AP$205,$AQ$194:$AQ$205))),IF(SLOPE($AP$194:$AP$205,$AQ$194:$AQ$205)&gt;0.5,0.5,0))</f>
        <v>0.5</v>
      </c>
      <c r="AT213" s="22">
        <f>($AO$206+(AR213*(AQ213-1)))</f>
        <v>4675.8456324999997</v>
      </c>
      <c r="AU213" s="22">
        <f>($AP$206+(AS213*(AQ213-1)))</f>
        <v>4647.2356200000004</v>
      </c>
      <c r="AV213" s="18">
        <f>IF(AR213&gt;0,AT213+AR213,AT213)</f>
        <v>4676.5788199999997</v>
      </c>
      <c r="AW213" s="18">
        <f>IF(AS213&lt;0,AU213+AS213,AU213)</f>
        <v>4647.2356200000004</v>
      </c>
      <c r="AY213">
        <f t="shared" si="107"/>
        <v>0.60303416666647536</v>
      </c>
      <c r="AZ213">
        <f t="shared" si="108"/>
        <v>-3.160931666666329</v>
      </c>
      <c r="BB213" s="19">
        <f t="shared" si="103"/>
        <v>1775453700</v>
      </c>
      <c r="BC213" s="19" t="str">
        <f t="shared" si="104"/>
        <v>XAUUSD</v>
      </c>
      <c r="BD213" s="19" t="str">
        <f t="shared" si="105"/>
        <v>M5</v>
      </c>
      <c r="BE213">
        <f>V213</f>
        <v>4667.5902175000001</v>
      </c>
      <c r="BF213">
        <f>W213</f>
        <v>4658.2526258333337</v>
      </c>
      <c r="BG213">
        <f>X213</f>
        <v>4665.8797699999996</v>
      </c>
      <c r="BH213">
        <f>Y213</f>
        <v>4667.9030000000002</v>
      </c>
      <c r="BI213">
        <f t="shared" si="109"/>
        <v>4676.5788199999997</v>
      </c>
      <c r="BJ213">
        <f t="shared" si="110"/>
        <v>4647.2356200000004</v>
      </c>
    </row>
    <row r="214" spans="1:62" x14ac:dyDescent="0.55000000000000004">
      <c r="A214">
        <f>ALGLIB_SSA_XAUUSD!J214</f>
        <v>1775454000</v>
      </c>
      <c r="B214" t="str">
        <f>_xlfn.XLOOKUP($A214,ALGLIB_SSA_XAUUSD!$A$2:$A$1001,ALGLIB_SSA_XAUUSD!$B$2:$B$1001,"",0)</f>
        <v/>
      </c>
      <c r="C214" t="str">
        <f>_xlfn.XLOOKUP($A214,ALGLIB_SSA_XAUUSD!$A$2:$A$1001,ALGLIB_SSA_XAUUSD!$C$2:$C$1001,"",0)</f>
        <v/>
      </c>
      <c r="D214" s="1">
        <f>D206+(D218-D206)*8/12</f>
        <v>4661.4833333333327</v>
      </c>
      <c r="E214" s="1">
        <f>E206+(E218-E206)*8/12</f>
        <v>4668.5062499999995</v>
      </c>
      <c r="F214" s="1">
        <f>F206+(F218-F206)*8/12</f>
        <v>4659.0713166666665</v>
      </c>
      <c r="G214" s="1">
        <f>G206+(G218-G206)*8/12</f>
        <v>4676.7275666666665</v>
      </c>
      <c r="H214" s="1">
        <f>H206+(H218-H206)*8/12</f>
        <v>4651.3481133333335</v>
      </c>
      <c r="I214" t="str">
        <f>_xlfn.XLOOKUP($A214,ALGLIB_SSA_XAUUSD!$J$2:$J$1001,ALGLIB_SSA_XAUUSD!$K$2:$K$1001,"",0)</f>
        <v>XAUUSD</v>
      </c>
      <c r="J214" t="str">
        <f>_xlfn.XLOOKUP($A214,ALGLIB_SSA_XAUUSD!$J$2:$J$1001,ALGLIB_SSA_XAUUSD!$L$2:$L$1001,"",0)</f>
        <v>M5</v>
      </c>
      <c r="K214">
        <f>_xlfn.XLOOKUP($A214,ALGLIB_SSA_XAUUSD!$J$2:$J$1001,ALGLIB_SSA_XAUUSD!$M$2:$M$1001,"",0)</f>
        <v>4661.57</v>
      </c>
      <c r="L214">
        <f>_xlfn.XLOOKUP($A214,ALGLIB_SSA_XAUUSD!$J$2:$J$1001,ALGLIB_SSA_XAUUSD!$N$2:$N$1001,"",0)</f>
        <v>4663.2718400000003</v>
      </c>
      <c r="M214">
        <f>_xlfn.XLOOKUP($A214,ALGLIB_SSA_XAUUSD!$J$2:$J$1001,ALGLIB_SSA_XAUUSD!$O$2:$O$1001,"",0)</f>
        <v>4665.5874199999998</v>
      </c>
      <c r="N214">
        <f>_xlfn.XLOOKUP($A214,ALGLIB_SSA_XAUUSD!$J$2:$J$1001,ALGLIB_SSA_XAUUSD!$P$2:$P$1001,"",0)</f>
        <v>4667.3908799999999</v>
      </c>
      <c r="O214">
        <f>_xlfn.XLOOKUP($A214,ALGLIB_SSA_XAUUSD!$J$2:$J$1001,ALGLIB_SSA_XAUUSD!$Q$2:$Q$1001,"",0)</f>
        <v>4661.1457300000002</v>
      </c>
      <c r="R214">
        <f t="shared" si="86"/>
        <v>1775454000</v>
      </c>
      <c r="S214" t="str">
        <f t="shared" si="87"/>
        <v>XAUUSD</v>
      </c>
      <c r="T214" t="str">
        <f t="shared" si="87"/>
        <v>M5</v>
      </c>
      <c r="U214">
        <f t="shared" si="87"/>
        <v>4661.57</v>
      </c>
      <c r="V214">
        <f t="shared" si="88"/>
        <v>4668.5062499999995</v>
      </c>
      <c r="W214">
        <f t="shared" si="88"/>
        <v>4659.0713166666665</v>
      </c>
      <c r="X214">
        <f t="shared" si="89"/>
        <v>4663.2718400000003</v>
      </c>
      <c r="Y214">
        <f t="shared" si="89"/>
        <v>4665.5874199999998</v>
      </c>
      <c r="Z214">
        <f t="shared" si="90"/>
        <v>4676.7275666666665</v>
      </c>
      <c r="AA214">
        <f t="shared" si="91"/>
        <v>4667.3908799999999</v>
      </c>
      <c r="AB214">
        <f t="shared" si="92"/>
        <v>4651.3481133333335</v>
      </c>
      <c r="AC214">
        <f t="shared" si="93"/>
        <v>4661.1457300000002</v>
      </c>
      <c r="AF214">
        <f t="shared" si="98"/>
        <v>1775454000</v>
      </c>
      <c r="AG214" t="str">
        <f t="shared" si="99"/>
        <v>XAUUSD</v>
      </c>
      <c r="AH214" t="str">
        <f t="shared" si="100"/>
        <v>M5</v>
      </c>
      <c r="AI214" s="19">
        <f t="shared" si="94"/>
        <v>4661.57</v>
      </c>
      <c r="AJ214" s="19">
        <f t="shared" si="95"/>
        <v>4668.5062499999995</v>
      </c>
      <c r="AK214" s="19">
        <f t="shared" si="96"/>
        <v>4659.0713166666665</v>
      </c>
      <c r="AL214" s="19">
        <f t="shared" si="101"/>
        <v>9.4349333333329923</v>
      </c>
      <c r="AM214" s="28" t="str">
        <f t="shared" si="97"/>
        <v>Bullish</v>
      </c>
      <c r="AN214" s="28" t="str">
        <f t="shared" si="102"/>
        <v>Bullish</v>
      </c>
      <c r="AO214">
        <f>IF(Z214&lt;&gt;"",Z214,"")</f>
        <v>4676.7275666666665</v>
      </c>
      <c r="AP214">
        <f>IF(AB214&lt;&gt;"",AB214,"")</f>
        <v>4651.3481133333335</v>
      </c>
      <c r="AQ214">
        <f t="shared" si="106"/>
        <v>9</v>
      </c>
      <c r="AR214" s="16">
        <f>IF(SLOPE($AO$194:$AO$205,$AQ$194:$AQ$205)&gt;0,MIN(3,ABS(SLOPE($AO$194:$AO$205,$AQ$194:$AQ$205))),IF(SLOPE($AO$194:$AO$205,$AQ$194:$AQ$205)&lt;-0.5,-0.5,0))</f>
        <v>0.73318749999998545</v>
      </c>
      <c r="AS214" s="16">
        <f>IF(SLOPE($AP$194:$AP$205,$AQ$194:$AQ$205)&lt;0,MAX(-3,-ABS(SLOPE($AP$194:$AP$205,$AQ$194:$AQ$205))),IF(SLOPE($AP$194:$AP$205,$AQ$194:$AQ$205)&gt;0.5,0.5,0))</f>
        <v>0.5</v>
      </c>
      <c r="AT214" s="22">
        <f>($AO$206+(AR214*(AQ214-1)))</f>
        <v>4676.5788199999997</v>
      </c>
      <c r="AU214" s="22">
        <f>($AP$206+(AS214*(AQ214-1)))</f>
        <v>4647.7356200000004</v>
      </c>
      <c r="AV214" s="18">
        <f>IF(AR214&gt;0,AT214+AR214,AT214)</f>
        <v>4677.3120074999997</v>
      </c>
      <c r="AW214" s="18">
        <f>IF(AS214&lt;0,AU214+AS214,AU214)</f>
        <v>4647.7356200000004</v>
      </c>
      <c r="AY214">
        <f t="shared" si="107"/>
        <v>0.5844408333332467</v>
      </c>
      <c r="AZ214">
        <f t="shared" si="108"/>
        <v>-3.6124933333330773</v>
      </c>
      <c r="BB214" s="19">
        <f t="shared" si="103"/>
        <v>1775454000</v>
      </c>
      <c r="BC214" s="19" t="str">
        <f t="shared" si="104"/>
        <v>XAUUSD</v>
      </c>
      <c r="BD214" s="19" t="str">
        <f t="shared" si="105"/>
        <v>M5</v>
      </c>
      <c r="BE214">
        <f>V214</f>
        <v>4668.5062499999995</v>
      </c>
      <c r="BF214">
        <f>W214</f>
        <v>4659.0713166666665</v>
      </c>
      <c r="BG214">
        <f>X214</f>
        <v>4663.2718400000003</v>
      </c>
      <c r="BH214">
        <f>Y214</f>
        <v>4665.5874199999998</v>
      </c>
      <c r="BI214">
        <f t="shared" si="109"/>
        <v>4677.3120074999997</v>
      </c>
      <c r="BJ214">
        <f t="shared" si="110"/>
        <v>4647.7356200000004</v>
      </c>
    </row>
    <row r="215" spans="1:62" x14ac:dyDescent="0.55000000000000004">
      <c r="A215">
        <f>ALGLIB_SSA_XAUUSD!J215</f>
        <v>1775454300</v>
      </c>
      <c r="B215" t="str">
        <f>_xlfn.XLOOKUP($A215,ALGLIB_SSA_XAUUSD!$A$2:$A$1001,ALGLIB_SSA_XAUUSD!$B$2:$B$1001,"",0)</f>
        <v/>
      </c>
      <c r="C215" t="str">
        <f>_xlfn.XLOOKUP($A215,ALGLIB_SSA_XAUUSD!$A$2:$A$1001,ALGLIB_SSA_XAUUSD!$C$2:$C$1001,"",0)</f>
        <v/>
      </c>
      <c r="D215" s="1">
        <f>D206+(D218-D206)*9/12</f>
        <v>4662.5974999999999</v>
      </c>
      <c r="E215" s="1">
        <f>E206+(E218-E206)*9/12</f>
        <v>4669.4222824999997</v>
      </c>
      <c r="F215" s="1">
        <f>F206+(F218-F206)*9/12</f>
        <v>4659.8900075000001</v>
      </c>
      <c r="G215" s="1">
        <f>G206+(G218-G206)*9/12</f>
        <v>4677.4793475000006</v>
      </c>
      <c r="H215" s="1">
        <f>H206+(H218-H206)*9/12</f>
        <v>4652.2996750000002</v>
      </c>
      <c r="I215" t="str">
        <f>_xlfn.XLOOKUP($A215,ALGLIB_SSA_XAUUSD!$J$2:$J$1001,ALGLIB_SSA_XAUUSD!$K$2:$K$1001,"",0)</f>
        <v>XAUUSD</v>
      </c>
      <c r="J215" t="str">
        <f>_xlfn.XLOOKUP($A215,ALGLIB_SSA_XAUUSD!$J$2:$J$1001,ALGLIB_SSA_XAUUSD!$L$2:$L$1001,"",0)</f>
        <v>M5</v>
      </c>
      <c r="K215">
        <f>_xlfn.XLOOKUP($A215,ALGLIB_SSA_XAUUSD!$J$2:$J$1001,ALGLIB_SSA_XAUUSD!$M$2:$M$1001,"",0)</f>
        <v>4660.0600000000004</v>
      </c>
      <c r="L215">
        <f>_xlfn.XLOOKUP($A215,ALGLIB_SSA_XAUUSD!$J$2:$J$1001,ALGLIB_SSA_XAUUSD!$N$2:$N$1001,"",0)</f>
        <v>4661.0600400000003</v>
      </c>
      <c r="M215">
        <f>_xlfn.XLOOKUP($A215,ALGLIB_SSA_XAUUSD!$J$2:$J$1001,ALGLIB_SSA_XAUUSD!$O$2:$O$1001,"",0)</f>
        <v>4663.3237300000001</v>
      </c>
      <c r="N215">
        <f>_xlfn.XLOOKUP($A215,ALGLIB_SSA_XAUUSD!$J$2:$J$1001,ALGLIB_SSA_XAUUSD!$P$2:$P$1001,"",0)</f>
        <v>4665.2981099999997</v>
      </c>
      <c r="O215">
        <f>_xlfn.XLOOKUP($A215,ALGLIB_SSA_XAUUSD!$J$2:$J$1001,ALGLIB_SSA_XAUUSD!$Q$2:$Q$1001,"",0)</f>
        <v>4658.2190300000002</v>
      </c>
      <c r="R215">
        <f t="shared" si="86"/>
        <v>1775454300</v>
      </c>
      <c r="S215" t="str">
        <f t="shared" si="87"/>
        <v>XAUUSD</v>
      </c>
      <c r="T215" t="str">
        <f t="shared" si="87"/>
        <v>M5</v>
      </c>
      <c r="U215">
        <f t="shared" si="87"/>
        <v>4660.0600000000004</v>
      </c>
      <c r="V215">
        <f t="shared" si="88"/>
        <v>4669.4222824999997</v>
      </c>
      <c r="W215">
        <f t="shared" si="88"/>
        <v>4659.8900075000001</v>
      </c>
      <c r="X215">
        <f t="shared" si="89"/>
        <v>4661.0600400000003</v>
      </c>
      <c r="Y215">
        <f t="shared" si="89"/>
        <v>4663.3237300000001</v>
      </c>
      <c r="Z215">
        <f t="shared" si="90"/>
        <v>4677.4793475000006</v>
      </c>
      <c r="AA215">
        <f t="shared" si="91"/>
        <v>4665.2981099999997</v>
      </c>
      <c r="AB215">
        <f t="shared" si="92"/>
        <v>4652.2996750000002</v>
      </c>
      <c r="AC215">
        <f t="shared" si="93"/>
        <v>4658.2190300000002</v>
      </c>
      <c r="AF215">
        <f t="shared" si="98"/>
        <v>1775454300</v>
      </c>
      <c r="AG215" t="str">
        <f t="shared" si="99"/>
        <v>XAUUSD</v>
      </c>
      <c r="AH215" t="str">
        <f t="shared" si="100"/>
        <v>M5</v>
      </c>
      <c r="AI215" s="19">
        <f t="shared" si="94"/>
        <v>4660.0600000000004</v>
      </c>
      <c r="AJ215" s="19">
        <f t="shared" si="95"/>
        <v>4669.4222824999997</v>
      </c>
      <c r="AK215" s="19">
        <f t="shared" si="96"/>
        <v>4659.8900075000001</v>
      </c>
      <c r="AL215" s="19">
        <f t="shared" si="101"/>
        <v>9.5322749999995722</v>
      </c>
      <c r="AM215" s="28" t="str">
        <f t="shared" si="97"/>
        <v>Bullish</v>
      </c>
      <c r="AN215" s="28" t="str">
        <f t="shared" si="102"/>
        <v>Bullish</v>
      </c>
      <c r="AO215">
        <f>IF(Z215&lt;&gt;"",Z215,"")</f>
        <v>4677.4793475000006</v>
      </c>
      <c r="AP215">
        <f>IF(AB215&lt;&gt;"",AB215,"")</f>
        <v>4652.2996750000002</v>
      </c>
      <c r="AQ215">
        <f t="shared" si="106"/>
        <v>10</v>
      </c>
      <c r="AR215" s="16">
        <f>IF(SLOPE($AO$194:$AO$205,$AQ$194:$AQ$205)&gt;0,MIN(3,ABS(SLOPE($AO$194:$AO$205,$AQ$194:$AQ$205))),IF(SLOPE($AO$194:$AO$205,$AQ$194:$AQ$205)&lt;-0.5,-0.5,0))</f>
        <v>0.73318749999998545</v>
      </c>
      <c r="AS215" s="16">
        <f>IF(SLOPE($AP$194:$AP$205,$AQ$194:$AQ$205)&lt;0,MAX(-3,-ABS(SLOPE($AP$194:$AP$205,$AQ$194:$AQ$205))),IF(SLOPE($AP$194:$AP$205,$AQ$194:$AQ$205)&gt;0.5,0.5,0))</f>
        <v>0.5</v>
      </c>
      <c r="AT215" s="22">
        <f>($AO$206+(AR215*(AQ215-1)))</f>
        <v>4677.3120074999997</v>
      </c>
      <c r="AU215" s="22">
        <f>($AP$206+(AS215*(AQ215-1)))</f>
        <v>4648.2356200000004</v>
      </c>
      <c r="AV215" s="18">
        <f>IF(AR215&gt;0,AT215+AR215,AT215)</f>
        <v>4678.0451949999997</v>
      </c>
      <c r="AW215" s="18">
        <f>IF(AS215&lt;0,AU215+AS215,AU215)</f>
        <v>4648.2356200000004</v>
      </c>
      <c r="AY215">
        <f t="shared" si="107"/>
        <v>0.56584749999910855</v>
      </c>
      <c r="AZ215">
        <f t="shared" si="108"/>
        <v>-4.0640549999998257</v>
      </c>
      <c r="BB215" s="19">
        <f t="shared" si="103"/>
        <v>1775454300</v>
      </c>
      <c r="BC215" s="19" t="str">
        <f t="shared" si="104"/>
        <v>XAUUSD</v>
      </c>
      <c r="BD215" s="19" t="str">
        <f t="shared" si="105"/>
        <v>M5</v>
      </c>
      <c r="BE215">
        <f>V215</f>
        <v>4669.4222824999997</v>
      </c>
      <c r="BF215">
        <f>W215</f>
        <v>4659.8900075000001</v>
      </c>
      <c r="BG215">
        <f>X215</f>
        <v>4661.0600400000003</v>
      </c>
      <c r="BH215">
        <f>Y215</f>
        <v>4663.3237300000001</v>
      </c>
      <c r="BI215">
        <f t="shared" si="109"/>
        <v>4678.0451949999997</v>
      </c>
      <c r="BJ215">
        <f t="shared" si="110"/>
        <v>4648.2356200000004</v>
      </c>
    </row>
    <row r="216" spans="1:62" x14ac:dyDescent="0.55000000000000004">
      <c r="A216">
        <f>ALGLIB_SSA_XAUUSD!J216</f>
        <v>1775454600</v>
      </c>
      <c r="B216" t="str">
        <f>_xlfn.XLOOKUP($A216,ALGLIB_SSA_XAUUSD!$A$2:$A$1001,ALGLIB_SSA_XAUUSD!$B$2:$B$1001,"",0)</f>
        <v/>
      </c>
      <c r="C216" t="str">
        <f>_xlfn.XLOOKUP($A216,ALGLIB_SSA_XAUUSD!$A$2:$A$1001,ALGLIB_SSA_XAUUSD!$C$2:$C$1001,"",0)</f>
        <v/>
      </c>
      <c r="D216" s="1">
        <f>D206+(D218-D206)*10/12</f>
        <v>4663.7116666666661</v>
      </c>
      <c r="E216" s="1">
        <f>E206+(E218-E206)*10/12</f>
        <v>4670.338315</v>
      </c>
      <c r="F216" s="1">
        <f>F206+(F218-F206)*10/12</f>
        <v>4660.7086983333338</v>
      </c>
      <c r="G216" s="1">
        <f>G206+(G218-G206)*10/12</f>
        <v>4678.2311283333338</v>
      </c>
      <c r="H216" s="1">
        <f>H206+(H218-H206)*10/12</f>
        <v>4653.251236666667</v>
      </c>
      <c r="I216" t="str">
        <f>_xlfn.XLOOKUP($A216,ALGLIB_SSA_XAUUSD!$J$2:$J$1001,ALGLIB_SSA_XAUUSD!$K$2:$K$1001,"",0)</f>
        <v>XAUUSD</v>
      </c>
      <c r="J216" t="str">
        <f>_xlfn.XLOOKUP($A216,ALGLIB_SSA_XAUUSD!$J$2:$J$1001,ALGLIB_SSA_XAUUSD!$L$2:$L$1001,"",0)</f>
        <v>M5</v>
      </c>
      <c r="K216">
        <f>_xlfn.XLOOKUP($A216,ALGLIB_SSA_XAUUSD!$J$2:$J$1001,ALGLIB_SSA_XAUUSD!$M$2:$M$1001,"",0)</f>
        <v>4667.0200000000004</v>
      </c>
      <c r="L216">
        <f>_xlfn.XLOOKUP($A216,ALGLIB_SSA_XAUUSD!$J$2:$J$1001,ALGLIB_SSA_XAUUSD!$N$2:$N$1001,"",0)</f>
        <v>4659.3645399999996</v>
      </c>
      <c r="M216">
        <f>_xlfn.XLOOKUP($A216,ALGLIB_SSA_XAUUSD!$J$2:$J$1001,ALGLIB_SSA_XAUUSD!$O$2:$O$1001,"",0)</f>
        <v>4661.3441400000002</v>
      </c>
      <c r="N216">
        <f>_xlfn.XLOOKUP($A216,ALGLIB_SSA_XAUUSD!$J$2:$J$1001,ALGLIB_SSA_XAUUSD!$P$2:$P$1001,"",0)</f>
        <v>4663.6478299999999</v>
      </c>
      <c r="O216">
        <f>_xlfn.XLOOKUP($A216,ALGLIB_SSA_XAUUSD!$J$2:$J$1001,ALGLIB_SSA_XAUUSD!$Q$2:$Q$1001,"",0)</f>
        <v>4655.6898700000002</v>
      </c>
      <c r="R216">
        <f t="shared" si="86"/>
        <v>1775454600</v>
      </c>
      <c r="S216" t="str">
        <f t="shared" si="87"/>
        <v>XAUUSD</v>
      </c>
      <c r="T216" t="str">
        <f t="shared" si="87"/>
        <v>M5</v>
      </c>
      <c r="U216">
        <f t="shared" si="87"/>
        <v>4667.0200000000004</v>
      </c>
      <c r="V216">
        <f t="shared" si="88"/>
        <v>4670.338315</v>
      </c>
      <c r="W216">
        <f t="shared" si="88"/>
        <v>4660.7086983333338</v>
      </c>
      <c r="X216">
        <f t="shared" si="89"/>
        <v>4659.3645399999996</v>
      </c>
      <c r="Y216">
        <f t="shared" si="89"/>
        <v>4661.3441400000002</v>
      </c>
      <c r="Z216">
        <f t="shared" si="90"/>
        <v>4678.2311283333338</v>
      </c>
      <c r="AA216">
        <f t="shared" si="91"/>
        <v>4663.6478299999999</v>
      </c>
      <c r="AB216">
        <f t="shared" si="92"/>
        <v>4653.251236666667</v>
      </c>
      <c r="AC216">
        <f t="shared" si="93"/>
        <v>4655.6898700000002</v>
      </c>
      <c r="AF216">
        <f t="shared" si="98"/>
        <v>1775454600</v>
      </c>
      <c r="AG216" t="str">
        <f t="shared" si="99"/>
        <v>XAUUSD</v>
      </c>
      <c r="AH216" t="str">
        <f t="shared" si="100"/>
        <v>M5</v>
      </c>
      <c r="AI216" s="19">
        <f t="shared" si="94"/>
        <v>4667.0200000000004</v>
      </c>
      <c r="AJ216" s="19">
        <f t="shared" si="95"/>
        <v>4670.338315</v>
      </c>
      <c r="AK216" s="19">
        <f t="shared" si="96"/>
        <v>4660.7086983333338</v>
      </c>
      <c r="AL216" s="19">
        <f t="shared" si="101"/>
        <v>9.629616666666152</v>
      </c>
      <c r="AM216" s="28" t="str">
        <f t="shared" si="97"/>
        <v>Bullish</v>
      </c>
      <c r="AN216" s="28" t="str">
        <f t="shared" si="102"/>
        <v>Bullish</v>
      </c>
      <c r="AO216">
        <f>IF(Z216&lt;&gt;"",Z216,"")</f>
        <v>4678.2311283333338</v>
      </c>
      <c r="AP216">
        <f>IF(AB216&lt;&gt;"",AB216,"")</f>
        <v>4653.251236666667</v>
      </c>
      <c r="AQ216">
        <f t="shared" si="106"/>
        <v>11</v>
      </c>
      <c r="AR216" s="16">
        <f>IF(SLOPE($AO$194:$AO$205,$AQ$194:$AQ$205)&gt;0,MIN(3,ABS(SLOPE($AO$194:$AO$205,$AQ$194:$AQ$205))),IF(SLOPE($AO$194:$AO$205,$AQ$194:$AQ$205)&lt;-0.5,-0.5,0))</f>
        <v>0.73318749999998545</v>
      </c>
      <c r="AS216" s="16">
        <f>IF(SLOPE($AP$194:$AP$205,$AQ$194:$AQ$205)&lt;0,MAX(-3,-ABS(SLOPE($AP$194:$AP$205,$AQ$194:$AQ$205))),IF(SLOPE($AP$194:$AP$205,$AQ$194:$AQ$205)&gt;0.5,0.5,0))</f>
        <v>0.5</v>
      </c>
      <c r="AT216" s="22">
        <f>($AO$206+(AR216*(AQ216-1)))</f>
        <v>4678.0451949999997</v>
      </c>
      <c r="AU216" s="22">
        <f>($AP$206+(AS216*(AQ216-1)))</f>
        <v>4648.7356200000004</v>
      </c>
      <c r="AV216" s="18">
        <f>IF(AR216&gt;0,AT216+AR216,AT216)</f>
        <v>4678.7783824999997</v>
      </c>
      <c r="AW216" s="18">
        <f>IF(AS216&lt;0,AU216+AS216,AU216)</f>
        <v>4648.7356200000004</v>
      </c>
      <c r="AY216">
        <f t="shared" si="107"/>
        <v>0.54725416666587989</v>
      </c>
      <c r="AZ216">
        <f t="shared" si="108"/>
        <v>-4.515616666666574</v>
      </c>
      <c r="BB216" s="19">
        <f t="shared" si="103"/>
        <v>1775454600</v>
      </c>
      <c r="BC216" s="19" t="str">
        <f t="shared" si="104"/>
        <v>XAUUSD</v>
      </c>
      <c r="BD216" s="19" t="str">
        <f t="shared" si="105"/>
        <v>M5</v>
      </c>
      <c r="BE216">
        <f>V216</f>
        <v>4670.338315</v>
      </c>
      <c r="BF216">
        <f>W216</f>
        <v>4660.7086983333338</v>
      </c>
      <c r="BG216">
        <f>X216</f>
        <v>4659.3645399999996</v>
      </c>
      <c r="BH216">
        <f>Y216</f>
        <v>4661.3441400000002</v>
      </c>
      <c r="BI216">
        <f t="shared" si="109"/>
        <v>4678.7783824999997</v>
      </c>
      <c r="BJ216">
        <f t="shared" si="110"/>
        <v>4648.7356200000004</v>
      </c>
    </row>
    <row r="217" spans="1:62" x14ac:dyDescent="0.55000000000000004">
      <c r="A217">
        <f>ALGLIB_SSA_XAUUSD!J217</f>
        <v>1775454900</v>
      </c>
      <c r="B217" t="str">
        <f>_xlfn.XLOOKUP($A217,ALGLIB_SSA_XAUUSD!$A$2:$A$1001,ALGLIB_SSA_XAUUSD!$B$2:$B$1001,"",0)</f>
        <v/>
      </c>
      <c r="C217" t="str">
        <f>_xlfn.XLOOKUP($A217,ALGLIB_SSA_XAUUSD!$A$2:$A$1001,ALGLIB_SSA_XAUUSD!$C$2:$C$1001,"",0)</f>
        <v/>
      </c>
      <c r="D217" s="1">
        <f>D206+(D218-D206)*11/12</f>
        <v>4664.8258333333333</v>
      </c>
      <c r="E217" s="1">
        <f>E206+(E218-E206)*11/12</f>
        <v>4671.2543474999993</v>
      </c>
      <c r="F217" s="1">
        <f>F206+(F218-F206)*11/12</f>
        <v>4661.5273891666666</v>
      </c>
      <c r="G217" s="1">
        <f>G206+(G218-G206)*11/12</f>
        <v>4678.982909166667</v>
      </c>
      <c r="H217" s="1">
        <f>H206+(H218-H206)*11/12</f>
        <v>4654.2027983333337</v>
      </c>
      <c r="I217" t="str">
        <f>_xlfn.XLOOKUP($A217,ALGLIB_SSA_XAUUSD!$J$2:$J$1001,ALGLIB_SSA_XAUUSD!$K$2:$K$1001,"",0)</f>
        <v>XAUUSD</v>
      </c>
      <c r="J217" t="str">
        <f>_xlfn.XLOOKUP($A217,ALGLIB_SSA_XAUUSD!$J$2:$J$1001,ALGLIB_SSA_XAUUSD!$L$2:$L$1001,"",0)</f>
        <v>M5</v>
      </c>
      <c r="K217">
        <f>_xlfn.XLOOKUP($A217,ALGLIB_SSA_XAUUSD!$J$2:$J$1001,ALGLIB_SSA_XAUUSD!$M$2:$M$1001,"",0)</f>
        <v>4652.57</v>
      </c>
      <c r="L217">
        <f>_xlfn.XLOOKUP($A217,ALGLIB_SSA_XAUUSD!$J$2:$J$1001,ALGLIB_SSA_XAUUSD!$N$2:$N$1001,"",0)</f>
        <v>4657.9566500000001</v>
      </c>
      <c r="M217">
        <f>_xlfn.XLOOKUP($A217,ALGLIB_SSA_XAUUSD!$J$2:$J$1001,ALGLIB_SSA_XAUUSD!$O$2:$O$1001,"",0)</f>
        <v>4659.6503899999998</v>
      </c>
      <c r="N217">
        <f>_xlfn.XLOOKUP($A217,ALGLIB_SSA_XAUUSD!$J$2:$J$1001,ALGLIB_SSA_XAUUSD!$P$2:$P$1001,"",0)</f>
        <v>4662.2749700000004</v>
      </c>
      <c r="O217">
        <f>_xlfn.XLOOKUP($A217,ALGLIB_SSA_XAUUSD!$J$2:$J$1001,ALGLIB_SSA_XAUUSD!$Q$2:$Q$1001,"",0)</f>
        <v>4653.7267599999996</v>
      </c>
      <c r="R217">
        <f t="shared" si="86"/>
        <v>1775454900</v>
      </c>
      <c r="S217" t="str">
        <f t="shared" si="87"/>
        <v>XAUUSD</v>
      </c>
      <c r="T217" t="str">
        <f t="shared" si="87"/>
        <v>M5</v>
      </c>
      <c r="U217">
        <f t="shared" si="87"/>
        <v>4652.57</v>
      </c>
      <c r="V217">
        <f t="shared" si="88"/>
        <v>4671.2543474999993</v>
      </c>
      <c r="W217">
        <f t="shared" si="88"/>
        <v>4661.5273891666666</v>
      </c>
      <c r="X217">
        <f t="shared" si="89"/>
        <v>4657.9566500000001</v>
      </c>
      <c r="Y217">
        <f t="shared" si="89"/>
        <v>4659.6503899999998</v>
      </c>
      <c r="Z217">
        <f t="shared" si="90"/>
        <v>4678.982909166667</v>
      </c>
      <c r="AA217">
        <f t="shared" si="91"/>
        <v>4662.2749700000004</v>
      </c>
      <c r="AB217">
        <f t="shared" si="92"/>
        <v>4654.2027983333337</v>
      </c>
      <c r="AC217">
        <f t="shared" si="93"/>
        <v>4653.7267599999996</v>
      </c>
      <c r="AF217">
        <f t="shared" si="98"/>
        <v>1775454900</v>
      </c>
      <c r="AG217" t="str">
        <f t="shared" si="99"/>
        <v>XAUUSD</v>
      </c>
      <c r="AH217" t="str">
        <f t="shared" si="100"/>
        <v>M5</v>
      </c>
      <c r="AI217" s="19">
        <f t="shared" si="94"/>
        <v>4652.57</v>
      </c>
      <c r="AJ217" s="19">
        <f t="shared" si="95"/>
        <v>4671.2543474999993</v>
      </c>
      <c r="AK217" s="19">
        <f t="shared" si="96"/>
        <v>4661.5273891666666</v>
      </c>
      <c r="AL217" s="19">
        <f t="shared" si="101"/>
        <v>9.7269583333327319</v>
      </c>
      <c r="AM217" s="28" t="str">
        <f t="shared" si="97"/>
        <v>Bullish</v>
      </c>
      <c r="AN217" s="28" t="str">
        <f t="shared" si="102"/>
        <v>Bullish</v>
      </c>
      <c r="AO217">
        <f>IF(Z217&lt;&gt;"",Z217,"")</f>
        <v>4678.982909166667</v>
      </c>
      <c r="AP217">
        <f>IF(AB217&lt;&gt;"",AB217,"")</f>
        <v>4654.2027983333337</v>
      </c>
      <c r="AQ217">
        <f t="shared" si="106"/>
        <v>12</v>
      </c>
      <c r="AR217" s="16">
        <f>IF(SLOPE($AO$194:$AO$205,$AQ$194:$AQ$205)&gt;0,MIN(3,ABS(SLOPE($AO$194:$AO$205,$AQ$194:$AQ$205))),IF(SLOPE($AO$194:$AO$205,$AQ$194:$AQ$205)&lt;-0.5,-0.5,0))</f>
        <v>0.73318749999998545</v>
      </c>
      <c r="AS217" s="16">
        <f>IF(SLOPE($AP$194:$AP$205,$AQ$194:$AQ$205)&lt;0,MAX(-3,-ABS(SLOPE($AP$194:$AP$205,$AQ$194:$AQ$205))),IF(SLOPE($AP$194:$AP$205,$AQ$194:$AQ$205)&gt;0.5,0.5,0))</f>
        <v>0.5</v>
      </c>
      <c r="AT217" s="22">
        <f>($AO$206+(AR217*(AQ217-1)))</f>
        <v>4678.7783824999997</v>
      </c>
      <c r="AU217" s="22">
        <f>($AP$206+(AS217*(AQ217-1)))</f>
        <v>4649.2356200000004</v>
      </c>
      <c r="AV217" s="18">
        <f>IF(AR217&gt;0,AT217+AR217,AT217)</f>
        <v>4679.5115699999997</v>
      </c>
      <c r="AW217" s="18">
        <f>IF(AS217&lt;0,AU217+AS217,AU217)</f>
        <v>4649.2356200000004</v>
      </c>
      <c r="AY217">
        <f t="shared" si="107"/>
        <v>0.52866083333265124</v>
      </c>
      <c r="AZ217">
        <f t="shared" si="108"/>
        <v>-4.9671783333333224</v>
      </c>
      <c r="BB217" s="19">
        <f t="shared" si="103"/>
        <v>1775454900</v>
      </c>
      <c r="BC217" s="19" t="str">
        <f t="shared" si="104"/>
        <v>XAUUSD</v>
      </c>
      <c r="BD217" s="19" t="str">
        <f t="shared" si="105"/>
        <v>M5</v>
      </c>
      <c r="BE217">
        <f>V217</f>
        <v>4671.2543474999993</v>
      </c>
      <c r="BF217">
        <f>W217</f>
        <v>4661.5273891666666</v>
      </c>
      <c r="BG217">
        <f>X217</f>
        <v>4657.9566500000001</v>
      </c>
      <c r="BH217">
        <f>Y217</f>
        <v>4659.6503899999998</v>
      </c>
      <c r="BI217">
        <f t="shared" si="109"/>
        <v>4679.5115699999997</v>
      </c>
      <c r="BJ217">
        <f t="shared" si="110"/>
        <v>4649.2356200000004</v>
      </c>
    </row>
    <row r="218" spans="1:62" x14ac:dyDescent="0.55000000000000004">
      <c r="A218">
        <f>ALGLIB_SSA_XAUUSD!J218</f>
        <v>1775455200</v>
      </c>
      <c r="B218" t="str">
        <f>_xlfn.XLOOKUP($A218,ALGLIB_SSA_XAUUSD!$A$2:$A$1001,ALGLIB_SSA_XAUUSD!$B$2:$B$1001,"",0)</f>
        <v>XAUUSD</v>
      </c>
      <c r="C218" t="str">
        <f>_xlfn.XLOOKUP($A218,ALGLIB_SSA_XAUUSD!$A$2:$A$1001,ALGLIB_SSA_XAUUSD!$C$2:$C$1001,"",0)</f>
        <v>H1</v>
      </c>
      <c r="D218" s="2">
        <f>_xlfn.XLOOKUP($A218,ALGLIB_SSA_XAUUSD!$A$2:$A$1001,ALGLIB_SSA_XAUUSD!$D$2:$D$1001,"",0)</f>
        <v>4665.9399999999996</v>
      </c>
      <c r="E218" s="2">
        <f>_xlfn.XLOOKUP($A218,ALGLIB_SSA_XAUUSD!$A$2:$A$1001,ALGLIB_SSA_XAUUSD!$E$2:$E$1001,"",0)</f>
        <v>4672.1703799999996</v>
      </c>
      <c r="F218" s="2">
        <f>_xlfn.XLOOKUP($A218,ALGLIB_SSA_XAUUSD!$A$2:$A$1001,ALGLIB_SSA_XAUUSD!$F$2:$F$1001,"",0)</f>
        <v>4662.3460800000003</v>
      </c>
      <c r="G218" s="2">
        <f>_xlfn.XLOOKUP($A218,ALGLIB_SSA_XAUUSD!$A$2:$A$1001,ALGLIB_SSA_XAUUSD!$G$2:$G$1001,"",0)</f>
        <v>4679.7346900000002</v>
      </c>
      <c r="H218" s="2">
        <f>_xlfn.XLOOKUP($A218,ALGLIB_SSA_XAUUSD!$A$2:$A$1001,ALGLIB_SSA_XAUUSD!$H$2:$H$1001,"",0)</f>
        <v>4655.1543600000005</v>
      </c>
      <c r="I218" t="str">
        <f>_xlfn.XLOOKUP($A218,ALGLIB_SSA_XAUUSD!$J$2:$J$1001,ALGLIB_SSA_XAUUSD!$K$2:$K$1001,"",0)</f>
        <v>XAUUSD</v>
      </c>
      <c r="J218" t="str">
        <f>_xlfn.XLOOKUP($A218,ALGLIB_SSA_XAUUSD!$J$2:$J$1001,ALGLIB_SSA_XAUUSD!$L$2:$L$1001,"",0)</f>
        <v>M5</v>
      </c>
      <c r="K218">
        <f>_xlfn.XLOOKUP($A218,ALGLIB_SSA_XAUUSD!$J$2:$J$1001,ALGLIB_SSA_XAUUSD!$M$2:$M$1001,"",0)</f>
        <v>4652.78</v>
      </c>
      <c r="L218">
        <f>_xlfn.XLOOKUP($A218,ALGLIB_SSA_XAUUSD!$J$2:$J$1001,ALGLIB_SSA_XAUUSD!$N$2:$N$1001,"",0)</f>
        <v>4657.1085499999999</v>
      </c>
      <c r="M218">
        <f>_xlfn.XLOOKUP($A218,ALGLIB_SSA_XAUUSD!$J$2:$J$1001,ALGLIB_SSA_XAUUSD!$O$2:$O$1001,"",0)</f>
        <v>4658.3794699999999</v>
      </c>
      <c r="N218">
        <f>_xlfn.XLOOKUP($A218,ALGLIB_SSA_XAUUSD!$J$2:$J$1001,ALGLIB_SSA_XAUUSD!$P$2:$P$1001,"",0)</f>
        <v>4661.0401000000002</v>
      </c>
      <c r="O218">
        <f>_xlfn.XLOOKUP($A218,ALGLIB_SSA_XAUUSD!$J$2:$J$1001,ALGLIB_SSA_XAUUSD!$Q$2:$Q$1001,"",0)</f>
        <v>4652.5349900000001</v>
      </c>
      <c r="R218">
        <f t="shared" si="86"/>
        <v>1775455200</v>
      </c>
      <c r="S218" t="str">
        <f t="shared" si="87"/>
        <v>XAUUSD</v>
      </c>
      <c r="T218" t="str">
        <f t="shared" si="87"/>
        <v>M5</v>
      </c>
      <c r="U218">
        <f t="shared" si="87"/>
        <v>4652.78</v>
      </c>
      <c r="V218">
        <f t="shared" si="88"/>
        <v>4672.1703799999996</v>
      </c>
      <c r="W218">
        <f t="shared" si="88"/>
        <v>4662.3460800000003</v>
      </c>
      <c r="X218">
        <f t="shared" si="89"/>
        <v>4657.1085499999999</v>
      </c>
      <c r="Y218">
        <f t="shared" si="89"/>
        <v>4658.3794699999999</v>
      </c>
      <c r="Z218">
        <f t="shared" si="90"/>
        <v>4679.7346900000002</v>
      </c>
      <c r="AA218">
        <f t="shared" si="91"/>
        <v>4661.0401000000002</v>
      </c>
      <c r="AB218">
        <f t="shared" si="92"/>
        <v>4655.1543600000005</v>
      </c>
      <c r="AC218">
        <f t="shared" si="93"/>
        <v>4652.5349900000001</v>
      </c>
      <c r="AF218">
        <f t="shared" si="98"/>
        <v>1775455200</v>
      </c>
      <c r="AG218" t="str">
        <f t="shared" si="99"/>
        <v>XAUUSD</v>
      </c>
      <c r="AH218" t="str">
        <f t="shared" si="100"/>
        <v>M5</v>
      </c>
      <c r="AI218" s="19">
        <f t="shared" si="94"/>
        <v>4652.78</v>
      </c>
      <c r="AJ218" s="19">
        <f t="shared" si="95"/>
        <v>4672.1703799999996</v>
      </c>
      <c r="AK218" s="19">
        <f t="shared" si="96"/>
        <v>4662.3460800000003</v>
      </c>
      <c r="AL218" s="19">
        <f t="shared" si="101"/>
        <v>9.8242999999993117</v>
      </c>
      <c r="AM218" s="28" t="str">
        <f t="shared" si="97"/>
        <v>Bullish</v>
      </c>
      <c r="AN218" s="28" t="str">
        <f t="shared" si="102"/>
        <v>Bullish</v>
      </c>
      <c r="AO218">
        <f>IF(Z218&lt;&gt;"",Z218,"")</f>
        <v>4679.7346900000002</v>
      </c>
      <c r="AP218">
        <f>IF(AB218&lt;&gt;"",AB218,"")</f>
        <v>4655.1543600000005</v>
      </c>
      <c r="AQ218">
        <f t="shared" si="106"/>
        <v>1</v>
      </c>
      <c r="AR218" s="17">
        <f>IF(SLOPE($AO$206:$AO$217,$AQ$206:$AQ$217)&gt;0,MIN(3,ABS(SLOPE($AO$206:$AO$217,$AQ$206:$AQ$217))),IF(SLOPE($AO$206:$AO$217,$AQ$206:$AQ$217)&lt;-0.5,-0.5,0))</f>
        <v>0.75178083333340173</v>
      </c>
      <c r="AS218" s="17">
        <f>IF(SLOPE($AP$206:$AP$217,$AQ$206:$AQ$217)&lt;0,MAX(-3,-ABS(SLOPE($AP$206:$AP$217,$AQ$206:$AQ$217))),IF(SLOPE($AP$206:$AP$217,$AQ$206:$AQ$217)&gt;0.5,0.5,0))</f>
        <v>0.5</v>
      </c>
      <c r="AT218" s="10">
        <f>($AO$218+(AR218*(AQ218-1)))</f>
        <v>4679.7346900000002</v>
      </c>
      <c r="AU218" s="10">
        <f>($AP$218+(AS218*(AQ218-1)))</f>
        <v>4655.1543600000005</v>
      </c>
      <c r="AV218" s="18">
        <f>IF(AR218&gt;0,AT218+AR218,AT218)</f>
        <v>4680.4864708333334</v>
      </c>
      <c r="AW218" s="18">
        <f>IF(AS218&lt;0,AU218+AS218,AU218)</f>
        <v>4655.1543600000005</v>
      </c>
      <c r="AY218">
        <f t="shared" si="107"/>
        <v>0.7517808333332141</v>
      </c>
      <c r="AZ218">
        <f t="shared" si="108"/>
        <v>0</v>
      </c>
      <c r="BB218" s="19">
        <f t="shared" si="103"/>
        <v>1775455200</v>
      </c>
      <c r="BC218" s="19" t="str">
        <f t="shared" si="104"/>
        <v>XAUUSD</v>
      </c>
      <c r="BD218" s="19" t="str">
        <f t="shared" si="105"/>
        <v>M5</v>
      </c>
      <c r="BE218">
        <f>V218</f>
        <v>4672.1703799999996</v>
      </c>
      <c r="BF218">
        <f>W218</f>
        <v>4662.3460800000003</v>
      </c>
      <c r="BG218">
        <f>X218</f>
        <v>4657.1085499999999</v>
      </c>
      <c r="BH218">
        <f>Y218</f>
        <v>4658.3794699999999</v>
      </c>
      <c r="BI218">
        <f t="shared" si="109"/>
        <v>4680.4864708333334</v>
      </c>
      <c r="BJ218">
        <f t="shared" si="110"/>
        <v>4655.1543600000005</v>
      </c>
    </row>
    <row r="219" spans="1:62" x14ac:dyDescent="0.55000000000000004">
      <c r="A219">
        <f>ALGLIB_SSA_XAUUSD!J219</f>
        <v>1775455500</v>
      </c>
      <c r="B219" t="str">
        <f>_xlfn.XLOOKUP($A219,ALGLIB_SSA_XAUUSD!$A$2:$A$1001,ALGLIB_SSA_XAUUSD!$B$2:$B$1001,"",0)</f>
        <v/>
      </c>
      <c r="C219" t="str">
        <f>_xlfn.XLOOKUP($A219,ALGLIB_SSA_XAUUSD!$A$2:$A$1001,ALGLIB_SSA_XAUUSD!$C$2:$C$1001,"",0)</f>
        <v/>
      </c>
      <c r="D219" s="1">
        <f>D218+(D230-D218)*1/12</f>
        <v>4667.5141666666659</v>
      </c>
      <c r="E219" s="1">
        <f>E218+(E230-E218)*1/12</f>
        <v>4672.959773333333</v>
      </c>
      <c r="F219" s="1">
        <f>F218+(F230-F218)*1/12</f>
        <v>4663.1501225000002</v>
      </c>
      <c r="G219" s="1">
        <f>G218+(G230-G218)*1/12</f>
        <v>4680.4441658333335</v>
      </c>
      <c r="H219" s="1">
        <f>H218+(H230-H218)*1/12</f>
        <v>4656.0189191666668</v>
      </c>
      <c r="I219" t="str">
        <f>_xlfn.XLOOKUP($A219,ALGLIB_SSA_XAUUSD!$J$2:$J$1001,ALGLIB_SSA_XAUUSD!$K$2:$K$1001,"",0)</f>
        <v>XAUUSD</v>
      </c>
      <c r="J219" t="str">
        <f>_xlfn.XLOOKUP($A219,ALGLIB_SSA_XAUUSD!$J$2:$J$1001,ALGLIB_SSA_XAUUSD!$L$2:$L$1001,"",0)</f>
        <v>M5</v>
      </c>
      <c r="K219">
        <f>_xlfn.XLOOKUP($A219,ALGLIB_SSA_XAUUSD!$J$2:$J$1001,ALGLIB_SSA_XAUUSD!$M$2:$M$1001,"",0)</f>
        <v>4658.09</v>
      </c>
      <c r="L219">
        <f>_xlfn.XLOOKUP($A219,ALGLIB_SSA_XAUUSD!$J$2:$J$1001,ALGLIB_SSA_XAUUSD!$N$2:$N$1001,"",0)</f>
        <v>4656.6921899999998</v>
      </c>
      <c r="M219">
        <f>_xlfn.XLOOKUP($A219,ALGLIB_SSA_XAUUSD!$J$2:$J$1001,ALGLIB_SSA_XAUUSD!$O$2:$O$1001,"",0)</f>
        <v>4657.5358299999998</v>
      </c>
      <c r="N219">
        <f>_xlfn.XLOOKUP($A219,ALGLIB_SSA_XAUUSD!$J$2:$J$1001,ALGLIB_SSA_XAUUSD!$P$2:$P$1001,"",0)</f>
        <v>4660.19661</v>
      </c>
      <c r="O219">
        <f>_xlfn.XLOOKUP($A219,ALGLIB_SSA_XAUUSD!$J$2:$J$1001,ALGLIB_SSA_XAUUSD!$Q$2:$Q$1001,"",0)</f>
        <v>4652.2267300000003</v>
      </c>
      <c r="R219">
        <f t="shared" si="86"/>
        <v>1775455500</v>
      </c>
      <c r="S219" t="str">
        <f t="shared" si="87"/>
        <v>XAUUSD</v>
      </c>
      <c r="T219" t="str">
        <f t="shared" si="87"/>
        <v>M5</v>
      </c>
      <c r="U219">
        <f t="shared" si="87"/>
        <v>4658.09</v>
      </c>
      <c r="V219">
        <f t="shared" si="88"/>
        <v>4672.959773333333</v>
      </c>
      <c r="W219">
        <f t="shared" si="88"/>
        <v>4663.1501225000002</v>
      </c>
      <c r="X219">
        <f t="shared" si="89"/>
        <v>4656.6921899999998</v>
      </c>
      <c r="Y219">
        <f t="shared" si="89"/>
        <v>4657.5358299999998</v>
      </c>
      <c r="Z219">
        <f t="shared" si="90"/>
        <v>4680.4441658333335</v>
      </c>
      <c r="AA219">
        <f t="shared" si="91"/>
        <v>4660.19661</v>
      </c>
      <c r="AB219">
        <f t="shared" si="92"/>
        <v>4656.0189191666668</v>
      </c>
      <c r="AC219">
        <f t="shared" si="93"/>
        <v>4652.2267300000003</v>
      </c>
      <c r="AF219">
        <f t="shared" si="98"/>
        <v>1775455500</v>
      </c>
      <c r="AG219" t="str">
        <f t="shared" si="99"/>
        <v>XAUUSD</v>
      </c>
      <c r="AH219" t="str">
        <f t="shared" si="100"/>
        <v>M5</v>
      </c>
      <c r="AI219" s="19">
        <f t="shared" si="94"/>
        <v>4658.09</v>
      </c>
      <c r="AJ219" s="19">
        <f t="shared" si="95"/>
        <v>4672.959773333333</v>
      </c>
      <c r="AK219" s="19">
        <f t="shared" si="96"/>
        <v>4663.1501225000002</v>
      </c>
      <c r="AL219" s="19">
        <f t="shared" si="101"/>
        <v>9.8096508333328529</v>
      </c>
      <c r="AM219" s="28" t="str">
        <f t="shared" si="97"/>
        <v>Bullish</v>
      </c>
      <c r="AN219" s="28" t="str">
        <f t="shared" si="102"/>
        <v>Bullish</v>
      </c>
      <c r="AO219">
        <f>IF(Z219&lt;&gt;"",Z219,"")</f>
        <v>4680.4441658333335</v>
      </c>
      <c r="AP219">
        <f>IF(AB219&lt;&gt;"",AB219,"")</f>
        <v>4656.0189191666668</v>
      </c>
      <c r="AQ219">
        <f t="shared" si="106"/>
        <v>2</v>
      </c>
      <c r="AR219" s="16">
        <f>IF(SLOPE($AO$206:$AO$217,$AQ$206:$AQ$217)&gt;0,MIN(3,ABS(SLOPE($AO$206:$AO$217,$AQ$206:$AQ$217))),IF(SLOPE($AO$206:$AO$217,$AQ$206:$AQ$217)&lt;-0.5,-0.5,0))</f>
        <v>0.75178083333340173</v>
      </c>
      <c r="AS219" s="16">
        <f>IF(SLOPE($AP$206:$AP$217,$AQ$206:$AQ$217)&lt;0,MAX(-3,-ABS(SLOPE($AP$206:$AP$217,$AQ$206:$AQ$217))),IF(SLOPE($AP$206:$AP$217,$AQ$206:$AQ$217)&gt;0.5,0.5,0))</f>
        <v>0.5</v>
      </c>
      <c r="AT219" s="22">
        <f>($AO$218+(AR219*(AQ219-1)))</f>
        <v>4680.4864708333334</v>
      </c>
      <c r="AU219" s="22">
        <f>($AP$218+(AS219*(AQ219-1)))</f>
        <v>4655.6543600000005</v>
      </c>
      <c r="AV219" s="18">
        <f>IF(AR219&gt;0,AT219+AR219,AT219)</f>
        <v>4681.2382516666667</v>
      </c>
      <c r="AW219" s="18">
        <f>IF(AS219&lt;0,AU219+AS219,AU219)</f>
        <v>4655.6543600000005</v>
      </c>
      <c r="AY219">
        <f t="shared" si="107"/>
        <v>0.79408583333315619</v>
      </c>
      <c r="AZ219">
        <f t="shared" si="108"/>
        <v>-0.36455916666636767</v>
      </c>
      <c r="BB219" s="19">
        <f t="shared" si="103"/>
        <v>1775455500</v>
      </c>
      <c r="BC219" s="19" t="str">
        <f t="shared" si="104"/>
        <v>XAUUSD</v>
      </c>
      <c r="BD219" s="19" t="str">
        <f t="shared" si="105"/>
        <v>M5</v>
      </c>
      <c r="BE219">
        <f>V219</f>
        <v>4672.959773333333</v>
      </c>
      <c r="BF219">
        <f>W219</f>
        <v>4663.1501225000002</v>
      </c>
      <c r="BG219">
        <f>X219</f>
        <v>4656.6921899999998</v>
      </c>
      <c r="BH219">
        <f>Y219</f>
        <v>4657.5358299999998</v>
      </c>
      <c r="BI219">
        <f t="shared" si="109"/>
        <v>4681.2382516666667</v>
      </c>
      <c r="BJ219">
        <f t="shared" si="110"/>
        <v>4655.6543600000005</v>
      </c>
    </row>
    <row r="220" spans="1:62" x14ac:dyDescent="0.55000000000000004">
      <c r="A220">
        <f>ALGLIB_SSA_XAUUSD!J220</f>
        <v>1775455800</v>
      </c>
      <c r="B220" t="str">
        <f>_xlfn.XLOOKUP($A220,ALGLIB_SSA_XAUUSD!$A$2:$A$1001,ALGLIB_SSA_XAUUSD!$B$2:$B$1001,"",0)</f>
        <v/>
      </c>
      <c r="C220" t="str">
        <f>_xlfn.XLOOKUP($A220,ALGLIB_SSA_XAUUSD!$A$2:$A$1001,ALGLIB_SSA_XAUUSD!$C$2:$C$1001,"",0)</f>
        <v/>
      </c>
      <c r="D220" s="1">
        <f>D218+(D230-D218)*2/12</f>
        <v>4669.0883333333331</v>
      </c>
      <c r="E220" s="1">
        <f>E218+(E230-E218)*2/12</f>
        <v>4673.7491666666665</v>
      </c>
      <c r="F220" s="1">
        <f>F218+(F230-F218)*2/12</f>
        <v>4663.9541650000001</v>
      </c>
      <c r="G220" s="1">
        <f>G218+(G230-G218)*2/12</f>
        <v>4681.1536416666668</v>
      </c>
      <c r="H220" s="1">
        <f>H218+(H230-H218)*2/12</f>
        <v>4656.8834783333332</v>
      </c>
      <c r="I220" t="str">
        <f>_xlfn.XLOOKUP($A220,ALGLIB_SSA_XAUUSD!$J$2:$J$1001,ALGLIB_SSA_XAUUSD!$K$2:$K$1001,"",0)</f>
        <v>XAUUSD</v>
      </c>
      <c r="J220" t="str">
        <f>_xlfn.XLOOKUP($A220,ALGLIB_SSA_XAUUSD!$J$2:$J$1001,ALGLIB_SSA_XAUUSD!$L$2:$L$1001,"",0)</f>
        <v>M5</v>
      </c>
      <c r="K220">
        <f>_xlfn.XLOOKUP($A220,ALGLIB_SSA_XAUUSD!$J$2:$J$1001,ALGLIB_SSA_XAUUSD!$M$2:$M$1001,"",0)</f>
        <v>4660.93</v>
      </c>
      <c r="L220">
        <f>_xlfn.XLOOKUP($A220,ALGLIB_SSA_XAUUSD!$J$2:$J$1001,ALGLIB_SSA_XAUUSD!$N$2:$N$1001,"",0)</f>
        <v>4656.4790400000002</v>
      </c>
      <c r="M220">
        <f>_xlfn.XLOOKUP($A220,ALGLIB_SSA_XAUUSD!$J$2:$J$1001,ALGLIB_SSA_XAUUSD!$O$2:$O$1001,"",0)</f>
        <v>4657.0074299999997</v>
      </c>
      <c r="N220">
        <f>_xlfn.XLOOKUP($A220,ALGLIB_SSA_XAUUSD!$J$2:$J$1001,ALGLIB_SSA_XAUUSD!$P$2:$P$1001,"",0)</f>
        <v>4659.5277900000001</v>
      </c>
      <c r="O220">
        <f>_xlfn.XLOOKUP($A220,ALGLIB_SSA_XAUUSD!$J$2:$J$1001,ALGLIB_SSA_XAUUSD!$Q$2:$Q$1001,"",0)</f>
        <v>4652.4116700000004</v>
      </c>
      <c r="R220">
        <f t="shared" si="86"/>
        <v>1775455800</v>
      </c>
      <c r="S220" t="str">
        <f t="shared" si="87"/>
        <v>XAUUSD</v>
      </c>
      <c r="T220" t="str">
        <f t="shared" si="87"/>
        <v>M5</v>
      </c>
      <c r="U220">
        <f t="shared" si="87"/>
        <v>4660.93</v>
      </c>
      <c r="V220">
        <f t="shared" si="88"/>
        <v>4673.7491666666665</v>
      </c>
      <c r="W220">
        <f t="shared" si="88"/>
        <v>4663.9541650000001</v>
      </c>
      <c r="X220">
        <f t="shared" si="89"/>
        <v>4656.4790400000002</v>
      </c>
      <c r="Y220">
        <f t="shared" si="89"/>
        <v>4657.0074299999997</v>
      </c>
      <c r="Z220">
        <f t="shared" si="90"/>
        <v>4681.1536416666668</v>
      </c>
      <c r="AA220">
        <f t="shared" si="91"/>
        <v>4659.5277900000001</v>
      </c>
      <c r="AB220">
        <f t="shared" si="92"/>
        <v>4656.8834783333332</v>
      </c>
      <c r="AC220">
        <f t="shared" si="93"/>
        <v>4652.4116700000004</v>
      </c>
      <c r="AF220">
        <f t="shared" si="98"/>
        <v>1775455800</v>
      </c>
      <c r="AG220" t="str">
        <f t="shared" si="99"/>
        <v>XAUUSD</v>
      </c>
      <c r="AH220" t="str">
        <f t="shared" si="100"/>
        <v>M5</v>
      </c>
      <c r="AI220" s="19">
        <f t="shared" si="94"/>
        <v>4660.93</v>
      </c>
      <c r="AJ220" s="19">
        <f t="shared" si="95"/>
        <v>4673.7491666666665</v>
      </c>
      <c r="AK220" s="19">
        <f t="shared" si="96"/>
        <v>4663.9541650000001</v>
      </c>
      <c r="AL220" s="19">
        <f t="shared" si="101"/>
        <v>9.7950016666663942</v>
      </c>
      <c r="AM220" s="28" t="str">
        <f t="shared" si="97"/>
        <v>Bullish</v>
      </c>
      <c r="AN220" s="28" t="str">
        <f t="shared" si="102"/>
        <v>Bullish</v>
      </c>
      <c r="AO220">
        <f>IF(Z220&lt;&gt;"",Z220,"")</f>
        <v>4681.1536416666668</v>
      </c>
      <c r="AP220">
        <f>IF(AB220&lt;&gt;"",AB220,"")</f>
        <v>4656.8834783333332</v>
      </c>
      <c r="AQ220">
        <f t="shared" si="106"/>
        <v>3</v>
      </c>
      <c r="AR220" s="16">
        <f>IF(SLOPE($AO$206:$AO$217,$AQ$206:$AQ$217)&gt;0,MIN(3,ABS(SLOPE($AO$206:$AO$217,$AQ$206:$AQ$217))),IF(SLOPE($AO$206:$AO$217,$AQ$206:$AQ$217)&lt;-0.5,-0.5,0))</f>
        <v>0.75178083333340173</v>
      </c>
      <c r="AS220" s="16">
        <f>IF(SLOPE($AP$206:$AP$217,$AQ$206:$AQ$217)&lt;0,MAX(-3,-ABS(SLOPE($AP$206:$AP$217,$AQ$206:$AQ$217))),IF(SLOPE($AP$206:$AP$217,$AQ$206:$AQ$217)&gt;0.5,0.5,0))</f>
        <v>0.5</v>
      </c>
      <c r="AT220" s="22">
        <f>($AO$218+(AR220*(AQ220-1)))</f>
        <v>4681.2382516666667</v>
      </c>
      <c r="AU220" s="22">
        <f>($AP$218+(AS220*(AQ220-1)))</f>
        <v>4656.1543600000005</v>
      </c>
      <c r="AV220" s="18">
        <f>IF(AR220&gt;0,AT220+AR220,AT220)</f>
        <v>4681.9900324999999</v>
      </c>
      <c r="AW220" s="18">
        <f>IF(AS220&lt;0,AU220+AS220,AU220)</f>
        <v>4656.1543600000005</v>
      </c>
      <c r="AY220">
        <f t="shared" si="107"/>
        <v>0.83639083333309827</v>
      </c>
      <c r="AZ220">
        <f t="shared" si="108"/>
        <v>-0.72911833333273535</v>
      </c>
      <c r="BB220" s="19">
        <f t="shared" si="103"/>
        <v>1775455800</v>
      </c>
      <c r="BC220" s="19" t="str">
        <f t="shared" si="104"/>
        <v>XAUUSD</v>
      </c>
      <c r="BD220" s="19" t="str">
        <f t="shared" si="105"/>
        <v>M5</v>
      </c>
      <c r="BE220">
        <f>V220</f>
        <v>4673.7491666666665</v>
      </c>
      <c r="BF220">
        <f>W220</f>
        <v>4663.9541650000001</v>
      </c>
      <c r="BG220">
        <f>X220</f>
        <v>4656.4790400000002</v>
      </c>
      <c r="BH220">
        <f>Y220</f>
        <v>4657.0074299999997</v>
      </c>
      <c r="BI220">
        <f t="shared" si="109"/>
        <v>4681.9900324999999</v>
      </c>
      <c r="BJ220">
        <f t="shared" si="110"/>
        <v>4656.1543600000005</v>
      </c>
    </row>
    <row r="221" spans="1:62" x14ac:dyDescent="0.55000000000000004">
      <c r="A221">
        <f>ALGLIB_SSA_XAUUSD!J221</f>
        <v>1775456100</v>
      </c>
      <c r="B221" t="str">
        <f>_xlfn.XLOOKUP($A221,ALGLIB_SSA_XAUUSD!$A$2:$A$1001,ALGLIB_SSA_XAUUSD!$B$2:$B$1001,"",0)</f>
        <v/>
      </c>
      <c r="C221" t="str">
        <f>_xlfn.XLOOKUP($A221,ALGLIB_SSA_XAUUSD!$A$2:$A$1001,ALGLIB_SSA_XAUUSD!$C$2:$C$1001,"",0)</f>
        <v/>
      </c>
      <c r="D221" s="1">
        <f>D218+(D230-D218)*3/12</f>
        <v>4670.6624999999995</v>
      </c>
      <c r="E221" s="1">
        <f>E218+(E230-E218)*3/12</f>
        <v>4674.53856</v>
      </c>
      <c r="F221" s="1">
        <f>F218+(F230-F218)*3/12</f>
        <v>4664.7582075</v>
      </c>
      <c r="G221" s="1">
        <f>G218+(G230-G218)*3/12</f>
        <v>4681.8631175</v>
      </c>
      <c r="H221" s="1">
        <f>H218+(H230-H218)*3/12</f>
        <v>4657.7480375000005</v>
      </c>
      <c r="I221" t="str">
        <f>_xlfn.XLOOKUP($A221,ALGLIB_SSA_XAUUSD!$J$2:$J$1001,ALGLIB_SSA_XAUUSD!$K$2:$K$1001,"",0)</f>
        <v>XAUUSD</v>
      </c>
      <c r="J221" t="str">
        <f>_xlfn.XLOOKUP($A221,ALGLIB_SSA_XAUUSD!$J$2:$J$1001,ALGLIB_SSA_XAUUSD!$L$2:$L$1001,"",0)</f>
        <v>M5</v>
      </c>
      <c r="K221">
        <f>_xlfn.XLOOKUP($A221,ALGLIB_SSA_XAUUSD!$J$2:$J$1001,ALGLIB_SSA_XAUUSD!$M$2:$M$1001,"",0)</f>
        <v>4658.91</v>
      </c>
      <c r="L221">
        <f>_xlfn.XLOOKUP($A221,ALGLIB_SSA_XAUUSD!$J$2:$J$1001,ALGLIB_SSA_XAUUSD!$N$2:$N$1001,"",0)</f>
        <v>4656.3561799999998</v>
      </c>
      <c r="M221">
        <f>_xlfn.XLOOKUP($A221,ALGLIB_SSA_XAUUSD!$J$2:$J$1001,ALGLIB_SSA_XAUUSD!$O$2:$O$1001,"",0)</f>
        <v>4656.68181</v>
      </c>
      <c r="N221">
        <f>_xlfn.XLOOKUP($A221,ALGLIB_SSA_XAUUSD!$J$2:$J$1001,ALGLIB_SSA_XAUUSD!$P$2:$P$1001,"",0)</f>
        <v>4659.0005000000001</v>
      </c>
      <c r="O221">
        <f>_xlfn.XLOOKUP($A221,ALGLIB_SSA_XAUUSD!$J$2:$J$1001,ALGLIB_SSA_XAUUSD!$Q$2:$Q$1001,"",0)</f>
        <v>4652.8207400000001</v>
      </c>
      <c r="R221">
        <f t="shared" si="86"/>
        <v>1775456100</v>
      </c>
      <c r="S221" t="str">
        <f t="shared" si="87"/>
        <v>XAUUSD</v>
      </c>
      <c r="T221" t="str">
        <f t="shared" si="87"/>
        <v>M5</v>
      </c>
      <c r="U221">
        <f t="shared" si="87"/>
        <v>4658.91</v>
      </c>
      <c r="V221">
        <f t="shared" si="88"/>
        <v>4674.53856</v>
      </c>
      <c r="W221">
        <f t="shared" si="88"/>
        <v>4664.7582075</v>
      </c>
      <c r="X221">
        <f t="shared" si="89"/>
        <v>4656.3561799999998</v>
      </c>
      <c r="Y221">
        <f t="shared" si="89"/>
        <v>4656.68181</v>
      </c>
      <c r="Z221">
        <f t="shared" si="90"/>
        <v>4681.8631175</v>
      </c>
      <c r="AA221">
        <f t="shared" si="91"/>
        <v>4659.0005000000001</v>
      </c>
      <c r="AB221">
        <f t="shared" si="92"/>
        <v>4657.7480375000005</v>
      </c>
      <c r="AC221">
        <f t="shared" si="93"/>
        <v>4652.8207400000001</v>
      </c>
      <c r="AF221">
        <f t="shared" si="98"/>
        <v>1775456100</v>
      </c>
      <c r="AG221" t="str">
        <f t="shared" si="99"/>
        <v>XAUUSD</v>
      </c>
      <c r="AH221" t="str">
        <f t="shared" si="100"/>
        <v>M5</v>
      </c>
      <c r="AI221" s="19">
        <f t="shared" si="94"/>
        <v>4658.91</v>
      </c>
      <c r="AJ221" s="19">
        <f t="shared" si="95"/>
        <v>4674.53856</v>
      </c>
      <c r="AK221" s="19">
        <f t="shared" si="96"/>
        <v>4664.7582075</v>
      </c>
      <c r="AL221" s="19">
        <f t="shared" si="101"/>
        <v>9.7803524999999354</v>
      </c>
      <c r="AM221" s="28" t="str">
        <f t="shared" si="97"/>
        <v>Bullish</v>
      </c>
      <c r="AN221" s="28" t="str">
        <f t="shared" si="102"/>
        <v>Bullish</v>
      </c>
      <c r="AO221">
        <f>IF(Z221&lt;&gt;"",Z221,"")</f>
        <v>4681.8631175</v>
      </c>
      <c r="AP221">
        <f>IF(AB221&lt;&gt;"",AB221,"")</f>
        <v>4657.7480375000005</v>
      </c>
      <c r="AQ221">
        <f t="shared" si="106"/>
        <v>4</v>
      </c>
      <c r="AR221" s="16">
        <f>IF(SLOPE($AO$206:$AO$217,$AQ$206:$AQ$217)&gt;0,MIN(3,ABS(SLOPE($AO$206:$AO$217,$AQ$206:$AQ$217))),IF(SLOPE($AO$206:$AO$217,$AQ$206:$AQ$217)&lt;-0.5,-0.5,0))</f>
        <v>0.75178083333340173</v>
      </c>
      <c r="AS221" s="16">
        <f>IF(SLOPE($AP$206:$AP$217,$AQ$206:$AQ$217)&lt;0,MAX(-3,-ABS(SLOPE($AP$206:$AP$217,$AQ$206:$AQ$217))),IF(SLOPE($AP$206:$AP$217,$AQ$206:$AQ$217)&gt;0.5,0.5,0))</f>
        <v>0.5</v>
      </c>
      <c r="AT221" s="22">
        <f>($AO$218+(AR221*(AQ221-1)))</f>
        <v>4681.9900325000008</v>
      </c>
      <c r="AU221" s="22">
        <f>($AP$218+(AS221*(AQ221-1)))</f>
        <v>4656.6543600000005</v>
      </c>
      <c r="AV221" s="18">
        <f>IF(AR221&gt;0,AT221+AR221,AT221)</f>
        <v>4682.741813333334</v>
      </c>
      <c r="AW221" s="18">
        <f>IF(AS221&lt;0,AU221+AS221,AU221)</f>
        <v>4656.6543600000005</v>
      </c>
      <c r="AY221">
        <f t="shared" si="107"/>
        <v>0.87869583333394985</v>
      </c>
      <c r="AZ221">
        <f t="shared" si="108"/>
        <v>-1.0936775000000125</v>
      </c>
      <c r="BB221" s="19">
        <f t="shared" si="103"/>
        <v>1775456100</v>
      </c>
      <c r="BC221" s="19" t="str">
        <f t="shared" si="104"/>
        <v>XAUUSD</v>
      </c>
      <c r="BD221" s="19" t="str">
        <f t="shared" si="105"/>
        <v>M5</v>
      </c>
      <c r="BE221">
        <f>V221</f>
        <v>4674.53856</v>
      </c>
      <c r="BF221">
        <f>W221</f>
        <v>4664.7582075</v>
      </c>
      <c r="BG221">
        <f>X221</f>
        <v>4656.3561799999998</v>
      </c>
      <c r="BH221">
        <f>Y221</f>
        <v>4656.68181</v>
      </c>
      <c r="BI221">
        <f t="shared" si="109"/>
        <v>4682.741813333334</v>
      </c>
      <c r="BJ221">
        <f t="shared" si="110"/>
        <v>4656.6543600000005</v>
      </c>
    </row>
    <row r="222" spans="1:62" x14ac:dyDescent="0.55000000000000004">
      <c r="A222">
        <f>ALGLIB_SSA_XAUUSD!J222</f>
        <v>1775456400</v>
      </c>
      <c r="B222" t="str">
        <f>_xlfn.XLOOKUP($A222,ALGLIB_SSA_XAUUSD!$A$2:$A$1001,ALGLIB_SSA_XAUUSD!$B$2:$B$1001,"",0)</f>
        <v/>
      </c>
      <c r="C222" t="str">
        <f>_xlfn.XLOOKUP($A222,ALGLIB_SSA_XAUUSD!$A$2:$A$1001,ALGLIB_SSA_XAUUSD!$C$2:$C$1001,"",0)</f>
        <v/>
      </c>
      <c r="D222" s="1">
        <f>D218+(D230-D218)*4/12</f>
        <v>4672.2366666666667</v>
      </c>
      <c r="E222" s="1">
        <f>E218+(E230-E218)*4/12</f>
        <v>4675.3279533333334</v>
      </c>
      <c r="F222" s="1">
        <f>F218+(F230-F218)*4/12</f>
        <v>4665.5622499999999</v>
      </c>
      <c r="G222" s="1">
        <f>G218+(G230-G218)*4/12</f>
        <v>4682.5725933333333</v>
      </c>
      <c r="H222" s="1">
        <f>H218+(H230-H218)*4/12</f>
        <v>4658.6125966666668</v>
      </c>
      <c r="I222" t="str">
        <f>_xlfn.XLOOKUP($A222,ALGLIB_SSA_XAUUSD!$J$2:$J$1001,ALGLIB_SSA_XAUUSD!$K$2:$K$1001,"",0)</f>
        <v>XAUUSD</v>
      </c>
      <c r="J222" t="str">
        <f>_xlfn.XLOOKUP($A222,ALGLIB_SSA_XAUUSD!$J$2:$J$1001,ALGLIB_SSA_XAUUSD!$L$2:$L$1001,"",0)</f>
        <v>M5</v>
      </c>
      <c r="K222">
        <f>_xlfn.XLOOKUP($A222,ALGLIB_SSA_XAUUSD!$J$2:$J$1001,ALGLIB_SSA_XAUUSD!$M$2:$M$1001,"",0)</f>
        <v>4655.17</v>
      </c>
      <c r="L222">
        <f>_xlfn.XLOOKUP($A222,ALGLIB_SSA_XAUUSD!$J$2:$J$1001,ALGLIB_SSA_XAUUSD!$N$2:$N$1001,"",0)</f>
        <v>4656.4112100000002</v>
      </c>
      <c r="M222">
        <f>_xlfn.XLOOKUP($A222,ALGLIB_SSA_XAUUSD!$J$2:$J$1001,ALGLIB_SSA_XAUUSD!$O$2:$O$1001,"",0)</f>
        <v>4656.5465100000001</v>
      </c>
      <c r="N222">
        <f>_xlfn.XLOOKUP($A222,ALGLIB_SSA_XAUUSD!$J$2:$J$1001,ALGLIB_SSA_XAUUSD!$P$2:$P$1001,"",0)</f>
        <v>4658.7014600000002</v>
      </c>
      <c r="O222">
        <f>_xlfn.XLOOKUP($A222,ALGLIB_SSA_XAUUSD!$J$2:$J$1001,ALGLIB_SSA_XAUUSD!$Q$2:$Q$1001,"",0)</f>
        <v>4653.2994099999996</v>
      </c>
      <c r="R222">
        <f t="shared" si="86"/>
        <v>1775456400</v>
      </c>
      <c r="S222" t="str">
        <f t="shared" si="87"/>
        <v>XAUUSD</v>
      </c>
      <c r="T222" t="str">
        <f t="shared" si="87"/>
        <v>M5</v>
      </c>
      <c r="U222">
        <f t="shared" si="87"/>
        <v>4655.17</v>
      </c>
      <c r="V222">
        <f t="shared" si="88"/>
        <v>4675.3279533333334</v>
      </c>
      <c r="W222">
        <f t="shared" si="88"/>
        <v>4665.5622499999999</v>
      </c>
      <c r="X222">
        <f t="shared" si="89"/>
        <v>4656.4112100000002</v>
      </c>
      <c r="Y222">
        <f t="shared" si="89"/>
        <v>4656.5465100000001</v>
      </c>
      <c r="Z222">
        <f t="shared" si="90"/>
        <v>4682.5725933333333</v>
      </c>
      <c r="AA222">
        <f t="shared" si="91"/>
        <v>4658.7014600000002</v>
      </c>
      <c r="AB222">
        <f t="shared" si="92"/>
        <v>4658.6125966666668</v>
      </c>
      <c r="AC222">
        <f t="shared" si="93"/>
        <v>4653.2994099999996</v>
      </c>
      <c r="AF222">
        <f t="shared" si="98"/>
        <v>1775456400</v>
      </c>
      <c r="AG222" t="str">
        <f t="shared" si="99"/>
        <v>XAUUSD</v>
      </c>
      <c r="AH222" t="str">
        <f t="shared" si="100"/>
        <v>M5</v>
      </c>
      <c r="AI222" s="19">
        <f t="shared" si="94"/>
        <v>4655.17</v>
      </c>
      <c r="AJ222" s="19">
        <f t="shared" si="95"/>
        <v>4675.3279533333334</v>
      </c>
      <c r="AK222" s="19">
        <f t="shared" si="96"/>
        <v>4665.5622499999999</v>
      </c>
      <c r="AL222" s="19">
        <f t="shared" si="101"/>
        <v>9.7657033333334766</v>
      </c>
      <c r="AM222" s="28" t="str">
        <f t="shared" si="97"/>
        <v>Bullish</v>
      </c>
      <c r="AN222" s="28" t="str">
        <f t="shared" si="102"/>
        <v>Bullish</v>
      </c>
      <c r="AO222">
        <f>IF(Z222&lt;&gt;"",Z222,"")</f>
        <v>4682.5725933333333</v>
      </c>
      <c r="AP222">
        <f>IF(AB222&lt;&gt;"",AB222,"")</f>
        <v>4658.6125966666668</v>
      </c>
      <c r="AQ222">
        <f t="shared" si="106"/>
        <v>5</v>
      </c>
      <c r="AR222" s="16">
        <f>IF(SLOPE($AO$206:$AO$217,$AQ$206:$AQ$217)&gt;0,MIN(3,ABS(SLOPE($AO$206:$AO$217,$AQ$206:$AQ$217))),IF(SLOPE($AO$206:$AO$217,$AQ$206:$AQ$217)&lt;-0.5,-0.5,0))</f>
        <v>0.75178083333340173</v>
      </c>
      <c r="AS222" s="16">
        <f>IF(SLOPE($AP$206:$AP$217,$AQ$206:$AQ$217)&lt;0,MAX(-3,-ABS(SLOPE($AP$206:$AP$217,$AQ$206:$AQ$217))),IF(SLOPE($AP$206:$AP$217,$AQ$206:$AQ$217)&gt;0.5,0.5,0))</f>
        <v>0.5</v>
      </c>
      <c r="AT222" s="22">
        <f>($AO$218+(AR222*(AQ222-1)))</f>
        <v>4682.741813333334</v>
      </c>
      <c r="AU222" s="22">
        <f>($AP$218+(AS222*(AQ222-1)))</f>
        <v>4657.1543600000005</v>
      </c>
      <c r="AV222" s="18">
        <f>IF(AR222&gt;0,AT222+AR222,AT222)</f>
        <v>4683.4935941666672</v>
      </c>
      <c r="AW222" s="18">
        <f>IF(AS222&lt;0,AU222+AS222,AU222)</f>
        <v>4657.1543600000005</v>
      </c>
      <c r="AY222">
        <f t="shared" si="107"/>
        <v>0.92100083333389193</v>
      </c>
      <c r="AZ222">
        <f t="shared" si="108"/>
        <v>-1.4582366666663802</v>
      </c>
      <c r="BB222" s="19">
        <f t="shared" si="103"/>
        <v>1775456400</v>
      </c>
      <c r="BC222" s="19" t="str">
        <f t="shared" si="104"/>
        <v>XAUUSD</v>
      </c>
      <c r="BD222" s="19" t="str">
        <f t="shared" si="105"/>
        <v>M5</v>
      </c>
      <c r="BE222">
        <f>V222</f>
        <v>4675.3279533333334</v>
      </c>
      <c r="BF222">
        <f>W222</f>
        <v>4665.5622499999999</v>
      </c>
      <c r="BG222">
        <f>X222</f>
        <v>4656.4112100000002</v>
      </c>
      <c r="BH222">
        <f>Y222</f>
        <v>4656.5465100000001</v>
      </c>
      <c r="BI222">
        <f t="shared" si="109"/>
        <v>4683.4935941666672</v>
      </c>
      <c r="BJ222">
        <f t="shared" si="110"/>
        <v>4657.1543600000005</v>
      </c>
    </row>
    <row r="223" spans="1:62" x14ac:dyDescent="0.55000000000000004">
      <c r="A223">
        <f>ALGLIB_SSA_XAUUSD!J223</f>
        <v>1775456700</v>
      </c>
      <c r="B223" t="str">
        <f>_xlfn.XLOOKUP($A223,ALGLIB_SSA_XAUUSD!$A$2:$A$1001,ALGLIB_SSA_XAUUSD!$B$2:$B$1001,"",0)</f>
        <v/>
      </c>
      <c r="C223" t="str">
        <f>_xlfn.XLOOKUP($A223,ALGLIB_SSA_XAUUSD!$A$2:$A$1001,ALGLIB_SSA_XAUUSD!$C$2:$C$1001,"",0)</f>
        <v/>
      </c>
      <c r="D223" s="1">
        <f>D218+(D230-D218)*5/12</f>
        <v>4673.810833333333</v>
      </c>
      <c r="E223" s="1">
        <f>E218+(E230-E218)*5/12</f>
        <v>4676.1173466666669</v>
      </c>
      <c r="F223" s="1">
        <f>F218+(F230-F218)*5/12</f>
        <v>4666.3662924999999</v>
      </c>
      <c r="G223" s="1">
        <f>G218+(G230-G218)*5/12</f>
        <v>4683.2820691666666</v>
      </c>
      <c r="H223" s="1">
        <f>H218+(H230-H218)*5/12</f>
        <v>4659.4771558333332</v>
      </c>
      <c r="I223" t="str">
        <f>_xlfn.XLOOKUP($A223,ALGLIB_SSA_XAUUSD!$J$2:$J$1001,ALGLIB_SSA_XAUUSD!$K$2:$K$1001,"",0)</f>
        <v>XAUUSD</v>
      </c>
      <c r="J223" t="str">
        <f>_xlfn.XLOOKUP($A223,ALGLIB_SSA_XAUUSD!$J$2:$J$1001,ALGLIB_SSA_XAUUSD!$L$2:$L$1001,"",0)</f>
        <v>M5</v>
      </c>
      <c r="K223">
        <f>_xlfn.XLOOKUP($A223,ALGLIB_SSA_XAUUSD!$J$2:$J$1001,ALGLIB_SSA_XAUUSD!$M$2:$M$1001,"",0)</f>
        <v>4657.25</v>
      </c>
      <c r="L223">
        <f>_xlfn.XLOOKUP($A223,ALGLIB_SSA_XAUUSD!$J$2:$J$1001,ALGLIB_SSA_XAUUSD!$N$2:$N$1001,"",0)</f>
        <v>4656.8074699999997</v>
      </c>
      <c r="M223">
        <f>_xlfn.XLOOKUP($A223,ALGLIB_SSA_XAUUSD!$J$2:$J$1001,ALGLIB_SSA_XAUUSD!$O$2:$O$1001,"",0)</f>
        <v>4656.6769899999999</v>
      </c>
      <c r="N223">
        <f>_xlfn.XLOOKUP($A223,ALGLIB_SSA_XAUUSD!$J$2:$J$1001,ALGLIB_SSA_XAUUSD!$P$2:$P$1001,"",0)</f>
        <v>4658.7958799999997</v>
      </c>
      <c r="O223">
        <f>_xlfn.XLOOKUP($A223,ALGLIB_SSA_XAUUSD!$J$2:$J$1001,ALGLIB_SSA_XAUUSD!$Q$2:$Q$1001,"",0)</f>
        <v>4653.9017299999996</v>
      </c>
      <c r="R223">
        <f t="shared" si="86"/>
        <v>1775456700</v>
      </c>
      <c r="S223" t="str">
        <f t="shared" si="87"/>
        <v>XAUUSD</v>
      </c>
      <c r="T223" t="str">
        <f t="shared" si="87"/>
        <v>M5</v>
      </c>
      <c r="U223">
        <f t="shared" si="87"/>
        <v>4657.25</v>
      </c>
      <c r="V223">
        <f t="shared" si="88"/>
        <v>4676.1173466666669</v>
      </c>
      <c r="W223">
        <f t="shared" si="88"/>
        <v>4666.3662924999999</v>
      </c>
      <c r="X223">
        <f t="shared" si="89"/>
        <v>4656.8074699999997</v>
      </c>
      <c r="Y223">
        <f t="shared" si="89"/>
        <v>4656.6769899999999</v>
      </c>
      <c r="Z223">
        <f t="shared" si="90"/>
        <v>4683.2820691666666</v>
      </c>
      <c r="AA223">
        <f t="shared" si="91"/>
        <v>4658.7958799999997</v>
      </c>
      <c r="AB223">
        <f t="shared" si="92"/>
        <v>4659.4771558333332</v>
      </c>
      <c r="AC223">
        <f t="shared" si="93"/>
        <v>4653.9017299999996</v>
      </c>
      <c r="AF223">
        <f t="shared" si="98"/>
        <v>1775456700</v>
      </c>
      <c r="AG223" t="str">
        <f t="shared" si="99"/>
        <v>XAUUSD</v>
      </c>
      <c r="AH223" t="str">
        <f t="shared" si="100"/>
        <v>M5</v>
      </c>
      <c r="AI223" s="19">
        <f t="shared" si="94"/>
        <v>4657.25</v>
      </c>
      <c r="AJ223" s="19">
        <f t="shared" si="95"/>
        <v>4676.1173466666669</v>
      </c>
      <c r="AK223" s="19">
        <f t="shared" si="96"/>
        <v>4666.3662924999999</v>
      </c>
      <c r="AL223" s="19">
        <f t="shared" si="101"/>
        <v>9.7510541666670179</v>
      </c>
      <c r="AM223" s="28" t="str">
        <f t="shared" si="97"/>
        <v>Bullish</v>
      </c>
      <c r="AN223" s="28" t="str">
        <f t="shared" si="102"/>
        <v>Bullish</v>
      </c>
      <c r="AO223">
        <f>IF(Z223&lt;&gt;"",Z223,"")</f>
        <v>4683.2820691666666</v>
      </c>
      <c r="AP223">
        <f>IF(AB223&lt;&gt;"",AB223,"")</f>
        <v>4659.4771558333332</v>
      </c>
      <c r="AQ223">
        <f t="shared" si="106"/>
        <v>6</v>
      </c>
      <c r="AR223" s="16">
        <f>IF(SLOPE($AO$206:$AO$217,$AQ$206:$AQ$217)&gt;0,MIN(3,ABS(SLOPE($AO$206:$AO$217,$AQ$206:$AQ$217))),IF(SLOPE($AO$206:$AO$217,$AQ$206:$AQ$217)&lt;-0.5,-0.5,0))</f>
        <v>0.75178083333340173</v>
      </c>
      <c r="AS223" s="16">
        <f>IF(SLOPE($AP$206:$AP$217,$AQ$206:$AQ$217)&lt;0,MAX(-3,-ABS(SLOPE($AP$206:$AP$217,$AQ$206:$AQ$217))),IF(SLOPE($AP$206:$AP$217,$AQ$206:$AQ$217)&gt;0.5,0.5,0))</f>
        <v>0.5</v>
      </c>
      <c r="AT223" s="22">
        <f>($AO$218+(AR223*(AQ223-1)))</f>
        <v>4683.4935941666672</v>
      </c>
      <c r="AU223" s="22">
        <f>($AP$218+(AS223*(AQ223-1)))</f>
        <v>4657.6543600000005</v>
      </c>
      <c r="AV223" s="18">
        <f>IF(AR223&gt;0,AT223+AR223,AT223)</f>
        <v>4684.2453750000004</v>
      </c>
      <c r="AW223" s="18">
        <f>IF(AS223&lt;0,AU223+AS223,AU223)</f>
        <v>4657.6543600000005</v>
      </c>
      <c r="AY223">
        <f t="shared" si="107"/>
        <v>0.96330583333383402</v>
      </c>
      <c r="AZ223">
        <f t="shared" si="108"/>
        <v>-1.8227958333327479</v>
      </c>
      <c r="BB223" s="19">
        <f t="shared" si="103"/>
        <v>1775456700</v>
      </c>
      <c r="BC223" s="19" t="str">
        <f t="shared" si="104"/>
        <v>XAUUSD</v>
      </c>
      <c r="BD223" s="19" t="str">
        <f t="shared" si="105"/>
        <v>M5</v>
      </c>
      <c r="BE223">
        <f>V223</f>
        <v>4676.1173466666669</v>
      </c>
      <c r="BF223">
        <f>W223</f>
        <v>4666.3662924999999</v>
      </c>
      <c r="BG223">
        <f>X223</f>
        <v>4656.8074699999997</v>
      </c>
      <c r="BH223">
        <f>Y223</f>
        <v>4656.6769899999999</v>
      </c>
      <c r="BI223">
        <f t="shared" si="109"/>
        <v>4684.2453750000004</v>
      </c>
      <c r="BJ223">
        <f t="shared" si="110"/>
        <v>4657.6543600000005</v>
      </c>
    </row>
    <row r="224" spans="1:62" x14ac:dyDescent="0.55000000000000004">
      <c r="A224">
        <f>ALGLIB_SSA_XAUUSD!J224</f>
        <v>1775457000</v>
      </c>
      <c r="B224" t="str">
        <f>_xlfn.XLOOKUP($A224,ALGLIB_SSA_XAUUSD!$A$2:$A$1001,ALGLIB_SSA_XAUUSD!$B$2:$B$1001,"",0)</f>
        <v/>
      </c>
      <c r="C224" t="str">
        <f>_xlfn.XLOOKUP($A224,ALGLIB_SSA_XAUUSD!$A$2:$A$1001,ALGLIB_SSA_XAUUSD!$C$2:$C$1001,"",0)</f>
        <v/>
      </c>
      <c r="D224" s="1">
        <f>D218+(D230-D218)*6/12</f>
        <v>4675.3850000000002</v>
      </c>
      <c r="E224" s="1">
        <f>E218+(E230-E218)*6/12</f>
        <v>4676.9067400000004</v>
      </c>
      <c r="F224" s="1">
        <f>F218+(F230-F218)*6/12</f>
        <v>4667.1703350000007</v>
      </c>
      <c r="G224" s="1">
        <f>G218+(G230-G218)*6/12</f>
        <v>4683.9915450000008</v>
      </c>
      <c r="H224" s="1">
        <f>H218+(H230-H218)*6/12</f>
        <v>4660.3417150000005</v>
      </c>
      <c r="I224" t="str">
        <f>_xlfn.XLOOKUP($A224,ALGLIB_SSA_XAUUSD!$J$2:$J$1001,ALGLIB_SSA_XAUUSD!$K$2:$K$1001,"",0)</f>
        <v>XAUUSD</v>
      </c>
      <c r="J224" t="str">
        <f>_xlfn.XLOOKUP($A224,ALGLIB_SSA_XAUUSD!$J$2:$J$1001,ALGLIB_SSA_XAUUSD!$L$2:$L$1001,"",0)</f>
        <v>M5</v>
      </c>
      <c r="K224">
        <f>_xlfn.XLOOKUP($A224,ALGLIB_SSA_XAUUSD!$J$2:$J$1001,ALGLIB_SSA_XAUUSD!$M$2:$M$1001,"",0)</f>
        <v>4658.1400000000003</v>
      </c>
      <c r="L224">
        <f>_xlfn.XLOOKUP($A224,ALGLIB_SSA_XAUUSD!$J$2:$J$1001,ALGLIB_SSA_XAUUSD!$N$2:$N$1001,"",0)</f>
        <v>4657.4952800000001</v>
      </c>
      <c r="M224">
        <f>_xlfn.XLOOKUP($A224,ALGLIB_SSA_XAUUSD!$J$2:$J$1001,ALGLIB_SSA_XAUUSD!$O$2:$O$1001,"",0)</f>
        <v>4657.0861299999997</v>
      </c>
      <c r="N224">
        <f>_xlfn.XLOOKUP($A224,ALGLIB_SSA_XAUUSD!$J$2:$J$1001,ALGLIB_SSA_XAUUSD!$P$2:$P$1001,"",0)</f>
        <v>4659.4143999999997</v>
      </c>
      <c r="O224">
        <f>_xlfn.XLOOKUP($A224,ALGLIB_SSA_XAUUSD!$J$2:$J$1001,ALGLIB_SSA_XAUUSD!$Q$2:$Q$1001,"",0)</f>
        <v>4654.6052799999998</v>
      </c>
      <c r="R224">
        <f t="shared" si="86"/>
        <v>1775457000</v>
      </c>
      <c r="S224" t="str">
        <f t="shared" si="87"/>
        <v>XAUUSD</v>
      </c>
      <c r="T224" t="str">
        <f t="shared" si="87"/>
        <v>M5</v>
      </c>
      <c r="U224">
        <f t="shared" si="87"/>
        <v>4658.1400000000003</v>
      </c>
      <c r="V224">
        <f t="shared" si="88"/>
        <v>4676.9067400000004</v>
      </c>
      <c r="W224">
        <f t="shared" si="88"/>
        <v>4667.1703350000007</v>
      </c>
      <c r="X224">
        <f t="shared" si="89"/>
        <v>4657.4952800000001</v>
      </c>
      <c r="Y224">
        <f t="shared" si="89"/>
        <v>4657.0861299999997</v>
      </c>
      <c r="Z224">
        <f t="shared" si="90"/>
        <v>4683.9915450000008</v>
      </c>
      <c r="AA224">
        <f t="shared" si="91"/>
        <v>4659.4143999999997</v>
      </c>
      <c r="AB224">
        <f t="shared" si="92"/>
        <v>4660.3417150000005</v>
      </c>
      <c r="AC224">
        <f t="shared" si="93"/>
        <v>4654.6052799999998</v>
      </c>
      <c r="AF224">
        <f t="shared" si="98"/>
        <v>1775457000</v>
      </c>
      <c r="AG224" t="str">
        <f t="shared" si="99"/>
        <v>XAUUSD</v>
      </c>
      <c r="AH224" t="str">
        <f t="shared" si="100"/>
        <v>M5</v>
      </c>
      <c r="AI224" s="19">
        <f t="shared" si="94"/>
        <v>4658.1400000000003</v>
      </c>
      <c r="AJ224" s="19">
        <f t="shared" si="95"/>
        <v>4676.9067400000004</v>
      </c>
      <c r="AK224" s="19">
        <f t="shared" si="96"/>
        <v>4667.1703350000007</v>
      </c>
      <c r="AL224" s="19">
        <f t="shared" si="101"/>
        <v>9.7364049999996496</v>
      </c>
      <c r="AM224" s="28" t="str">
        <f t="shared" si="97"/>
        <v>Bullish</v>
      </c>
      <c r="AN224" s="28" t="str">
        <f t="shared" si="102"/>
        <v>Bullish</v>
      </c>
      <c r="AO224">
        <f>IF(Z224&lt;&gt;"",Z224,"")</f>
        <v>4683.9915450000008</v>
      </c>
      <c r="AP224">
        <f>IF(AB224&lt;&gt;"",AB224,"")</f>
        <v>4660.3417150000005</v>
      </c>
      <c r="AQ224">
        <f t="shared" si="106"/>
        <v>7</v>
      </c>
      <c r="AR224" s="16">
        <f>IF(SLOPE($AO$206:$AO$217,$AQ$206:$AQ$217)&gt;0,MIN(3,ABS(SLOPE($AO$206:$AO$217,$AQ$206:$AQ$217))),IF(SLOPE($AO$206:$AO$217,$AQ$206:$AQ$217)&lt;-0.5,-0.5,0))</f>
        <v>0.75178083333340173</v>
      </c>
      <c r="AS224" s="16">
        <f>IF(SLOPE($AP$206:$AP$217,$AQ$206:$AQ$217)&lt;0,MAX(-3,-ABS(SLOPE($AP$206:$AP$217,$AQ$206:$AQ$217))),IF(SLOPE($AP$206:$AP$217,$AQ$206:$AQ$217)&gt;0.5,0.5,0))</f>
        <v>0.5</v>
      </c>
      <c r="AT224" s="22">
        <f>($AO$218+(AR224*(AQ224-1)))</f>
        <v>4684.2453750000004</v>
      </c>
      <c r="AU224" s="22">
        <f>($AP$218+(AS224*(AQ224-1)))</f>
        <v>4658.1543600000005</v>
      </c>
      <c r="AV224" s="18">
        <f>IF(AR224&gt;0,AT224+AR224,AT224)</f>
        <v>4684.9971558333336</v>
      </c>
      <c r="AW224" s="18">
        <f>IF(AS224&lt;0,AU224+AS224,AU224)</f>
        <v>4658.1543600000005</v>
      </c>
      <c r="AY224">
        <f t="shared" si="107"/>
        <v>1.0056108333328666</v>
      </c>
      <c r="AZ224">
        <f t="shared" si="108"/>
        <v>-2.187355000000025</v>
      </c>
      <c r="BB224" s="19">
        <f t="shared" si="103"/>
        <v>1775457000</v>
      </c>
      <c r="BC224" s="19" t="str">
        <f t="shared" si="104"/>
        <v>XAUUSD</v>
      </c>
      <c r="BD224" s="19" t="str">
        <f t="shared" si="105"/>
        <v>M5</v>
      </c>
      <c r="BE224">
        <f>V224</f>
        <v>4676.9067400000004</v>
      </c>
      <c r="BF224">
        <f>W224</f>
        <v>4667.1703350000007</v>
      </c>
      <c r="BG224">
        <f>X224</f>
        <v>4657.4952800000001</v>
      </c>
      <c r="BH224">
        <f>Y224</f>
        <v>4657.0861299999997</v>
      </c>
      <c r="BI224">
        <f t="shared" si="109"/>
        <v>4684.9971558333336</v>
      </c>
      <c r="BJ224">
        <f t="shared" si="110"/>
        <v>4658.1543600000005</v>
      </c>
    </row>
    <row r="225" spans="1:62" x14ac:dyDescent="0.55000000000000004">
      <c r="A225">
        <f>ALGLIB_SSA_XAUUSD!J225</f>
        <v>1775457300</v>
      </c>
      <c r="B225" t="str">
        <f>_xlfn.XLOOKUP($A225,ALGLIB_SSA_XAUUSD!$A$2:$A$1001,ALGLIB_SSA_XAUUSD!$B$2:$B$1001,"",0)</f>
        <v/>
      </c>
      <c r="C225" t="str">
        <f>_xlfn.XLOOKUP($A225,ALGLIB_SSA_XAUUSD!$A$2:$A$1001,ALGLIB_SSA_XAUUSD!$C$2:$C$1001,"",0)</f>
        <v/>
      </c>
      <c r="D225" s="1">
        <f>D218+(D230-D218)*7/12</f>
        <v>4676.9591666666665</v>
      </c>
      <c r="E225" s="1">
        <f>E218+(E230-E218)*7/12</f>
        <v>4677.6961333333329</v>
      </c>
      <c r="F225" s="1">
        <f>F218+(F230-F218)*7/12</f>
        <v>4667.9743775000006</v>
      </c>
      <c r="G225" s="1">
        <f>G218+(G230-G218)*7/12</f>
        <v>4684.701020833334</v>
      </c>
      <c r="H225" s="1">
        <f>H218+(H230-H218)*7/12</f>
        <v>4661.2062741666668</v>
      </c>
      <c r="I225" t="str">
        <f>_xlfn.XLOOKUP($A225,ALGLIB_SSA_XAUUSD!$J$2:$J$1001,ALGLIB_SSA_XAUUSD!$K$2:$K$1001,"",0)</f>
        <v>XAUUSD</v>
      </c>
      <c r="J225" t="str">
        <f>_xlfn.XLOOKUP($A225,ALGLIB_SSA_XAUUSD!$J$2:$J$1001,ALGLIB_SSA_XAUUSD!$L$2:$L$1001,"",0)</f>
        <v>M5</v>
      </c>
      <c r="K225">
        <f>_xlfn.XLOOKUP($A225,ALGLIB_SSA_XAUUSD!$J$2:$J$1001,ALGLIB_SSA_XAUUSD!$M$2:$M$1001,"",0)</f>
        <v>4654.8999999999996</v>
      </c>
      <c r="L225">
        <f>_xlfn.XLOOKUP($A225,ALGLIB_SSA_XAUUSD!$J$2:$J$1001,ALGLIB_SSA_XAUUSD!$N$2:$N$1001,"",0)</f>
        <v>4658.3523100000002</v>
      </c>
      <c r="M225">
        <f>_xlfn.XLOOKUP($A225,ALGLIB_SSA_XAUUSD!$J$2:$J$1001,ALGLIB_SSA_XAUUSD!$O$2:$O$1001,"",0)</f>
        <v>4657.71922</v>
      </c>
      <c r="N225">
        <f>_xlfn.XLOOKUP($A225,ALGLIB_SSA_XAUUSD!$J$2:$J$1001,ALGLIB_SSA_XAUUSD!$P$2:$P$1001,"",0)</f>
        <v>4660.4477900000002</v>
      </c>
      <c r="O225">
        <f>_xlfn.XLOOKUP($A225,ALGLIB_SSA_XAUUSD!$J$2:$J$1001,ALGLIB_SSA_XAUUSD!$Q$2:$Q$1001,"",0)</f>
        <v>4655.2854299999999</v>
      </c>
      <c r="R225">
        <f t="shared" si="86"/>
        <v>1775457300</v>
      </c>
      <c r="S225" t="str">
        <f t="shared" si="87"/>
        <v>XAUUSD</v>
      </c>
      <c r="T225" t="str">
        <f t="shared" si="87"/>
        <v>M5</v>
      </c>
      <c r="U225">
        <f t="shared" si="87"/>
        <v>4654.8999999999996</v>
      </c>
      <c r="V225">
        <f t="shared" si="88"/>
        <v>4677.6961333333329</v>
      </c>
      <c r="W225">
        <f t="shared" si="88"/>
        <v>4667.9743775000006</v>
      </c>
      <c r="X225">
        <f t="shared" si="89"/>
        <v>4658.3523100000002</v>
      </c>
      <c r="Y225">
        <f t="shared" si="89"/>
        <v>4657.71922</v>
      </c>
      <c r="Z225">
        <f t="shared" si="90"/>
        <v>4684.701020833334</v>
      </c>
      <c r="AA225">
        <f t="shared" si="91"/>
        <v>4660.4477900000002</v>
      </c>
      <c r="AB225">
        <f t="shared" si="92"/>
        <v>4661.2062741666668</v>
      </c>
      <c r="AC225">
        <f t="shared" si="93"/>
        <v>4655.2854299999999</v>
      </c>
      <c r="AF225">
        <f t="shared" si="98"/>
        <v>1775457300</v>
      </c>
      <c r="AG225" t="str">
        <f t="shared" si="99"/>
        <v>XAUUSD</v>
      </c>
      <c r="AH225" t="str">
        <f t="shared" si="100"/>
        <v>M5</v>
      </c>
      <c r="AI225" s="19">
        <f t="shared" si="94"/>
        <v>4654.8999999999996</v>
      </c>
      <c r="AJ225" s="19">
        <f t="shared" si="95"/>
        <v>4677.6961333333329</v>
      </c>
      <c r="AK225" s="19">
        <f t="shared" si="96"/>
        <v>4667.9743775000006</v>
      </c>
      <c r="AL225" s="19">
        <f t="shared" si="101"/>
        <v>9.7217558333322813</v>
      </c>
      <c r="AM225" s="28" t="str">
        <f t="shared" si="97"/>
        <v>Bullish</v>
      </c>
      <c r="AN225" s="28" t="str">
        <f t="shared" si="102"/>
        <v>Bullish</v>
      </c>
      <c r="AO225">
        <f>IF(Z225&lt;&gt;"",Z225,"")</f>
        <v>4684.701020833334</v>
      </c>
      <c r="AP225">
        <f>IF(AB225&lt;&gt;"",AB225,"")</f>
        <v>4661.2062741666668</v>
      </c>
      <c r="AQ225">
        <f t="shared" si="106"/>
        <v>8</v>
      </c>
      <c r="AR225" s="16">
        <f>IF(SLOPE($AO$206:$AO$217,$AQ$206:$AQ$217)&gt;0,MIN(3,ABS(SLOPE($AO$206:$AO$217,$AQ$206:$AQ$217))),IF(SLOPE($AO$206:$AO$217,$AQ$206:$AQ$217)&lt;-0.5,-0.5,0))</f>
        <v>0.75178083333340173</v>
      </c>
      <c r="AS225" s="16">
        <f>IF(SLOPE($AP$206:$AP$217,$AQ$206:$AQ$217)&lt;0,MAX(-3,-ABS(SLOPE($AP$206:$AP$217,$AQ$206:$AQ$217))),IF(SLOPE($AP$206:$AP$217,$AQ$206:$AQ$217)&gt;0.5,0.5,0))</f>
        <v>0.5</v>
      </c>
      <c r="AT225" s="22">
        <f>($AO$218+(AR225*(AQ225-1)))</f>
        <v>4684.9971558333336</v>
      </c>
      <c r="AU225" s="22">
        <f>($AP$218+(AS225*(AQ225-1)))</f>
        <v>4658.6543600000005</v>
      </c>
      <c r="AV225" s="18">
        <f>IF(AR225&gt;0,AT225+AR225,AT225)</f>
        <v>4685.7489366666669</v>
      </c>
      <c r="AW225" s="18">
        <f>IF(AS225&lt;0,AU225+AS225,AU225)</f>
        <v>4658.6543600000005</v>
      </c>
      <c r="AY225">
        <f t="shared" si="107"/>
        <v>1.0479158333328087</v>
      </c>
      <c r="AZ225">
        <f t="shared" si="108"/>
        <v>-2.5519141666663927</v>
      </c>
      <c r="BB225" s="19">
        <f t="shared" si="103"/>
        <v>1775457300</v>
      </c>
      <c r="BC225" s="19" t="str">
        <f t="shared" si="104"/>
        <v>XAUUSD</v>
      </c>
      <c r="BD225" s="19" t="str">
        <f t="shared" si="105"/>
        <v>M5</v>
      </c>
      <c r="BE225">
        <f>V225</f>
        <v>4677.6961333333329</v>
      </c>
      <c r="BF225">
        <f>W225</f>
        <v>4667.9743775000006</v>
      </c>
      <c r="BG225">
        <f>X225</f>
        <v>4658.3523100000002</v>
      </c>
      <c r="BH225">
        <f>Y225</f>
        <v>4657.71922</v>
      </c>
      <c r="BI225">
        <f t="shared" si="109"/>
        <v>4685.7489366666669</v>
      </c>
      <c r="BJ225">
        <f t="shared" si="110"/>
        <v>4658.6543600000005</v>
      </c>
    </row>
    <row r="226" spans="1:62" x14ac:dyDescent="0.55000000000000004">
      <c r="A226">
        <f>ALGLIB_SSA_XAUUSD!J226</f>
        <v>1775457600</v>
      </c>
      <c r="B226" t="str">
        <f>_xlfn.XLOOKUP($A226,ALGLIB_SSA_XAUUSD!$A$2:$A$1001,ALGLIB_SSA_XAUUSD!$B$2:$B$1001,"",0)</f>
        <v/>
      </c>
      <c r="C226" t="str">
        <f>_xlfn.XLOOKUP($A226,ALGLIB_SSA_XAUUSD!$A$2:$A$1001,ALGLIB_SSA_XAUUSD!$C$2:$C$1001,"",0)</f>
        <v/>
      </c>
      <c r="D226" s="1">
        <f>D218+(D230-D218)*8/12</f>
        <v>4678.5333333333328</v>
      </c>
      <c r="E226" s="1">
        <f>E218+(E230-E218)*8/12</f>
        <v>4678.4855266666664</v>
      </c>
      <c r="F226" s="1">
        <f>F218+(F230-F218)*8/12</f>
        <v>4668.7784200000006</v>
      </c>
      <c r="G226" s="1">
        <f>G218+(G230-G218)*8/12</f>
        <v>4685.4104966666673</v>
      </c>
      <c r="H226" s="1">
        <f>H218+(H230-H218)*8/12</f>
        <v>4662.0708333333332</v>
      </c>
      <c r="I226" t="str">
        <f>_xlfn.XLOOKUP($A226,ALGLIB_SSA_XAUUSD!$J$2:$J$1001,ALGLIB_SSA_XAUUSD!$K$2:$K$1001,"",0)</f>
        <v>XAUUSD</v>
      </c>
      <c r="J226" t="str">
        <f>_xlfn.XLOOKUP($A226,ALGLIB_SSA_XAUUSD!$J$2:$J$1001,ALGLIB_SSA_XAUUSD!$L$2:$L$1001,"",0)</f>
        <v>M5</v>
      </c>
      <c r="K226">
        <f>_xlfn.XLOOKUP($A226,ALGLIB_SSA_XAUUSD!$J$2:$J$1001,ALGLIB_SSA_XAUUSD!$M$2:$M$1001,"",0)</f>
        <v>4655.58</v>
      </c>
      <c r="L226">
        <f>_xlfn.XLOOKUP($A226,ALGLIB_SSA_XAUUSD!$J$2:$J$1001,ALGLIB_SSA_XAUUSD!$N$2:$N$1001,"",0)</f>
        <v>4659.268</v>
      </c>
      <c r="M226">
        <f>_xlfn.XLOOKUP($A226,ALGLIB_SSA_XAUUSD!$J$2:$J$1001,ALGLIB_SSA_XAUUSD!$O$2:$O$1001,"",0)</f>
        <v>4658.4936100000004</v>
      </c>
      <c r="N226">
        <f>_xlfn.XLOOKUP($A226,ALGLIB_SSA_XAUUSD!$J$2:$J$1001,ALGLIB_SSA_XAUUSD!$P$2:$P$1001,"",0)</f>
        <v>4661.7290999999996</v>
      </c>
      <c r="O226">
        <f>_xlfn.XLOOKUP($A226,ALGLIB_SSA_XAUUSD!$J$2:$J$1001,ALGLIB_SSA_XAUUSD!$Q$2:$Q$1001,"",0)</f>
        <v>4655.9269199999999</v>
      </c>
      <c r="R226">
        <f t="shared" si="86"/>
        <v>1775457600</v>
      </c>
      <c r="S226" t="str">
        <f t="shared" si="87"/>
        <v>XAUUSD</v>
      </c>
      <c r="T226" t="str">
        <f t="shared" si="87"/>
        <v>M5</v>
      </c>
      <c r="U226">
        <f t="shared" si="87"/>
        <v>4655.58</v>
      </c>
      <c r="V226">
        <f t="shared" si="88"/>
        <v>4678.4855266666664</v>
      </c>
      <c r="W226">
        <f t="shared" si="88"/>
        <v>4668.7784200000006</v>
      </c>
      <c r="X226">
        <f t="shared" si="89"/>
        <v>4659.268</v>
      </c>
      <c r="Y226">
        <f t="shared" si="89"/>
        <v>4658.4936100000004</v>
      </c>
      <c r="Z226">
        <f t="shared" si="90"/>
        <v>4685.4104966666673</v>
      </c>
      <c r="AA226">
        <f t="shared" si="91"/>
        <v>4661.7290999999996</v>
      </c>
      <c r="AB226">
        <f t="shared" si="92"/>
        <v>4662.0708333333332</v>
      </c>
      <c r="AC226">
        <f t="shared" si="93"/>
        <v>4655.9269199999999</v>
      </c>
      <c r="AF226">
        <f t="shared" si="98"/>
        <v>1775457600</v>
      </c>
      <c r="AG226" t="str">
        <f t="shared" si="99"/>
        <v>XAUUSD</v>
      </c>
      <c r="AH226" t="str">
        <f t="shared" si="100"/>
        <v>M5</v>
      </c>
      <c r="AI226" s="19">
        <f t="shared" si="94"/>
        <v>4655.58</v>
      </c>
      <c r="AJ226" s="19">
        <f t="shared" si="95"/>
        <v>4678.4855266666664</v>
      </c>
      <c r="AK226" s="19">
        <f t="shared" si="96"/>
        <v>4668.7784200000006</v>
      </c>
      <c r="AL226" s="19">
        <f t="shared" si="101"/>
        <v>9.7071066666658226</v>
      </c>
      <c r="AM226" s="28" t="str">
        <f t="shared" si="97"/>
        <v>Bullish</v>
      </c>
      <c r="AN226" s="28" t="str">
        <f t="shared" si="102"/>
        <v>Bullish</v>
      </c>
      <c r="AO226">
        <f>IF(Z226&lt;&gt;"",Z226,"")</f>
        <v>4685.4104966666673</v>
      </c>
      <c r="AP226">
        <f>IF(AB226&lt;&gt;"",AB226,"")</f>
        <v>4662.0708333333332</v>
      </c>
      <c r="AQ226">
        <f t="shared" si="106"/>
        <v>9</v>
      </c>
      <c r="AR226" s="16">
        <f>IF(SLOPE($AO$206:$AO$217,$AQ$206:$AQ$217)&gt;0,MIN(3,ABS(SLOPE($AO$206:$AO$217,$AQ$206:$AQ$217))),IF(SLOPE($AO$206:$AO$217,$AQ$206:$AQ$217)&lt;-0.5,-0.5,0))</f>
        <v>0.75178083333340173</v>
      </c>
      <c r="AS226" s="16">
        <f>IF(SLOPE($AP$206:$AP$217,$AQ$206:$AQ$217)&lt;0,MAX(-3,-ABS(SLOPE($AP$206:$AP$217,$AQ$206:$AQ$217))),IF(SLOPE($AP$206:$AP$217,$AQ$206:$AQ$217)&gt;0.5,0.5,0))</f>
        <v>0.5</v>
      </c>
      <c r="AT226" s="22">
        <f>($AO$218+(AR226*(AQ226-1)))</f>
        <v>4685.7489366666678</v>
      </c>
      <c r="AU226" s="22">
        <f>($AP$218+(AS226*(AQ226-1)))</f>
        <v>4659.1543600000005</v>
      </c>
      <c r="AV226" s="18">
        <f>IF(AR226&gt;0,AT226+AR226,AT226)</f>
        <v>4686.500717500001</v>
      </c>
      <c r="AW226" s="18">
        <f>IF(AS226&lt;0,AU226+AS226,AU226)</f>
        <v>4659.1543600000005</v>
      </c>
      <c r="AY226">
        <f t="shared" si="107"/>
        <v>1.0902208333336603</v>
      </c>
      <c r="AZ226">
        <f t="shared" si="108"/>
        <v>-2.9164733333327604</v>
      </c>
      <c r="BB226" s="19">
        <f t="shared" si="103"/>
        <v>1775457600</v>
      </c>
      <c r="BC226" s="19" t="str">
        <f t="shared" si="104"/>
        <v>XAUUSD</v>
      </c>
      <c r="BD226" s="19" t="str">
        <f t="shared" si="105"/>
        <v>M5</v>
      </c>
      <c r="BE226">
        <f>V226</f>
        <v>4678.4855266666664</v>
      </c>
      <c r="BF226">
        <f>W226</f>
        <v>4668.7784200000006</v>
      </c>
      <c r="BG226">
        <f>X226</f>
        <v>4659.268</v>
      </c>
      <c r="BH226">
        <f>Y226</f>
        <v>4658.4936100000004</v>
      </c>
      <c r="BI226">
        <f t="shared" si="109"/>
        <v>4686.500717500001</v>
      </c>
      <c r="BJ226">
        <f t="shared" si="110"/>
        <v>4659.1543600000005</v>
      </c>
    </row>
    <row r="227" spans="1:62" x14ac:dyDescent="0.55000000000000004">
      <c r="A227">
        <f>ALGLIB_SSA_XAUUSD!J227</f>
        <v>1775457900</v>
      </c>
      <c r="B227" t="str">
        <f>_xlfn.XLOOKUP($A227,ALGLIB_SSA_XAUUSD!$A$2:$A$1001,ALGLIB_SSA_XAUUSD!$B$2:$B$1001,"",0)</f>
        <v/>
      </c>
      <c r="C227" t="str">
        <f>_xlfn.XLOOKUP($A227,ALGLIB_SSA_XAUUSD!$A$2:$A$1001,ALGLIB_SSA_XAUUSD!$C$2:$C$1001,"",0)</f>
        <v/>
      </c>
      <c r="D227" s="1">
        <f>D218+(D230-D218)*9/12</f>
        <v>4680.1075000000001</v>
      </c>
      <c r="E227" s="1">
        <f>E218+(E230-E218)*9/12</f>
        <v>4679.2749199999998</v>
      </c>
      <c r="F227" s="1">
        <f>F218+(F230-F218)*9/12</f>
        <v>4669.5824625000005</v>
      </c>
      <c r="G227" s="1">
        <f>G218+(G230-G218)*9/12</f>
        <v>4686.1199725000006</v>
      </c>
      <c r="H227" s="1">
        <f>H218+(H230-H218)*9/12</f>
        <v>4662.9353924999996</v>
      </c>
      <c r="I227" t="str">
        <f>_xlfn.XLOOKUP($A227,ALGLIB_SSA_XAUUSD!$J$2:$J$1001,ALGLIB_SSA_XAUUSD!$K$2:$K$1001,"",0)</f>
        <v>XAUUSD</v>
      </c>
      <c r="J227" t="str">
        <f>_xlfn.XLOOKUP($A227,ALGLIB_SSA_XAUUSD!$J$2:$J$1001,ALGLIB_SSA_XAUUSD!$L$2:$L$1001,"",0)</f>
        <v>M5</v>
      </c>
      <c r="K227">
        <f>_xlfn.XLOOKUP($A227,ALGLIB_SSA_XAUUSD!$J$2:$J$1001,ALGLIB_SSA_XAUUSD!$M$2:$M$1001,"",0)</f>
        <v>4656.3599999999997</v>
      </c>
      <c r="L227">
        <f>_xlfn.XLOOKUP($A227,ALGLIB_SSA_XAUUSD!$J$2:$J$1001,ALGLIB_SSA_XAUUSD!$N$2:$N$1001,"",0)</f>
        <v>4659.9482699999999</v>
      </c>
      <c r="M227">
        <f>_xlfn.XLOOKUP($A227,ALGLIB_SSA_XAUUSD!$J$2:$J$1001,ALGLIB_SSA_XAUUSD!$O$2:$O$1001,"",0)</f>
        <v>4659.2209400000002</v>
      </c>
      <c r="N227">
        <f>_xlfn.XLOOKUP($A227,ALGLIB_SSA_XAUUSD!$J$2:$J$1001,ALGLIB_SSA_XAUUSD!$P$2:$P$1001,"",0)</f>
        <v>4662.9503100000002</v>
      </c>
      <c r="O227">
        <f>_xlfn.XLOOKUP($A227,ALGLIB_SSA_XAUUSD!$J$2:$J$1001,ALGLIB_SSA_XAUUSD!$Q$2:$Q$1001,"",0)</f>
        <v>4656.3350700000001</v>
      </c>
      <c r="R227">
        <f t="shared" si="86"/>
        <v>1775457900</v>
      </c>
      <c r="S227" t="str">
        <f t="shared" si="87"/>
        <v>XAUUSD</v>
      </c>
      <c r="T227" t="str">
        <f t="shared" si="87"/>
        <v>M5</v>
      </c>
      <c r="U227">
        <f t="shared" si="87"/>
        <v>4656.3599999999997</v>
      </c>
      <c r="V227">
        <f t="shared" si="88"/>
        <v>4679.2749199999998</v>
      </c>
      <c r="W227">
        <f t="shared" si="88"/>
        <v>4669.5824625000005</v>
      </c>
      <c r="X227">
        <f t="shared" si="89"/>
        <v>4659.9482699999999</v>
      </c>
      <c r="Y227">
        <f t="shared" si="89"/>
        <v>4659.2209400000002</v>
      </c>
      <c r="Z227">
        <f t="shared" si="90"/>
        <v>4686.1199725000006</v>
      </c>
      <c r="AA227">
        <f t="shared" si="91"/>
        <v>4662.9503100000002</v>
      </c>
      <c r="AB227">
        <f t="shared" si="92"/>
        <v>4662.9353924999996</v>
      </c>
      <c r="AC227">
        <f t="shared" si="93"/>
        <v>4656.3350700000001</v>
      </c>
      <c r="AF227">
        <f t="shared" si="98"/>
        <v>1775457900</v>
      </c>
      <c r="AG227" t="str">
        <f t="shared" si="99"/>
        <v>XAUUSD</v>
      </c>
      <c r="AH227" t="str">
        <f t="shared" si="100"/>
        <v>M5</v>
      </c>
      <c r="AI227" s="19">
        <f t="shared" si="94"/>
        <v>4656.3599999999997</v>
      </c>
      <c r="AJ227" s="19">
        <f t="shared" si="95"/>
        <v>4679.2749199999998</v>
      </c>
      <c r="AK227" s="19">
        <f t="shared" si="96"/>
        <v>4669.5824625000005</v>
      </c>
      <c r="AL227" s="19">
        <f t="shared" si="101"/>
        <v>9.6924574999993638</v>
      </c>
      <c r="AM227" s="28" t="str">
        <f t="shared" si="97"/>
        <v>Bullish</v>
      </c>
      <c r="AN227" s="28" t="str">
        <f t="shared" si="102"/>
        <v>Bullish</v>
      </c>
      <c r="AO227">
        <f>IF(Z227&lt;&gt;"",Z227,"")</f>
        <v>4686.1199725000006</v>
      </c>
      <c r="AP227">
        <f>IF(AB227&lt;&gt;"",AB227,"")</f>
        <v>4662.9353924999996</v>
      </c>
      <c r="AQ227">
        <f t="shared" si="106"/>
        <v>10</v>
      </c>
      <c r="AR227" s="16">
        <f>IF(SLOPE($AO$206:$AO$217,$AQ$206:$AQ$217)&gt;0,MIN(3,ABS(SLOPE($AO$206:$AO$217,$AQ$206:$AQ$217))),IF(SLOPE($AO$206:$AO$217,$AQ$206:$AQ$217)&lt;-0.5,-0.5,0))</f>
        <v>0.75178083333340173</v>
      </c>
      <c r="AS227" s="16">
        <f>IF(SLOPE($AP$206:$AP$217,$AQ$206:$AQ$217)&lt;0,MAX(-3,-ABS(SLOPE($AP$206:$AP$217,$AQ$206:$AQ$217))),IF(SLOPE($AP$206:$AP$217,$AQ$206:$AQ$217)&gt;0.5,0.5,0))</f>
        <v>0.5</v>
      </c>
      <c r="AT227" s="22">
        <f>($AO$218+(AR227*(AQ227-1)))</f>
        <v>4686.500717500001</v>
      </c>
      <c r="AU227" s="22">
        <f>($AP$218+(AS227*(AQ227-1)))</f>
        <v>4659.6543600000005</v>
      </c>
      <c r="AV227" s="18">
        <f>IF(AR227&gt;0,AT227+AR227,AT227)</f>
        <v>4687.2524983333342</v>
      </c>
      <c r="AW227" s="18">
        <f>IF(AS227&lt;0,AU227+AS227,AU227)</f>
        <v>4659.6543600000005</v>
      </c>
      <c r="AY227">
        <f t="shared" si="107"/>
        <v>1.1325258333336023</v>
      </c>
      <c r="AZ227">
        <f t="shared" si="108"/>
        <v>-3.281032499999128</v>
      </c>
      <c r="BB227" s="19">
        <f t="shared" si="103"/>
        <v>1775457900</v>
      </c>
      <c r="BC227" s="19" t="str">
        <f t="shared" si="104"/>
        <v>XAUUSD</v>
      </c>
      <c r="BD227" s="19" t="str">
        <f t="shared" si="105"/>
        <v>M5</v>
      </c>
      <c r="BE227">
        <f>V227</f>
        <v>4679.2749199999998</v>
      </c>
      <c r="BF227">
        <f>W227</f>
        <v>4669.5824625000005</v>
      </c>
      <c r="BG227">
        <f>X227</f>
        <v>4659.9482699999999</v>
      </c>
      <c r="BH227">
        <f>Y227</f>
        <v>4659.2209400000002</v>
      </c>
      <c r="BI227">
        <f t="shared" si="109"/>
        <v>4687.2524983333342</v>
      </c>
      <c r="BJ227">
        <f t="shared" si="110"/>
        <v>4659.6543600000005</v>
      </c>
    </row>
    <row r="228" spans="1:62" x14ac:dyDescent="0.55000000000000004">
      <c r="A228">
        <f>ALGLIB_SSA_XAUUSD!J228</f>
        <v>1775458200</v>
      </c>
      <c r="B228" t="str">
        <f>_xlfn.XLOOKUP($A228,ALGLIB_SSA_XAUUSD!$A$2:$A$1001,ALGLIB_SSA_XAUUSD!$B$2:$B$1001,"",0)</f>
        <v/>
      </c>
      <c r="C228" t="str">
        <f>_xlfn.XLOOKUP($A228,ALGLIB_SSA_XAUUSD!$A$2:$A$1001,ALGLIB_SSA_XAUUSD!$C$2:$C$1001,"",0)</f>
        <v/>
      </c>
      <c r="D228" s="1">
        <f>D218+(D230-D218)*10/12</f>
        <v>4681.6816666666664</v>
      </c>
      <c r="E228" s="1">
        <f>E218+(E230-E218)*10/12</f>
        <v>4680.0643133333333</v>
      </c>
      <c r="F228" s="1">
        <f>F218+(F230-F218)*10/12</f>
        <v>4670.3865050000004</v>
      </c>
      <c r="G228" s="1">
        <f>G218+(G230-G218)*10/12</f>
        <v>4686.8294483333339</v>
      </c>
      <c r="H228" s="1">
        <f>H218+(H230-H218)*10/12</f>
        <v>4663.7999516666659</v>
      </c>
      <c r="I228" t="str">
        <f>_xlfn.XLOOKUP($A228,ALGLIB_SSA_XAUUSD!$J$2:$J$1001,ALGLIB_SSA_XAUUSD!$K$2:$K$1001,"",0)</f>
        <v>XAUUSD</v>
      </c>
      <c r="J228" t="str">
        <f>_xlfn.XLOOKUP($A228,ALGLIB_SSA_XAUUSD!$J$2:$J$1001,ALGLIB_SSA_XAUUSD!$L$2:$L$1001,"",0)</f>
        <v>M5</v>
      </c>
      <c r="K228">
        <f>_xlfn.XLOOKUP($A228,ALGLIB_SSA_XAUUSD!$J$2:$J$1001,ALGLIB_SSA_XAUUSD!$M$2:$M$1001,"",0)</f>
        <v>4662.24</v>
      </c>
      <c r="L228">
        <f>_xlfn.XLOOKUP($A228,ALGLIB_SSA_XAUUSD!$J$2:$J$1001,ALGLIB_SSA_XAUUSD!$N$2:$N$1001,"",0)</f>
        <v>4660.0743899999998</v>
      </c>
      <c r="M228">
        <f>_xlfn.XLOOKUP($A228,ALGLIB_SSA_XAUUSD!$J$2:$J$1001,ALGLIB_SSA_XAUUSD!$O$2:$O$1001,"",0)</f>
        <v>4659.6476700000003</v>
      </c>
      <c r="N228">
        <f>_xlfn.XLOOKUP($A228,ALGLIB_SSA_XAUUSD!$J$2:$J$1001,ALGLIB_SSA_XAUUSD!$P$2:$P$1001,"",0)</f>
        <v>4663.7543400000004</v>
      </c>
      <c r="O228">
        <f>_xlfn.XLOOKUP($A228,ALGLIB_SSA_XAUUSD!$J$2:$J$1001,ALGLIB_SSA_XAUUSD!$Q$2:$Q$1001,"",0)</f>
        <v>4656.30962</v>
      </c>
      <c r="R228">
        <f t="shared" si="86"/>
        <v>1775458200</v>
      </c>
      <c r="S228" t="str">
        <f t="shared" si="87"/>
        <v>XAUUSD</v>
      </c>
      <c r="T228" t="str">
        <f t="shared" si="87"/>
        <v>M5</v>
      </c>
      <c r="U228">
        <f t="shared" si="87"/>
        <v>4662.24</v>
      </c>
      <c r="V228">
        <f t="shared" si="88"/>
        <v>4680.0643133333333</v>
      </c>
      <c r="W228">
        <f t="shared" si="88"/>
        <v>4670.3865050000004</v>
      </c>
      <c r="X228">
        <f t="shared" si="89"/>
        <v>4660.0743899999998</v>
      </c>
      <c r="Y228">
        <f t="shared" si="89"/>
        <v>4659.6476700000003</v>
      </c>
      <c r="Z228">
        <f t="shared" si="90"/>
        <v>4686.8294483333339</v>
      </c>
      <c r="AA228">
        <f t="shared" si="91"/>
        <v>4663.7543400000004</v>
      </c>
      <c r="AB228">
        <f t="shared" si="92"/>
        <v>4663.7999516666659</v>
      </c>
      <c r="AC228">
        <f t="shared" si="93"/>
        <v>4656.30962</v>
      </c>
      <c r="AF228">
        <f t="shared" si="98"/>
        <v>1775458200</v>
      </c>
      <c r="AG228" t="str">
        <f t="shared" si="99"/>
        <v>XAUUSD</v>
      </c>
      <c r="AH228" t="str">
        <f t="shared" si="100"/>
        <v>M5</v>
      </c>
      <c r="AI228" s="19">
        <f t="shared" si="94"/>
        <v>4662.24</v>
      </c>
      <c r="AJ228" s="19">
        <f t="shared" si="95"/>
        <v>4680.0643133333333</v>
      </c>
      <c r="AK228" s="19">
        <f t="shared" si="96"/>
        <v>4670.3865050000004</v>
      </c>
      <c r="AL228" s="19">
        <f t="shared" si="101"/>
        <v>9.677808333332905</v>
      </c>
      <c r="AM228" s="28" t="str">
        <f t="shared" si="97"/>
        <v>Bullish</v>
      </c>
      <c r="AN228" s="28" t="str">
        <f t="shared" si="102"/>
        <v>Bullish</v>
      </c>
      <c r="AO228">
        <f>IF(Z228&lt;&gt;"",Z228,"")</f>
        <v>4686.8294483333339</v>
      </c>
      <c r="AP228">
        <f>IF(AB228&lt;&gt;"",AB228,"")</f>
        <v>4663.7999516666659</v>
      </c>
      <c r="AQ228">
        <f t="shared" si="106"/>
        <v>11</v>
      </c>
      <c r="AR228" s="16">
        <f>IF(SLOPE($AO$206:$AO$217,$AQ$206:$AQ$217)&gt;0,MIN(3,ABS(SLOPE($AO$206:$AO$217,$AQ$206:$AQ$217))),IF(SLOPE($AO$206:$AO$217,$AQ$206:$AQ$217)&lt;-0.5,-0.5,0))</f>
        <v>0.75178083333340173</v>
      </c>
      <c r="AS228" s="16">
        <f>IF(SLOPE($AP$206:$AP$217,$AQ$206:$AQ$217)&lt;0,MAX(-3,-ABS(SLOPE($AP$206:$AP$217,$AQ$206:$AQ$217))),IF(SLOPE($AP$206:$AP$217,$AQ$206:$AQ$217)&gt;0.5,0.5,0))</f>
        <v>0.5</v>
      </c>
      <c r="AT228" s="22">
        <f>($AO$218+(AR228*(AQ228-1)))</f>
        <v>4687.2524983333342</v>
      </c>
      <c r="AU228" s="22">
        <f>($AP$218+(AS228*(AQ228-1)))</f>
        <v>4660.1543600000005</v>
      </c>
      <c r="AV228" s="18">
        <f>IF(AR228&gt;0,AT228+AR228,AT228)</f>
        <v>4688.0042791666674</v>
      </c>
      <c r="AW228" s="18">
        <f>IF(AS228&lt;0,AU228+AS228,AU228)</f>
        <v>4660.1543600000005</v>
      </c>
      <c r="AY228">
        <f t="shared" si="107"/>
        <v>1.1748308333335444</v>
      </c>
      <c r="AZ228">
        <f t="shared" si="108"/>
        <v>-3.6455916666654957</v>
      </c>
      <c r="BB228" s="19">
        <f t="shared" si="103"/>
        <v>1775458200</v>
      </c>
      <c r="BC228" s="19" t="str">
        <f t="shared" si="104"/>
        <v>XAUUSD</v>
      </c>
      <c r="BD228" s="19" t="str">
        <f t="shared" si="105"/>
        <v>M5</v>
      </c>
      <c r="BE228">
        <f>V228</f>
        <v>4680.0643133333333</v>
      </c>
      <c r="BF228">
        <f>W228</f>
        <v>4670.3865050000004</v>
      </c>
      <c r="BG228">
        <f>X228</f>
        <v>4660.0743899999998</v>
      </c>
      <c r="BH228">
        <f>Y228</f>
        <v>4659.6476700000003</v>
      </c>
      <c r="BI228">
        <f t="shared" si="109"/>
        <v>4688.0042791666674</v>
      </c>
      <c r="BJ228">
        <f t="shared" si="110"/>
        <v>4660.1543600000005</v>
      </c>
    </row>
    <row r="229" spans="1:62" x14ac:dyDescent="0.55000000000000004">
      <c r="A229">
        <f>ALGLIB_SSA_XAUUSD!J229</f>
        <v>1775458500</v>
      </c>
      <c r="B229" t="str">
        <f>_xlfn.XLOOKUP($A229,ALGLIB_SSA_XAUUSD!$A$2:$A$1001,ALGLIB_SSA_XAUUSD!$B$2:$B$1001,"",0)</f>
        <v/>
      </c>
      <c r="C229" t="str">
        <f>_xlfn.XLOOKUP($A229,ALGLIB_SSA_XAUUSD!$A$2:$A$1001,ALGLIB_SSA_XAUUSD!$C$2:$C$1001,"",0)</f>
        <v/>
      </c>
      <c r="D229" s="1">
        <f>D218+(D230-D218)*11/12</f>
        <v>4683.2558333333336</v>
      </c>
      <c r="E229" s="1">
        <f>E218+(E230-E218)*11/12</f>
        <v>4680.8537066666668</v>
      </c>
      <c r="F229" s="1">
        <f>F218+(F230-F218)*11/12</f>
        <v>4671.1905475000003</v>
      </c>
      <c r="G229" s="1">
        <f>G218+(G230-G218)*11/12</f>
        <v>4687.5389241666671</v>
      </c>
      <c r="H229" s="1">
        <f>H218+(H230-H218)*11/12</f>
        <v>4664.6645108333332</v>
      </c>
      <c r="I229" t="str">
        <f>_xlfn.XLOOKUP($A229,ALGLIB_SSA_XAUUSD!$J$2:$J$1001,ALGLIB_SSA_XAUUSD!$K$2:$K$1001,"",0)</f>
        <v>XAUUSD</v>
      </c>
      <c r="J229" t="str">
        <f>_xlfn.XLOOKUP($A229,ALGLIB_SSA_XAUUSD!$J$2:$J$1001,ALGLIB_SSA_XAUUSD!$L$2:$L$1001,"",0)</f>
        <v>M5</v>
      </c>
      <c r="K229">
        <f>_xlfn.XLOOKUP($A229,ALGLIB_SSA_XAUUSD!$J$2:$J$1001,ALGLIB_SSA_XAUUSD!$M$2:$M$1001,"",0)</f>
        <v>4665.9399999999996</v>
      </c>
      <c r="L229">
        <f>_xlfn.XLOOKUP($A229,ALGLIB_SSA_XAUUSD!$J$2:$J$1001,ALGLIB_SSA_XAUUSD!$N$2:$N$1001,"",0)</f>
        <v>4659.2762700000003</v>
      </c>
      <c r="M229">
        <f>_xlfn.XLOOKUP($A229,ALGLIB_SSA_XAUUSD!$J$2:$J$1001,ALGLIB_SSA_XAUUSD!$O$2:$O$1001,"",0)</f>
        <v>4659.4619700000003</v>
      </c>
      <c r="N229">
        <f>_xlfn.XLOOKUP($A229,ALGLIB_SSA_XAUUSD!$J$2:$J$1001,ALGLIB_SSA_XAUUSD!$P$2:$P$1001,"",0)</f>
        <v>4663.5457900000001</v>
      </c>
      <c r="O229">
        <f>_xlfn.XLOOKUP($A229,ALGLIB_SSA_XAUUSD!$J$2:$J$1001,ALGLIB_SSA_XAUUSD!$Q$2:$Q$1001,"",0)</f>
        <v>4655.64779</v>
      </c>
      <c r="R229">
        <f t="shared" si="86"/>
        <v>1775458500</v>
      </c>
      <c r="S229" t="str">
        <f t="shared" si="87"/>
        <v>XAUUSD</v>
      </c>
      <c r="T229" t="str">
        <f t="shared" si="87"/>
        <v>M5</v>
      </c>
      <c r="U229">
        <f t="shared" si="87"/>
        <v>4665.9399999999996</v>
      </c>
      <c r="V229">
        <f t="shared" si="88"/>
        <v>4680.8537066666668</v>
      </c>
      <c r="W229">
        <f t="shared" si="88"/>
        <v>4671.1905475000003</v>
      </c>
      <c r="X229">
        <f t="shared" si="89"/>
        <v>4659.2762700000003</v>
      </c>
      <c r="Y229">
        <f t="shared" si="89"/>
        <v>4659.4619700000003</v>
      </c>
      <c r="Z229">
        <f t="shared" si="90"/>
        <v>4687.5389241666671</v>
      </c>
      <c r="AA229">
        <f t="shared" si="91"/>
        <v>4663.5457900000001</v>
      </c>
      <c r="AB229">
        <f t="shared" si="92"/>
        <v>4664.6645108333332</v>
      </c>
      <c r="AC229">
        <f t="shared" si="93"/>
        <v>4655.64779</v>
      </c>
      <c r="AF229">
        <f t="shared" si="98"/>
        <v>1775458500</v>
      </c>
      <c r="AG229" t="str">
        <f t="shared" si="99"/>
        <v>XAUUSD</v>
      </c>
      <c r="AH229" t="str">
        <f t="shared" si="100"/>
        <v>M5</v>
      </c>
      <c r="AI229" s="19">
        <f t="shared" si="94"/>
        <v>4665.9399999999996</v>
      </c>
      <c r="AJ229" s="19">
        <f t="shared" si="95"/>
        <v>4680.8537066666668</v>
      </c>
      <c r="AK229" s="19">
        <f t="shared" si="96"/>
        <v>4671.1905475000003</v>
      </c>
      <c r="AL229" s="19">
        <f t="shared" si="101"/>
        <v>9.6631591666664463</v>
      </c>
      <c r="AM229" s="28" t="str">
        <f t="shared" si="97"/>
        <v>Bullish</v>
      </c>
      <c r="AN229" s="28" t="str">
        <f t="shared" si="102"/>
        <v>Bullish</v>
      </c>
      <c r="AO229">
        <f>IF(Z229&lt;&gt;"",Z229,"")</f>
        <v>4687.5389241666671</v>
      </c>
      <c r="AP229">
        <f>IF(AB229&lt;&gt;"",AB229,"")</f>
        <v>4664.6645108333332</v>
      </c>
      <c r="AQ229">
        <f t="shared" si="106"/>
        <v>12</v>
      </c>
      <c r="AR229" s="16">
        <f>IF(SLOPE($AO$206:$AO$217,$AQ$206:$AQ$217)&gt;0,MIN(3,ABS(SLOPE($AO$206:$AO$217,$AQ$206:$AQ$217))),IF(SLOPE($AO$206:$AO$217,$AQ$206:$AQ$217)&lt;-0.5,-0.5,0))</f>
        <v>0.75178083333340173</v>
      </c>
      <c r="AS229" s="16">
        <f>IF(SLOPE($AP$206:$AP$217,$AQ$206:$AQ$217)&lt;0,MAX(-3,-ABS(SLOPE($AP$206:$AP$217,$AQ$206:$AQ$217))),IF(SLOPE($AP$206:$AP$217,$AQ$206:$AQ$217)&gt;0.5,0.5,0))</f>
        <v>0.5</v>
      </c>
      <c r="AT229" s="22">
        <f>($AO$218+(AR229*(AQ229-1)))</f>
        <v>4688.0042791666674</v>
      </c>
      <c r="AU229" s="22">
        <f>($AP$218+(AS229*(AQ229-1)))</f>
        <v>4660.6543600000005</v>
      </c>
      <c r="AV229" s="18">
        <f>IF(AR229&gt;0,AT229+AR229,AT229)</f>
        <v>4688.7560600000006</v>
      </c>
      <c r="AW229" s="18">
        <f>IF(AS229&lt;0,AU229+AS229,AU229)</f>
        <v>4660.6543600000005</v>
      </c>
      <c r="AY229">
        <f t="shared" si="107"/>
        <v>1.2171358333334865</v>
      </c>
      <c r="AZ229">
        <f t="shared" si="108"/>
        <v>-4.0101508333327729</v>
      </c>
      <c r="BB229" s="19">
        <f t="shared" si="103"/>
        <v>1775458500</v>
      </c>
      <c r="BC229" s="19" t="str">
        <f t="shared" si="104"/>
        <v>XAUUSD</v>
      </c>
      <c r="BD229" s="19" t="str">
        <f t="shared" si="105"/>
        <v>M5</v>
      </c>
      <c r="BE229">
        <f>V229</f>
        <v>4680.8537066666668</v>
      </c>
      <c r="BF229">
        <f>W229</f>
        <v>4671.1905475000003</v>
      </c>
      <c r="BG229">
        <f>X229</f>
        <v>4659.2762700000003</v>
      </c>
      <c r="BH229">
        <f>Y229</f>
        <v>4659.4619700000003</v>
      </c>
      <c r="BI229">
        <f t="shared" si="109"/>
        <v>4688.7560600000006</v>
      </c>
      <c r="BJ229">
        <f t="shared" si="110"/>
        <v>4660.6543600000005</v>
      </c>
    </row>
    <row r="230" spans="1:62" x14ac:dyDescent="0.55000000000000004">
      <c r="A230">
        <f>ALGLIB_SSA_XAUUSD!J230</f>
        <v>1775458800</v>
      </c>
      <c r="B230" t="str">
        <f>_xlfn.XLOOKUP($A230,ALGLIB_SSA_XAUUSD!$A$2:$A$1001,ALGLIB_SSA_XAUUSD!$B$2:$B$1001,"",0)</f>
        <v>XAUUSD</v>
      </c>
      <c r="C230" t="str">
        <f>_xlfn.XLOOKUP($A230,ALGLIB_SSA_XAUUSD!$A$2:$A$1001,ALGLIB_SSA_XAUUSD!$C$2:$C$1001,"",0)</f>
        <v>H1</v>
      </c>
      <c r="D230" s="2">
        <f>_xlfn.XLOOKUP($A230,ALGLIB_SSA_XAUUSD!$A$2:$A$1001,ALGLIB_SSA_XAUUSD!$D$2:$D$1001,"",0)</f>
        <v>4684.83</v>
      </c>
      <c r="E230" s="2">
        <f>_xlfn.XLOOKUP($A230,ALGLIB_SSA_XAUUSD!$A$2:$A$1001,ALGLIB_SSA_XAUUSD!$E$2:$E$1001,"",0)</f>
        <v>4681.6431000000002</v>
      </c>
      <c r="F230" s="2">
        <f>_xlfn.XLOOKUP($A230,ALGLIB_SSA_XAUUSD!$A$2:$A$1001,ALGLIB_SSA_XAUUSD!$F$2:$F$1001,"",0)</f>
        <v>4671.9945900000002</v>
      </c>
      <c r="G230" s="2">
        <f>_xlfn.XLOOKUP($A230,ALGLIB_SSA_XAUUSD!$A$2:$A$1001,ALGLIB_SSA_XAUUSD!$G$2:$G$1001,"",0)</f>
        <v>4688.2484000000004</v>
      </c>
      <c r="H230" s="2">
        <f>_xlfn.XLOOKUP($A230,ALGLIB_SSA_XAUUSD!$A$2:$A$1001,ALGLIB_SSA_XAUUSD!$H$2:$H$1001,"",0)</f>
        <v>4665.5290699999996</v>
      </c>
      <c r="I230" t="str">
        <f>_xlfn.XLOOKUP($A230,ALGLIB_SSA_XAUUSD!$J$2:$J$1001,ALGLIB_SSA_XAUUSD!$K$2:$K$1001,"",0)</f>
        <v>XAUUSD</v>
      </c>
      <c r="J230" t="str">
        <f>_xlfn.XLOOKUP($A230,ALGLIB_SSA_XAUUSD!$J$2:$J$1001,ALGLIB_SSA_XAUUSD!$L$2:$L$1001,"",0)</f>
        <v>M5</v>
      </c>
      <c r="K230">
        <f>_xlfn.XLOOKUP($A230,ALGLIB_SSA_XAUUSD!$J$2:$J$1001,ALGLIB_SSA_XAUUSD!$M$2:$M$1001,"",0)</f>
        <v>4658.8999999999996</v>
      </c>
      <c r="L230">
        <f>_xlfn.XLOOKUP($A230,ALGLIB_SSA_XAUUSD!$J$2:$J$1001,ALGLIB_SSA_XAUUSD!$N$2:$N$1001,"",0)</f>
        <v>4657.4237199999998</v>
      </c>
      <c r="M230">
        <f>_xlfn.XLOOKUP($A230,ALGLIB_SSA_XAUUSD!$J$2:$J$1001,ALGLIB_SSA_XAUUSD!$O$2:$O$1001,"",0)</f>
        <v>4658.4428500000004</v>
      </c>
      <c r="N230">
        <f>_xlfn.XLOOKUP($A230,ALGLIB_SSA_XAUUSD!$J$2:$J$1001,ALGLIB_SSA_XAUUSD!$P$2:$P$1001,"",0)</f>
        <v>4662.1893899999995</v>
      </c>
      <c r="O230">
        <f>_xlfn.XLOOKUP($A230,ALGLIB_SSA_XAUUSD!$J$2:$J$1001,ALGLIB_SSA_XAUUSD!$Q$2:$Q$1001,"",0)</f>
        <v>4654.21958</v>
      </c>
      <c r="R230">
        <f t="shared" si="86"/>
        <v>1775458800</v>
      </c>
      <c r="S230" t="str">
        <f t="shared" si="87"/>
        <v>XAUUSD</v>
      </c>
      <c r="T230" t="str">
        <f t="shared" si="87"/>
        <v>M5</v>
      </c>
      <c r="U230">
        <f t="shared" si="87"/>
        <v>4658.8999999999996</v>
      </c>
      <c r="V230">
        <f t="shared" si="88"/>
        <v>4681.6431000000002</v>
      </c>
      <c r="W230">
        <f t="shared" si="88"/>
        <v>4671.9945900000002</v>
      </c>
      <c r="X230">
        <f t="shared" si="89"/>
        <v>4657.4237199999998</v>
      </c>
      <c r="Y230">
        <f t="shared" si="89"/>
        <v>4658.4428500000004</v>
      </c>
      <c r="Z230">
        <f t="shared" si="90"/>
        <v>4688.2484000000004</v>
      </c>
      <c r="AA230">
        <f t="shared" si="91"/>
        <v>4662.1893899999995</v>
      </c>
      <c r="AB230">
        <f t="shared" si="92"/>
        <v>4665.5290699999996</v>
      </c>
      <c r="AC230">
        <f t="shared" si="93"/>
        <v>4654.21958</v>
      </c>
      <c r="AF230">
        <f t="shared" si="98"/>
        <v>1775458800</v>
      </c>
      <c r="AG230" t="str">
        <f t="shared" si="99"/>
        <v>XAUUSD</v>
      </c>
      <c r="AH230" t="str">
        <f t="shared" si="100"/>
        <v>M5</v>
      </c>
      <c r="AI230" s="19">
        <f t="shared" si="94"/>
        <v>4658.8999999999996</v>
      </c>
      <c r="AJ230" s="19">
        <f t="shared" si="95"/>
        <v>4681.6431000000002</v>
      </c>
      <c r="AK230" s="19">
        <f t="shared" si="96"/>
        <v>4671.9945900000002</v>
      </c>
      <c r="AL230" s="19">
        <f t="shared" si="101"/>
        <v>9.6485099999999875</v>
      </c>
      <c r="AM230" s="28" t="str">
        <f t="shared" si="97"/>
        <v>Bullish</v>
      </c>
      <c r="AN230" s="28" t="str">
        <f t="shared" si="102"/>
        <v>Bullish</v>
      </c>
      <c r="AO230">
        <f>IF(Z230&lt;&gt;"",Z230,"")</f>
        <v>4688.2484000000004</v>
      </c>
      <c r="AP230">
        <f>IF(AB230&lt;&gt;"",AB230,"")</f>
        <v>4665.5290699999996</v>
      </c>
      <c r="AQ230">
        <f t="shared" si="106"/>
        <v>1</v>
      </c>
      <c r="AR230" s="17">
        <f>IF(SLOPE($AO$218:$AO$229,$AQ$218:$AQ$229)&gt;0,MIN(3,ABS(SLOPE($AO$218:$AO$229,$AQ$218:$AQ$229))),IF(SLOPE($AO$218:$AO$229,$AQ$218:$AQ$229)&lt;-0.5,-0.5,0))</f>
        <v>0.70947583333338649</v>
      </c>
      <c r="AS230" s="17">
        <f>IF(SLOPE($AP$218:$AP$229,$AQ$218:$AQ$229)&lt;0,MAX(-3,-ABS(SLOPE($AP$218:$AP$229,$AQ$218:$AQ$229))),IF(SLOPE($AP$218:$AP$229,$AQ$218:$AQ$229)&gt;0.5,0.5,0))</f>
        <v>0.5</v>
      </c>
      <c r="AT230" s="10">
        <f>($AO$230+(AR230*(AQ230-1)))</f>
        <v>4688.2484000000004</v>
      </c>
      <c r="AU230" s="10">
        <f>($AP$230+(AS230*(AQ230-1)))</f>
        <v>4665.5290699999996</v>
      </c>
      <c r="AV230" s="18">
        <f>IF(AR230&gt;0,AT230+AR230,AT230)</f>
        <v>4688.9578758333337</v>
      </c>
      <c r="AW230" s="18">
        <f>IF(AS230&lt;0,AU230+AS230,AU230)</f>
        <v>4665.5290699999996</v>
      </c>
      <c r="AY230">
        <f t="shared" si="107"/>
        <v>0.70947583333327202</v>
      </c>
      <c r="AZ230">
        <f t="shared" si="108"/>
        <v>0</v>
      </c>
      <c r="BB230" s="19">
        <f t="shared" si="103"/>
        <v>1775458800</v>
      </c>
      <c r="BC230" s="19" t="str">
        <f t="shared" si="104"/>
        <v>XAUUSD</v>
      </c>
      <c r="BD230" s="19" t="str">
        <f t="shared" si="105"/>
        <v>M5</v>
      </c>
      <c r="BE230">
        <f>V230</f>
        <v>4681.6431000000002</v>
      </c>
      <c r="BF230">
        <f>W230</f>
        <v>4671.9945900000002</v>
      </c>
      <c r="BG230">
        <f>X230</f>
        <v>4657.4237199999998</v>
      </c>
      <c r="BH230">
        <f>Y230</f>
        <v>4658.4428500000004</v>
      </c>
      <c r="BI230">
        <f t="shared" si="109"/>
        <v>4688.9578758333337</v>
      </c>
      <c r="BJ230">
        <f t="shared" si="110"/>
        <v>4665.5290699999996</v>
      </c>
    </row>
    <row r="231" spans="1:62" x14ac:dyDescent="0.55000000000000004">
      <c r="A231">
        <f>ALGLIB_SSA_XAUUSD!J231</f>
        <v>1775459100</v>
      </c>
      <c r="B231" t="str">
        <f>_xlfn.XLOOKUP($A231,ALGLIB_SSA_XAUUSD!$A$2:$A$1001,ALGLIB_SSA_XAUUSD!$B$2:$B$1001,"",0)</f>
        <v/>
      </c>
      <c r="C231" t="str">
        <f>_xlfn.XLOOKUP($A231,ALGLIB_SSA_XAUUSD!$A$2:$A$1001,ALGLIB_SSA_XAUUSD!$C$2:$C$1001,"",0)</f>
        <v/>
      </c>
      <c r="D231" s="1">
        <f>D230+(D242-D230)*1/12</f>
        <v>4685.7474999999995</v>
      </c>
      <c r="E231" s="1">
        <f>E230+(E242-E230)*1/12</f>
        <v>4682.18084</v>
      </c>
      <c r="F231" s="1">
        <f>F230+(F242-F230)*1/12</f>
        <v>4672.6654808333333</v>
      </c>
      <c r="G231" s="1">
        <f>G230+(G242-G230)*1/12</f>
        <v>4688.7969075000001</v>
      </c>
      <c r="H231" s="1">
        <f>H230+(H242-H230)*1/12</f>
        <v>4666.2121549999993</v>
      </c>
      <c r="I231" t="str">
        <f>_xlfn.XLOOKUP($A231,ALGLIB_SSA_XAUUSD!$J$2:$J$1001,ALGLIB_SSA_XAUUSD!$K$2:$K$1001,"",0)</f>
        <v>XAUUSD</v>
      </c>
      <c r="J231" t="str">
        <f>_xlfn.XLOOKUP($A231,ALGLIB_SSA_XAUUSD!$J$2:$J$1001,ALGLIB_SSA_XAUUSD!$L$2:$L$1001,"",0)</f>
        <v>M5</v>
      </c>
      <c r="K231">
        <f>_xlfn.XLOOKUP($A231,ALGLIB_SSA_XAUUSD!$J$2:$J$1001,ALGLIB_SSA_XAUUSD!$M$2:$M$1001,"",0)</f>
        <v>4656.21</v>
      </c>
      <c r="L231">
        <f>_xlfn.XLOOKUP($A231,ALGLIB_SSA_XAUUSD!$J$2:$J$1001,ALGLIB_SSA_XAUUSD!$N$2:$N$1001,"",0)</f>
        <v>4654.92598</v>
      </c>
      <c r="M231">
        <f>_xlfn.XLOOKUP($A231,ALGLIB_SSA_XAUUSD!$J$2:$J$1001,ALGLIB_SSA_XAUUSD!$O$2:$O$1001,"",0)</f>
        <v>4656.6844099999998</v>
      </c>
      <c r="N231">
        <f>_xlfn.XLOOKUP($A231,ALGLIB_SSA_XAUUSD!$J$2:$J$1001,ALGLIB_SSA_XAUUSD!$P$2:$P$1001,"",0)</f>
        <v>4659.7890500000003</v>
      </c>
      <c r="O231">
        <f>_xlfn.XLOOKUP($A231,ALGLIB_SSA_XAUUSD!$J$2:$J$1001,ALGLIB_SSA_XAUUSD!$Q$2:$Q$1001,"",0)</f>
        <v>4652.15272</v>
      </c>
      <c r="R231">
        <f t="shared" si="86"/>
        <v>1775459100</v>
      </c>
      <c r="S231" t="str">
        <f t="shared" si="87"/>
        <v>XAUUSD</v>
      </c>
      <c r="T231" t="str">
        <f t="shared" si="87"/>
        <v>M5</v>
      </c>
      <c r="U231">
        <f t="shared" si="87"/>
        <v>4656.21</v>
      </c>
      <c r="V231">
        <f t="shared" si="88"/>
        <v>4682.18084</v>
      </c>
      <c r="W231">
        <f t="shared" si="88"/>
        <v>4672.6654808333333</v>
      </c>
      <c r="X231">
        <f t="shared" si="89"/>
        <v>4654.92598</v>
      </c>
      <c r="Y231">
        <f t="shared" si="89"/>
        <v>4656.6844099999998</v>
      </c>
      <c r="Z231">
        <f t="shared" si="90"/>
        <v>4688.7969075000001</v>
      </c>
      <c r="AA231">
        <f t="shared" si="91"/>
        <v>4659.7890500000003</v>
      </c>
      <c r="AB231">
        <f t="shared" si="92"/>
        <v>4666.2121549999993</v>
      </c>
      <c r="AC231">
        <f t="shared" si="93"/>
        <v>4652.15272</v>
      </c>
      <c r="AF231">
        <f t="shared" si="98"/>
        <v>1775459100</v>
      </c>
      <c r="AG231" t="str">
        <f t="shared" si="99"/>
        <v>XAUUSD</v>
      </c>
      <c r="AH231" t="str">
        <f t="shared" si="100"/>
        <v>M5</v>
      </c>
      <c r="AI231" s="19">
        <f t="shared" si="94"/>
        <v>4656.21</v>
      </c>
      <c r="AJ231" s="19">
        <f t="shared" si="95"/>
        <v>4682.18084</v>
      </c>
      <c r="AK231" s="19">
        <f t="shared" si="96"/>
        <v>4672.6654808333333</v>
      </c>
      <c r="AL231" s="19">
        <f t="shared" si="101"/>
        <v>9.5153591666667126</v>
      </c>
      <c r="AM231" s="28" t="str">
        <f t="shared" si="97"/>
        <v>Bullish</v>
      </c>
      <c r="AN231" s="28" t="str">
        <f t="shared" si="102"/>
        <v>Bullish</v>
      </c>
      <c r="AO231">
        <f>IF(Z231&lt;&gt;"",Z231,"")</f>
        <v>4688.7969075000001</v>
      </c>
      <c r="AP231">
        <f>IF(AB231&lt;&gt;"",AB231,"")</f>
        <v>4666.2121549999993</v>
      </c>
      <c r="AQ231">
        <f t="shared" si="106"/>
        <v>2</v>
      </c>
      <c r="AR231" s="16">
        <f>IF(SLOPE($AO$218:$AO$229,$AQ$218:$AQ$229)&gt;0,MIN(3,ABS(SLOPE($AO$218:$AO$229,$AQ$218:$AQ$229))),IF(SLOPE($AO$218:$AO$229,$AQ$218:$AQ$229)&lt;-0.5,-0.5,0))</f>
        <v>0.70947583333338649</v>
      </c>
      <c r="AS231" s="16">
        <f>IF(SLOPE($AP$218:$AP$229,$AQ$218:$AQ$229)&lt;0,MAX(-3,-ABS(SLOPE($AP$218:$AP$229,$AQ$218:$AQ$229))),IF(SLOPE($AP$218:$AP$229,$AQ$218:$AQ$229)&gt;0.5,0.5,0))</f>
        <v>0.5</v>
      </c>
      <c r="AT231" s="22">
        <f>($AO$230+(AR231*(AQ231-1)))</f>
        <v>4688.9578758333337</v>
      </c>
      <c r="AU231" s="22">
        <f>($AP$230+(AS231*(AQ231-1)))</f>
        <v>4666.0290699999996</v>
      </c>
      <c r="AV231" s="18">
        <f>IF(AR231&gt;0,AT231+AR231,AT231)</f>
        <v>4689.6673516666669</v>
      </c>
      <c r="AW231" s="18">
        <f>IF(AS231&lt;0,AU231+AS231,AU231)</f>
        <v>4666.0290699999996</v>
      </c>
      <c r="AY231">
        <f t="shared" si="107"/>
        <v>0.8704441666668572</v>
      </c>
      <c r="AZ231">
        <f t="shared" si="108"/>
        <v>-0.18308499999966443</v>
      </c>
      <c r="BB231" s="19">
        <f t="shared" si="103"/>
        <v>1775459100</v>
      </c>
      <c r="BC231" s="19" t="str">
        <f t="shared" si="104"/>
        <v>XAUUSD</v>
      </c>
      <c r="BD231" s="19" t="str">
        <f t="shared" si="105"/>
        <v>M5</v>
      </c>
      <c r="BE231">
        <f>V231</f>
        <v>4682.18084</v>
      </c>
      <c r="BF231">
        <f>W231</f>
        <v>4672.6654808333333</v>
      </c>
      <c r="BG231">
        <f>X231</f>
        <v>4654.92598</v>
      </c>
      <c r="BH231">
        <f>Y231</f>
        <v>4656.6844099999998</v>
      </c>
      <c r="BI231">
        <f t="shared" si="109"/>
        <v>4689.6673516666669</v>
      </c>
      <c r="BJ231">
        <f t="shared" si="110"/>
        <v>4666.0290699999996</v>
      </c>
    </row>
    <row r="232" spans="1:62" x14ac:dyDescent="0.55000000000000004">
      <c r="A232">
        <f>ALGLIB_SSA_XAUUSD!J232</f>
        <v>1775459400</v>
      </c>
      <c r="B232" t="str">
        <f>_xlfn.XLOOKUP($A232,ALGLIB_SSA_XAUUSD!$A$2:$A$1001,ALGLIB_SSA_XAUUSD!$B$2:$B$1001,"",0)</f>
        <v/>
      </c>
      <c r="C232" t="str">
        <f>_xlfn.XLOOKUP($A232,ALGLIB_SSA_XAUUSD!$A$2:$A$1001,ALGLIB_SSA_XAUUSD!$C$2:$C$1001,"",0)</f>
        <v/>
      </c>
      <c r="D232" s="1">
        <f>D230+(D242-D230)*2/12</f>
        <v>4686.665</v>
      </c>
      <c r="E232" s="1">
        <f>E230+(E242-E230)*2/12</f>
        <v>4682.7185800000007</v>
      </c>
      <c r="F232" s="1">
        <f>F230+(F242-F230)*2/12</f>
        <v>4673.3363716666672</v>
      </c>
      <c r="G232" s="1">
        <f>G230+(G242-G230)*2/12</f>
        <v>4689.3454150000007</v>
      </c>
      <c r="H232" s="1">
        <f>H230+(H242-H230)*2/12</f>
        <v>4666.8952399999998</v>
      </c>
      <c r="I232" t="str">
        <f>_xlfn.XLOOKUP($A232,ALGLIB_SSA_XAUUSD!$J$2:$J$1001,ALGLIB_SSA_XAUUSD!$K$2:$K$1001,"",0)</f>
        <v>XAUUSD</v>
      </c>
      <c r="J232" t="str">
        <f>_xlfn.XLOOKUP($A232,ALGLIB_SSA_XAUUSD!$J$2:$J$1001,ALGLIB_SSA_XAUUSD!$L$2:$L$1001,"",0)</f>
        <v>M5</v>
      </c>
      <c r="K232">
        <f>_xlfn.XLOOKUP($A232,ALGLIB_SSA_XAUUSD!$J$2:$J$1001,ALGLIB_SSA_XAUUSD!$M$2:$M$1001,"",0)</f>
        <v>4651.91</v>
      </c>
      <c r="L232">
        <f>_xlfn.XLOOKUP($A232,ALGLIB_SSA_XAUUSD!$J$2:$J$1001,ALGLIB_SSA_XAUUSD!$N$2:$N$1001,"",0)</f>
        <v>4652.32143</v>
      </c>
      <c r="M232">
        <f>_xlfn.XLOOKUP($A232,ALGLIB_SSA_XAUUSD!$J$2:$J$1001,ALGLIB_SSA_XAUUSD!$O$2:$O$1001,"",0)</f>
        <v>4654.5029199999999</v>
      </c>
      <c r="N232">
        <f>_xlfn.XLOOKUP($A232,ALGLIB_SSA_XAUUSD!$J$2:$J$1001,ALGLIB_SSA_XAUUSD!$P$2:$P$1001,"",0)</f>
        <v>4656.9256999999998</v>
      </c>
      <c r="O232">
        <f>_xlfn.XLOOKUP($A232,ALGLIB_SSA_XAUUSD!$J$2:$J$1001,ALGLIB_SSA_XAUUSD!$Q$2:$Q$1001,"",0)</f>
        <v>4649.8316199999999</v>
      </c>
      <c r="R232">
        <f t="shared" si="86"/>
        <v>1775459400</v>
      </c>
      <c r="S232" t="str">
        <f t="shared" si="87"/>
        <v>XAUUSD</v>
      </c>
      <c r="T232" t="str">
        <f t="shared" si="87"/>
        <v>M5</v>
      </c>
      <c r="U232">
        <f t="shared" si="87"/>
        <v>4651.91</v>
      </c>
      <c r="V232">
        <f t="shared" si="88"/>
        <v>4682.7185800000007</v>
      </c>
      <c r="W232">
        <f t="shared" si="88"/>
        <v>4673.3363716666672</v>
      </c>
      <c r="X232">
        <f t="shared" si="89"/>
        <v>4652.32143</v>
      </c>
      <c r="Y232">
        <f t="shared" si="89"/>
        <v>4654.5029199999999</v>
      </c>
      <c r="Z232">
        <f t="shared" si="90"/>
        <v>4689.3454150000007</v>
      </c>
      <c r="AA232">
        <f t="shared" si="91"/>
        <v>4656.9256999999998</v>
      </c>
      <c r="AB232">
        <f t="shared" si="92"/>
        <v>4666.8952399999998</v>
      </c>
      <c r="AC232">
        <f t="shared" si="93"/>
        <v>4649.8316199999999</v>
      </c>
      <c r="AF232">
        <f t="shared" si="98"/>
        <v>1775459400</v>
      </c>
      <c r="AG232" t="str">
        <f t="shared" si="99"/>
        <v>XAUUSD</v>
      </c>
      <c r="AH232" t="str">
        <f t="shared" si="100"/>
        <v>M5</v>
      </c>
      <c r="AI232" s="19">
        <f t="shared" si="94"/>
        <v>4651.91</v>
      </c>
      <c r="AJ232" s="19">
        <f t="shared" si="95"/>
        <v>4682.7185800000007</v>
      </c>
      <c r="AK232" s="19">
        <f t="shared" si="96"/>
        <v>4673.3363716666672</v>
      </c>
      <c r="AL232" s="19">
        <f t="shared" si="101"/>
        <v>9.3822083333334376</v>
      </c>
      <c r="AM232" s="28" t="str">
        <f t="shared" si="97"/>
        <v>Bullish</v>
      </c>
      <c r="AN232" s="28" t="str">
        <f t="shared" si="102"/>
        <v>Bullish</v>
      </c>
      <c r="AO232">
        <f>IF(Z232&lt;&gt;"",Z232,"")</f>
        <v>4689.3454150000007</v>
      </c>
      <c r="AP232">
        <f>IF(AB232&lt;&gt;"",AB232,"")</f>
        <v>4666.8952399999998</v>
      </c>
      <c r="AQ232">
        <f t="shared" si="106"/>
        <v>3</v>
      </c>
      <c r="AR232" s="16">
        <f>IF(SLOPE($AO$218:$AO$229,$AQ$218:$AQ$229)&gt;0,MIN(3,ABS(SLOPE($AO$218:$AO$229,$AQ$218:$AQ$229))),IF(SLOPE($AO$218:$AO$229,$AQ$218:$AQ$229)&lt;-0.5,-0.5,0))</f>
        <v>0.70947583333338649</v>
      </c>
      <c r="AS232" s="16">
        <f>IF(SLOPE($AP$218:$AP$229,$AQ$218:$AQ$229)&lt;0,MAX(-3,-ABS(SLOPE($AP$218:$AP$229,$AQ$218:$AQ$229))),IF(SLOPE($AP$218:$AP$229,$AQ$218:$AQ$229)&gt;0.5,0.5,0))</f>
        <v>0.5</v>
      </c>
      <c r="AT232" s="22">
        <f>($AO$230+(AR232*(AQ232-1)))</f>
        <v>4689.6673516666669</v>
      </c>
      <c r="AU232" s="22">
        <f>($AP$230+(AS232*(AQ232-1)))</f>
        <v>4666.5290699999996</v>
      </c>
      <c r="AV232" s="18">
        <f>IF(AR232&gt;0,AT232+AR232,AT232)</f>
        <v>4690.3768275000002</v>
      </c>
      <c r="AW232" s="18">
        <f>IF(AS232&lt;0,AU232+AS232,AU232)</f>
        <v>4666.5290699999996</v>
      </c>
      <c r="AY232">
        <f t="shared" si="107"/>
        <v>1.0314124999995329</v>
      </c>
      <c r="AZ232">
        <f t="shared" si="108"/>
        <v>-0.36617000000023836</v>
      </c>
      <c r="BB232" s="19">
        <f t="shared" si="103"/>
        <v>1775459400</v>
      </c>
      <c r="BC232" s="19" t="str">
        <f t="shared" si="104"/>
        <v>XAUUSD</v>
      </c>
      <c r="BD232" s="19" t="str">
        <f t="shared" si="105"/>
        <v>M5</v>
      </c>
      <c r="BE232">
        <f>V232</f>
        <v>4682.7185800000007</v>
      </c>
      <c r="BF232">
        <f>W232</f>
        <v>4673.3363716666672</v>
      </c>
      <c r="BG232">
        <f>X232</f>
        <v>4652.32143</v>
      </c>
      <c r="BH232">
        <f>Y232</f>
        <v>4654.5029199999999</v>
      </c>
      <c r="BI232">
        <f t="shared" si="109"/>
        <v>4690.3768275000002</v>
      </c>
      <c r="BJ232">
        <f t="shared" si="110"/>
        <v>4666.5290699999996</v>
      </c>
    </row>
    <row r="233" spans="1:62" x14ac:dyDescent="0.55000000000000004">
      <c r="A233">
        <f>ALGLIB_SSA_XAUUSD!J233</f>
        <v>1775459700</v>
      </c>
      <c r="B233" t="str">
        <f>_xlfn.XLOOKUP($A233,ALGLIB_SSA_XAUUSD!$A$2:$A$1001,ALGLIB_SSA_XAUUSD!$B$2:$B$1001,"",0)</f>
        <v/>
      </c>
      <c r="C233" t="str">
        <f>_xlfn.XLOOKUP($A233,ALGLIB_SSA_XAUUSD!$A$2:$A$1001,ALGLIB_SSA_XAUUSD!$C$2:$C$1001,"",0)</f>
        <v/>
      </c>
      <c r="D233" s="1">
        <f>D230+(D242-D230)*3/12</f>
        <v>4687.5825000000004</v>
      </c>
      <c r="E233" s="1">
        <f>E230+(E242-E230)*3/12</f>
        <v>4683.2563200000004</v>
      </c>
      <c r="F233" s="1">
        <f>F230+(F242-F230)*3/12</f>
        <v>4674.0072625000003</v>
      </c>
      <c r="G233" s="1">
        <f>G230+(G242-G230)*3/12</f>
        <v>4689.8939225000004</v>
      </c>
      <c r="H233" s="1">
        <f>H230+(H242-H230)*3/12</f>
        <v>4667.5783249999995</v>
      </c>
      <c r="I233" t="str">
        <f>_xlfn.XLOOKUP($A233,ALGLIB_SSA_XAUUSD!$J$2:$J$1001,ALGLIB_SSA_XAUUSD!$K$2:$K$1001,"",0)</f>
        <v>XAUUSD</v>
      </c>
      <c r="J233" t="str">
        <f>_xlfn.XLOOKUP($A233,ALGLIB_SSA_XAUUSD!$J$2:$J$1001,ALGLIB_SSA_XAUUSD!$L$2:$L$1001,"",0)</f>
        <v>M5</v>
      </c>
      <c r="K233">
        <f>_xlfn.XLOOKUP($A233,ALGLIB_SSA_XAUUSD!$J$2:$J$1001,ALGLIB_SSA_XAUUSD!$M$2:$M$1001,"",0)</f>
        <v>4649.54</v>
      </c>
      <c r="L233">
        <f>_xlfn.XLOOKUP($A233,ALGLIB_SSA_XAUUSD!$J$2:$J$1001,ALGLIB_SSA_XAUUSD!$N$2:$N$1001,"",0)</f>
        <v>4650.32557</v>
      </c>
      <c r="M233">
        <f>_xlfn.XLOOKUP($A233,ALGLIB_SSA_XAUUSD!$J$2:$J$1001,ALGLIB_SSA_XAUUSD!$O$2:$O$1001,"",0)</f>
        <v>4652.4142400000001</v>
      </c>
      <c r="N233">
        <f>_xlfn.XLOOKUP($A233,ALGLIB_SSA_XAUUSD!$J$2:$J$1001,ALGLIB_SSA_XAUUSD!$P$2:$P$1001,"",0)</f>
        <v>4654.3227699999998</v>
      </c>
      <c r="O233">
        <f>_xlfn.XLOOKUP($A233,ALGLIB_SSA_XAUUSD!$J$2:$J$1001,ALGLIB_SSA_XAUUSD!$Q$2:$Q$1001,"",0)</f>
        <v>4647.90355</v>
      </c>
      <c r="R233">
        <f t="shared" si="86"/>
        <v>1775459700</v>
      </c>
      <c r="S233" t="str">
        <f t="shared" si="87"/>
        <v>XAUUSD</v>
      </c>
      <c r="T233" t="str">
        <f t="shared" si="87"/>
        <v>M5</v>
      </c>
      <c r="U233">
        <f t="shared" si="87"/>
        <v>4649.54</v>
      </c>
      <c r="V233">
        <f t="shared" si="88"/>
        <v>4683.2563200000004</v>
      </c>
      <c r="W233">
        <f t="shared" si="88"/>
        <v>4674.0072625000003</v>
      </c>
      <c r="X233">
        <f t="shared" si="89"/>
        <v>4650.32557</v>
      </c>
      <c r="Y233">
        <f t="shared" si="89"/>
        <v>4652.4142400000001</v>
      </c>
      <c r="Z233">
        <f t="shared" si="90"/>
        <v>4689.8939225000004</v>
      </c>
      <c r="AA233">
        <f t="shared" si="91"/>
        <v>4654.3227699999998</v>
      </c>
      <c r="AB233">
        <f t="shared" si="92"/>
        <v>4667.5783249999995</v>
      </c>
      <c r="AC233">
        <f t="shared" si="93"/>
        <v>4647.90355</v>
      </c>
      <c r="AF233">
        <f t="shared" si="98"/>
        <v>1775459700</v>
      </c>
      <c r="AG233" t="str">
        <f t="shared" si="99"/>
        <v>XAUUSD</v>
      </c>
      <c r="AH233" t="str">
        <f t="shared" si="100"/>
        <v>M5</v>
      </c>
      <c r="AI233" s="19">
        <f t="shared" si="94"/>
        <v>4649.54</v>
      </c>
      <c r="AJ233" s="19">
        <f t="shared" si="95"/>
        <v>4683.2563200000004</v>
      </c>
      <c r="AK233" s="19">
        <f t="shared" si="96"/>
        <v>4674.0072625000003</v>
      </c>
      <c r="AL233" s="19">
        <f t="shared" si="101"/>
        <v>9.2490575000001627</v>
      </c>
      <c r="AM233" s="28" t="str">
        <f t="shared" si="97"/>
        <v>Bullish</v>
      </c>
      <c r="AN233" s="28" t="str">
        <f t="shared" si="102"/>
        <v>Bullish</v>
      </c>
      <c r="AO233">
        <f>IF(Z233&lt;&gt;"",Z233,"")</f>
        <v>4689.8939225000004</v>
      </c>
      <c r="AP233">
        <f>IF(AB233&lt;&gt;"",AB233,"")</f>
        <v>4667.5783249999995</v>
      </c>
      <c r="AQ233">
        <f t="shared" si="106"/>
        <v>4</v>
      </c>
      <c r="AR233" s="16">
        <f>IF(SLOPE($AO$218:$AO$229,$AQ$218:$AQ$229)&gt;0,MIN(3,ABS(SLOPE($AO$218:$AO$229,$AQ$218:$AQ$229))),IF(SLOPE($AO$218:$AO$229,$AQ$218:$AQ$229)&lt;-0.5,-0.5,0))</f>
        <v>0.70947583333338649</v>
      </c>
      <c r="AS233" s="16">
        <f>IF(SLOPE($AP$218:$AP$229,$AQ$218:$AQ$229)&lt;0,MAX(-3,-ABS(SLOPE($AP$218:$AP$229,$AQ$218:$AQ$229))),IF(SLOPE($AP$218:$AP$229,$AQ$218:$AQ$229)&gt;0.5,0.5,0))</f>
        <v>0.5</v>
      </c>
      <c r="AT233" s="22">
        <f>($AO$230+(AR233*(AQ233-1)))</f>
        <v>4690.3768275000002</v>
      </c>
      <c r="AU233" s="22">
        <f>($AP$230+(AS233*(AQ233-1)))</f>
        <v>4667.0290699999996</v>
      </c>
      <c r="AV233" s="18">
        <f>IF(AR233&gt;0,AT233+AR233,AT233)</f>
        <v>4691.0863033333335</v>
      </c>
      <c r="AW233" s="18">
        <f>IF(AS233&lt;0,AU233+AS233,AU233)</f>
        <v>4667.0290699999996</v>
      </c>
      <c r="AY233">
        <f t="shared" si="107"/>
        <v>1.1923808333331181</v>
      </c>
      <c r="AZ233">
        <f t="shared" si="108"/>
        <v>-0.54925499999990279</v>
      </c>
      <c r="BB233" s="19">
        <f t="shared" si="103"/>
        <v>1775459700</v>
      </c>
      <c r="BC233" s="19" t="str">
        <f t="shared" si="104"/>
        <v>XAUUSD</v>
      </c>
      <c r="BD233" s="19" t="str">
        <f t="shared" si="105"/>
        <v>M5</v>
      </c>
      <c r="BE233">
        <f>V233</f>
        <v>4683.2563200000004</v>
      </c>
      <c r="BF233">
        <f>W233</f>
        <v>4674.0072625000003</v>
      </c>
      <c r="BG233">
        <f>X233</f>
        <v>4650.32557</v>
      </c>
      <c r="BH233">
        <f>Y233</f>
        <v>4652.4142400000001</v>
      </c>
      <c r="BI233">
        <f t="shared" si="109"/>
        <v>4691.0863033333335</v>
      </c>
      <c r="BJ233">
        <f t="shared" si="110"/>
        <v>4667.0290699999996</v>
      </c>
    </row>
    <row r="234" spans="1:62" x14ac:dyDescent="0.55000000000000004">
      <c r="A234">
        <f>ALGLIB_SSA_XAUUSD!J234</f>
        <v>1775460000</v>
      </c>
      <c r="B234" t="str">
        <f>_xlfn.XLOOKUP($A234,ALGLIB_SSA_XAUUSD!$A$2:$A$1001,ALGLIB_SSA_XAUUSD!$B$2:$B$1001,"",0)</f>
        <v/>
      </c>
      <c r="C234" t="str">
        <f>_xlfn.XLOOKUP($A234,ALGLIB_SSA_XAUUSD!$A$2:$A$1001,ALGLIB_SSA_XAUUSD!$C$2:$C$1001,"",0)</f>
        <v/>
      </c>
      <c r="D234" s="1">
        <f>D230+(D242-D230)*4/12</f>
        <v>4688.5</v>
      </c>
      <c r="E234" s="1">
        <f>E230+(E242-E230)*4/12</f>
        <v>4683.7940600000002</v>
      </c>
      <c r="F234" s="1">
        <f>F230+(F242-F230)*4/12</f>
        <v>4674.6781533333333</v>
      </c>
      <c r="G234" s="1">
        <f>G230+(G242-G230)*4/12</f>
        <v>4690.4424300000001</v>
      </c>
      <c r="H234" s="1">
        <f>H230+(H242-H230)*4/12</f>
        <v>4668.2614100000001</v>
      </c>
      <c r="I234" t="str">
        <f>_xlfn.XLOOKUP($A234,ALGLIB_SSA_XAUUSD!$J$2:$J$1001,ALGLIB_SSA_XAUUSD!$K$2:$K$1001,"",0)</f>
        <v>XAUUSD</v>
      </c>
      <c r="J234" t="str">
        <f>_xlfn.XLOOKUP($A234,ALGLIB_SSA_XAUUSD!$J$2:$J$1001,ALGLIB_SSA_XAUUSD!$L$2:$L$1001,"",0)</f>
        <v>M5</v>
      </c>
      <c r="K234">
        <f>_xlfn.XLOOKUP($A234,ALGLIB_SSA_XAUUSD!$J$2:$J$1001,ALGLIB_SSA_XAUUSD!$M$2:$M$1001,"",0)</f>
        <v>4645.37</v>
      </c>
      <c r="L234">
        <f>_xlfn.XLOOKUP($A234,ALGLIB_SSA_XAUUSD!$J$2:$J$1001,ALGLIB_SSA_XAUUSD!$N$2:$N$1001,"",0)</f>
        <v>4649.6109999999999</v>
      </c>
      <c r="M234">
        <f>_xlfn.XLOOKUP($A234,ALGLIB_SSA_XAUUSD!$J$2:$J$1001,ALGLIB_SSA_XAUUSD!$O$2:$O$1001,"",0)</f>
        <v>4651.0126200000004</v>
      </c>
      <c r="N234">
        <f>_xlfn.XLOOKUP($A234,ALGLIB_SSA_XAUUSD!$J$2:$J$1001,ALGLIB_SSA_XAUUSD!$P$2:$P$1001,"",0)</f>
        <v>4652.7426100000002</v>
      </c>
      <c r="O234">
        <f>_xlfn.XLOOKUP($A234,ALGLIB_SSA_XAUUSD!$J$2:$J$1001,ALGLIB_SSA_XAUUSD!$Q$2:$Q$1001,"",0)</f>
        <v>4646.9277599999996</v>
      </c>
      <c r="R234">
        <f t="shared" si="86"/>
        <v>1775460000</v>
      </c>
      <c r="S234" t="str">
        <f t="shared" si="87"/>
        <v>XAUUSD</v>
      </c>
      <c r="T234" t="str">
        <f t="shared" si="87"/>
        <v>M5</v>
      </c>
      <c r="U234">
        <f t="shared" si="87"/>
        <v>4645.37</v>
      </c>
      <c r="V234">
        <f t="shared" si="88"/>
        <v>4683.7940600000002</v>
      </c>
      <c r="W234">
        <f t="shared" si="88"/>
        <v>4674.6781533333333</v>
      </c>
      <c r="X234">
        <f t="shared" si="89"/>
        <v>4649.6109999999999</v>
      </c>
      <c r="Y234">
        <f t="shared" si="89"/>
        <v>4651.0126200000004</v>
      </c>
      <c r="Z234">
        <f t="shared" si="90"/>
        <v>4690.4424300000001</v>
      </c>
      <c r="AA234">
        <f t="shared" si="91"/>
        <v>4652.7426100000002</v>
      </c>
      <c r="AB234">
        <f t="shared" si="92"/>
        <v>4668.2614100000001</v>
      </c>
      <c r="AC234">
        <f t="shared" si="93"/>
        <v>4646.9277599999996</v>
      </c>
      <c r="AF234">
        <f t="shared" si="98"/>
        <v>1775460000</v>
      </c>
      <c r="AG234" t="str">
        <f t="shared" si="99"/>
        <v>XAUUSD</v>
      </c>
      <c r="AH234" t="str">
        <f t="shared" si="100"/>
        <v>M5</v>
      </c>
      <c r="AI234" s="19">
        <f t="shared" si="94"/>
        <v>4645.37</v>
      </c>
      <c r="AJ234" s="19">
        <f t="shared" si="95"/>
        <v>4683.7940600000002</v>
      </c>
      <c r="AK234" s="19">
        <f t="shared" si="96"/>
        <v>4674.6781533333333</v>
      </c>
      <c r="AL234" s="19">
        <f t="shared" si="101"/>
        <v>9.1159066666668878</v>
      </c>
      <c r="AM234" s="28" t="str">
        <f t="shared" si="97"/>
        <v>Bullish</v>
      </c>
      <c r="AN234" s="28" t="str">
        <f t="shared" si="102"/>
        <v>Bullish</v>
      </c>
      <c r="AO234">
        <f>IF(Z234&lt;&gt;"",Z234,"")</f>
        <v>4690.4424300000001</v>
      </c>
      <c r="AP234">
        <f>IF(AB234&lt;&gt;"",AB234,"")</f>
        <v>4668.2614100000001</v>
      </c>
      <c r="AQ234">
        <f t="shared" si="106"/>
        <v>5</v>
      </c>
      <c r="AR234" s="16">
        <f>IF(SLOPE($AO$218:$AO$229,$AQ$218:$AQ$229)&gt;0,MIN(3,ABS(SLOPE($AO$218:$AO$229,$AQ$218:$AQ$229))),IF(SLOPE($AO$218:$AO$229,$AQ$218:$AQ$229)&lt;-0.5,-0.5,0))</f>
        <v>0.70947583333338649</v>
      </c>
      <c r="AS234" s="16">
        <f>IF(SLOPE($AP$218:$AP$229,$AQ$218:$AQ$229)&lt;0,MAX(-3,-ABS(SLOPE($AP$218:$AP$229,$AQ$218:$AQ$229))),IF(SLOPE($AP$218:$AP$229,$AQ$218:$AQ$229)&gt;0.5,0.5,0))</f>
        <v>0.5</v>
      </c>
      <c r="AT234" s="22">
        <f>($AO$230+(AR234*(AQ234-1)))</f>
        <v>4691.0863033333344</v>
      </c>
      <c r="AU234" s="22">
        <f>($AP$230+(AS234*(AQ234-1)))</f>
        <v>4667.5290699999996</v>
      </c>
      <c r="AV234" s="18">
        <f>IF(AR234&gt;0,AT234+AR234,AT234)</f>
        <v>4691.7957791666677</v>
      </c>
      <c r="AW234" s="18">
        <f>IF(AS234&lt;0,AU234+AS234,AU234)</f>
        <v>4667.5290699999996</v>
      </c>
      <c r="AY234">
        <f t="shared" si="107"/>
        <v>1.3533491666676127</v>
      </c>
      <c r="AZ234">
        <f t="shared" si="108"/>
        <v>-0.73234000000047672</v>
      </c>
      <c r="BB234" s="19">
        <f t="shared" si="103"/>
        <v>1775460000</v>
      </c>
      <c r="BC234" s="19" t="str">
        <f t="shared" si="104"/>
        <v>XAUUSD</v>
      </c>
      <c r="BD234" s="19" t="str">
        <f t="shared" si="105"/>
        <v>M5</v>
      </c>
      <c r="BE234">
        <f>V234</f>
        <v>4683.7940600000002</v>
      </c>
      <c r="BF234">
        <f>W234</f>
        <v>4674.6781533333333</v>
      </c>
      <c r="BG234">
        <f>X234</f>
        <v>4649.6109999999999</v>
      </c>
      <c r="BH234">
        <f>Y234</f>
        <v>4651.0126200000004</v>
      </c>
      <c r="BI234">
        <f t="shared" si="109"/>
        <v>4691.7957791666677</v>
      </c>
      <c r="BJ234">
        <f t="shared" si="110"/>
        <v>4667.5290699999996</v>
      </c>
    </row>
    <row r="235" spans="1:62" x14ac:dyDescent="0.55000000000000004">
      <c r="A235">
        <f>ALGLIB_SSA_XAUUSD!J235</f>
        <v>1775460300</v>
      </c>
      <c r="B235" t="str">
        <f>_xlfn.XLOOKUP($A235,ALGLIB_SSA_XAUUSD!$A$2:$A$1001,ALGLIB_SSA_XAUUSD!$B$2:$B$1001,"",0)</f>
        <v/>
      </c>
      <c r="C235" t="str">
        <f>_xlfn.XLOOKUP($A235,ALGLIB_SSA_XAUUSD!$A$2:$A$1001,ALGLIB_SSA_XAUUSD!$C$2:$C$1001,"",0)</f>
        <v/>
      </c>
      <c r="D235" s="1">
        <f>D230+(D242-D230)*5/12</f>
        <v>4689.4174999999996</v>
      </c>
      <c r="E235" s="1">
        <f>E230+(E242-E230)*5/12</f>
        <v>4684.3317999999999</v>
      </c>
      <c r="F235" s="1">
        <f>F230+(F242-F230)*5/12</f>
        <v>4675.3490441666672</v>
      </c>
      <c r="G235" s="1">
        <f>G230+(G242-G230)*5/12</f>
        <v>4690.9909375000007</v>
      </c>
      <c r="H235" s="1">
        <f>H230+(H242-H230)*5/12</f>
        <v>4668.9444949999997</v>
      </c>
      <c r="I235" t="str">
        <f>_xlfn.XLOOKUP($A235,ALGLIB_SSA_XAUUSD!$J$2:$J$1001,ALGLIB_SSA_XAUUSD!$K$2:$K$1001,"",0)</f>
        <v>XAUUSD</v>
      </c>
      <c r="J235" t="str">
        <f>_xlfn.XLOOKUP($A235,ALGLIB_SSA_XAUUSD!$J$2:$J$1001,ALGLIB_SSA_XAUUSD!$L$2:$L$1001,"",0)</f>
        <v>M5</v>
      </c>
      <c r="K235">
        <f>_xlfn.XLOOKUP($A235,ALGLIB_SSA_XAUUSD!$J$2:$J$1001,ALGLIB_SSA_XAUUSD!$M$2:$M$1001,"",0)</f>
        <v>4650.79</v>
      </c>
      <c r="L235">
        <f>_xlfn.XLOOKUP($A235,ALGLIB_SSA_XAUUSD!$J$2:$J$1001,ALGLIB_SSA_XAUUSD!$N$2:$N$1001,"",0)</f>
        <v>4650.7550899999997</v>
      </c>
      <c r="M235">
        <f>_xlfn.XLOOKUP($A235,ALGLIB_SSA_XAUUSD!$J$2:$J$1001,ALGLIB_SSA_XAUUSD!$O$2:$O$1001,"",0)</f>
        <v>4650.8838599999999</v>
      </c>
      <c r="N235">
        <f>_xlfn.XLOOKUP($A235,ALGLIB_SSA_XAUUSD!$J$2:$J$1001,ALGLIB_SSA_XAUUSD!$P$2:$P$1001,"",0)</f>
        <v>4652.9596600000004</v>
      </c>
      <c r="O235">
        <f>_xlfn.XLOOKUP($A235,ALGLIB_SSA_XAUUSD!$J$2:$J$1001,ALGLIB_SSA_XAUUSD!$Q$2:$Q$1001,"",0)</f>
        <v>4647.3822099999998</v>
      </c>
      <c r="R235">
        <f t="shared" si="86"/>
        <v>1775460300</v>
      </c>
      <c r="S235" t="str">
        <f t="shared" si="87"/>
        <v>XAUUSD</v>
      </c>
      <c r="T235" t="str">
        <f t="shared" si="87"/>
        <v>M5</v>
      </c>
      <c r="U235">
        <f t="shared" si="87"/>
        <v>4650.79</v>
      </c>
      <c r="V235">
        <f t="shared" si="88"/>
        <v>4684.3317999999999</v>
      </c>
      <c r="W235">
        <f t="shared" si="88"/>
        <v>4675.3490441666672</v>
      </c>
      <c r="X235">
        <f t="shared" si="89"/>
        <v>4650.7550899999997</v>
      </c>
      <c r="Y235">
        <f t="shared" si="89"/>
        <v>4650.8838599999999</v>
      </c>
      <c r="Z235">
        <f t="shared" si="90"/>
        <v>4690.9909375000007</v>
      </c>
      <c r="AA235">
        <f t="shared" si="91"/>
        <v>4652.9596600000004</v>
      </c>
      <c r="AB235">
        <f t="shared" si="92"/>
        <v>4668.9444949999997</v>
      </c>
      <c r="AC235">
        <f t="shared" si="93"/>
        <v>4647.3822099999998</v>
      </c>
      <c r="AF235">
        <f t="shared" si="98"/>
        <v>1775460300</v>
      </c>
      <c r="AG235" t="str">
        <f t="shared" si="99"/>
        <v>XAUUSD</v>
      </c>
      <c r="AH235" t="str">
        <f t="shared" si="100"/>
        <v>M5</v>
      </c>
      <c r="AI235" s="19">
        <f t="shared" si="94"/>
        <v>4650.79</v>
      </c>
      <c r="AJ235" s="19">
        <f t="shared" si="95"/>
        <v>4684.3317999999999</v>
      </c>
      <c r="AK235" s="19">
        <f t="shared" si="96"/>
        <v>4675.3490441666672</v>
      </c>
      <c r="AL235" s="19">
        <f t="shared" si="101"/>
        <v>8.9827558333327033</v>
      </c>
      <c r="AM235" s="28" t="str">
        <f t="shared" si="97"/>
        <v>Bullish</v>
      </c>
      <c r="AN235" s="28" t="str">
        <f t="shared" si="102"/>
        <v>Bullish</v>
      </c>
      <c r="AO235">
        <f>IF(Z235&lt;&gt;"",Z235,"")</f>
        <v>4690.9909375000007</v>
      </c>
      <c r="AP235">
        <f>IF(AB235&lt;&gt;"",AB235,"")</f>
        <v>4668.9444949999997</v>
      </c>
      <c r="AQ235">
        <f t="shared" si="106"/>
        <v>6</v>
      </c>
      <c r="AR235" s="16">
        <f>IF(SLOPE($AO$218:$AO$229,$AQ$218:$AQ$229)&gt;0,MIN(3,ABS(SLOPE($AO$218:$AO$229,$AQ$218:$AQ$229))),IF(SLOPE($AO$218:$AO$229,$AQ$218:$AQ$229)&lt;-0.5,-0.5,0))</f>
        <v>0.70947583333338649</v>
      </c>
      <c r="AS235" s="16">
        <f>IF(SLOPE($AP$218:$AP$229,$AQ$218:$AQ$229)&lt;0,MAX(-3,-ABS(SLOPE($AP$218:$AP$229,$AQ$218:$AQ$229))),IF(SLOPE($AP$218:$AP$229,$AQ$218:$AQ$229)&gt;0.5,0.5,0))</f>
        <v>0.5</v>
      </c>
      <c r="AT235" s="22">
        <f>($AO$230+(AR235*(AQ235-1)))</f>
        <v>4691.7957791666677</v>
      </c>
      <c r="AU235" s="22">
        <f>($AP$230+(AS235*(AQ235-1)))</f>
        <v>4668.0290699999996</v>
      </c>
      <c r="AV235" s="18">
        <f>IF(AR235&gt;0,AT235+AR235,AT235)</f>
        <v>4692.5052550000009</v>
      </c>
      <c r="AW235" s="18">
        <f>IF(AS235&lt;0,AU235+AS235,AU235)</f>
        <v>4668.0290699999996</v>
      </c>
      <c r="AY235">
        <f t="shared" si="107"/>
        <v>1.5143175000002884</v>
      </c>
      <c r="AZ235">
        <f t="shared" si="108"/>
        <v>-0.91542500000014115</v>
      </c>
      <c r="BB235" s="19">
        <f t="shared" si="103"/>
        <v>1775460300</v>
      </c>
      <c r="BC235" s="19" t="str">
        <f t="shared" si="104"/>
        <v>XAUUSD</v>
      </c>
      <c r="BD235" s="19" t="str">
        <f t="shared" si="105"/>
        <v>M5</v>
      </c>
      <c r="BE235">
        <f>V235</f>
        <v>4684.3317999999999</v>
      </c>
      <c r="BF235">
        <f>W235</f>
        <v>4675.3490441666672</v>
      </c>
      <c r="BG235">
        <f>X235</f>
        <v>4650.7550899999997</v>
      </c>
      <c r="BH235">
        <f>Y235</f>
        <v>4650.8838599999999</v>
      </c>
      <c r="BI235">
        <f t="shared" si="109"/>
        <v>4692.5052550000009</v>
      </c>
      <c r="BJ235">
        <f t="shared" si="110"/>
        <v>4668.0290699999996</v>
      </c>
    </row>
    <row r="236" spans="1:62" x14ac:dyDescent="0.55000000000000004">
      <c r="A236">
        <f>ALGLIB_SSA_XAUUSD!J236</f>
        <v>1775460600</v>
      </c>
      <c r="B236" t="str">
        <f>_xlfn.XLOOKUP($A236,ALGLIB_SSA_XAUUSD!$A$2:$A$1001,ALGLIB_SSA_XAUUSD!$B$2:$B$1001,"",0)</f>
        <v/>
      </c>
      <c r="C236" t="str">
        <f>_xlfn.XLOOKUP($A236,ALGLIB_SSA_XAUUSD!$A$2:$A$1001,ALGLIB_SSA_XAUUSD!$C$2:$C$1001,"",0)</f>
        <v/>
      </c>
      <c r="D236" s="1">
        <f>D230+(D242-D230)*6/12</f>
        <v>4690.335</v>
      </c>
      <c r="E236" s="1">
        <f>E230+(E242-E230)*6/12</f>
        <v>4684.8695399999997</v>
      </c>
      <c r="F236" s="1">
        <f>F230+(F242-F230)*6/12</f>
        <v>4676.0199350000003</v>
      </c>
      <c r="G236" s="1">
        <f>G230+(G242-G230)*6/12</f>
        <v>4691.5394450000003</v>
      </c>
      <c r="H236" s="1">
        <f>H230+(H242-H230)*6/12</f>
        <v>4669.6275800000003</v>
      </c>
      <c r="I236" t="str">
        <f>_xlfn.XLOOKUP($A236,ALGLIB_SSA_XAUUSD!$J$2:$J$1001,ALGLIB_SSA_XAUUSD!$K$2:$K$1001,"",0)</f>
        <v>XAUUSD</v>
      </c>
      <c r="J236" t="str">
        <f>_xlfn.XLOOKUP($A236,ALGLIB_SSA_XAUUSD!$J$2:$J$1001,ALGLIB_SSA_XAUUSD!$L$2:$L$1001,"",0)</f>
        <v>M5</v>
      </c>
      <c r="K236">
        <f>_xlfn.XLOOKUP($A236,ALGLIB_SSA_XAUUSD!$J$2:$J$1001,ALGLIB_SSA_XAUUSD!$M$2:$M$1001,"",0)</f>
        <v>4653.1899999999996</v>
      </c>
      <c r="L236">
        <f>_xlfn.XLOOKUP($A236,ALGLIB_SSA_XAUUSD!$J$2:$J$1001,ALGLIB_SSA_XAUUSD!$N$2:$N$1001,"",0)</f>
        <v>4653.8248599999997</v>
      </c>
      <c r="M236">
        <f>_xlfn.XLOOKUP($A236,ALGLIB_SSA_XAUUSD!$J$2:$J$1001,ALGLIB_SSA_XAUUSD!$O$2:$O$1001,"",0)</f>
        <v>4652.3543600000003</v>
      </c>
      <c r="N236">
        <f>_xlfn.XLOOKUP($A236,ALGLIB_SSA_XAUUSD!$J$2:$J$1001,ALGLIB_SSA_XAUUSD!$P$2:$P$1001,"",0)</f>
        <v>4655.35401</v>
      </c>
      <c r="O236">
        <f>_xlfn.XLOOKUP($A236,ALGLIB_SSA_XAUUSD!$J$2:$J$1001,ALGLIB_SSA_XAUUSD!$Q$2:$Q$1001,"",0)</f>
        <v>4649.5322900000001</v>
      </c>
      <c r="R236">
        <f t="shared" si="86"/>
        <v>1775460600</v>
      </c>
      <c r="S236" t="str">
        <f t="shared" si="87"/>
        <v>XAUUSD</v>
      </c>
      <c r="T236" t="str">
        <f t="shared" si="87"/>
        <v>M5</v>
      </c>
      <c r="U236">
        <f t="shared" si="87"/>
        <v>4653.1899999999996</v>
      </c>
      <c r="V236">
        <f t="shared" si="88"/>
        <v>4684.8695399999997</v>
      </c>
      <c r="W236">
        <f t="shared" si="88"/>
        <v>4676.0199350000003</v>
      </c>
      <c r="X236">
        <f t="shared" si="89"/>
        <v>4653.8248599999997</v>
      </c>
      <c r="Y236">
        <f t="shared" si="89"/>
        <v>4652.3543600000003</v>
      </c>
      <c r="Z236">
        <f t="shared" si="90"/>
        <v>4691.5394450000003</v>
      </c>
      <c r="AA236">
        <f t="shared" si="91"/>
        <v>4655.35401</v>
      </c>
      <c r="AB236">
        <f t="shared" si="92"/>
        <v>4669.6275800000003</v>
      </c>
      <c r="AC236">
        <f t="shared" si="93"/>
        <v>4649.5322900000001</v>
      </c>
      <c r="AF236">
        <f t="shared" si="98"/>
        <v>1775460600</v>
      </c>
      <c r="AG236" t="str">
        <f t="shared" si="99"/>
        <v>XAUUSD</v>
      </c>
      <c r="AH236" t="str">
        <f t="shared" si="100"/>
        <v>M5</v>
      </c>
      <c r="AI236" s="19">
        <f t="shared" si="94"/>
        <v>4653.1899999999996</v>
      </c>
      <c r="AJ236" s="19">
        <f t="shared" si="95"/>
        <v>4684.8695399999997</v>
      </c>
      <c r="AK236" s="19">
        <f t="shared" si="96"/>
        <v>4676.0199350000003</v>
      </c>
      <c r="AL236" s="19">
        <f t="shared" si="101"/>
        <v>8.8496049999994284</v>
      </c>
      <c r="AM236" s="28" t="str">
        <f t="shared" si="97"/>
        <v>Bullish</v>
      </c>
      <c r="AN236" s="28" t="str">
        <f t="shared" si="102"/>
        <v>Bullish</v>
      </c>
      <c r="AO236">
        <f>IF(Z236&lt;&gt;"",Z236,"")</f>
        <v>4691.5394450000003</v>
      </c>
      <c r="AP236">
        <f>IF(AB236&lt;&gt;"",AB236,"")</f>
        <v>4669.6275800000003</v>
      </c>
      <c r="AQ236">
        <f t="shared" si="106"/>
        <v>7</v>
      </c>
      <c r="AR236" s="16">
        <f>IF(SLOPE($AO$218:$AO$229,$AQ$218:$AQ$229)&gt;0,MIN(3,ABS(SLOPE($AO$218:$AO$229,$AQ$218:$AQ$229))),IF(SLOPE($AO$218:$AO$229,$AQ$218:$AQ$229)&lt;-0.5,-0.5,0))</f>
        <v>0.70947583333338649</v>
      </c>
      <c r="AS236" s="16">
        <f>IF(SLOPE($AP$218:$AP$229,$AQ$218:$AQ$229)&lt;0,MAX(-3,-ABS(SLOPE($AP$218:$AP$229,$AQ$218:$AQ$229))),IF(SLOPE($AP$218:$AP$229,$AQ$218:$AQ$229)&gt;0.5,0.5,0))</f>
        <v>0.5</v>
      </c>
      <c r="AT236" s="22">
        <f>($AO$230+(AR236*(AQ236-1)))</f>
        <v>4692.5052550000009</v>
      </c>
      <c r="AU236" s="22">
        <f>($AP$230+(AS236*(AQ236-1)))</f>
        <v>4668.5290699999996</v>
      </c>
      <c r="AV236" s="18">
        <f>IF(AR236&gt;0,AT236+AR236,AT236)</f>
        <v>4693.2147308333342</v>
      </c>
      <c r="AW236" s="18">
        <f>IF(AS236&lt;0,AU236+AS236,AU236)</f>
        <v>4668.5290699999996</v>
      </c>
      <c r="AY236">
        <f t="shared" si="107"/>
        <v>1.6752858333338736</v>
      </c>
      <c r="AZ236">
        <f t="shared" si="108"/>
        <v>-1.0985100000007151</v>
      </c>
      <c r="BB236" s="19">
        <f t="shared" si="103"/>
        <v>1775460600</v>
      </c>
      <c r="BC236" s="19" t="str">
        <f t="shared" si="104"/>
        <v>XAUUSD</v>
      </c>
      <c r="BD236" s="19" t="str">
        <f t="shared" si="105"/>
        <v>M5</v>
      </c>
      <c r="BE236">
        <f>V236</f>
        <v>4684.8695399999997</v>
      </c>
      <c r="BF236">
        <f>W236</f>
        <v>4676.0199350000003</v>
      </c>
      <c r="BG236">
        <f>X236</f>
        <v>4653.8248599999997</v>
      </c>
      <c r="BH236">
        <f>Y236</f>
        <v>4652.3543600000003</v>
      </c>
      <c r="BI236">
        <f t="shared" si="109"/>
        <v>4693.2147308333342</v>
      </c>
      <c r="BJ236">
        <f t="shared" si="110"/>
        <v>4668.5290699999996</v>
      </c>
    </row>
    <row r="237" spans="1:62" x14ac:dyDescent="0.55000000000000004">
      <c r="A237">
        <f>ALGLIB_SSA_XAUUSD!J237</f>
        <v>1775460900</v>
      </c>
      <c r="B237" t="str">
        <f>_xlfn.XLOOKUP($A237,ALGLIB_SSA_XAUUSD!$A$2:$A$1001,ALGLIB_SSA_XAUUSD!$B$2:$B$1001,"",0)</f>
        <v/>
      </c>
      <c r="C237" t="str">
        <f>_xlfn.XLOOKUP($A237,ALGLIB_SSA_XAUUSD!$A$2:$A$1001,ALGLIB_SSA_XAUUSD!$C$2:$C$1001,"",0)</f>
        <v/>
      </c>
      <c r="D237" s="1">
        <f>D230+(D242-D230)*7/12</f>
        <v>4691.2525000000005</v>
      </c>
      <c r="E237" s="1">
        <f>E230+(E242-E230)*7/12</f>
        <v>4685.4072800000004</v>
      </c>
      <c r="F237" s="1">
        <f>F230+(F242-F230)*7/12</f>
        <v>4676.6908258333333</v>
      </c>
      <c r="G237" s="1">
        <f>G230+(G242-G230)*7/12</f>
        <v>4692.0879525</v>
      </c>
      <c r="H237" s="1">
        <f>H230+(H242-H230)*7/12</f>
        <v>4670.310665</v>
      </c>
      <c r="I237" t="str">
        <f>_xlfn.XLOOKUP($A237,ALGLIB_SSA_XAUUSD!$J$2:$J$1001,ALGLIB_SSA_XAUUSD!$K$2:$K$1001,"",0)</f>
        <v>XAUUSD</v>
      </c>
      <c r="J237" t="str">
        <f>_xlfn.XLOOKUP($A237,ALGLIB_SSA_XAUUSD!$J$2:$J$1001,ALGLIB_SSA_XAUUSD!$L$2:$L$1001,"",0)</f>
        <v>M5</v>
      </c>
      <c r="K237">
        <f>_xlfn.XLOOKUP($A237,ALGLIB_SSA_XAUUSD!$J$2:$J$1001,ALGLIB_SSA_XAUUSD!$M$2:$M$1001,"",0)</f>
        <v>4656.8999999999996</v>
      </c>
      <c r="L237">
        <f>_xlfn.XLOOKUP($A237,ALGLIB_SSA_XAUUSD!$J$2:$J$1001,ALGLIB_SSA_XAUUSD!$N$2:$N$1001,"",0)</f>
        <v>4658.6531999999997</v>
      </c>
      <c r="M237">
        <f>_xlfn.XLOOKUP($A237,ALGLIB_SSA_XAUUSD!$J$2:$J$1001,ALGLIB_SSA_XAUUSD!$O$2:$O$1001,"",0)</f>
        <v>4655.50378</v>
      </c>
      <c r="N237">
        <f>_xlfn.XLOOKUP($A237,ALGLIB_SSA_XAUUSD!$J$2:$J$1001,ALGLIB_SSA_XAUUSD!$P$2:$P$1001,"",0)</f>
        <v>4659.8811500000002</v>
      </c>
      <c r="O237">
        <f>_xlfn.XLOOKUP($A237,ALGLIB_SSA_XAUUSD!$J$2:$J$1001,ALGLIB_SSA_XAUUSD!$Q$2:$Q$1001,"",0)</f>
        <v>4653.2668199999998</v>
      </c>
      <c r="R237">
        <f t="shared" si="86"/>
        <v>1775460900</v>
      </c>
      <c r="S237" t="str">
        <f t="shared" si="87"/>
        <v>XAUUSD</v>
      </c>
      <c r="T237" t="str">
        <f t="shared" si="87"/>
        <v>M5</v>
      </c>
      <c r="U237">
        <f t="shared" si="87"/>
        <v>4656.8999999999996</v>
      </c>
      <c r="V237">
        <f t="shared" si="88"/>
        <v>4685.4072800000004</v>
      </c>
      <c r="W237">
        <f t="shared" si="88"/>
        <v>4676.6908258333333</v>
      </c>
      <c r="X237">
        <f t="shared" si="89"/>
        <v>4658.6531999999997</v>
      </c>
      <c r="Y237">
        <f t="shared" si="89"/>
        <v>4655.50378</v>
      </c>
      <c r="Z237">
        <f t="shared" si="90"/>
        <v>4692.0879525</v>
      </c>
      <c r="AA237">
        <f t="shared" si="91"/>
        <v>4659.8811500000002</v>
      </c>
      <c r="AB237">
        <f t="shared" si="92"/>
        <v>4670.310665</v>
      </c>
      <c r="AC237">
        <f t="shared" si="93"/>
        <v>4653.2668199999998</v>
      </c>
      <c r="AF237">
        <f t="shared" si="98"/>
        <v>1775460900</v>
      </c>
      <c r="AG237" t="str">
        <f t="shared" si="99"/>
        <v>XAUUSD</v>
      </c>
      <c r="AH237" t="str">
        <f t="shared" si="100"/>
        <v>M5</v>
      </c>
      <c r="AI237" s="19">
        <f t="shared" si="94"/>
        <v>4656.8999999999996</v>
      </c>
      <c r="AJ237" s="19">
        <f t="shared" si="95"/>
        <v>4685.4072800000004</v>
      </c>
      <c r="AK237" s="19">
        <f t="shared" si="96"/>
        <v>4676.6908258333333</v>
      </c>
      <c r="AL237" s="19">
        <f t="shared" si="101"/>
        <v>8.716454166667063</v>
      </c>
      <c r="AM237" s="28" t="str">
        <f t="shared" si="97"/>
        <v>Bullish</v>
      </c>
      <c r="AN237" s="28" t="str">
        <f t="shared" si="102"/>
        <v>Bullish</v>
      </c>
      <c r="AO237">
        <f>IF(Z237&lt;&gt;"",Z237,"")</f>
        <v>4692.0879525</v>
      </c>
      <c r="AP237">
        <f>IF(AB237&lt;&gt;"",AB237,"")</f>
        <v>4670.310665</v>
      </c>
      <c r="AQ237">
        <f t="shared" si="106"/>
        <v>8</v>
      </c>
      <c r="AR237" s="16">
        <f>IF(SLOPE($AO$218:$AO$229,$AQ$218:$AQ$229)&gt;0,MIN(3,ABS(SLOPE($AO$218:$AO$229,$AQ$218:$AQ$229))),IF(SLOPE($AO$218:$AO$229,$AQ$218:$AQ$229)&lt;-0.5,-0.5,0))</f>
        <v>0.70947583333338649</v>
      </c>
      <c r="AS237" s="16">
        <f>IF(SLOPE($AP$218:$AP$229,$AQ$218:$AQ$229)&lt;0,MAX(-3,-ABS(SLOPE($AP$218:$AP$229,$AQ$218:$AQ$229))),IF(SLOPE($AP$218:$AP$229,$AQ$218:$AQ$229)&gt;0.5,0.5,0))</f>
        <v>0.5</v>
      </c>
      <c r="AT237" s="22">
        <f>($AO$230+(AR237*(AQ237-1)))</f>
        <v>4693.2147308333342</v>
      </c>
      <c r="AU237" s="22">
        <f>($AP$230+(AS237*(AQ237-1)))</f>
        <v>4669.0290699999996</v>
      </c>
      <c r="AV237" s="18">
        <f>IF(AR237&gt;0,AT237+AR237,AT237)</f>
        <v>4693.9242066666675</v>
      </c>
      <c r="AW237" s="18">
        <f>IF(AS237&lt;0,AU237+AS237,AU237)</f>
        <v>4669.0290699999996</v>
      </c>
      <c r="AY237">
        <f t="shared" si="107"/>
        <v>1.8362541666674588</v>
      </c>
      <c r="AZ237">
        <f t="shared" si="108"/>
        <v>-1.2815950000003795</v>
      </c>
      <c r="BB237" s="19">
        <f t="shared" si="103"/>
        <v>1775460900</v>
      </c>
      <c r="BC237" s="19" t="str">
        <f t="shared" si="104"/>
        <v>XAUUSD</v>
      </c>
      <c r="BD237" s="19" t="str">
        <f t="shared" si="105"/>
        <v>M5</v>
      </c>
      <c r="BE237">
        <f>V237</f>
        <v>4685.4072800000004</v>
      </c>
      <c r="BF237">
        <f>W237</f>
        <v>4676.6908258333333</v>
      </c>
      <c r="BG237">
        <f>X237</f>
        <v>4658.6531999999997</v>
      </c>
      <c r="BH237">
        <f>Y237</f>
        <v>4655.50378</v>
      </c>
      <c r="BI237">
        <f t="shared" si="109"/>
        <v>4693.9242066666675</v>
      </c>
      <c r="BJ237">
        <f t="shared" si="110"/>
        <v>4669.0290699999996</v>
      </c>
    </row>
    <row r="238" spans="1:62" x14ac:dyDescent="0.55000000000000004">
      <c r="A238">
        <f>ALGLIB_SSA_XAUUSD!J238</f>
        <v>1775461200</v>
      </c>
      <c r="B238" t="str">
        <f>_xlfn.XLOOKUP($A238,ALGLIB_SSA_XAUUSD!$A$2:$A$1001,ALGLIB_SSA_XAUUSD!$B$2:$B$1001,"",0)</f>
        <v/>
      </c>
      <c r="C238" t="str">
        <f>_xlfn.XLOOKUP($A238,ALGLIB_SSA_XAUUSD!$A$2:$A$1001,ALGLIB_SSA_XAUUSD!$C$2:$C$1001,"",0)</f>
        <v/>
      </c>
      <c r="D238" s="1">
        <f>D230+(D242-D230)*8/12</f>
        <v>4692.17</v>
      </c>
      <c r="E238" s="1">
        <f>E230+(E242-E230)*8/12</f>
        <v>4685.9450200000001</v>
      </c>
      <c r="F238" s="1">
        <f>F230+(F242-F230)*8/12</f>
        <v>4677.3617166666672</v>
      </c>
      <c r="G238" s="1">
        <f>G230+(G242-G230)*8/12</f>
        <v>4692.6364600000006</v>
      </c>
      <c r="H238" s="1">
        <f>H230+(H242-H230)*8/12</f>
        <v>4670.9937499999996</v>
      </c>
      <c r="I238" t="str">
        <f>_xlfn.XLOOKUP($A238,ALGLIB_SSA_XAUUSD!$J$2:$J$1001,ALGLIB_SSA_XAUUSD!$K$2:$K$1001,"",0)</f>
        <v>XAUUSD</v>
      </c>
      <c r="J238" t="str">
        <f>_xlfn.XLOOKUP($A238,ALGLIB_SSA_XAUUSD!$J$2:$J$1001,ALGLIB_SSA_XAUUSD!$L$2:$L$1001,"",0)</f>
        <v>M5</v>
      </c>
      <c r="K238">
        <f>_xlfn.XLOOKUP($A238,ALGLIB_SSA_XAUUSD!$J$2:$J$1001,ALGLIB_SSA_XAUUSD!$M$2:$M$1001,"",0)</f>
        <v>4664.4399999999996</v>
      </c>
      <c r="L238">
        <f>_xlfn.XLOOKUP($A238,ALGLIB_SSA_XAUUSD!$J$2:$J$1001,ALGLIB_SSA_XAUUSD!$N$2:$N$1001,"",0)</f>
        <v>4664.7699199999997</v>
      </c>
      <c r="M238">
        <f>_xlfn.XLOOKUP($A238,ALGLIB_SSA_XAUUSD!$J$2:$J$1001,ALGLIB_SSA_XAUUSD!$O$2:$O$1001,"",0)</f>
        <v>4660.1368499999999</v>
      </c>
      <c r="N238">
        <f>_xlfn.XLOOKUP($A238,ALGLIB_SSA_XAUUSD!$J$2:$J$1001,ALGLIB_SSA_XAUUSD!$P$2:$P$1001,"",0)</f>
        <v>4666.1100800000004</v>
      </c>
      <c r="O238">
        <f>_xlfn.XLOOKUP($A238,ALGLIB_SSA_XAUUSD!$J$2:$J$1001,ALGLIB_SSA_XAUUSD!$Q$2:$Q$1001,"",0)</f>
        <v>4658.2961800000003</v>
      </c>
      <c r="R238">
        <f t="shared" si="86"/>
        <v>1775461200</v>
      </c>
      <c r="S238" t="str">
        <f t="shared" si="87"/>
        <v>XAUUSD</v>
      </c>
      <c r="T238" t="str">
        <f t="shared" si="87"/>
        <v>M5</v>
      </c>
      <c r="U238">
        <f t="shared" si="87"/>
        <v>4664.4399999999996</v>
      </c>
      <c r="V238">
        <f t="shared" si="88"/>
        <v>4685.9450200000001</v>
      </c>
      <c r="W238">
        <f t="shared" si="88"/>
        <v>4677.3617166666672</v>
      </c>
      <c r="X238">
        <f t="shared" si="89"/>
        <v>4664.7699199999997</v>
      </c>
      <c r="Y238">
        <f t="shared" si="89"/>
        <v>4660.1368499999999</v>
      </c>
      <c r="Z238">
        <f t="shared" si="90"/>
        <v>4692.6364600000006</v>
      </c>
      <c r="AA238">
        <f t="shared" si="91"/>
        <v>4666.1100800000004</v>
      </c>
      <c r="AB238">
        <f t="shared" si="92"/>
        <v>4670.9937499999996</v>
      </c>
      <c r="AC238">
        <f t="shared" si="93"/>
        <v>4658.2961800000003</v>
      </c>
      <c r="AF238">
        <f t="shared" si="98"/>
        <v>1775461200</v>
      </c>
      <c r="AG238" t="str">
        <f t="shared" si="99"/>
        <v>XAUUSD</v>
      </c>
      <c r="AH238" t="str">
        <f t="shared" si="100"/>
        <v>M5</v>
      </c>
      <c r="AI238" s="19">
        <f t="shared" si="94"/>
        <v>4664.4399999999996</v>
      </c>
      <c r="AJ238" s="19">
        <f t="shared" si="95"/>
        <v>4685.9450200000001</v>
      </c>
      <c r="AK238" s="19">
        <f t="shared" si="96"/>
        <v>4677.3617166666672</v>
      </c>
      <c r="AL238" s="19">
        <f t="shared" si="101"/>
        <v>8.5833033333328785</v>
      </c>
      <c r="AM238" s="28" t="str">
        <f t="shared" si="97"/>
        <v>Bullish</v>
      </c>
      <c r="AN238" s="28" t="str">
        <f t="shared" si="102"/>
        <v>Bullish</v>
      </c>
      <c r="AO238">
        <f>IF(Z238&lt;&gt;"",Z238,"")</f>
        <v>4692.6364600000006</v>
      </c>
      <c r="AP238">
        <f>IF(AB238&lt;&gt;"",AB238,"")</f>
        <v>4670.9937499999996</v>
      </c>
      <c r="AQ238">
        <f t="shared" si="106"/>
        <v>9</v>
      </c>
      <c r="AR238" s="16">
        <f>IF(SLOPE($AO$218:$AO$229,$AQ$218:$AQ$229)&gt;0,MIN(3,ABS(SLOPE($AO$218:$AO$229,$AQ$218:$AQ$229))),IF(SLOPE($AO$218:$AO$229,$AQ$218:$AQ$229)&lt;-0.5,-0.5,0))</f>
        <v>0.70947583333338649</v>
      </c>
      <c r="AS238" s="16">
        <f>IF(SLOPE($AP$218:$AP$229,$AQ$218:$AQ$229)&lt;0,MAX(-3,-ABS(SLOPE($AP$218:$AP$229,$AQ$218:$AQ$229))),IF(SLOPE($AP$218:$AP$229,$AQ$218:$AQ$229)&gt;0.5,0.5,0))</f>
        <v>0.5</v>
      </c>
      <c r="AT238" s="22">
        <f>($AO$230+(AR238*(AQ238-1)))</f>
        <v>4693.9242066666675</v>
      </c>
      <c r="AU238" s="22">
        <f>($AP$230+(AS238*(AQ238-1)))</f>
        <v>4669.5290699999996</v>
      </c>
      <c r="AV238" s="18">
        <f>IF(AR238&gt;0,AT238+AR238,AT238)</f>
        <v>4694.6336825000008</v>
      </c>
      <c r="AW238" s="18">
        <f>IF(AS238&lt;0,AU238+AS238,AU238)</f>
        <v>4669.5290699999996</v>
      </c>
      <c r="AY238">
        <f t="shared" si="107"/>
        <v>1.9972225000001345</v>
      </c>
      <c r="AZ238">
        <f t="shared" si="108"/>
        <v>-1.4646800000000439</v>
      </c>
      <c r="BB238" s="19">
        <f t="shared" si="103"/>
        <v>1775461200</v>
      </c>
      <c r="BC238" s="19" t="str">
        <f t="shared" si="104"/>
        <v>XAUUSD</v>
      </c>
      <c r="BD238" s="19" t="str">
        <f t="shared" si="105"/>
        <v>M5</v>
      </c>
      <c r="BE238">
        <f>V238</f>
        <v>4685.9450200000001</v>
      </c>
      <c r="BF238">
        <f>W238</f>
        <v>4677.3617166666672</v>
      </c>
      <c r="BG238">
        <f>X238</f>
        <v>4664.7699199999997</v>
      </c>
      <c r="BH238">
        <f>Y238</f>
        <v>4660.1368499999999</v>
      </c>
      <c r="BI238">
        <f t="shared" si="109"/>
        <v>4694.6336825000008</v>
      </c>
      <c r="BJ238">
        <f t="shared" si="110"/>
        <v>4669.5290699999996</v>
      </c>
    </row>
    <row r="239" spans="1:62" x14ac:dyDescent="0.55000000000000004">
      <c r="A239">
        <f>ALGLIB_SSA_XAUUSD!J239</f>
        <v>1775461500</v>
      </c>
      <c r="B239" t="str">
        <f>_xlfn.XLOOKUP($A239,ALGLIB_SSA_XAUUSD!$A$2:$A$1001,ALGLIB_SSA_XAUUSD!$B$2:$B$1001,"",0)</f>
        <v/>
      </c>
      <c r="C239" t="str">
        <f>_xlfn.XLOOKUP($A239,ALGLIB_SSA_XAUUSD!$A$2:$A$1001,ALGLIB_SSA_XAUUSD!$C$2:$C$1001,"",0)</f>
        <v/>
      </c>
      <c r="D239" s="1">
        <f>D230+(D242-D230)*9/12</f>
        <v>4693.0874999999996</v>
      </c>
      <c r="E239" s="1">
        <f>E230+(E242-E230)*9/12</f>
        <v>4686.4827599999999</v>
      </c>
      <c r="F239" s="1">
        <f>F230+(F242-F230)*9/12</f>
        <v>4678.0326075000003</v>
      </c>
      <c r="G239" s="1">
        <f>G230+(G242-G230)*9/12</f>
        <v>4693.1849675000003</v>
      </c>
      <c r="H239" s="1">
        <f>H230+(H242-H230)*9/12</f>
        <v>4671.6768350000002</v>
      </c>
      <c r="I239" t="str">
        <f>_xlfn.XLOOKUP($A239,ALGLIB_SSA_XAUUSD!$J$2:$J$1001,ALGLIB_SSA_XAUUSD!$K$2:$K$1001,"",0)</f>
        <v>XAUUSD</v>
      </c>
      <c r="J239" t="str">
        <f>_xlfn.XLOOKUP($A239,ALGLIB_SSA_XAUUSD!$J$2:$J$1001,ALGLIB_SSA_XAUUSD!$L$2:$L$1001,"",0)</f>
        <v>M5</v>
      </c>
      <c r="K239">
        <f>_xlfn.XLOOKUP($A239,ALGLIB_SSA_XAUUSD!$J$2:$J$1001,ALGLIB_SSA_XAUUSD!$M$2:$M$1001,"",0)</f>
        <v>4672.1000000000004</v>
      </c>
      <c r="L239">
        <f>_xlfn.XLOOKUP($A239,ALGLIB_SSA_XAUUSD!$J$2:$J$1001,ALGLIB_SSA_XAUUSD!$N$2:$N$1001,"",0)</f>
        <v>4671.4318000000003</v>
      </c>
      <c r="M239">
        <f>_xlfn.XLOOKUP($A239,ALGLIB_SSA_XAUUSD!$J$2:$J$1001,ALGLIB_SSA_XAUUSD!$O$2:$O$1001,"",0)</f>
        <v>4665.7843199999998</v>
      </c>
      <c r="N239">
        <f>_xlfn.XLOOKUP($A239,ALGLIB_SSA_XAUUSD!$J$2:$J$1001,ALGLIB_SSA_XAUUSD!$P$2:$P$1001,"",0)</f>
        <v>4673.2360900000003</v>
      </c>
      <c r="O239">
        <f>_xlfn.XLOOKUP($A239,ALGLIB_SSA_XAUUSD!$J$2:$J$1001,ALGLIB_SSA_XAUUSD!$Q$2:$Q$1001,"",0)</f>
        <v>4664.1387999999997</v>
      </c>
      <c r="R239">
        <f t="shared" si="86"/>
        <v>1775461500</v>
      </c>
      <c r="S239" t="str">
        <f t="shared" si="87"/>
        <v>XAUUSD</v>
      </c>
      <c r="T239" t="str">
        <f t="shared" si="87"/>
        <v>M5</v>
      </c>
      <c r="U239">
        <f t="shared" si="87"/>
        <v>4672.1000000000004</v>
      </c>
      <c r="V239">
        <f t="shared" si="88"/>
        <v>4686.4827599999999</v>
      </c>
      <c r="W239">
        <f t="shared" si="88"/>
        <v>4678.0326075000003</v>
      </c>
      <c r="X239">
        <f t="shared" si="89"/>
        <v>4671.4318000000003</v>
      </c>
      <c r="Y239">
        <f t="shared" si="89"/>
        <v>4665.7843199999998</v>
      </c>
      <c r="Z239">
        <f t="shared" si="90"/>
        <v>4693.1849675000003</v>
      </c>
      <c r="AA239">
        <f t="shared" si="91"/>
        <v>4673.2360900000003</v>
      </c>
      <c r="AB239">
        <f t="shared" si="92"/>
        <v>4671.6768350000002</v>
      </c>
      <c r="AC239">
        <f t="shared" si="93"/>
        <v>4664.1387999999997</v>
      </c>
      <c r="AF239">
        <f t="shared" si="98"/>
        <v>1775461500</v>
      </c>
      <c r="AG239" t="str">
        <f t="shared" si="99"/>
        <v>XAUUSD</v>
      </c>
      <c r="AH239" t="str">
        <f t="shared" si="100"/>
        <v>M5</v>
      </c>
      <c r="AI239" s="19">
        <f t="shared" si="94"/>
        <v>4672.1000000000004</v>
      </c>
      <c r="AJ239" s="19">
        <f t="shared" si="95"/>
        <v>4686.4827599999999</v>
      </c>
      <c r="AK239" s="19">
        <f t="shared" si="96"/>
        <v>4678.0326075000003</v>
      </c>
      <c r="AL239" s="19">
        <f t="shared" si="101"/>
        <v>8.4501524999996036</v>
      </c>
      <c r="AM239" s="28" t="str">
        <f t="shared" si="97"/>
        <v>Bullish</v>
      </c>
      <c r="AN239" s="28" t="str">
        <f t="shared" si="102"/>
        <v>Bullish</v>
      </c>
      <c r="AO239">
        <f>IF(Z239&lt;&gt;"",Z239,"")</f>
        <v>4693.1849675000003</v>
      </c>
      <c r="AP239">
        <f>IF(AB239&lt;&gt;"",AB239,"")</f>
        <v>4671.6768350000002</v>
      </c>
      <c r="AQ239">
        <f t="shared" si="106"/>
        <v>10</v>
      </c>
      <c r="AR239" s="16">
        <f>IF(SLOPE($AO$218:$AO$229,$AQ$218:$AQ$229)&gt;0,MIN(3,ABS(SLOPE($AO$218:$AO$229,$AQ$218:$AQ$229))),IF(SLOPE($AO$218:$AO$229,$AQ$218:$AQ$229)&lt;-0.5,-0.5,0))</f>
        <v>0.70947583333338649</v>
      </c>
      <c r="AS239" s="16">
        <f>IF(SLOPE($AP$218:$AP$229,$AQ$218:$AQ$229)&lt;0,MAX(-3,-ABS(SLOPE($AP$218:$AP$229,$AQ$218:$AQ$229))),IF(SLOPE($AP$218:$AP$229,$AQ$218:$AQ$229)&gt;0.5,0.5,0))</f>
        <v>0.5</v>
      </c>
      <c r="AT239" s="22">
        <f>($AO$230+(AR239*(AQ239-1)))</f>
        <v>4694.6336825000008</v>
      </c>
      <c r="AU239" s="22">
        <f>($AP$230+(AS239*(AQ239-1)))</f>
        <v>4670.0290699999996</v>
      </c>
      <c r="AV239" s="18">
        <f>IF(AR239&gt;0,AT239+AR239,AT239)</f>
        <v>4695.343158333334</v>
      </c>
      <c r="AW239" s="18">
        <f>IF(AS239&lt;0,AU239+AS239,AU239)</f>
        <v>4670.0290699999996</v>
      </c>
      <c r="AY239">
        <f t="shared" si="107"/>
        <v>2.1581908333337196</v>
      </c>
      <c r="AZ239">
        <f t="shared" si="108"/>
        <v>-1.6477650000006179</v>
      </c>
      <c r="BB239" s="19">
        <f t="shared" si="103"/>
        <v>1775461500</v>
      </c>
      <c r="BC239" s="19" t="str">
        <f t="shared" si="104"/>
        <v>XAUUSD</v>
      </c>
      <c r="BD239" s="19" t="str">
        <f t="shared" si="105"/>
        <v>M5</v>
      </c>
      <c r="BE239">
        <f>V239</f>
        <v>4686.4827599999999</v>
      </c>
      <c r="BF239">
        <f>W239</f>
        <v>4678.0326075000003</v>
      </c>
      <c r="BG239">
        <f>X239</f>
        <v>4671.4318000000003</v>
      </c>
      <c r="BH239">
        <f>Y239</f>
        <v>4665.7843199999998</v>
      </c>
      <c r="BI239">
        <f t="shared" si="109"/>
        <v>4695.343158333334</v>
      </c>
      <c r="BJ239">
        <f t="shared" si="110"/>
        <v>4670.0290699999996</v>
      </c>
    </row>
    <row r="240" spans="1:62" x14ac:dyDescent="0.55000000000000004">
      <c r="A240">
        <f>ALGLIB_SSA_XAUUSD!J240</f>
        <v>1775461800</v>
      </c>
      <c r="B240" t="str">
        <f>_xlfn.XLOOKUP($A240,ALGLIB_SSA_XAUUSD!$A$2:$A$1001,ALGLIB_SSA_XAUUSD!$B$2:$B$1001,"",0)</f>
        <v/>
      </c>
      <c r="C240" t="str">
        <f>_xlfn.XLOOKUP($A240,ALGLIB_SSA_XAUUSD!$A$2:$A$1001,ALGLIB_SSA_XAUUSD!$C$2:$C$1001,"",0)</f>
        <v/>
      </c>
      <c r="D240" s="1">
        <f>D230+(D242-D230)*10/12</f>
        <v>4694.0050000000001</v>
      </c>
      <c r="E240" s="1">
        <f>E230+(E242-E230)*10/12</f>
        <v>4687.0205000000005</v>
      </c>
      <c r="F240" s="1">
        <f>F230+(F242-F230)*10/12</f>
        <v>4678.7034983333333</v>
      </c>
      <c r="G240" s="1">
        <f>G230+(G242-G230)*10/12</f>
        <v>4693.733475</v>
      </c>
      <c r="H240" s="1">
        <f>H230+(H242-H230)*10/12</f>
        <v>4672.3599199999999</v>
      </c>
      <c r="I240" t="str">
        <f>_xlfn.XLOOKUP($A240,ALGLIB_SSA_XAUUSD!$J$2:$J$1001,ALGLIB_SSA_XAUUSD!$K$2:$K$1001,"",0)</f>
        <v>XAUUSD</v>
      </c>
      <c r="J240" t="str">
        <f>_xlfn.XLOOKUP($A240,ALGLIB_SSA_XAUUSD!$J$2:$J$1001,ALGLIB_SSA_XAUUSD!$L$2:$L$1001,"",0)</f>
        <v>M5</v>
      </c>
      <c r="K240">
        <f>_xlfn.XLOOKUP($A240,ALGLIB_SSA_XAUUSD!$J$2:$J$1001,ALGLIB_SSA_XAUUSD!$M$2:$M$1001,"",0)</f>
        <v>4680.5</v>
      </c>
      <c r="L240">
        <f>_xlfn.XLOOKUP($A240,ALGLIB_SSA_XAUUSD!$J$2:$J$1001,ALGLIB_SSA_XAUUSD!$N$2:$N$1001,"",0)</f>
        <v>4677.8278200000004</v>
      </c>
      <c r="M240">
        <f>_xlfn.XLOOKUP($A240,ALGLIB_SSA_XAUUSD!$J$2:$J$1001,ALGLIB_SSA_XAUUSD!$O$2:$O$1001,"",0)</f>
        <v>4671.8060699999996</v>
      </c>
      <c r="N240">
        <f>_xlfn.XLOOKUP($A240,ALGLIB_SSA_XAUUSD!$J$2:$J$1001,ALGLIB_SSA_XAUUSD!$P$2:$P$1001,"",0)</f>
        <v>4680.38177</v>
      </c>
      <c r="O240">
        <f>_xlfn.XLOOKUP($A240,ALGLIB_SSA_XAUUSD!$J$2:$J$1001,ALGLIB_SSA_XAUUSD!$Q$2:$Q$1001,"",0)</f>
        <v>4670.1545800000004</v>
      </c>
      <c r="R240">
        <f t="shared" si="86"/>
        <v>1775461800</v>
      </c>
      <c r="S240" t="str">
        <f t="shared" si="87"/>
        <v>XAUUSD</v>
      </c>
      <c r="T240" t="str">
        <f t="shared" si="87"/>
        <v>M5</v>
      </c>
      <c r="U240">
        <f t="shared" si="87"/>
        <v>4680.5</v>
      </c>
      <c r="V240">
        <f t="shared" si="88"/>
        <v>4687.0205000000005</v>
      </c>
      <c r="W240">
        <f t="shared" si="88"/>
        <v>4678.7034983333333</v>
      </c>
      <c r="X240">
        <f t="shared" si="89"/>
        <v>4677.8278200000004</v>
      </c>
      <c r="Y240">
        <f t="shared" si="89"/>
        <v>4671.8060699999996</v>
      </c>
      <c r="Z240">
        <f t="shared" si="90"/>
        <v>4693.733475</v>
      </c>
      <c r="AA240">
        <f t="shared" si="91"/>
        <v>4680.38177</v>
      </c>
      <c r="AB240">
        <f t="shared" si="92"/>
        <v>4672.3599199999999</v>
      </c>
      <c r="AC240">
        <f t="shared" si="93"/>
        <v>4670.1545800000004</v>
      </c>
      <c r="AF240">
        <f t="shared" si="98"/>
        <v>1775461800</v>
      </c>
      <c r="AG240" t="str">
        <f t="shared" si="99"/>
        <v>XAUUSD</v>
      </c>
      <c r="AH240" t="str">
        <f t="shared" si="100"/>
        <v>M5</v>
      </c>
      <c r="AI240" s="19">
        <f t="shared" si="94"/>
        <v>4680.5</v>
      </c>
      <c r="AJ240" s="19">
        <f t="shared" si="95"/>
        <v>4687.0205000000005</v>
      </c>
      <c r="AK240" s="19">
        <f t="shared" si="96"/>
        <v>4678.7034983333333</v>
      </c>
      <c r="AL240" s="19">
        <f t="shared" si="101"/>
        <v>8.3170016666672382</v>
      </c>
      <c r="AM240" s="28" t="str">
        <f t="shared" si="97"/>
        <v>Bullish</v>
      </c>
      <c r="AN240" s="28" t="str">
        <f t="shared" si="102"/>
        <v>Bullish</v>
      </c>
      <c r="AO240">
        <f>IF(Z240&lt;&gt;"",Z240,"")</f>
        <v>4693.733475</v>
      </c>
      <c r="AP240">
        <f>IF(AB240&lt;&gt;"",AB240,"")</f>
        <v>4672.3599199999999</v>
      </c>
      <c r="AQ240">
        <f t="shared" si="106"/>
        <v>11</v>
      </c>
      <c r="AR240" s="16">
        <f>IF(SLOPE($AO$218:$AO$229,$AQ$218:$AQ$229)&gt;0,MIN(3,ABS(SLOPE($AO$218:$AO$229,$AQ$218:$AQ$229))),IF(SLOPE($AO$218:$AO$229,$AQ$218:$AQ$229)&lt;-0.5,-0.5,0))</f>
        <v>0.70947583333338649</v>
      </c>
      <c r="AS240" s="16">
        <f>IF(SLOPE($AP$218:$AP$229,$AQ$218:$AQ$229)&lt;0,MAX(-3,-ABS(SLOPE($AP$218:$AP$229,$AQ$218:$AQ$229))),IF(SLOPE($AP$218:$AP$229,$AQ$218:$AQ$229)&gt;0.5,0.5,0))</f>
        <v>0.5</v>
      </c>
      <c r="AT240" s="22">
        <f>($AO$230+(AR240*(AQ240-1)))</f>
        <v>4695.343158333334</v>
      </c>
      <c r="AU240" s="22">
        <f>($AP$230+(AS240*(AQ240-1)))</f>
        <v>4670.5290699999996</v>
      </c>
      <c r="AV240" s="18">
        <f>IF(AR240&gt;0,AT240+AR240,AT240)</f>
        <v>4696.0526341666673</v>
      </c>
      <c r="AW240" s="18">
        <f>IF(AS240&lt;0,AU240+AS240,AU240)</f>
        <v>4670.5290699999996</v>
      </c>
      <c r="AY240">
        <f t="shared" si="107"/>
        <v>2.3191591666673048</v>
      </c>
      <c r="AZ240">
        <f t="shared" si="108"/>
        <v>-1.8308500000002823</v>
      </c>
      <c r="BB240" s="19">
        <f t="shared" si="103"/>
        <v>1775461800</v>
      </c>
      <c r="BC240" s="19" t="str">
        <f t="shared" si="104"/>
        <v>XAUUSD</v>
      </c>
      <c r="BD240" s="19" t="str">
        <f t="shared" si="105"/>
        <v>M5</v>
      </c>
      <c r="BE240">
        <f>V240</f>
        <v>4687.0205000000005</v>
      </c>
      <c r="BF240">
        <f>W240</f>
        <v>4678.7034983333333</v>
      </c>
      <c r="BG240">
        <f>X240</f>
        <v>4677.8278200000004</v>
      </c>
      <c r="BH240">
        <f>Y240</f>
        <v>4671.8060699999996</v>
      </c>
      <c r="BI240">
        <f t="shared" si="109"/>
        <v>4696.0526341666673</v>
      </c>
      <c r="BJ240">
        <f t="shared" si="110"/>
        <v>4670.5290699999996</v>
      </c>
    </row>
    <row r="241" spans="1:62" x14ac:dyDescent="0.55000000000000004">
      <c r="A241">
        <f>ALGLIB_SSA_XAUUSD!J241</f>
        <v>1775462100</v>
      </c>
      <c r="B241" t="str">
        <f>_xlfn.XLOOKUP($A241,ALGLIB_SSA_XAUUSD!$A$2:$A$1001,ALGLIB_SSA_XAUUSD!$B$2:$B$1001,"",0)</f>
        <v/>
      </c>
      <c r="C241" t="str">
        <f>_xlfn.XLOOKUP($A241,ALGLIB_SSA_XAUUSD!$A$2:$A$1001,ALGLIB_SSA_XAUUSD!$C$2:$C$1001,"",0)</f>
        <v/>
      </c>
      <c r="D241" s="1">
        <f>D230+(D242-D230)*11/12</f>
        <v>4694.9225000000006</v>
      </c>
      <c r="E241" s="1">
        <f>E230+(E242-E230)*11/12</f>
        <v>4687.5582400000003</v>
      </c>
      <c r="F241" s="1">
        <f>F230+(F242-F230)*11/12</f>
        <v>4679.3743891666672</v>
      </c>
      <c r="G241" s="1">
        <f>G230+(G242-G230)*11/12</f>
        <v>4694.2819825000006</v>
      </c>
      <c r="H241" s="1">
        <f>H230+(H242-H230)*11/12</f>
        <v>4673.0430050000004</v>
      </c>
      <c r="I241" t="str">
        <f>_xlfn.XLOOKUP($A241,ALGLIB_SSA_XAUUSD!$J$2:$J$1001,ALGLIB_SSA_XAUUSD!$K$2:$K$1001,"",0)</f>
        <v>XAUUSD</v>
      </c>
      <c r="J241" t="str">
        <f>_xlfn.XLOOKUP($A241,ALGLIB_SSA_XAUUSD!$J$2:$J$1001,ALGLIB_SSA_XAUUSD!$L$2:$L$1001,"",0)</f>
        <v>M5</v>
      </c>
      <c r="K241">
        <f>_xlfn.XLOOKUP($A241,ALGLIB_SSA_XAUUSD!$J$2:$J$1001,ALGLIB_SSA_XAUUSD!$M$2:$M$1001,"",0)</f>
        <v>4684.83</v>
      </c>
      <c r="L241">
        <f>_xlfn.XLOOKUP($A241,ALGLIB_SSA_XAUUSD!$J$2:$J$1001,ALGLIB_SSA_XAUUSD!$N$2:$N$1001,"",0)</f>
        <v>4683.2451199999996</v>
      </c>
      <c r="M241">
        <f>_xlfn.XLOOKUP($A241,ALGLIB_SSA_XAUUSD!$J$2:$J$1001,ALGLIB_SSA_XAUUSD!$O$2:$O$1001,"",0)</f>
        <v>4677.5255999999999</v>
      </c>
      <c r="N241">
        <f>_xlfn.XLOOKUP($A241,ALGLIB_SSA_XAUUSD!$J$2:$J$1001,ALGLIB_SSA_XAUUSD!$P$2:$P$1001,"",0)</f>
        <v>4686.5291699999998</v>
      </c>
      <c r="O241">
        <f>_xlfn.XLOOKUP($A241,ALGLIB_SSA_XAUUSD!$J$2:$J$1001,ALGLIB_SSA_XAUUSD!$Q$2:$Q$1001,"",0)</f>
        <v>4675.6479300000001</v>
      </c>
      <c r="R241">
        <f t="shared" si="86"/>
        <v>1775462100</v>
      </c>
      <c r="S241" t="str">
        <f t="shared" si="87"/>
        <v>XAUUSD</v>
      </c>
      <c r="T241" t="str">
        <f t="shared" si="87"/>
        <v>M5</v>
      </c>
      <c r="U241">
        <f t="shared" si="87"/>
        <v>4684.83</v>
      </c>
      <c r="V241">
        <f t="shared" si="88"/>
        <v>4687.5582400000003</v>
      </c>
      <c r="W241">
        <f t="shared" si="88"/>
        <v>4679.3743891666672</v>
      </c>
      <c r="X241">
        <f t="shared" si="89"/>
        <v>4683.2451199999996</v>
      </c>
      <c r="Y241">
        <f t="shared" si="89"/>
        <v>4677.5255999999999</v>
      </c>
      <c r="Z241">
        <f t="shared" si="90"/>
        <v>4694.2819825000006</v>
      </c>
      <c r="AA241">
        <f t="shared" si="91"/>
        <v>4686.5291699999998</v>
      </c>
      <c r="AB241">
        <f t="shared" si="92"/>
        <v>4673.0430050000004</v>
      </c>
      <c r="AC241">
        <f t="shared" si="93"/>
        <v>4675.6479300000001</v>
      </c>
      <c r="AF241">
        <f t="shared" si="98"/>
        <v>1775462100</v>
      </c>
      <c r="AG241" t="str">
        <f t="shared" si="99"/>
        <v>XAUUSD</v>
      </c>
      <c r="AH241" t="str">
        <f t="shared" si="100"/>
        <v>M5</v>
      </c>
      <c r="AI241" s="19">
        <f t="shared" si="94"/>
        <v>4684.83</v>
      </c>
      <c r="AJ241" s="19">
        <f t="shared" si="95"/>
        <v>4687.5582400000003</v>
      </c>
      <c r="AK241" s="19">
        <f t="shared" si="96"/>
        <v>4679.3743891666672</v>
      </c>
      <c r="AL241" s="19">
        <f t="shared" si="101"/>
        <v>8.1838508333330537</v>
      </c>
      <c r="AM241" s="28" t="str">
        <f t="shared" si="97"/>
        <v>Bullish</v>
      </c>
      <c r="AN241" s="28" t="str">
        <f t="shared" si="102"/>
        <v>Bullish</v>
      </c>
      <c r="AO241">
        <f>IF(Z241&lt;&gt;"",Z241,"")</f>
        <v>4694.2819825000006</v>
      </c>
      <c r="AP241">
        <f>IF(AB241&lt;&gt;"",AB241,"")</f>
        <v>4673.0430050000004</v>
      </c>
      <c r="AQ241">
        <f t="shared" si="106"/>
        <v>12</v>
      </c>
      <c r="AR241" s="16">
        <f>IF(SLOPE($AO$218:$AO$229,$AQ$218:$AQ$229)&gt;0,MIN(3,ABS(SLOPE($AO$218:$AO$229,$AQ$218:$AQ$229))),IF(SLOPE($AO$218:$AO$229,$AQ$218:$AQ$229)&lt;-0.5,-0.5,0))</f>
        <v>0.70947583333338649</v>
      </c>
      <c r="AS241" s="16">
        <f>IF(SLOPE($AP$218:$AP$229,$AQ$218:$AQ$229)&lt;0,MAX(-3,-ABS(SLOPE($AP$218:$AP$229,$AQ$218:$AQ$229))),IF(SLOPE($AP$218:$AP$229,$AQ$218:$AQ$229)&gt;0.5,0.5,0))</f>
        <v>0.5</v>
      </c>
      <c r="AT241" s="22">
        <f>($AO$230+(AR241*(AQ241-1)))</f>
        <v>4696.0526341666673</v>
      </c>
      <c r="AU241" s="22">
        <f>($AP$230+(AS241*(AQ241-1)))</f>
        <v>4671.0290699999996</v>
      </c>
      <c r="AV241" s="18">
        <f>IF(AR241&gt;0,AT241+AR241,AT241)</f>
        <v>4696.7621100000006</v>
      </c>
      <c r="AW241" s="18">
        <f>IF(AS241&lt;0,AU241+AS241,AU241)</f>
        <v>4671.0290699999996</v>
      </c>
      <c r="AY241">
        <f t="shared" si="107"/>
        <v>2.4801274999999805</v>
      </c>
      <c r="AZ241">
        <f t="shared" si="108"/>
        <v>-2.0139350000008562</v>
      </c>
      <c r="BB241" s="19">
        <f t="shared" si="103"/>
        <v>1775462100</v>
      </c>
      <c r="BC241" s="19" t="str">
        <f t="shared" si="104"/>
        <v>XAUUSD</v>
      </c>
      <c r="BD241" s="19" t="str">
        <f t="shared" si="105"/>
        <v>M5</v>
      </c>
      <c r="BE241">
        <f>V241</f>
        <v>4687.5582400000003</v>
      </c>
      <c r="BF241">
        <f>W241</f>
        <v>4679.3743891666672</v>
      </c>
      <c r="BG241">
        <f>X241</f>
        <v>4683.2451199999996</v>
      </c>
      <c r="BH241">
        <f>Y241</f>
        <v>4677.5255999999999</v>
      </c>
      <c r="BI241">
        <f t="shared" si="109"/>
        <v>4696.7621100000006</v>
      </c>
      <c r="BJ241">
        <f t="shared" si="110"/>
        <v>4671.0290699999996</v>
      </c>
    </row>
    <row r="242" spans="1:62" x14ac:dyDescent="0.55000000000000004">
      <c r="A242">
        <f>ALGLIB_SSA_XAUUSD!J242</f>
        <v>1775462400</v>
      </c>
      <c r="B242" t="str">
        <f>_xlfn.XLOOKUP($A242,ALGLIB_SSA_XAUUSD!$A$2:$A$1001,ALGLIB_SSA_XAUUSD!$B$2:$B$1001,"",0)</f>
        <v>XAUUSD</v>
      </c>
      <c r="C242" t="str">
        <f>_xlfn.XLOOKUP($A242,ALGLIB_SSA_XAUUSD!$A$2:$A$1001,ALGLIB_SSA_XAUUSD!$C$2:$C$1001,"",0)</f>
        <v>H1</v>
      </c>
      <c r="D242" s="2">
        <f>_xlfn.XLOOKUP($A242,ALGLIB_SSA_XAUUSD!$A$2:$A$1001,ALGLIB_SSA_XAUUSD!$D$2:$D$1001,"",0)</f>
        <v>4695.84</v>
      </c>
      <c r="E242" s="2">
        <f>_xlfn.XLOOKUP($A242,ALGLIB_SSA_XAUUSD!$A$2:$A$1001,ALGLIB_SSA_XAUUSD!$E$2:$E$1001,"",0)</f>
        <v>4688.0959800000001</v>
      </c>
      <c r="F242" s="2">
        <f>_xlfn.XLOOKUP($A242,ALGLIB_SSA_XAUUSD!$A$2:$A$1001,ALGLIB_SSA_XAUUSD!$F$2:$F$1001,"",0)</f>
        <v>4680.0452800000003</v>
      </c>
      <c r="G242" s="2">
        <f>_xlfn.XLOOKUP($A242,ALGLIB_SSA_XAUUSD!$A$2:$A$1001,ALGLIB_SSA_XAUUSD!$G$2:$G$1001,"",0)</f>
        <v>4694.8304900000003</v>
      </c>
      <c r="H242" s="2">
        <f>_xlfn.XLOOKUP($A242,ALGLIB_SSA_XAUUSD!$A$2:$A$1001,ALGLIB_SSA_XAUUSD!$H$2:$H$1001,"",0)</f>
        <v>4673.7260900000001</v>
      </c>
      <c r="I242" t="str">
        <f>_xlfn.XLOOKUP($A242,ALGLIB_SSA_XAUUSD!$J$2:$J$1001,ALGLIB_SSA_XAUUSD!$K$2:$K$1001,"",0)</f>
        <v>XAUUSD</v>
      </c>
      <c r="J242" t="str">
        <f>_xlfn.XLOOKUP($A242,ALGLIB_SSA_XAUUSD!$J$2:$J$1001,ALGLIB_SSA_XAUUSD!$L$2:$L$1001,"",0)</f>
        <v>M5</v>
      </c>
      <c r="K242">
        <f>_xlfn.XLOOKUP($A242,ALGLIB_SSA_XAUUSD!$J$2:$J$1001,ALGLIB_SSA_XAUUSD!$M$2:$M$1001,"",0)</f>
        <v>4693.57</v>
      </c>
      <c r="L242">
        <f>_xlfn.XLOOKUP($A242,ALGLIB_SSA_XAUUSD!$J$2:$J$1001,ALGLIB_SSA_XAUUSD!$N$2:$N$1001,"",0)</f>
        <v>4687.2897899999998</v>
      </c>
      <c r="M242">
        <f>_xlfn.XLOOKUP($A242,ALGLIB_SSA_XAUUSD!$J$2:$J$1001,ALGLIB_SSA_XAUUSD!$O$2:$O$1001,"",0)</f>
        <v>4682.4076999999997</v>
      </c>
      <c r="N242">
        <f>_xlfn.XLOOKUP($A242,ALGLIB_SSA_XAUUSD!$J$2:$J$1001,ALGLIB_SSA_XAUUSD!$P$2:$P$1001,"",0)</f>
        <v>4691.1693800000003</v>
      </c>
      <c r="O242">
        <f>_xlfn.XLOOKUP($A242,ALGLIB_SSA_XAUUSD!$J$2:$J$1001,ALGLIB_SSA_XAUUSD!$Q$2:$Q$1001,"",0)</f>
        <v>4680.0949700000001</v>
      </c>
      <c r="R242">
        <f t="shared" si="86"/>
        <v>1775462400</v>
      </c>
      <c r="S242" t="str">
        <f t="shared" si="87"/>
        <v>XAUUSD</v>
      </c>
      <c r="T242" t="str">
        <f t="shared" si="87"/>
        <v>M5</v>
      </c>
      <c r="U242">
        <f t="shared" si="87"/>
        <v>4693.57</v>
      </c>
      <c r="V242">
        <f t="shared" si="88"/>
        <v>4688.0959800000001</v>
      </c>
      <c r="W242">
        <f t="shared" si="88"/>
        <v>4680.0452800000003</v>
      </c>
      <c r="X242">
        <f t="shared" si="89"/>
        <v>4687.2897899999998</v>
      </c>
      <c r="Y242">
        <f t="shared" si="89"/>
        <v>4682.4076999999997</v>
      </c>
      <c r="Z242">
        <f t="shared" si="90"/>
        <v>4694.8304900000003</v>
      </c>
      <c r="AA242">
        <f t="shared" si="91"/>
        <v>4691.1693800000003</v>
      </c>
      <c r="AB242">
        <f t="shared" si="92"/>
        <v>4673.7260900000001</v>
      </c>
      <c r="AC242">
        <f t="shared" si="93"/>
        <v>4680.0949700000001</v>
      </c>
      <c r="AF242">
        <f t="shared" si="98"/>
        <v>1775462400</v>
      </c>
      <c r="AG242" t="str">
        <f t="shared" si="99"/>
        <v>XAUUSD</v>
      </c>
      <c r="AH242" t="str">
        <f t="shared" si="100"/>
        <v>M5</v>
      </c>
      <c r="AI242" s="19">
        <f t="shared" si="94"/>
        <v>4693.57</v>
      </c>
      <c r="AJ242" s="19">
        <f t="shared" si="95"/>
        <v>4688.0959800000001</v>
      </c>
      <c r="AK242" s="19">
        <f t="shared" si="96"/>
        <v>4680.0452800000003</v>
      </c>
      <c r="AL242" s="19">
        <f t="shared" si="101"/>
        <v>8.0506999999997788</v>
      </c>
      <c r="AM242" s="28" t="str">
        <f t="shared" si="97"/>
        <v>Bullish</v>
      </c>
      <c r="AN242" s="28" t="str">
        <f t="shared" si="102"/>
        <v>Bullish</v>
      </c>
      <c r="AO242">
        <f>IF(Z242&lt;&gt;"",Z242,"")</f>
        <v>4694.8304900000003</v>
      </c>
      <c r="AP242">
        <f>IF(AB242&lt;&gt;"",AB242,"")</f>
        <v>4673.7260900000001</v>
      </c>
      <c r="AQ242">
        <f t="shared" si="106"/>
        <v>1</v>
      </c>
      <c r="AR242" s="17">
        <f>IF(SLOPE($AO$230:$AO$241,$AQ$230:$AQ$241)&gt;0,MIN(3,ABS(SLOPE($AO$230:$AO$241,$AQ$230:$AQ$241))),IF(SLOPE($AO$230:$AO$241,$AQ$230:$AQ$241)&lt;-0.5,-0.5,0))</f>
        <v>0.54850749999999848</v>
      </c>
      <c r="AS242" s="17">
        <f>IF(SLOPE($AP$230:$AP$241,$AQ$230:$AQ$241)&lt;0,MAX(-3,-ABS(SLOPE($AP$230:$AP$241,$AQ$230:$AQ$241))),IF(SLOPE($AP$230:$AP$241,$AQ$230:$AQ$241)&gt;0.5,0.5,0))</f>
        <v>0.5</v>
      </c>
      <c r="AT242" s="10">
        <f>($AO$242+(AR242*(AQ242-1)))</f>
        <v>4694.8304900000003</v>
      </c>
      <c r="AU242" s="10">
        <f>($AP$242+(AS242*(AQ242-1)))</f>
        <v>4673.7260900000001</v>
      </c>
      <c r="AV242" s="18">
        <f>IF(AR242&gt;0,AT242+AR242,AT242)</f>
        <v>4695.3789975</v>
      </c>
      <c r="AW242" s="18">
        <f>IF(AS242&lt;0,AU242+AS242,AU242)</f>
        <v>4673.7260900000001</v>
      </c>
      <c r="AY242">
        <f t="shared" si="107"/>
        <v>0.54850749999968684</v>
      </c>
      <c r="AZ242">
        <f t="shared" si="108"/>
        <v>0</v>
      </c>
      <c r="BB242" s="19">
        <f t="shared" si="103"/>
        <v>1775462400</v>
      </c>
      <c r="BC242" s="19" t="str">
        <f t="shared" si="104"/>
        <v>XAUUSD</v>
      </c>
      <c r="BD242" s="19" t="str">
        <f t="shared" si="105"/>
        <v>M5</v>
      </c>
      <c r="BE242">
        <f>V242</f>
        <v>4688.0959800000001</v>
      </c>
      <c r="BF242">
        <f>W242</f>
        <v>4680.0452800000003</v>
      </c>
      <c r="BG242">
        <f>X242</f>
        <v>4687.2897899999998</v>
      </c>
      <c r="BH242">
        <f>Y242</f>
        <v>4682.4076999999997</v>
      </c>
      <c r="BI242">
        <f t="shared" si="109"/>
        <v>4695.3789975</v>
      </c>
      <c r="BJ242">
        <f t="shared" si="110"/>
        <v>4673.7260900000001</v>
      </c>
    </row>
    <row r="243" spans="1:62" x14ac:dyDescent="0.55000000000000004">
      <c r="A243">
        <f>ALGLIB_SSA_XAUUSD!J243</f>
        <v>1775462700</v>
      </c>
      <c r="B243" t="str">
        <f>_xlfn.XLOOKUP($A243,ALGLIB_SSA_XAUUSD!$A$2:$A$1001,ALGLIB_SSA_XAUUSD!$B$2:$B$1001,"",0)</f>
        <v/>
      </c>
      <c r="C243" t="str">
        <f>_xlfn.XLOOKUP($A243,ALGLIB_SSA_XAUUSD!$A$2:$A$1001,ALGLIB_SSA_XAUUSD!$C$2:$C$1001,"",0)</f>
        <v/>
      </c>
      <c r="D243" s="1">
        <f>D242+(D254-D242)*1/12</f>
        <v>4695.6625000000004</v>
      </c>
      <c r="E243" s="1">
        <f>E242+(E254-E242)*1/12</f>
        <v>4688.3290916666665</v>
      </c>
      <c r="F243" s="1">
        <f>F242+(F254-F242)*1/12</f>
        <v>4680.4972816666668</v>
      </c>
      <c r="G243" s="1">
        <f>G242+(G254-G242)*1/12</f>
        <v>4695.1484133333333</v>
      </c>
      <c r="H243" s="1">
        <f>H242+(H254-H242)*1/12</f>
        <v>4674.0948591666665</v>
      </c>
      <c r="I243" t="str">
        <f>_xlfn.XLOOKUP($A243,ALGLIB_SSA_XAUUSD!$J$2:$J$1001,ALGLIB_SSA_XAUUSD!$K$2:$K$1001,"",0)</f>
        <v>XAUUSD</v>
      </c>
      <c r="J243" t="str">
        <f>_xlfn.XLOOKUP($A243,ALGLIB_SSA_XAUUSD!$J$2:$J$1001,ALGLIB_SSA_XAUUSD!$L$2:$L$1001,"",0)</f>
        <v>M5</v>
      </c>
      <c r="K243">
        <f>_xlfn.XLOOKUP($A243,ALGLIB_SSA_XAUUSD!$J$2:$J$1001,ALGLIB_SSA_XAUUSD!$M$2:$M$1001,"",0)</f>
        <v>4684.6000000000004</v>
      </c>
      <c r="L243">
        <f>_xlfn.XLOOKUP($A243,ALGLIB_SSA_XAUUSD!$J$2:$J$1001,ALGLIB_SSA_XAUUSD!$N$2:$N$1001,"",0)</f>
        <v>4689.7232199999999</v>
      </c>
      <c r="M243">
        <f>_xlfn.XLOOKUP($A243,ALGLIB_SSA_XAUUSD!$J$2:$J$1001,ALGLIB_SSA_XAUUSD!$O$2:$O$1001,"",0)</f>
        <v>4686.0654599999998</v>
      </c>
      <c r="N243">
        <f>_xlfn.XLOOKUP($A243,ALGLIB_SSA_XAUUSD!$J$2:$J$1001,ALGLIB_SSA_XAUUSD!$P$2:$P$1001,"",0)</f>
        <v>4694.0077499999998</v>
      </c>
      <c r="O243">
        <f>_xlfn.XLOOKUP($A243,ALGLIB_SSA_XAUUSD!$J$2:$J$1001,ALGLIB_SSA_XAUUSD!$Q$2:$Q$1001,"",0)</f>
        <v>4683.3793299999998</v>
      </c>
      <c r="R243">
        <f t="shared" si="86"/>
        <v>1775462700</v>
      </c>
      <c r="S243" t="str">
        <f t="shared" si="87"/>
        <v>XAUUSD</v>
      </c>
      <c r="T243" t="str">
        <f t="shared" si="87"/>
        <v>M5</v>
      </c>
      <c r="U243">
        <f t="shared" si="87"/>
        <v>4684.6000000000004</v>
      </c>
      <c r="V243">
        <f t="shared" si="88"/>
        <v>4688.3290916666665</v>
      </c>
      <c r="W243">
        <f t="shared" si="88"/>
        <v>4680.4972816666668</v>
      </c>
      <c r="X243">
        <f t="shared" si="89"/>
        <v>4689.7232199999999</v>
      </c>
      <c r="Y243">
        <f t="shared" si="89"/>
        <v>4686.0654599999998</v>
      </c>
      <c r="Z243">
        <f t="shared" si="90"/>
        <v>4695.1484133333333</v>
      </c>
      <c r="AA243">
        <f t="shared" si="91"/>
        <v>4694.0077499999998</v>
      </c>
      <c r="AB243">
        <f t="shared" si="92"/>
        <v>4674.0948591666665</v>
      </c>
      <c r="AC243">
        <f t="shared" si="93"/>
        <v>4683.3793299999998</v>
      </c>
      <c r="AF243">
        <f t="shared" si="98"/>
        <v>1775462700</v>
      </c>
      <c r="AG243" t="str">
        <f t="shared" si="99"/>
        <v>XAUUSD</v>
      </c>
      <c r="AH243" t="str">
        <f t="shared" si="100"/>
        <v>M5</v>
      </c>
      <c r="AI243" s="19">
        <f t="shared" si="94"/>
        <v>4684.6000000000004</v>
      </c>
      <c r="AJ243" s="19">
        <f t="shared" si="95"/>
        <v>4688.3290916666665</v>
      </c>
      <c r="AK243" s="19">
        <f t="shared" si="96"/>
        <v>4680.4972816666668</v>
      </c>
      <c r="AL243" s="19">
        <f t="shared" si="101"/>
        <v>7.8318099999996775</v>
      </c>
      <c r="AM243" s="28" t="str">
        <f t="shared" si="97"/>
        <v>Bullish</v>
      </c>
      <c r="AN243" s="28" t="str">
        <f t="shared" si="102"/>
        <v>Bullish</v>
      </c>
      <c r="AO243">
        <f>IF(Z243&lt;&gt;"",Z243,"")</f>
        <v>4695.1484133333333</v>
      </c>
      <c r="AP243">
        <f>IF(AB243&lt;&gt;"",AB243,"")</f>
        <v>4674.0948591666665</v>
      </c>
      <c r="AQ243">
        <f t="shared" si="106"/>
        <v>2</v>
      </c>
      <c r="AR243" s="16">
        <f>IF(SLOPE($AO$230:$AO$241,$AQ$230:$AQ$241)&gt;0,MIN(3,ABS(SLOPE($AO$230:$AO$241,$AQ$230:$AQ$241))),IF(SLOPE($AO$230:$AO$241,$AQ$230:$AQ$241)&lt;-0.5,-0.5,0))</f>
        <v>0.54850749999999848</v>
      </c>
      <c r="AS243" s="16">
        <f>IF(SLOPE($AP$230:$AP$241,$AQ$230:$AQ$241)&lt;0,MAX(-3,-ABS(SLOPE($AP$230:$AP$241,$AQ$230:$AQ$241))),IF(SLOPE($AP$230:$AP$241,$AQ$230:$AQ$241)&gt;0.5,0.5,0))</f>
        <v>0.5</v>
      </c>
      <c r="AT243" s="22">
        <f>($AO$242+(AR243*(AQ243-1)))</f>
        <v>4695.3789975</v>
      </c>
      <c r="AU243" s="22">
        <f>($AP$242+(AS243*(AQ243-1)))</f>
        <v>4674.2260900000001</v>
      </c>
      <c r="AV243" s="18">
        <f>IF(AR243&gt;0,AT243+AR243,AT243)</f>
        <v>4695.9275049999997</v>
      </c>
      <c r="AW243" s="18">
        <f>IF(AS243&lt;0,AU243+AS243,AU243)</f>
        <v>4674.2260900000001</v>
      </c>
      <c r="AY243">
        <f t="shared" si="107"/>
        <v>0.77909166666631791</v>
      </c>
      <c r="AZ243">
        <f t="shared" si="108"/>
        <v>0.13123083333357499</v>
      </c>
      <c r="BB243" s="19">
        <f t="shared" si="103"/>
        <v>1775462700</v>
      </c>
      <c r="BC243" s="19" t="str">
        <f t="shared" si="104"/>
        <v>XAUUSD</v>
      </c>
      <c r="BD243" s="19" t="str">
        <f t="shared" si="105"/>
        <v>M5</v>
      </c>
      <c r="BE243">
        <f>V243</f>
        <v>4688.3290916666665</v>
      </c>
      <c r="BF243">
        <f>W243</f>
        <v>4680.4972816666668</v>
      </c>
      <c r="BG243">
        <f>X243</f>
        <v>4689.7232199999999</v>
      </c>
      <c r="BH243">
        <f>Y243</f>
        <v>4686.0654599999998</v>
      </c>
      <c r="BI243">
        <f t="shared" si="109"/>
        <v>4695.9275049999997</v>
      </c>
      <c r="BJ243">
        <f t="shared" si="110"/>
        <v>4674.2260900000001</v>
      </c>
    </row>
    <row r="244" spans="1:62" x14ac:dyDescent="0.55000000000000004">
      <c r="A244">
        <f>ALGLIB_SSA_XAUUSD!J244</f>
        <v>1775463000</v>
      </c>
      <c r="B244" t="str">
        <f>_xlfn.XLOOKUP($A244,ALGLIB_SSA_XAUUSD!$A$2:$A$1001,ALGLIB_SSA_XAUUSD!$B$2:$B$1001,"",0)</f>
        <v/>
      </c>
      <c r="C244" t="str">
        <f>_xlfn.XLOOKUP($A244,ALGLIB_SSA_XAUUSD!$A$2:$A$1001,ALGLIB_SSA_XAUUSD!$C$2:$C$1001,"",0)</f>
        <v/>
      </c>
      <c r="D244" s="1">
        <f>D242+(D254-D242)*2/12</f>
        <v>4695.4850000000006</v>
      </c>
      <c r="E244" s="1">
        <f>E242+(E254-E242)*2/12</f>
        <v>4688.5622033333329</v>
      </c>
      <c r="F244" s="1">
        <f>F242+(F254-F242)*2/12</f>
        <v>4680.9492833333334</v>
      </c>
      <c r="G244" s="1">
        <f>G242+(G254-G242)*2/12</f>
        <v>4695.4663366666664</v>
      </c>
      <c r="H244" s="1">
        <f>H242+(H254-H242)*2/12</f>
        <v>4674.463628333333</v>
      </c>
      <c r="I244" t="str">
        <f>_xlfn.XLOOKUP($A244,ALGLIB_SSA_XAUUSD!$J$2:$J$1001,ALGLIB_SSA_XAUUSD!$K$2:$K$1001,"",0)</f>
        <v>XAUUSD</v>
      </c>
      <c r="J244" t="str">
        <f>_xlfn.XLOOKUP($A244,ALGLIB_SSA_XAUUSD!$J$2:$J$1001,ALGLIB_SSA_XAUUSD!$L$2:$L$1001,"",0)</f>
        <v>M5</v>
      </c>
      <c r="K244">
        <f>_xlfn.XLOOKUP($A244,ALGLIB_SSA_XAUUSD!$J$2:$J$1001,ALGLIB_SSA_XAUUSD!$M$2:$M$1001,"",0)</f>
        <v>4689.7</v>
      </c>
      <c r="L244">
        <f>_xlfn.XLOOKUP($A244,ALGLIB_SSA_XAUUSD!$J$2:$J$1001,ALGLIB_SSA_XAUUSD!$N$2:$N$1001,"",0)</f>
        <v>4691.0088100000003</v>
      </c>
      <c r="M244">
        <f>_xlfn.XLOOKUP($A244,ALGLIB_SSA_XAUUSD!$J$2:$J$1001,ALGLIB_SSA_XAUUSD!$O$2:$O$1001,"",0)</f>
        <v>4688.5371299999997</v>
      </c>
      <c r="N244">
        <f>_xlfn.XLOOKUP($A244,ALGLIB_SSA_XAUUSD!$J$2:$J$1001,ALGLIB_SSA_XAUUSD!$P$2:$P$1001,"",0)</f>
        <v>4695.2472500000003</v>
      </c>
      <c r="O244">
        <f>_xlfn.XLOOKUP($A244,ALGLIB_SSA_XAUUSD!$J$2:$J$1001,ALGLIB_SSA_XAUUSD!$Q$2:$Q$1001,"",0)</f>
        <v>4685.56862</v>
      </c>
      <c r="R244">
        <f t="shared" si="86"/>
        <v>1775463000</v>
      </c>
      <c r="S244" t="str">
        <f t="shared" si="87"/>
        <v>XAUUSD</v>
      </c>
      <c r="T244" t="str">
        <f t="shared" si="87"/>
        <v>M5</v>
      </c>
      <c r="U244">
        <f t="shared" si="87"/>
        <v>4689.7</v>
      </c>
      <c r="V244">
        <f t="shared" si="88"/>
        <v>4688.5622033333329</v>
      </c>
      <c r="W244">
        <f t="shared" si="88"/>
        <v>4680.9492833333334</v>
      </c>
      <c r="X244">
        <f t="shared" si="89"/>
        <v>4691.0088100000003</v>
      </c>
      <c r="Y244">
        <f t="shared" si="89"/>
        <v>4688.5371299999997</v>
      </c>
      <c r="Z244">
        <f t="shared" si="90"/>
        <v>4695.4663366666664</v>
      </c>
      <c r="AA244">
        <f t="shared" si="91"/>
        <v>4695.2472500000003</v>
      </c>
      <c r="AB244">
        <f t="shared" si="92"/>
        <v>4674.463628333333</v>
      </c>
      <c r="AC244">
        <f t="shared" si="93"/>
        <v>4685.56862</v>
      </c>
      <c r="AF244">
        <f t="shared" si="98"/>
        <v>1775463000</v>
      </c>
      <c r="AG244" t="str">
        <f t="shared" si="99"/>
        <v>XAUUSD</v>
      </c>
      <c r="AH244" t="str">
        <f t="shared" si="100"/>
        <v>M5</v>
      </c>
      <c r="AI244" s="19">
        <f t="shared" si="94"/>
        <v>4689.7</v>
      </c>
      <c r="AJ244" s="19">
        <f t="shared" si="95"/>
        <v>4688.5622033333329</v>
      </c>
      <c r="AK244" s="19">
        <f t="shared" si="96"/>
        <v>4680.9492833333334</v>
      </c>
      <c r="AL244" s="19">
        <f t="shared" si="101"/>
        <v>7.6129199999995762</v>
      </c>
      <c r="AM244" s="28" t="str">
        <f t="shared" si="97"/>
        <v>Bullish</v>
      </c>
      <c r="AN244" s="28" t="str">
        <f t="shared" si="102"/>
        <v>Bullish</v>
      </c>
      <c r="AO244">
        <f>IF(Z244&lt;&gt;"",Z244,"")</f>
        <v>4695.4663366666664</v>
      </c>
      <c r="AP244">
        <f>IF(AB244&lt;&gt;"",AB244,"")</f>
        <v>4674.463628333333</v>
      </c>
      <c r="AQ244">
        <f t="shared" si="106"/>
        <v>3</v>
      </c>
      <c r="AR244" s="16">
        <f>IF(SLOPE($AO$230:$AO$241,$AQ$230:$AQ$241)&gt;0,MIN(3,ABS(SLOPE($AO$230:$AO$241,$AQ$230:$AQ$241))),IF(SLOPE($AO$230:$AO$241,$AQ$230:$AQ$241)&lt;-0.5,-0.5,0))</f>
        <v>0.54850749999999848</v>
      </c>
      <c r="AS244" s="16">
        <f>IF(SLOPE($AP$230:$AP$241,$AQ$230:$AQ$241)&lt;0,MAX(-3,-ABS(SLOPE($AP$230:$AP$241,$AQ$230:$AQ$241))),IF(SLOPE($AP$230:$AP$241,$AQ$230:$AQ$241)&gt;0.5,0.5,0))</f>
        <v>0.5</v>
      </c>
      <c r="AT244" s="22">
        <f>($AO$242+(AR244*(AQ244-1)))</f>
        <v>4695.9275050000006</v>
      </c>
      <c r="AU244" s="22">
        <f>($AP$242+(AS244*(AQ244-1)))</f>
        <v>4674.7260900000001</v>
      </c>
      <c r="AV244" s="18">
        <f>IF(AR244&gt;0,AT244+AR244,AT244)</f>
        <v>4696.4760125000003</v>
      </c>
      <c r="AW244" s="18">
        <f>IF(AS244&lt;0,AU244+AS244,AU244)</f>
        <v>4674.7260900000001</v>
      </c>
      <c r="AY244">
        <f t="shared" si="107"/>
        <v>1.0096758333338585</v>
      </c>
      <c r="AZ244">
        <f t="shared" si="108"/>
        <v>0.26246166666714998</v>
      </c>
      <c r="BB244" s="19">
        <f t="shared" si="103"/>
        <v>1775463000</v>
      </c>
      <c r="BC244" s="19" t="str">
        <f t="shared" si="104"/>
        <v>XAUUSD</v>
      </c>
      <c r="BD244" s="19" t="str">
        <f t="shared" si="105"/>
        <v>M5</v>
      </c>
      <c r="BE244">
        <f>V244</f>
        <v>4688.5622033333329</v>
      </c>
      <c r="BF244">
        <f>W244</f>
        <v>4680.9492833333334</v>
      </c>
      <c r="BG244">
        <f>X244</f>
        <v>4691.0088100000003</v>
      </c>
      <c r="BH244">
        <f>Y244</f>
        <v>4688.5371299999997</v>
      </c>
      <c r="BI244">
        <f t="shared" si="109"/>
        <v>4696.4760125000003</v>
      </c>
      <c r="BJ244">
        <f t="shared" si="110"/>
        <v>4674.7260900000001</v>
      </c>
    </row>
    <row r="245" spans="1:62" x14ac:dyDescent="0.55000000000000004">
      <c r="A245">
        <f>ALGLIB_SSA_XAUUSD!J245</f>
        <v>1775463300</v>
      </c>
      <c r="B245" t="str">
        <f>_xlfn.XLOOKUP($A245,ALGLIB_SSA_XAUUSD!$A$2:$A$1001,ALGLIB_SSA_XAUUSD!$B$2:$B$1001,"",0)</f>
        <v/>
      </c>
      <c r="C245" t="str">
        <f>_xlfn.XLOOKUP($A245,ALGLIB_SSA_XAUUSD!$A$2:$A$1001,ALGLIB_SSA_XAUUSD!$C$2:$C$1001,"",0)</f>
        <v/>
      </c>
      <c r="D245" s="1">
        <f>D242+(D254-D242)*3/12</f>
        <v>4695.3074999999999</v>
      </c>
      <c r="E245" s="1">
        <f>E242+(E254-E242)*3/12</f>
        <v>4688.7953150000003</v>
      </c>
      <c r="F245" s="1">
        <f>F242+(F254-F242)*3/12</f>
        <v>4681.4012849999999</v>
      </c>
      <c r="G245" s="1">
        <f>G242+(G254-G242)*3/12</f>
        <v>4695.7842600000004</v>
      </c>
      <c r="H245" s="1">
        <f>H242+(H254-H242)*3/12</f>
        <v>4674.8323975000003</v>
      </c>
      <c r="I245" t="str">
        <f>_xlfn.XLOOKUP($A245,ALGLIB_SSA_XAUUSD!$J$2:$J$1001,ALGLIB_SSA_XAUUSD!$K$2:$K$1001,"",0)</f>
        <v>XAUUSD</v>
      </c>
      <c r="J245" t="str">
        <f>_xlfn.XLOOKUP($A245,ALGLIB_SSA_XAUUSD!$J$2:$J$1001,ALGLIB_SSA_XAUUSD!$L$2:$L$1001,"",0)</f>
        <v>M5</v>
      </c>
      <c r="K245">
        <f>_xlfn.XLOOKUP($A245,ALGLIB_SSA_XAUUSD!$J$2:$J$1001,ALGLIB_SSA_XAUUSD!$M$2:$M$1001,"",0)</f>
        <v>4686.7299999999996</v>
      </c>
      <c r="L245">
        <f>_xlfn.XLOOKUP($A245,ALGLIB_SSA_XAUUSD!$J$2:$J$1001,ALGLIB_SSA_XAUUSD!$N$2:$N$1001,"",0)</f>
        <v>4691.4169899999997</v>
      </c>
      <c r="M245">
        <f>_xlfn.XLOOKUP($A245,ALGLIB_SSA_XAUUSD!$J$2:$J$1001,ALGLIB_SSA_XAUUSD!$O$2:$O$1001,"",0)</f>
        <v>4689.9770600000002</v>
      </c>
      <c r="N245">
        <f>_xlfn.XLOOKUP($A245,ALGLIB_SSA_XAUUSD!$J$2:$J$1001,ALGLIB_SSA_XAUUSD!$P$2:$P$1001,"",0)</f>
        <v>4695.3322500000004</v>
      </c>
      <c r="O245">
        <f>_xlfn.XLOOKUP($A245,ALGLIB_SSA_XAUUSD!$J$2:$J$1001,ALGLIB_SSA_XAUUSD!$Q$2:$Q$1001,"",0)</f>
        <v>4686.90571</v>
      </c>
      <c r="R245">
        <f t="shared" si="86"/>
        <v>1775463300</v>
      </c>
      <c r="S245" t="str">
        <f t="shared" si="87"/>
        <v>XAUUSD</v>
      </c>
      <c r="T245" t="str">
        <f t="shared" si="87"/>
        <v>M5</v>
      </c>
      <c r="U245">
        <f t="shared" si="87"/>
        <v>4686.7299999999996</v>
      </c>
      <c r="V245">
        <f t="shared" si="88"/>
        <v>4688.7953150000003</v>
      </c>
      <c r="W245">
        <f t="shared" si="88"/>
        <v>4681.4012849999999</v>
      </c>
      <c r="X245">
        <f t="shared" si="89"/>
        <v>4691.4169899999997</v>
      </c>
      <c r="Y245">
        <f t="shared" si="89"/>
        <v>4689.9770600000002</v>
      </c>
      <c r="Z245">
        <f t="shared" si="90"/>
        <v>4695.7842600000004</v>
      </c>
      <c r="AA245">
        <f t="shared" si="91"/>
        <v>4695.3322500000004</v>
      </c>
      <c r="AB245">
        <f t="shared" si="92"/>
        <v>4674.8323975000003</v>
      </c>
      <c r="AC245">
        <f t="shared" si="93"/>
        <v>4686.90571</v>
      </c>
      <c r="AF245">
        <f t="shared" si="98"/>
        <v>1775463300</v>
      </c>
      <c r="AG245" t="str">
        <f t="shared" si="99"/>
        <v>XAUUSD</v>
      </c>
      <c r="AH245" t="str">
        <f t="shared" si="100"/>
        <v>M5</v>
      </c>
      <c r="AI245" s="19">
        <f t="shared" si="94"/>
        <v>4686.7299999999996</v>
      </c>
      <c r="AJ245" s="19">
        <f t="shared" si="95"/>
        <v>4688.7953150000003</v>
      </c>
      <c r="AK245" s="19">
        <f t="shared" si="96"/>
        <v>4681.4012849999999</v>
      </c>
      <c r="AL245" s="19">
        <f t="shared" si="101"/>
        <v>7.3940300000003845</v>
      </c>
      <c r="AM245" s="28" t="str">
        <f t="shared" si="97"/>
        <v>Bullish</v>
      </c>
      <c r="AN245" s="28" t="str">
        <f t="shared" si="102"/>
        <v>Bullish</v>
      </c>
      <c r="AO245">
        <f>IF(Z245&lt;&gt;"",Z245,"")</f>
        <v>4695.7842600000004</v>
      </c>
      <c r="AP245">
        <f>IF(AB245&lt;&gt;"",AB245,"")</f>
        <v>4674.8323975000003</v>
      </c>
      <c r="AQ245">
        <f t="shared" si="106"/>
        <v>4</v>
      </c>
      <c r="AR245" s="16">
        <f>IF(SLOPE($AO$230:$AO$241,$AQ$230:$AQ$241)&gt;0,MIN(3,ABS(SLOPE($AO$230:$AO$241,$AQ$230:$AQ$241))),IF(SLOPE($AO$230:$AO$241,$AQ$230:$AQ$241)&lt;-0.5,-0.5,0))</f>
        <v>0.54850749999999848</v>
      </c>
      <c r="AS245" s="16">
        <f>IF(SLOPE($AP$230:$AP$241,$AQ$230:$AQ$241)&lt;0,MAX(-3,-ABS(SLOPE($AP$230:$AP$241,$AQ$230:$AQ$241))),IF(SLOPE($AP$230:$AP$241,$AQ$230:$AQ$241)&gt;0.5,0.5,0))</f>
        <v>0.5</v>
      </c>
      <c r="AT245" s="22">
        <f>($AO$242+(AR245*(AQ245-1)))</f>
        <v>4696.4760125000003</v>
      </c>
      <c r="AU245" s="22">
        <f>($AP$242+(AS245*(AQ245-1)))</f>
        <v>4675.2260900000001</v>
      </c>
      <c r="AV245" s="18">
        <f>IF(AR245&gt;0,AT245+AR245,AT245)</f>
        <v>4697.0245199999999</v>
      </c>
      <c r="AW245" s="18">
        <f>IF(AS245&lt;0,AU245+AS245,AU245)</f>
        <v>4675.2260900000001</v>
      </c>
      <c r="AY245">
        <f t="shared" si="107"/>
        <v>1.24025999999958</v>
      </c>
      <c r="AZ245">
        <f t="shared" si="108"/>
        <v>0.39369249999981548</v>
      </c>
      <c r="BB245" s="19">
        <f t="shared" si="103"/>
        <v>1775463300</v>
      </c>
      <c r="BC245" s="19" t="str">
        <f t="shared" si="104"/>
        <v>XAUUSD</v>
      </c>
      <c r="BD245" s="19" t="str">
        <f t="shared" si="105"/>
        <v>M5</v>
      </c>
      <c r="BE245">
        <f>V245</f>
        <v>4688.7953150000003</v>
      </c>
      <c r="BF245">
        <f>W245</f>
        <v>4681.4012849999999</v>
      </c>
      <c r="BG245">
        <f>X245</f>
        <v>4691.4169899999997</v>
      </c>
      <c r="BH245">
        <f>Y245</f>
        <v>4689.9770600000002</v>
      </c>
      <c r="BI245">
        <f t="shared" si="109"/>
        <v>4697.0245199999999</v>
      </c>
      <c r="BJ245">
        <f t="shared" si="110"/>
        <v>4675.2260900000001</v>
      </c>
    </row>
    <row r="246" spans="1:62" x14ac:dyDescent="0.55000000000000004">
      <c r="A246">
        <f>ALGLIB_SSA_XAUUSD!J246</f>
        <v>1775463600</v>
      </c>
      <c r="B246" t="str">
        <f>_xlfn.XLOOKUP($A246,ALGLIB_SSA_XAUUSD!$A$2:$A$1001,ALGLIB_SSA_XAUUSD!$B$2:$B$1001,"",0)</f>
        <v/>
      </c>
      <c r="C246" t="str">
        <f>_xlfn.XLOOKUP($A246,ALGLIB_SSA_XAUUSD!$A$2:$A$1001,ALGLIB_SSA_XAUUSD!$C$2:$C$1001,"",0)</f>
        <v/>
      </c>
      <c r="D246" s="1">
        <f>D242+(D254-D242)*4/12</f>
        <v>4695.13</v>
      </c>
      <c r="E246" s="1">
        <f>E242+(E254-E242)*4/12</f>
        <v>4689.0284266666667</v>
      </c>
      <c r="F246" s="1">
        <f>F242+(F254-F242)*4/12</f>
        <v>4681.8532866666665</v>
      </c>
      <c r="G246" s="1">
        <f>G242+(G254-G242)*4/12</f>
        <v>4696.1021833333334</v>
      </c>
      <c r="H246" s="1">
        <f>H242+(H254-H242)*4/12</f>
        <v>4675.2011666666667</v>
      </c>
      <c r="I246" t="str">
        <f>_xlfn.XLOOKUP($A246,ALGLIB_SSA_XAUUSD!$J$2:$J$1001,ALGLIB_SSA_XAUUSD!$K$2:$K$1001,"",0)</f>
        <v>XAUUSD</v>
      </c>
      <c r="J246" t="str">
        <f>_xlfn.XLOOKUP($A246,ALGLIB_SSA_XAUUSD!$J$2:$J$1001,ALGLIB_SSA_XAUUSD!$L$2:$L$1001,"",0)</f>
        <v>M5</v>
      </c>
      <c r="K246">
        <f>_xlfn.XLOOKUP($A246,ALGLIB_SSA_XAUUSD!$J$2:$J$1001,ALGLIB_SSA_XAUUSD!$M$2:$M$1001,"",0)</f>
        <v>4692.9799999999996</v>
      </c>
      <c r="L246">
        <f>_xlfn.XLOOKUP($A246,ALGLIB_SSA_XAUUSD!$J$2:$J$1001,ALGLIB_SSA_XAUUSD!$N$2:$N$1001,"",0)</f>
        <v>4691.4688999999998</v>
      </c>
      <c r="M246">
        <f>_xlfn.XLOOKUP($A246,ALGLIB_SSA_XAUUSD!$J$2:$J$1001,ALGLIB_SSA_XAUUSD!$O$2:$O$1001,"",0)</f>
        <v>4690.7229799999996</v>
      </c>
      <c r="N246">
        <f>_xlfn.XLOOKUP($A246,ALGLIB_SSA_XAUUSD!$J$2:$J$1001,ALGLIB_SSA_XAUUSD!$P$2:$P$1001,"",0)</f>
        <v>4694.8019899999999</v>
      </c>
      <c r="O246">
        <f>_xlfn.XLOOKUP($A246,ALGLIB_SSA_XAUUSD!$J$2:$J$1001,ALGLIB_SSA_XAUUSD!$Q$2:$Q$1001,"",0)</f>
        <v>4687.6960399999998</v>
      </c>
      <c r="R246">
        <f t="shared" si="86"/>
        <v>1775463600</v>
      </c>
      <c r="S246" t="str">
        <f t="shared" si="87"/>
        <v>XAUUSD</v>
      </c>
      <c r="T246" t="str">
        <f t="shared" si="87"/>
        <v>M5</v>
      </c>
      <c r="U246">
        <f t="shared" si="87"/>
        <v>4692.9799999999996</v>
      </c>
      <c r="V246">
        <f t="shared" si="88"/>
        <v>4689.0284266666667</v>
      </c>
      <c r="W246">
        <f t="shared" si="88"/>
        <v>4681.8532866666665</v>
      </c>
      <c r="X246">
        <f t="shared" si="89"/>
        <v>4691.4688999999998</v>
      </c>
      <c r="Y246">
        <f t="shared" si="89"/>
        <v>4690.7229799999996</v>
      </c>
      <c r="Z246">
        <f t="shared" si="90"/>
        <v>4696.1021833333334</v>
      </c>
      <c r="AA246">
        <f t="shared" si="91"/>
        <v>4694.8019899999999</v>
      </c>
      <c r="AB246">
        <f t="shared" si="92"/>
        <v>4675.2011666666667</v>
      </c>
      <c r="AC246">
        <f t="shared" si="93"/>
        <v>4687.6960399999998</v>
      </c>
      <c r="AF246">
        <f t="shared" si="98"/>
        <v>1775463600</v>
      </c>
      <c r="AG246" t="str">
        <f t="shared" si="99"/>
        <v>XAUUSD</v>
      </c>
      <c r="AH246" t="str">
        <f t="shared" si="100"/>
        <v>M5</v>
      </c>
      <c r="AI246" s="19">
        <f t="shared" si="94"/>
        <v>4692.9799999999996</v>
      </c>
      <c r="AJ246" s="19">
        <f t="shared" si="95"/>
        <v>4689.0284266666667</v>
      </c>
      <c r="AK246" s="19">
        <f t="shared" si="96"/>
        <v>4681.8532866666665</v>
      </c>
      <c r="AL246" s="19">
        <f t="shared" si="101"/>
        <v>7.1751400000002832</v>
      </c>
      <c r="AM246" s="28" t="str">
        <f t="shared" si="97"/>
        <v>Bullish</v>
      </c>
      <c r="AN246" s="28" t="str">
        <f t="shared" si="102"/>
        <v>Bullish</v>
      </c>
      <c r="AO246">
        <f>IF(Z246&lt;&gt;"",Z246,"")</f>
        <v>4696.1021833333334</v>
      </c>
      <c r="AP246">
        <f>IF(AB246&lt;&gt;"",AB246,"")</f>
        <v>4675.2011666666667</v>
      </c>
      <c r="AQ246">
        <f t="shared" si="106"/>
        <v>5</v>
      </c>
      <c r="AR246" s="16">
        <f>IF(SLOPE($AO$230:$AO$241,$AQ$230:$AQ$241)&gt;0,MIN(3,ABS(SLOPE($AO$230:$AO$241,$AQ$230:$AQ$241))),IF(SLOPE($AO$230:$AO$241,$AQ$230:$AQ$241)&lt;-0.5,-0.5,0))</f>
        <v>0.54850749999999848</v>
      </c>
      <c r="AS246" s="16">
        <f>IF(SLOPE($AP$230:$AP$241,$AQ$230:$AQ$241)&lt;0,MAX(-3,-ABS(SLOPE($AP$230:$AP$241,$AQ$230:$AQ$241))),IF(SLOPE($AP$230:$AP$241,$AQ$230:$AQ$241)&gt;0.5,0.5,0))</f>
        <v>0.5</v>
      </c>
      <c r="AT246" s="22">
        <f>($AO$242+(AR246*(AQ246-1)))</f>
        <v>4697.0245199999999</v>
      </c>
      <c r="AU246" s="22">
        <f>($AP$242+(AS246*(AQ246-1)))</f>
        <v>4675.7260900000001</v>
      </c>
      <c r="AV246" s="18">
        <f>IF(AR246&gt;0,AT246+AR246,AT246)</f>
        <v>4697.5730274999996</v>
      </c>
      <c r="AW246" s="18">
        <f>IF(AS246&lt;0,AU246+AS246,AU246)</f>
        <v>4675.7260900000001</v>
      </c>
      <c r="AY246">
        <f t="shared" si="107"/>
        <v>1.4708441666662111</v>
      </c>
      <c r="AZ246">
        <f t="shared" si="108"/>
        <v>0.52492333333339047</v>
      </c>
      <c r="BB246" s="19">
        <f t="shared" si="103"/>
        <v>1775463600</v>
      </c>
      <c r="BC246" s="19" t="str">
        <f t="shared" si="104"/>
        <v>XAUUSD</v>
      </c>
      <c r="BD246" s="19" t="str">
        <f t="shared" si="105"/>
        <v>M5</v>
      </c>
      <c r="BE246">
        <f>V246</f>
        <v>4689.0284266666667</v>
      </c>
      <c r="BF246">
        <f>W246</f>
        <v>4681.8532866666665</v>
      </c>
      <c r="BG246">
        <f>X246</f>
        <v>4691.4688999999998</v>
      </c>
      <c r="BH246">
        <f>Y246</f>
        <v>4690.7229799999996</v>
      </c>
      <c r="BI246">
        <f t="shared" si="109"/>
        <v>4697.5730274999996</v>
      </c>
      <c r="BJ246">
        <f t="shared" si="110"/>
        <v>4675.7260900000001</v>
      </c>
    </row>
    <row r="247" spans="1:62" x14ac:dyDescent="0.55000000000000004">
      <c r="A247">
        <f>ALGLIB_SSA_XAUUSD!J247</f>
        <v>1775463900</v>
      </c>
      <c r="B247" t="str">
        <f>_xlfn.XLOOKUP($A247,ALGLIB_SSA_XAUUSD!$A$2:$A$1001,ALGLIB_SSA_XAUUSD!$B$2:$B$1001,"",0)</f>
        <v/>
      </c>
      <c r="C247" t="str">
        <f>_xlfn.XLOOKUP($A247,ALGLIB_SSA_XAUUSD!$A$2:$A$1001,ALGLIB_SSA_XAUUSD!$C$2:$C$1001,"",0)</f>
        <v/>
      </c>
      <c r="D247" s="1">
        <f>D242+(D254-D242)*5/12</f>
        <v>4694.9525000000003</v>
      </c>
      <c r="E247" s="1">
        <f>E242+(E254-E242)*5/12</f>
        <v>4689.2615383333332</v>
      </c>
      <c r="F247" s="1">
        <f>F242+(F254-F242)*5/12</f>
        <v>4682.305288333333</v>
      </c>
      <c r="G247" s="1">
        <f>G242+(G254-G242)*5/12</f>
        <v>4696.4201066666665</v>
      </c>
      <c r="H247" s="1">
        <f>H242+(H254-H242)*5/12</f>
        <v>4675.5699358333331</v>
      </c>
      <c r="I247" t="str">
        <f>_xlfn.XLOOKUP($A247,ALGLIB_SSA_XAUUSD!$J$2:$J$1001,ALGLIB_SSA_XAUUSD!$K$2:$K$1001,"",0)</f>
        <v>XAUUSD</v>
      </c>
      <c r="J247" t="str">
        <f>_xlfn.XLOOKUP($A247,ALGLIB_SSA_XAUUSD!$J$2:$J$1001,ALGLIB_SSA_XAUUSD!$L$2:$L$1001,"",0)</f>
        <v>M5</v>
      </c>
      <c r="K247">
        <f>_xlfn.XLOOKUP($A247,ALGLIB_SSA_XAUUSD!$J$2:$J$1001,ALGLIB_SSA_XAUUSD!$M$2:$M$1001,"",0)</f>
        <v>4691.3599999999997</v>
      </c>
      <c r="L247">
        <f>_xlfn.XLOOKUP($A247,ALGLIB_SSA_XAUUSD!$J$2:$J$1001,ALGLIB_SSA_XAUUSD!$N$2:$N$1001,"",0)</f>
        <v>4691.3987800000004</v>
      </c>
      <c r="M247">
        <f>_xlfn.XLOOKUP($A247,ALGLIB_SSA_XAUUSD!$J$2:$J$1001,ALGLIB_SSA_XAUUSD!$O$2:$O$1001,"",0)</f>
        <v>4691.06088</v>
      </c>
      <c r="N247">
        <f>_xlfn.XLOOKUP($A247,ALGLIB_SSA_XAUUSD!$J$2:$J$1001,ALGLIB_SSA_XAUUSD!$P$2:$P$1001,"",0)</f>
        <v>4694.1731499999996</v>
      </c>
      <c r="O247">
        <f>_xlfn.XLOOKUP($A247,ALGLIB_SSA_XAUUSD!$J$2:$J$1001,ALGLIB_SSA_XAUUSD!$Q$2:$Q$1001,"",0)</f>
        <v>4688.2948800000004</v>
      </c>
      <c r="R247">
        <f t="shared" si="86"/>
        <v>1775463900</v>
      </c>
      <c r="S247" t="str">
        <f t="shared" si="87"/>
        <v>XAUUSD</v>
      </c>
      <c r="T247" t="str">
        <f t="shared" si="87"/>
        <v>M5</v>
      </c>
      <c r="U247">
        <f t="shared" si="87"/>
        <v>4691.3599999999997</v>
      </c>
      <c r="V247">
        <f t="shared" si="88"/>
        <v>4689.2615383333332</v>
      </c>
      <c r="W247">
        <f t="shared" si="88"/>
        <v>4682.305288333333</v>
      </c>
      <c r="X247">
        <f t="shared" si="89"/>
        <v>4691.3987800000004</v>
      </c>
      <c r="Y247">
        <f t="shared" si="89"/>
        <v>4691.06088</v>
      </c>
      <c r="Z247">
        <f t="shared" si="90"/>
        <v>4696.4201066666665</v>
      </c>
      <c r="AA247">
        <f t="shared" si="91"/>
        <v>4694.1731499999996</v>
      </c>
      <c r="AB247">
        <f t="shared" si="92"/>
        <v>4675.5699358333331</v>
      </c>
      <c r="AC247">
        <f t="shared" si="93"/>
        <v>4688.2948800000004</v>
      </c>
      <c r="AF247">
        <f t="shared" si="98"/>
        <v>1775463900</v>
      </c>
      <c r="AG247" t="str">
        <f t="shared" si="99"/>
        <v>XAUUSD</v>
      </c>
      <c r="AH247" t="str">
        <f t="shared" si="100"/>
        <v>M5</v>
      </c>
      <c r="AI247" s="19">
        <f t="shared" si="94"/>
        <v>4691.3599999999997</v>
      </c>
      <c r="AJ247" s="19">
        <f t="shared" si="95"/>
        <v>4689.2615383333332</v>
      </c>
      <c r="AK247" s="19">
        <f t="shared" si="96"/>
        <v>4682.305288333333</v>
      </c>
      <c r="AL247" s="19">
        <f t="shared" si="101"/>
        <v>6.9562500000001819</v>
      </c>
      <c r="AM247" s="28" t="str">
        <f t="shared" si="97"/>
        <v>Bullish</v>
      </c>
      <c r="AN247" s="28" t="str">
        <f t="shared" si="102"/>
        <v>Bullish</v>
      </c>
      <c r="AO247">
        <f>IF(Z247&lt;&gt;"",Z247,"")</f>
        <v>4696.4201066666665</v>
      </c>
      <c r="AP247">
        <f>IF(AB247&lt;&gt;"",AB247,"")</f>
        <v>4675.5699358333331</v>
      </c>
      <c r="AQ247">
        <f t="shared" si="106"/>
        <v>6</v>
      </c>
      <c r="AR247" s="16">
        <f>IF(SLOPE($AO$230:$AO$241,$AQ$230:$AQ$241)&gt;0,MIN(3,ABS(SLOPE($AO$230:$AO$241,$AQ$230:$AQ$241))),IF(SLOPE($AO$230:$AO$241,$AQ$230:$AQ$241)&lt;-0.5,-0.5,0))</f>
        <v>0.54850749999999848</v>
      </c>
      <c r="AS247" s="16">
        <f>IF(SLOPE($AP$230:$AP$241,$AQ$230:$AQ$241)&lt;0,MAX(-3,-ABS(SLOPE($AP$230:$AP$241,$AQ$230:$AQ$241))),IF(SLOPE($AP$230:$AP$241,$AQ$230:$AQ$241)&gt;0.5,0.5,0))</f>
        <v>0.5</v>
      </c>
      <c r="AT247" s="22">
        <f>($AO$242+(AR247*(AQ247-1)))</f>
        <v>4697.5730275000005</v>
      </c>
      <c r="AU247" s="22">
        <f>($AP$242+(AS247*(AQ247-1)))</f>
        <v>4676.2260900000001</v>
      </c>
      <c r="AV247" s="18">
        <f>IF(AR247&gt;0,AT247+AR247,AT247)</f>
        <v>4698.1215350000002</v>
      </c>
      <c r="AW247" s="18">
        <f>IF(AS247&lt;0,AU247+AS247,AU247)</f>
        <v>4676.2260900000001</v>
      </c>
      <c r="AY247">
        <f t="shared" si="107"/>
        <v>1.7014283333337517</v>
      </c>
      <c r="AZ247">
        <f t="shared" si="108"/>
        <v>0.65615416666696547</v>
      </c>
      <c r="BB247" s="19">
        <f t="shared" si="103"/>
        <v>1775463900</v>
      </c>
      <c r="BC247" s="19" t="str">
        <f t="shared" si="104"/>
        <v>XAUUSD</v>
      </c>
      <c r="BD247" s="19" t="str">
        <f t="shared" si="105"/>
        <v>M5</v>
      </c>
      <c r="BE247">
        <f>V247</f>
        <v>4689.2615383333332</v>
      </c>
      <c r="BF247">
        <f>W247</f>
        <v>4682.305288333333</v>
      </c>
      <c r="BG247">
        <f>X247</f>
        <v>4691.3987800000004</v>
      </c>
      <c r="BH247">
        <f>Y247</f>
        <v>4691.06088</v>
      </c>
      <c r="BI247">
        <f t="shared" si="109"/>
        <v>4698.1215350000002</v>
      </c>
      <c r="BJ247">
        <f t="shared" si="110"/>
        <v>4676.2260900000001</v>
      </c>
    </row>
    <row r="248" spans="1:62" x14ac:dyDescent="0.55000000000000004">
      <c r="A248">
        <f>ALGLIB_SSA_XAUUSD!J248</f>
        <v>1775464200</v>
      </c>
      <c r="B248" t="str">
        <f>_xlfn.XLOOKUP($A248,ALGLIB_SSA_XAUUSD!$A$2:$A$1001,ALGLIB_SSA_XAUUSD!$B$2:$B$1001,"",0)</f>
        <v/>
      </c>
      <c r="C248" t="str">
        <f>_xlfn.XLOOKUP($A248,ALGLIB_SSA_XAUUSD!$A$2:$A$1001,ALGLIB_SSA_XAUUSD!$C$2:$C$1001,"",0)</f>
        <v/>
      </c>
      <c r="D248" s="1">
        <f>D242+(D254-D242)*6/12</f>
        <v>4694.7749999999996</v>
      </c>
      <c r="E248" s="1">
        <f>E242+(E254-E242)*6/12</f>
        <v>4689.4946500000005</v>
      </c>
      <c r="F248" s="1">
        <f>F242+(F254-F242)*6/12</f>
        <v>4682.7572899999996</v>
      </c>
      <c r="G248" s="1">
        <f>G242+(G254-G242)*6/12</f>
        <v>4696.7380300000004</v>
      </c>
      <c r="H248" s="1">
        <f>H242+(H254-H242)*6/12</f>
        <v>4675.9387050000005</v>
      </c>
      <c r="I248" t="str">
        <f>_xlfn.XLOOKUP($A248,ALGLIB_SSA_XAUUSD!$J$2:$J$1001,ALGLIB_SSA_XAUUSD!$K$2:$K$1001,"",0)</f>
        <v>XAUUSD</v>
      </c>
      <c r="J248" t="str">
        <f>_xlfn.XLOOKUP($A248,ALGLIB_SSA_XAUUSD!$J$2:$J$1001,ALGLIB_SSA_XAUUSD!$L$2:$L$1001,"",0)</f>
        <v>M5</v>
      </c>
      <c r="K248">
        <f>_xlfn.XLOOKUP($A248,ALGLIB_SSA_XAUUSD!$J$2:$J$1001,ALGLIB_SSA_XAUUSD!$M$2:$M$1001,"",0)</f>
        <v>4694.6400000000003</v>
      </c>
      <c r="L248">
        <f>_xlfn.XLOOKUP($A248,ALGLIB_SSA_XAUUSD!$J$2:$J$1001,ALGLIB_SSA_XAUUSD!$N$2:$N$1001,"",0)</f>
        <v>4691.55789</v>
      </c>
      <c r="M248">
        <f>_xlfn.XLOOKUP($A248,ALGLIB_SSA_XAUUSD!$J$2:$J$1001,ALGLIB_SSA_XAUUSD!$O$2:$O$1001,"",0)</f>
        <v>4691.3093900000003</v>
      </c>
      <c r="N248">
        <f>_xlfn.XLOOKUP($A248,ALGLIB_SSA_XAUUSD!$J$2:$J$1001,ALGLIB_SSA_XAUUSD!$P$2:$P$1001,"",0)</f>
        <v>4693.80591</v>
      </c>
      <c r="O248">
        <f>_xlfn.XLOOKUP($A248,ALGLIB_SSA_XAUUSD!$J$2:$J$1001,ALGLIB_SSA_XAUUSD!$Q$2:$Q$1001,"",0)</f>
        <v>4688.8432400000002</v>
      </c>
      <c r="R248">
        <f t="shared" si="86"/>
        <v>1775464200</v>
      </c>
      <c r="S248" t="str">
        <f t="shared" si="87"/>
        <v>XAUUSD</v>
      </c>
      <c r="T248" t="str">
        <f t="shared" si="87"/>
        <v>M5</v>
      </c>
      <c r="U248">
        <f t="shared" si="87"/>
        <v>4694.6400000000003</v>
      </c>
      <c r="V248">
        <f t="shared" si="88"/>
        <v>4689.4946500000005</v>
      </c>
      <c r="W248">
        <f t="shared" si="88"/>
        <v>4682.7572899999996</v>
      </c>
      <c r="X248">
        <f t="shared" si="89"/>
        <v>4691.55789</v>
      </c>
      <c r="Y248">
        <f t="shared" si="89"/>
        <v>4691.3093900000003</v>
      </c>
      <c r="Z248">
        <f t="shared" si="90"/>
        <v>4696.7380300000004</v>
      </c>
      <c r="AA248">
        <f t="shared" si="91"/>
        <v>4693.80591</v>
      </c>
      <c r="AB248">
        <f t="shared" si="92"/>
        <v>4675.9387050000005</v>
      </c>
      <c r="AC248">
        <f t="shared" si="93"/>
        <v>4688.8432400000002</v>
      </c>
      <c r="AF248">
        <f t="shared" si="98"/>
        <v>1775464200</v>
      </c>
      <c r="AG248" t="str">
        <f t="shared" si="99"/>
        <v>XAUUSD</v>
      </c>
      <c r="AH248" t="str">
        <f t="shared" si="100"/>
        <v>M5</v>
      </c>
      <c r="AI248" s="19">
        <f t="shared" si="94"/>
        <v>4694.6400000000003</v>
      </c>
      <c r="AJ248" s="19">
        <f t="shared" si="95"/>
        <v>4689.4946500000005</v>
      </c>
      <c r="AK248" s="19">
        <f t="shared" si="96"/>
        <v>4682.7572899999996</v>
      </c>
      <c r="AL248" s="19">
        <f t="shared" si="101"/>
        <v>6.7373600000009901</v>
      </c>
      <c r="AM248" s="28" t="str">
        <f t="shared" si="97"/>
        <v>Bullish</v>
      </c>
      <c r="AN248" s="28" t="str">
        <f t="shared" si="102"/>
        <v>Bullish</v>
      </c>
      <c r="AO248">
        <f>IF(Z248&lt;&gt;"",Z248,"")</f>
        <v>4696.7380300000004</v>
      </c>
      <c r="AP248">
        <f>IF(AB248&lt;&gt;"",AB248,"")</f>
        <v>4675.9387050000005</v>
      </c>
      <c r="AQ248">
        <f t="shared" si="106"/>
        <v>7</v>
      </c>
      <c r="AR248" s="16">
        <f>IF(SLOPE($AO$230:$AO$241,$AQ$230:$AQ$241)&gt;0,MIN(3,ABS(SLOPE($AO$230:$AO$241,$AQ$230:$AQ$241))),IF(SLOPE($AO$230:$AO$241,$AQ$230:$AQ$241)&lt;-0.5,-0.5,0))</f>
        <v>0.54850749999999848</v>
      </c>
      <c r="AS248" s="16">
        <f>IF(SLOPE($AP$230:$AP$241,$AQ$230:$AQ$241)&lt;0,MAX(-3,-ABS(SLOPE($AP$230:$AP$241,$AQ$230:$AQ$241))),IF(SLOPE($AP$230:$AP$241,$AQ$230:$AQ$241)&gt;0.5,0.5,0))</f>
        <v>0.5</v>
      </c>
      <c r="AT248" s="22">
        <f>($AO$242+(AR248*(AQ248-1)))</f>
        <v>4698.1215350000002</v>
      </c>
      <c r="AU248" s="22">
        <f>($AP$242+(AS248*(AQ248-1)))</f>
        <v>4676.7260900000001</v>
      </c>
      <c r="AV248" s="18">
        <f>IF(AR248&gt;0,AT248+AR248,AT248)</f>
        <v>4698.6700424999999</v>
      </c>
      <c r="AW248" s="18">
        <f>IF(AS248&lt;0,AU248+AS248,AU248)</f>
        <v>4676.7260900000001</v>
      </c>
      <c r="AY248">
        <f t="shared" si="107"/>
        <v>1.9320124999994732</v>
      </c>
      <c r="AZ248">
        <f t="shared" si="108"/>
        <v>0.78738499999963096</v>
      </c>
      <c r="BB248" s="19">
        <f t="shared" si="103"/>
        <v>1775464200</v>
      </c>
      <c r="BC248" s="19" t="str">
        <f t="shared" si="104"/>
        <v>XAUUSD</v>
      </c>
      <c r="BD248" s="19" t="str">
        <f t="shared" si="105"/>
        <v>M5</v>
      </c>
      <c r="BE248">
        <f>V248</f>
        <v>4689.4946500000005</v>
      </c>
      <c r="BF248">
        <f>W248</f>
        <v>4682.7572899999996</v>
      </c>
      <c r="BG248">
        <f>X248</f>
        <v>4691.55789</v>
      </c>
      <c r="BH248">
        <f>Y248</f>
        <v>4691.3093900000003</v>
      </c>
      <c r="BI248">
        <f t="shared" si="109"/>
        <v>4698.6700424999999</v>
      </c>
      <c r="BJ248">
        <f t="shared" si="110"/>
        <v>4676.7260900000001</v>
      </c>
    </row>
    <row r="249" spans="1:62" x14ac:dyDescent="0.55000000000000004">
      <c r="A249">
        <f>ALGLIB_SSA_XAUUSD!J249</f>
        <v>1775464500</v>
      </c>
      <c r="B249" t="str">
        <f>_xlfn.XLOOKUP($A249,ALGLIB_SSA_XAUUSD!$A$2:$A$1001,ALGLIB_SSA_XAUUSD!$B$2:$B$1001,"",0)</f>
        <v/>
      </c>
      <c r="C249" t="str">
        <f>_xlfn.XLOOKUP($A249,ALGLIB_SSA_XAUUSD!$A$2:$A$1001,ALGLIB_SSA_XAUUSD!$C$2:$C$1001,"",0)</f>
        <v/>
      </c>
      <c r="D249" s="1">
        <f>D242+(D254-D242)*7/12</f>
        <v>4694.5974999999999</v>
      </c>
      <c r="E249" s="1">
        <f>E242+(E254-E242)*7/12</f>
        <v>4689.727761666667</v>
      </c>
      <c r="F249" s="1">
        <f>F242+(F254-F242)*7/12</f>
        <v>4683.209291666667</v>
      </c>
      <c r="G249" s="1">
        <f>G242+(G254-G242)*7/12</f>
        <v>4697.0559533333335</v>
      </c>
      <c r="H249" s="1">
        <f>H242+(H254-H242)*7/12</f>
        <v>4676.3074741666669</v>
      </c>
      <c r="I249" t="str">
        <f>_xlfn.XLOOKUP($A249,ALGLIB_SSA_XAUUSD!$J$2:$J$1001,ALGLIB_SSA_XAUUSD!$K$2:$K$1001,"",0)</f>
        <v>XAUUSD</v>
      </c>
      <c r="J249" t="str">
        <f>_xlfn.XLOOKUP($A249,ALGLIB_SSA_XAUUSD!$J$2:$J$1001,ALGLIB_SSA_XAUUSD!$L$2:$L$1001,"",0)</f>
        <v>M5</v>
      </c>
      <c r="K249">
        <f>_xlfn.XLOOKUP($A249,ALGLIB_SSA_XAUUSD!$J$2:$J$1001,ALGLIB_SSA_XAUUSD!$M$2:$M$1001,"",0)</f>
        <v>4690.3500000000004</v>
      </c>
      <c r="L249">
        <f>_xlfn.XLOOKUP($A249,ALGLIB_SSA_XAUUSD!$J$2:$J$1001,ALGLIB_SSA_XAUUSD!$N$2:$N$1001,"",0)</f>
        <v>4692.0177100000001</v>
      </c>
      <c r="M249">
        <f>_xlfn.XLOOKUP($A249,ALGLIB_SSA_XAUUSD!$J$2:$J$1001,ALGLIB_SSA_XAUUSD!$O$2:$O$1001,"",0)</f>
        <v>4691.6635500000002</v>
      </c>
      <c r="N249">
        <f>_xlfn.XLOOKUP($A249,ALGLIB_SSA_XAUUSD!$J$2:$J$1001,ALGLIB_SSA_XAUUSD!$P$2:$P$1001,"",0)</f>
        <v>4693.9978499999997</v>
      </c>
      <c r="O249">
        <f>_xlfn.XLOOKUP($A249,ALGLIB_SSA_XAUUSD!$J$2:$J$1001,ALGLIB_SSA_XAUUSD!$Q$2:$Q$1001,"",0)</f>
        <v>4689.5149099999999</v>
      </c>
      <c r="R249">
        <f t="shared" si="86"/>
        <v>1775464500</v>
      </c>
      <c r="S249" t="str">
        <f t="shared" si="87"/>
        <v>XAUUSD</v>
      </c>
      <c r="T249" t="str">
        <f t="shared" si="87"/>
        <v>M5</v>
      </c>
      <c r="U249">
        <f t="shared" si="87"/>
        <v>4690.3500000000004</v>
      </c>
      <c r="V249">
        <f t="shared" si="88"/>
        <v>4689.727761666667</v>
      </c>
      <c r="W249">
        <f t="shared" si="88"/>
        <v>4683.209291666667</v>
      </c>
      <c r="X249">
        <f t="shared" si="89"/>
        <v>4692.0177100000001</v>
      </c>
      <c r="Y249">
        <f t="shared" si="89"/>
        <v>4691.6635500000002</v>
      </c>
      <c r="Z249">
        <f t="shared" si="90"/>
        <v>4697.0559533333335</v>
      </c>
      <c r="AA249">
        <f t="shared" si="91"/>
        <v>4693.9978499999997</v>
      </c>
      <c r="AB249">
        <f t="shared" si="92"/>
        <v>4676.3074741666669</v>
      </c>
      <c r="AC249">
        <f t="shared" si="93"/>
        <v>4689.5149099999999</v>
      </c>
      <c r="AF249">
        <f t="shared" si="98"/>
        <v>1775464500</v>
      </c>
      <c r="AG249" t="str">
        <f t="shared" si="99"/>
        <v>XAUUSD</v>
      </c>
      <c r="AH249" t="str">
        <f t="shared" si="100"/>
        <v>M5</v>
      </c>
      <c r="AI249" s="19">
        <f t="shared" si="94"/>
        <v>4690.3500000000004</v>
      </c>
      <c r="AJ249" s="19">
        <f t="shared" si="95"/>
        <v>4689.727761666667</v>
      </c>
      <c r="AK249" s="19">
        <f t="shared" si="96"/>
        <v>4683.209291666667</v>
      </c>
      <c r="AL249" s="19">
        <f t="shared" si="101"/>
        <v>6.5184699999999793</v>
      </c>
      <c r="AM249" s="28" t="str">
        <f t="shared" si="97"/>
        <v>Bullish</v>
      </c>
      <c r="AN249" s="28" t="str">
        <f t="shared" si="102"/>
        <v>Bullish</v>
      </c>
      <c r="AO249">
        <f>IF(Z249&lt;&gt;"",Z249,"")</f>
        <v>4697.0559533333335</v>
      </c>
      <c r="AP249">
        <f>IF(AB249&lt;&gt;"",AB249,"")</f>
        <v>4676.3074741666669</v>
      </c>
      <c r="AQ249">
        <f t="shared" si="106"/>
        <v>8</v>
      </c>
      <c r="AR249" s="16">
        <f>IF(SLOPE($AO$230:$AO$241,$AQ$230:$AQ$241)&gt;0,MIN(3,ABS(SLOPE($AO$230:$AO$241,$AQ$230:$AQ$241))),IF(SLOPE($AO$230:$AO$241,$AQ$230:$AQ$241)&lt;-0.5,-0.5,0))</f>
        <v>0.54850749999999848</v>
      </c>
      <c r="AS249" s="16">
        <f>IF(SLOPE($AP$230:$AP$241,$AQ$230:$AQ$241)&lt;0,MAX(-3,-ABS(SLOPE($AP$230:$AP$241,$AQ$230:$AQ$241))),IF(SLOPE($AP$230:$AP$241,$AQ$230:$AQ$241)&gt;0.5,0.5,0))</f>
        <v>0.5</v>
      </c>
      <c r="AT249" s="22">
        <f>($AO$242+(AR249*(AQ249-1)))</f>
        <v>4698.6700424999999</v>
      </c>
      <c r="AU249" s="22">
        <f>($AP$242+(AS249*(AQ249-1)))</f>
        <v>4677.2260900000001</v>
      </c>
      <c r="AV249" s="18">
        <f>IF(AR249&gt;0,AT249+AR249,AT249)</f>
        <v>4699.2185499999996</v>
      </c>
      <c r="AW249" s="18">
        <f>IF(AS249&lt;0,AU249+AS249,AU249)</f>
        <v>4677.2260900000001</v>
      </c>
      <c r="AY249">
        <f t="shared" si="107"/>
        <v>2.1625966666661043</v>
      </c>
      <c r="AZ249">
        <f t="shared" si="108"/>
        <v>0.91861583333320596</v>
      </c>
      <c r="BB249" s="19">
        <f t="shared" si="103"/>
        <v>1775464500</v>
      </c>
      <c r="BC249" s="19" t="str">
        <f t="shared" si="104"/>
        <v>XAUUSD</v>
      </c>
      <c r="BD249" s="19" t="str">
        <f t="shared" si="105"/>
        <v>M5</v>
      </c>
      <c r="BE249">
        <f>V249</f>
        <v>4689.727761666667</v>
      </c>
      <c r="BF249">
        <f>W249</f>
        <v>4683.209291666667</v>
      </c>
      <c r="BG249">
        <f>X249</f>
        <v>4692.0177100000001</v>
      </c>
      <c r="BH249">
        <f>Y249</f>
        <v>4691.6635500000002</v>
      </c>
      <c r="BI249">
        <f t="shared" si="109"/>
        <v>4699.2185499999996</v>
      </c>
      <c r="BJ249">
        <f t="shared" si="110"/>
        <v>4677.2260900000001</v>
      </c>
    </row>
    <row r="250" spans="1:62" x14ac:dyDescent="0.55000000000000004">
      <c r="A250">
        <f>ALGLIB_SSA_XAUUSD!J250</f>
        <v>1775464800</v>
      </c>
      <c r="B250" t="str">
        <f>_xlfn.XLOOKUP($A250,ALGLIB_SSA_XAUUSD!$A$2:$A$1001,ALGLIB_SSA_XAUUSD!$B$2:$B$1001,"",0)</f>
        <v/>
      </c>
      <c r="C250" t="str">
        <f>_xlfn.XLOOKUP($A250,ALGLIB_SSA_XAUUSD!$A$2:$A$1001,ALGLIB_SSA_XAUUSD!$C$2:$C$1001,"",0)</f>
        <v/>
      </c>
      <c r="D250" s="1">
        <f>D242+(D254-D242)*8/12</f>
        <v>4694.42</v>
      </c>
      <c r="E250" s="1">
        <f>E242+(E254-E242)*8/12</f>
        <v>4689.9608733333334</v>
      </c>
      <c r="F250" s="1">
        <f>F242+(F254-F242)*8/12</f>
        <v>4683.6612933333336</v>
      </c>
      <c r="G250" s="1">
        <f>G242+(G254-G242)*8/12</f>
        <v>4697.3738766666665</v>
      </c>
      <c r="H250" s="1">
        <f>H242+(H254-H242)*8/12</f>
        <v>4676.6762433333333</v>
      </c>
      <c r="I250" t="str">
        <f>_xlfn.XLOOKUP($A250,ALGLIB_SSA_XAUUSD!$J$2:$J$1001,ALGLIB_SSA_XAUUSD!$K$2:$K$1001,"",0)</f>
        <v>XAUUSD</v>
      </c>
      <c r="J250" t="str">
        <f>_xlfn.XLOOKUP($A250,ALGLIB_SSA_XAUUSD!$J$2:$J$1001,ALGLIB_SSA_XAUUSD!$L$2:$L$1001,"",0)</f>
        <v>M5</v>
      </c>
      <c r="K250">
        <f>_xlfn.XLOOKUP($A250,ALGLIB_SSA_XAUUSD!$J$2:$J$1001,ALGLIB_SSA_XAUUSD!$M$2:$M$1001,"",0)</f>
        <v>4693.1499999999996</v>
      </c>
      <c r="L250">
        <f>_xlfn.XLOOKUP($A250,ALGLIB_SSA_XAUUSD!$J$2:$J$1001,ALGLIB_SSA_XAUUSD!$N$2:$N$1001,"",0)</f>
        <v>4692.9095699999998</v>
      </c>
      <c r="M250">
        <f>_xlfn.XLOOKUP($A250,ALGLIB_SSA_XAUUSD!$J$2:$J$1001,ALGLIB_SSA_XAUUSD!$O$2:$O$1001,"",0)</f>
        <v>4692.2865599999996</v>
      </c>
      <c r="N250">
        <f>_xlfn.XLOOKUP($A250,ALGLIB_SSA_XAUUSD!$J$2:$J$1001,ALGLIB_SSA_XAUUSD!$P$2:$P$1001,"",0)</f>
        <v>4694.7760900000003</v>
      </c>
      <c r="O250">
        <f>_xlfn.XLOOKUP($A250,ALGLIB_SSA_XAUUSD!$J$2:$J$1001,ALGLIB_SSA_XAUUSD!$Q$2:$Q$1001,"",0)</f>
        <v>4690.3755300000003</v>
      </c>
      <c r="R250">
        <f t="shared" si="86"/>
        <v>1775464800</v>
      </c>
      <c r="S250" t="str">
        <f t="shared" si="87"/>
        <v>XAUUSD</v>
      </c>
      <c r="T250" t="str">
        <f t="shared" si="87"/>
        <v>M5</v>
      </c>
      <c r="U250">
        <f t="shared" si="87"/>
        <v>4693.1499999999996</v>
      </c>
      <c r="V250">
        <f t="shared" si="88"/>
        <v>4689.9608733333334</v>
      </c>
      <c r="W250">
        <f t="shared" si="88"/>
        <v>4683.6612933333336</v>
      </c>
      <c r="X250">
        <f t="shared" si="89"/>
        <v>4692.9095699999998</v>
      </c>
      <c r="Y250">
        <f t="shared" si="89"/>
        <v>4692.2865599999996</v>
      </c>
      <c r="Z250">
        <f t="shared" si="90"/>
        <v>4697.3738766666665</v>
      </c>
      <c r="AA250">
        <f t="shared" si="91"/>
        <v>4694.7760900000003</v>
      </c>
      <c r="AB250">
        <f t="shared" si="92"/>
        <v>4676.6762433333333</v>
      </c>
      <c r="AC250">
        <f t="shared" si="93"/>
        <v>4690.3755300000003</v>
      </c>
      <c r="AF250">
        <f t="shared" si="98"/>
        <v>1775464800</v>
      </c>
      <c r="AG250" t="str">
        <f t="shared" si="99"/>
        <v>XAUUSD</v>
      </c>
      <c r="AH250" t="str">
        <f t="shared" si="100"/>
        <v>M5</v>
      </c>
      <c r="AI250" s="19">
        <f t="shared" si="94"/>
        <v>4693.1499999999996</v>
      </c>
      <c r="AJ250" s="19">
        <f t="shared" si="95"/>
        <v>4689.9608733333334</v>
      </c>
      <c r="AK250" s="19">
        <f t="shared" si="96"/>
        <v>4683.6612933333336</v>
      </c>
      <c r="AL250" s="19">
        <f t="shared" si="101"/>
        <v>6.2995799999998781</v>
      </c>
      <c r="AM250" s="28" t="str">
        <f t="shared" si="97"/>
        <v>Bullish</v>
      </c>
      <c r="AN250" s="28" t="str">
        <f t="shared" si="102"/>
        <v>Bullish</v>
      </c>
      <c r="AO250">
        <f>IF(Z250&lt;&gt;"",Z250,"")</f>
        <v>4697.3738766666665</v>
      </c>
      <c r="AP250">
        <f>IF(AB250&lt;&gt;"",AB250,"")</f>
        <v>4676.6762433333333</v>
      </c>
      <c r="AQ250">
        <f t="shared" si="106"/>
        <v>9</v>
      </c>
      <c r="AR250" s="16">
        <f>IF(SLOPE($AO$230:$AO$241,$AQ$230:$AQ$241)&gt;0,MIN(3,ABS(SLOPE($AO$230:$AO$241,$AQ$230:$AQ$241))),IF(SLOPE($AO$230:$AO$241,$AQ$230:$AQ$241)&lt;-0.5,-0.5,0))</f>
        <v>0.54850749999999848</v>
      </c>
      <c r="AS250" s="16">
        <f>IF(SLOPE($AP$230:$AP$241,$AQ$230:$AQ$241)&lt;0,MAX(-3,-ABS(SLOPE($AP$230:$AP$241,$AQ$230:$AQ$241))),IF(SLOPE($AP$230:$AP$241,$AQ$230:$AQ$241)&gt;0.5,0.5,0))</f>
        <v>0.5</v>
      </c>
      <c r="AT250" s="22">
        <f>($AO$242+(AR250*(AQ250-1)))</f>
        <v>4699.2185500000005</v>
      </c>
      <c r="AU250" s="22">
        <f>($AP$242+(AS250*(AQ250-1)))</f>
        <v>4677.7260900000001</v>
      </c>
      <c r="AV250" s="18">
        <f>IF(AR250&gt;0,AT250+AR250,AT250)</f>
        <v>4699.7670575000002</v>
      </c>
      <c r="AW250" s="18">
        <f>IF(AS250&lt;0,AU250+AS250,AU250)</f>
        <v>4677.7260900000001</v>
      </c>
      <c r="AY250">
        <f t="shared" si="107"/>
        <v>2.3931808333336448</v>
      </c>
      <c r="AZ250">
        <f t="shared" si="108"/>
        <v>1.0498466666667809</v>
      </c>
      <c r="BB250" s="19">
        <f t="shared" si="103"/>
        <v>1775464800</v>
      </c>
      <c r="BC250" s="19" t="str">
        <f t="shared" si="104"/>
        <v>XAUUSD</v>
      </c>
      <c r="BD250" s="19" t="str">
        <f t="shared" si="105"/>
        <v>M5</v>
      </c>
      <c r="BE250">
        <f>V250</f>
        <v>4689.9608733333334</v>
      </c>
      <c r="BF250">
        <f>W250</f>
        <v>4683.6612933333336</v>
      </c>
      <c r="BG250">
        <f>X250</f>
        <v>4692.9095699999998</v>
      </c>
      <c r="BH250">
        <f>Y250</f>
        <v>4692.2865599999996</v>
      </c>
      <c r="BI250">
        <f t="shared" si="109"/>
        <v>4699.7670575000002</v>
      </c>
      <c r="BJ250">
        <f t="shared" si="110"/>
        <v>4677.7260900000001</v>
      </c>
    </row>
    <row r="251" spans="1:62" x14ac:dyDescent="0.55000000000000004">
      <c r="A251">
        <f>ALGLIB_SSA_XAUUSD!J251</f>
        <v>1775465100</v>
      </c>
      <c r="B251" t="str">
        <f>_xlfn.XLOOKUP($A251,ALGLIB_SSA_XAUUSD!$A$2:$A$1001,ALGLIB_SSA_XAUUSD!$B$2:$B$1001,"",0)</f>
        <v/>
      </c>
      <c r="C251" t="str">
        <f>_xlfn.XLOOKUP($A251,ALGLIB_SSA_XAUUSD!$A$2:$A$1001,ALGLIB_SSA_XAUUSD!$C$2:$C$1001,"",0)</f>
        <v/>
      </c>
      <c r="D251" s="1">
        <f>D242+(D254-D242)*9/12</f>
        <v>4694.2425000000003</v>
      </c>
      <c r="E251" s="1">
        <f>E242+(E254-E242)*9/12</f>
        <v>4690.1939849999999</v>
      </c>
      <c r="F251" s="1">
        <f>F242+(F254-F242)*9/12</f>
        <v>4684.1132950000001</v>
      </c>
      <c r="G251" s="1">
        <f>G242+(G254-G242)*9/12</f>
        <v>4697.6917999999996</v>
      </c>
      <c r="H251" s="1">
        <f>H242+(H254-H242)*9/12</f>
        <v>4677.0450124999998</v>
      </c>
      <c r="I251" t="str">
        <f>_xlfn.XLOOKUP($A251,ALGLIB_SSA_XAUUSD!$J$2:$J$1001,ALGLIB_SSA_XAUUSD!$K$2:$K$1001,"",0)</f>
        <v>XAUUSD</v>
      </c>
      <c r="J251" t="str">
        <f>_xlfn.XLOOKUP($A251,ALGLIB_SSA_XAUUSD!$J$2:$J$1001,ALGLIB_SSA_XAUUSD!$L$2:$L$1001,"",0)</f>
        <v>M5</v>
      </c>
      <c r="K251">
        <f>_xlfn.XLOOKUP($A251,ALGLIB_SSA_XAUUSD!$J$2:$J$1001,ALGLIB_SSA_XAUUSD!$M$2:$M$1001,"",0)</f>
        <v>4696.75</v>
      </c>
      <c r="L251">
        <f>_xlfn.XLOOKUP($A251,ALGLIB_SSA_XAUUSD!$J$2:$J$1001,ALGLIB_SSA_XAUUSD!$N$2:$N$1001,"",0)</f>
        <v>4694.0968300000004</v>
      </c>
      <c r="M251">
        <f>_xlfn.XLOOKUP($A251,ALGLIB_SSA_XAUUSD!$J$2:$J$1001,ALGLIB_SSA_XAUUSD!$O$2:$O$1001,"",0)</f>
        <v>4693.1916899999997</v>
      </c>
      <c r="N251">
        <f>_xlfn.XLOOKUP($A251,ALGLIB_SSA_XAUUSD!$J$2:$J$1001,ALGLIB_SSA_XAUUSD!$P$2:$P$1001,"",0)</f>
        <v>4696.0895200000004</v>
      </c>
      <c r="O251">
        <f>_xlfn.XLOOKUP($A251,ALGLIB_SSA_XAUUSD!$J$2:$J$1001,ALGLIB_SSA_XAUUSD!$Q$2:$Q$1001,"",0)</f>
        <v>4691.4384399999999</v>
      </c>
      <c r="R251">
        <f t="shared" si="86"/>
        <v>1775465100</v>
      </c>
      <c r="S251" t="str">
        <f t="shared" si="87"/>
        <v>XAUUSD</v>
      </c>
      <c r="T251" t="str">
        <f t="shared" si="87"/>
        <v>M5</v>
      </c>
      <c r="U251">
        <f t="shared" si="87"/>
        <v>4696.75</v>
      </c>
      <c r="V251">
        <f t="shared" si="88"/>
        <v>4690.1939849999999</v>
      </c>
      <c r="W251">
        <f t="shared" si="88"/>
        <v>4684.1132950000001</v>
      </c>
      <c r="X251">
        <f t="shared" si="89"/>
        <v>4694.0968300000004</v>
      </c>
      <c r="Y251">
        <f t="shared" si="89"/>
        <v>4693.1916899999997</v>
      </c>
      <c r="Z251">
        <f t="shared" si="90"/>
        <v>4697.6917999999996</v>
      </c>
      <c r="AA251">
        <f t="shared" si="91"/>
        <v>4696.0895200000004</v>
      </c>
      <c r="AB251">
        <f t="shared" si="92"/>
        <v>4677.0450124999998</v>
      </c>
      <c r="AC251">
        <f t="shared" si="93"/>
        <v>4691.4384399999999</v>
      </c>
      <c r="AF251">
        <f t="shared" si="98"/>
        <v>1775465100</v>
      </c>
      <c r="AG251" t="str">
        <f t="shared" si="99"/>
        <v>XAUUSD</v>
      </c>
      <c r="AH251" t="str">
        <f t="shared" si="100"/>
        <v>M5</v>
      </c>
      <c r="AI251" s="19">
        <f t="shared" si="94"/>
        <v>4696.75</v>
      </c>
      <c r="AJ251" s="19">
        <f t="shared" si="95"/>
        <v>4690.1939849999999</v>
      </c>
      <c r="AK251" s="19">
        <f t="shared" si="96"/>
        <v>4684.1132950000001</v>
      </c>
      <c r="AL251" s="19">
        <f t="shared" si="101"/>
        <v>6.0806899999997768</v>
      </c>
      <c r="AM251" s="28" t="str">
        <f t="shared" si="97"/>
        <v>Bullish</v>
      </c>
      <c r="AN251" s="28" t="str">
        <f t="shared" si="102"/>
        <v>Bullish</v>
      </c>
      <c r="AO251">
        <f>IF(Z251&lt;&gt;"",Z251,"")</f>
        <v>4697.6917999999996</v>
      </c>
      <c r="AP251">
        <f>IF(AB251&lt;&gt;"",AB251,"")</f>
        <v>4677.0450124999998</v>
      </c>
      <c r="AQ251">
        <f t="shared" si="106"/>
        <v>10</v>
      </c>
      <c r="AR251" s="16">
        <f>IF(SLOPE($AO$230:$AO$241,$AQ$230:$AQ$241)&gt;0,MIN(3,ABS(SLOPE($AO$230:$AO$241,$AQ$230:$AQ$241))),IF(SLOPE($AO$230:$AO$241,$AQ$230:$AQ$241)&lt;-0.5,-0.5,0))</f>
        <v>0.54850749999999848</v>
      </c>
      <c r="AS251" s="16">
        <f>IF(SLOPE($AP$230:$AP$241,$AQ$230:$AQ$241)&lt;0,MAX(-3,-ABS(SLOPE($AP$230:$AP$241,$AQ$230:$AQ$241))),IF(SLOPE($AP$230:$AP$241,$AQ$230:$AQ$241)&gt;0.5,0.5,0))</f>
        <v>0.5</v>
      </c>
      <c r="AT251" s="22">
        <f>($AO$242+(AR251*(AQ251-1)))</f>
        <v>4699.7670575000002</v>
      </c>
      <c r="AU251" s="22">
        <f>($AP$242+(AS251*(AQ251-1)))</f>
        <v>4678.2260900000001</v>
      </c>
      <c r="AV251" s="18">
        <f>IF(AR251&gt;0,AT251+AR251,AT251)</f>
        <v>4700.3155649999999</v>
      </c>
      <c r="AW251" s="18">
        <f>IF(AS251&lt;0,AU251+AS251,AU251)</f>
        <v>4678.2260900000001</v>
      </c>
      <c r="AY251">
        <f t="shared" si="107"/>
        <v>2.6237650000002759</v>
      </c>
      <c r="AZ251">
        <f t="shared" si="108"/>
        <v>1.1810775000003559</v>
      </c>
      <c r="BB251" s="19">
        <f t="shared" si="103"/>
        <v>1775465100</v>
      </c>
      <c r="BC251" s="19" t="str">
        <f t="shared" si="104"/>
        <v>XAUUSD</v>
      </c>
      <c r="BD251" s="19" t="str">
        <f t="shared" si="105"/>
        <v>M5</v>
      </c>
      <c r="BE251">
        <f>V251</f>
        <v>4690.1939849999999</v>
      </c>
      <c r="BF251">
        <f>W251</f>
        <v>4684.1132950000001</v>
      </c>
      <c r="BG251">
        <f>X251</f>
        <v>4694.0968300000004</v>
      </c>
      <c r="BH251">
        <f>Y251</f>
        <v>4693.1916899999997</v>
      </c>
      <c r="BI251">
        <f t="shared" si="109"/>
        <v>4700.3155649999999</v>
      </c>
      <c r="BJ251">
        <f t="shared" si="110"/>
        <v>4678.2260900000001</v>
      </c>
    </row>
    <row r="252" spans="1:62" x14ac:dyDescent="0.55000000000000004">
      <c r="A252">
        <f>ALGLIB_SSA_XAUUSD!J252</f>
        <v>1775465400</v>
      </c>
      <c r="B252" t="str">
        <f>_xlfn.XLOOKUP($A252,ALGLIB_SSA_XAUUSD!$A$2:$A$1001,ALGLIB_SSA_XAUUSD!$B$2:$B$1001,"",0)</f>
        <v/>
      </c>
      <c r="C252" t="str">
        <f>_xlfn.XLOOKUP($A252,ALGLIB_SSA_XAUUSD!$A$2:$A$1001,ALGLIB_SSA_XAUUSD!$C$2:$C$1001,"",0)</f>
        <v/>
      </c>
      <c r="D252" s="1">
        <f>D242+(D254-D242)*10/12</f>
        <v>4694.0650000000005</v>
      </c>
      <c r="E252" s="1">
        <f>E242+(E254-E242)*10/12</f>
        <v>4690.4270966666663</v>
      </c>
      <c r="F252" s="1">
        <f>F242+(F254-F242)*10/12</f>
        <v>4684.5652966666667</v>
      </c>
      <c r="G252" s="1">
        <f>G242+(G254-G242)*10/12</f>
        <v>4698.0097233333327</v>
      </c>
      <c r="H252" s="1">
        <f>H242+(H254-H242)*10/12</f>
        <v>4677.4137816666662</v>
      </c>
      <c r="I252" t="str">
        <f>_xlfn.XLOOKUP($A252,ALGLIB_SSA_XAUUSD!$J$2:$J$1001,ALGLIB_SSA_XAUUSD!$K$2:$K$1001,"",0)</f>
        <v>XAUUSD</v>
      </c>
      <c r="J252" t="str">
        <f>_xlfn.XLOOKUP($A252,ALGLIB_SSA_XAUUSD!$J$2:$J$1001,ALGLIB_SSA_XAUUSD!$L$2:$L$1001,"",0)</f>
        <v>M5</v>
      </c>
      <c r="K252">
        <f>_xlfn.XLOOKUP($A252,ALGLIB_SSA_XAUUSD!$J$2:$J$1001,ALGLIB_SSA_XAUUSD!$M$2:$M$1001,"",0)</f>
        <v>4694.03</v>
      </c>
      <c r="L252">
        <f>_xlfn.XLOOKUP($A252,ALGLIB_SSA_XAUUSD!$J$2:$J$1001,ALGLIB_SSA_XAUUSD!$N$2:$N$1001,"",0)</f>
        <v>4695.3877300000004</v>
      </c>
      <c r="M252">
        <f>_xlfn.XLOOKUP($A252,ALGLIB_SSA_XAUUSD!$J$2:$J$1001,ALGLIB_SSA_XAUUSD!$O$2:$O$1001,"",0)</f>
        <v>4694.28971</v>
      </c>
      <c r="N252">
        <f>_xlfn.XLOOKUP($A252,ALGLIB_SSA_XAUUSD!$J$2:$J$1001,ALGLIB_SSA_XAUUSD!$P$2:$P$1001,"",0)</f>
        <v>4697.6624899999997</v>
      </c>
      <c r="O252">
        <f>_xlfn.XLOOKUP($A252,ALGLIB_SSA_XAUUSD!$J$2:$J$1001,ALGLIB_SSA_XAUUSD!$Q$2:$Q$1001,"",0)</f>
        <v>4692.6085700000003</v>
      </c>
      <c r="R252">
        <f t="shared" si="86"/>
        <v>1775465400</v>
      </c>
      <c r="S252" t="str">
        <f t="shared" si="87"/>
        <v>XAUUSD</v>
      </c>
      <c r="T252" t="str">
        <f t="shared" si="87"/>
        <v>M5</v>
      </c>
      <c r="U252">
        <f t="shared" si="87"/>
        <v>4694.03</v>
      </c>
      <c r="V252">
        <f t="shared" si="88"/>
        <v>4690.4270966666663</v>
      </c>
      <c r="W252">
        <f t="shared" si="88"/>
        <v>4684.5652966666667</v>
      </c>
      <c r="X252">
        <f t="shared" si="89"/>
        <v>4695.3877300000004</v>
      </c>
      <c r="Y252">
        <f t="shared" si="89"/>
        <v>4694.28971</v>
      </c>
      <c r="Z252">
        <f t="shared" si="90"/>
        <v>4698.0097233333327</v>
      </c>
      <c r="AA252">
        <f t="shared" si="91"/>
        <v>4697.6624899999997</v>
      </c>
      <c r="AB252">
        <f t="shared" si="92"/>
        <v>4677.4137816666662</v>
      </c>
      <c r="AC252">
        <f t="shared" si="93"/>
        <v>4692.6085700000003</v>
      </c>
      <c r="AF252">
        <f t="shared" si="98"/>
        <v>1775465400</v>
      </c>
      <c r="AG252" t="str">
        <f t="shared" si="99"/>
        <v>XAUUSD</v>
      </c>
      <c r="AH252" t="str">
        <f t="shared" si="100"/>
        <v>M5</v>
      </c>
      <c r="AI252" s="19">
        <f t="shared" si="94"/>
        <v>4694.03</v>
      </c>
      <c r="AJ252" s="19">
        <f t="shared" si="95"/>
        <v>4690.4270966666663</v>
      </c>
      <c r="AK252" s="19">
        <f t="shared" si="96"/>
        <v>4684.5652966666667</v>
      </c>
      <c r="AL252" s="19">
        <f t="shared" si="101"/>
        <v>5.8617999999996755</v>
      </c>
      <c r="AM252" s="28" t="str">
        <f t="shared" si="97"/>
        <v>Bullish</v>
      </c>
      <c r="AN252" s="28" t="str">
        <f t="shared" si="102"/>
        <v>Bullish</v>
      </c>
      <c r="AO252">
        <f>IF(Z252&lt;&gt;"",Z252,"")</f>
        <v>4698.0097233333327</v>
      </c>
      <c r="AP252">
        <f>IF(AB252&lt;&gt;"",AB252,"")</f>
        <v>4677.4137816666662</v>
      </c>
      <c r="AQ252">
        <f t="shared" si="106"/>
        <v>11</v>
      </c>
      <c r="AR252" s="16">
        <f>IF(SLOPE($AO$230:$AO$241,$AQ$230:$AQ$241)&gt;0,MIN(3,ABS(SLOPE($AO$230:$AO$241,$AQ$230:$AQ$241))),IF(SLOPE($AO$230:$AO$241,$AQ$230:$AQ$241)&lt;-0.5,-0.5,0))</f>
        <v>0.54850749999999848</v>
      </c>
      <c r="AS252" s="16">
        <f>IF(SLOPE($AP$230:$AP$241,$AQ$230:$AQ$241)&lt;0,MAX(-3,-ABS(SLOPE($AP$230:$AP$241,$AQ$230:$AQ$241))),IF(SLOPE($AP$230:$AP$241,$AQ$230:$AQ$241)&gt;0.5,0.5,0))</f>
        <v>0.5</v>
      </c>
      <c r="AT252" s="22">
        <f>($AO$242+(AR252*(AQ252-1)))</f>
        <v>4700.3155649999999</v>
      </c>
      <c r="AU252" s="22">
        <f>($AP$242+(AS252*(AQ252-1)))</f>
        <v>4678.7260900000001</v>
      </c>
      <c r="AV252" s="18">
        <f>IF(AR252&gt;0,AT252+AR252,AT252)</f>
        <v>4700.8640724999996</v>
      </c>
      <c r="AW252" s="18">
        <f>IF(AS252&lt;0,AU252+AS252,AU252)</f>
        <v>4678.7260900000001</v>
      </c>
      <c r="AY252">
        <f t="shared" si="107"/>
        <v>2.854349166666907</v>
      </c>
      <c r="AZ252">
        <f t="shared" si="108"/>
        <v>1.3123083333339309</v>
      </c>
      <c r="BB252" s="19">
        <f t="shared" si="103"/>
        <v>1775465400</v>
      </c>
      <c r="BC252" s="19" t="str">
        <f t="shared" si="104"/>
        <v>XAUUSD</v>
      </c>
      <c r="BD252" s="19" t="str">
        <f t="shared" si="105"/>
        <v>M5</v>
      </c>
      <c r="BE252">
        <f>V252</f>
        <v>4690.4270966666663</v>
      </c>
      <c r="BF252">
        <f>W252</f>
        <v>4684.5652966666667</v>
      </c>
      <c r="BG252">
        <f>X252</f>
        <v>4695.3877300000004</v>
      </c>
      <c r="BH252">
        <f>Y252</f>
        <v>4694.28971</v>
      </c>
      <c r="BI252">
        <f t="shared" si="109"/>
        <v>4700.8640724999996</v>
      </c>
      <c r="BJ252">
        <f t="shared" si="110"/>
        <v>4678.7260900000001</v>
      </c>
    </row>
    <row r="253" spans="1:62" x14ac:dyDescent="0.55000000000000004">
      <c r="A253">
        <f>ALGLIB_SSA_XAUUSD!J253</f>
        <v>1775465700</v>
      </c>
      <c r="B253" t="str">
        <f>_xlfn.XLOOKUP($A253,ALGLIB_SSA_XAUUSD!$A$2:$A$1001,ALGLIB_SSA_XAUUSD!$B$2:$B$1001,"",0)</f>
        <v/>
      </c>
      <c r="C253" t="str">
        <f>_xlfn.XLOOKUP($A253,ALGLIB_SSA_XAUUSD!$A$2:$A$1001,ALGLIB_SSA_XAUUSD!$C$2:$C$1001,"",0)</f>
        <v/>
      </c>
      <c r="D253" s="1">
        <f>D242+(D254-D242)*11/12</f>
        <v>4693.8874999999998</v>
      </c>
      <c r="E253" s="1">
        <f>E242+(E254-E242)*11/12</f>
        <v>4690.6602083333337</v>
      </c>
      <c r="F253" s="1">
        <f>F242+(F254-F242)*11/12</f>
        <v>4685.0172983333332</v>
      </c>
      <c r="G253" s="1">
        <f>G242+(G254-G242)*11/12</f>
        <v>4698.3276466666666</v>
      </c>
      <c r="H253" s="1">
        <f>H242+(H254-H242)*11/12</f>
        <v>4677.7825508333335</v>
      </c>
      <c r="I253" t="str">
        <f>_xlfn.XLOOKUP($A253,ALGLIB_SSA_XAUUSD!$J$2:$J$1001,ALGLIB_SSA_XAUUSD!$K$2:$K$1001,"",0)</f>
        <v>XAUUSD</v>
      </c>
      <c r="J253" t="str">
        <f>_xlfn.XLOOKUP($A253,ALGLIB_SSA_XAUUSD!$J$2:$J$1001,ALGLIB_SSA_XAUUSD!$L$2:$L$1001,"",0)</f>
        <v>M5</v>
      </c>
      <c r="K253">
        <f>_xlfn.XLOOKUP($A253,ALGLIB_SSA_XAUUSD!$J$2:$J$1001,ALGLIB_SSA_XAUUSD!$M$2:$M$1001,"",0)</f>
        <v>4695.84</v>
      </c>
      <c r="L253">
        <f>_xlfn.XLOOKUP($A253,ALGLIB_SSA_XAUUSD!$J$2:$J$1001,ALGLIB_SSA_XAUUSD!$N$2:$N$1001,"",0)</f>
        <v>4696.7752499999997</v>
      </c>
      <c r="M253">
        <f>_xlfn.XLOOKUP($A253,ALGLIB_SSA_XAUUSD!$J$2:$J$1001,ALGLIB_SSA_XAUUSD!$O$2:$O$1001,"",0)</f>
        <v>4695.5324799999999</v>
      </c>
      <c r="N253">
        <f>_xlfn.XLOOKUP($A253,ALGLIB_SSA_XAUUSD!$J$2:$J$1001,ALGLIB_SSA_XAUUSD!$P$2:$P$1001,"",0)</f>
        <v>4699.2794100000001</v>
      </c>
      <c r="O253">
        <f>_xlfn.XLOOKUP($A253,ALGLIB_SSA_XAUUSD!$J$2:$J$1001,ALGLIB_SSA_XAUUSD!$Q$2:$Q$1001,"",0)</f>
        <v>4693.89437</v>
      </c>
      <c r="R253">
        <f t="shared" si="86"/>
        <v>1775465700</v>
      </c>
      <c r="S253" t="str">
        <f t="shared" si="87"/>
        <v>XAUUSD</v>
      </c>
      <c r="T253" t="str">
        <f t="shared" si="87"/>
        <v>M5</v>
      </c>
      <c r="U253">
        <f t="shared" si="87"/>
        <v>4695.84</v>
      </c>
      <c r="V253">
        <f t="shared" si="88"/>
        <v>4690.6602083333337</v>
      </c>
      <c r="W253">
        <f t="shared" si="88"/>
        <v>4685.0172983333332</v>
      </c>
      <c r="X253">
        <f t="shared" si="89"/>
        <v>4696.7752499999997</v>
      </c>
      <c r="Y253">
        <f t="shared" si="89"/>
        <v>4695.5324799999999</v>
      </c>
      <c r="Z253">
        <f t="shared" si="90"/>
        <v>4698.3276466666666</v>
      </c>
      <c r="AA253">
        <f t="shared" si="91"/>
        <v>4699.2794100000001</v>
      </c>
      <c r="AB253">
        <f t="shared" si="92"/>
        <v>4677.7825508333335</v>
      </c>
      <c r="AC253">
        <f t="shared" si="93"/>
        <v>4693.89437</v>
      </c>
      <c r="AF253">
        <f t="shared" si="98"/>
        <v>1775465700</v>
      </c>
      <c r="AG253" t="str">
        <f t="shared" si="99"/>
        <v>XAUUSD</v>
      </c>
      <c r="AH253" t="str">
        <f t="shared" si="100"/>
        <v>M5</v>
      </c>
      <c r="AI253" s="19">
        <f t="shared" si="94"/>
        <v>4695.84</v>
      </c>
      <c r="AJ253" s="19">
        <f t="shared" si="95"/>
        <v>4690.6602083333337</v>
      </c>
      <c r="AK253" s="19">
        <f t="shared" si="96"/>
        <v>4685.0172983333332</v>
      </c>
      <c r="AL253" s="19">
        <f t="shared" si="101"/>
        <v>5.6429100000004837</v>
      </c>
      <c r="AM253" s="28" t="str">
        <f t="shared" si="97"/>
        <v>Bullish</v>
      </c>
      <c r="AN253" s="28" t="str">
        <f t="shared" si="102"/>
        <v>Bullish</v>
      </c>
      <c r="AO253">
        <f>IF(Z253&lt;&gt;"",Z253,"")</f>
        <v>4698.3276466666666</v>
      </c>
      <c r="AP253">
        <f>IF(AB253&lt;&gt;"",AB253,"")</f>
        <v>4677.7825508333335</v>
      </c>
      <c r="AQ253">
        <f t="shared" si="106"/>
        <v>12</v>
      </c>
      <c r="AR253" s="16">
        <f>IF(SLOPE($AO$230:$AO$241,$AQ$230:$AQ$241)&gt;0,MIN(3,ABS(SLOPE($AO$230:$AO$241,$AQ$230:$AQ$241))),IF(SLOPE($AO$230:$AO$241,$AQ$230:$AQ$241)&lt;-0.5,-0.5,0))</f>
        <v>0.54850749999999848</v>
      </c>
      <c r="AS253" s="16">
        <f>IF(SLOPE($AP$230:$AP$241,$AQ$230:$AQ$241)&lt;0,MAX(-3,-ABS(SLOPE($AP$230:$AP$241,$AQ$230:$AQ$241))),IF(SLOPE($AP$230:$AP$241,$AQ$230:$AQ$241)&gt;0.5,0.5,0))</f>
        <v>0.5</v>
      </c>
      <c r="AT253" s="22">
        <f>($AO$242+(AR253*(AQ253-1)))</f>
        <v>4700.8640725000005</v>
      </c>
      <c r="AU253" s="22">
        <f>($AP$242+(AS253*(AQ253-1)))</f>
        <v>4679.2260900000001</v>
      </c>
      <c r="AV253" s="18">
        <f>IF(AR253&gt;0,AT253+AR253,AT253)</f>
        <v>4701.4125800000002</v>
      </c>
      <c r="AW253" s="18">
        <f>IF(AS253&lt;0,AU253+AS253,AU253)</f>
        <v>4679.2260900000001</v>
      </c>
      <c r="AY253">
        <f t="shared" si="107"/>
        <v>3.084933333333538</v>
      </c>
      <c r="AZ253">
        <f t="shared" si="108"/>
        <v>1.4435391666665964</v>
      </c>
      <c r="BB253" s="19">
        <f t="shared" si="103"/>
        <v>1775465700</v>
      </c>
      <c r="BC253" s="19" t="str">
        <f t="shared" si="104"/>
        <v>XAUUSD</v>
      </c>
      <c r="BD253" s="19" t="str">
        <f t="shared" si="105"/>
        <v>M5</v>
      </c>
      <c r="BE253">
        <f>V253</f>
        <v>4690.6602083333337</v>
      </c>
      <c r="BF253">
        <f>W253</f>
        <v>4685.0172983333332</v>
      </c>
      <c r="BG253">
        <f>X253</f>
        <v>4696.7752499999997</v>
      </c>
      <c r="BH253">
        <f>Y253</f>
        <v>4695.5324799999999</v>
      </c>
      <c r="BI253">
        <f t="shared" si="109"/>
        <v>4701.4125800000002</v>
      </c>
      <c r="BJ253">
        <f t="shared" si="110"/>
        <v>4679.2260900000001</v>
      </c>
    </row>
    <row r="254" spans="1:62" x14ac:dyDescent="0.55000000000000004">
      <c r="A254">
        <f>ALGLIB_SSA_XAUUSD!J254</f>
        <v>1775466000</v>
      </c>
      <c r="B254" t="str">
        <f>_xlfn.XLOOKUP($A254,ALGLIB_SSA_XAUUSD!$A$2:$A$1001,ALGLIB_SSA_XAUUSD!$B$2:$B$1001,"",0)</f>
        <v>XAUUSD</v>
      </c>
      <c r="C254" t="str">
        <f>_xlfn.XLOOKUP($A254,ALGLIB_SSA_XAUUSD!$A$2:$A$1001,ALGLIB_SSA_XAUUSD!$C$2:$C$1001,"",0)</f>
        <v>H1</v>
      </c>
      <c r="D254" s="2">
        <f>_xlfn.XLOOKUP($A254,ALGLIB_SSA_XAUUSD!$A$2:$A$1001,ALGLIB_SSA_XAUUSD!$D$2:$D$1001,"",0)</f>
        <v>4693.71</v>
      </c>
      <c r="E254" s="2">
        <f>_xlfn.XLOOKUP($A254,ALGLIB_SSA_XAUUSD!$A$2:$A$1001,ALGLIB_SSA_XAUUSD!$E$2:$E$1001,"",0)</f>
        <v>4690.8933200000001</v>
      </c>
      <c r="F254" s="2">
        <f>_xlfn.XLOOKUP($A254,ALGLIB_SSA_XAUUSD!$A$2:$A$1001,ALGLIB_SSA_XAUUSD!$F$2:$F$1001,"",0)</f>
        <v>4685.4692999999997</v>
      </c>
      <c r="G254" s="2">
        <f>_xlfn.XLOOKUP($A254,ALGLIB_SSA_XAUUSD!$A$2:$A$1001,ALGLIB_SSA_XAUUSD!$G$2:$G$1001,"",0)</f>
        <v>4698.6455699999997</v>
      </c>
      <c r="H254" s="2">
        <f>_xlfn.XLOOKUP($A254,ALGLIB_SSA_XAUUSD!$A$2:$A$1001,ALGLIB_SSA_XAUUSD!$H$2:$H$1001,"",0)</f>
        <v>4678.1513199999999</v>
      </c>
      <c r="I254" t="str">
        <f>_xlfn.XLOOKUP($A254,ALGLIB_SSA_XAUUSD!$J$2:$J$1001,ALGLIB_SSA_XAUUSD!$K$2:$K$1001,"",0)</f>
        <v>XAUUSD</v>
      </c>
      <c r="J254" t="str">
        <f>_xlfn.XLOOKUP($A254,ALGLIB_SSA_XAUUSD!$J$2:$J$1001,ALGLIB_SSA_XAUUSD!$L$2:$L$1001,"",0)</f>
        <v>M5</v>
      </c>
      <c r="K254">
        <f>_xlfn.XLOOKUP($A254,ALGLIB_SSA_XAUUSD!$J$2:$J$1001,ALGLIB_SSA_XAUUSD!$M$2:$M$1001,"",0)</f>
        <v>4698.93</v>
      </c>
      <c r="L254">
        <f>_xlfn.XLOOKUP($A254,ALGLIB_SSA_XAUUSD!$J$2:$J$1001,ALGLIB_SSA_XAUUSD!$N$2:$N$1001,"",0)</f>
        <v>4698.1577200000002</v>
      </c>
      <c r="M254">
        <f>_xlfn.XLOOKUP($A254,ALGLIB_SSA_XAUUSD!$J$2:$J$1001,ALGLIB_SSA_XAUUSD!$O$2:$O$1001,"",0)</f>
        <v>4696.8450999999995</v>
      </c>
      <c r="N254">
        <f>_xlfn.XLOOKUP($A254,ALGLIB_SSA_XAUUSD!$J$2:$J$1001,ALGLIB_SSA_XAUUSD!$P$2:$P$1001,"",0)</f>
        <v>4700.7673100000002</v>
      </c>
      <c r="O254">
        <f>_xlfn.XLOOKUP($A254,ALGLIB_SSA_XAUUSD!$J$2:$J$1001,ALGLIB_SSA_XAUUSD!$Q$2:$Q$1001,"",0)</f>
        <v>4695.23434</v>
      </c>
      <c r="R254">
        <f t="shared" si="86"/>
        <v>1775466000</v>
      </c>
      <c r="S254" t="str">
        <f t="shared" si="87"/>
        <v>XAUUSD</v>
      </c>
      <c r="T254" t="str">
        <f t="shared" si="87"/>
        <v>M5</v>
      </c>
      <c r="U254">
        <f t="shared" si="87"/>
        <v>4698.93</v>
      </c>
      <c r="V254">
        <f t="shared" si="88"/>
        <v>4690.8933200000001</v>
      </c>
      <c r="W254">
        <f t="shared" si="88"/>
        <v>4685.4692999999997</v>
      </c>
      <c r="X254">
        <f t="shared" si="89"/>
        <v>4698.1577200000002</v>
      </c>
      <c r="Y254">
        <f t="shared" si="89"/>
        <v>4696.8450999999995</v>
      </c>
      <c r="Z254">
        <f t="shared" si="90"/>
        <v>4698.6455699999997</v>
      </c>
      <c r="AA254">
        <f t="shared" si="91"/>
        <v>4700.7673100000002</v>
      </c>
      <c r="AB254">
        <f t="shared" si="92"/>
        <v>4678.1513199999999</v>
      </c>
      <c r="AC254">
        <f t="shared" si="93"/>
        <v>4695.23434</v>
      </c>
      <c r="AF254">
        <f t="shared" si="98"/>
        <v>1775466000</v>
      </c>
      <c r="AG254" t="str">
        <f t="shared" si="99"/>
        <v>XAUUSD</v>
      </c>
      <c r="AH254" t="str">
        <f t="shared" si="100"/>
        <v>M5</v>
      </c>
      <c r="AI254" s="19">
        <f t="shared" si="94"/>
        <v>4698.93</v>
      </c>
      <c r="AJ254" s="19">
        <f t="shared" si="95"/>
        <v>4690.8933200000001</v>
      </c>
      <c r="AK254" s="19">
        <f t="shared" si="96"/>
        <v>4685.4692999999997</v>
      </c>
      <c r="AL254" s="19">
        <f t="shared" si="101"/>
        <v>5.4240200000003824</v>
      </c>
      <c r="AM254" s="28" t="str">
        <f t="shared" si="97"/>
        <v>Bullish</v>
      </c>
      <c r="AN254" s="28" t="str">
        <f t="shared" si="102"/>
        <v>Bullish</v>
      </c>
      <c r="AO254">
        <f>IF(Z254&lt;&gt;"",Z254,"")</f>
        <v>4698.6455699999997</v>
      </c>
      <c r="AP254">
        <f>IF(AB254&lt;&gt;"",AB254,"")</f>
        <v>4678.1513199999999</v>
      </c>
      <c r="AQ254">
        <f t="shared" si="106"/>
        <v>1</v>
      </c>
      <c r="AR254" s="17">
        <f>IF(SLOPE($AO$242:$AO$253,$AQ$242:$AQ$253)&gt;0,MIN(3,ABS(SLOPE($AO$242:$AO$253,$AQ$242:$AQ$253))),IF(SLOPE($AO$242:$AO$253,$AQ$242:$AQ$253)&lt;-0.5,-0.5,0))</f>
        <v>0.31792333333329109</v>
      </c>
      <c r="AS254" s="17">
        <f>IF(SLOPE($AP$242:$AP$253,$AQ$242:$AQ$253)&lt;0,MAX(-3,-ABS(SLOPE($AP$242:$AP$253,$AQ$242:$AQ$253))),IF(SLOPE($AP$242:$AP$253,$AQ$242:$AQ$253)&gt;0.5,0.5,0))</f>
        <v>0</v>
      </c>
      <c r="AT254" s="10">
        <f>($AO$254+(AR254*(AQ254-1)))</f>
        <v>4698.6455699999997</v>
      </c>
      <c r="AU254" s="10">
        <f>($AP$254+(AS254*(AQ254-1)))</f>
        <v>4678.1513199999999</v>
      </c>
      <c r="AV254" s="18">
        <f>IF(AR254&gt;0,AT254+AR254,AT254)</f>
        <v>4698.9634933333327</v>
      </c>
      <c r="AW254" s="18">
        <f>IF(AS254&lt;0,AU254+AS254,AU254)</f>
        <v>4678.1513199999999</v>
      </c>
      <c r="AY254">
        <f t="shared" si="107"/>
        <v>0.31792333333305578</v>
      </c>
      <c r="AZ254">
        <f t="shared" si="108"/>
        <v>0</v>
      </c>
      <c r="BB254" s="19">
        <f t="shared" si="103"/>
        <v>1775466000</v>
      </c>
      <c r="BC254" s="19" t="str">
        <f t="shared" si="104"/>
        <v>XAUUSD</v>
      </c>
      <c r="BD254" s="19" t="str">
        <f t="shared" si="105"/>
        <v>M5</v>
      </c>
      <c r="BE254">
        <f>V254</f>
        <v>4690.8933200000001</v>
      </c>
      <c r="BF254">
        <f>W254</f>
        <v>4685.4692999999997</v>
      </c>
      <c r="BG254">
        <f>X254</f>
        <v>4698.1577200000002</v>
      </c>
      <c r="BH254">
        <f>Y254</f>
        <v>4696.8450999999995</v>
      </c>
      <c r="BI254">
        <f t="shared" si="109"/>
        <v>4698.9634933333327</v>
      </c>
      <c r="BJ254">
        <f t="shared" si="110"/>
        <v>4678.1513199999999</v>
      </c>
    </row>
    <row r="255" spans="1:62" x14ac:dyDescent="0.55000000000000004">
      <c r="A255">
        <f>ALGLIB_SSA_XAUUSD!J255</f>
        <v>1775466300</v>
      </c>
      <c r="B255" t="str">
        <f>_xlfn.XLOOKUP($A255,ALGLIB_SSA_XAUUSD!$A$2:$A$1001,ALGLIB_SSA_XAUUSD!$B$2:$B$1001,"",0)</f>
        <v/>
      </c>
      <c r="C255" t="str">
        <f>_xlfn.XLOOKUP($A255,ALGLIB_SSA_XAUUSD!$A$2:$A$1001,ALGLIB_SSA_XAUUSD!$C$2:$C$1001,"",0)</f>
        <v/>
      </c>
      <c r="D255" s="1">
        <f>D254+(D266-D254)*1/12</f>
        <v>4693.3858333333337</v>
      </c>
      <c r="E255" s="1">
        <f>E254+(E266-E254)*1/12</f>
        <v>4690.8399508333332</v>
      </c>
      <c r="F255" s="1">
        <f>F254+(F266-F254)*1/12</f>
        <v>4685.6686166666668</v>
      </c>
      <c r="G255" s="1">
        <f>G254+(G266-G254)*1/12</f>
        <v>4698.7102758333331</v>
      </c>
      <c r="H255" s="1">
        <f>H254+(H266-H254)*1/12</f>
        <v>4678.1641083333334</v>
      </c>
      <c r="I255" t="str">
        <f>_xlfn.XLOOKUP($A255,ALGLIB_SSA_XAUUSD!$J$2:$J$1001,ALGLIB_SSA_XAUUSD!$K$2:$K$1001,"",0)</f>
        <v>XAUUSD</v>
      </c>
      <c r="J255" t="str">
        <f>_xlfn.XLOOKUP($A255,ALGLIB_SSA_XAUUSD!$J$2:$J$1001,ALGLIB_SSA_XAUUSD!$L$2:$L$1001,"",0)</f>
        <v>M5</v>
      </c>
      <c r="K255">
        <f>_xlfn.XLOOKUP($A255,ALGLIB_SSA_XAUUSD!$J$2:$J$1001,ALGLIB_SSA_XAUUSD!$M$2:$M$1001,"",0)</f>
        <v>4699.1099999999997</v>
      </c>
      <c r="L255">
        <f>_xlfn.XLOOKUP($A255,ALGLIB_SSA_XAUUSD!$J$2:$J$1001,ALGLIB_SSA_XAUUSD!$N$2:$N$1001,"",0)</f>
        <v>4699.4322700000002</v>
      </c>
      <c r="M255">
        <f>_xlfn.XLOOKUP($A255,ALGLIB_SSA_XAUUSD!$J$2:$J$1001,ALGLIB_SSA_XAUUSD!$O$2:$O$1001,"",0)</f>
        <v>4698.1386899999998</v>
      </c>
      <c r="N255">
        <f>_xlfn.XLOOKUP($A255,ALGLIB_SSA_XAUUSD!$J$2:$J$1001,ALGLIB_SSA_XAUUSD!$P$2:$P$1001,"",0)</f>
        <v>4701.9471299999996</v>
      </c>
      <c r="O255">
        <f>_xlfn.XLOOKUP($A255,ALGLIB_SSA_XAUUSD!$J$2:$J$1001,ALGLIB_SSA_XAUUSD!$Q$2:$Q$1001,"",0)</f>
        <v>4696.5545499999998</v>
      </c>
      <c r="R255">
        <f t="shared" si="86"/>
        <v>1775466300</v>
      </c>
      <c r="S255" t="str">
        <f t="shared" si="87"/>
        <v>XAUUSD</v>
      </c>
      <c r="T255" t="str">
        <f t="shared" si="87"/>
        <v>M5</v>
      </c>
      <c r="U255">
        <f t="shared" si="87"/>
        <v>4699.1099999999997</v>
      </c>
      <c r="V255">
        <f t="shared" si="88"/>
        <v>4690.8399508333332</v>
      </c>
      <c r="W255">
        <f t="shared" si="88"/>
        <v>4685.6686166666668</v>
      </c>
      <c r="X255">
        <f t="shared" si="89"/>
        <v>4699.4322700000002</v>
      </c>
      <c r="Y255">
        <f t="shared" si="89"/>
        <v>4698.1386899999998</v>
      </c>
      <c r="Z255">
        <f t="shared" si="90"/>
        <v>4698.7102758333331</v>
      </c>
      <c r="AA255">
        <f t="shared" si="91"/>
        <v>4701.9471299999996</v>
      </c>
      <c r="AB255">
        <f t="shared" si="92"/>
        <v>4678.1641083333334</v>
      </c>
      <c r="AC255">
        <f t="shared" si="93"/>
        <v>4696.5545499999998</v>
      </c>
      <c r="AF255">
        <f t="shared" si="98"/>
        <v>1775466300</v>
      </c>
      <c r="AG255" t="str">
        <f t="shared" si="99"/>
        <v>XAUUSD</v>
      </c>
      <c r="AH255" t="str">
        <f t="shared" si="100"/>
        <v>M5</v>
      </c>
      <c r="AI255" s="19">
        <f t="shared" si="94"/>
        <v>4699.1099999999997</v>
      </c>
      <c r="AJ255" s="19">
        <f t="shared" si="95"/>
        <v>4690.8399508333332</v>
      </c>
      <c r="AK255" s="19">
        <f t="shared" si="96"/>
        <v>4685.6686166666668</v>
      </c>
      <c r="AL255" s="19">
        <f t="shared" si="101"/>
        <v>5.1713341666663837</v>
      </c>
      <c r="AM255" s="28" t="str">
        <f t="shared" si="97"/>
        <v>Bullish</v>
      </c>
      <c r="AN255" s="28" t="str">
        <f t="shared" si="102"/>
        <v>Bullish</v>
      </c>
      <c r="AO255">
        <f>IF(Z255&lt;&gt;"",Z255,"")</f>
        <v>4698.7102758333331</v>
      </c>
      <c r="AP255">
        <f>IF(AB255&lt;&gt;"",AB255,"")</f>
        <v>4678.1641083333334</v>
      </c>
      <c r="AQ255">
        <f t="shared" si="106"/>
        <v>2</v>
      </c>
      <c r="AR255" s="16">
        <f>IF(SLOPE($AO$242:$AO$253,$AQ$242:$AQ$253)&gt;0,MIN(3,ABS(SLOPE($AO$242:$AO$253,$AQ$242:$AQ$253))),IF(SLOPE($AO$242:$AO$253,$AQ$242:$AQ$253)&lt;-0.5,-0.5,0))</f>
        <v>0.31792333333329109</v>
      </c>
      <c r="AS255" s="16">
        <f>IF(SLOPE($AP$242:$AP$253,$AQ$242:$AQ$253)&lt;0,MAX(-3,-ABS(SLOPE($AP$242:$AP$253,$AQ$242:$AQ$253))),IF(SLOPE($AP$242:$AP$253,$AQ$242:$AQ$253)&gt;0.5,0.5,0))</f>
        <v>0</v>
      </c>
      <c r="AT255" s="22">
        <f>($AO$254+(AR255*(AQ255-1)))</f>
        <v>4698.9634933333327</v>
      </c>
      <c r="AU255" s="22">
        <f>($AP$254+(AS255*(AQ255-1)))</f>
        <v>4678.1513199999999</v>
      </c>
      <c r="AV255" s="18">
        <f>IF(AR255&gt;0,AT255+AR255,AT255)</f>
        <v>4699.2814166666658</v>
      </c>
      <c r="AW255" s="18">
        <f>IF(AS255&lt;0,AU255+AS255,AU255)</f>
        <v>4678.1513199999999</v>
      </c>
      <c r="AY255">
        <f t="shared" si="107"/>
        <v>0.57114083333271992</v>
      </c>
      <c r="AZ255">
        <f t="shared" si="108"/>
        <v>-1.2788333333446644E-2</v>
      </c>
      <c r="BB255" s="19">
        <f t="shared" si="103"/>
        <v>1775466300</v>
      </c>
      <c r="BC255" s="19" t="str">
        <f t="shared" si="104"/>
        <v>XAUUSD</v>
      </c>
      <c r="BD255" s="19" t="str">
        <f t="shared" si="105"/>
        <v>M5</v>
      </c>
      <c r="BE255">
        <f>V255</f>
        <v>4690.8399508333332</v>
      </c>
      <c r="BF255">
        <f>W255</f>
        <v>4685.6686166666668</v>
      </c>
      <c r="BG255">
        <f>X255</f>
        <v>4699.4322700000002</v>
      </c>
      <c r="BH255">
        <f>Y255</f>
        <v>4698.1386899999998</v>
      </c>
      <c r="BI255">
        <f t="shared" si="109"/>
        <v>4699.2814166666658</v>
      </c>
      <c r="BJ255">
        <f t="shared" si="110"/>
        <v>4678.1513199999999</v>
      </c>
    </row>
    <row r="256" spans="1:62" x14ac:dyDescent="0.55000000000000004">
      <c r="A256">
        <f>ALGLIB_SSA_XAUUSD!J256</f>
        <v>1775466600</v>
      </c>
      <c r="B256" t="str">
        <f>_xlfn.XLOOKUP($A256,ALGLIB_SSA_XAUUSD!$A$2:$A$1001,ALGLIB_SSA_XAUUSD!$B$2:$B$1001,"",0)</f>
        <v/>
      </c>
      <c r="C256" t="str">
        <f>_xlfn.XLOOKUP($A256,ALGLIB_SSA_XAUUSD!$A$2:$A$1001,ALGLIB_SSA_XAUUSD!$C$2:$C$1001,"",0)</f>
        <v/>
      </c>
      <c r="D256" s="1">
        <f>D254+(D266-D254)*2/12</f>
        <v>4693.0616666666665</v>
      </c>
      <c r="E256" s="1">
        <f>E254+(E266-E254)*2/12</f>
        <v>4690.7865816666672</v>
      </c>
      <c r="F256" s="1">
        <f>F254+(F266-F254)*2/12</f>
        <v>4685.867933333333</v>
      </c>
      <c r="G256" s="1">
        <f>G254+(G266-G254)*2/12</f>
        <v>4698.7749816666665</v>
      </c>
      <c r="H256" s="1">
        <f>H254+(H266-H254)*2/12</f>
        <v>4678.1768966666668</v>
      </c>
      <c r="I256" t="str">
        <f>_xlfn.XLOOKUP($A256,ALGLIB_SSA_XAUUSD!$J$2:$J$1001,ALGLIB_SSA_XAUUSD!$K$2:$K$1001,"",0)</f>
        <v>XAUUSD</v>
      </c>
      <c r="J256" t="str">
        <f>_xlfn.XLOOKUP($A256,ALGLIB_SSA_XAUUSD!$J$2:$J$1001,ALGLIB_SSA_XAUUSD!$L$2:$L$1001,"",0)</f>
        <v>M5</v>
      </c>
      <c r="K256">
        <f>_xlfn.XLOOKUP($A256,ALGLIB_SSA_XAUUSD!$J$2:$J$1001,ALGLIB_SSA_XAUUSD!$M$2:$M$1001,"",0)</f>
        <v>4701.22</v>
      </c>
      <c r="L256">
        <f>_xlfn.XLOOKUP($A256,ALGLIB_SSA_XAUUSD!$J$2:$J$1001,ALGLIB_SSA_XAUUSD!$N$2:$N$1001,"",0)</f>
        <v>4700.5935300000001</v>
      </c>
      <c r="M256">
        <f>_xlfn.XLOOKUP($A256,ALGLIB_SSA_XAUUSD!$J$2:$J$1001,ALGLIB_SSA_XAUUSD!$O$2:$O$1001,"",0)</f>
        <v>4699.3661099999999</v>
      </c>
      <c r="N256">
        <f>_xlfn.XLOOKUP($A256,ALGLIB_SSA_XAUUSD!$J$2:$J$1001,ALGLIB_SSA_XAUUSD!$P$2:$P$1001,"",0)</f>
        <v>4702.80789</v>
      </c>
      <c r="O256">
        <f>_xlfn.XLOOKUP($A256,ALGLIB_SSA_XAUUSD!$J$2:$J$1001,ALGLIB_SSA_XAUUSD!$Q$2:$Q$1001,"",0)</f>
        <v>4697.7913900000003</v>
      </c>
      <c r="R256">
        <f t="shared" si="86"/>
        <v>1775466600</v>
      </c>
      <c r="S256" t="str">
        <f t="shared" si="87"/>
        <v>XAUUSD</v>
      </c>
      <c r="T256" t="str">
        <f t="shared" si="87"/>
        <v>M5</v>
      </c>
      <c r="U256">
        <f t="shared" si="87"/>
        <v>4701.22</v>
      </c>
      <c r="V256">
        <f t="shared" si="88"/>
        <v>4690.7865816666672</v>
      </c>
      <c r="W256">
        <f t="shared" si="88"/>
        <v>4685.867933333333</v>
      </c>
      <c r="X256">
        <f t="shared" si="89"/>
        <v>4700.5935300000001</v>
      </c>
      <c r="Y256">
        <f t="shared" si="89"/>
        <v>4699.3661099999999</v>
      </c>
      <c r="Z256">
        <f t="shared" si="90"/>
        <v>4698.7749816666665</v>
      </c>
      <c r="AA256">
        <f t="shared" si="91"/>
        <v>4702.80789</v>
      </c>
      <c r="AB256">
        <f t="shared" si="92"/>
        <v>4678.1768966666668</v>
      </c>
      <c r="AC256">
        <f t="shared" si="93"/>
        <v>4697.7913900000003</v>
      </c>
      <c r="AF256">
        <f t="shared" si="98"/>
        <v>1775466600</v>
      </c>
      <c r="AG256" t="str">
        <f t="shared" si="99"/>
        <v>XAUUSD</v>
      </c>
      <c r="AH256" t="str">
        <f t="shared" si="100"/>
        <v>M5</v>
      </c>
      <c r="AI256" s="19">
        <f t="shared" si="94"/>
        <v>4701.22</v>
      </c>
      <c r="AJ256" s="19">
        <f t="shared" si="95"/>
        <v>4690.7865816666672</v>
      </c>
      <c r="AK256" s="19">
        <f t="shared" si="96"/>
        <v>4685.867933333333</v>
      </c>
      <c r="AL256" s="19">
        <f t="shared" si="101"/>
        <v>4.9186483333342039</v>
      </c>
      <c r="AM256" s="28" t="str">
        <f t="shared" si="97"/>
        <v>Bullish</v>
      </c>
      <c r="AN256" s="28" t="str">
        <f t="shared" si="102"/>
        <v>Bullish</v>
      </c>
      <c r="AO256">
        <f>IF(Z256&lt;&gt;"",Z256,"")</f>
        <v>4698.7749816666665</v>
      </c>
      <c r="AP256">
        <f>IF(AB256&lt;&gt;"",AB256,"")</f>
        <v>4678.1768966666668</v>
      </c>
      <c r="AQ256">
        <f t="shared" si="106"/>
        <v>3</v>
      </c>
      <c r="AR256" s="16">
        <f>IF(SLOPE($AO$242:$AO$253,$AQ$242:$AQ$253)&gt;0,MIN(3,ABS(SLOPE($AO$242:$AO$253,$AQ$242:$AQ$253))),IF(SLOPE($AO$242:$AO$253,$AQ$242:$AQ$253)&lt;-0.5,-0.5,0))</f>
        <v>0.31792333333329109</v>
      </c>
      <c r="AS256" s="16">
        <f>IF(SLOPE($AP$242:$AP$253,$AQ$242:$AQ$253)&lt;0,MAX(-3,-ABS(SLOPE($AP$242:$AP$253,$AQ$242:$AQ$253))),IF(SLOPE($AP$242:$AP$253,$AQ$242:$AQ$253)&gt;0.5,0.5,0))</f>
        <v>0</v>
      </c>
      <c r="AT256" s="22">
        <f>($AO$254+(AR256*(AQ256-1)))</f>
        <v>4699.2814166666667</v>
      </c>
      <c r="AU256" s="22">
        <f>($AP$254+(AS256*(AQ256-1)))</f>
        <v>4678.1513199999999</v>
      </c>
      <c r="AV256" s="18">
        <f>IF(AR256&gt;0,AT256+AR256,AT256)</f>
        <v>4699.5993399999998</v>
      </c>
      <c r="AW256" s="18">
        <f>IF(AS256&lt;0,AU256+AS256,AU256)</f>
        <v>4678.1513199999999</v>
      </c>
      <c r="AY256">
        <f t="shared" si="107"/>
        <v>0.82435833333329356</v>
      </c>
      <c r="AZ256">
        <f t="shared" si="108"/>
        <v>-2.5576666666893288E-2</v>
      </c>
      <c r="BB256" s="19">
        <f t="shared" si="103"/>
        <v>1775466600</v>
      </c>
      <c r="BC256" s="19" t="str">
        <f t="shared" si="104"/>
        <v>XAUUSD</v>
      </c>
      <c r="BD256" s="19" t="str">
        <f t="shared" si="105"/>
        <v>M5</v>
      </c>
      <c r="BE256">
        <f>V256</f>
        <v>4690.7865816666672</v>
      </c>
      <c r="BF256">
        <f>W256</f>
        <v>4685.867933333333</v>
      </c>
      <c r="BG256">
        <f>X256</f>
        <v>4700.5935300000001</v>
      </c>
      <c r="BH256">
        <f>Y256</f>
        <v>4699.3661099999999</v>
      </c>
      <c r="BI256">
        <f t="shared" si="109"/>
        <v>4699.5993399999998</v>
      </c>
      <c r="BJ256">
        <f t="shared" si="110"/>
        <v>4678.1513199999999</v>
      </c>
    </row>
    <row r="257" spans="1:62" x14ac:dyDescent="0.55000000000000004">
      <c r="A257">
        <f>ALGLIB_SSA_XAUUSD!J257</f>
        <v>1775466900</v>
      </c>
      <c r="B257" t="str">
        <f>_xlfn.XLOOKUP($A257,ALGLIB_SSA_XAUUSD!$A$2:$A$1001,ALGLIB_SSA_XAUUSD!$B$2:$B$1001,"",0)</f>
        <v/>
      </c>
      <c r="C257" t="str">
        <f>_xlfn.XLOOKUP($A257,ALGLIB_SSA_XAUUSD!$A$2:$A$1001,ALGLIB_SSA_XAUUSD!$C$2:$C$1001,"",0)</f>
        <v/>
      </c>
      <c r="D257" s="1">
        <f>D254+(D266-D254)*3/12</f>
        <v>4692.7375000000002</v>
      </c>
      <c r="E257" s="1">
        <f>E254+(E266-E254)*3/12</f>
        <v>4690.7332125000003</v>
      </c>
      <c r="F257" s="1">
        <f>F254+(F266-F254)*3/12</f>
        <v>4686.0672500000001</v>
      </c>
      <c r="G257" s="1">
        <f>G254+(G266-G254)*3/12</f>
        <v>4698.8396874999999</v>
      </c>
      <c r="H257" s="1">
        <f>H254+(H266-H254)*3/12</f>
        <v>4678.1896850000003</v>
      </c>
      <c r="I257" t="str">
        <f>_xlfn.XLOOKUP($A257,ALGLIB_SSA_XAUUSD!$J$2:$J$1001,ALGLIB_SSA_XAUUSD!$K$2:$K$1001,"",0)</f>
        <v>XAUUSD</v>
      </c>
      <c r="J257" t="str">
        <f>_xlfn.XLOOKUP($A257,ALGLIB_SSA_XAUUSD!$J$2:$J$1001,ALGLIB_SSA_XAUUSD!$L$2:$L$1001,"",0)</f>
        <v>M5</v>
      </c>
      <c r="K257">
        <f>_xlfn.XLOOKUP($A257,ALGLIB_SSA_XAUUSD!$J$2:$J$1001,ALGLIB_SSA_XAUUSD!$M$2:$M$1001,"",0)</f>
        <v>4700.28</v>
      </c>
      <c r="L257">
        <f>_xlfn.XLOOKUP($A257,ALGLIB_SSA_XAUUSD!$J$2:$J$1001,ALGLIB_SSA_XAUUSD!$N$2:$N$1001,"",0)</f>
        <v>4701.5826100000004</v>
      </c>
      <c r="M257">
        <f>_xlfn.XLOOKUP($A257,ALGLIB_SSA_XAUUSD!$J$2:$J$1001,ALGLIB_SSA_XAUUSD!$O$2:$O$1001,"",0)</f>
        <v>4700.4743600000002</v>
      </c>
      <c r="N257">
        <f>_xlfn.XLOOKUP($A257,ALGLIB_SSA_XAUUSD!$J$2:$J$1001,ALGLIB_SSA_XAUUSD!$P$2:$P$1001,"",0)</f>
        <v>4703.4660999999996</v>
      </c>
      <c r="O257">
        <f>_xlfn.XLOOKUP($A257,ALGLIB_SSA_XAUUSD!$J$2:$J$1001,ALGLIB_SSA_XAUUSD!$Q$2:$Q$1001,"",0)</f>
        <v>4698.9319500000001</v>
      </c>
      <c r="R257">
        <f t="shared" si="86"/>
        <v>1775466900</v>
      </c>
      <c r="S257" t="str">
        <f t="shared" si="87"/>
        <v>XAUUSD</v>
      </c>
      <c r="T257" t="str">
        <f t="shared" si="87"/>
        <v>M5</v>
      </c>
      <c r="U257">
        <f t="shared" si="87"/>
        <v>4700.28</v>
      </c>
      <c r="V257">
        <f t="shared" si="88"/>
        <v>4690.7332125000003</v>
      </c>
      <c r="W257">
        <f t="shared" si="88"/>
        <v>4686.0672500000001</v>
      </c>
      <c r="X257">
        <f t="shared" si="89"/>
        <v>4701.5826100000004</v>
      </c>
      <c r="Y257">
        <f t="shared" si="89"/>
        <v>4700.4743600000002</v>
      </c>
      <c r="Z257">
        <f t="shared" si="90"/>
        <v>4698.8396874999999</v>
      </c>
      <c r="AA257">
        <f t="shared" si="91"/>
        <v>4703.4660999999996</v>
      </c>
      <c r="AB257">
        <f t="shared" si="92"/>
        <v>4678.1896850000003</v>
      </c>
      <c r="AC257">
        <f t="shared" si="93"/>
        <v>4698.9319500000001</v>
      </c>
      <c r="AF257">
        <f t="shared" si="98"/>
        <v>1775466900</v>
      </c>
      <c r="AG257" t="str">
        <f t="shared" si="99"/>
        <v>XAUUSD</v>
      </c>
      <c r="AH257" t="str">
        <f t="shared" si="100"/>
        <v>M5</v>
      </c>
      <c r="AI257" s="19">
        <f t="shared" si="94"/>
        <v>4700.28</v>
      </c>
      <c r="AJ257" s="19">
        <f t="shared" si="95"/>
        <v>4690.7332125000003</v>
      </c>
      <c r="AK257" s="19">
        <f t="shared" si="96"/>
        <v>4686.0672500000001</v>
      </c>
      <c r="AL257" s="19">
        <f t="shared" si="101"/>
        <v>4.6659625000002052</v>
      </c>
      <c r="AM257" s="28" t="str">
        <f t="shared" si="97"/>
        <v>Bullish</v>
      </c>
      <c r="AN257" s="28" t="str">
        <f t="shared" si="102"/>
        <v>Bullish</v>
      </c>
      <c r="AO257">
        <f>IF(Z257&lt;&gt;"",Z257,"")</f>
        <v>4698.8396874999999</v>
      </c>
      <c r="AP257">
        <f>IF(AB257&lt;&gt;"",AB257,"")</f>
        <v>4678.1896850000003</v>
      </c>
      <c r="AQ257">
        <f t="shared" si="106"/>
        <v>4</v>
      </c>
      <c r="AR257" s="16">
        <f>IF(SLOPE($AO$242:$AO$253,$AQ$242:$AQ$253)&gt;0,MIN(3,ABS(SLOPE($AO$242:$AO$253,$AQ$242:$AQ$253))),IF(SLOPE($AO$242:$AO$253,$AQ$242:$AQ$253)&lt;-0.5,-0.5,0))</f>
        <v>0.31792333333329109</v>
      </c>
      <c r="AS257" s="16">
        <f>IF(SLOPE($AP$242:$AP$253,$AQ$242:$AQ$253)&lt;0,MAX(-3,-ABS(SLOPE($AP$242:$AP$253,$AQ$242:$AQ$253))),IF(SLOPE($AP$242:$AP$253,$AQ$242:$AQ$253)&gt;0.5,0.5,0))</f>
        <v>0</v>
      </c>
      <c r="AT257" s="22">
        <f>($AO$254+(AR257*(AQ257-1)))</f>
        <v>4699.5993399999998</v>
      </c>
      <c r="AU257" s="22">
        <f>($AP$254+(AS257*(AQ257-1)))</f>
        <v>4678.1513199999999</v>
      </c>
      <c r="AV257" s="18">
        <f>IF(AR257&gt;0,AT257+AR257,AT257)</f>
        <v>4699.9172633333328</v>
      </c>
      <c r="AW257" s="18">
        <f>IF(AS257&lt;0,AU257+AS257,AU257)</f>
        <v>4678.1513199999999</v>
      </c>
      <c r="AY257">
        <f t="shared" si="107"/>
        <v>1.0775758333329577</v>
      </c>
      <c r="AZ257">
        <f t="shared" si="108"/>
        <v>-3.8365000000339933E-2</v>
      </c>
      <c r="BB257" s="19">
        <f t="shared" si="103"/>
        <v>1775466900</v>
      </c>
      <c r="BC257" s="19" t="str">
        <f t="shared" si="104"/>
        <v>XAUUSD</v>
      </c>
      <c r="BD257" s="19" t="str">
        <f t="shared" si="105"/>
        <v>M5</v>
      </c>
      <c r="BE257">
        <f>V257</f>
        <v>4690.7332125000003</v>
      </c>
      <c r="BF257">
        <f>W257</f>
        <v>4686.0672500000001</v>
      </c>
      <c r="BG257">
        <f>X257</f>
        <v>4701.5826100000004</v>
      </c>
      <c r="BH257">
        <f>Y257</f>
        <v>4700.4743600000002</v>
      </c>
      <c r="BI257">
        <f t="shared" si="109"/>
        <v>4699.9172633333328</v>
      </c>
      <c r="BJ257">
        <f t="shared" si="110"/>
        <v>4678.1513199999999</v>
      </c>
    </row>
    <row r="258" spans="1:62" x14ac:dyDescent="0.55000000000000004">
      <c r="A258">
        <f>ALGLIB_SSA_XAUUSD!J258</f>
        <v>1775467200</v>
      </c>
      <c r="B258" t="str">
        <f>_xlfn.XLOOKUP($A258,ALGLIB_SSA_XAUUSD!$A$2:$A$1001,ALGLIB_SSA_XAUUSD!$B$2:$B$1001,"",0)</f>
        <v/>
      </c>
      <c r="C258" t="str">
        <f>_xlfn.XLOOKUP($A258,ALGLIB_SSA_XAUUSD!$A$2:$A$1001,ALGLIB_SSA_XAUUSD!$C$2:$C$1001,"",0)</f>
        <v/>
      </c>
      <c r="D258" s="1">
        <f>D254+(D266-D254)*4/12</f>
        <v>4692.413333333333</v>
      </c>
      <c r="E258" s="1">
        <f>E254+(E266-E254)*4/12</f>
        <v>4690.6798433333333</v>
      </c>
      <c r="F258" s="1">
        <f>F254+(F266-F254)*4/12</f>
        <v>4686.2665666666662</v>
      </c>
      <c r="G258" s="1">
        <f>G254+(G266-G254)*4/12</f>
        <v>4698.9043933333332</v>
      </c>
      <c r="H258" s="1">
        <f>H254+(H266-H254)*4/12</f>
        <v>4678.2024733333337</v>
      </c>
      <c r="I258" t="str">
        <f>_xlfn.XLOOKUP($A258,ALGLIB_SSA_XAUUSD!$J$2:$J$1001,ALGLIB_SSA_XAUUSD!$K$2:$K$1001,"",0)</f>
        <v>XAUUSD</v>
      </c>
      <c r="J258" t="str">
        <f>_xlfn.XLOOKUP($A258,ALGLIB_SSA_XAUUSD!$J$2:$J$1001,ALGLIB_SSA_XAUUSD!$L$2:$L$1001,"",0)</f>
        <v>M5</v>
      </c>
      <c r="K258">
        <f>_xlfn.XLOOKUP($A258,ALGLIB_SSA_XAUUSD!$J$2:$J$1001,ALGLIB_SSA_XAUUSD!$M$2:$M$1001,"",0)</f>
        <v>4701.45</v>
      </c>
      <c r="L258">
        <f>_xlfn.XLOOKUP($A258,ALGLIB_SSA_XAUUSD!$J$2:$J$1001,ALGLIB_SSA_XAUUSD!$N$2:$N$1001,"",0)</f>
        <v>4702.3832499999999</v>
      </c>
      <c r="M258">
        <f>_xlfn.XLOOKUP($A258,ALGLIB_SSA_XAUUSD!$J$2:$J$1001,ALGLIB_SSA_XAUUSD!$O$2:$O$1001,"",0)</f>
        <v>4701.4287999999997</v>
      </c>
      <c r="N258">
        <f>_xlfn.XLOOKUP($A258,ALGLIB_SSA_XAUUSD!$J$2:$J$1001,ALGLIB_SSA_XAUUSD!$P$2:$P$1001,"",0)</f>
        <v>4703.9592899999998</v>
      </c>
      <c r="O258">
        <f>_xlfn.XLOOKUP($A258,ALGLIB_SSA_XAUUSD!$J$2:$J$1001,ALGLIB_SSA_XAUUSD!$Q$2:$Q$1001,"",0)</f>
        <v>4699.8869500000001</v>
      </c>
      <c r="R258">
        <f t="shared" si="86"/>
        <v>1775467200</v>
      </c>
      <c r="S258" t="str">
        <f t="shared" si="87"/>
        <v>XAUUSD</v>
      </c>
      <c r="T258" t="str">
        <f t="shared" si="87"/>
        <v>M5</v>
      </c>
      <c r="U258">
        <f t="shared" si="87"/>
        <v>4701.45</v>
      </c>
      <c r="V258">
        <f t="shared" si="88"/>
        <v>4690.6798433333333</v>
      </c>
      <c r="W258">
        <f t="shared" si="88"/>
        <v>4686.2665666666662</v>
      </c>
      <c r="X258">
        <f t="shared" si="89"/>
        <v>4702.3832499999999</v>
      </c>
      <c r="Y258">
        <f t="shared" si="89"/>
        <v>4701.4287999999997</v>
      </c>
      <c r="Z258">
        <f t="shared" si="90"/>
        <v>4698.9043933333332</v>
      </c>
      <c r="AA258">
        <f t="shared" si="91"/>
        <v>4703.9592899999998</v>
      </c>
      <c r="AB258">
        <f t="shared" si="92"/>
        <v>4678.2024733333337</v>
      </c>
      <c r="AC258">
        <f t="shared" si="93"/>
        <v>4699.8869500000001</v>
      </c>
      <c r="AF258">
        <f t="shared" si="98"/>
        <v>1775467200</v>
      </c>
      <c r="AG258" t="str">
        <f t="shared" si="99"/>
        <v>XAUUSD</v>
      </c>
      <c r="AH258" t="str">
        <f t="shared" si="100"/>
        <v>M5</v>
      </c>
      <c r="AI258" s="19">
        <f t="shared" si="94"/>
        <v>4701.45</v>
      </c>
      <c r="AJ258" s="19">
        <f t="shared" si="95"/>
        <v>4690.6798433333333</v>
      </c>
      <c r="AK258" s="19">
        <f t="shared" si="96"/>
        <v>4686.2665666666662</v>
      </c>
      <c r="AL258" s="19">
        <f t="shared" si="101"/>
        <v>4.4132766666671159</v>
      </c>
      <c r="AM258" s="28" t="str">
        <f t="shared" si="97"/>
        <v>Bullish</v>
      </c>
      <c r="AN258" s="28" t="str">
        <f t="shared" si="102"/>
        <v>Bullish</v>
      </c>
      <c r="AO258">
        <f>IF(Z258&lt;&gt;"",Z258,"")</f>
        <v>4698.9043933333332</v>
      </c>
      <c r="AP258">
        <f>IF(AB258&lt;&gt;"",AB258,"")</f>
        <v>4678.2024733333337</v>
      </c>
      <c r="AQ258">
        <f t="shared" si="106"/>
        <v>5</v>
      </c>
      <c r="AR258" s="16">
        <f>IF(SLOPE($AO$242:$AO$253,$AQ$242:$AQ$253)&gt;0,MIN(3,ABS(SLOPE($AO$242:$AO$253,$AQ$242:$AQ$253))),IF(SLOPE($AO$242:$AO$253,$AQ$242:$AQ$253)&lt;-0.5,-0.5,0))</f>
        <v>0.31792333333329109</v>
      </c>
      <c r="AS258" s="16">
        <f>IF(SLOPE($AP$242:$AP$253,$AQ$242:$AQ$253)&lt;0,MAX(-3,-ABS(SLOPE($AP$242:$AP$253,$AQ$242:$AQ$253))),IF(SLOPE($AP$242:$AP$253,$AQ$242:$AQ$253)&gt;0.5,0.5,0))</f>
        <v>0</v>
      </c>
      <c r="AT258" s="22">
        <f>($AO$254+(AR258*(AQ258-1)))</f>
        <v>4699.9172633333328</v>
      </c>
      <c r="AU258" s="22">
        <f>($AP$254+(AS258*(AQ258-1)))</f>
        <v>4678.1513199999999</v>
      </c>
      <c r="AV258" s="18">
        <f>IF(AR258&gt;0,AT258+AR258,AT258)</f>
        <v>4700.2351866666659</v>
      </c>
      <c r="AW258" s="18">
        <f>IF(AS258&lt;0,AU258+AS258,AU258)</f>
        <v>4678.1513199999999</v>
      </c>
      <c r="AY258">
        <f t="shared" si="107"/>
        <v>1.3307933333326218</v>
      </c>
      <c r="AZ258">
        <f t="shared" si="108"/>
        <v>-5.1153333333786577E-2</v>
      </c>
      <c r="BB258" s="19">
        <f t="shared" si="103"/>
        <v>1775467200</v>
      </c>
      <c r="BC258" s="19" t="str">
        <f t="shared" si="104"/>
        <v>XAUUSD</v>
      </c>
      <c r="BD258" s="19" t="str">
        <f t="shared" si="105"/>
        <v>M5</v>
      </c>
      <c r="BE258">
        <f>V258</f>
        <v>4690.6798433333333</v>
      </c>
      <c r="BF258">
        <f>W258</f>
        <v>4686.2665666666662</v>
      </c>
      <c r="BG258">
        <f>X258</f>
        <v>4702.3832499999999</v>
      </c>
      <c r="BH258">
        <f>Y258</f>
        <v>4701.4287999999997</v>
      </c>
      <c r="BI258">
        <f t="shared" si="109"/>
        <v>4700.2351866666659</v>
      </c>
      <c r="BJ258">
        <f t="shared" si="110"/>
        <v>4678.1513199999999</v>
      </c>
    </row>
    <row r="259" spans="1:62" x14ac:dyDescent="0.55000000000000004">
      <c r="A259">
        <f>ALGLIB_SSA_XAUUSD!J259</f>
        <v>1775467500</v>
      </c>
      <c r="B259" t="str">
        <f>_xlfn.XLOOKUP($A259,ALGLIB_SSA_XAUUSD!$A$2:$A$1001,ALGLIB_SSA_XAUUSD!$B$2:$B$1001,"",0)</f>
        <v/>
      </c>
      <c r="C259" t="str">
        <f>_xlfn.XLOOKUP($A259,ALGLIB_SSA_XAUUSD!$A$2:$A$1001,ALGLIB_SSA_XAUUSD!$C$2:$C$1001,"",0)</f>
        <v/>
      </c>
      <c r="D259" s="1">
        <f>D254+(D266-D254)*5/12</f>
        <v>4692.0891666666666</v>
      </c>
      <c r="E259" s="1">
        <f>E254+(E266-E254)*5/12</f>
        <v>4690.6264741666664</v>
      </c>
      <c r="F259" s="1">
        <f>F254+(F266-F254)*5/12</f>
        <v>4686.4658833333333</v>
      </c>
      <c r="G259" s="1">
        <f>G254+(G266-G254)*5/12</f>
        <v>4698.9690991666666</v>
      </c>
      <c r="H259" s="1">
        <f>H254+(H266-H254)*5/12</f>
        <v>4678.2152616666672</v>
      </c>
      <c r="I259" t="str">
        <f>_xlfn.XLOOKUP($A259,ALGLIB_SSA_XAUUSD!$J$2:$J$1001,ALGLIB_SSA_XAUUSD!$K$2:$K$1001,"",0)</f>
        <v>XAUUSD</v>
      </c>
      <c r="J259" t="str">
        <f>_xlfn.XLOOKUP($A259,ALGLIB_SSA_XAUUSD!$J$2:$J$1001,ALGLIB_SSA_XAUUSD!$L$2:$L$1001,"",0)</f>
        <v>M5</v>
      </c>
      <c r="K259">
        <f>_xlfn.XLOOKUP($A259,ALGLIB_SSA_XAUUSD!$J$2:$J$1001,ALGLIB_SSA_XAUUSD!$M$2:$M$1001,"",0)</f>
        <v>4702.7</v>
      </c>
      <c r="L259">
        <f>_xlfn.XLOOKUP($A259,ALGLIB_SSA_XAUUSD!$J$2:$J$1001,ALGLIB_SSA_XAUUSD!$N$2:$N$1001,"",0)</f>
        <v>4702.8756899999998</v>
      </c>
      <c r="M259">
        <f>_xlfn.XLOOKUP($A259,ALGLIB_SSA_XAUUSD!$J$2:$J$1001,ALGLIB_SSA_XAUUSD!$O$2:$O$1001,"",0)</f>
        <v>4702.1522500000001</v>
      </c>
      <c r="N259">
        <f>_xlfn.XLOOKUP($A259,ALGLIB_SSA_XAUUSD!$J$2:$J$1001,ALGLIB_SSA_XAUUSD!$P$2:$P$1001,"",0)</f>
        <v>4704.3212599999997</v>
      </c>
      <c r="O259">
        <f>_xlfn.XLOOKUP($A259,ALGLIB_SSA_XAUUSD!$J$2:$J$1001,ALGLIB_SSA_XAUUSD!$Q$2:$Q$1001,"",0)</f>
        <v>4700.5789699999996</v>
      </c>
      <c r="R259">
        <f t="shared" ref="R259:R322" si="111">A259</f>
        <v>1775467500</v>
      </c>
      <c r="S259" t="str">
        <f t="shared" ref="S259:U322" si="112">I259</f>
        <v>XAUUSD</v>
      </c>
      <c r="T259" t="str">
        <f t="shared" si="112"/>
        <v>M5</v>
      </c>
      <c r="U259">
        <f t="shared" si="112"/>
        <v>4702.7</v>
      </c>
      <c r="V259">
        <f t="shared" ref="V259:W322" si="113">E259</f>
        <v>4690.6264741666664</v>
      </c>
      <c r="W259">
        <f t="shared" si="113"/>
        <v>4686.4658833333333</v>
      </c>
      <c r="X259">
        <f t="shared" ref="X259:Y322" si="114">L259</f>
        <v>4702.8756899999998</v>
      </c>
      <c r="Y259">
        <f t="shared" si="114"/>
        <v>4702.1522500000001</v>
      </c>
      <c r="Z259">
        <f t="shared" ref="Z259:Z322" si="115">G259</f>
        <v>4698.9690991666666</v>
      </c>
      <c r="AA259">
        <f t="shared" ref="AA259:AA322" si="116">N259</f>
        <v>4704.3212599999997</v>
      </c>
      <c r="AB259">
        <f t="shared" ref="AB259:AB322" si="117">H259</f>
        <v>4678.2152616666672</v>
      </c>
      <c r="AC259">
        <f t="shared" ref="AC259:AC322" si="118">O259</f>
        <v>4700.5789699999996</v>
      </c>
      <c r="AF259">
        <f t="shared" si="98"/>
        <v>1775467500</v>
      </c>
      <c r="AG259" t="str">
        <f t="shared" si="99"/>
        <v>XAUUSD</v>
      </c>
      <c r="AH259" t="str">
        <f t="shared" si="100"/>
        <v>M5</v>
      </c>
      <c r="AI259" s="19">
        <f t="shared" ref="AI259:AI322" si="119">IF(U259&lt;&gt;"",U259,"")</f>
        <v>4702.7</v>
      </c>
      <c r="AJ259" s="19">
        <f t="shared" ref="AJ259:AJ322" si="120">IF(V259&lt;&gt;"",V259,"")</f>
        <v>4690.6264741666664</v>
      </c>
      <c r="AK259" s="19">
        <f t="shared" ref="AK259:AK322" si="121">IF(W259&lt;&gt;"",W259,"")</f>
        <v>4686.4658833333333</v>
      </c>
      <c r="AL259" s="19">
        <f t="shared" si="101"/>
        <v>4.1605908333331172</v>
      </c>
      <c r="AM259" s="28" t="str">
        <f t="shared" ref="AM259:AM322" si="122">IF(AL259="","",IF(AL259&gt;0,"Bullish","Bearish"))</f>
        <v>Bullish</v>
      </c>
      <c r="AN259" s="28" t="str">
        <f t="shared" si="102"/>
        <v>Bullish</v>
      </c>
      <c r="AO259">
        <f>IF(Z259&lt;&gt;"",Z259,"")</f>
        <v>4698.9690991666666</v>
      </c>
      <c r="AP259">
        <f>IF(AB259&lt;&gt;"",AB259,"")</f>
        <v>4678.2152616666672</v>
      </c>
      <c r="AQ259">
        <f t="shared" si="106"/>
        <v>6</v>
      </c>
      <c r="AR259" s="16">
        <f>IF(SLOPE($AO$242:$AO$253,$AQ$242:$AQ$253)&gt;0,MIN(3,ABS(SLOPE($AO$242:$AO$253,$AQ$242:$AQ$253))),IF(SLOPE($AO$242:$AO$253,$AQ$242:$AQ$253)&lt;-0.5,-0.5,0))</f>
        <v>0.31792333333329109</v>
      </c>
      <c r="AS259" s="16">
        <f>IF(SLOPE($AP$242:$AP$253,$AQ$242:$AQ$253)&lt;0,MAX(-3,-ABS(SLOPE($AP$242:$AP$253,$AQ$242:$AQ$253))),IF(SLOPE($AP$242:$AP$253,$AQ$242:$AQ$253)&gt;0.5,0.5,0))</f>
        <v>0</v>
      </c>
      <c r="AT259" s="22">
        <f>($AO$254+(AR259*(AQ259-1)))</f>
        <v>4700.2351866666659</v>
      </c>
      <c r="AU259" s="22">
        <f>($AP$254+(AS259*(AQ259-1)))</f>
        <v>4678.1513199999999</v>
      </c>
      <c r="AV259" s="18">
        <f>IF(AR259&gt;0,AT259+AR259,AT259)</f>
        <v>4700.5531099999989</v>
      </c>
      <c r="AW259" s="18">
        <f>IF(AS259&lt;0,AU259+AS259,AU259)</f>
        <v>4678.1513199999999</v>
      </c>
      <c r="AY259">
        <f t="shared" si="107"/>
        <v>1.584010833332286</v>
      </c>
      <c r="AZ259">
        <f t="shared" si="108"/>
        <v>-6.3941666667233221E-2</v>
      </c>
      <c r="BB259" s="19">
        <f t="shared" si="103"/>
        <v>1775467500</v>
      </c>
      <c r="BC259" s="19" t="str">
        <f t="shared" si="104"/>
        <v>XAUUSD</v>
      </c>
      <c r="BD259" s="19" t="str">
        <f t="shared" si="105"/>
        <v>M5</v>
      </c>
      <c r="BE259">
        <f>V259</f>
        <v>4690.6264741666664</v>
      </c>
      <c r="BF259">
        <f>W259</f>
        <v>4686.4658833333333</v>
      </c>
      <c r="BG259">
        <f>X259</f>
        <v>4702.8756899999998</v>
      </c>
      <c r="BH259">
        <f>Y259</f>
        <v>4702.1522500000001</v>
      </c>
      <c r="BI259">
        <f t="shared" si="109"/>
        <v>4700.5531099999989</v>
      </c>
      <c r="BJ259">
        <f t="shared" si="110"/>
        <v>4678.1513199999999</v>
      </c>
    </row>
    <row r="260" spans="1:62" x14ac:dyDescent="0.55000000000000004">
      <c r="A260">
        <f>ALGLIB_SSA_XAUUSD!J260</f>
        <v>1775467800</v>
      </c>
      <c r="B260" t="str">
        <f>_xlfn.XLOOKUP($A260,ALGLIB_SSA_XAUUSD!$A$2:$A$1001,ALGLIB_SSA_XAUUSD!$B$2:$B$1001,"",0)</f>
        <v/>
      </c>
      <c r="C260" t="str">
        <f>_xlfn.XLOOKUP($A260,ALGLIB_SSA_XAUUSD!$A$2:$A$1001,ALGLIB_SSA_XAUUSD!$C$2:$C$1001,"",0)</f>
        <v/>
      </c>
      <c r="D260" s="1">
        <f>D254+(D266-D254)*6/12</f>
        <v>4691.7649999999994</v>
      </c>
      <c r="E260" s="1">
        <f>E254+(E266-E254)*6/12</f>
        <v>4690.5731049999995</v>
      </c>
      <c r="F260" s="1">
        <f>F254+(F266-F254)*6/12</f>
        <v>4686.6651999999995</v>
      </c>
      <c r="G260" s="1">
        <f>G254+(G266-G254)*6/12</f>
        <v>4699.033805</v>
      </c>
      <c r="H260" s="1">
        <f>H254+(H266-H254)*6/12</f>
        <v>4678.2280499999997</v>
      </c>
      <c r="I260" t="str">
        <f>_xlfn.XLOOKUP($A260,ALGLIB_SSA_XAUUSD!$J$2:$J$1001,ALGLIB_SSA_XAUUSD!$K$2:$K$1001,"",0)</f>
        <v>XAUUSD</v>
      </c>
      <c r="J260" t="str">
        <f>_xlfn.XLOOKUP($A260,ALGLIB_SSA_XAUUSD!$J$2:$J$1001,ALGLIB_SSA_XAUUSD!$L$2:$L$1001,"",0)</f>
        <v>M5</v>
      </c>
      <c r="K260">
        <f>_xlfn.XLOOKUP($A260,ALGLIB_SSA_XAUUSD!$J$2:$J$1001,ALGLIB_SSA_XAUUSD!$M$2:$M$1001,"",0)</f>
        <v>4703.76</v>
      </c>
      <c r="L260">
        <f>_xlfn.XLOOKUP($A260,ALGLIB_SSA_XAUUSD!$J$2:$J$1001,ALGLIB_SSA_XAUUSD!$N$2:$N$1001,"",0)</f>
        <v>4702.9218099999998</v>
      </c>
      <c r="M260">
        <f>_xlfn.XLOOKUP($A260,ALGLIB_SSA_XAUUSD!$J$2:$J$1001,ALGLIB_SSA_XAUUSD!$O$2:$O$1001,"",0)</f>
        <v>4702.5370300000004</v>
      </c>
      <c r="N260">
        <f>_xlfn.XLOOKUP($A260,ALGLIB_SSA_XAUUSD!$J$2:$J$1001,ALGLIB_SSA_XAUUSD!$P$2:$P$1001,"",0)</f>
        <v>4704.5103900000004</v>
      </c>
      <c r="O260">
        <f>_xlfn.XLOOKUP($A260,ALGLIB_SSA_XAUUSD!$J$2:$J$1001,ALGLIB_SSA_XAUUSD!$Q$2:$Q$1001,"",0)</f>
        <v>4700.8155699999998</v>
      </c>
      <c r="R260">
        <f t="shared" si="111"/>
        <v>1775467800</v>
      </c>
      <c r="S260" t="str">
        <f t="shared" si="112"/>
        <v>XAUUSD</v>
      </c>
      <c r="T260" t="str">
        <f t="shared" si="112"/>
        <v>M5</v>
      </c>
      <c r="U260">
        <f t="shared" si="112"/>
        <v>4703.76</v>
      </c>
      <c r="V260">
        <f t="shared" si="113"/>
        <v>4690.5731049999995</v>
      </c>
      <c r="W260">
        <f t="shared" si="113"/>
        <v>4686.6651999999995</v>
      </c>
      <c r="X260">
        <f t="shared" si="114"/>
        <v>4702.9218099999998</v>
      </c>
      <c r="Y260">
        <f t="shared" si="114"/>
        <v>4702.5370300000004</v>
      </c>
      <c r="Z260">
        <f t="shared" si="115"/>
        <v>4699.033805</v>
      </c>
      <c r="AA260">
        <f t="shared" si="116"/>
        <v>4704.5103900000004</v>
      </c>
      <c r="AB260">
        <f t="shared" si="117"/>
        <v>4678.2280499999997</v>
      </c>
      <c r="AC260">
        <f t="shared" si="118"/>
        <v>4700.8155699999998</v>
      </c>
      <c r="AF260">
        <f t="shared" ref="AF260:AF323" si="123">IF(R260&lt;&gt;"",R260,AF259+300)</f>
        <v>1775467800</v>
      </c>
      <c r="AG260" t="str">
        <f t="shared" ref="AG260:AG323" si="124">IF(S260&lt;&gt;"",S260,AG259)</f>
        <v>XAUUSD</v>
      </c>
      <c r="AH260" t="str">
        <f t="shared" ref="AH260:AH323" si="125">IF(T260&lt;&gt;"",T260,AH259)</f>
        <v>M5</v>
      </c>
      <c r="AI260" s="19">
        <f t="shared" si="119"/>
        <v>4703.76</v>
      </c>
      <c r="AJ260" s="19">
        <f t="shared" si="120"/>
        <v>4690.5731049999995</v>
      </c>
      <c r="AK260" s="19">
        <f t="shared" si="121"/>
        <v>4686.6651999999995</v>
      </c>
      <c r="AL260" s="19">
        <f t="shared" ref="AL260:AL323" si="126">IF(OR(AJ260="",AK260=""),"",AJ260-AK260)</f>
        <v>3.9079050000000279</v>
      </c>
      <c r="AM260" s="28" t="str">
        <f t="shared" si="122"/>
        <v>Bullish</v>
      </c>
      <c r="AN260" s="28" t="str">
        <f t="shared" ref="AN260:AN323" si="127">IF(AM260="",AN259,AM260)</f>
        <v>Bullish</v>
      </c>
      <c r="AO260">
        <f>IF(Z260&lt;&gt;"",Z260,"")</f>
        <v>4699.033805</v>
      </c>
      <c r="AP260">
        <f>IF(AB260&lt;&gt;"",AB260,"")</f>
        <v>4678.2280499999997</v>
      </c>
      <c r="AQ260">
        <f t="shared" si="106"/>
        <v>7</v>
      </c>
      <c r="AR260" s="16">
        <f>IF(SLOPE($AO$242:$AO$253,$AQ$242:$AQ$253)&gt;0,MIN(3,ABS(SLOPE($AO$242:$AO$253,$AQ$242:$AQ$253))),IF(SLOPE($AO$242:$AO$253,$AQ$242:$AQ$253)&lt;-0.5,-0.5,0))</f>
        <v>0.31792333333329109</v>
      </c>
      <c r="AS260" s="16">
        <f>IF(SLOPE($AP$242:$AP$253,$AQ$242:$AQ$253)&lt;0,MAX(-3,-ABS(SLOPE($AP$242:$AP$253,$AQ$242:$AQ$253))),IF(SLOPE($AP$242:$AP$253,$AQ$242:$AQ$253)&gt;0.5,0.5,0))</f>
        <v>0</v>
      </c>
      <c r="AT260" s="22">
        <f>($AO$254+(AR260*(AQ260-1)))</f>
        <v>4700.5531099999998</v>
      </c>
      <c r="AU260" s="22">
        <f>($AP$254+(AS260*(AQ260-1)))</f>
        <v>4678.1513199999999</v>
      </c>
      <c r="AV260" s="18">
        <f>IF(AR260&gt;0,AT260+AR260,AT260)</f>
        <v>4700.8710333333329</v>
      </c>
      <c r="AW260" s="18">
        <f>IF(AS260&lt;0,AU260+AS260,AU260)</f>
        <v>4678.1513199999999</v>
      </c>
      <c r="AY260">
        <f t="shared" si="107"/>
        <v>1.8372283333328596</v>
      </c>
      <c r="AZ260">
        <f t="shared" si="108"/>
        <v>-7.6729999999770371E-2</v>
      </c>
      <c r="BB260" s="19">
        <f t="shared" si="103"/>
        <v>1775467800</v>
      </c>
      <c r="BC260" s="19" t="str">
        <f t="shared" si="104"/>
        <v>XAUUSD</v>
      </c>
      <c r="BD260" s="19" t="str">
        <f t="shared" si="105"/>
        <v>M5</v>
      </c>
      <c r="BE260">
        <f>V260</f>
        <v>4690.5731049999995</v>
      </c>
      <c r="BF260">
        <f>W260</f>
        <v>4686.6651999999995</v>
      </c>
      <c r="BG260">
        <f>X260</f>
        <v>4702.9218099999998</v>
      </c>
      <c r="BH260">
        <f>Y260</f>
        <v>4702.5370300000004</v>
      </c>
      <c r="BI260">
        <f t="shared" si="109"/>
        <v>4700.8710333333329</v>
      </c>
      <c r="BJ260">
        <f t="shared" si="110"/>
        <v>4678.1513199999999</v>
      </c>
    </row>
    <row r="261" spans="1:62" x14ac:dyDescent="0.55000000000000004">
      <c r="A261">
        <f>ALGLIB_SSA_XAUUSD!J261</f>
        <v>1775468100</v>
      </c>
      <c r="B261" t="str">
        <f>_xlfn.XLOOKUP($A261,ALGLIB_SSA_XAUUSD!$A$2:$A$1001,ALGLIB_SSA_XAUUSD!$B$2:$B$1001,"",0)</f>
        <v/>
      </c>
      <c r="C261" t="str">
        <f>_xlfn.XLOOKUP($A261,ALGLIB_SSA_XAUUSD!$A$2:$A$1001,ALGLIB_SSA_XAUUSD!$C$2:$C$1001,"",0)</f>
        <v/>
      </c>
      <c r="D261" s="1">
        <f>D254+(D266-D254)*7/12</f>
        <v>4691.4408333333331</v>
      </c>
      <c r="E261" s="1">
        <f>E254+(E266-E254)*7/12</f>
        <v>4690.5197358333335</v>
      </c>
      <c r="F261" s="1">
        <f>F254+(F266-F254)*7/12</f>
        <v>4686.8645166666665</v>
      </c>
      <c r="G261" s="1">
        <f>G254+(G266-G254)*7/12</f>
        <v>4699.0985108333334</v>
      </c>
      <c r="H261" s="1">
        <f>H254+(H266-H254)*7/12</f>
        <v>4678.2408383333332</v>
      </c>
      <c r="I261" t="str">
        <f>_xlfn.XLOOKUP($A261,ALGLIB_SSA_XAUUSD!$J$2:$J$1001,ALGLIB_SSA_XAUUSD!$K$2:$K$1001,"",0)</f>
        <v>XAUUSD</v>
      </c>
      <c r="J261" t="str">
        <f>_xlfn.XLOOKUP($A261,ALGLIB_SSA_XAUUSD!$J$2:$J$1001,ALGLIB_SSA_XAUUSD!$L$2:$L$1001,"",0)</f>
        <v>M5</v>
      </c>
      <c r="K261">
        <f>_xlfn.XLOOKUP($A261,ALGLIB_SSA_XAUUSD!$J$2:$J$1001,ALGLIB_SSA_XAUUSD!$M$2:$M$1001,"",0)</f>
        <v>4702.76</v>
      </c>
      <c r="L261">
        <f>_xlfn.XLOOKUP($A261,ALGLIB_SSA_XAUUSD!$J$2:$J$1001,ALGLIB_SSA_XAUUSD!$N$2:$N$1001,"",0)</f>
        <v>4702.4012199999997</v>
      </c>
      <c r="M261">
        <f>_xlfn.XLOOKUP($A261,ALGLIB_SSA_XAUUSD!$J$2:$J$1001,ALGLIB_SSA_XAUUSD!$O$2:$O$1001,"",0)</f>
        <v>4702.4691199999997</v>
      </c>
      <c r="N261">
        <f>_xlfn.XLOOKUP($A261,ALGLIB_SSA_XAUUSD!$J$2:$J$1001,ALGLIB_SSA_XAUUSD!$P$2:$P$1001,"",0)</f>
        <v>4704.3961399999998</v>
      </c>
      <c r="O261">
        <f>_xlfn.XLOOKUP($A261,ALGLIB_SSA_XAUUSD!$J$2:$J$1001,ALGLIB_SSA_XAUUSD!$Q$2:$Q$1001,"",0)</f>
        <v>4700.46108</v>
      </c>
      <c r="R261">
        <f t="shared" si="111"/>
        <v>1775468100</v>
      </c>
      <c r="S261" t="str">
        <f t="shared" si="112"/>
        <v>XAUUSD</v>
      </c>
      <c r="T261" t="str">
        <f t="shared" si="112"/>
        <v>M5</v>
      </c>
      <c r="U261">
        <f t="shared" si="112"/>
        <v>4702.76</v>
      </c>
      <c r="V261">
        <f t="shared" si="113"/>
        <v>4690.5197358333335</v>
      </c>
      <c r="W261">
        <f t="shared" si="113"/>
        <v>4686.8645166666665</v>
      </c>
      <c r="X261">
        <f t="shared" si="114"/>
        <v>4702.4012199999997</v>
      </c>
      <c r="Y261">
        <f t="shared" si="114"/>
        <v>4702.4691199999997</v>
      </c>
      <c r="Z261">
        <f t="shared" si="115"/>
        <v>4699.0985108333334</v>
      </c>
      <c r="AA261">
        <f t="shared" si="116"/>
        <v>4704.3961399999998</v>
      </c>
      <c r="AB261">
        <f t="shared" si="117"/>
        <v>4678.2408383333332</v>
      </c>
      <c r="AC261">
        <f t="shared" si="118"/>
        <v>4700.46108</v>
      </c>
      <c r="AF261">
        <f t="shared" si="123"/>
        <v>1775468100</v>
      </c>
      <c r="AG261" t="str">
        <f t="shared" si="124"/>
        <v>XAUUSD</v>
      </c>
      <c r="AH261" t="str">
        <f t="shared" si="125"/>
        <v>M5</v>
      </c>
      <c r="AI261" s="19">
        <f t="shared" si="119"/>
        <v>4702.76</v>
      </c>
      <c r="AJ261" s="19">
        <f t="shared" si="120"/>
        <v>4690.5197358333335</v>
      </c>
      <c r="AK261" s="19">
        <f t="shared" si="121"/>
        <v>4686.8645166666665</v>
      </c>
      <c r="AL261" s="19">
        <f t="shared" si="126"/>
        <v>3.6552191666669387</v>
      </c>
      <c r="AM261" s="28" t="str">
        <f t="shared" si="122"/>
        <v>Bullish</v>
      </c>
      <c r="AN261" s="28" t="str">
        <f t="shared" si="127"/>
        <v>Bullish</v>
      </c>
      <c r="AO261">
        <f>IF(Z261&lt;&gt;"",Z261,"")</f>
        <v>4699.0985108333334</v>
      </c>
      <c r="AP261">
        <f>IF(AB261&lt;&gt;"",AB261,"")</f>
        <v>4678.2408383333332</v>
      </c>
      <c r="AQ261">
        <f t="shared" si="106"/>
        <v>8</v>
      </c>
      <c r="AR261" s="16">
        <f>IF(SLOPE($AO$242:$AO$253,$AQ$242:$AQ$253)&gt;0,MIN(3,ABS(SLOPE($AO$242:$AO$253,$AQ$242:$AQ$253))),IF(SLOPE($AO$242:$AO$253,$AQ$242:$AQ$253)&lt;-0.5,-0.5,0))</f>
        <v>0.31792333333329109</v>
      </c>
      <c r="AS261" s="16">
        <f>IF(SLOPE($AP$242:$AP$253,$AQ$242:$AQ$253)&lt;0,MAX(-3,-ABS(SLOPE($AP$242:$AP$253,$AQ$242:$AQ$253))),IF(SLOPE($AP$242:$AP$253,$AQ$242:$AQ$253)&gt;0.5,0.5,0))</f>
        <v>0</v>
      </c>
      <c r="AT261" s="22">
        <f>($AO$254+(AR261*(AQ261-1)))</f>
        <v>4700.8710333333329</v>
      </c>
      <c r="AU261" s="22">
        <f>($AP$254+(AS261*(AQ261-1)))</f>
        <v>4678.1513199999999</v>
      </c>
      <c r="AV261" s="18">
        <f>IF(AR261&gt;0,AT261+AR261,AT261)</f>
        <v>4701.1889566666659</v>
      </c>
      <c r="AW261" s="18">
        <f>IF(AS261&lt;0,AU261+AS261,AU261)</f>
        <v>4678.1513199999999</v>
      </c>
      <c r="AY261">
        <f t="shared" si="107"/>
        <v>2.0904458333325238</v>
      </c>
      <c r="AZ261">
        <f t="shared" si="108"/>
        <v>-8.9518333333217015E-2</v>
      </c>
      <c r="BB261" s="19">
        <f t="shared" si="103"/>
        <v>1775468100</v>
      </c>
      <c r="BC261" s="19" t="str">
        <f t="shared" si="104"/>
        <v>XAUUSD</v>
      </c>
      <c r="BD261" s="19" t="str">
        <f t="shared" si="105"/>
        <v>M5</v>
      </c>
      <c r="BE261">
        <f>V261</f>
        <v>4690.5197358333335</v>
      </c>
      <c r="BF261">
        <f>W261</f>
        <v>4686.8645166666665</v>
      </c>
      <c r="BG261">
        <f>X261</f>
        <v>4702.4012199999997</v>
      </c>
      <c r="BH261">
        <f>Y261</f>
        <v>4702.4691199999997</v>
      </c>
      <c r="BI261">
        <f t="shared" si="109"/>
        <v>4701.1889566666659</v>
      </c>
      <c r="BJ261">
        <f t="shared" si="110"/>
        <v>4678.1513199999999</v>
      </c>
    </row>
    <row r="262" spans="1:62" x14ac:dyDescent="0.55000000000000004">
      <c r="A262">
        <f>ALGLIB_SSA_XAUUSD!J262</f>
        <v>1775468400</v>
      </c>
      <c r="B262" t="str">
        <f>_xlfn.XLOOKUP($A262,ALGLIB_SSA_XAUUSD!$A$2:$A$1001,ALGLIB_SSA_XAUUSD!$B$2:$B$1001,"",0)</f>
        <v/>
      </c>
      <c r="C262" t="str">
        <f>_xlfn.XLOOKUP($A262,ALGLIB_SSA_XAUUSD!$A$2:$A$1001,ALGLIB_SSA_XAUUSD!$C$2:$C$1001,"",0)</f>
        <v/>
      </c>
      <c r="D262" s="1">
        <f>D254+(D266-D254)*8/12</f>
        <v>4691.1166666666668</v>
      </c>
      <c r="E262" s="1">
        <f>E254+(E266-E254)*8/12</f>
        <v>4690.4663666666665</v>
      </c>
      <c r="F262" s="1">
        <f>F254+(F266-F254)*8/12</f>
        <v>4687.0638333333336</v>
      </c>
      <c r="G262" s="1">
        <f>G254+(G266-G254)*8/12</f>
        <v>4699.1632166666668</v>
      </c>
      <c r="H262" s="1">
        <f>H254+(H266-H254)*8/12</f>
        <v>4678.2536266666666</v>
      </c>
      <c r="I262" t="str">
        <f>_xlfn.XLOOKUP($A262,ALGLIB_SSA_XAUUSD!$J$2:$J$1001,ALGLIB_SSA_XAUUSD!$K$2:$K$1001,"",0)</f>
        <v>XAUUSD</v>
      </c>
      <c r="J262" t="str">
        <f>_xlfn.XLOOKUP($A262,ALGLIB_SSA_XAUUSD!$J$2:$J$1001,ALGLIB_SSA_XAUUSD!$L$2:$L$1001,"",0)</f>
        <v>M5</v>
      </c>
      <c r="K262">
        <f>_xlfn.XLOOKUP($A262,ALGLIB_SSA_XAUUSD!$J$2:$J$1001,ALGLIB_SSA_XAUUSD!$M$2:$M$1001,"",0)</f>
        <v>4703.45</v>
      </c>
      <c r="L262">
        <f>_xlfn.XLOOKUP($A262,ALGLIB_SSA_XAUUSD!$J$2:$J$1001,ALGLIB_SSA_XAUUSD!$N$2:$N$1001,"",0)</f>
        <v>4701.2940399999998</v>
      </c>
      <c r="M262">
        <f>_xlfn.XLOOKUP($A262,ALGLIB_SSA_XAUUSD!$J$2:$J$1001,ALGLIB_SSA_XAUUSD!$O$2:$O$1001,"",0)</f>
        <v>4701.8815800000002</v>
      </c>
      <c r="N262">
        <f>_xlfn.XLOOKUP($A262,ALGLIB_SSA_XAUUSD!$J$2:$J$1001,ALGLIB_SSA_XAUUSD!$P$2:$P$1001,"",0)</f>
        <v>4703.8823700000003</v>
      </c>
      <c r="O262">
        <f>_xlfn.XLOOKUP($A262,ALGLIB_SSA_XAUUSD!$J$2:$J$1001,ALGLIB_SSA_XAUUSD!$Q$2:$Q$1001,"",0)</f>
        <v>4699.4340199999997</v>
      </c>
      <c r="R262">
        <f t="shared" si="111"/>
        <v>1775468400</v>
      </c>
      <c r="S262" t="str">
        <f t="shared" si="112"/>
        <v>XAUUSD</v>
      </c>
      <c r="T262" t="str">
        <f t="shared" si="112"/>
        <v>M5</v>
      </c>
      <c r="U262">
        <f t="shared" si="112"/>
        <v>4703.45</v>
      </c>
      <c r="V262">
        <f t="shared" si="113"/>
        <v>4690.4663666666665</v>
      </c>
      <c r="W262">
        <f t="shared" si="113"/>
        <v>4687.0638333333336</v>
      </c>
      <c r="X262">
        <f t="shared" si="114"/>
        <v>4701.2940399999998</v>
      </c>
      <c r="Y262">
        <f t="shared" si="114"/>
        <v>4701.8815800000002</v>
      </c>
      <c r="Z262">
        <f t="shared" si="115"/>
        <v>4699.1632166666668</v>
      </c>
      <c r="AA262">
        <f t="shared" si="116"/>
        <v>4703.8823700000003</v>
      </c>
      <c r="AB262">
        <f t="shared" si="117"/>
        <v>4678.2536266666666</v>
      </c>
      <c r="AC262">
        <f t="shared" si="118"/>
        <v>4699.4340199999997</v>
      </c>
      <c r="AF262">
        <f t="shared" si="123"/>
        <v>1775468400</v>
      </c>
      <c r="AG262" t="str">
        <f t="shared" si="124"/>
        <v>XAUUSD</v>
      </c>
      <c r="AH262" t="str">
        <f t="shared" si="125"/>
        <v>M5</v>
      </c>
      <c r="AI262" s="19">
        <f t="shared" si="119"/>
        <v>4703.45</v>
      </c>
      <c r="AJ262" s="19">
        <f t="shared" si="120"/>
        <v>4690.4663666666665</v>
      </c>
      <c r="AK262" s="19">
        <f t="shared" si="121"/>
        <v>4687.0638333333336</v>
      </c>
      <c r="AL262" s="19">
        <f t="shared" si="126"/>
        <v>3.4025333333329399</v>
      </c>
      <c r="AM262" s="28" t="str">
        <f t="shared" si="122"/>
        <v>Bullish</v>
      </c>
      <c r="AN262" s="28" t="str">
        <f t="shared" si="127"/>
        <v>Bullish</v>
      </c>
      <c r="AO262">
        <f>IF(Z262&lt;&gt;"",Z262,"")</f>
        <v>4699.1632166666668</v>
      </c>
      <c r="AP262">
        <f>IF(AB262&lt;&gt;"",AB262,"")</f>
        <v>4678.2536266666666</v>
      </c>
      <c r="AQ262">
        <f t="shared" si="106"/>
        <v>9</v>
      </c>
      <c r="AR262" s="16">
        <f>IF(SLOPE($AO$242:$AO$253,$AQ$242:$AQ$253)&gt;0,MIN(3,ABS(SLOPE($AO$242:$AO$253,$AQ$242:$AQ$253))),IF(SLOPE($AO$242:$AO$253,$AQ$242:$AQ$253)&lt;-0.5,-0.5,0))</f>
        <v>0.31792333333329109</v>
      </c>
      <c r="AS262" s="16">
        <f>IF(SLOPE($AP$242:$AP$253,$AQ$242:$AQ$253)&lt;0,MAX(-3,-ABS(SLOPE($AP$242:$AP$253,$AQ$242:$AQ$253))),IF(SLOPE($AP$242:$AP$253,$AQ$242:$AQ$253)&gt;0.5,0.5,0))</f>
        <v>0</v>
      </c>
      <c r="AT262" s="22">
        <f>($AO$254+(AR262*(AQ262-1)))</f>
        <v>4701.1889566666659</v>
      </c>
      <c r="AU262" s="22">
        <f>($AP$254+(AS262*(AQ262-1)))</f>
        <v>4678.1513199999999</v>
      </c>
      <c r="AV262" s="18">
        <f>IF(AR262&gt;0,AT262+AR262,AT262)</f>
        <v>4701.506879999999</v>
      </c>
      <c r="AW262" s="18">
        <f>IF(AS262&lt;0,AU262+AS262,AU262)</f>
        <v>4678.1513199999999</v>
      </c>
      <c r="AY262">
        <f t="shared" si="107"/>
        <v>2.3436633333321879</v>
      </c>
      <c r="AZ262">
        <f t="shared" si="108"/>
        <v>-0.10230666666666366</v>
      </c>
      <c r="BB262" s="19">
        <f t="shared" si="103"/>
        <v>1775468400</v>
      </c>
      <c r="BC262" s="19" t="str">
        <f t="shared" si="104"/>
        <v>XAUUSD</v>
      </c>
      <c r="BD262" s="19" t="str">
        <f t="shared" si="105"/>
        <v>M5</v>
      </c>
      <c r="BE262">
        <f>V262</f>
        <v>4690.4663666666665</v>
      </c>
      <c r="BF262">
        <f>W262</f>
        <v>4687.0638333333336</v>
      </c>
      <c r="BG262">
        <f>X262</f>
        <v>4701.2940399999998</v>
      </c>
      <c r="BH262">
        <f>Y262</f>
        <v>4701.8815800000002</v>
      </c>
      <c r="BI262">
        <f t="shared" si="109"/>
        <v>4701.506879999999</v>
      </c>
      <c r="BJ262">
        <f t="shared" si="110"/>
        <v>4678.1513199999999</v>
      </c>
    </row>
    <row r="263" spans="1:62" x14ac:dyDescent="0.55000000000000004">
      <c r="A263">
        <f>ALGLIB_SSA_XAUUSD!J263</f>
        <v>1775468700</v>
      </c>
      <c r="B263" t="str">
        <f>_xlfn.XLOOKUP($A263,ALGLIB_SSA_XAUUSD!$A$2:$A$1001,ALGLIB_SSA_XAUUSD!$B$2:$B$1001,"",0)</f>
        <v/>
      </c>
      <c r="C263" t="str">
        <f>_xlfn.XLOOKUP($A263,ALGLIB_SSA_XAUUSD!$A$2:$A$1001,ALGLIB_SSA_XAUUSD!$C$2:$C$1001,"",0)</f>
        <v/>
      </c>
      <c r="D263" s="1">
        <f>D254+(D266-D254)*9/12</f>
        <v>4690.7924999999996</v>
      </c>
      <c r="E263" s="1">
        <f>E254+(E266-E254)*9/12</f>
        <v>4690.4129974999996</v>
      </c>
      <c r="F263" s="1">
        <f>F254+(F266-F254)*9/12</f>
        <v>4687.2631499999998</v>
      </c>
      <c r="G263" s="1">
        <f>G254+(G266-G254)*9/12</f>
        <v>4699.2279225000002</v>
      </c>
      <c r="H263" s="1">
        <f>H254+(H266-H254)*9/12</f>
        <v>4678.2664150000001</v>
      </c>
      <c r="I263" t="str">
        <f>_xlfn.XLOOKUP($A263,ALGLIB_SSA_XAUUSD!$J$2:$J$1001,ALGLIB_SSA_XAUUSD!$K$2:$K$1001,"",0)</f>
        <v>XAUUSD</v>
      </c>
      <c r="J263" t="str">
        <f>_xlfn.XLOOKUP($A263,ALGLIB_SSA_XAUUSD!$J$2:$J$1001,ALGLIB_SSA_XAUUSD!$L$2:$L$1001,"",0)</f>
        <v>M5</v>
      </c>
      <c r="K263">
        <f>_xlfn.XLOOKUP($A263,ALGLIB_SSA_XAUUSD!$J$2:$J$1001,ALGLIB_SSA_XAUUSD!$M$2:$M$1001,"",0)</f>
        <v>4700.6400000000003</v>
      </c>
      <c r="L263">
        <f>_xlfn.XLOOKUP($A263,ALGLIB_SSA_XAUUSD!$J$2:$J$1001,ALGLIB_SSA_XAUUSD!$N$2:$N$1001,"",0)</f>
        <v>4699.6202300000004</v>
      </c>
      <c r="M263">
        <f>_xlfn.XLOOKUP($A263,ALGLIB_SSA_XAUUSD!$J$2:$J$1001,ALGLIB_SSA_XAUUSD!$O$2:$O$1001,"",0)</f>
        <v>4700.7509099999997</v>
      </c>
      <c r="N263">
        <f>_xlfn.XLOOKUP($A263,ALGLIB_SSA_XAUUSD!$J$2:$J$1001,ALGLIB_SSA_XAUUSD!$P$2:$P$1001,"",0)</f>
        <v>4702.8536800000002</v>
      </c>
      <c r="O263">
        <f>_xlfn.XLOOKUP($A263,ALGLIB_SSA_XAUUSD!$J$2:$J$1001,ALGLIB_SSA_XAUUSD!$Q$2:$Q$1001,"",0)</f>
        <v>4697.7693900000004</v>
      </c>
      <c r="R263">
        <f t="shared" si="111"/>
        <v>1775468700</v>
      </c>
      <c r="S263" t="str">
        <f t="shared" si="112"/>
        <v>XAUUSD</v>
      </c>
      <c r="T263" t="str">
        <f t="shared" si="112"/>
        <v>M5</v>
      </c>
      <c r="U263">
        <f t="shared" si="112"/>
        <v>4700.6400000000003</v>
      </c>
      <c r="V263">
        <f t="shared" si="113"/>
        <v>4690.4129974999996</v>
      </c>
      <c r="W263">
        <f t="shared" si="113"/>
        <v>4687.2631499999998</v>
      </c>
      <c r="X263">
        <f t="shared" si="114"/>
        <v>4699.6202300000004</v>
      </c>
      <c r="Y263">
        <f t="shared" si="114"/>
        <v>4700.7509099999997</v>
      </c>
      <c r="Z263">
        <f t="shared" si="115"/>
        <v>4699.2279225000002</v>
      </c>
      <c r="AA263">
        <f t="shared" si="116"/>
        <v>4702.8536800000002</v>
      </c>
      <c r="AB263">
        <f t="shared" si="117"/>
        <v>4678.2664150000001</v>
      </c>
      <c r="AC263">
        <f t="shared" si="118"/>
        <v>4697.7693900000004</v>
      </c>
      <c r="AF263">
        <f t="shared" si="123"/>
        <v>1775468700</v>
      </c>
      <c r="AG263" t="str">
        <f t="shared" si="124"/>
        <v>XAUUSD</v>
      </c>
      <c r="AH263" t="str">
        <f t="shared" si="125"/>
        <v>M5</v>
      </c>
      <c r="AI263" s="19">
        <f t="shared" si="119"/>
        <v>4700.6400000000003</v>
      </c>
      <c r="AJ263" s="19">
        <f t="shared" si="120"/>
        <v>4690.4129974999996</v>
      </c>
      <c r="AK263" s="19">
        <f t="shared" si="121"/>
        <v>4687.2631499999998</v>
      </c>
      <c r="AL263" s="19">
        <f t="shared" si="126"/>
        <v>3.1498474999998507</v>
      </c>
      <c r="AM263" s="28" t="str">
        <f t="shared" si="122"/>
        <v>Bullish</v>
      </c>
      <c r="AN263" s="28" t="str">
        <f t="shared" si="127"/>
        <v>Bullish</v>
      </c>
      <c r="AO263">
        <f>IF(Z263&lt;&gt;"",Z263,"")</f>
        <v>4699.2279225000002</v>
      </c>
      <c r="AP263">
        <f>IF(AB263&lt;&gt;"",AB263,"")</f>
        <v>4678.2664150000001</v>
      </c>
      <c r="AQ263">
        <f t="shared" si="106"/>
        <v>10</v>
      </c>
      <c r="AR263" s="16">
        <f>IF(SLOPE($AO$242:$AO$253,$AQ$242:$AQ$253)&gt;0,MIN(3,ABS(SLOPE($AO$242:$AO$253,$AQ$242:$AQ$253))),IF(SLOPE($AO$242:$AO$253,$AQ$242:$AQ$253)&lt;-0.5,-0.5,0))</f>
        <v>0.31792333333329109</v>
      </c>
      <c r="AS263" s="16">
        <f>IF(SLOPE($AP$242:$AP$253,$AQ$242:$AQ$253)&lt;0,MAX(-3,-ABS(SLOPE($AP$242:$AP$253,$AQ$242:$AQ$253))),IF(SLOPE($AP$242:$AP$253,$AQ$242:$AQ$253)&gt;0.5,0.5,0))</f>
        <v>0</v>
      </c>
      <c r="AT263" s="22">
        <f>($AO$254+(AR263*(AQ263-1)))</f>
        <v>4701.506879999999</v>
      </c>
      <c r="AU263" s="22">
        <f>($AP$254+(AS263*(AQ263-1)))</f>
        <v>4678.1513199999999</v>
      </c>
      <c r="AV263" s="18">
        <f>IF(AR263&gt;0,AT263+AR263,AT263)</f>
        <v>4701.8248033333321</v>
      </c>
      <c r="AW263" s="18">
        <f>IF(AS263&lt;0,AU263+AS263,AU263)</f>
        <v>4678.1513199999999</v>
      </c>
      <c r="AY263">
        <f t="shared" si="107"/>
        <v>2.596880833331852</v>
      </c>
      <c r="AZ263">
        <f t="shared" si="108"/>
        <v>-0.1150950000001103</v>
      </c>
      <c r="BB263" s="19">
        <f t="shared" si="103"/>
        <v>1775468700</v>
      </c>
      <c r="BC263" s="19" t="str">
        <f t="shared" si="104"/>
        <v>XAUUSD</v>
      </c>
      <c r="BD263" s="19" t="str">
        <f t="shared" si="105"/>
        <v>M5</v>
      </c>
      <c r="BE263">
        <f>V263</f>
        <v>4690.4129974999996</v>
      </c>
      <c r="BF263">
        <f>W263</f>
        <v>4687.2631499999998</v>
      </c>
      <c r="BG263">
        <f>X263</f>
        <v>4699.6202300000004</v>
      </c>
      <c r="BH263">
        <f>Y263</f>
        <v>4700.7509099999997</v>
      </c>
      <c r="BI263">
        <f t="shared" si="109"/>
        <v>4701.8248033333321</v>
      </c>
      <c r="BJ263">
        <f t="shared" si="110"/>
        <v>4678.1513199999999</v>
      </c>
    </row>
    <row r="264" spans="1:62" x14ac:dyDescent="0.55000000000000004">
      <c r="A264">
        <f>ALGLIB_SSA_XAUUSD!J264</f>
        <v>1775469000</v>
      </c>
      <c r="B264" t="str">
        <f>_xlfn.XLOOKUP($A264,ALGLIB_SSA_XAUUSD!$A$2:$A$1001,ALGLIB_SSA_XAUUSD!$B$2:$B$1001,"",0)</f>
        <v/>
      </c>
      <c r="C264" t="str">
        <f>_xlfn.XLOOKUP($A264,ALGLIB_SSA_XAUUSD!$A$2:$A$1001,ALGLIB_SSA_XAUUSD!$C$2:$C$1001,"",0)</f>
        <v/>
      </c>
      <c r="D264" s="1">
        <f>D254+(D266-D254)*10/12</f>
        <v>4690.4683333333332</v>
      </c>
      <c r="E264" s="1">
        <f>E254+(E266-E254)*10/12</f>
        <v>4690.3596283333336</v>
      </c>
      <c r="F264" s="1">
        <f>F254+(F266-F254)*10/12</f>
        <v>4687.4624666666668</v>
      </c>
      <c r="G264" s="1">
        <f>G254+(G266-G254)*10/12</f>
        <v>4699.2926283333336</v>
      </c>
      <c r="H264" s="1">
        <f>H254+(H266-H254)*10/12</f>
        <v>4678.2792033333335</v>
      </c>
      <c r="I264" t="str">
        <f>_xlfn.XLOOKUP($A264,ALGLIB_SSA_XAUUSD!$J$2:$J$1001,ALGLIB_SSA_XAUUSD!$K$2:$K$1001,"",0)</f>
        <v>XAUUSD</v>
      </c>
      <c r="J264" t="str">
        <f>_xlfn.XLOOKUP($A264,ALGLIB_SSA_XAUUSD!$J$2:$J$1001,ALGLIB_SSA_XAUUSD!$L$2:$L$1001,"",0)</f>
        <v>M5</v>
      </c>
      <c r="K264">
        <f>_xlfn.XLOOKUP($A264,ALGLIB_SSA_XAUUSD!$J$2:$J$1001,ALGLIB_SSA_XAUUSD!$M$2:$M$1001,"",0)</f>
        <v>4693.8100000000004</v>
      </c>
      <c r="L264">
        <f>_xlfn.XLOOKUP($A264,ALGLIB_SSA_XAUUSD!$J$2:$J$1001,ALGLIB_SSA_XAUUSD!$N$2:$N$1001,"",0)</f>
        <v>4697.5598900000005</v>
      </c>
      <c r="M264">
        <f>_xlfn.XLOOKUP($A264,ALGLIB_SSA_XAUUSD!$J$2:$J$1001,ALGLIB_SSA_XAUUSD!$O$2:$O$1001,"",0)</f>
        <v>4699.1553999999996</v>
      </c>
      <c r="N264">
        <f>_xlfn.XLOOKUP($A264,ALGLIB_SSA_XAUUSD!$J$2:$J$1001,ALGLIB_SSA_XAUUSD!$P$2:$P$1001,"",0)</f>
        <v>4701.3393299999998</v>
      </c>
      <c r="O264">
        <f>_xlfn.XLOOKUP($A264,ALGLIB_SSA_XAUUSD!$J$2:$J$1001,ALGLIB_SSA_XAUUSD!$Q$2:$Q$1001,"",0)</f>
        <v>4695.6418400000002</v>
      </c>
      <c r="R264">
        <f t="shared" si="111"/>
        <v>1775469000</v>
      </c>
      <c r="S264" t="str">
        <f t="shared" si="112"/>
        <v>XAUUSD</v>
      </c>
      <c r="T264" t="str">
        <f t="shared" si="112"/>
        <v>M5</v>
      </c>
      <c r="U264">
        <f t="shared" si="112"/>
        <v>4693.8100000000004</v>
      </c>
      <c r="V264">
        <f t="shared" si="113"/>
        <v>4690.3596283333336</v>
      </c>
      <c r="W264">
        <f t="shared" si="113"/>
        <v>4687.4624666666668</v>
      </c>
      <c r="X264">
        <f t="shared" si="114"/>
        <v>4697.5598900000005</v>
      </c>
      <c r="Y264">
        <f t="shared" si="114"/>
        <v>4699.1553999999996</v>
      </c>
      <c r="Z264">
        <f t="shared" si="115"/>
        <v>4699.2926283333336</v>
      </c>
      <c r="AA264">
        <f t="shared" si="116"/>
        <v>4701.3393299999998</v>
      </c>
      <c r="AB264">
        <f t="shared" si="117"/>
        <v>4678.2792033333335</v>
      </c>
      <c r="AC264">
        <f t="shared" si="118"/>
        <v>4695.6418400000002</v>
      </c>
      <c r="AF264">
        <f t="shared" si="123"/>
        <v>1775469000</v>
      </c>
      <c r="AG264" t="str">
        <f t="shared" si="124"/>
        <v>XAUUSD</v>
      </c>
      <c r="AH264" t="str">
        <f t="shared" si="125"/>
        <v>M5</v>
      </c>
      <c r="AI264" s="19">
        <f t="shared" si="119"/>
        <v>4693.8100000000004</v>
      </c>
      <c r="AJ264" s="19">
        <f t="shared" si="120"/>
        <v>4690.3596283333336</v>
      </c>
      <c r="AK264" s="19">
        <f t="shared" si="121"/>
        <v>4687.4624666666668</v>
      </c>
      <c r="AL264" s="19">
        <f t="shared" si="126"/>
        <v>2.8971616666667614</v>
      </c>
      <c r="AM264" s="28" t="str">
        <f t="shared" si="122"/>
        <v>Bullish</v>
      </c>
      <c r="AN264" s="28" t="str">
        <f t="shared" si="127"/>
        <v>Bullish</v>
      </c>
      <c r="AO264">
        <f>IF(Z264&lt;&gt;"",Z264,"")</f>
        <v>4699.2926283333336</v>
      </c>
      <c r="AP264">
        <f>IF(AB264&lt;&gt;"",AB264,"")</f>
        <v>4678.2792033333335</v>
      </c>
      <c r="AQ264">
        <f t="shared" si="106"/>
        <v>11</v>
      </c>
      <c r="AR264" s="16">
        <f>IF(SLOPE($AO$242:$AO$253,$AQ$242:$AQ$253)&gt;0,MIN(3,ABS(SLOPE($AO$242:$AO$253,$AQ$242:$AQ$253))),IF(SLOPE($AO$242:$AO$253,$AQ$242:$AQ$253)&lt;-0.5,-0.5,0))</f>
        <v>0.31792333333329109</v>
      </c>
      <c r="AS264" s="16">
        <f>IF(SLOPE($AP$242:$AP$253,$AQ$242:$AQ$253)&lt;0,MAX(-3,-ABS(SLOPE($AP$242:$AP$253,$AQ$242:$AQ$253))),IF(SLOPE($AP$242:$AP$253,$AQ$242:$AQ$253)&gt;0.5,0.5,0))</f>
        <v>0</v>
      </c>
      <c r="AT264" s="22">
        <f>($AO$254+(AR264*(AQ264-1)))</f>
        <v>4701.824803333333</v>
      </c>
      <c r="AU264" s="22">
        <f>($AP$254+(AS264*(AQ264-1)))</f>
        <v>4678.1513199999999</v>
      </c>
      <c r="AV264" s="18">
        <f>IF(AR264&gt;0,AT264+AR264,AT264)</f>
        <v>4702.142726666666</v>
      </c>
      <c r="AW264" s="18">
        <f>IF(AS264&lt;0,AU264+AS264,AU264)</f>
        <v>4678.1513199999999</v>
      </c>
      <c r="AY264">
        <f t="shared" si="107"/>
        <v>2.8500983333324257</v>
      </c>
      <c r="AZ264">
        <f t="shared" si="108"/>
        <v>-0.12788333333355695</v>
      </c>
      <c r="BB264" s="19">
        <f t="shared" si="103"/>
        <v>1775469000</v>
      </c>
      <c r="BC264" s="19" t="str">
        <f t="shared" si="104"/>
        <v>XAUUSD</v>
      </c>
      <c r="BD264" s="19" t="str">
        <f t="shared" si="105"/>
        <v>M5</v>
      </c>
      <c r="BE264">
        <f>V264</f>
        <v>4690.3596283333336</v>
      </c>
      <c r="BF264">
        <f>W264</f>
        <v>4687.4624666666668</v>
      </c>
      <c r="BG264">
        <f>X264</f>
        <v>4697.5598900000005</v>
      </c>
      <c r="BH264">
        <f>Y264</f>
        <v>4699.1553999999996</v>
      </c>
      <c r="BI264">
        <f t="shared" si="109"/>
        <v>4702.142726666666</v>
      </c>
      <c r="BJ264">
        <f t="shared" si="110"/>
        <v>4678.1513199999999</v>
      </c>
    </row>
    <row r="265" spans="1:62" x14ac:dyDescent="0.55000000000000004">
      <c r="A265">
        <f>ALGLIB_SSA_XAUUSD!J265</f>
        <v>1775469300</v>
      </c>
      <c r="B265" t="str">
        <f>_xlfn.XLOOKUP($A265,ALGLIB_SSA_XAUUSD!$A$2:$A$1001,ALGLIB_SSA_XAUUSD!$B$2:$B$1001,"",0)</f>
        <v/>
      </c>
      <c r="C265" t="str">
        <f>_xlfn.XLOOKUP($A265,ALGLIB_SSA_XAUUSD!$A$2:$A$1001,ALGLIB_SSA_XAUUSD!$C$2:$C$1001,"",0)</f>
        <v/>
      </c>
      <c r="D265" s="1">
        <f>D254+(D266-D254)*11/12</f>
        <v>4690.144166666666</v>
      </c>
      <c r="E265" s="1">
        <f>E254+(E266-E254)*11/12</f>
        <v>4690.3062591666667</v>
      </c>
      <c r="F265" s="1">
        <f>F254+(F266-F254)*11/12</f>
        <v>4687.661783333333</v>
      </c>
      <c r="G265" s="1">
        <f>G254+(G266-G254)*11/12</f>
        <v>4699.357334166667</v>
      </c>
      <c r="H265" s="1">
        <f>H254+(H266-H254)*11/12</f>
        <v>4678.2919916666669</v>
      </c>
      <c r="I265" t="str">
        <f>_xlfn.XLOOKUP($A265,ALGLIB_SSA_XAUUSD!$J$2:$J$1001,ALGLIB_SSA_XAUUSD!$K$2:$K$1001,"",0)</f>
        <v>XAUUSD</v>
      </c>
      <c r="J265" t="str">
        <f>_xlfn.XLOOKUP($A265,ALGLIB_SSA_XAUUSD!$J$2:$J$1001,ALGLIB_SSA_XAUUSD!$L$2:$L$1001,"",0)</f>
        <v>M5</v>
      </c>
      <c r="K265">
        <f>_xlfn.XLOOKUP($A265,ALGLIB_SSA_XAUUSD!$J$2:$J$1001,ALGLIB_SSA_XAUUSD!$M$2:$M$1001,"",0)</f>
        <v>4693.71</v>
      </c>
      <c r="L265">
        <f>_xlfn.XLOOKUP($A265,ALGLIB_SSA_XAUUSD!$J$2:$J$1001,ALGLIB_SSA_XAUUSD!$N$2:$N$1001,"",0)</f>
        <v>4695.4690799999998</v>
      </c>
      <c r="M265">
        <f>_xlfn.XLOOKUP($A265,ALGLIB_SSA_XAUUSD!$J$2:$J$1001,ALGLIB_SSA_XAUUSD!$O$2:$O$1001,"",0)</f>
        <v>4697.3122400000002</v>
      </c>
      <c r="N265">
        <f>_xlfn.XLOOKUP($A265,ALGLIB_SSA_XAUUSD!$J$2:$J$1001,ALGLIB_SSA_XAUUSD!$P$2:$P$1001,"",0)</f>
        <v>4699.5245100000002</v>
      </c>
      <c r="O265">
        <f>_xlfn.XLOOKUP($A265,ALGLIB_SSA_XAUUSD!$J$2:$J$1001,ALGLIB_SSA_XAUUSD!$Q$2:$Q$1001,"",0)</f>
        <v>4693.4555499999997</v>
      </c>
      <c r="R265">
        <f t="shared" si="111"/>
        <v>1775469300</v>
      </c>
      <c r="S265" t="str">
        <f t="shared" si="112"/>
        <v>XAUUSD</v>
      </c>
      <c r="T265" t="str">
        <f t="shared" si="112"/>
        <v>M5</v>
      </c>
      <c r="U265">
        <f t="shared" si="112"/>
        <v>4693.71</v>
      </c>
      <c r="V265">
        <f t="shared" si="113"/>
        <v>4690.3062591666667</v>
      </c>
      <c r="W265">
        <f t="shared" si="113"/>
        <v>4687.661783333333</v>
      </c>
      <c r="X265">
        <f t="shared" si="114"/>
        <v>4695.4690799999998</v>
      </c>
      <c r="Y265">
        <f t="shared" si="114"/>
        <v>4697.3122400000002</v>
      </c>
      <c r="Z265">
        <f t="shared" si="115"/>
        <v>4699.357334166667</v>
      </c>
      <c r="AA265">
        <f t="shared" si="116"/>
        <v>4699.5245100000002</v>
      </c>
      <c r="AB265">
        <f t="shared" si="117"/>
        <v>4678.2919916666669</v>
      </c>
      <c r="AC265">
        <f t="shared" si="118"/>
        <v>4693.4555499999997</v>
      </c>
      <c r="AF265">
        <f t="shared" si="123"/>
        <v>1775469300</v>
      </c>
      <c r="AG265" t="str">
        <f t="shared" si="124"/>
        <v>XAUUSD</v>
      </c>
      <c r="AH265" t="str">
        <f t="shared" si="125"/>
        <v>M5</v>
      </c>
      <c r="AI265" s="19">
        <f t="shared" si="119"/>
        <v>4693.71</v>
      </c>
      <c r="AJ265" s="19">
        <f t="shared" si="120"/>
        <v>4690.3062591666667</v>
      </c>
      <c r="AK265" s="19">
        <f t="shared" si="121"/>
        <v>4687.661783333333</v>
      </c>
      <c r="AL265" s="19">
        <f t="shared" si="126"/>
        <v>2.6444758333336722</v>
      </c>
      <c r="AM265" s="28" t="str">
        <f t="shared" si="122"/>
        <v>Bullish</v>
      </c>
      <c r="AN265" s="28" t="str">
        <f t="shared" si="127"/>
        <v>Bullish</v>
      </c>
      <c r="AO265">
        <f>IF(Z265&lt;&gt;"",Z265,"")</f>
        <v>4699.357334166667</v>
      </c>
      <c r="AP265">
        <f>IF(AB265&lt;&gt;"",AB265,"")</f>
        <v>4678.2919916666669</v>
      </c>
      <c r="AQ265">
        <f t="shared" si="106"/>
        <v>12</v>
      </c>
      <c r="AR265" s="16">
        <f>IF(SLOPE($AO$242:$AO$253,$AQ$242:$AQ$253)&gt;0,MIN(3,ABS(SLOPE($AO$242:$AO$253,$AQ$242:$AQ$253))),IF(SLOPE($AO$242:$AO$253,$AQ$242:$AQ$253)&lt;-0.5,-0.5,0))</f>
        <v>0.31792333333329109</v>
      </c>
      <c r="AS265" s="16">
        <f>IF(SLOPE($AP$242:$AP$253,$AQ$242:$AQ$253)&lt;0,MAX(-3,-ABS(SLOPE($AP$242:$AP$253,$AQ$242:$AQ$253))),IF(SLOPE($AP$242:$AP$253,$AQ$242:$AQ$253)&gt;0.5,0.5,0))</f>
        <v>0</v>
      </c>
      <c r="AT265" s="22">
        <f>($AO$254+(AR265*(AQ265-1)))</f>
        <v>4702.142726666666</v>
      </c>
      <c r="AU265" s="22">
        <f>($AP$254+(AS265*(AQ265-1)))</f>
        <v>4678.1513199999999</v>
      </c>
      <c r="AV265" s="18">
        <f>IF(AR265&gt;0,AT265+AR265,AT265)</f>
        <v>4702.4606499999991</v>
      </c>
      <c r="AW265" s="18">
        <f>IF(AS265&lt;0,AU265+AS265,AU265)</f>
        <v>4678.1513199999999</v>
      </c>
      <c r="AY265">
        <f t="shared" si="107"/>
        <v>3.1033158333320898</v>
      </c>
      <c r="AZ265">
        <f t="shared" si="108"/>
        <v>-0.14067166666700359</v>
      </c>
      <c r="BB265" s="19">
        <f t="shared" si="103"/>
        <v>1775469300</v>
      </c>
      <c r="BC265" s="19" t="str">
        <f t="shared" si="104"/>
        <v>XAUUSD</v>
      </c>
      <c r="BD265" s="19" t="str">
        <f t="shared" si="105"/>
        <v>M5</v>
      </c>
      <c r="BE265">
        <f>V265</f>
        <v>4690.3062591666667</v>
      </c>
      <c r="BF265">
        <f>W265</f>
        <v>4687.661783333333</v>
      </c>
      <c r="BG265">
        <f>X265</f>
        <v>4695.4690799999998</v>
      </c>
      <c r="BH265">
        <f>Y265</f>
        <v>4697.3122400000002</v>
      </c>
      <c r="BI265">
        <f t="shared" si="109"/>
        <v>4702.4606499999991</v>
      </c>
      <c r="BJ265">
        <f t="shared" si="110"/>
        <v>4678.1513199999999</v>
      </c>
    </row>
    <row r="266" spans="1:62" x14ac:dyDescent="0.55000000000000004">
      <c r="A266">
        <f>ALGLIB_SSA_XAUUSD!J266</f>
        <v>1775469600</v>
      </c>
      <c r="B266" t="str">
        <f>_xlfn.XLOOKUP($A266,ALGLIB_SSA_XAUUSD!$A$2:$A$1001,ALGLIB_SSA_XAUUSD!$B$2:$B$1001,"",0)</f>
        <v>XAUUSD</v>
      </c>
      <c r="C266" t="str">
        <f>_xlfn.XLOOKUP($A266,ALGLIB_SSA_XAUUSD!$A$2:$A$1001,ALGLIB_SSA_XAUUSD!$C$2:$C$1001,"",0)</f>
        <v>H1</v>
      </c>
      <c r="D266" s="2">
        <f>_xlfn.XLOOKUP($A266,ALGLIB_SSA_XAUUSD!$A$2:$A$1001,ALGLIB_SSA_XAUUSD!$D$2:$D$1001,"",0)</f>
        <v>4689.82</v>
      </c>
      <c r="E266" s="2">
        <f>_xlfn.XLOOKUP($A266,ALGLIB_SSA_XAUUSD!$A$2:$A$1001,ALGLIB_SSA_XAUUSD!$E$2:$E$1001,"",0)</f>
        <v>4690.2528899999998</v>
      </c>
      <c r="F266" s="2">
        <f>_xlfn.XLOOKUP($A266,ALGLIB_SSA_XAUUSD!$A$2:$A$1001,ALGLIB_SSA_XAUUSD!$F$2:$F$1001,"",0)</f>
        <v>4687.8611000000001</v>
      </c>
      <c r="G266" s="2">
        <f>_xlfn.XLOOKUP($A266,ALGLIB_SSA_XAUUSD!$A$2:$A$1001,ALGLIB_SSA_XAUUSD!$G$2:$G$1001,"",0)</f>
        <v>4699.4220400000004</v>
      </c>
      <c r="H266" s="2">
        <f>_xlfn.XLOOKUP($A266,ALGLIB_SSA_XAUUSD!$A$2:$A$1001,ALGLIB_SSA_XAUUSD!$H$2:$H$1001,"",0)</f>
        <v>4678.3047800000004</v>
      </c>
      <c r="I266" t="str">
        <f>_xlfn.XLOOKUP($A266,ALGLIB_SSA_XAUUSD!$J$2:$J$1001,ALGLIB_SSA_XAUUSD!$K$2:$K$1001,"",0)</f>
        <v>XAUUSD</v>
      </c>
      <c r="J266" t="str">
        <f>_xlfn.XLOOKUP($A266,ALGLIB_SSA_XAUUSD!$J$2:$J$1001,ALGLIB_SSA_XAUUSD!$L$2:$L$1001,"",0)</f>
        <v>M5</v>
      </c>
      <c r="K266">
        <f>_xlfn.XLOOKUP($A266,ALGLIB_SSA_XAUUSD!$J$2:$J$1001,ALGLIB_SSA_XAUUSD!$M$2:$M$1001,"",0)</f>
        <v>4697.55</v>
      </c>
      <c r="L266">
        <f>_xlfn.XLOOKUP($A266,ALGLIB_SSA_XAUUSD!$J$2:$J$1001,ALGLIB_SSA_XAUUSD!$N$2:$N$1001,"",0)</f>
        <v>4693.5226499999999</v>
      </c>
      <c r="M266">
        <f>_xlfn.XLOOKUP($A266,ALGLIB_SSA_XAUUSD!$J$2:$J$1001,ALGLIB_SSA_XAUUSD!$O$2:$O$1001,"",0)</f>
        <v>4695.4174400000002</v>
      </c>
      <c r="N266">
        <f>_xlfn.XLOOKUP($A266,ALGLIB_SSA_XAUUSD!$J$2:$J$1001,ALGLIB_SSA_XAUUSD!$P$2:$P$1001,"",0)</f>
        <v>4697.6794399999999</v>
      </c>
      <c r="O266">
        <f>_xlfn.XLOOKUP($A266,ALGLIB_SSA_XAUUSD!$J$2:$J$1001,ALGLIB_SSA_XAUUSD!$Q$2:$Q$1001,"",0)</f>
        <v>4691.4215000000004</v>
      </c>
      <c r="R266">
        <f t="shared" si="111"/>
        <v>1775469600</v>
      </c>
      <c r="S266" t="str">
        <f t="shared" si="112"/>
        <v>XAUUSD</v>
      </c>
      <c r="T266" t="str">
        <f t="shared" si="112"/>
        <v>M5</v>
      </c>
      <c r="U266">
        <f t="shared" si="112"/>
        <v>4697.55</v>
      </c>
      <c r="V266">
        <f t="shared" si="113"/>
        <v>4690.2528899999998</v>
      </c>
      <c r="W266">
        <f t="shared" si="113"/>
        <v>4687.8611000000001</v>
      </c>
      <c r="X266">
        <f t="shared" si="114"/>
        <v>4693.5226499999999</v>
      </c>
      <c r="Y266">
        <f t="shared" si="114"/>
        <v>4695.4174400000002</v>
      </c>
      <c r="Z266">
        <f t="shared" si="115"/>
        <v>4699.4220400000004</v>
      </c>
      <c r="AA266">
        <f t="shared" si="116"/>
        <v>4697.6794399999999</v>
      </c>
      <c r="AB266">
        <f t="shared" si="117"/>
        <v>4678.3047800000004</v>
      </c>
      <c r="AC266">
        <f t="shared" si="118"/>
        <v>4691.4215000000004</v>
      </c>
      <c r="AF266">
        <f t="shared" si="123"/>
        <v>1775469600</v>
      </c>
      <c r="AG266" t="str">
        <f t="shared" si="124"/>
        <v>XAUUSD</v>
      </c>
      <c r="AH266" t="str">
        <f t="shared" si="125"/>
        <v>M5</v>
      </c>
      <c r="AI266" s="19">
        <f t="shared" si="119"/>
        <v>4697.55</v>
      </c>
      <c r="AJ266" s="19">
        <f t="shared" si="120"/>
        <v>4690.2528899999998</v>
      </c>
      <c r="AK266" s="19">
        <f t="shared" si="121"/>
        <v>4687.8611000000001</v>
      </c>
      <c r="AL266" s="19">
        <f t="shared" si="126"/>
        <v>2.3917899999996735</v>
      </c>
      <c r="AM266" s="28" t="str">
        <f t="shared" si="122"/>
        <v>Bullish</v>
      </c>
      <c r="AN266" s="28" t="str">
        <f t="shared" si="127"/>
        <v>Bullish</v>
      </c>
      <c r="AO266">
        <f>IF(Z266&lt;&gt;"",Z266,"")</f>
        <v>4699.4220400000004</v>
      </c>
      <c r="AP266">
        <f>IF(AB266&lt;&gt;"",AB266,"")</f>
        <v>4678.3047800000004</v>
      </c>
      <c r="AQ266">
        <f t="shared" si="106"/>
        <v>1</v>
      </c>
      <c r="AR266" s="17">
        <f>IF(SLOPE($AO$254:$AO$265,$AQ$254:$AQ$265)&gt;0,MIN(3,ABS(SLOPE($AO$254:$AO$265,$AQ$254:$AQ$265))),IF(SLOPE($AO$254:$AO$265,$AQ$254:$AQ$265)&lt;-0.5,-0.5,0))</f>
        <v>6.4705833333391638E-2</v>
      </c>
      <c r="AS266" s="17">
        <f>IF(SLOPE($AP$254:$AP$265,$AQ$254:$AQ$265)&lt;0,MAX(-3,-ABS(SLOPE($AP$254:$AP$265,$AQ$254:$AQ$265))),IF(SLOPE($AP$254:$AP$265,$AQ$254:$AQ$265)&gt;0.5,0.5,0))</f>
        <v>0</v>
      </c>
      <c r="AT266" s="10">
        <f>($AO$266+(AR266*(AQ266-1)))</f>
        <v>4699.4220400000004</v>
      </c>
      <c r="AU266" s="10">
        <f>($AP$266+(AS266*(AQ266-1)))</f>
        <v>4678.3047800000004</v>
      </c>
      <c r="AV266" s="18">
        <f>IF(AR266&gt;0,AT266+AR266,AT266)</f>
        <v>4699.4867458333338</v>
      </c>
      <c r="AW266" s="18">
        <f>IF(AS266&lt;0,AU266+AS266,AU266)</f>
        <v>4678.3047800000004</v>
      </c>
      <c r="AY266">
        <f t="shared" si="107"/>
        <v>6.4705833333391638E-2</v>
      </c>
      <c r="AZ266">
        <f t="shared" si="108"/>
        <v>0</v>
      </c>
      <c r="BB266" s="19">
        <f t="shared" si="103"/>
        <v>1775469600</v>
      </c>
      <c r="BC266" s="19" t="str">
        <f t="shared" si="104"/>
        <v>XAUUSD</v>
      </c>
      <c r="BD266" s="19" t="str">
        <f t="shared" si="105"/>
        <v>M5</v>
      </c>
      <c r="BE266">
        <f>V266</f>
        <v>4690.2528899999998</v>
      </c>
      <c r="BF266">
        <f>W266</f>
        <v>4687.8611000000001</v>
      </c>
      <c r="BG266">
        <f>X266</f>
        <v>4693.5226499999999</v>
      </c>
      <c r="BH266">
        <f>Y266</f>
        <v>4695.4174400000002</v>
      </c>
      <c r="BI266">
        <f t="shared" si="109"/>
        <v>4699.4867458333338</v>
      </c>
      <c r="BJ266">
        <f t="shared" si="110"/>
        <v>4678.3047800000004</v>
      </c>
    </row>
    <row r="267" spans="1:62" x14ac:dyDescent="0.55000000000000004">
      <c r="A267">
        <f>ALGLIB_SSA_XAUUSD!J267</f>
        <v>1775469900</v>
      </c>
      <c r="B267" t="str">
        <f>_xlfn.XLOOKUP($A267,ALGLIB_SSA_XAUUSD!$A$2:$A$1001,ALGLIB_SSA_XAUUSD!$B$2:$B$1001,"",0)</f>
        <v/>
      </c>
      <c r="C267" t="str">
        <f>_xlfn.XLOOKUP($A267,ALGLIB_SSA_XAUUSD!$A$2:$A$1001,ALGLIB_SSA_XAUUSD!$C$2:$C$1001,"",0)</f>
        <v/>
      </c>
      <c r="D267" s="1">
        <f>D266+(D278-D266)*1/12</f>
        <v>4688.8424999999997</v>
      </c>
      <c r="E267" s="1">
        <f>E266+(E278-E266)*1/12</f>
        <v>4689.9717841666661</v>
      </c>
      <c r="F267" s="1">
        <f>F266+(F278-F266)*1/12</f>
        <v>4687.820205</v>
      </c>
      <c r="G267" s="1">
        <f>G266+(G278-G266)*1/12</f>
        <v>4699.26865</v>
      </c>
      <c r="H267" s="1">
        <f>H266+(H278-H266)*1/12</f>
        <v>4678.0197191666666</v>
      </c>
      <c r="I267" t="str">
        <f>_xlfn.XLOOKUP($A267,ALGLIB_SSA_XAUUSD!$J$2:$J$1001,ALGLIB_SSA_XAUUSD!$K$2:$K$1001,"",0)</f>
        <v>XAUUSD</v>
      </c>
      <c r="J267" t="str">
        <f>_xlfn.XLOOKUP($A267,ALGLIB_SSA_XAUUSD!$J$2:$J$1001,ALGLIB_SSA_XAUUSD!$L$2:$L$1001,"",0)</f>
        <v>M5</v>
      </c>
      <c r="K267">
        <f>_xlfn.XLOOKUP($A267,ALGLIB_SSA_XAUUSD!$J$2:$J$1001,ALGLIB_SSA_XAUUSD!$M$2:$M$1001,"",0)</f>
        <v>4693.43</v>
      </c>
      <c r="L267">
        <f>_xlfn.XLOOKUP($A267,ALGLIB_SSA_XAUUSD!$J$2:$J$1001,ALGLIB_SSA_XAUUSD!$N$2:$N$1001,"",0)</f>
        <v>4691.77819</v>
      </c>
      <c r="M267">
        <f>_xlfn.XLOOKUP($A267,ALGLIB_SSA_XAUUSD!$J$2:$J$1001,ALGLIB_SSA_XAUUSD!$O$2:$O$1001,"",0)</f>
        <v>4693.59782</v>
      </c>
      <c r="N267">
        <f>_xlfn.XLOOKUP($A267,ALGLIB_SSA_XAUUSD!$J$2:$J$1001,ALGLIB_SSA_XAUUSD!$P$2:$P$1001,"",0)</f>
        <v>4695.8874900000001</v>
      </c>
      <c r="O267">
        <f>_xlfn.XLOOKUP($A267,ALGLIB_SSA_XAUUSD!$J$2:$J$1001,ALGLIB_SSA_XAUUSD!$Q$2:$Q$1001,"",0)</f>
        <v>4689.6421600000003</v>
      </c>
      <c r="R267">
        <f t="shared" si="111"/>
        <v>1775469900</v>
      </c>
      <c r="S267" t="str">
        <f t="shared" si="112"/>
        <v>XAUUSD</v>
      </c>
      <c r="T267" t="str">
        <f t="shared" si="112"/>
        <v>M5</v>
      </c>
      <c r="U267">
        <f t="shared" si="112"/>
        <v>4693.43</v>
      </c>
      <c r="V267">
        <f t="shared" si="113"/>
        <v>4689.9717841666661</v>
      </c>
      <c r="W267">
        <f t="shared" si="113"/>
        <v>4687.820205</v>
      </c>
      <c r="X267">
        <f t="shared" si="114"/>
        <v>4691.77819</v>
      </c>
      <c r="Y267">
        <f t="shared" si="114"/>
        <v>4693.59782</v>
      </c>
      <c r="Z267">
        <f t="shared" si="115"/>
        <v>4699.26865</v>
      </c>
      <c r="AA267">
        <f t="shared" si="116"/>
        <v>4695.8874900000001</v>
      </c>
      <c r="AB267">
        <f t="shared" si="117"/>
        <v>4678.0197191666666</v>
      </c>
      <c r="AC267">
        <f t="shared" si="118"/>
        <v>4689.6421600000003</v>
      </c>
      <c r="AF267">
        <f t="shared" si="123"/>
        <v>1775469900</v>
      </c>
      <c r="AG267" t="str">
        <f t="shared" si="124"/>
        <v>XAUUSD</v>
      </c>
      <c r="AH267" t="str">
        <f t="shared" si="125"/>
        <v>M5</v>
      </c>
      <c r="AI267" s="19">
        <f t="shared" si="119"/>
        <v>4693.43</v>
      </c>
      <c r="AJ267" s="19">
        <f t="shared" si="120"/>
        <v>4689.9717841666661</v>
      </c>
      <c r="AK267" s="19">
        <f t="shared" si="121"/>
        <v>4687.820205</v>
      </c>
      <c r="AL267" s="19">
        <f t="shared" si="126"/>
        <v>2.1515791666661244</v>
      </c>
      <c r="AM267" s="28" t="str">
        <f t="shared" si="122"/>
        <v>Bullish</v>
      </c>
      <c r="AN267" s="28" t="str">
        <f t="shared" si="127"/>
        <v>Bullish</v>
      </c>
      <c r="AO267">
        <f>IF(Z267&lt;&gt;"",Z267,"")</f>
        <v>4699.26865</v>
      </c>
      <c r="AP267">
        <f>IF(AB267&lt;&gt;"",AB267,"")</f>
        <v>4678.0197191666666</v>
      </c>
      <c r="AQ267">
        <f t="shared" si="106"/>
        <v>2</v>
      </c>
      <c r="AR267" s="16">
        <f>IF(SLOPE($AO$254:$AO$265,$AQ$254:$AQ$265)&gt;0,MIN(3,ABS(SLOPE($AO$254:$AO$265,$AQ$254:$AQ$265))),IF(SLOPE($AO$254:$AO$265,$AQ$254:$AQ$265)&lt;-0.5,-0.5,0))</f>
        <v>6.4705833333391638E-2</v>
      </c>
      <c r="AS267" s="16">
        <f>IF(SLOPE($AP$254:$AP$265,$AQ$254:$AQ$265)&lt;0,MAX(-3,-ABS(SLOPE($AP$254:$AP$265,$AQ$254:$AQ$265))),IF(SLOPE($AP$254:$AP$265,$AQ$254:$AQ$265)&gt;0.5,0.5,0))</f>
        <v>0</v>
      </c>
      <c r="AT267" s="22">
        <f>($AO$266+(AR267*(AQ267-1)))</f>
        <v>4699.4867458333338</v>
      </c>
      <c r="AU267" s="22">
        <f>($AP$266+(AS267*(AQ267-1)))</f>
        <v>4678.3047800000004</v>
      </c>
      <c r="AV267" s="18">
        <f>IF(AR267&gt;0,AT267+AR267,AT267)</f>
        <v>4699.5514516666672</v>
      </c>
      <c r="AW267" s="18">
        <f>IF(AS267&lt;0,AU267+AS267,AU267)</f>
        <v>4678.3047800000004</v>
      </c>
      <c r="AY267">
        <f t="shared" si="107"/>
        <v>0.28280166666718287</v>
      </c>
      <c r="AZ267">
        <f t="shared" si="108"/>
        <v>0.28506083333377319</v>
      </c>
      <c r="BB267" s="19">
        <f t="shared" si="103"/>
        <v>1775469900</v>
      </c>
      <c r="BC267" s="19" t="str">
        <f t="shared" si="104"/>
        <v>XAUUSD</v>
      </c>
      <c r="BD267" s="19" t="str">
        <f t="shared" si="105"/>
        <v>M5</v>
      </c>
      <c r="BE267">
        <f>V267</f>
        <v>4689.9717841666661</v>
      </c>
      <c r="BF267">
        <f>W267</f>
        <v>4687.820205</v>
      </c>
      <c r="BG267">
        <f>X267</f>
        <v>4691.77819</v>
      </c>
      <c r="BH267">
        <f>Y267</f>
        <v>4693.59782</v>
      </c>
      <c r="BI267">
        <f t="shared" si="109"/>
        <v>4699.5514516666672</v>
      </c>
      <c r="BJ267">
        <f t="shared" si="110"/>
        <v>4678.3047800000004</v>
      </c>
    </row>
    <row r="268" spans="1:62" x14ac:dyDescent="0.55000000000000004">
      <c r="A268">
        <f>ALGLIB_SSA_XAUUSD!J268</f>
        <v>1775470200</v>
      </c>
      <c r="B268" t="str">
        <f>_xlfn.XLOOKUP($A268,ALGLIB_SSA_XAUUSD!$A$2:$A$1001,ALGLIB_SSA_XAUUSD!$B$2:$B$1001,"",0)</f>
        <v/>
      </c>
      <c r="C268" t="str">
        <f>_xlfn.XLOOKUP($A268,ALGLIB_SSA_XAUUSD!$A$2:$A$1001,ALGLIB_SSA_XAUUSD!$C$2:$C$1001,"",0)</f>
        <v/>
      </c>
      <c r="D268" s="1">
        <f>D266+(D278-D266)*2/12</f>
        <v>4687.8649999999998</v>
      </c>
      <c r="E268" s="1">
        <f>E266+(E278-E266)*2/12</f>
        <v>4689.6906783333334</v>
      </c>
      <c r="F268" s="1">
        <f>F266+(F278-F266)*2/12</f>
        <v>4687.7793099999999</v>
      </c>
      <c r="G268" s="1">
        <f>G266+(G278-G266)*2/12</f>
        <v>4699.1152600000005</v>
      </c>
      <c r="H268" s="1">
        <f>H266+(H278-H266)*2/12</f>
        <v>4677.7346583333338</v>
      </c>
      <c r="I268" t="str">
        <f>_xlfn.XLOOKUP($A268,ALGLIB_SSA_XAUUSD!$J$2:$J$1001,ALGLIB_SSA_XAUUSD!$K$2:$K$1001,"",0)</f>
        <v>XAUUSD</v>
      </c>
      <c r="J268" t="str">
        <f>_xlfn.XLOOKUP($A268,ALGLIB_SSA_XAUUSD!$J$2:$J$1001,ALGLIB_SSA_XAUUSD!$L$2:$L$1001,"",0)</f>
        <v>M5</v>
      </c>
      <c r="K268">
        <f>_xlfn.XLOOKUP($A268,ALGLIB_SSA_XAUUSD!$J$2:$J$1001,ALGLIB_SSA_XAUUSD!$M$2:$M$1001,"",0)</f>
        <v>4686.83</v>
      </c>
      <c r="L268">
        <f>_xlfn.XLOOKUP($A268,ALGLIB_SSA_XAUUSD!$J$2:$J$1001,ALGLIB_SSA_XAUUSD!$N$2:$N$1001,"",0)</f>
        <v>4690.4735499999997</v>
      </c>
      <c r="M268">
        <f>_xlfn.XLOOKUP($A268,ALGLIB_SSA_XAUUSD!$J$2:$J$1001,ALGLIB_SSA_XAUUSD!$O$2:$O$1001,"",0)</f>
        <v>4692.03568</v>
      </c>
      <c r="N268">
        <f>_xlfn.XLOOKUP($A268,ALGLIB_SSA_XAUUSD!$J$2:$J$1001,ALGLIB_SSA_XAUUSD!$P$2:$P$1001,"",0)</f>
        <v>4694.3056699999997</v>
      </c>
      <c r="O268">
        <f>_xlfn.XLOOKUP($A268,ALGLIB_SSA_XAUUSD!$J$2:$J$1001,ALGLIB_SSA_XAUUSD!$Q$2:$Q$1001,"",0)</f>
        <v>4688.2656800000004</v>
      </c>
      <c r="R268">
        <f t="shared" si="111"/>
        <v>1775470200</v>
      </c>
      <c r="S268" t="str">
        <f t="shared" si="112"/>
        <v>XAUUSD</v>
      </c>
      <c r="T268" t="str">
        <f t="shared" si="112"/>
        <v>M5</v>
      </c>
      <c r="U268">
        <f t="shared" si="112"/>
        <v>4686.83</v>
      </c>
      <c r="V268">
        <f t="shared" si="113"/>
        <v>4689.6906783333334</v>
      </c>
      <c r="W268">
        <f t="shared" si="113"/>
        <v>4687.7793099999999</v>
      </c>
      <c r="X268">
        <f t="shared" si="114"/>
        <v>4690.4735499999997</v>
      </c>
      <c r="Y268">
        <f t="shared" si="114"/>
        <v>4692.03568</v>
      </c>
      <c r="Z268">
        <f t="shared" si="115"/>
        <v>4699.1152600000005</v>
      </c>
      <c r="AA268">
        <f t="shared" si="116"/>
        <v>4694.3056699999997</v>
      </c>
      <c r="AB268">
        <f t="shared" si="117"/>
        <v>4677.7346583333338</v>
      </c>
      <c r="AC268">
        <f t="shared" si="118"/>
        <v>4688.2656800000004</v>
      </c>
      <c r="AF268">
        <f t="shared" si="123"/>
        <v>1775470200</v>
      </c>
      <c r="AG268" t="str">
        <f t="shared" si="124"/>
        <v>XAUUSD</v>
      </c>
      <c r="AH268" t="str">
        <f t="shared" si="125"/>
        <v>M5</v>
      </c>
      <c r="AI268" s="19">
        <f t="shared" si="119"/>
        <v>4686.83</v>
      </c>
      <c r="AJ268" s="19">
        <f t="shared" si="120"/>
        <v>4689.6906783333334</v>
      </c>
      <c r="AK268" s="19">
        <f t="shared" si="121"/>
        <v>4687.7793099999999</v>
      </c>
      <c r="AL268" s="19">
        <f t="shared" si="126"/>
        <v>1.9113683333334848</v>
      </c>
      <c r="AM268" s="28" t="str">
        <f t="shared" si="122"/>
        <v>Bullish</v>
      </c>
      <c r="AN268" s="28" t="str">
        <f t="shared" si="127"/>
        <v>Bullish</v>
      </c>
      <c r="AO268">
        <f>IF(Z268&lt;&gt;"",Z268,"")</f>
        <v>4699.1152600000005</v>
      </c>
      <c r="AP268">
        <f>IF(AB268&lt;&gt;"",AB268,"")</f>
        <v>4677.7346583333338</v>
      </c>
      <c r="AQ268">
        <f t="shared" si="106"/>
        <v>3</v>
      </c>
      <c r="AR268" s="16">
        <f>IF(SLOPE($AO$254:$AO$265,$AQ$254:$AQ$265)&gt;0,MIN(3,ABS(SLOPE($AO$254:$AO$265,$AQ$254:$AQ$265))),IF(SLOPE($AO$254:$AO$265,$AQ$254:$AQ$265)&lt;-0.5,-0.5,0))</f>
        <v>6.4705833333391638E-2</v>
      </c>
      <c r="AS268" s="16">
        <f>IF(SLOPE($AP$254:$AP$265,$AQ$254:$AQ$265)&lt;0,MAX(-3,-ABS(SLOPE($AP$254:$AP$265,$AQ$254:$AQ$265))),IF(SLOPE($AP$254:$AP$265,$AQ$254:$AQ$265)&gt;0.5,0.5,0))</f>
        <v>0</v>
      </c>
      <c r="AT268" s="22">
        <f>($AO$266+(AR268*(AQ268-1)))</f>
        <v>4699.5514516666672</v>
      </c>
      <c r="AU268" s="22">
        <f>($AP$266+(AS268*(AQ268-1)))</f>
        <v>4678.3047800000004</v>
      </c>
      <c r="AV268" s="18">
        <f>IF(AR268&gt;0,AT268+AR268,AT268)</f>
        <v>4699.6161575000006</v>
      </c>
      <c r="AW268" s="18">
        <f>IF(AS268&lt;0,AU268+AS268,AU268)</f>
        <v>4678.3047800000004</v>
      </c>
      <c r="AY268">
        <f t="shared" si="107"/>
        <v>0.50089750000006461</v>
      </c>
      <c r="AZ268">
        <f t="shared" si="108"/>
        <v>0.57012166666663688</v>
      </c>
      <c r="BB268" s="19">
        <f t="shared" si="103"/>
        <v>1775470200</v>
      </c>
      <c r="BC268" s="19" t="str">
        <f t="shared" si="104"/>
        <v>XAUUSD</v>
      </c>
      <c r="BD268" s="19" t="str">
        <f t="shared" si="105"/>
        <v>M5</v>
      </c>
      <c r="BE268">
        <f>V268</f>
        <v>4689.6906783333334</v>
      </c>
      <c r="BF268">
        <f>W268</f>
        <v>4687.7793099999999</v>
      </c>
      <c r="BG268">
        <f>X268</f>
        <v>4690.4735499999997</v>
      </c>
      <c r="BH268">
        <f>Y268</f>
        <v>4692.03568</v>
      </c>
      <c r="BI268">
        <f t="shared" si="109"/>
        <v>4699.6161575000006</v>
      </c>
      <c r="BJ268">
        <f t="shared" si="110"/>
        <v>4678.3047800000004</v>
      </c>
    </row>
    <row r="269" spans="1:62" x14ac:dyDescent="0.55000000000000004">
      <c r="A269">
        <f>ALGLIB_SSA_XAUUSD!J269</f>
        <v>1775470500</v>
      </c>
      <c r="B269" t="str">
        <f>_xlfn.XLOOKUP($A269,ALGLIB_SSA_XAUUSD!$A$2:$A$1001,ALGLIB_SSA_XAUUSD!$B$2:$B$1001,"",0)</f>
        <v/>
      </c>
      <c r="C269" t="str">
        <f>_xlfn.XLOOKUP($A269,ALGLIB_SSA_XAUUSD!$A$2:$A$1001,ALGLIB_SSA_XAUUSD!$C$2:$C$1001,"",0)</f>
        <v/>
      </c>
      <c r="D269" s="1">
        <f>D266+(D278-D266)*3/12</f>
        <v>4686.8874999999998</v>
      </c>
      <c r="E269" s="1">
        <f>E266+(E278-E266)*3/12</f>
        <v>4689.4095724999997</v>
      </c>
      <c r="F269" s="1">
        <f>F266+(F278-F266)*3/12</f>
        <v>4687.7384149999998</v>
      </c>
      <c r="G269" s="1">
        <f>G266+(G278-G266)*3/12</f>
        <v>4698.9618700000001</v>
      </c>
      <c r="H269" s="1">
        <f>H266+(H278-H266)*3/12</f>
        <v>4677.4495975</v>
      </c>
      <c r="I269" t="str">
        <f>_xlfn.XLOOKUP($A269,ALGLIB_SSA_XAUUSD!$J$2:$J$1001,ALGLIB_SSA_XAUUSD!$K$2:$K$1001,"",0)</f>
        <v>XAUUSD</v>
      </c>
      <c r="J269" t="str">
        <f>_xlfn.XLOOKUP($A269,ALGLIB_SSA_XAUUSD!$J$2:$J$1001,ALGLIB_SSA_XAUUSD!$L$2:$L$1001,"",0)</f>
        <v>M5</v>
      </c>
      <c r="K269">
        <f>_xlfn.XLOOKUP($A269,ALGLIB_SSA_XAUUSD!$J$2:$J$1001,ALGLIB_SSA_XAUUSD!$M$2:$M$1001,"",0)</f>
        <v>4690.57</v>
      </c>
      <c r="L269">
        <f>_xlfn.XLOOKUP($A269,ALGLIB_SSA_XAUUSD!$J$2:$J$1001,ALGLIB_SSA_XAUUSD!$N$2:$N$1001,"",0)</f>
        <v>4689.8444</v>
      </c>
      <c r="M269">
        <f>_xlfn.XLOOKUP($A269,ALGLIB_SSA_XAUUSD!$J$2:$J$1001,ALGLIB_SSA_XAUUSD!$O$2:$O$1001,"",0)</f>
        <v>4690.9400400000004</v>
      </c>
      <c r="N269">
        <f>_xlfn.XLOOKUP($A269,ALGLIB_SSA_XAUUSD!$J$2:$J$1001,ALGLIB_SSA_XAUUSD!$P$2:$P$1001,"",0)</f>
        <v>4693.09141</v>
      </c>
      <c r="O269">
        <f>_xlfn.XLOOKUP($A269,ALGLIB_SSA_XAUUSD!$J$2:$J$1001,ALGLIB_SSA_XAUUSD!$Q$2:$Q$1001,"",0)</f>
        <v>4687.47451</v>
      </c>
      <c r="R269">
        <f t="shared" si="111"/>
        <v>1775470500</v>
      </c>
      <c r="S269" t="str">
        <f t="shared" si="112"/>
        <v>XAUUSD</v>
      </c>
      <c r="T269" t="str">
        <f t="shared" si="112"/>
        <v>M5</v>
      </c>
      <c r="U269">
        <f t="shared" si="112"/>
        <v>4690.57</v>
      </c>
      <c r="V269">
        <f t="shared" si="113"/>
        <v>4689.4095724999997</v>
      </c>
      <c r="W269">
        <f t="shared" si="113"/>
        <v>4687.7384149999998</v>
      </c>
      <c r="X269">
        <f t="shared" si="114"/>
        <v>4689.8444</v>
      </c>
      <c r="Y269">
        <f t="shared" si="114"/>
        <v>4690.9400400000004</v>
      </c>
      <c r="Z269">
        <f t="shared" si="115"/>
        <v>4698.9618700000001</v>
      </c>
      <c r="AA269">
        <f t="shared" si="116"/>
        <v>4693.09141</v>
      </c>
      <c r="AB269">
        <f t="shared" si="117"/>
        <v>4677.4495975</v>
      </c>
      <c r="AC269">
        <f t="shared" si="118"/>
        <v>4687.47451</v>
      </c>
      <c r="AF269">
        <f t="shared" si="123"/>
        <v>1775470500</v>
      </c>
      <c r="AG269" t="str">
        <f t="shared" si="124"/>
        <v>XAUUSD</v>
      </c>
      <c r="AH269" t="str">
        <f t="shared" si="125"/>
        <v>M5</v>
      </c>
      <c r="AI269" s="19">
        <f t="shared" si="119"/>
        <v>4690.57</v>
      </c>
      <c r="AJ269" s="19">
        <f t="shared" si="120"/>
        <v>4689.4095724999997</v>
      </c>
      <c r="AK269" s="19">
        <f t="shared" si="121"/>
        <v>4687.7384149999998</v>
      </c>
      <c r="AL269" s="19">
        <f t="shared" si="126"/>
        <v>1.6711574999999357</v>
      </c>
      <c r="AM269" s="28" t="str">
        <f t="shared" si="122"/>
        <v>Bullish</v>
      </c>
      <c r="AN269" s="28" t="str">
        <f t="shared" si="127"/>
        <v>Bullish</v>
      </c>
      <c r="AO269">
        <f>IF(Z269&lt;&gt;"",Z269,"")</f>
        <v>4698.9618700000001</v>
      </c>
      <c r="AP269">
        <f>IF(AB269&lt;&gt;"",AB269,"")</f>
        <v>4677.4495975</v>
      </c>
      <c r="AQ269">
        <f t="shared" si="106"/>
        <v>4</v>
      </c>
      <c r="AR269" s="16">
        <f>IF(SLOPE($AO$254:$AO$265,$AQ$254:$AQ$265)&gt;0,MIN(3,ABS(SLOPE($AO$254:$AO$265,$AQ$254:$AQ$265))),IF(SLOPE($AO$254:$AO$265,$AQ$254:$AQ$265)&lt;-0.5,-0.5,0))</f>
        <v>6.4705833333391638E-2</v>
      </c>
      <c r="AS269" s="16">
        <f>IF(SLOPE($AP$254:$AP$265,$AQ$254:$AQ$265)&lt;0,MAX(-3,-ABS(SLOPE($AP$254:$AP$265,$AQ$254:$AQ$265))),IF(SLOPE($AP$254:$AP$265,$AQ$254:$AQ$265)&gt;0.5,0.5,0))</f>
        <v>0</v>
      </c>
      <c r="AT269" s="22">
        <f>($AO$266+(AR269*(AQ269-1)))</f>
        <v>4699.6161575000006</v>
      </c>
      <c r="AU269" s="22">
        <f>($AP$266+(AS269*(AQ269-1)))</f>
        <v>4678.3047800000004</v>
      </c>
      <c r="AV269" s="18">
        <f>IF(AR269&gt;0,AT269+AR269,AT269)</f>
        <v>4699.6808633333339</v>
      </c>
      <c r="AW269" s="18">
        <f>IF(AS269&lt;0,AU269+AS269,AU269)</f>
        <v>4678.3047800000004</v>
      </c>
      <c r="AY269">
        <f t="shared" si="107"/>
        <v>0.71899333333385584</v>
      </c>
      <c r="AZ269">
        <f t="shared" si="108"/>
        <v>0.85518250000041007</v>
      </c>
      <c r="BB269" s="19">
        <f t="shared" si="103"/>
        <v>1775470500</v>
      </c>
      <c r="BC269" s="19" t="str">
        <f t="shared" si="104"/>
        <v>XAUUSD</v>
      </c>
      <c r="BD269" s="19" t="str">
        <f t="shared" si="105"/>
        <v>M5</v>
      </c>
      <c r="BE269">
        <f>V269</f>
        <v>4689.4095724999997</v>
      </c>
      <c r="BF269">
        <f>W269</f>
        <v>4687.7384149999998</v>
      </c>
      <c r="BG269">
        <f>X269</f>
        <v>4689.8444</v>
      </c>
      <c r="BH269">
        <f>Y269</f>
        <v>4690.9400400000004</v>
      </c>
      <c r="BI269">
        <f t="shared" si="109"/>
        <v>4699.6808633333339</v>
      </c>
      <c r="BJ269">
        <f t="shared" si="110"/>
        <v>4678.3047800000004</v>
      </c>
    </row>
    <row r="270" spans="1:62" x14ac:dyDescent="0.55000000000000004">
      <c r="A270">
        <f>ALGLIB_SSA_XAUUSD!J270</f>
        <v>1775470800</v>
      </c>
      <c r="B270" t="str">
        <f>_xlfn.XLOOKUP($A270,ALGLIB_SSA_XAUUSD!$A$2:$A$1001,ALGLIB_SSA_XAUUSD!$B$2:$B$1001,"",0)</f>
        <v/>
      </c>
      <c r="C270" t="str">
        <f>_xlfn.XLOOKUP($A270,ALGLIB_SSA_XAUUSD!$A$2:$A$1001,ALGLIB_SSA_XAUUSD!$C$2:$C$1001,"",0)</f>
        <v/>
      </c>
      <c r="D270" s="1">
        <f>D266+(D278-D266)*4/12</f>
        <v>4685.91</v>
      </c>
      <c r="E270" s="1">
        <f>E266+(E278-E266)*4/12</f>
        <v>4689.1284666666661</v>
      </c>
      <c r="F270" s="1">
        <f>F266+(F278-F266)*4/12</f>
        <v>4687.6975199999997</v>
      </c>
      <c r="G270" s="1">
        <f>G266+(G278-G266)*4/12</f>
        <v>4698.8084800000006</v>
      </c>
      <c r="H270" s="1">
        <f>H266+(H278-H266)*4/12</f>
        <v>4677.1645366666671</v>
      </c>
      <c r="I270" t="str">
        <f>_xlfn.XLOOKUP($A270,ALGLIB_SSA_XAUUSD!$J$2:$J$1001,ALGLIB_SSA_XAUUSD!$K$2:$K$1001,"",0)</f>
        <v>XAUUSD</v>
      </c>
      <c r="J270" t="str">
        <f>_xlfn.XLOOKUP($A270,ALGLIB_SSA_XAUUSD!$J$2:$J$1001,ALGLIB_SSA_XAUUSD!$L$2:$L$1001,"",0)</f>
        <v>M5</v>
      </c>
      <c r="K270">
        <f>_xlfn.XLOOKUP($A270,ALGLIB_SSA_XAUUSD!$J$2:$J$1001,ALGLIB_SSA_XAUUSD!$M$2:$M$1001,"",0)</f>
        <v>4689.43</v>
      </c>
      <c r="L270">
        <f>_xlfn.XLOOKUP($A270,ALGLIB_SSA_XAUUSD!$J$2:$J$1001,ALGLIB_SSA_XAUUSD!$N$2:$N$1001,"",0)</f>
        <v>4689.76793</v>
      </c>
      <c r="M270">
        <f>_xlfn.XLOOKUP($A270,ALGLIB_SSA_XAUUSD!$J$2:$J$1001,ALGLIB_SSA_XAUUSD!$O$2:$O$1001,"",0)</f>
        <v>4690.3539899999996</v>
      </c>
      <c r="N270">
        <f>_xlfn.XLOOKUP($A270,ALGLIB_SSA_XAUUSD!$J$2:$J$1001,ALGLIB_SSA_XAUUSD!$P$2:$P$1001,"",0)</f>
        <v>4692.4675500000003</v>
      </c>
      <c r="O270">
        <f>_xlfn.XLOOKUP($A270,ALGLIB_SSA_XAUUSD!$J$2:$J$1001,ALGLIB_SSA_XAUUSD!$Q$2:$Q$1001,"",0)</f>
        <v>4687.2348300000003</v>
      </c>
      <c r="R270">
        <f t="shared" si="111"/>
        <v>1775470800</v>
      </c>
      <c r="S270" t="str">
        <f t="shared" si="112"/>
        <v>XAUUSD</v>
      </c>
      <c r="T270" t="str">
        <f t="shared" si="112"/>
        <v>M5</v>
      </c>
      <c r="U270">
        <f t="shared" si="112"/>
        <v>4689.43</v>
      </c>
      <c r="V270">
        <f t="shared" si="113"/>
        <v>4689.1284666666661</v>
      </c>
      <c r="W270">
        <f t="shared" si="113"/>
        <v>4687.6975199999997</v>
      </c>
      <c r="X270">
        <f t="shared" si="114"/>
        <v>4689.76793</v>
      </c>
      <c r="Y270">
        <f t="shared" si="114"/>
        <v>4690.3539899999996</v>
      </c>
      <c r="Z270">
        <f t="shared" si="115"/>
        <v>4698.8084800000006</v>
      </c>
      <c r="AA270">
        <f t="shared" si="116"/>
        <v>4692.4675500000003</v>
      </c>
      <c r="AB270">
        <f t="shared" si="117"/>
        <v>4677.1645366666671</v>
      </c>
      <c r="AC270">
        <f t="shared" si="118"/>
        <v>4687.2348300000003</v>
      </c>
      <c r="AF270">
        <f t="shared" si="123"/>
        <v>1775470800</v>
      </c>
      <c r="AG270" t="str">
        <f t="shared" si="124"/>
        <v>XAUUSD</v>
      </c>
      <c r="AH270" t="str">
        <f t="shared" si="125"/>
        <v>M5</v>
      </c>
      <c r="AI270" s="19">
        <f t="shared" si="119"/>
        <v>4689.43</v>
      </c>
      <c r="AJ270" s="19">
        <f t="shared" si="120"/>
        <v>4689.1284666666661</v>
      </c>
      <c r="AK270" s="19">
        <f t="shared" si="121"/>
        <v>4687.6975199999997</v>
      </c>
      <c r="AL270" s="19">
        <f t="shared" si="126"/>
        <v>1.4309466666663866</v>
      </c>
      <c r="AM270" s="28" t="str">
        <f t="shared" si="122"/>
        <v>Bullish</v>
      </c>
      <c r="AN270" s="28" t="str">
        <f t="shared" si="127"/>
        <v>Bullish</v>
      </c>
      <c r="AO270">
        <f>IF(Z270&lt;&gt;"",Z270,"")</f>
        <v>4698.8084800000006</v>
      </c>
      <c r="AP270">
        <f>IF(AB270&lt;&gt;"",AB270,"")</f>
        <v>4677.1645366666671</v>
      </c>
      <c r="AQ270">
        <f t="shared" si="106"/>
        <v>5</v>
      </c>
      <c r="AR270" s="16">
        <f>IF(SLOPE($AO$254:$AO$265,$AQ$254:$AQ$265)&gt;0,MIN(3,ABS(SLOPE($AO$254:$AO$265,$AQ$254:$AQ$265))),IF(SLOPE($AO$254:$AO$265,$AQ$254:$AQ$265)&lt;-0.5,-0.5,0))</f>
        <v>6.4705833333391638E-2</v>
      </c>
      <c r="AS270" s="16">
        <f>IF(SLOPE($AP$254:$AP$265,$AQ$254:$AQ$265)&lt;0,MAX(-3,-ABS(SLOPE($AP$254:$AP$265,$AQ$254:$AQ$265))),IF(SLOPE($AP$254:$AP$265,$AQ$254:$AQ$265)&gt;0.5,0.5,0))</f>
        <v>0</v>
      </c>
      <c r="AT270" s="22">
        <f>($AO$266+(AR270*(AQ270-1)))</f>
        <v>4699.6808633333339</v>
      </c>
      <c r="AU270" s="22">
        <f>($AP$266+(AS270*(AQ270-1)))</f>
        <v>4678.3047800000004</v>
      </c>
      <c r="AV270" s="18">
        <f>IF(AR270&gt;0,AT270+AR270,AT270)</f>
        <v>4699.7455691666673</v>
      </c>
      <c r="AW270" s="18">
        <f>IF(AS270&lt;0,AU270+AS270,AU270)</f>
        <v>4678.3047800000004</v>
      </c>
      <c r="AY270">
        <f t="shared" si="107"/>
        <v>0.93708916666673758</v>
      </c>
      <c r="AZ270">
        <f t="shared" si="108"/>
        <v>1.1402433333332738</v>
      </c>
      <c r="BB270" s="19">
        <f t="shared" ref="BB270:BB333" si="128">AF270</f>
        <v>1775470800</v>
      </c>
      <c r="BC270" s="19" t="str">
        <f t="shared" ref="BC270:BC333" si="129">AG270</f>
        <v>XAUUSD</v>
      </c>
      <c r="BD270" s="19" t="str">
        <f t="shared" ref="BD270:BD333" si="130">AH270</f>
        <v>M5</v>
      </c>
      <c r="BE270">
        <f>V270</f>
        <v>4689.1284666666661</v>
      </c>
      <c r="BF270">
        <f>W270</f>
        <v>4687.6975199999997</v>
      </c>
      <c r="BG270">
        <f>X270</f>
        <v>4689.76793</v>
      </c>
      <c r="BH270">
        <f>Y270</f>
        <v>4690.3539899999996</v>
      </c>
      <c r="BI270">
        <f t="shared" si="109"/>
        <v>4699.7455691666673</v>
      </c>
      <c r="BJ270">
        <f t="shared" si="110"/>
        <v>4678.3047800000004</v>
      </c>
    </row>
    <row r="271" spans="1:62" x14ac:dyDescent="0.55000000000000004">
      <c r="A271">
        <f>ALGLIB_SSA_XAUUSD!J271</f>
        <v>1775471100</v>
      </c>
      <c r="B271" t="str">
        <f>_xlfn.XLOOKUP($A271,ALGLIB_SSA_XAUUSD!$A$2:$A$1001,ALGLIB_SSA_XAUUSD!$B$2:$B$1001,"",0)</f>
        <v/>
      </c>
      <c r="C271" t="str">
        <f>_xlfn.XLOOKUP($A271,ALGLIB_SSA_XAUUSD!$A$2:$A$1001,ALGLIB_SSA_XAUUSD!$C$2:$C$1001,"",0)</f>
        <v/>
      </c>
      <c r="D271" s="1">
        <f>D266+(D278-D266)*5/12</f>
        <v>4684.9324999999999</v>
      </c>
      <c r="E271" s="1">
        <f>E266+(E278-E266)*5/12</f>
        <v>4688.8473608333334</v>
      </c>
      <c r="F271" s="1">
        <f>F266+(F278-F266)*5/12</f>
        <v>4687.6566249999996</v>
      </c>
      <c r="G271" s="1">
        <f>G266+(G278-G266)*5/12</f>
        <v>4698.6550900000002</v>
      </c>
      <c r="H271" s="1">
        <f>H266+(H278-H266)*5/12</f>
        <v>4676.8794758333333</v>
      </c>
      <c r="I271" t="str">
        <f>_xlfn.XLOOKUP($A271,ALGLIB_SSA_XAUUSD!$J$2:$J$1001,ALGLIB_SSA_XAUUSD!$K$2:$K$1001,"",0)</f>
        <v>XAUUSD</v>
      </c>
      <c r="J271" t="str">
        <f>_xlfn.XLOOKUP($A271,ALGLIB_SSA_XAUUSD!$J$2:$J$1001,ALGLIB_SSA_XAUUSD!$L$2:$L$1001,"",0)</f>
        <v>M5</v>
      </c>
      <c r="K271">
        <f>_xlfn.XLOOKUP($A271,ALGLIB_SSA_XAUUSD!$J$2:$J$1001,ALGLIB_SSA_XAUUSD!$M$2:$M$1001,"",0)</f>
        <v>4689.87</v>
      </c>
      <c r="L271">
        <f>_xlfn.XLOOKUP($A271,ALGLIB_SSA_XAUUSD!$J$2:$J$1001,ALGLIB_SSA_XAUUSD!$N$2:$N$1001,"",0)</f>
        <v>4690.1644800000004</v>
      </c>
      <c r="M271">
        <f>_xlfn.XLOOKUP($A271,ALGLIB_SSA_XAUUSD!$J$2:$J$1001,ALGLIB_SSA_XAUUSD!$O$2:$O$1001,"",0)</f>
        <v>4690.2592299999997</v>
      </c>
      <c r="N271">
        <f>_xlfn.XLOOKUP($A271,ALGLIB_SSA_XAUUSD!$J$2:$J$1001,ALGLIB_SSA_XAUUSD!$P$2:$P$1001,"",0)</f>
        <v>4692.3775800000003</v>
      </c>
      <c r="O271">
        <f>_xlfn.XLOOKUP($A271,ALGLIB_SSA_XAUUSD!$J$2:$J$1001,ALGLIB_SSA_XAUUSD!$Q$2:$Q$1001,"",0)</f>
        <v>4687.3735999999999</v>
      </c>
      <c r="R271">
        <f t="shared" si="111"/>
        <v>1775471100</v>
      </c>
      <c r="S271" t="str">
        <f t="shared" si="112"/>
        <v>XAUUSD</v>
      </c>
      <c r="T271" t="str">
        <f t="shared" si="112"/>
        <v>M5</v>
      </c>
      <c r="U271">
        <f t="shared" si="112"/>
        <v>4689.87</v>
      </c>
      <c r="V271">
        <f t="shared" si="113"/>
        <v>4688.8473608333334</v>
      </c>
      <c r="W271">
        <f t="shared" si="113"/>
        <v>4687.6566249999996</v>
      </c>
      <c r="X271">
        <f t="shared" si="114"/>
        <v>4690.1644800000004</v>
      </c>
      <c r="Y271">
        <f t="shared" si="114"/>
        <v>4690.2592299999997</v>
      </c>
      <c r="Z271">
        <f t="shared" si="115"/>
        <v>4698.6550900000002</v>
      </c>
      <c r="AA271">
        <f t="shared" si="116"/>
        <v>4692.3775800000003</v>
      </c>
      <c r="AB271">
        <f t="shared" si="117"/>
        <v>4676.8794758333333</v>
      </c>
      <c r="AC271">
        <f t="shared" si="118"/>
        <v>4687.3735999999999</v>
      </c>
      <c r="AF271">
        <f t="shared" si="123"/>
        <v>1775471100</v>
      </c>
      <c r="AG271" t="str">
        <f t="shared" si="124"/>
        <v>XAUUSD</v>
      </c>
      <c r="AH271" t="str">
        <f t="shared" si="125"/>
        <v>M5</v>
      </c>
      <c r="AI271" s="19">
        <f t="shared" si="119"/>
        <v>4689.87</v>
      </c>
      <c r="AJ271" s="19">
        <f t="shared" si="120"/>
        <v>4688.8473608333334</v>
      </c>
      <c r="AK271" s="19">
        <f t="shared" si="121"/>
        <v>4687.6566249999996</v>
      </c>
      <c r="AL271" s="19">
        <f t="shared" si="126"/>
        <v>1.190735833333747</v>
      </c>
      <c r="AM271" s="28" t="str">
        <f t="shared" si="122"/>
        <v>Bullish</v>
      </c>
      <c r="AN271" s="28" t="str">
        <f t="shared" si="127"/>
        <v>Bullish</v>
      </c>
      <c r="AO271">
        <f>IF(Z271&lt;&gt;"",Z271,"")</f>
        <v>4698.6550900000002</v>
      </c>
      <c r="AP271">
        <f>IF(AB271&lt;&gt;"",AB271,"")</f>
        <v>4676.8794758333333</v>
      </c>
      <c r="AQ271">
        <f t="shared" ref="AQ271:AQ334" si="131">IF(AQ270+1=13,1,AQ270+1)</f>
        <v>6</v>
      </c>
      <c r="AR271" s="16">
        <f>IF(SLOPE($AO$254:$AO$265,$AQ$254:$AQ$265)&gt;0,MIN(3,ABS(SLOPE($AO$254:$AO$265,$AQ$254:$AQ$265))),IF(SLOPE($AO$254:$AO$265,$AQ$254:$AQ$265)&lt;-0.5,-0.5,0))</f>
        <v>6.4705833333391638E-2</v>
      </c>
      <c r="AS271" s="16">
        <f>IF(SLOPE($AP$254:$AP$265,$AQ$254:$AQ$265)&lt;0,MAX(-3,-ABS(SLOPE($AP$254:$AP$265,$AQ$254:$AQ$265))),IF(SLOPE($AP$254:$AP$265,$AQ$254:$AQ$265)&gt;0.5,0.5,0))</f>
        <v>0</v>
      </c>
      <c r="AT271" s="22">
        <f>($AO$266+(AR271*(AQ271-1)))</f>
        <v>4699.7455691666673</v>
      </c>
      <c r="AU271" s="22">
        <f>($AP$266+(AS271*(AQ271-1)))</f>
        <v>4678.3047800000004</v>
      </c>
      <c r="AV271" s="18">
        <f>IF(AR271&gt;0,AT271+AR271,AT271)</f>
        <v>4699.8102750000007</v>
      </c>
      <c r="AW271" s="18">
        <f>IF(AS271&lt;0,AU271+AS271,AU271)</f>
        <v>4678.3047800000004</v>
      </c>
      <c r="AY271">
        <f t="shared" ref="AY271:AY334" si="132">AV271-AO271</f>
        <v>1.1551850000005288</v>
      </c>
      <c r="AZ271">
        <f t="shared" ref="AZ271:AZ334" si="133">AW271-AP271</f>
        <v>1.425304166667047</v>
      </c>
      <c r="BB271" s="19">
        <f t="shared" si="128"/>
        <v>1775471100</v>
      </c>
      <c r="BC271" s="19" t="str">
        <f t="shared" si="129"/>
        <v>XAUUSD</v>
      </c>
      <c r="BD271" s="19" t="str">
        <f t="shared" si="130"/>
        <v>M5</v>
      </c>
      <c r="BE271">
        <f>V271</f>
        <v>4688.8473608333334</v>
      </c>
      <c r="BF271">
        <f>W271</f>
        <v>4687.6566249999996</v>
      </c>
      <c r="BG271">
        <f>X271</f>
        <v>4690.1644800000004</v>
      </c>
      <c r="BH271">
        <f>Y271</f>
        <v>4690.2592299999997</v>
      </c>
      <c r="BI271">
        <f t="shared" si="109"/>
        <v>4699.8102750000007</v>
      </c>
      <c r="BJ271">
        <f t="shared" si="110"/>
        <v>4678.3047800000004</v>
      </c>
    </row>
    <row r="272" spans="1:62" x14ac:dyDescent="0.55000000000000004">
      <c r="A272">
        <f>ALGLIB_SSA_XAUUSD!J272</f>
        <v>1775471400</v>
      </c>
      <c r="B272" t="str">
        <f>_xlfn.XLOOKUP($A272,ALGLIB_SSA_XAUUSD!$A$2:$A$1001,ALGLIB_SSA_XAUUSD!$B$2:$B$1001,"",0)</f>
        <v/>
      </c>
      <c r="C272" t="str">
        <f>_xlfn.XLOOKUP($A272,ALGLIB_SSA_XAUUSD!$A$2:$A$1001,ALGLIB_SSA_XAUUSD!$C$2:$C$1001,"",0)</f>
        <v/>
      </c>
      <c r="D272" s="1">
        <f>D266+(D278-D266)*6/12</f>
        <v>4683.9549999999999</v>
      </c>
      <c r="E272" s="1">
        <f>E266+(E278-E266)*6/12</f>
        <v>4688.5662549999997</v>
      </c>
      <c r="F272" s="1">
        <f>F266+(F278-F266)*6/12</f>
        <v>4687.6157299999995</v>
      </c>
      <c r="G272" s="1">
        <f>G266+(G278-G266)*6/12</f>
        <v>4698.5017000000007</v>
      </c>
      <c r="H272" s="1">
        <f>H266+(H278-H266)*6/12</f>
        <v>4676.5944149999996</v>
      </c>
      <c r="I272" t="str">
        <f>_xlfn.XLOOKUP($A272,ALGLIB_SSA_XAUUSD!$J$2:$J$1001,ALGLIB_SSA_XAUUSD!$K$2:$K$1001,"",0)</f>
        <v>XAUUSD</v>
      </c>
      <c r="J272" t="str">
        <f>_xlfn.XLOOKUP($A272,ALGLIB_SSA_XAUUSD!$J$2:$J$1001,ALGLIB_SSA_XAUUSD!$L$2:$L$1001,"",0)</f>
        <v>M5</v>
      </c>
      <c r="K272">
        <f>_xlfn.XLOOKUP($A272,ALGLIB_SSA_XAUUSD!$J$2:$J$1001,ALGLIB_SSA_XAUUSD!$M$2:$M$1001,"",0)</f>
        <v>4689.84</v>
      </c>
      <c r="L272">
        <f>_xlfn.XLOOKUP($A272,ALGLIB_SSA_XAUUSD!$J$2:$J$1001,ALGLIB_SSA_XAUUSD!$N$2:$N$1001,"",0)</f>
        <v>4690.8590899999999</v>
      </c>
      <c r="M272">
        <f>_xlfn.XLOOKUP($A272,ALGLIB_SSA_XAUUSD!$J$2:$J$1001,ALGLIB_SSA_XAUUSD!$O$2:$O$1001,"",0)</f>
        <v>4690.5591599999998</v>
      </c>
      <c r="N272">
        <f>_xlfn.XLOOKUP($A272,ALGLIB_SSA_XAUUSD!$J$2:$J$1001,ALGLIB_SSA_XAUUSD!$P$2:$P$1001,"",0)</f>
        <v>4692.8178399999997</v>
      </c>
      <c r="O272">
        <f>_xlfn.XLOOKUP($A272,ALGLIB_SSA_XAUUSD!$J$2:$J$1001,ALGLIB_SSA_XAUUSD!$Q$2:$Q$1001,"",0)</f>
        <v>4687.8274000000001</v>
      </c>
      <c r="R272">
        <f t="shared" si="111"/>
        <v>1775471400</v>
      </c>
      <c r="S272" t="str">
        <f t="shared" si="112"/>
        <v>XAUUSD</v>
      </c>
      <c r="T272" t="str">
        <f t="shared" si="112"/>
        <v>M5</v>
      </c>
      <c r="U272">
        <f t="shared" si="112"/>
        <v>4689.84</v>
      </c>
      <c r="V272">
        <f t="shared" si="113"/>
        <v>4688.5662549999997</v>
      </c>
      <c r="W272">
        <f t="shared" si="113"/>
        <v>4687.6157299999995</v>
      </c>
      <c r="X272">
        <f t="shared" si="114"/>
        <v>4690.8590899999999</v>
      </c>
      <c r="Y272">
        <f t="shared" si="114"/>
        <v>4690.5591599999998</v>
      </c>
      <c r="Z272">
        <f t="shared" si="115"/>
        <v>4698.5017000000007</v>
      </c>
      <c r="AA272">
        <f t="shared" si="116"/>
        <v>4692.8178399999997</v>
      </c>
      <c r="AB272">
        <f t="shared" si="117"/>
        <v>4676.5944149999996</v>
      </c>
      <c r="AC272">
        <f t="shared" si="118"/>
        <v>4687.8274000000001</v>
      </c>
      <c r="AF272">
        <f t="shared" si="123"/>
        <v>1775471400</v>
      </c>
      <c r="AG272" t="str">
        <f t="shared" si="124"/>
        <v>XAUUSD</v>
      </c>
      <c r="AH272" t="str">
        <f t="shared" si="125"/>
        <v>M5</v>
      </c>
      <c r="AI272" s="19">
        <f t="shared" si="119"/>
        <v>4689.84</v>
      </c>
      <c r="AJ272" s="19">
        <f t="shared" si="120"/>
        <v>4688.5662549999997</v>
      </c>
      <c r="AK272" s="19">
        <f t="shared" si="121"/>
        <v>4687.6157299999995</v>
      </c>
      <c r="AL272" s="19">
        <f t="shared" si="126"/>
        <v>0.95052500000019791</v>
      </c>
      <c r="AM272" s="28" t="str">
        <f t="shared" si="122"/>
        <v>Bullish</v>
      </c>
      <c r="AN272" s="28" t="str">
        <f t="shared" si="127"/>
        <v>Bullish</v>
      </c>
      <c r="AO272">
        <f>IF(Z272&lt;&gt;"",Z272,"")</f>
        <v>4698.5017000000007</v>
      </c>
      <c r="AP272">
        <f>IF(AB272&lt;&gt;"",AB272,"")</f>
        <v>4676.5944149999996</v>
      </c>
      <c r="AQ272">
        <f t="shared" si="131"/>
        <v>7</v>
      </c>
      <c r="AR272" s="16">
        <f>IF(SLOPE($AO$254:$AO$265,$AQ$254:$AQ$265)&gt;0,MIN(3,ABS(SLOPE($AO$254:$AO$265,$AQ$254:$AQ$265))),IF(SLOPE($AO$254:$AO$265,$AQ$254:$AQ$265)&lt;-0.5,-0.5,0))</f>
        <v>6.4705833333391638E-2</v>
      </c>
      <c r="AS272" s="16">
        <f>IF(SLOPE($AP$254:$AP$265,$AQ$254:$AQ$265)&lt;0,MAX(-3,-ABS(SLOPE($AP$254:$AP$265,$AQ$254:$AQ$265))),IF(SLOPE($AP$254:$AP$265,$AQ$254:$AQ$265)&gt;0.5,0.5,0))</f>
        <v>0</v>
      </c>
      <c r="AT272" s="22">
        <f>($AO$266+(AR272*(AQ272-1)))</f>
        <v>4699.8102750000007</v>
      </c>
      <c r="AU272" s="22">
        <f>($AP$266+(AS272*(AQ272-1)))</f>
        <v>4678.3047800000004</v>
      </c>
      <c r="AV272" s="18">
        <f>IF(AR272&gt;0,AT272+AR272,AT272)</f>
        <v>4699.8749808333341</v>
      </c>
      <c r="AW272" s="18">
        <f>IF(AS272&lt;0,AU272+AS272,AU272)</f>
        <v>4678.3047800000004</v>
      </c>
      <c r="AY272">
        <f t="shared" si="132"/>
        <v>1.3732808333334106</v>
      </c>
      <c r="AZ272">
        <f t="shared" si="133"/>
        <v>1.7103650000008201</v>
      </c>
      <c r="BB272" s="19">
        <f t="shared" si="128"/>
        <v>1775471400</v>
      </c>
      <c r="BC272" s="19" t="str">
        <f t="shared" si="129"/>
        <v>XAUUSD</v>
      </c>
      <c r="BD272" s="19" t="str">
        <f t="shared" si="130"/>
        <v>M5</v>
      </c>
      <c r="BE272">
        <f>V272</f>
        <v>4688.5662549999997</v>
      </c>
      <c r="BF272">
        <f>W272</f>
        <v>4687.6157299999995</v>
      </c>
      <c r="BG272">
        <f>X272</f>
        <v>4690.8590899999999</v>
      </c>
      <c r="BH272">
        <f>Y272</f>
        <v>4690.5591599999998</v>
      </c>
      <c r="BI272">
        <f t="shared" si="109"/>
        <v>4699.8749808333341</v>
      </c>
      <c r="BJ272">
        <f t="shared" si="110"/>
        <v>4678.3047800000004</v>
      </c>
    </row>
    <row r="273" spans="1:62" x14ac:dyDescent="0.55000000000000004">
      <c r="A273">
        <f>ALGLIB_SSA_XAUUSD!J273</f>
        <v>1775471700</v>
      </c>
      <c r="B273" t="str">
        <f>_xlfn.XLOOKUP($A273,ALGLIB_SSA_XAUUSD!$A$2:$A$1001,ALGLIB_SSA_XAUUSD!$B$2:$B$1001,"",0)</f>
        <v/>
      </c>
      <c r="C273" t="str">
        <f>_xlfn.XLOOKUP($A273,ALGLIB_SSA_XAUUSD!$A$2:$A$1001,ALGLIB_SSA_XAUUSD!$C$2:$C$1001,"",0)</f>
        <v/>
      </c>
      <c r="D273" s="1">
        <f>D266+(D278-D266)*7/12</f>
        <v>4682.9775</v>
      </c>
      <c r="E273" s="1">
        <f>E266+(E278-E266)*7/12</f>
        <v>4688.2851491666661</v>
      </c>
      <c r="F273" s="1">
        <f>F266+(F278-F266)*7/12</f>
        <v>4687.5748350000003</v>
      </c>
      <c r="G273" s="1">
        <f>G266+(G278-G266)*7/12</f>
        <v>4698.3483100000003</v>
      </c>
      <c r="H273" s="1">
        <f>H266+(H278-H266)*7/12</f>
        <v>4676.3093541666667</v>
      </c>
      <c r="I273" t="str">
        <f>_xlfn.XLOOKUP($A273,ALGLIB_SSA_XAUUSD!$J$2:$J$1001,ALGLIB_SSA_XAUUSD!$K$2:$K$1001,"",0)</f>
        <v>XAUUSD</v>
      </c>
      <c r="J273" t="str">
        <f>_xlfn.XLOOKUP($A273,ALGLIB_SSA_XAUUSD!$J$2:$J$1001,ALGLIB_SSA_XAUUSD!$L$2:$L$1001,"",0)</f>
        <v>M5</v>
      </c>
      <c r="K273">
        <f>_xlfn.XLOOKUP($A273,ALGLIB_SSA_XAUUSD!$J$2:$J$1001,ALGLIB_SSA_XAUUSD!$M$2:$M$1001,"",0)</f>
        <v>4691.93</v>
      </c>
      <c r="L273">
        <f>_xlfn.XLOOKUP($A273,ALGLIB_SSA_XAUUSD!$J$2:$J$1001,ALGLIB_SSA_XAUUSD!$N$2:$N$1001,"",0)</f>
        <v>4691.6565099999998</v>
      </c>
      <c r="M273">
        <f>_xlfn.XLOOKUP($A273,ALGLIB_SSA_XAUUSD!$J$2:$J$1001,ALGLIB_SSA_XAUUSD!$O$2:$O$1001,"",0)</f>
        <v>4691.1078399999997</v>
      </c>
      <c r="N273">
        <f>_xlfn.XLOOKUP($A273,ALGLIB_SSA_XAUUSD!$J$2:$J$1001,ALGLIB_SSA_XAUUSD!$P$2:$P$1001,"",0)</f>
        <v>4693.52916</v>
      </c>
      <c r="O273">
        <f>_xlfn.XLOOKUP($A273,ALGLIB_SSA_XAUUSD!$J$2:$J$1001,ALGLIB_SSA_XAUUSD!$Q$2:$Q$1001,"",0)</f>
        <v>4688.40121</v>
      </c>
      <c r="R273">
        <f t="shared" si="111"/>
        <v>1775471700</v>
      </c>
      <c r="S273" t="str">
        <f t="shared" si="112"/>
        <v>XAUUSD</v>
      </c>
      <c r="T273" t="str">
        <f t="shared" si="112"/>
        <v>M5</v>
      </c>
      <c r="U273">
        <f t="shared" si="112"/>
        <v>4691.93</v>
      </c>
      <c r="V273">
        <f t="shared" si="113"/>
        <v>4688.2851491666661</v>
      </c>
      <c r="W273">
        <f t="shared" si="113"/>
        <v>4687.5748350000003</v>
      </c>
      <c r="X273">
        <f t="shared" si="114"/>
        <v>4691.6565099999998</v>
      </c>
      <c r="Y273">
        <f t="shared" si="114"/>
        <v>4691.1078399999997</v>
      </c>
      <c r="Z273">
        <f t="shared" si="115"/>
        <v>4698.3483100000003</v>
      </c>
      <c r="AA273">
        <f t="shared" si="116"/>
        <v>4693.52916</v>
      </c>
      <c r="AB273">
        <f t="shared" si="117"/>
        <v>4676.3093541666667</v>
      </c>
      <c r="AC273">
        <f t="shared" si="118"/>
        <v>4688.40121</v>
      </c>
      <c r="AF273">
        <f t="shared" si="123"/>
        <v>1775471700</v>
      </c>
      <c r="AG273" t="str">
        <f t="shared" si="124"/>
        <v>XAUUSD</v>
      </c>
      <c r="AH273" t="str">
        <f t="shared" si="125"/>
        <v>M5</v>
      </c>
      <c r="AI273" s="19">
        <f t="shared" si="119"/>
        <v>4691.93</v>
      </c>
      <c r="AJ273" s="19">
        <f t="shared" si="120"/>
        <v>4688.2851491666661</v>
      </c>
      <c r="AK273" s="19">
        <f t="shared" si="121"/>
        <v>4687.5748350000003</v>
      </c>
      <c r="AL273" s="19">
        <f t="shared" si="126"/>
        <v>0.71031416666573932</v>
      </c>
      <c r="AM273" s="28" t="str">
        <f t="shared" si="122"/>
        <v>Bullish</v>
      </c>
      <c r="AN273" s="28" t="str">
        <f t="shared" si="127"/>
        <v>Bullish</v>
      </c>
      <c r="AO273">
        <f>IF(Z273&lt;&gt;"",Z273,"")</f>
        <v>4698.3483100000003</v>
      </c>
      <c r="AP273">
        <f>IF(AB273&lt;&gt;"",AB273,"")</f>
        <v>4676.3093541666667</v>
      </c>
      <c r="AQ273">
        <f t="shared" si="131"/>
        <v>8</v>
      </c>
      <c r="AR273" s="16">
        <f>IF(SLOPE($AO$254:$AO$265,$AQ$254:$AQ$265)&gt;0,MIN(3,ABS(SLOPE($AO$254:$AO$265,$AQ$254:$AQ$265))),IF(SLOPE($AO$254:$AO$265,$AQ$254:$AQ$265)&lt;-0.5,-0.5,0))</f>
        <v>6.4705833333391638E-2</v>
      </c>
      <c r="AS273" s="16">
        <f>IF(SLOPE($AP$254:$AP$265,$AQ$254:$AQ$265)&lt;0,MAX(-3,-ABS(SLOPE($AP$254:$AP$265,$AQ$254:$AQ$265))),IF(SLOPE($AP$254:$AP$265,$AQ$254:$AQ$265)&gt;0.5,0.5,0))</f>
        <v>0</v>
      </c>
      <c r="AT273" s="22">
        <f>($AO$266+(AR273*(AQ273-1)))</f>
        <v>4699.8749808333341</v>
      </c>
      <c r="AU273" s="22">
        <f>($AP$266+(AS273*(AQ273-1)))</f>
        <v>4678.3047800000004</v>
      </c>
      <c r="AV273" s="18">
        <f>IF(AR273&gt;0,AT273+AR273,AT273)</f>
        <v>4699.9396866666675</v>
      </c>
      <c r="AW273" s="18">
        <f>IF(AS273&lt;0,AU273+AS273,AU273)</f>
        <v>4678.3047800000004</v>
      </c>
      <c r="AY273">
        <f t="shared" si="132"/>
        <v>1.5913766666672018</v>
      </c>
      <c r="AZ273">
        <f t="shared" si="133"/>
        <v>1.9954258333336838</v>
      </c>
      <c r="BB273" s="19">
        <f t="shared" si="128"/>
        <v>1775471700</v>
      </c>
      <c r="BC273" s="19" t="str">
        <f t="shared" si="129"/>
        <v>XAUUSD</v>
      </c>
      <c r="BD273" s="19" t="str">
        <f t="shared" si="130"/>
        <v>M5</v>
      </c>
      <c r="BE273">
        <f>V273</f>
        <v>4688.2851491666661</v>
      </c>
      <c r="BF273">
        <f>W273</f>
        <v>4687.5748350000003</v>
      </c>
      <c r="BG273">
        <f>X273</f>
        <v>4691.6565099999998</v>
      </c>
      <c r="BH273">
        <f>Y273</f>
        <v>4691.1078399999997</v>
      </c>
      <c r="BI273">
        <f t="shared" si="109"/>
        <v>4699.9396866666675</v>
      </c>
      <c r="BJ273">
        <f t="shared" si="110"/>
        <v>4678.3047800000004</v>
      </c>
    </row>
    <row r="274" spans="1:62" x14ac:dyDescent="0.55000000000000004">
      <c r="A274">
        <f>ALGLIB_SSA_XAUUSD!J274</f>
        <v>1775472000</v>
      </c>
      <c r="B274" t="str">
        <f>_xlfn.XLOOKUP($A274,ALGLIB_SSA_XAUUSD!$A$2:$A$1001,ALGLIB_SSA_XAUUSD!$B$2:$B$1001,"",0)</f>
        <v/>
      </c>
      <c r="C274" t="str">
        <f>_xlfn.XLOOKUP($A274,ALGLIB_SSA_XAUUSD!$A$2:$A$1001,ALGLIB_SSA_XAUUSD!$C$2:$C$1001,"",0)</f>
        <v/>
      </c>
      <c r="D274" s="1">
        <f>D266+(D278-D266)*8/12</f>
        <v>4682</v>
      </c>
      <c r="E274" s="1">
        <f>E266+(E278-E266)*8/12</f>
        <v>4688.0040433333334</v>
      </c>
      <c r="F274" s="1">
        <f>F266+(F278-F266)*8/12</f>
        <v>4687.5339400000003</v>
      </c>
      <c r="G274" s="1">
        <f>G266+(G278-G266)*8/12</f>
        <v>4698.1949199999999</v>
      </c>
      <c r="H274" s="1">
        <f>H266+(H278-H266)*8/12</f>
        <v>4676.0242933333329</v>
      </c>
      <c r="I274" t="str">
        <f>_xlfn.XLOOKUP($A274,ALGLIB_SSA_XAUUSD!$J$2:$J$1001,ALGLIB_SSA_XAUUSD!$K$2:$K$1001,"",0)</f>
        <v>XAUUSD</v>
      </c>
      <c r="J274" t="str">
        <f>_xlfn.XLOOKUP($A274,ALGLIB_SSA_XAUUSD!$J$2:$J$1001,ALGLIB_SSA_XAUUSD!$L$2:$L$1001,"",0)</f>
        <v>M5</v>
      </c>
      <c r="K274">
        <f>_xlfn.XLOOKUP($A274,ALGLIB_SSA_XAUUSD!$J$2:$J$1001,ALGLIB_SSA_XAUUSD!$M$2:$M$1001,"",0)</f>
        <v>4695.6099999999997</v>
      </c>
      <c r="L274">
        <f>_xlfn.XLOOKUP($A274,ALGLIB_SSA_XAUUSD!$J$2:$J$1001,ALGLIB_SSA_XAUUSD!$N$2:$N$1001,"",0)</f>
        <v>4692.3330800000003</v>
      </c>
      <c r="M274">
        <f>_xlfn.XLOOKUP($A274,ALGLIB_SSA_XAUUSD!$J$2:$J$1001,ALGLIB_SSA_XAUUSD!$O$2:$O$1001,"",0)</f>
        <v>4691.7204599999995</v>
      </c>
      <c r="N274">
        <f>_xlfn.XLOOKUP($A274,ALGLIB_SSA_XAUUSD!$J$2:$J$1001,ALGLIB_SSA_XAUUSD!$P$2:$P$1001,"",0)</f>
        <v>4694.3688400000001</v>
      </c>
      <c r="O274">
        <f>_xlfn.XLOOKUP($A274,ALGLIB_SSA_XAUUSD!$J$2:$J$1001,ALGLIB_SSA_XAUUSD!$Q$2:$Q$1001,"",0)</f>
        <v>4689.00101</v>
      </c>
      <c r="R274">
        <f t="shared" si="111"/>
        <v>1775472000</v>
      </c>
      <c r="S274" t="str">
        <f t="shared" si="112"/>
        <v>XAUUSD</v>
      </c>
      <c r="T274" t="str">
        <f t="shared" si="112"/>
        <v>M5</v>
      </c>
      <c r="U274">
        <f t="shared" si="112"/>
        <v>4695.6099999999997</v>
      </c>
      <c r="V274">
        <f t="shared" si="113"/>
        <v>4688.0040433333334</v>
      </c>
      <c r="W274">
        <f t="shared" si="113"/>
        <v>4687.5339400000003</v>
      </c>
      <c r="X274">
        <f t="shared" si="114"/>
        <v>4692.3330800000003</v>
      </c>
      <c r="Y274">
        <f t="shared" si="114"/>
        <v>4691.7204599999995</v>
      </c>
      <c r="Z274">
        <f t="shared" si="115"/>
        <v>4698.1949199999999</v>
      </c>
      <c r="AA274">
        <f t="shared" si="116"/>
        <v>4694.3688400000001</v>
      </c>
      <c r="AB274">
        <f t="shared" si="117"/>
        <v>4676.0242933333329</v>
      </c>
      <c r="AC274">
        <f t="shared" si="118"/>
        <v>4689.00101</v>
      </c>
      <c r="AF274">
        <f t="shared" si="123"/>
        <v>1775472000</v>
      </c>
      <c r="AG274" t="str">
        <f t="shared" si="124"/>
        <v>XAUUSD</v>
      </c>
      <c r="AH274" t="str">
        <f t="shared" si="125"/>
        <v>M5</v>
      </c>
      <c r="AI274" s="19">
        <f t="shared" si="119"/>
        <v>4695.6099999999997</v>
      </c>
      <c r="AJ274" s="19">
        <f t="shared" si="120"/>
        <v>4688.0040433333334</v>
      </c>
      <c r="AK274" s="19">
        <f t="shared" si="121"/>
        <v>4687.5339400000003</v>
      </c>
      <c r="AL274" s="19">
        <f t="shared" si="126"/>
        <v>0.47010333333309973</v>
      </c>
      <c r="AM274" s="28" t="str">
        <f t="shared" si="122"/>
        <v>Bullish</v>
      </c>
      <c r="AN274" s="28" t="str">
        <f t="shared" si="127"/>
        <v>Bullish</v>
      </c>
      <c r="AO274">
        <f>IF(Z274&lt;&gt;"",Z274,"")</f>
        <v>4698.1949199999999</v>
      </c>
      <c r="AP274">
        <f>IF(AB274&lt;&gt;"",AB274,"")</f>
        <v>4676.0242933333329</v>
      </c>
      <c r="AQ274">
        <f t="shared" si="131"/>
        <v>9</v>
      </c>
      <c r="AR274" s="16">
        <f>IF(SLOPE($AO$254:$AO$265,$AQ$254:$AQ$265)&gt;0,MIN(3,ABS(SLOPE($AO$254:$AO$265,$AQ$254:$AQ$265))),IF(SLOPE($AO$254:$AO$265,$AQ$254:$AQ$265)&lt;-0.5,-0.5,0))</f>
        <v>6.4705833333391638E-2</v>
      </c>
      <c r="AS274" s="16">
        <f>IF(SLOPE($AP$254:$AP$265,$AQ$254:$AQ$265)&lt;0,MAX(-3,-ABS(SLOPE($AP$254:$AP$265,$AQ$254:$AQ$265))),IF(SLOPE($AP$254:$AP$265,$AQ$254:$AQ$265)&gt;0.5,0.5,0))</f>
        <v>0</v>
      </c>
      <c r="AT274" s="22">
        <f>($AO$266+(AR274*(AQ274-1)))</f>
        <v>4699.9396866666675</v>
      </c>
      <c r="AU274" s="22">
        <f>($AP$266+(AS274*(AQ274-1)))</f>
        <v>4678.3047800000004</v>
      </c>
      <c r="AV274" s="18">
        <f>IF(AR274&gt;0,AT274+AR274,AT274)</f>
        <v>4700.0043925000009</v>
      </c>
      <c r="AW274" s="18">
        <f>IF(AS274&lt;0,AU274+AS274,AU274)</f>
        <v>4678.3047800000004</v>
      </c>
      <c r="AY274">
        <f t="shared" si="132"/>
        <v>1.809472500000993</v>
      </c>
      <c r="AZ274">
        <f t="shared" si="133"/>
        <v>2.280486666667457</v>
      </c>
      <c r="BB274" s="19">
        <f t="shared" si="128"/>
        <v>1775472000</v>
      </c>
      <c r="BC274" s="19" t="str">
        <f t="shared" si="129"/>
        <v>XAUUSD</v>
      </c>
      <c r="BD274" s="19" t="str">
        <f t="shared" si="130"/>
        <v>M5</v>
      </c>
      <c r="BE274">
        <f>V274</f>
        <v>4688.0040433333334</v>
      </c>
      <c r="BF274">
        <f>W274</f>
        <v>4687.5339400000003</v>
      </c>
      <c r="BG274">
        <f>X274</f>
        <v>4692.3330800000003</v>
      </c>
      <c r="BH274">
        <f>Y274</f>
        <v>4691.7204599999995</v>
      </c>
      <c r="BI274">
        <f t="shared" si="109"/>
        <v>4700.0043925000009</v>
      </c>
      <c r="BJ274">
        <f t="shared" si="110"/>
        <v>4678.3047800000004</v>
      </c>
    </row>
    <row r="275" spans="1:62" x14ac:dyDescent="0.55000000000000004">
      <c r="A275">
        <f>ALGLIB_SSA_XAUUSD!J275</f>
        <v>1775472300</v>
      </c>
      <c r="B275" t="str">
        <f>_xlfn.XLOOKUP($A275,ALGLIB_SSA_XAUUSD!$A$2:$A$1001,ALGLIB_SSA_XAUUSD!$B$2:$B$1001,"",0)</f>
        <v/>
      </c>
      <c r="C275" t="str">
        <f>_xlfn.XLOOKUP($A275,ALGLIB_SSA_XAUUSD!$A$2:$A$1001,ALGLIB_SSA_XAUUSD!$C$2:$C$1001,"",0)</f>
        <v/>
      </c>
      <c r="D275" s="1">
        <f>D266+(D278-D266)*9/12</f>
        <v>4681.0225</v>
      </c>
      <c r="E275" s="1">
        <f>E266+(E278-E266)*9/12</f>
        <v>4687.7229374999997</v>
      </c>
      <c r="F275" s="1">
        <f>F266+(F278-F266)*9/12</f>
        <v>4687.4930450000002</v>
      </c>
      <c r="G275" s="1">
        <f>G266+(G278-G266)*9/12</f>
        <v>4698.0415300000004</v>
      </c>
      <c r="H275" s="1">
        <f>H266+(H278-H266)*9/12</f>
        <v>4675.7392325000001</v>
      </c>
      <c r="I275" t="str">
        <f>_xlfn.XLOOKUP($A275,ALGLIB_SSA_XAUUSD!$J$2:$J$1001,ALGLIB_SSA_XAUUSD!$K$2:$K$1001,"",0)</f>
        <v>XAUUSD</v>
      </c>
      <c r="J275" t="str">
        <f>_xlfn.XLOOKUP($A275,ALGLIB_SSA_XAUUSD!$J$2:$J$1001,ALGLIB_SSA_XAUUSD!$L$2:$L$1001,"",0)</f>
        <v>M5</v>
      </c>
      <c r="K275">
        <f>_xlfn.XLOOKUP($A275,ALGLIB_SSA_XAUUSD!$J$2:$J$1001,ALGLIB_SSA_XAUUSD!$M$2:$M$1001,"",0)</f>
        <v>4692.67</v>
      </c>
      <c r="L275">
        <f>_xlfn.XLOOKUP($A275,ALGLIB_SSA_XAUUSD!$J$2:$J$1001,ALGLIB_SSA_XAUUSD!$N$2:$N$1001,"",0)</f>
        <v>4692.6537500000004</v>
      </c>
      <c r="M275">
        <f>_xlfn.XLOOKUP($A275,ALGLIB_SSA_XAUUSD!$J$2:$J$1001,ALGLIB_SSA_XAUUSD!$O$2:$O$1001,"",0)</f>
        <v>4692.1871000000001</v>
      </c>
      <c r="N275">
        <f>_xlfn.XLOOKUP($A275,ALGLIB_SSA_XAUUSD!$J$2:$J$1001,ALGLIB_SSA_XAUUSD!$P$2:$P$1001,"",0)</f>
        <v>4695.0244199999997</v>
      </c>
      <c r="O275">
        <f>_xlfn.XLOOKUP($A275,ALGLIB_SSA_XAUUSD!$J$2:$J$1001,ALGLIB_SSA_XAUUSD!$Q$2:$Q$1001,"",0)</f>
        <v>4689.4112100000002</v>
      </c>
      <c r="R275">
        <f t="shared" si="111"/>
        <v>1775472300</v>
      </c>
      <c r="S275" t="str">
        <f t="shared" si="112"/>
        <v>XAUUSD</v>
      </c>
      <c r="T275" t="str">
        <f t="shared" si="112"/>
        <v>M5</v>
      </c>
      <c r="U275">
        <f t="shared" si="112"/>
        <v>4692.67</v>
      </c>
      <c r="V275">
        <f t="shared" si="113"/>
        <v>4687.7229374999997</v>
      </c>
      <c r="W275">
        <f t="shared" si="113"/>
        <v>4687.4930450000002</v>
      </c>
      <c r="X275">
        <f t="shared" si="114"/>
        <v>4692.6537500000004</v>
      </c>
      <c r="Y275">
        <f t="shared" si="114"/>
        <v>4692.1871000000001</v>
      </c>
      <c r="Z275">
        <f t="shared" si="115"/>
        <v>4698.0415300000004</v>
      </c>
      <c r="AA275">
        <f t="shared" si="116"/>
        <v>4695.0244199999997</v>
      </c>
      <c r="AB275">
        <f t="shared" si="117"/>
        <v>4675.7392325000001</v>
      </c>
      <c r="AC275">
        <f t="shared" si="118"/>
        <v>4689.4112100000002</v>
      </c>
      <c r="AF275">
        <f t="shared" si="123"/>
        <v>1775472300</v>
      </c>
      <c r="AG275" t="str">
        <f t="shared" si="124"/>
        <v>XAUUSD</v>
      </c>
      <c r="AH275" t="str">
        <f t="shared" si="125"/>
        <v>M5</v>
      </c>
      <c r="AI275" s="19">
        <f t="shared" si="119"/>
        <v>4692.67</v>
      </c>
      <c r="AJ275" s="19">
        <f t="shared" si="120"/>
        <v>4687.7229374999997</v>
      </c>
      <c r="AK275" s="19">
        <f t="shared" si="121"/>
        <v>4687.4930450000002</v>
      </c>
      <c r="AL275" s="19">
        <f t="shared" si="126"/>
        <v>0.22989249999955064</v>
      </c>
      <c r="AM275" s="28" t="str">
        <f t="shared" si="122"/>
        <v>Bullish</v>
      </c>
      <c r="AN275" s="28" t="str">
        <f t="shared" si="127"/>
        <v>Bullish</v>
      </c>
      <c r="AO275">
        <f>IF(Z275&lt;&gt;"",Z275,"")</f>
        <v>4698.0415300000004</v>
      </c>
      <c r="AP275">
        <f>IF(AB275&lt;&gt;"",AB275,"")</f>
        <v>4675.7392325000001</v>
      </c>
      <c r="AQ275">
        <f t="shared" si="131"/>
        <v>10</v>
      </c>
      <c r="AR275" s="16">
        <f>IF(SLOPE($AO$254:$AO$265,$AQ$254:$AQ$265)&gt;0,MIN(3,ABS(SLOPE($AO$254:$AO$265,$AQ$254:$AQ$265))),IF(SLOPE($AO$254:$AO$265,$AQ$254:$AQ$265)&lt;-0.5,-0.5,0))</f>
        <v>6.4705833333391638E-2</v>
      </c>
      <c r="AS275" s="16">
        <f>IF(SLOPE($AP$254:$AP$265,$AQ$254:$AQ$265)&lt;0,MAX(-3,-ABS(SLOPE($AP$254:$AP$265,$AQ$254:$AQ$265))),IF(SLOPE($AP$254:$AP$265,$AQ$254:$AQ$265)&gt;0.5,0.5,0))</f>
        <v>0</v>
      </c>
      <c r="AT275" s="22">
        <f>($AO$266+(AR275*(AQ275-1)))</f>
        <v>4700.0043925000009</v>
      </c>
      <c r="AU275" s="22">
        <f>($AP$266+(AS275*(AQ275-1)))</f>
        <v>4678.3047800000004</v>
      </c>
      <c r="AV275" s="18">
        <f>IF(AR275&gt;0,AT275+AR275,AT275)</f>
        <v>4700.0690983333343</v>
      </c>
      <c r="AW275" s="18">
        <f>IF(AS275&lt;0,AU275+AS275,AU275)</f>
        <v>4678.3047800000004</v>
      </c>
      <c r="AY275">
        <f t="shared" si="132"/>
        <v>2.0275683333338748</v>
      </c>
      <c r="AZ275">
        <f t="shared" si="133"/>
        <v>2.5655475000003207</v>
      </c>
      <c r="BB275" s="19">
        <f t="shared" si="128"/>
        <v>1775472300</v>
      </c>
      <c r="BC275" s="19" t="str">
        <f t="shared" si="129"/>
        <v>XAUUSD</v>
      </c>
      <c r="BD275" s="19" t="str">
        <f t="shared" si="130"/>
        <v>M5</v>
      </c>
      <c r="BE275">
        <f>V275</f>
        <v>4687.7229374999997</v>
      </c>
      <c r="BF275">
        <f>W275</f>
        <v>4687.4930450000002</v>
      </c>
      <c r="BG275">
        <f>X275</f>
        <v>4692.6537500000004</v>
      </c>
      <c r="BH275">
        <f>Y275</f>
        <v>4692.1871000000001</v>
      </c>
      <c r="BI275">
        <f t="shared" si="109"/>
        <v>4700.0690983333343</v>
      </c>
      <c r="BJ275">
        <f t="shared" si="110"/>
        <v>4678.3047800000004</v>
      </c>
    </row>
    <row r="276" spans="1:62" x14ac:dyDescent="0.55000000000000004">
      <c r="A276">
        <f>ALGLIB_SSA_XAUUSD!J276</f>
        <v>1775472600</v>
      </c>
      <c r="B276" t="str">
        <f>_xlfn.XLOOKUP($A276,ALGLIB_SSA_XAUUSD!$A$2:$A$1001,ALGLIB_SSA_XAUUSD!$B$2:$B$1001,"",0)</f>
        <v/>
      </c>
      <c r="C276" t="str">
        <f>_xlfn.XLOOKUP($A276,ALGLIB_SSA_XAUUSD!$A$2:$A$1001,ALGLIB_SSA_XAUUSD!$C$2:$C$1001,"",0)</f>
        <v/>
      </c>
      <c r="D276" s="1">
        <f>D266+(D278-D266)*10/12</f>
        <v>4680.0450000000001</v>
      </c>
      <c r="E276" s="1">
        <f>E266+(E278-E266)*10/12</f>
        <v>4687.4418316666661</v>
      </c>
      <c r="F276" s="1">
        <f>F266+(F278-F266)*10/12</f>
        <v>4687.4521500000001</v>
      </c>
      <c r="G276" s="1">
        <f>G266+(G278-G266)*10/12</f>
        <v>4697.88814</v>
      </c>
      <c r="H276" s="1">
        <f>H266+(H278-H266)*10/12</f>
        <v>4675.4541716666663</v>
      </c>
      <c r="I276" t="str">
        <f>_xlfn.XLOOKUP($A276,ALGLIB_SSA_XAUUSD!$J$2:$J$1001,ALGLIB_SSA_XAUUSD!$K$2:$K$1001,"",0)</f>
        <v>XAUUSD</v>
      </c>
      <c r="J276" t="str">
        <f>_xlfn.XLOOKUP($A276,ALGLIB_SSA_XAUUSD!$J$2:$J$1001,ALGLIB_SSA_XAUUSD!$L$2:$L$1001,"",0)</f>
        <v>M5</v>
      </c>
      <c r="K276">
        <f>_xlfn.XLOOKUP($A276,ALGLIB_SSA_XAUUSD!$J$2:$J$1001,ALGLIB_SSA_XAUUSD!$M$2:$M$1001,"",0)</f>
        <v>4691.1099999999997</v>
      </c>
      <c r="L276">
        <f>_xlfn.XLOOKUP($A276,ALGLIB_SSA_XAUUSD!$J$2:$J$1001,ALGLIB_SSA_XAUUSD!$N$2:$N$1001,"",0)</f>
        <v>4692.6391199999998</v>
      </c>
      <c r="M276">
        <f>_xlfn.XLOOKUP($A276,ALGLIB_SSA_XAUUSD!$J$2:$J$1001,ALGLIB_SSA_XAUUSD!$O$2:$O$1001,"",0)</f>
        <v>4692.4131100000004</v>
      </c>
      <c r="N276">
        <f>_xlfn.XLOOKUP($A276,ALGLIB_SSA_XAUUSD!$J$2:$J$1001,ALGLIB_SSA_XAUUSD!$P$2:$P$1001,"",0)</f>
        <v>4695.3691200000003</v>
      </c>
      <c r="O276">
        <f>_xlfn.XLOOKUP($A276,ALGLIB_SSA_XAUUSD!$J$2:$J$1001,ALGLIB_SSA_XAUUSD!$Q$2:$Q$1001,"",0)</f>
        <v>4689.7413200000001</v>
      </c>
      <c r="R276">
        <f t="shared" si="111"/>
        <v>1775472600</v>
      </c>
      <c r="S276" t="str">
        <f t="shared" si="112"/>
        <v>XAUUSD</v>
      </c>
      <c r="T276" t="str">
        <f t="shared" si="112"/>
        <v>M5</v>
      </c>
      <c r="U276">
        <f t="shared" si="112"/>
        <v>4691.1099999999997</v>
      </c>
      <c r="V276">
        <f t="shared" si="113"/>
        <v>4687.4418316666661</v>
      </c>
      <c r="W276">
        <f t="shared" si="113"/>
        <v>4687.4521500000001</v>
      </c>
      <c r="X276">
        <f t="shared" si="114"/>
        <v>4692.6391199999998</v>
      </c>
      <c r="Y276">
        <f t="shared" si="114"/>
        <v>4692.4131100000004</v>
      </c>
      <c r="Z276">
        <f t="shared" si="115"/>
        <v>4697.88814</v>
      </c>
      <c r="AA276">
        <f t="shared" si="116"/>
        <v>4695.3691200000003</v>
      </c>
      <c r="AB276">
        <f t="shared" si="117"/>
        <v>4675.4541716666663</v>
      </c>
      <c r="AC276">
        <f t="shared" si="118"/>
        <v>4689.7413200000001</v>
      </c>
      <c r="AF276">
        <f t="shared" si="123"/>
        <v>1775472600</v>
      </c>
      <c r="AG276" t="str">
        <f t="shared" si="124"/>
        <v>XAUUSD</v>
      </c>
      <c r="AH276" t="str">
        <f t="shared" si="125"/>
        <v>M5</v>
      </c>
      <c r="AI276" s="19">
        <f t="shared" si="119"/>
        <v>4691.1099999999997</v>
      </c>
      <c r="AJ276" s="19">
        <f t="shared" si="120"/>
        <v>4687.4418316666661</v>
      </c>
      <c r="AK276" s="19">
        <f t="shared" si="121"/>
        <v>4687.4521500000001</v>
      </c>
      <c r="AL276" s="19">
        <f t="shared" si="126"/>
        <v>-1.0318333333998453E-2</v>
      </c>
      <c r="AM276" s="28" t="str">
        <f t="shared" si="122"/>
        <v>Bearish</v>
      </c>
      <c r="AN276" s="28" t="str">
        <f t="shared" si="127"/>
        <v>Bearish</v>
      </c>
      <c r="AO276">
        <f>IF(Z276&lt;&gt;"",Z276,"")</f>
        <v>4697.88814</v>
      </c>
      <c r="AP276">
        <f>IF(AB276&lt;&gt;"",AB276,"")</f>
        <v>4675.4541716666663</v>
      </c>
      <c r="AQ276">
        <f t="shared" si="131"/>
        <v>11</v>
      </c>
      <c r="AR276" s="16">
        <f>IF(SLOPE($AO$254:$AO$265,$AQ$254:$AQ$265)&gt;0,MIN(3,ABS(SLOPE($AO$254:$AO$265,$AQ$254:$AQ$265))),IF(SLOPE($AO$254:$AO$265,$AQ$254:$AQ$265)&lt;-0.5,-0.5,0))</f>
        <v>6.4705833333391638E-2</v>
      </c>
      <c r="AS276" s="16">
        <f>IF(SLOPE($AP$254:$AP$265,$AQ$254:$AQ$265)&lt;0,MAX(-3,-ABS(SLOPE($AP$254:$AP$265,$AQ$254:$AQ$265))),IF(SLOPE($AP$254:$AP$265,$AQ$254:$AQ$265)&gt;0.5,0.5,0))</f>
        <v>0</v>
      </c>
      <c r="AT276" s="22">
        <f>($AO$266+(AR276*(AQ276-1)))</f>
        <v>4700.0690983333343</v>
      </c>
      <c r="AU276" s="22">
        <f>($AP$266+(AS276*(AQ276-1)))</f>
        <v>4678.3047800000004</v>
      </c>
      <c r="AV276" s="18">
        <f>IF(AR276&gt;0,AT276+AR276,AT276)</f>
        <v>4700.1338041666677</v>
      </c>
      <c r="AW276" s="18">
        <f>IF(AS276&lt;0,AU276+AS276,AU276)</f>
        <v>4678.3047800000004</v>
      </c>
      <c r="AY276">
        <f t="shared" si="132"/>
        <v>2.245664166667666</v>
      </c>
      <c r="AZ276">
        <f t="shared" si="133"/>
        <v>2.8506083333340939</v>
      </c>
      <c r="BB276" s="19">
        <f t="shared" si="128"/>
        <v>1775472600</v>
      </c>
      <c r="BC276" s="19" t="str">
        <f t="shared" si="129"/>
        <v>XAUUSD</v>
      </c>
      <c r="BD276" s="19" t="str">
        <f t="shared" si="130"/>
        <v>M5</v>
      </c>
      <c r="BE276">
        <f>V276</f>
        <v>4687.4418316666661</v>
      </c>
      <c r="BF276">
        <f>W276</f>
        <v>4687.4521500000001</v>
      </c>
      <c r="BG276">
        <f>X276</f>
        <v>4692.6391199999998</v>
      </c>
      <c r="BH276">
        <f>Y276</f>
        <v>4692.4131100000004</v>
      </c>
      <c r="BI276">
        <f t="shared" ref="BI276:BI339" si="134">AV276</f>
        <v>4700.1338041666677</v>
      </c>
      <c r="BJ276">
        <f t="shared" ref="BJ276:BJ339" si="135">AW276</f>
        <v>4678.3047800000004</v>
      </c>
    </row>
    <row r="277" spans="1:62" x14ac:dyDescent="0.55000000000000004">
      <c r="A277">
        <f>ALGLIB_SSA_XAUUSD!J277</f>
        <v>1775472900</v>
      </c>
      <c r="B277" t="str">
        <f>_xlfn.XLOOKUP($A277,ALGLIB_SSA_XAUUSD!$A$2:$A$1001,ALGLIB_SSA_XAUUSD!$B$2:$B$1001,"",0)</f>
        <v/>
      </c>
      <c r="C277" t="str">
        <f>_xlfn.XLOOKUP($A277,ALGLIB_SSA_XAUUSD!$A$2:$A$1001,ALGLIB_SSA_XAUUSD!$C$2:$C$1001,"",0)</f>
        <v/>
      </c>
      <c r="D277" s="1">
        <f>D266+(D278-D266)*11/12</f>
        <v>4679.0675000000001</v>
      </c>
      <c r="E277" s="1">
        <f>E266+(E278-E266)*11/12</f>
        <v>4687.1607258333333</v>
      </c>
      <c r="F277" s="1">
        <f>F266+(F278-F266)*11/12</f>
        <v>4687.411255</v>
      </c>
      <c r="G277" s="1">
        <f>G266+(G278-G266)*11/12</f>
        <v>4697.7347500000005</v>
      </c>
      <c r="H277" s="1">
        <f>H266+(H278-H266)*11/12</f>
        <v>4675.1691108333334</v>
      </c>
      <c r="I277" t="str">
        <f>_xlfn.XLOOKUP($A277,ALGLIB_SSA_XAUUSD!$J$2:$J$1001,ALGLIB_SSA_XAUUSD!$K$2:$K$1001,"",0)</f>
        <v>XAUUSD</v>
      </c>
      <c r="J277" t="str">
        <f>_xlfn.XLOOKUP($A277,ALGLIB_SSA_XAUUSD!$J$2:$J$1001,ALGLIB_SSA_XAUUSD!$L$2:$L$1001,"",0)</f>
        <v>M5</v>
      </c>
      <c r="K277">
        <f>_xlfn.XLOOKUP($A277,ALGLIB_SSA_XAUUSD!$J$2:$J$1001,ALGLIB_SSA_XAUUSD!$M$2:$M$1001,"",0)</f>
        <v>4689.82</v>
      </c>
      <c r="L277">
        <f>_xlfn.XLOOKUP($A277,ALGLIB_SSA_XAUUSD!$J$2:$J$1001,ALGLIB_SSA_XAUUSD!$N$2:$N$1001,"",0)</f>
        <v>4692.3270899999998</v>
      </c>
      <c r="M277">
        <f>_xlfn.XLOOKUP($A277,ALGLIB_SSA_XAUUSD!$J$2:$J$1001,ALGLIB_SSA_XAUUSD!$O$2:$O$1001,"",0)</f>
        <v>4692.3701000000001</v>
      </c>
      <c r="N277">
        <f>_xlfn.XLOOKUP($A277,ALGLIB_SSA_XAUUSD!$J$2:$J$1001,ALGLIB_SSA_XAUUSD!$P$2:$P$1001,"",0)</f>
        <v>4695.3549400000002</v>
      </c>
      <c r="O277">
        <f>_xlfn.XLOOKUP($A277,ALGLIB_SSA_XAUUSD!$J$2:$J$1001,ALGLIB_SSA_XAUUSD!$Q$2:$Q$1001,"",0)</f>
        <v>4689.7816700000003</v>
      </c>
      <c r="R277">
        <f t="shared" si="111"/>
        <v>1775472900</v>
      </c>
      <c r="S277" t="str">
        <f t="shared" si="112"/>
        <v>XAUUSD</v>
      </c>
      <c r="T277" t="str">
        <f t="shared" si="112"/>
        <v>M5</v>
      </c>
      <c r="U277">
        <f t="shared" si="112"/>
        <v>4689.82</v>
      </c>
      <c r="V277">
        <f t="shared" si="113"/>
        <v>4687.1607258333333</v>
      </c>
      <c r="W277">
        <f t="shared" si="113"/>
        <v>4687.411255</v>
      </c>
      <c r="X277">
        <f t="shared" si="114"/>
        <v>4692.3270899999998</v>
      </c>
      <c r="Y277">
        <f t="shared" si="114"/>
        <v>4692.3701000000001</v>
      </c>
      <c r="Z277">
        <f t="shared" si="115"/>
        <v>4697.7347500000005</v>
      </c>
      <c r="AA277">
        <f t="shared" si="116"/>
        <v>4695.3549400000002</v>
      </c>
      <c r="AB277">
        <f t="shared" si="117"/>
        <v>4675.1691108333334</v>
      </c>
      <c r="AC277">
        <f t="shared" si="118"/>
        <v>4689.7816700000003</v>
      </c>
      <c r="AF277">
        <f t="shared" si="123"/>
        <v>1775472900</v>
      </c>
      <c r="AG277" t="str">
        <f t="shared" si="124"/>
        <v>XAUUSD</v>
      </c>
      <c r="AH277" t="str">
        <f t="shared" si="125"/>
        <v>M5</v>
      </c>
      <c r="AI277" s="19">
        <f t="shared" si="119"/>
        <v>4689.82</v>
      </c>
      <c r="AJ277" s="19">
        <f t="shared" si="120"/>
        <v>4687.1607258333333</v>
      </c>
      <c r="AK277" s="19">
        <f t="shared" si="121"/>
        <v>4687.411255</v>
      </c>
      <c r="AL277" s="19">
        <f t="shared" si="126"/>
        <v>-0.25052916666663805</v>
      </c>
      <c r="AM277" s="28" t="str">
        <f t="shared" si="122"/>
        <v>Bearish</v>
      </c>
      <c r="AN277" s="28" t="str">
        <f t="shared" si="127"/>
        <v>Bearish</v>
      </c>
      <c r="AO277">
        <f>IF(Z277&lt;&gt;"",Z277,"")</f>
        <v>4697.7347500000005</v>
      </c>
      <c r="AP277">
        <f>IF(AB277&lt;&gt;"",AB277,"")</f>
        <v>4675.1691108333334</v>
      </c>
      <c r="AQ277">
        <f t="shared" si="131"/>
        <v>12</v>
      </c>
      <c r="AR277" s="16">
        <f>IF(SLOPE($AO$254:$AO$265,$AQ$254:$AQ$265)&gt;0,MIN(3,ABS(SLOPE($AO$254:$AO$265,$AQ$254:$AQ$265))),IF(SLOPE($AO$254:$AO$265,$AQ$254:$AQ$265)&lt;-0.5,-0.5,0))</f>
        <v>6.4705833333391638E-2</v>
      </c>
      <c r="AS277" s="16">
        <f>IF(SLOPE($AP$254:$AP$265,$AQ$254:$AQ$265)&lt;0,MAX(-3,-ABS(SLOPE($AP$254:$AP$265,$AQ$254:$AQ$265))),IF(SLOPE($AP$254:$AP$265,$AQ$254:$AQ$265)&gt;0.5,0.5,0))</f>
        <v>0</v>
      </c>
      <c r="AT277" s="22">
        <f>($AO$266+(AR277*(AQ277-1)))</f>
        <v>4700.1338041666677</v>
      </c>
      <c r="AU277" s="22">
        <f>($AP$266+(AS277*(AQ277-1)))</f>
        <v>4678.3047800000004</v>
      </c>
      <c r="AV277" s="18">
        <f>IF(AR277&gt;0,AT277+AR277,AT277)</f>
        <v>4700.1985100000011</v>
      </c>
      <c r="AW277" s="18">
        <f>IF(AS277&lt;0,AU277+AS277,AU277)</f>
        <v>4678.3047800000004</v>
      </c>
      <c r="AY277">
        <f t="shared" si="132"/>
        <v>2.4637600000005477</v>
      </c>
      <c r="AZ277">
        <f t="shared" si="133"/>
        <v>3.1356691666669576</v>
      </c>
      <c r="BB277" s="19">
        <f t="shared" si="128"/>
        <v>1775472900</v>
      </c>
      <c r="BC277" s="19" t="str">
        <f t="shared" si="129"/>
        <v>XAUUSD</v>
      </c>
      <c r="BD277" s="19" t="str">
        <f t="shared" si="130"/>
        <v>M5</v>
      </c>
      <c r="BE277">
        <f>V277</f>
        <v>4687.1607258333333</v>
      </c>
      <c r="BF277">
        <f>W277</f>
        <v>4687.411255</v>
      </c>
      <c r="BG277">
        <f>X277</f>
        <v>4692.3270899999998</v>
      </c>
      <c r="BH277">
        <f>Y277</f>
        <v>4692.3701000000001</v>
      </c>
      <c r="BI277">
        <f t="shared" si="134"/>
        <v>4700.1985100000011</v>
      </c>
      <c r="BJ277">
        <f t="shared" si="135"/>
        <v>4678.3047800000004</v>
      </c>
    </row>
    <row r="278" spans="1:62" x14ac:dyDescent="0.55000000000000004">
      <c r="A278">
        <f>ALGLIB_SSA_XAUUSD!J278</f>
        <v>1775473200</v>
      </c>
      <c r="B278" t="str">
        <f>_xlfn.XLOOKUP($A278,ALGLIB_SSA_XAUUSD!$A$2:$A$1001,ALGLIB_SSA_XAUUSD!$B$2:$B$1001,"",0)</f>
        <v>XAUUSD</v>
      </c>
      <c r="C278" t="str">
        <f>_xlfn.XLOOKUP($A278,ALGLIB_SSA_XAUUSD!$A$2:$A$1001,ALGLIB_SSA_XAUUSD!$C$2:$C$1001,"",0)</f>
        <v>H1</v>
      </c>
      <c r="D278" s="2">
        <f>_xlfn.XLOOKUP($A278,ALGLIB_SSA_XAUUSD!$A$2:$A$1001,ALGLIB_SSA_XAUUSD!$D$2:$D$1001,"",0)</f>
        <v>4678.09</v>
      </c>
      <c r="E278" s="2">
        <f>_xlfn.XLOOKUP($A278,ALGLIB_SSA_XAUUSD!$A$2:$A$1001,ALGLIB_SSA_XAUUSD!$E$2:$E$1001,"",0)</f>
        <v>4686.8796199999997</v>
      </c>
      <c r="F278" s="2">
        <f>_xlfn.XLOOKUP($A278,ALGLIB_SSA_XAUUSD!$A$2:$A$1001,ALGLIB_SSA_XAUUSD!$F$2:$F$1001,"",0)</f>
        <v>4687.3703599999999</v>
      </c>
      <c r="G278" s="2">
        <f>_xlfn.XLOOKUP($A278,ALGLIB_SSA_XAUUSD!$A$2:$A$1001,ALGLIB_SSA_XAUUSD!$G$2:$G$1001,"",0)</f>
        <v>4697.5813600000001</v>
      </c>
      <c r="H278" s="2">
        <f>_xlfn.XLOOKUP($A278,ALGLIB_SSA_XAUUSD!$A$2:$A$1001,ALGLIB_SSA_XAUUSD!$H$2:$H$1001,"",0)</f>
        <v>4674.8840499999997</v>
      </c>
      <c r="I278" t="str">
        <f>_xlfn.XLOOKUP($A278,ALGLIB_SSA_XAUUSD!$J$2:$J$1001,ALGLIB_SSA_XAUUSD!$K$2:$K$1001,"",0)</f>
        <v>XAUUSD</v>
      </c>
      <c r="J278" t="str">
        <f>_xlfn.XLOOKUP($A278,ALGLIB_SSA_XAUUSD!$J$2:$J$1001,ALGLIB_SSA_XAUUSD!$L$2:$L$1001,"",0)</f>
        <v>M5</v>
      </c>
      <c r="K278">
        <f>_xlfn.XLOOKUP($A278,ALGLIB_SSA_XAUUSD!$J$2:$J$1001,ALGLIB_SSA_XAUUSD!$M$2:$M$1001,"",0)</f>
        <v>4693.0600000000004</v>
      </c>
      <c r="L278">
        <f>_xlfn.XLOOKUP($A278,ALGLIB_SSA_XAUUSD!$J$2:$J$1001,ALGLIB_SSA_XAUUSD!$N$2:$N$1001,"",0)</f>
        <v>4691.82917</v>
      </c>
      <c r="M278">
        <f>_xlfn.XLOOKUP($A278,ALGLIB_SSA_XAUUSD!$J$2:$J$1001,ALGLIB_SSA_XAUUSD!$O$2:$O$1001,"",0)</f>
        <v>4692.0996400000004</v>
      </c>
      <c r="N278">
        <f>_xlfn.XLOOKUP($A278,ALGLIB_SSA_XAUUSD!$J$2:$J$1001,ALGLIB_SSA_XAUUSD!$P$2:$P$1001,"",0)</f>
        <v>4695.0307199999997</v>
      </c>
      <c r="O278">
        <f>_xlfn.XLOOKUP($A278,ALGLIB_SSA_XAUUSD!$J$2:$J$1001,ALGLIB_SSA_XAUUSD!$Q$2:$Q$1001,"",0)</f>
        <v>4689.5729000000001</v>
      </c>
      <c r="R278">
        <f t="shared" si="111"/>
        <v>1775473200</v>
      </c>
      <c r="S278" t="str">
        <f t="shared" si="112"/>
        <v>XAUUSD</v>
      </c>
      <c r="T278" t="str">
        <f t="shared" si="112"/>
        <v>M5</v>
      </c>
      <c r="U278">
        <f t="shared" si="112"/>
        <v>4693.0600000000004</v>
      </c>
      <c r="V278">
        <f t="shared" si="113"/>
        <v>4686.8796199999997</v>
      </c>
      <c r="W278">
        <f t="shared" si="113"/>
        <v>4687.3703599999999</v>
      </c>
      <c r="X278">
        <f t="shared" si="114"/>
        <v>4691.82917</v>
      </c>
      <c r="Y278">
        <f t="shared" si="114"/>
        <v>4692.0996400000004</v>
      </c>
      <c r="Z278">
        <f t="shared" si="115"/>
        <v>4697.5813600000001</v>
      </c>
      <c r="AA278">
        <f t="shared" si="116"/>
        <v>4695.0307199999997</v>
      </c>
      <c r="AB278">
        <f t="shared" si="117"/>
        <v>4674.8840499999997</v>
      </c>
      <c r="AC278">
        <f t="shared" si="118"/>
        <v>4689.5729000000001</v>
      </c>
      <c r="AF278">
        <f t="shared" si="123"/>
        <v>1775473200</v>
      </c>
      <c r="AG278" t="str">
        <f t="shared" si="124"/>
        <v>XAUUSD</v>
      </c>
      <c r="AH278" t="str">
        <f t="shared" si="125"/>
        <v>M5</v>
      </c>
      <c r="AI278" s="19">
        <f t="shared" si="119"/>
        <v>4693.0600000000004</v>
      </c>
      <c r="AJ278" s="19">
        <f t="shared" si="120"/>
        <v>4686.8796199999997</v>
      </c>
      <c r="AK278" s="19">
        <f t="shared" si="121"/>
        <v>4687.3703599999999</v>
      </c>
      <c r="AL278" s="19">
        <f t="shared" si="126"/>
        <v>-0.49074000000018714</v>
      </c>
      <c r="AM278" s="28" t="str">
        <f t="shared" si="122"/>
        <v>Bearish</v>
      </c>
      <c r="AN278" s="28" t="str">
        <f t="shared" si="127"/>
        <v>Bearish</v>
      </c>
      <c r="AO278">
        <f>IF(Z278&lt;&gt;"",Z278,"")</f>
        <v>4697.5813600000001</v>
      </c>
      <c r="AP278">
        <f>IF(AB278&lt;&gt;"",AB278,"")</f>
        <v>4674.8840499999997</v>
      </c>
      <c r="AQ278">
        <f t="shared" si="131"/>
        <v>1</v>
      </c>
      <c r="AR278" s="17">
        <f>IF(SLOPE($AO$266:$AO$277,$AQ$266:$AQ$277)&gt;0,MIN(3,ABS(SLOPE($AO$266:$AO$277,$AQ$266:$AQ$277))),IF(SLOPE($AO$266:$AO$277,$AQ$266:$AQ$277)&lt;-0.5,-0.5,0))</f>
        <v>0</v>
      </c>
      <c r="AS278" s="17">
        <f>IF(SLOPE($AP$266:$AP$277,$AQ$266:$AQ$277)&lt;0,MAX(-3,-ABS(SLOPE($AP$266:$AP$277,$AQ$266:$AQ$277))),IF(SLOPE($AP$266:$AP$277,$AQ$266:$AQ$277)&gt;0.5,0.5,0))</f>
        <v>-0.28506083333337567</v>
      </c>
      <c r="AT278" s="10">
        <f>($AO$278+(AR278*(AQ278-1)))</f>
        <v>4697.5813600000001</v>
      </c>
      <c r="AU278" s="10">
        <f>($AP$278+(AS278*(AQ278-1)))</f>
        <v>4674.8840499999997</v>
      </c>
      <c r="AV278" s="18">
        <f>IF(AR278&gt;0,AT278+AR278,AT278)</f>
        <v>4697.5813600000001</v>
      </c>
      <c r="AW278" s="18">
        <f>IF(AS278&lt;0,AU278+AS278,AU278)</f>
        <v>4674.5989891666659</v>
      </c>
      <c r="AY278">
        <f t="shared" si="132"/>
        <v>0</v>
      </c>
      <c r="AZ278">
        <f t="shared" si="133"/>
        <v>-0.28506083333377319</v>
      </c>
      <c r="BB278" s="19">
        <f t="shared" si="128"/>
        <v>1775473200</v>
      </c>
      <c r="BC278" s="19" t="str">
        <f t="shared" si="129"/>
        <v>XAUUSD</v>
      </c>
      <c r="BD278" s="19" t="str">
        <f t="shared" si="130"/>
        <v>M5</v>
      </c>
      <c r="BE278">
        <f>V278</f>
        <v>4686.8796199999997</v>
      </c>
      <c r="BF278">
        <f>W278</f>
        <v>4687.3703599999999</v>
      </c>
      <c r="BG278">
        <f>X278</f>
        <v>4691.82917</v>
      </c>
      <c r="BH278">
        <f>Y278</f>
        <v>4692.0996400000004</v>
      </c>
      <c r="BI278">
        <f t="shared" si="134"/>
        <v>4697.5813600000001</v>
      </c>
      <c r="BJ278">
        <f t="shared" si="135"/>
        <v>4674.5989891666659</v>
      </c>
    </row>
    <row r="279" spans="1:62" x14ac:dyDescent="0.55000000000000004">
      <c r="A279">
        <f>ALGLIB_SSA_XAUUSD!J279</f>
        <v>1775473500</v>
      </c>
      <c r="B279" t="str">
        <f>_xlfn.XLOOKUP($A279,ALGLIB_SSA_XAUUSD!$A$2:$A$1001,ALGLIB_SSA_XAUUSD!$B$2:$B$1001,"",0)</f>
        <v/>
      </c>
      <c r="C279" t="str">
        <f>_xlfn.XLOOKUP($A279,ALGLIB_SSA_XAUUSD!$A$2:$A$1001,ALGLIB_SSA_XAUUSD!$C$2:$C$1001,"",0)</f>
        <v/>
      </c>
      <c r="D279" s="1">
        <f>D278+(D290-D278)*1/12</f>
        <v>4677.9058333333332</v>
      </c>
      <c r="E279" s="1">
        <f>E278+(E290-E278)*1/12</f>
        <v>4686.476396666666</v>
      </c>
      <c r="F279" s="1">
        <f>F278+(F290-F278)*1/12</f>
        <v>4687.1483008333335</v>
      </c>
      <c r="G279" s="1">
        <f>G278+(G290-G278)*1/12</f>
        <v>4697.2565066666666</v>
      </c>
      <c r="H279" s="1">
        <f>H278+(H290-H278)*1/12</f>
        <v>4674.4132424999998</v>
      </c>
      <c r="I279" t="str">
        <f>_xlfn.XLOOKUP($A279,ALGLIB_SSA_XAUUSD!$J$2:$J$1001,ALGLIB_SSA_XAUUSD!$K$2:$K$1001,"",0)</f>
        <v>XAUUSD</v>
      </c>
      <c r="J279" t="str">
        <f>_xlfn.XLOOKUP($A279,ALGLIB_SSA_XAUUSD!$J$2:$J$1001,ALGLIB_SSA_XAUUSD!$L$2:$L$1001,"",0)</f>
        <v>M5</v>
      </c>
      <c r="K279">
        <f>_xlfn.XLOOKUP($A279,ALGLIB_SSA_XAUUSD!$J$2:$J$1001,ALGLIB_SSA_XAUUSD!$M$2:$M$1001,"",0)</f>
        <v>4692.58</v>
      </c>
      <c r="L279">
        <f>_xlfn.XLOOKUP($A279,ALGLIB_SSA_XAUUSD!$J$2:$J$1001,ALGLIB_SSA_XAUUSD!$N$2:$N$1001,"",0)</f>
        <v>4691.16428</v>
      </c>
      <c r="M279">
        <f>_xlfn.XLOOKUP($A279,ALGLIB_SSA_XAUUSD!$J$2:$J$1001,ALGLIB_SSA_XAUUSD!$O$2:$O$1001,"",0)</f>
        <v>4691.6319599999997</v>
      </c>
      <c r="N279">
        <f>_xlfn.XLOOKUP($A279,ALGLIB_SSA_XAUUSD!$J$2:$J$1001,ALGLIB_SSA_XAUUSD!$P$2:$P$1001,"",0)</f>
        <v>4694.4021599999996</v>
      </c>
      <c r="O279">
        <f>_xlfn.XLOOKUP($A279,ALGLIB_SSA_XAUUSD!$J$2:$J$1001,ALGLIB_SSA_XAUUSD!$Q$2:$Q$1001,"",0)</f>
        <v>4689.1510500000004</v>
      </c>
      <c r="R279">
        <f t="shared" si="111"/>
        <v>1775473500</v>
      </c>
      <c r="S279" t="str">
        <f t="shared" si="112"/>
        <v>XAUUSD</v>
      </c>
      <c r="T279" t="str">
        <f t="shared" si="112"/>
        <v>M5</v>
      </c>
      <c r="U279">
        <f t="shared" si="112"/>
        <v>4692.58</v>
      </c>
      <c r="V279">
        <f t="shared" si="113"/>
        <v>4686.476396666666</v>
      </c>
      <c r="W279">
        <f t="shared" si="113"/>
        <v>4687.1483008333335</v>
      </c>
      <c r="X279">
        <f t="shared" si="114"/>
        <v>4691.16428</v>
      </c>
      <c r="Y279">
        <f t="shared" si="114"/>
        <v>4691.6319599999997</v>
      </c>
      <c r="Z279">
        <f t="shared" si="115"/>
        <v>4697.2565066666666</v>
      </c>
      <c r="AA279">
        <f t="shared" si="116"/>
        <v>4694.4021599999996</v>
      </c>
      <c r="AB279">
        <f t="shared" si="117"/>
        <v>4674.4132424999998</v>
      </c>
      <c r="AC279">
        <f t="shared" si="118"/>
        <v>4689.1510500000004</v>
      </c>
      <c r="AF279">
        <f t="shared" si="123"/>
        <v>1775473500</v>
      </c>
      <c r="AG279" t="str">
        <f t="shared" si="124"/>
        <v>XAUUSD</v>
      </c>
      <c r="AH279" t="str">
        <f t="shared" si="125"/>
        <v>M5</v>
      </c>
      <c r="AI279" s="19">
        <f t="shared" si="119"/>
        <v>4692.58</v>
      </c>
      <c r="AJ279" s="19">
        <f t="shared" si="120"/>
        <v>4686.476396666666</v>
      </c>
      <c r="AK279" s="19">
        <f t="shared" si="121"/>
        <v>4687.1483008333335</v>
      </c>
      <c r="AL279" s="19">
        <f t="shared" si="126"/>
        <v>-0.67190416666744568</v>
      </c>
      <c r="AM279" s="28" t="str">
        <f t="shared" si="122"/>
        <v>Bearish</v>
      </c>
      <c r="AN279" s="28" t="str">
        <f t="shared" si="127"/>
        <v>Bearish</v>
      </c>
      <c r="AO279">
        <f>IF(Z279&lt;&gt;"",Z279,"")</f>
        <v>4697.2565066666666</v>
      </c>
      <c r="AP279">
        <f>IF(AB279&lt;&gt;"",AB279,"")</f>
        <v>4674.4132424999998</v>
      </c>
      <c r="AQ279">
        <f t="shared" si="131"/>
        <v>2</v>
      </c>
      <c r="AR279" s="16">
        <f>IF(SLOPE($AO$266:$AO$277,$AQ$266:$AQ$277)&gt;0,MIN(3,ABS(SLOPE($AO$266:$AO$277,$AQ$266:$AQ$277))),IF(SLOPE($AO$266:$AO$277,$AQ$266:$AQ$277)&lt;-0.5,-0.5,0))</f>
        <v>0</v>
      </c>
      <c r="AS279" s="16">
        <f>IF(SLOPE($AP$266:$AP$277,$AQ$266:$AQ$277)&lt;0,MAX(-3,-ABS(SLOPE($AP$266:$AP$277,$AQ$266:$AQ$277))),IF(SLOPE($AP$266:$AP$277,$AQ$266:$AQ$277)&gt;0.5,0.5,0))</f>
        <v>-0.28506083333337567</v>
      </c>
      <c r="AT279" s="22">
        <f>($AO$278+(AR279*(AQ279-1)))</f>
        <v>4697.5813600000001</v>
      </c>
      <c r="AU279" s="22">
        <f>($AP$278+(AS279*(AQ279-1)))</f>
        <v>4674.5989891666659</v>
      </c>
      <c r="AV279" s="18">
        <f>IF(AR279&gt;0,AT279+AR279,AT279)</f>
        <v>4697.5813600000001</v>
      </c>
      <c r="AW279" s="18">
        <f>IF(AS279&lt;0,AU279+AS279,AU279)</f>
        <v>4674.3139283333321</v>
      </c>
      <c r="AY279">
        <f t="shared" si="132"/>
        <v>0.32485333333352173</v>
      </c>
      <c r="AZ279">
        <f t="shared" si="133"/>
        <v>-9.9314166667682002E-2</v>
      </c>
      <c r="BB279" s="19">
        <f t="shared" si="128"/>
        <v>1775473500</v>
      </c>
      <c r="BC279" s="19" t="str">
        <f t="shared" si="129"/>
        <v>XAUUSD</v>
      </c>
      <c r="BD279" s="19" t="str">
        <f t="shared" si="130"/>
        <v>M5</v>
      </c>
      <c r="BE279">
        <f>V279</f>
        <v>4686.476396666666</v>
      </c>
      <c r="BF279">
        <f>W279</f>
        <v>4687.1483008333335</v>
      </c>
      <c r="BG279">
        <f>X279</f>
        <v>4691.16428</v>
      </c>
      <c r="BH279">
        <f>Y279</f>
        <v>4691.6319599999997</v>
      </c>
      <c r="BI279">
        <f t="shared" si="134"/>
        <v>4697.5813600000001</v>
      </c>
      <c r="BJ279">
        <f t="shared" si="135"/>
        <v>4674.3139283333321</v>
      </c>
    </row>
    <row r="280" spans="1:62" x14ac:dyDescent="0.55000000000000004">
      <c r="A280">
        <f>ALGLIB_SSA_XAUUSD!J280</f>
        <v>1775473800</v>
      </c>
      <c r="B280" t="str">
        <f>_xlfn.XLOOKUP($A280,ALGLIB_SSA_XAUUSD!$A$2:$A$1001,ALGLIB_SSA_XAUUSD!$B$2:$B$1001,"",0)</f>
        <v/>
      </c>
      <c r="C280" t="str">
        <f>_xlfn.XLOOKUP($A280,ALGLIB_SSA_XAUUSD!$A$2:$A$1001,ALGLIB_SSA_XAUUSD!$C$2:$C$1001,"",0)</f>
        <v/>
      </c>
      <c r="D280" s="1">
        <f>D278+(D290-D278)*2/12</f>
        <v>4677.7216666666664</v>
      </c>
      <c r="E280" s="1">
        <f>E278+(E290-E278)*2/12</f>
        <v>4686.0731733333332</v>
      </c>
      <c r="F280" s="1">
        <f>F278+(F290-F278)*2/12</f>
        <v>4686.9262416666661</v>
      </c>
      <c r="G280" s="1">
        <f>G278+(G290-G278)*2/12</f>
        <v>4696.9316533333331</v>
      </c>
      <c r="H280" s="1">
        <f>H278+(H290-H278)*2/12</f>
        <v>4673.9424349999999</v>
      </c>
      <c r="I280" t="str">
        <f>_xlfn.XLOOKUP($A280,ALGLIB_SSA_XAUUSD!$J$2:$J$1001,ALGLIB_SSA_XAUUSD!$K$2:$K$1001,"",0)</f>
        <v>XAUUSD</v>
      </c>
      <c r="J280" t="str">
        <f>_xlfn.XLOOKUP($A280,ALGLIB_SSA_XAUUSD!$J$2:$J$1001,ALGLIB_SSA_XAUUSD!$L$2:$L$1001,"",0)</f>
        <v>M5</v>
      </c>
      <c r="K280">
        <f>_xlfn.XLOOKUP($A280,ALGLIB_SSA_XAUUSD!$J$2:$J$1001,ALGLIB_SSA_XAUUSD!$M$2:$M$1001,"",0)</f>
        <v>4689.57</v>
      </c>
      <c r="L280">
        <f>_xlfn.XLOOKUP($A280,ALGLIB_SSA_XAUUSD!$J$2:$J$1001,ALGLIB_SSA_XAUUSD!$N$2:$N$1001,"",0)</f>
        <v>4690.4626799999996</v>
      </c>
      <c r="M280">
        <f>_xlfn.XLOOKUP($A280,ALGLIB_SSA_XAUUSD!$J$2:$J$1001,ALGLIB_SSA_XAUUSD!$O$2:$O$1001,"",0)</f>
        <v>4691.0473199999997</v>
      </c>
      <c r="N280">
        <f>_xlfn.XLOOKUP($A280,ALGLIB_SSA_XAUUSD!$J$2:$J$1001,ALGLIB_SSA_XAUUSD!$P$2:$P$1001,"",0)</f>
        <v>4693.5891799999999</v>
      </c>
      <c r="O280">
        <f>_xlfn.XLOOKUP($A280,ALGLIB_SSA_XAUUSD!$J$2:$J$1001,ALGLIB_SSA_XAUUSD!$Q$2:$Q$1001,"",0)</f>
        <v>4688.5202300000001</v>
      </c>
      <c r="R280">
        <f t="shared" si="111"/>
        <v>1775473800</v>
      </c>
      <c r="S280" t="str">
        <f t="shared" si="112"/>
        <v>XAUUSD</v>
      </c>
      <c r="T280" t="str">
        <f t="shared" si="112"/>
        <v>M5</v>
      </c>
      <c r="U280">
        <f t="shared" si="112"/>
        <v>4689.57</v>
      </c>
      <c r="V280">
        <f t="shared" si="113"/>
        <v>4686.0731733333332</v>
      </c>
      <c r="W280">
        <f t="shared" si="113"/>
        <v>4686.9262416666661</v>
      </c>
      <c r="X280">
        <f t="shared" si="114"/>
        <v>4690.4626799999996</v>
      </c>
      <c r="Y280">
        <f t="shared" si="114"/>
        <v>4691.0473199999997</v>
      </c>
      <c r="Z280">
        <f t="shared" si="115"/>
        <v>4696.9316533333331</v>
      </c>
      <c r="AA280">
        <f t="shared" si="116"/>
        <v>4693.5891799999999</v>
      </c>
      <c r="AB280">
        <f t="shared" si="117"/>
        <v>4673.9424349999999</v>
      </c>
      <c r="AC280">
        <f t="shared" si="118"/>
        <v>4688.5202300000001</v>
      </c>
      <c r="AF280">
        <f t="shared" si="123"/>
        <v>1775473800</v>
      </c>
      <c r="AG280" t="str">
        <f t="shared" si="124"/>
        <v>XAUUSD</v>
      </c>
      <c r="AH280" t="str">
        <f t="shared" si="125"/>
        <v>M5</v>
      </c>
      <c r="AI280" s="19">
        <f t="shared" si="119"/>
        <v>4689.57</v>
      </c>
      <c r="AJ280" s="19">
        <f t="shared" si="120"/>
        <v>4686.0731733333332</v>
      </c>
      <c r="AK280" s="19">
        <f t="shared" si="121"/>
        <v>4686.9262416666661</v>
      </c>
      <c r="AL280" s="19">
        <f t="shared" si="126"/>
        <v>-0.85306833333288523</v>
      </c>
      <c r="AM280" s="28" t="str">
        <f t="shared" si="122"/>
        <v>Bearish</v>
      </c>
      <c r="AN280" s="28" t="str">
        <f t="shared" si="127"/>
        <v>Bearish</v>
      </c>
      <c r="AO280">
        <f>IF(Z280&lt;&gt;"",Z280,"")</f>
        <v>4696.9316533333331</v>
      </c>
      <c r="AP280">
        <f>IF(AB280&lt;&gt;"",AB280,"")</f>
        <v>4673.9424349999999</v>
      </c>
      <c r="AQ280">
        <f t="shared" si="131"/>
        <v>3</v>
      </c>
      <c r="AR280" s="16">
        <f>IF(SLOPE($AO$266:$AO$277,$AQ$266:$AQ$277)&gt;0,MIN(3,ABS(SLOPE($AO$266:$AO$277,$AQ$266:$AQ$277))),IF(SLOPE($AO$266:$AO$277,$AQ$266:$AQ$277)&lt;-0.5,-0.5,0))</f>
        <v>0</v>
      </c>
      <c r="AS280" s="16">
        <f>IF(SLOPE($AP$266:$AP$277,$AQ$266:$AQ$277)&lt;0,MAX(-3,-ABS(SLOPE($AP$266:$AP$277,$AQ$266:$AQ$277))),IF(SLOPE($AP$266:$AP$277,$AQ$266:$AQ$277)&gt;0.5,0.5,0))</f>
        <v>-0.28506083333337567</v>
      </c>
      <c r="AT280" s="22">
        <f>($AO$278+(AR280*(AQ280-1)))</f>
        <v>4697.5813600000001</v>
      </c>
      <c r="AU280" s="22">
        <f>($AP$278+(AS280*(AQ280-1)))</f>
        <v>4674.313928333333</v>
      </c>
      <c r="AV280" s="18">
        <f>IF(AR280&gt;0,AT280+AR280,AT280)</f>
        <v>4697.5813600000001</v>
      </c>
      <c r="AW280" s="18">
        <f>IF(AS280&lt;0,AU280+AS280,AU280)</f>
        <v>4674.0288674999993</v>
      </c>
      <c r="AY280">
        <f t="shared" si="132"/>
        <v>0.64970666666704346</v>
      </c>
      <c r="AZ280">
        <f t="shared" si="133"/>
        <v>8.6432499999318679E-2</v>
      </c>
      <c r="BB280" s="19">
        <f t="shared" si="128"/>
        <v>1775473800</v>
      </c>
      <c r="BC280" s="19" t="str">
        <f t="shared" si="129"/>
        <v>XAUUSD</v>
      </c>
      <c r="BD280" s="19" t="str">
        <f t="shared" si="130"/>
        <v>M5</v>
      </c>
      <c r="BE280">
        <f>V280</f>
        <v>4686.0731733333332</v>
      </c>
      <c r="BF280">
        <f>W280</f>
        <v>4686.9262416666661</v>
      </c>
      <c r="BG280">
        <f>X280</f>
        <v>4690.4626799999996</v>
      </c>
      <c r="BH280">
        <f>Y280</f>
        <v>4691.0473199999997</v>
      </c>
      <c r="BI280">
        <f t="shared" si="134"/>
        <v>4697.5813600000001</v>
      </c>
      <c r="BJ280">
        <f t="shared" si="135"/>
        <v>4674.0288674999993</v>
      </c>
    </row>
    <row r="281" spans="1:62" x14ac:dyDescent="0.55000000000000004">
      <c r="A281">
        <f>ALGLIB_SSA_XAUUSD!J281</f>
        <v>1775474100</v>
      </c>
      <c r="B281" t="str">
        <f>_xlfn.XLOOKUP($A281,ALGLIB_SSA_XAUUSD!$A$2:$A$1001,ALGLIB_SSA_XAUUSD!$B$2:$B$1001,"",0)</f>
        <v/>
      </c>
      <c r="C281" t="str">
        <f>_xlfn.XLOOKUP($A281,ALGLIB_SSA_XAUUSD!$A$2:$A$1001,ALGLIB_SSA_XAUUSD!$C$2:$C$1001,"",0)</f>
        <v/>
      </c>
      <c r="D281" s="1">
        <f>D278+(D290-D278)*3/12</f>
        <v>4677.5375000000004</v>
      </c>
      <c r="E281" s="1">
        <f>E278+(E290-E278)*3/12</f>
        <v>4685.6699499999995</v>
      </c>
      <c r="F281" s="1">
        <f>F278+(F290-F278)*3/12</f>
        <v>4686.7041824999997</v>
      </c>
      <c r="G281" s="1">
        <f>G278+(G290-G278)*3/12</f>
        <v>4696.6067999999996</v>
      </c>
      <c r="H281" s="1">
        <f>H278+(H290-H278)*3/12</f>
        <v>4673.4716275000001</v>
      </c>
      <c r="I281" t="str">
        <f>_xlfn.XLOOKUP($A281,ALGLIB_SSA_XAUUSD!$J$2:$J$1001,ALGLIB_SSA_XAUUSD!$K$2:$K$1001,"",0)</f>
        <v>XAUUSD</v>
      </c>
      <c r="J281" t="str">
        <f>_xlfn.XLOOKUP($A281,ALGLIB_SSA_XAUUSD!$J$2:$J$1001,ALGLIB_SSA_XAUUSD!$L$2:$L$1001,"",0)</f>
        <v>M5</v>
      </c>
      <c r="K281">
        <f>_xlfn.XLOOKUP($A281,ALGLIB_SSA_XAUUSD!$J$2:$J$1001,ALGLIB_SSA_XAUUSD!$M$2:$M$1001,"",0)</f>
        <v>4691.63</v>
      </c>
      <c r="L281">
        <f>_xlfn.XLOOKUP($A281,ALGLIB_SSA_XAUUSD!$J$2:$J$1001,ALGLIB_SSA_XAUUSD!$N$2:$N$1001,"",0)</f>
        <v>4689.89275</v>
      </c>
      <c r="M281">
        <f>_xlfn.XLOOKUP($A281,ALGLIB_SSA_XAUUSD!$J$2:$J$1001,ALGLIB_SSA_XAUUSD!$O$2:$O$1001,"",0)</f>
        <v>4690.4700300000004</v>
      </c>
      <c r="N281">
        <f>_xlfn.XLOOKUP($A281,ALGLIB_SSA_XAUUSD!$J$2:$J$1001,ALGLIB_SSA_XAUUSD!$P$2:$P$1001,"",0)</f>
        <v>4692.8150999999998</v>
      </c>
      <c r="O281">
        <f>_xlfn.XLOOKUP($A281,ALGLIB_SSA_XAUUSD!$J$2:$J$1001,ALGLIB_SSA_XAUUSD!$Q$2:$Q$1001,"",0)</f>
        <v>4687.8385399999997</v>
      </c>
      <c r="R281">
        <f t="shared" si="111"/>
        <v>1775474100</v>
      </c>
      <c r="S281" t="str">
        <f t="shared" si="112"/>
        <v>XAUUSD</v>
      </c>
      <c r="T281" t="str">
        <f t="shared" si="112"/>
        <v>M5</v>
      </c>
      <c r="U281">
        <f t="shared" si="112"/>
        <v>4691.63</v>
      </c>
      <c r="V281">
        <f t="shared" si="113"/>
        <v>4685.6699499999995</v>
      </c>
      <c r="W281">
        <f t="shared" si="113"/>
        <v>4686.7041824999997</v>
      </c>
      <c r="X281">
        <f t="shared" si="114"/>
        <v>4689.89275</v>
      </c>
      <c r="Y281">
        <f t="shared" si="114"/>
        <v>4690.4700300000004</v>
      </c>
      <c r="Z281">
        <f t="shared" si="115"/>
        <v>4696.6067999999996</v>
      </c>
      <c r="AA281">
        <f t="shared" si="116"/>
        <v>4692.8150999999998</v>
      </c>
      <c r="AB281">
        <f t="shared" si="117"/>
        <v>4673.4716275000001</v>
      </c>
      <c r="AC281">
        <f t="shared" si="118"/>
        <v>4687.8385399999997</v>
      </c>
      <c r="AF281">
        <f t="shared" si="123"/>
        <v>1775474100</v>
      </c>
      <c r="AG281" t="str">
        <f t="shared" si="124"/>
        <v>XAUUSD</v>
      </c>
      <c r="AH281" t="str">
        <f t="shared" si="125"/>
        <v>M5</v>
      </c>
      <c r="AI281" s="19">
        <f t="shared" si="119"/>
        <v>4691.63</v>
      </c>
      <c r="AJ281" s="19">
        <f t="shared" si="120"/>
        <v>4685.6699499999995</v>
      </c>
      <c r="AK281" s="19">
        <f t="shared" si="121"/>
        <v>4686.7041824999997</v>
      </c>
      <c r="AL281" s="19">
        <f t="shared" si="126"/>
        <v>-1.0342325000001438</v>
      </c>
      <c r="AM281" s="28" t="str">
        <f t="shared" si="122"/>
        <v>Bearish</v>
      </c>
      <c r="AN281" s="28" t="str">
        <f t="shared" si="127"/>
        <v>Bearish</v>
      </c>
      <c r="AO281">
        <f>IF(Z281&lt;&gt;"",Z281,"")</f>
        <v>4696.6067999999996</v>
      </c>
      <c r="AP281">
        <f>IF(AB281&lt;&gt;"",AB281,"")</f>
        <v>4673.4716275000001</v>
      </c>
      <c r="AQ281">
        <f t="shared" si="131"/>
        <v>4</v>
      </c>
      <c r="AR281" s="16">
        <f>IF(SLOPE($AO$266:$AO$277,$AQ$266:$AQ$277)&gt;0,MIN(3,ABS(SLOPE($AO$266:$AO$277,$AQ$266:$AQ$277))),IF(SLOPE($AO$266:$AO$277,$AQ$266:$AQ$277)&lt;-0.5,-0.5,0))</f>
        <v>0</v>
      </c>
      <c r="AS281" s="16">
        <f>IF(SLOPE($AP$266:$AP$277,$AQ$266:$AQ$277)&lt;0,MAX(-3,-ABS(SLOPE($AP$266:$AP$277,$AQ$266:$AQ$277))),IF(SLOPE($AP$266:$AP$277,$AQ$266:$AQ$277)&gt;0.5,0.5,0))</f>
        <v>-0.28506083333337567</v>
      </c>
      <c r="AT281" s="22">
        <f>($AO$278+(AR281*(AQ281-1)))</f>
        <v>4697.5813600000001</v>
      </c>
      <c r="AU281" s="22">
        <f>($AP$278+(AS281*(AQ281-1)))</f>
        <v>4674.0288674999993</v>
      </c>
      <c r="AV281" s="18">
        <f>IF(AR281&gt;0,AT281+AR281,AT281)</f>
        <v>4697.5813600000001</v>
      </c>
      <c r="AW281" s="18">
        <f>IF(AS281&lt;0,AU281+AS281,AU281)</f>
        <v>4673.7438066666655</v>
      </c>
      <c r="AY281">
        <f t="shared" si="132"/>
        <v>0.9745600000005652</v>
      </c>
      <c r="AZ281">
        <f t="shared" si="133"/>
        <v>0.27217916666540987</v>
      </c>
      <c r="BB281" s="19">
        <f t="shared" si="128"/>
        <v>1775474100</v>
      </c>
      <c r="BC281" s="19" t="str">
        <f t="shared" si="129"/>
        <v>XAUUSD</v>
      </c>
      <c r="BD281" s="19" t="str">
        <f t="shared" si="130"/>
        <v>M5</v>
      </c>
      <c r="BE281">
        <f>V281</f>
        <v>4685.6699499999995</v>
      </c>
      <c r="BF281">
        <f>W281</f>
        <v>4686.7041824999997</v>
      </c>
      <c r="BG281">
        <f>X281</f>
        <v>4689.89275</v>
      </c>
      <c r="BH281">
        <f>Y281</f>
        <v>4690.4700300000004</v>
      </c>
      <c r="BI281">
        <f t="shared" si="134"/>
        <v>4697.5813600000001</v>
      </c>
      <c r="BJ281">
        <f t="shared" si="135"/>
        <v>4673.7438066666655</v>
      </c>
    </row>
    <row r="282" spans="1:62" x14ac:dyDescent="0.55000000000000004">
      <c r="A282">
        <f>ALGLIB_SSA_XAUUSD!J282</f>
        <v>1775474400</v>
      </c>
      <c r="B282" t="str">
        <f>_xlfn.XLOOKUP($A282,ALGLIB_SSA_XAUUSD!$A$2:$A$1001,ALGLIB_SSA_XAUUSD!$B$2:$B$1001,"",0)</f>
        <v/>
      </c>
      <c r="C282" t="str">
        <f>_xlfn.XLOOKUP($A282,ALGLIB_SSA_XAUUSD!$A$2:$A$1001,ALGLIB_SSA_XAUUSD!$C$2:$C$1001,"",0)</f>
        <v/>
      </c>
      <c r="D282" s="1">
        <f>D278+(D290-D278)*4/12</f>
        <v>4677.3533333333335</v>
      </c>
      <c r="E282" s="1">
        <f>E278+(E290-E278)*4/12</f>
        <v>4685.2667266666667</v>
      </c>
      <c r="F282" s="1">
        <f>F278+(F290-F278)*4/12</f>
        <v>4686.4821233333332</v>
      </c>
      <c r="G282" s="1">
        <f>G278+(G290-G278)*4/12</f>
        <v>4696.281946666667</v>
      </c>
      <c r="H282" s="1">
        <f>H278+(H290-H278)*4/12</f>
        <v>4673.0008200000002</v>
      </c>
      <c r="I282" t="str">
        <f>_xlfn.XLOOKUP($A282,ALGLIB_SSA_XAUUSD!$J$2:$J$1001,ALGLIB_SSA_XAUUSD!$K$2:$K$1001,"",0)</f>
        <v>XAUUSD</v>
      </c>
      <c r="J282" t="str">
        <f>_xlfn.XLOOKUP($A282,ALGLIB_SSA_XAUUSD!$J$2:$J$1001,ALGLIB_SSA_XAUUSD!$L$2:$L$1001,"",0)</f>
        <v>M5</v>
      </c>
      <c r="K282">
        <f>_xlfn.XLOOKUP($A282,ALGLIB_SSA_XAUUSD!$J$2:$J$1001,ALGLIB_SSA_XAUUSD!$M$2:$M$1001,"",0)</f>
        <v>4688.0600000000004</v>
      </c>
      <c r="L282">
        <f>_xlfn.XLOOKUP($A282,ALGLIB_SSA_XAUUSD!$J$2:$J$1001,ALGLIB_SSA_XAUUSD!$N$2:$N$1001,"",0)</f>
        <v>4689.4188199999999</v>
      </c>
      <c r="M282">
        <f>_xlfn.XLOOKUP($A282,ALGLIB_SSA_XAUUSD!$J$2:$J$1001,ALGLIB_SSA_XAUUSD!$O$2:$O$1001,"",0)</f>
        <v>4689.9444299999996</v>
      </c>
      <c r="N282">
        <f>_xlfn.XLOOKUP($A282,ALGLIB_SSA_XAUUSD!$J$2:$J$1001,ALGLIB_SSA_XAUUSD!$P$2:$P$1001,"",0)</f>
        <v>4692.2205299999996</v>
      </c>
      <c r="O282">
        <f>_xlfn.XLOOKUP($A282,ALGLIB_SSA_XAUUSD!$J$2:$J$1001,ALGLIB_SSA_XAUUSD!$Q$2:$Q$1001,"",0)</f>
        <v>4687.1923399999996</v>
      </c>
      <c r="R282">
        <f t="shared" si="111"/>
        <v>1775474400</v>
      </c>
      <c r="S282" t="str">
        <f t="shared" si="112"/>
        <v>XAUUSD</v>
      </c>
      <c r="T282" t="str">
        <f t="shared" si="112"/>
        <v>M5</v>
      </c>
      <c r="U282">
        <f t="shared" si="112"/>
        <v>4688.0600000000004</v>
      </c>
      <c r="V282">
        <f t="shared" si="113"/>
        <v>4685.2667266666667</v>
      </c>
      <c r="W282">
        <f t="shared" si="113"/>
        <v>4686.4821233333332</v>
      </c>
      <c r="X282">
        <f t="shared" si="114"/>
        <v>4689.4188199999999</v>
      </c>
      <c r="Y282">
        <f t="shared" si="114"/>
        <v>4689.9444299999996</v>
      </c>
      <c r="Z282">
        <f t="shared" si="115"/>
        <v>4696.281946666667</v>
      </c>
      <c r="AA282">
        <f t="shared" si="116"/>
        <v>4692.2205299999996</v>
      </c>
      <c r="AB282">
        <f t="shared" si="117"/>
        <v>4673.0008200000002</v>
      </c>
      <c r="AC282">
        <f t="shared" si="118"/>
        <v>4687.1923399999996</v>
      </c>
      <c r="AF282">
        <f t="shared" si="123"/>
        <v>1775474400</v>
      </c>
      <c r="AG282" t="str">
        <f t="shared" si="124"/>
        <v>XAUUSD</v>
      </c>
      <c r="AH282" t="str">
        <f t="shared" si="125"/>
        <v>M5</v>
      </c>
      <c r="AI282" s="19">
        <f t="shared" si="119"/>
        <v>4688.0600000000004</v>
      </c>
      <c r="AJ282" s="19">
        <f t="shared" si="120"/>
        <v>4685.2667266666667</v>
      </c>
      <c r="AK282" s="19">
        <f t="shared" si="121"/>
        <v>4686.4821233333332</v>
      </c>
      <c r="AL282" s="19">
        <f t="shared" si="126"/>
        <v>-1.2153966666664928</v>
      </c>
      <c r="AM282" s="28" t="str">
        <f t="shared" si="122"/>
        <v>Bearish</v>
      </c>
      <c r="AN282" s="28" t="str">
        <f t="shared" si="127"/>
        <v>Bearish</v>
      </c>
      <c r="AO282">
        <f>IF(Z282&lt;&gt;"",Z282,"")</f>
        <v>4696.281946666667</v>
      </c>
      <c r="AP282">
        <f>IF(AB282&lt;&gt;"",AB282,"")</f>
        <v>4673.0008200000002</v>
      </c>
      <c r="AQ282">
        <f t="shared" si="131"/>
        <v>5</v>
      </c>
      <c r="AR282" s="16">
        <f>IF(SLOPE($AO$266:$AO$277,$AQ$266:$AQ$277)&gt;0,MIN(3,ABS(SLOPE($AO$266:$AO$277,$AQ$266:$AQ$277))),IF(SLOPE($AO$266:$AO$277,$AQ$266:$AQ$277)&lt;-0.5,-0.5,0))</f>
        <v>0</v>
      </c>
      <c r="AS282" s="16">
        <f>IF(SLOPE($AP$266:$AP$277,$AQ$266:$AQ$277)&lt;0,MAX(-3,-ABS(SLOPE($AP$266:$AP$277,$AQ$266:$AQ$277))),IF(SLOPE($AP$266:$AP$277,$AQ$266:$AQ$277)&gt;0.5,0.5,0))</f>
        <v>-0.28506083333337567</v>
      </c>
      <c r="AT282" s="22">
        <f>($AO$278+(AR282*(AQ282-1)))</f>
        <v>4697.5813600000001</v>
      </c>
      <c r="AU282" s="22">
        <f>($AP$278+(AS282*(AQ282-1)))</f>
        <v>4673.7438066666664</v>
      </c>
      <c r="AV282" s="18">
        <f>IF(AR282&gt;0,AT282+AR282,AT282)</f>
        <v>4697.5813600000001</v>
      </c>
      <c r="AW282" s="18">
        <f>IF(AS282&lt;0,AU282+AS282,AU282)</f>
        <v>4673.4587458333326</v>
      </c>
      <c r="AY282">
        <f t="shared" si="132"/>
        <v>1.2994133333331774</v>
      </c>
      <c r="AZ282">
        <f t="shared" si="133"/>
        <v>0.45792583333241055</v>
      </c>
      <c r="BB282" s="19">
        <f t="shared" si="128"/>
        <v>1775474400</v>
      </c>
      <c r="BC282" s="19" t="str">
        <f t="shared" si="129"/>
        <v>XAUUSD</v>
      </c>
      <c r="BD282" s="19" t="str">
        <f t="shared" si="130"/>
        <v>M5</v>
      </c>
      <c r="BE282">
        <f>V282</f>
        <v>4685.2667266666667</v>
      </c>
      <c r="BF282">
        <f>W282</f>
        <v>4686.4821233333332</v>
      </c>
      <c r="BG282">
        <f>X282</f>
        <v>4689.4188199999999</v>
      </c>
      <c r="BH282">
        <f>Y282</f>
        <v>4689.9444299999996</v>
      </c>
      <c r="BI282">
        <f t="shared" si="134"/>
        <v>4697.5813600000001</v>
      </c>
      <c r="BJ282">
        <f t="shared" si="135"/>
        <v>4673.4587458333326</v>
      </c>
    </row>
    <row r="283" spans="1:62" x14ac:dyDescent="0.55000000000000004">
      <c r="A283">
        <f>ALGLIB_SSA_XAUUSD!J283</f>
        <v>1775474700</v>
      </c>
      <c r="B283" t="str">
        <f>_xlfn.XLOOKUP($A283,ALGLIB_SSA_XAUUSD!$A$2:$A$1001,ALGLIB_SSA_XAUUSD!$B$2:$B$1001,"",0)</f>
        <v/>
      </c>
      <c r="C283" t="str">
        <f>_xlfn.XLOOKUP($A283,ALGLIB_SSA_XAUUSD!$A$2:$A$1001,ALGLIB_SSA_XAUUSD!$C$2:$C$1001,"",0)</f>
        <v/>
      </c>
      <c r="D283" s="1">
        <f>D278+(D290-D278)*5/12</f>
        <v>4677.1691666666666</v>
      </c>
      <c r="E283" s="1">
        <f>E278+(E290-E278)*5/12</f>
        <v>4684.863503333333</v>
      </c>
      <c r="F283" s="1">
        <f>F278+(F290-F278)*5/12</f>
        <v>4686.2600641666668</v>
      </c>
      <c r="G283" s="1">
        <f>G278+(G290-G278)*5/12</f>
        <v>4695.9570933333334</v>
      </c>
      <c r="H283" s="1">
        <f>H278+(H290-H278)*5/12</f>
        <v>4672.5300125000003</v>
      </c>
      <c r="I283" t="str">
        <f>_xlfn.XLOOKUP($A283,ALGLIB_SSA_XAUUSD!$J$2:$J$1001,ALGLIB_SSA_XAUUSD!$K$2:$K$1001,"",0)</f>
        <v>XAUUSD</v>
      </c>
      <c r="J283" t="str">
        <f>_xlfn.XLOOKUP($A283,ALGLIB_SSA_XAUUSD!$J$2:$J$1001,ALGLIB_SSA_XAUUSD!$L$2:$L$1001,"",0)</f>
        <v>M5</v>
      </c>
      <c r="K283">
        <f>_xlfn.XLOOKUP($A283,ALGLIB_SSA_XAUUSD!$J$2:$J$1001,ALGLIB_SSA_XAUUSD!$M$2:$M$1001,"",0)</f>
        <v>4688.5</v>
      </c>
      <c r="L283">
        <f>_xlfn.XLOOKUP($A283,ALGLIB_SSA_XAUUSD!$J$2:$J$1001,ALGLIB_SSA_XAUUSD!$N$2:$N$1001,"",0)</f>
        <v>4689.0505300000004</v>
      </c>
      <c r="M283">
        <f>_xlfn.XLOOKUP($A283,ALGLIB_SSA_XAUUSD!$J$2:$J$1001,ALGLIB_SSA_XAUUSD!$O$2:$O$1001,"",0)</f>
        <v>4689.49748</v>
      </c>
      <c r="N283">
        <f>_xlfn.XLOOKUP($A283,ALGLIB_SSA_XAUUSD!$J$2:$J$1001,ALGLIB_SSA_XAUUSD!$P$2:$P$1001,"",0)</f>
        <v>4691.79979</v>
      </c>
      <c r="O283">
        <f>_xlfn.XLOOKUP($A283,ALGLIB_SSA_XAUUSD!$J$2:$J$1001,ALGLIB_SSA_XAUUSD!$Q$2:$Q$1001,"",0)</f>
        <v>4686.66111</v>
      </c>
      <c r="R283">
        <f t="shared" si="111"/>
        <v>1775474700</v>
      </c>
      <c r="S283" t="str">
        <f t="shared" si="112"/>
        <v>XAUUSD</v>
      </c>
      <c r="T283" t="str">
        <f t="shared" si="112"/>
        <v>M5</v>
      </c>
      <c r="U283">
        <f t="shared" si="112"/>
        <v>4688.5</v>
      </c>
      <c r="V283">
        <f t="shared" si="113"/>
        <v>4684.863503333333</v>
      </c>
      <c r="W283">
        <f t="shared" si="113"/>
        <v>4686.2600641666668</v>
      </c>
      <c r="X283">
        <f t="shared" si="114"/>
        <v>4689.0505300000004</v>
      </c>
      <c r="Y283">
        <f t="shared" si="114"/>
        <v>4689.49748</v>
      </c>
      <c r="Z283">
        <f t="shared" si="115"/>
        <v>4695.9570933333334</v>
      </c>
      <c r="AA283">
        <f t="shared" si="116"/>
        <v>4691.79979</v>
      </c>
      <c r="AB283">
        <f t="shared" si="117"/>
        <v>4672.5300125000003</v>
      </c>
      <c r="AC283">
        <f t="shared" si="118"/>
        <v>4686.66111</v>
      </c>
      <c r="AF283">
        <f t="shared" si="123"/>
        <v>1775474700</v>
      </c>
      <c r="AG283" t="str">
        <f t="shared" si="124"/>
        <v>XAUUSD</v>
      </c>
      <c r="AH283" t="str">
        <f t="shared" si="125"/>
        <v>M5</v>
      </c>
      <c r="AI283" s="19">
        <f t="shared" si="119"/>
        <v>4688.5</v>
      </c>
      <c r="AJ283" s="19">
        <f t="shared" si="120"/>
        <v>4684.863503333333</v>
      </c>
      <c r="AK283" s="19">
        <f t="shared" si="121"/>
        <v>4686.2600641666668</v>
      </c>
      <c r="AL283" s="19">
        <f t="shared" si="126"/>
        <v>-1.3965608333337514</v>
      </c>
      <c r="AM283" s="28" t="str">
        <f t="shared" si="122"/>
        <v>Bearish</v>
      </c>
      <c r="AN283" s="28" t="str">
        <f t="shared" si="127"/>
        <v>Bearish</v>
      </c>
      <c r="AO283">
        <f>IF(Z283&lt;&gt;"",Z283,"")</f>
        <v>4695.9570933333334</v>
      </c>
      <c r="AP283">
        <f>IF(AB283&lt;&gt;"",AB283,"")</f>
        <v>4672.5300125000003</v>
      </c>
      <c r="AQ283">
        <f t="shared" si="131"/>
        <v>6</v>
      </c>
      <c r="AR283" s="16">
        <f>IF(SLOPE($AO$266:$AO$277,$AQ$266:$AQ$277)&gt;0,MIN(3,ABS(SLOPE($AO$266:$AO$277,$AQ$266:$AQ$277))),IF(SLOPE($AO$266:$AO$277,$AQ$266:$AQ$277)&lt;-0.5,-0.5,0))</f>
        <v>0</v>
      </c>
      <c r="AS283" s="16">
        <f>IF(SLOPE($AP$266:$AP$277,$AQ$266:$AQ$277)&lt;0,MAX(-3,-ABS(SLOPE($AP$266:$AP$277,$AQ$266:$AQ$277))),IF(SLOPE($AP$266:$AP$277,$AQ$266:$AQ$277)&gt;0.5,0.5,0))</f>
        <v>-0.28506083333337567</v>
      </c>
      <c r="AT283" s="22">
        <f>($AO$278+(AR283*(AQ283-1)))</f>
        <v>4697.5813600000001</v>
      </c>
      <c r="AU283" s="22">
        <f>($AP$278+(AS283*(AQ283-1)))</f>
        <v>4673.4587458333326</v>
      </c>
      <c r="AV283" s="18">
        <f>IF(AR283&gt;0,AT283+AR283,AT283)</f>
        <v>4697.5813600000001</v>
      </c>
      <c r="AW283" s="18">
        <f>IF(AS283&lt;0,AU283+AS283,AU283)</f>
        <v>4673.1736849999988</v>
      </c>
      <c r="AY283">
        <f t="shared" si="132"/>
        <v>1.6242666666666992</v>
      </c>
      <c r="AZ283">
        <f t="shared" si="133"/>
        <v>0.64367249999850173</v>
      </c>
      <c r="BB283" s="19">
        <f t="shared" si="128"/>
        <v>1775474700</v>
      </c>
      <c r="BC283" s="19" t="str">
        <f t="shared" si="129"/>
        <v>XAUUSD</v>
      </c>
      <c r="BD283" s="19" t="str">
        <f t="shared" si="130"/>
        <v>M5</v>
      </c>
      <c r="BE283">
        <f>V283</f>
        <v>4684.863503333333</v>
      </c>
      <c r="BF283">
        <f>W283</f>
        <v>4686.2600641666668</v>
      </c>
      <c r="BG283">
        <f>X283</f>
        <v>4689.0505300000004</v>
      </c>
      <c r="BH283">
        <f>Y283</f>
        <v>4689.49748</v>
      </c>
      <c r="BI283">
        <f t="shared" si="134"/>
        <v>4697.5813600000001</v>
      </c>
      <c r="BJ283">
        <f t="shared" si="135"/>
        <v>4673.1736849999988</v>
      </c>
    </row>
    <row r="284" spans="1:62" x14ac:dyDescent="0.55000000000000004">
      <c r="A284">
        <f>ALGLIB_SSA_XAUUSD!J284</f>
        <v>1775475000</v>
      </c>
      <c r="B284" t="str">
        <f>_xlfn.XLOOKUP($A284,ALGLIB_SSA_XAUUSD!$A$2:$A$1001,ALGLIB_SSA_XAUUSD!$B$2:$B$1001,"",0)</f>
        <v/>
      </c>
      <c r="C284" t="str">
        <f>_xlfn.XLOOKUP($A284,ALGLIB_SSA_XAUUSD!$A$2:$A$1001,ALGLIB_SSA_XAUUSD!$C$2:$C$1001,"",0)</f>
        <v/>
      </c>
      <c r="D284" s="1">
        <f>D278+(D290-D278)*6/12</f>
        <v>4676.9850000000006</v>
      </c>
      <c r="E284" s="1">
        <f>E278+(E290-E278)*6/12</f>
        <v>4684.4602799999993</v>
      </c>
      <c r="F284" s="1">
        <f>F278+(F290-F278)*6/12</f>
        <v>4686.0380050000003</v>
      </c>
      <c r="G284" s="1">
        <f>G278+(G290-G278)*6/12</f>
        <v>4695.6322399999999</v>
      </c>
      <c r="H284" s="1">
        <f>H278+(H290-H278)*6/12</f>
        <v>4672.0592049999996</v>
      </c>
      <c r="I284" t="str">
        <f>_xlfn.XLOOKUP($A284,ALGLIB_SSA_XAUUSD!$J$2:$J$1001,ALGLIB_SSA_XAUUSD!$K$2:$K$1001,"",0)</f>
        <v>XAUUSD</v>
      </c>
      <c r="J284" t="str">
        <f>_xlfn.XLOOKUP($A284,ALGLIB_SSA_XAUUSD!$J$2:$J$1001,ALGLIB_SSA_XAUUSD!$L$2:$L$1001,"",0)</f>
        <v>M5</v>
      </c>
      <c r="K284">
        <f>_xlfn.XLOOKUP($A284,ALGLIB_SSA_XAUUSD!$J$2:$J$1001,ALGLIB_SSA_XAUUSD!$M$2:$M$1001,"",0)</f>
        <v>4689.41</v>
      </c>
      <c r="L284">
        <f>_xlfn.XLOOKUP($A284,ALGLIB_SSA_XAUUSD!$J$2:$J$1001,ALGLIB_SSA_XAUUSD!$N$2:$N$1001,"",0)</f>
        <v>4688.6322899999996</v>
      </c>
      <c r="M284">
        <f>_xlfn.XLOOKUP($A284,ALGLIB_SSA_XAUUSD!$J$2:$J$1001,ALGLIB_SSA_XAUUSD!$O$2:$O$1001,"",0)</f>
        <v>4689.0648799999999</v>
      </c>
      <c r="N284">
        <f>_xlfn.XLOOKUP($A284,ALGLIB_SSA_XAUUSD!$J$2:$J$1001,ALGLIB_SSA_XAUUSD!$P$2:$P$1001,"",0)</f>
        <v>4691.4970499999999</v>
      </c>
      <c r="O284">
        <f>_xlfn.XLOOKUP($A284,ALGLIB_SSA_XAUUSD!$J$2:$J$1001,ALGLIB_SSA_XAUUSD!$Q$2:$Q$1001,"",0)</f>
        <v>4686.1426700000002</v>
      </c>
      <c r="R284">
        <f t="shared" si="111"/>
        <v>1775475000</v>
      </c>
      <c r="S284" t="str">
        <f t="shared" si="112"/>
        <v>XAUUSD</v>
      </c>
      <c r="T284" t="str">
        <f t="shared" si="112"/>
        <v>M5</v>
      </c>
      <c r="U284">
        <f t="shared" si="112"/>
        <v>4689.41</v>
      </c>
      <c r="V284">
        <f t="shared" si="113"/>
        <v>4684.4602799999993</v>
      </c>
      <c r="W284">
        <f t="shared" si="113"/>
        <v>4686.0380050000003</v>
      </c>
      <c r="X284">
        <f t="shared" si="114"/>
        <v>4688.6322899999996</v>
      </c>
      <c r="Y284">
        <f t="shared" si="114"/>
        <v>4689.0648799999999</v>
      </c>
      <c r="Z284">
        <f t="shared" si="115"/>
        <v>4695.6322399999999</v>
      </c>
      <c r="AA284">
        <f t="shared" si="116"/>
        <v>4691.4970499999999</v>
      </c>
      <c r="AB284">
        <f t="shared" si="117"/>
        <v>4672.0592049999996</v>
      </c>
      <c r="AC284">
        <f t="shared" si="118"/>
        <v>4686.1426700000002</v>
      </c>
      <c r="AF284">
        <f t="shared" si="123"/>
        <v>1775475000</v>
      </c>
      <c r="AG284" t="str">
        <f t="shared" si="124"/>
        <v>XAUUSD</v>
      </c>
      <c r="AH284" t="str">
        <f t="shared" si="125"/>
        <v>M5</v>
      </c>
      <c r="AI284" s="19">
        <f t="shared" si="119"/>
        <v>4689.41</v>
      </c>
      <c r="AJ284" s="19">
        <f t="shared" si="120"/>
        <v>4684.4602799999993</v>
      </c>
      <c r="AK284" s="19">
        <f t="shared" si="121"/>
        <v>4686.0380050000003</v>
      </c>
      <c r="AL284" s="19">
        <f t="shared" si="126"/>
        <v>-1.5777250000010099</v>
      </c>
      <c r="AM284" s="28" t="str">
        <f t="shared" si="122"/>
        <v>Bearish</v>
      </c>
      <c r="AN284" s="28" t="str">
        <f t="shared" si="127"/>
        <v>Bearish</v>
      </c>
      <c r="AO284">
        <f>IF(Z284&lt;&gt;"",Z284,"")</f>
        <v>4695.6322399999999</v>
      </c>
      <c r="AP284">
        <f>IF(AB284&lt;&gt;"",AB284,"")</f>
        <v>4672.0592049999996</v>
      </c>
      <c r="AQ284">
        <f t="shared" si="131"/>
        <v>7</v>
      </c>
      <c r="AR284" s="16">
        <f>IF(SLOPE($AO$266:$AO$277,$AQ$266:$AQ$277)&gt;0,MIN(3,ABS(SLOPE($AO$266:$AO$277,$AQ$266:$AQ$277))),IF(SLOPE($AO$266:$AO$277,$AQ$266:$AQ$277)&lt;-0.5,-0.5,0))</f>
        <v>0</v>
      </c>
      <c r="AS284" s="16">
        <f>IF(SLOPE($AP$266:$AP$277,$AQ$266:$AQ$277)&lt;0,MAX(-3,-ABS(SLOPE($AP$266:$AP$277,$AQ$266:$AQ$277))),IF(SLOPE($AP$266:$AP$277,$AQ$266:$AQ$277)&gt;0.5,0.5,0))</f>
        <v>-0.28506083333337567</v>
      </c>
      <c r="AT284" s="22">
        <f>($AO$278+(AR284*(AQ284-1)))</f>
        <v>4697.5813600000001</v>
      </c>
      <c r="AU284" s="22">
        <f>($AP$278+(AS284*(AQ284-1)))</f>
        <v>4673.1736849999998</v>
      </c>
      <c r="AV284" s="18">
        <f>IF(AR284&gt;0,AT284+AR284,AT284)</f>
        <v>4697.5813600000001</v>
      </c>
      <c r="AW284" s="18">
        <f>IF(AS284&lt;0,AU284+AS284,AU284)</f>
        <v>4672.888624166666</v>
      </c>
      <c r="AY284">
        <f t="shared" si="132"/>
        <v>1.9491200000002209</v>
      </c>
      <c r="AZ284">
        <f t="shared" si="133"/>
        <v>0.82941916666641191</v>
      </c>
      <c r="BB284" s="19">
        <f t="shared" si="128"/>
        <v>1775475000</v>
      </c>
      <c r="BC284" s="19" t="str">
        <f t="shared" si="129"/>
        <v>XAUUSD</v>
      </c>
      <c r="BD284" s="19" t="str">
        <f t="shared" si="130"/>
        <v>M5</v>
      </c>
      <c r="BE284">
        <f>V284</f>
        <v>4684.4602799999993</v>
      </c>
      <c r="BF284">
        <f>W284</f>
        <v>4686.0380050000003</v>
      </c>
      <c r="BG284">
        <f>X284</f>
        <v>4688.6322899999996</v>
      </c>
      <c r="BH284">
        <f>Y284</f>
        <v>4689.0648799999999</v>
      </c>
      <c r="BI284">
        <f t="shared" si="134"/>
        <v>4697.5813600000001</v>
      </c>
      <c r="BJ284">
        <f t="shared" si="135"/>
        <v>4672.888624166666</v>
      </c>
    </row>
    <row r="285" spans="1:62" x14ac:dyDescent="0.55000000000000004">
      <c r="A285">
        <f>ALGLIB_SSA_XAUUSD!J285</f>
        <v>1775475300</v>
      </c>
      <c r="B285" t="str">
        <f>_xlfn.XLOOKUP($A285,ALGLIB_SSA_XAUUSD!$A$2:$A$1001,ALGLIB_SSA_XAUUSD!$B$2:$B$1001,"",0)</f>
        <v/>
      </c>
      <c r="C285" t="str">
        <f>_xlfn.XLOOKUP($A285,ALGLIB_SSA_XAUUSD!$A$2:$A$1001,ALGLIB_SSA_XAUUSD!$C$2:$C$1001,"",0)</f>
        <v/>
      </c>
      <c r="D285" s="1">
        <f>D278+(D290-D278)*7/12</f>
        <v>4676.8008333333337</v>
      </c>
      <c r="E285" s="1">
        <f>E278+(E290-E278)*7/12</f>
        <v>4684.0570566666665</v>
      </c>
      <c r="F285" s="1">
        <f>F278+(F290-F278)*7/12</f>
        <v>4685.815945833333</v>
      </c>
      <c r="G285" s="1">
        <f>G278+(G290-G278)*7/12</f>
        <v>4695.3073866666664</v>
      </c>
      <c r="H285" s="1">
        <f>H278+(H290-H278)*7/12</f>
        <v>4671.5883974999997</v>
      </c>
      <c r="I285" t="str">
        <f>_xlfn.XLOOKUP($A285,ALGLIB_SSA_XAUUSD!$J$2:$J$1001,ALGLIB_SSA_XAUUSD!$K$2:$K$1001,"",0)</f>
        <v>XAUUSD</v>
      </c>
      <c r="J285" t="str">
        <f>_xlfn.XLOOKUP($A285,ALGLIB_SSA_XAUUSD!$J$2:$J$1001,ALGLIB_SSA_XAUUSD!$L$2:$L$1001,"",0)</f>
        <v>M5</v>
      </c>
      <c r="K285">
        <f>_xlfn.XLOOKUP($A285,ALGLIB_SSA_XAUUSD!$J$2:$J$1001,ALGLIB_SSA_XAUUSD!$M$2:$M$1001,"",0)</f>
        <v>4689.6499999999996</v>
      </c>
      <c r="L285">
        <f>_xlfn.XLOOKUP($A285,ALGLIB_SSA_XAUUSD!$J$2:$J$1001,ALGLIB_SSA_XAUUSD!$N$2:$N$1001,"",0)</f>
        <v>4687.9613200000003</v>
      </c>
      <c r="M285">
        <f>_xlfn.XLOOKUP($A285,ALGLIB_SSA_XAUUSD!$J$2:$J$1001,ALGLIB_SSA_XAUUSD!$O$2:$O$1001,"",0)</f>
        <v>4688.5131000000001</v>
      </c>
      <c r="N285">
        <f>_xlfn.XLOOKUP($A285,ALGLIB_SSA_XAUUSD!$J$2:$J$1001,ALGLIB_SSA_XAUUSD!$P$2:$P$1001,"",0)</f>
        <v>4691.0984500000004</v>
      </c>
      <c r="O285">
        <f>_xlfn.XLOOKUP($A285,ALGLIB_SSA_XAUUSD!$J$2:$J$1001,ALGLIB_SSA_XAUUSD!$Q$2:$Q$1001,"",0)</f>
        <v>4685.4689900000003</v>
      </c>
      <c r="R285">
        <f t="shared" si="111"/>
        <v>1775475300</v>
      </c>
      <c r="S285" t="str">
        <f t="shared" si="112"/>
        <v>XAUUSD</v>
      </c>
      <c r="T285" t="str">
        <f t="shared" si="112"/>
        <v>M5</v>
      </c>
      <c r="U285">
        <f t="shared" si="112"/>
        <v>4689.6499999999996</v>
      </c>
      <c r="V285">
        <f t="shared" si="113"/>
        <v>4684.0570566666665</v>
      </c>
      <c r="W285">
        <f t="shared" si="113"/>
        <v>4685.815945833333</v>
      </c>
      <c r="X285">
        <f t="shared" si="114"/>
        <v>4687.9613200000003</v>
      </c>
      <c r="Y285">
        <f t="shared" si="114"/>
        <v>4688.5131000000001</v>
      </c>
      <c r="Z285">
        <f t="shared" si="115"/>
        <v>4695.3073866666664</v>
      </c>
      <c r="AA285">
        <f t="shared" si="116"/>
        <v>4691.0984500000004</v>
      </c>
      <c r="AB285">
        <f t="shared" si="117"/>
        <v>4671.5883974999997</v>
      </c>
      <c r="AC285">
        <f t="shared" si="118"/>
        <v>4685.4689900000003</v>
      </c>
      <c r="AF285">
        <f t="shared" si="123"/>
        <v>1775475300</v>
      </c>
      <c r="AG285" t="str">
        <f t="shared" si="124"/>
        <v>XAUUSD</v>
      </c>
      <c r="AH285" t="str">
        <f t="shared" si="125"/>
        <v>M5</v>
      </c>
      <c r="AI285" s="19">
        <f t="shared" si="119"/>
        <v>4689.6499999999996</v>
      </c>
      <c r="AJ285" s="19">
        <f t="shared" si="120"/>
        <v>4684.0570566666665</v>
      </c>
      <c r="AK285" s="19">
        <f t="shared" si="121"/>
        <v>4685.815945833333</v>
      </c>
      <c r="AL285" s="19">
        <f t="shared" si="126"/>
        <v>-1.7588891666664495</v>
      </c>
      <c r="AM285" s="28" t="str">
        <f t="shared" si="122"/>
        <v>Bearish</v>
      </c>
      <c r="AN285" s="28" t="str">
        <f t="shared" si="127"/>
        <v>Bearish</v>
      </c>
      <c r="AO285">
        <f>IF(Z285&lt;&gt;"",Z285,"")</f>
        <v>4695.3073866666664</v>
      </c>
      <c r="AP285">
        <f>IF(AB285&lt;&gt;"",AB285,"")</f>
        <v>4671.5883974999997</v>
      </c>
      <c r="AQ285">
        <f t="shared" si="131"/>
        <v>8</v>
      </c>
      <c r="AR285" s="16">
        <f>IF(SLOPE($AO$266:$AO$277,$AQ$266:$AQ$277)&gt;0,MIN(3,ABS(SLOPE($AO$266:$AO$277,$AQ$266:$AQ$277))),IF(SLOPE($AO$266:$AO$277,$AQ$266:$AQ$277)&lt;-0.5,-0.5,0))</f>
        <v>0</v>
      </c>
      <c r="AS285" s="16">
        <f>IF(SLOPE($AP$266:$AP$277,$AQ$266:$AQ$277)&lt;0,MAX(-3,-ABS(SLOPE($AP$266:$AP$277,$AQ$266:$AQ$277))),IF(SLOPE($AP$266:$AP$277,$AQ$266:$AQ$277)&gt;0.5,0.5,0))</f>
        <v>-0.28506083333337567</v>
      </c>
      <c r="AT285" s="22">
        <f>($AO$278+(AR285*(AQ285-1)))</f>
        <v>4697.5813600000001</v>
      </c>
      <c r="AU285" s="22">
        <f>($AP$278+(AS285*(AQ285-1)))</f>
        <v>4672.888624166666</v>
      </c>
      <c r="AV285" s="18">
        <f>IF(AR285&gt;0,AT285+AR285,AT285)</f>
        <v>4697.5813600000001</v>
      </c>
      <c r="AW285" s="18">
        <f>IF(AS285&lt;0,AU285+AS285,AU285)</f>
        <v>4672.6035633333322</v>
      </c>
      <c r="AY285">
        <f t="shared" si="132"/>
        <v>2.2739733333337426</v>
      </c>
      <c r="AZ285">
        <f t="shared" si="133"/>
        <v>1.0151658333325031</v>
      </c>
      <c r="BB285" s="19">
        <f t="shared" si="128"/>
        <v>1775475300</v>
      </c>
      <c r="BC285" s="19" t="str">
        <f t="shared" si="129"/>
        <v>XAUUSD</v>
      </c>
      <c r="BD285" s="19" t="str">
        <f t="shared" si="130"/>
        <v>M5</v>
      </c>
      <c r="BE285">
        <f>V285</f>
        <v>4684.0570566666665</v>
      </c>
      <c r="BF285">
        <f>W285</f>
        <v>4685.815945833333</v>
      </c>
      <c r="BG285">
        <f>X285</f>
        <v>4687.9613200000003</v>
      </c>
      <c r="BH285">
        <f>Y285</f>
        <v>4688.5131000000001</v>
      </c>
      <c r="BI285">
        <f t="shared" si="134"/>
        <v>4697.5813600000001</v>
      </c>
      <c r="BJ285">
        <f t="shared" si="135"/>
        <v>4672.6035633333322</v>
      </c>
    </row>
    <row r="286" spans="1:62" x14ac:dyDescent="0.55000000000000004">
      <c r="A286">
        <f>ALGLIB_SSA_XAUUSD!J286</f>
        <v>1775475600</v>
      </c>
      <c r="B286" t="str">
        <f>_xlfn.XLOOKUP($A286,ALGLIB_SSA_XAUUSD!$A$2:$A$1001,ALGLIB_SSA_XAUUSD!$B$2:$B$1001,"",0)</f>
        <v/>
      </c>
      <c r="C286" t="str">
        <f>_xlfn.XLOOKUP($A286,ALGLIB_SSA_XAUUSD!$A$2:$A$1001,ALGLIB_SSA_XAUUSD!$C$2:$C$1001,"",0)</f>
        <v/>
      </c>
      <c r="D286" s="1">
        <f>D278+(D290-D278)*8/12</f>
        <v>4676.6166666666668</v>
      </c>
      <c r="E286" s="1">
        <f>E278+(E290-E278)*8/12</f>
        <v>4683.6538333333328</v>
      </c>
      <c r="F286" s="1">
        <f>F278+(F290-F278)*8/12</f>
        <v>4685.5938866666665</v>
      </c>
      <c r="G286" s="1">
        <f>G278+(G290-G278)*8/12</f>
        <v>4694.9825333333329</v>
      </c>
      <c r="H286" s="1">
        <f>H278+(H290-H278)*8/12</f>
        <v>4671.1175899999998</v>
      </c>
      <c r="I286" t="str">
        <f>_xlfn.XLOOKUP($A286,ALGLIB_SSA_XAUUSD!$J$2:$J$1001,ALGLIB_SSA_XAUUSD!$K$2:$K$1001,"",0)</f>
        <v>XAUUSD</v>
      </c>
      <c r="J286" t="str">
        <f>_xlfn.XLOOKUP($A286,ALGLIB_SSA_XAUUSD!$J$2:$J$1001,ALGLIB_SSA_XAUUSD!$L$2:$L$1001,"",0)</f>
        <v>M5</v>
      </c>
      <c r="K286">
        <f>_xlfn.XLOOKUP($A286,ALGLIB_SSA_XAUUSD!$J$2:$J$1001,ALGLIB_SSA_XAUUSD!$M$2:$M$1001,"",0)</f>
        <v>4685.34</v>
      </c>
      <c r="L286">
        <f>_xlfn.XLOOKUP($A286,ALGLIB_SSA_XAUUSD!$J$2:$J$1001,ALGLIB_SSA_XAUUSD!$N$2:$N$1001,"",0)</f>
        <v>4686.8371299999999</v>
      </c>
      <c r="M286">
        <f>_xlfn.XLOOKUP($A286,ALGLIB_SSA_XAUUSD!$J$2:$J$1001,ALGLIB_SSA_XAUUSD!$O$2:$O$1001,"",0)</f>
        <v>4687.6751100000001</v>
      </c>
      <c r="N286">
        <f>_xlfn.XLOOKUP($A286,ALGLIB_SSA_XAUUSD!$J$2:$J$1001,ALGLIB_SSA_XAUUSD!$P$2:$P$1001,"",0)</f>
        <v>4690.3923000000004</v>
      </c>
      <c r="O286">
        <f>_xlfn.XLOOKUP($A286,ALGLIB_SSA_XAUUSD!$J$2:$J$1001,ALGLIB_SSA_XAUUSD!$Q$2:$Q$1001,"",0)</f>
        <v>4684.5075399999996</v>
      </c>
      <c r="R286">
        <f t="shared" si="111"/>
        <v>1775475600</v>
      </c>
      <c r="S286" t="str">
        <f t="shared" si="112"/>
        <v>XAUUSD</v>
      </c>
      <c r="T286" t="str">
        <f t="shared" si="112"/>
        <v>M5</v>
      </c>
      <c r="U286">
        <f t="shared" si="112"/>
        <v>4685.34</v>
      </c>
      <c r="V286">
        <f t="shared" si="113"/>
        <v>4683.6538333333328</v>
      </c>
      <c r="W286">
        <f t="shared" si="113"/>
        <v>4685.5938866666665</v>
      </c>
      <c r="X286">
        <f t="shared" si="114"/>
        <v>4686.8371299999999</v>
      </c>
      <c r="Y286">
        <f t="shared" si="114"/>
        <v>4687.6751100000001</v>
      </c>
      <c r="Z286">
        <f t="shared" si="115"/>
        <v>4694.9825333333329</v>
      </c>
      <c r="AA286">
        <f t="shared" si="116"/>
        <v>4690.3923000000004</v>
      </c>
      <c r="AB286">
        <f t="shared" si="117"/>
        <v>4671.1175899999998</v>
      </c>
      <c r="AC286">
        <f t="shared" si="118"/>
        <v>4684.5075399999996</v>
      </c>
      <c r="AF286">
        <f t="shared" si="123"/>
        <v>1775475600</v>
      </c>
      <c r="AG286" t="str">
        <f t="shared" si="124"/>
        <v>XAUUSD</v>
      </c>
      <c r="AH286" t="str">
        <f t="shared" si="125"/>
        <v>M5</v>
      </c>
      <c r="AI286" s="19">
        <f t="shared" si="119"/>
        <v>4685.34</v>
      </c>
      <c r="AJ286" s="19">
        <f t="shared" si="120"/>
        <v>4683.6538333333328</v>
      </c>
      <c r="AK286" s="19">
        <f t="shared" si="121"/>
        <v>4685.5938866666665</v>
      </c>
      <c r="AL286" s="19">
        <f t="shared" si="126"/>
        <v>-1.940053333333708</v>
      </c>
      <c r="AM286" s="28" t="str">
        <f t="shared" si="122"/>
        <v>Bearish</v>
      </c>
      <c r="AN286" s="28" t="str">
        <f t="shared" si="127"/>
        <v>Bearish</v>
      </c>
      <c r="AO286">
        <f>IF(Z286&lt;&gt;"",Z286,"")</f>
        <v>4694.9825333333329</v>
      </c>
      <c r="AP286">
        <f>IF(AB286&lt;&gt;"",AB286,"")</f>
        <v>4671.1175899999998</v>
      </c>
      <c r="AQ286">
        <f t="shared" si="131"/>
        <v>9</v>
      </c>
      <c r="AR286" s="16">
        <f>IF(SLOPE($AO$266:$AO$277,$AQ$266:$AQ$277)&gt;0,MIN(3,ABS(SLOPE($AO$266:$AO$277,$AQ$266:$AQ$277))),IF(SLOPE($AO$266:$AO$277,$AQ$266:$AQ$277)&lt;-0.5,-0.5,0))</f>
        <v>0</v>
      </c>
      <c r="AS286" s="16">
        <f>IF(SLOPE($AP$266:$AP$277,$AQ$266:$AQ$277)&lt;0,MAX(-3,-ABS(SLOPE($AP$266:$AP$277,$AQ$266:$AQ$277))),IF(SLOPE($AP$266:$AP$277,$AQ$266:$AQ$277)&gt;0.5,0.5,0))</f>
        <v>-0.28506083333337567</v>
      </c>
      <c r="AT286" s="22">
        <f>($AO$278+(AR286*(AQ286-1)))</f>
        <v>4697.5813600000001</v>
      </c>
      <c r="AU286" s="22">
        <f>($AP$278+(AS286*(AQ286-1)))</f>
        <v>4672.6035633333322</v>
      </c>
      <c r="AV286" s="18">
        <f>IF(AR286&gt;0,AT286+AR286,AT286)</f>
        <v>4697.5813600000001</v>
      </c>
      <c r="AW286" s="18">
        <f>IF(AS286&lt;0,AU286+AS286,AU286)</f>
        <v>4672.3185024999984</v>
      </c>
      <c r="AY286">
        <f t="shared" si="132"/>
        <v>2.5988266666672644</v>
      </c>
      <c r="AZ286">
        <f t="shared" si="133"/>
        <v>1.2009124999985943</v>
      </c>
      <c r="BB286" s="19">
        <f t="shared" si="128"/>
        <v>1775475600</v>
      </c>
      <c r="BC286" s="19" t="str">
        <f t="shared" si="129"/>
        <v>XAUUSD</v>
      </c>
      <c r="BD286" s="19" t="str">
        <f t="shared" si="130"/>
        <v>M5</v>
      </c>
      <c r="BE286">
        <f>V286</f>
        <v>4683.6538333333328</v>
      </c>
      <c r="BF286">
        <f>W286</f>
        <v>4685.5938866666665</v>
      </c>
      <c r="BG286">
        <f>X286</f>
        <v>4686.8371299999999</v>
      </c>
      <c r="BH286">
        <f>Y286</f>
        <v>4687.6751100000001</v>
      </c>
      <c r="BI286">
        <f t="shared" si="134"/>
        <v>4697.5813600000001</v>
      </c>
      <c r="BJ286">
        <f t="shared" si="135"/>
        <v>4672.3185024999984</v>
      </c>
    </row>
    <row r="287" spans="1:62" x14ac:dyDescent="0.55000000000000004">
      <c r="A287">
        <f>ALGLIB_SSA_XAUUSD!J287</f>
        <v>1775475900</v>
      </c>
      <c r="B287" t="str">
        <f>_xlfn.XLOOKUP($A287,ALGLIB_SSA_XAUUSD!$A$2:$A$1001,ALGLIB_SSA_XAUUSD!$B$2:$B$1001,"",0)</f>
        <v/>
      </c>
      <c r="C287" t="str">
        <f>_xlfn.XLOOKUP($A287,ALGLIB_SSA_XAUUSD!$A$2:$A$1001,ALGLIB_SSA_XAUUSD!$C$2:$C$1001,"",0)</f>
        <v/>
      </c>
      <c r="D287" s="1">
        <f>D278+(D290-D278)*9/12</f>
        <v>4676.4324999999999</v>
      </c>
      <c r="E287" s="1">
        <f>E278+(E290-E278)*9/12</f>
        <v>4683.2506100000001</v>
      </c>
      <c r="F287" s="1">
        <f>F278+(F290-F278)*9/12</f>
        <v>4685.3718275000001</v>
      </c>
      <c r="G287" s="1">
        <f>G278+(G290-G278)*9/12</f>
        <v>4694.6576800000003</v>
      </c>
      <c r="H287" s="1">
        <f>H278+(H290-H278)*9/12</f>
        <v>4670.6467825</v>
      </c>
      <c r="I287" t="str">
        <f>_xlfn.XLOOKUP($A287,ALGLIB_SSA_XAUUSD!$J$2:$J$1001,ALGLIB_SSA_XAUUSD!$K$2:$K$1001,"",0)</f>
        <v>XAUUSD</v>
      </c>
      <c r="J287" t="str">
        <f>_xlfn.XLOOKUP($A287,ALGLIB_SSA_XAUUSD!$J$2:$J$1001,ALGLIB_SSA_XAUUSD!$L$2:$L$1001,"",0)</f>
        <v>M5</v>
      </c>
      <c r="K287">
        <f>_xlfn.XLOOKUP($A287,ALGLIB_SSA_XAUUSD!$J$2:$J$1001,ALGLIB_SSA_XAUUSD!$M$2:$M$1001,"",0)</f>
        <v>4682.99</v>
      </c>
      <c r="L287">
        <f>_xlfn.XLOOKUP($A287,ALGLIB_SSA_XAUUSD!$J$2:$J$1001,ALGLIB_SSA_XAUUSD!$N$2:$N$1001,"",0)</f>
        <v>4685.2211399999997</v>
      </c>
      <c r="M287">
        <f>_xlfn.XLOOKUP($A287,ALGLIB_SSA_XAUUSD!$J$2:$J$1001,ALGLIB_SSA_XAUUSD!$O$2:$O$1001,"",0)</f>
        <v>4686.4481299999998</v>
      </c>
      <c r="N287">
        <f>_xlfn.XLOOKUP($A287,ALGLIB_SSA_XAUUSD!$J$2:$J$1001,ALGLIB_SSA_XAUUSD!$P$2:$P$1001,"",0)</f>
        <v>4689.1442500000003</v>
      </c>
      <c r="O287">
        <f>_xlfn.XLOOKUP($A287,ALGLIB_SSA_XAUUSD!$J$2:$J$1001,ALGLIB_SSA_XAUUSD!$Q$2:$Q$1001,"",0)</f>
        <v>4683.0767299999998</v>
      </c>
      <c r="R287">
        <f t="shared" si="111"/>
        <v>1775475900</v>
      </c>
      <c r="S287" t="str">
        <f t="shared" si="112"/>
        <v>XAUUSD</v>
      </c>
      <c r="T287" t="str">
        <f t="shared" si="112"/>
        <v>M5</v>
      </c>
      <c r="U287">
        <f t="shared" si="112"/>
        <v>4682.99</v>
      </c>
      <c r="V287">
        <f t="shared" si="113"/>
        <v>4683.2506100000001</v>
      </c>
      <c r="W287">
        <f t="shared" si="113"/>
        <v>4685.3718275000001</v>
      </c>
      <c r="X287">
        <f t="shared" si="114"/>
        <v>4685.2211399999997</v>
      </c>
      <c r="Y287">
        <f t="shared" si="114"/>
        <v>4686.4481299999998</v>
      </c>
      <c r="Z287">
        <f t="shared" si="115"/>
        <v>4694.6576800000003</v>
      </c>
      <c r="AA287">
        <f t="shared" si="116"/>
        <v>4689.1442500000003</v>
      </c>
      <c r="AB287">
        <f t="shared" si="117"/>
        <v>4670.6467825</v>
      </c>
      <c r="AC287">
        <f t="shared" si="118"/>
        <v>4683.0767299999998</v>
      </c>
      <c r="AF287">
        <f t="shared" si="123"/>
        <v>1775475900</v>
      </c>
      <c r="AG287" t="str">
        <f t="shared" si="124"/>
        <v>XAUUSD</v>
      </c>
      <c r="AH287" t="str">
        <f t="shared" si="125"/>
        <v>M5</v>
      </c>
      <c r="AI287" s="19">
        <f t="shared" si="119"/>
        <v>4682.99</v>
      </c>
      <c r="AJ287" s="19">
        <f t="shared" si="120"/>
        <v>4683.2506100000001</v>
      </c>
      <c r="AK287" s="19">
        <f t="shared" si="121"/>
        <v>4685.3718275000001</v>
      </c>
      <c r="AL287" s="19">
        <f t="shared" si="126"/>
        <v>-2.121217500000057</v>
      </c>
      <c r="AM287" s="28" t="str">
        <f t="shared" si="122"/>
        <v>Bearish</v>
      </c>
      <c r="AN287" s="28" t="str">
        <f t="shared" si="127"/>
        <v>Bearish</v>
      </c>
      <c r="AO287">
        <f>IF(Z287&lt;&gt;"",Z287,"")</f>
        <v>4694.6576800000003</v>
      </c>
      <c r="AP287">
        <f>IF(AB287&lt;&gt;"",AB287,"")</f>
        <v>4670.6467825</v>
      </c>
      <c r="AQ287">
        <f t="shared" si="131"/>
        <v>10</v>
      </c>
      <c r="AR287" s="16">
        <f>IF(SLOPE($AO$266:$AO$277,$AQ$266:$AQ$277)&gt;0,MIN(3,ABS(SLOPE($AO$266:$AO$277,$AQ$266:$AQ$277))),IF(SLOPE($AO$266:$AO$277,$AQ$266:$AQ$277)&lt;-0.5,-0.5,0))</f>
        <v>0</v>
      </c>
      <c r="AS287" s="16">
        <f>IF(SLOPE($AP$266:$AP$277,$AQ$266:$AQ$277)&lt;0,MAX(-3,-ABS(SLOPE($AP$266:$AP$277,$AQ$266:$AQ$277))),IF(SLOPE($AP$266:$AP$277,$AQ$266:$AQ$277)&gt;0.5,0.5,0))</f>
        <v>-0.28506083333337567</v>
      </c>
      <c r="AT287" s="22">
        <f>($AO$278+(AR287*(AQ287-1)))</f>
        <v>4697.5813600000001</v>
      </c>
      <c r="AU287" s="22">
        <f>($AP$278+(AS287*(AQ287-1)))</f>
        <v>4672.3185024999993</v>
      </c>
      <c r="AV287" s="18">
        <f>IF(AR287&gt;0,AT287+AR287,AT287)</f>
        <v>4697.5813600000001</v>
      </c>
      <c r="AW287" s="18">
        <f>IF(AS287&lt;0,AU287+AS287,AU287)</f>
        <v>4672.0334416666656</v>
      </c>
      <c r="AY287">
        <f t="shared" si="132"/>
        <v>2.9236799999998766</v>
      </c>
      <c r="AZ287">
        <f t="shared" si="133"/>
        <v>1.386659166665595</v>
      </c>
      <c r="BB287" s="19">
        <f t="shared" si="128"/>
        <v>1775475900</v>
      </c>
      <c r="BC287" s="19" t="str">
        <f t="shared" si="129"/>
        <v>XAUUSD</v>
      </c>
      <c r="BD287" s="19" t="str">
        <f t="shared" si="130"/>
        <v>M5</v>
      </c>
      <c r="BE287">
        <f>V287</f>
        <v>4683.2506100000001</v>
      </c>
      <c r="BF287">
        <f>W287</f>
        <v>4685.3718275000001</v>
      </c>
      <c r="BG287">
        <f>X287</f>
        <v>4685.2211399999997</v>
      </c>
      <c r="BH287">
        <f>Y287</f>
        <v>4686.4481299999998</v>
      </c>
      <c r="BI287">
        <f t="shared" si="134"/>
        <v>4697.5813600000001</v>
      </c>
      <c r="BJ287">
        <f t="shared" si="135"/>
        <v>4672.0334416666656</v>
      </c>
    </row>
    <row r="288" spans="1:62" x14ac:dyDescent="0.55000000000000004">
      <c r="A288">
        <f>ALGLIB_SSA_XAUUSD!J288</f>
        <v>1775476200</v>
      </c>
      <c r="B288" t="str">
        <f>_xlfn.XLOOKUP($A288,ALGLIB_SSA_XAUUSD!$A$2:$A$1001,ALGLIB_SSA_XAUUSD!$B$2:$B$1001,"",0)</f>
        <v/>
      </c>
      <c r="C288" t="str">
        <f>_xlfn.XLOOKUP($A288,ALGLIB_SSA_XAUUSD!$A$2:$A$1001,ALGLIB_SSA_XAUUSD!$C$2:$C$1001,"",0)</f>
        <v/>
      </c>
      <c r="D288" s="1">
        <f>D278+(D290-D278)*10/12</f>
        <v>4676.248333333333</v>
      </c>
      <c r="E288" s="1">
        <f>E278+(E290-E278)*10/12</f>
        <v>4682.8473866666664</v>
      </c>
      <c r="F288" s="1">
        <f>F278+(F290-F278)*10/12</f>
        <v>4685.1497683333328</v>
      </c>
      <c r="G288" s="1">
        <f>G278+(G290-G278)*10/12</f>
        <v>4694.3328266666667</v>
      </c>
      <c r="H288" s="1">
        <f>H278+(H290-H278)*10/12</f>
        <v>4670.1759750000001</v>
      </c>
      <c r="I288" t="str">
        <f>_xlfn.XLOOKUP($A288,ALGLIB_SSA_XAUUSD!$J$2:$J$1001,ALGLIB_SSA_XAUUSD!$K$2:$K$1001,"",0)</f>
        <v>XAUUSD</v>
      </c>
      <c r="J288" t="str">
        <f>_xlfn.XLOOKUP($A288,ALGLIB_SSA_XAUUSD!$J$2:$J$1001,ALGLIB_SSA_XAUUSD!$L$2:$L$1001,"",0)</f>
        <v>M5</v>
      </c>
      <c r="K288">
        <f>_xlfn.XLOOKUP($A288,ALGLIB_SSA_XAUUSD!$J$2:$J$1001,ALGLIB_SSA_XAUUSD!$M$2:$M$1001,"",0)</f>
        <v>4683.3999999999996</v>
      </c>
      <c r="L288">
        <f>_xlfn.XLOOKUP($A288,ALGLIB_SSA_XAUUSD!$J$2:$J$1001,ALGLIB_SSA_XAUUSD!$N$2:$N$1001,"",0)</f>
        <v>4683.1106499999996</v>
      </c>
      <c r="M288">
        <f>_xlfn.XLOOKUP($A288,ALGLIB_SSA_XAUUSD!$J$2:$J$1001,ALGLIB_SSA_XAUUSD!$O$2:$O$1001,"",0)</f>
        <v>4684.7793899999997</v>
      </c>
      <c r="N288">
        <f>_xlfn.XLOOKUP($A288,ALGLIB_SSA_XAUUSD!$J$2:$J$1001,ALGLIB_SSA_XAUUSD!$P$2:$P$1001,"",0)</f>
        <v>4687.4318000000003</v>
      </c>
      <c r="O288">
        <f>_xlfn.XLOOKUP($A288,ALGLIB_SSA_XAUUSD!$J$2:$J$1001,ALGLIB_SSA_XAUUSD!$Q$2:$Q$1001,"",0)</f>
        <v>4681.1264300000003</v>
      </c>
      <c r="R288">
        <f t="shared" si="111"/>
        <v>1775476200</v>
      </c>
      <c r="S288" t="str">
        <f t="shared" si="112"/>
        <v>XAUUSD</v>
      </c>
      <c r="T288" t="str">
        <f t="shared" si="112"/>
        <v>M5</v>
      </c>
      <c r="U288">
        <f t="shared" si="112"/>
        <v>4683.3999999999996</v>
      </c>
      <c r="V288">
        <f t="shared" si="113"/>
        <v>4682.8473866666664</v>
      </c>
      <c r="W288">
        <f t="shared" si="113"/>
        <v>4685.1497683333328</v>
      </c>
      <c r="X288">
        <f t="shared" si="114"/>
        <v>4683.1106499999996</v>
      </c>
      <c r="Y288">
        <f t="shared" si="114"/>
        <v>4684.7793899999997</v>
      </c>
      <c r="Z288">
        <f t="shared" si="115"/>
        <v>4694.3328266666667</v>
      </c>
      <c r="AA288">
        <f t="shared" si="116"/>
        <v>4687.4318000000003</v>
      </c>
      <c r="AB288">
        <f t="shared" si="117"/>
        <v>4670.1759750000001</v>
      </c>
      <c r="AC288">
        <f t="shared" si="118"/>
        <v>4681.1264300000003</v>
      </c>
      <c r="AF288">
        <f t="shared" si="123"/>
        <v>1775476200</v>
      </c>
      <c r="AG288" t="str">
        <f t="shared" si="124"/>
        <v>XAUUSD</v>
      </c>
      <c r="AH288" t="str">
        <f t="shared" si="125"/>
        <v>M5</v>
      </c>
      <c r="AI288" s="19">
        <f t="shared" si="119"/>
        <v>4683.3999999999996</v>
      </c>
      <c r="AJ288" s="19">
        <f t="shared" si="120"/>
        <v>4682.8473866666664</v>
      </c>
      <c r="AK288" s="19">
        <f t="shared" si="121"/>
        <v>4685.1497683333328</v>
      </c>
      <c r="AL288" s="19">
        <f t="shared" si="126"/>
        <v>-2.3023816666664061</v>
      </c>
      <c r="AM288" s="28" t="str">
        <f t="shared" si="122"/>
        <v>Bearish</v>
      </c>
      <c r="AN288" s="28" t="str">
        <f t="shared" si="127"/>
        <v>Bearish</v>
      </c>
      <c r="AO288">
        <f>IF(Z288&lt;&gt;"",Z288,"")</f>
        <v>4694.3328266666667</v>
      </c>
      <c r="AP288">
        <f>IF(AB288&lt;&gt;"",AB288,"")</f>
        <v>4670.1759750000001</v>
      </c>
      <c r="AQ288">
        <f t="shared" si="131"/>
        <v>11</v>
      </c>
      <c r="AR288" s="16">
        <f>IF(SLOPE($AO$266:$AO$277,$AQ$266:$AQ$277)&gt;0,MIN(3,ABS(SLOPE($AO$266:$AO$277,$AQ$266:$AQ$277))),IF(SLOPE($AO$266:$AO$277,$AQ$266:$AQ$277)&lt;-0.5,-0.5,0))</f>
        <v>0</v>
      </c>
      <c r="AS288" s="16">
        <f>IF(SLOPE($AP$266:$AP$277,$AQ$266:$AQ$277)&lt;0,MAX(-3,-ABS(SLOPE($AP$266:$AP$277,$AQ$266:$AQ$277))),IF(SLOPE($AP$266:$AP$277,$AQ$266:$AQ$277)&gt;0.5,0.5,0))</f>
        <v>-0.28506083333337567</v>
      </c>
      <c r="AT288" s="22">
        <f>($AO$278+(AR288*(AQ288-1)))</f>
        <v>4697.5813600000001</v>
      </c>
      <c r="AU288" s="22">
        <f>($AP$278+(AS288*(AQ288-1)))</f>
        <v>4672.0334416666656</v>
      </c>
      <c r="AV288" s="18">
        <f>IF(AR288&gt;0,AT288+AR288,AT288)</f>
        <v>4697.5813600000001</v>
      </c>
      <c r="AW288" s="18">
        <f>IF(AS288&lt;0,AU288+AS288,AU288)</f>
        <v>4671.7483808333318</v>
      </c>
      <c r="AY288">
        <f t="shared" si="132"/>
        <v>3.2485333333333983</v>
      </c>
      <c r="AZ288">
        <f t="shared" si="133"/>
        <v>1.5724058333316862</v>
      </c>
      <c r="BB288" s="19">
        <f t="shared" si="128"/>
        <v>1775476200</v>
      </c>
      <c r="BC288" s="19" t="str">
        <f t="shared" si="129"/>
        <v>XAUUSD</v>
      </c>
      <c r="BD288" s="19" t="str">
        <f t="shared" si="130"/>
        <v>M5</v>
      </c>
      <c r="BE288">
        <f>V288</f>
        <v>4682.8473866666664</v>
      </c>
      <c r="BF288">
        <f>W288</f>
        <v>4685.1497683333328</v>
      </c>
      <c r="BG288">
        <f>X288</f>
        <v>4683.1106499999996</v>
      </c>
      <c r="BH288">
        <f>Y288</f>
        <v>4684.7793899999997</v>
      </c>
      <c r="BI288">
        <f t="shared" si="134"/>
        <v>4697.5813600000001</v>
      </c>
      <c r="BJ288">
        <f t="shared" si="135"/>
        <v>4671.7483808333318</v>
      </c>
    </row>
    <row r="289" spans="1:62" x14ac:dyDescent="0.55000000000000004">
      <c r="A289">
        <f>ALGLIB_SSA_XAUUSD!J289</f>
        <v>1775476500</v>
      </c>
      <c r="B289" t="str">
        <f>_xlfn.XLOOKUP($A289,ALGLIB_SSA_XAUUSD!$A$2:$A$1001,ALGLIB_SSA_XAUUSD!$B$2:$B$1001,"",0)</f>
        <v/>
      </c>
      <c r="C289" t="str">
        <f>_xlfn.XLOOKUP($A289,ALGLIB_SSA_XAUUSD!$A$2:$A$1001,ALGLIB_SSA_XAUUSD!$C$2:$C$1001,"",0)</f>
        <v/>
      </c>
      <c r="D289" s="1">
        <f>D278+(D290-D278)*11/12</f>
        <v>4676.064166666667</v>
      </c>
      <c r="E289" s="1">
        <f>E278+(E290-E278)*11/12</f>
        <v>4682.4441633333336</v>
      </c>
      <c r="F289" s="1">
        <f>F278+(F290-F278)*11/12</f>
        <v>4684.9277091666663</v>
      </c>
      <c r="G289" s="1">
        <f>G278+(G290-G278)*11/12</f>
        <v>4694.0079733333332</v>
      </c>
      <c r="H289" s="1">
        <f>H278+(H290-H278)*11/12</f>
        <v>4669.7051675000002</v>
      </c>
      <c r="I289" t="str">
        <f>_xlfn.XLOOKUP($A289,ALGLIB_SSA_XAUUSD!$J$2:$J$1001,ALGLIB_SSA_XAUUSD!$K$2:$K$1001,"",0)</f>
        <v>XAUUSD</v>
      </c>
      <c r="J289" t="str">
        <f>_xlfn.XLOOKUP($A289,ALGLIB_SSA_XAUUSD!$J$2:$J$1001,ALGLIB_SSA_XAUUSD!$L$2:$L$1001,"",0)</f>
        <v>M5</v>
      </c>
      <c r="K289">
        <f>_xlfn.XLOOKUP($A289,ALGLIB_SSA_XAUUSD!$J$2:$J$1001,ALGLIB_SSA_XAUUSD!$M$2:$M$1001,"",0)</f>
        <v>4678.09</v>
      </c>
      <c r="L289">
        <f>_xlfn.XLOOKUP($A289,ALGLIB_SSA_XAUUSD!$J$2:$J$1001,ALGLIB_SSA_XAUUSD!$N$2:$N$1001,"",0)</f>
        <v>4680.5565699999997</v>
      </c>
      <c r="M289">
        <f>_xlfn.XLOOKUP($A289,ALGLIB_SSA_XAUUSD!$J$2:$J$1001,ALGLIB_SSA_XAUUSD!$O$2:$O$1001,"",0)</f>
        <v>4682.6679800000002</v>
      </c>
      <c r="N289">
        <f>_xlfn.XLOOKUP($A289,ALGLIB_SSA_XAUUSD!$J$2:$J$1001,ALGLIB_SSA_XAUUSD!$P$2:$P$1001,"",0)</f>
        <v>4685.3007100000004</v>
      </c>
      <c r="O289">
        <f>_xlfn.XLOOKUP($A289,ALGLIB_SSA_XAUUSD!$J$2:$J$1001,ALGLIB_SSA_XAUUSD!$Q$2:$Q$1001,"",0)</f>
        <v>4678.6751700000004</v>
      </c>
      <c r="R289">
        <f t="shared" si="111"/>
        <v>1775476500</v>
      </c>
      <c r="S289" t="str">
        <f t="shared" si="112"/>
        <v>XAUUSD</v>
      </c>
      <c r="T289" t="str">
        <f t="shared" si="112"/>
        <v>M5</v>
      </c>
      <c r="U289">
        <f t="shared" si="112"/>
        <v>4678.09</v>
      </c>
      <c r="V289">
        <f t="shared" si="113"/>
        <v>4682.4441633333336</v>
      </c>
      <c r="W289">
        <f t="shared" si="113"/>
        <v>4684.9277091666663</v>
      </c>
      <c r="X289">
        <f t="shared" si="114"/>
        <v>4680.5565699999997</v>
      </c>
      <c r="Y289">
        <f t="shared" si="114"/>
        <v>4682.6679800000002</v>
      </c>
      <c r="Z289">
        <f t="shared" si="115"/>
        <v>4694.0079733333332</v>
      </c>
      <c r="AA289">
        <f t="shared" si="116"/>
        <v>4685.3007100000004</v>
      </c>
      <c r="AB289">
        <f t="shared" si="117"/>
        <v>4669.7051675000002</v>
      </c>
      <c r="AC289">
        <f t="shared" si="118"/>
        <v>4678.6751700000004</v>
      </c>
      <c r="AF289">
        <f t="shared" si="123"/>
        <v>1775476500</v>
      </c>
      <c r="AG289" t="str">
        <f t="shared" si="124"/>
        <v>XAUUSD</v>
      </c>
      <c r="AH289" t="str">
        <f t="shared" si="125"/>
        <v>M5</v>
      </c>
      <c r="AI289" s="19">
        <f t="shared" si="119"/>
        <v>4678.09</v>
      </c>
      <c r="AJ289" s="19">
        <f t="shared" si="120"/>
        <v>4682.4441633333336</v>
      </c>
      <c r="AK289" s="19">
        <f t="shared" si="121"/>
        <v>4684.9277091666663</v>
      </c>
      <c r="AL289" s="19">
        <f t="shared" si="126"/>
        <v>-2.4835458333327551</v>
      </c>
      <c r="AM289" s="28" t="str">
        <f t="shared" si="122"/>
        <v>Bearish</v>
      </c>
      <c r="AN289" s="28" t="str">
        <f t="shared" si="127"/>
        <v>Bearish</v>
      </c>
      <c r="AO289">
        <f>IF(Z289&lt;&gt;"",Z289,"")</f>
        <v>4694.0079733333332</v>
      </c>
      <c r="AP289">
        <f>IF(AB289&lt;&gt;"",AB289,"")</f>
        <v>4669.7051675000002</v>
      </c>
      <c r="AQ289">
        <f t="shared" si="131"/>
        <v>12</v>
      </c>
      <c r="AR289" s="16">
        <f>IF(SLOPE($AO$266:$AO$277,$AQ$266:$AQ$277)&gt;0,MIN(3,ABS(SLOPE($AO$266:$AO$277,$AQ$266:$AQ$277))),IF(SLOPE($AO$266:$AO$277,$AQ$266:$AQ$277)&lt;-0.5,-0.5,0))</f>
        <v>0</v>
      </c>
      <c r="AS289" s="16">
        <f>IF(SLOPE($AP$266:$AP$277,$AQ$266:$AQ$277)&lt;0,MAX(-3,-ABS(SLOPE($AP$266:$AP$277,$AQ$266:$AQ$277))),IF(SLOPE($AP$266:$AP$277,$AQ$266:$AQ$277)&gt;0.5,0.5,0))</f>
        <v>-0.28506083333337567</v>
      </c>
      <c r="AT289" s="22">
        <f>($AO$278+(AR289*(AQ289-1)))</f>
        <v>4697.5813600000001</v>
      </c>
      <c r="AU289" s="22">
        <f>($AP$278+(AS289*(AQ289-1)))</f>
        <v>4671.7483808333327</v>
      </c>
      <c r="AV289" s="18">
        <f>IF(AR289&gt;0,AT289+AR289,AT289)</f>
        <v>4697.5813600000001</v>
      </c>
      <c r="AW289" s="18">
        <f>IF(AS289&lt;0,AU289+AS289,AU289)</f>
        <v>4671.4633199999989</v>
      </c>
      <c r="AY289">
        <f t="shared" si="132"/>
        <v>3.5733866666669201</v>
      </c>
      <c r="AZ289">
        <f t="shared" si="133"/>
        <v>1.7581524999986868</v>
      </c>
      <c r="BB289" s="19">
        <f t="shared" si="128"/>
        <v>1775476500</v>
      </c>
      <c r="BC289" s="19" t="str">
        <f t="shared" si="129"/>
        <v>XAUUSD</v>
      </c>
      <c r="BD289" s="19" t="str">
        <f t="shared" si="130"/>
        <v>M5</v>
      </c>
      <c r="BE289">
        <f>V289</f>
        <v>4682.4441633333336</v>
      </c>
      <c r="BF289">
        <f>W289</f>
        <v>4684.9277091666663</v>
      </c>
      <c r="BG289">
        <f>X289</f>
        <v>4680.5565699999997</v>
      </c>
      <c r="BH289">
        <f>Y289</f>
        <v>4682.6679800000002</v>
      </c>
      <c r="BI289">
        <f t="shared" si="134"/>
        <v>4697.5813600000001</v>
      </c>
      <c r="BJ289">
        <f t="shared" si="135"/>
        <v>4671.4633199999989</v>
      </c>
    </row>
    <row r="290" spans="1:62" x14ac:dyDescent="0.55000000000000004">
      <c r="A290">
        <f>ALGLIB_SSA_XAUUSD!J290</f>
        <v>1775476800</v>
      </c>
      <c r="B290" t="str">
        <f>_xlfn.XLOOKUP($A290,ALGLIB_SSA_XAUUSD!$A$2:$A$1001,ALGLIB_SSA_XAUUSD!$B$2:$B$1001,"",0)</f>
        <v>XAUUSD</v>
      </c>
      <c r="C290" t="str">
        <f>_xlfn.XLOOKUP($A290,ALGLIB_SSA_XAUUSD!$A$2:$A$1001,ALGLIB_SSA_XAUUSD!$C$2:$C$1001,"",0)</f>
        <v>H1</v>
      </c>
      <c r="D290" s="2">
        <f>_xlfn.XLOOKUP($A290,ALGLIB_SSA_XAUUSD!$A$2:$A$1001,ALGLIB_SSA_XAUUSD!$D$2:$D$1001,"",0)</f>
        <v>4675.88</v>
      </c>
      <c r="E290" s="2">
        <f>_xlfn.XLOOKUP($A290,ALGLIB_SSA_XAUUSD!$A$2:$A$1001,ALGLIB_SSA_XAUUSD!$E$2:$E$1001,"",0)</f>
        <v>4682.0409399999999</v>
      </c>
      <c r="F290" s="2">
        <f>_xlfn.XLOOKUP($A290,ALGLIB_SSA_XAUUSD!$A$2:$A$1001,ALGLIB_SSA_XAUUSD!$F$2:$F$1001,"",0)</f>
        <v>4684.7056499999999</v>
      </c>
      <c r="G290" s="2">
        <f>_xlfn.XLOOKUP($A290,ALGLIB_SSA_XAUUSD!$A$2:$A$1001,ALGLIB_SSA_XAUUSD!$G$2:$G$1001,"",0)</f>
        <v>4693.6831199999997</v>
      </c>
      <c r="H290" s="2">
        <f>_xlfn.XLOOKUP($A290,ALGLIB_SSA_XAUUSD!$A$2:$A$1001,ALGLIB_SSA_XAUUSD!$H$2:$H$1001,"",0)</f>
        <v>4669.2343600000004</v>
      </c>
      <c r="I290" t="str">
        <f>_xlfn.XLOOKUP($A290,ALGLIB_SSA_XAUUSD!$J$2:$J$1001,ALGLIB_SSA_XAUUSD!$K$2:$K$1001,"",0)</f>
        <v>XAUUSD</v>
      </c>
      <c r="J290" t="str">
        <f>_xlfn.XLOOKUP($A290,ALGLIB_SSA_XAUUSD!$J$2:$J$1001,ALGLIB_SSA_XAUUSD!$L$2:$L$1001,"",0)</f>
        <v>M5</v>
      </c>
      <c r="K290">
        <f>_xlfn.XLOOKUP($A290,ALGLIB_SSA_XAUUSD!$J$2:$J$1001,ALGLIB_SSA_XAUUSD!$M$2:$M$1001,"",0)</f>
        <v>4682.0200000000004</v>
      </c>
      <c r="L290">
        <f>_xlfn.XLOOKUP($A290,ALGLIB_SSA_XAUUSD!$J$2:$J$1001,ALGLIB_SSA_XAUUSD!$N$2:$N$1001,"",0)</f>
        <v>4677.86985</v>
      </c>
      <c r="M290">
        <f>_xlfn.XLOOKUP($A290,ALGLIB_SSA_XAUUSD!$J$2:$J$1001,ALGLIB_SSA_XAUUSD!$O$2:$O$1001,"",0)</f>
        <v>4680.2689200000004</v>
      </c>
      <c r="N290">
        <f>_xlfn.XLOOKUP($A290,ALGLIB_SSA_XAUUSD!$J$2:$J$1001,ALGLIB_SSA_XAUUSD!$P$2:$P$1001,"",0)</f>
        <v>4682.8309200000003</v>
      </c>
      <c r="O290">
        <f>_xlfn.XLOOKUP($A290,ALGLIB_SSA_XAUUSD!$J$2:$J$1001,ALGLIB_SSA_XAUUSD!$Q$2:$Q$1001,"",0)</f>
        <v>4675.8438999999998</v>
      </c>
      <c r="R290">
        <f t="shared" si="111"/>
        <v>1775476800</v>
      </c>
      <c r="S290" t="str">
        <f t="shared" si="112"/>
        <v>XAUUSD</v>
      </c>
      <c r="T290" t="str">
        <f t="shared" si="112"/>
        <v>M5</v>
      </c>
      <c r="U290">
        <f t="shared" si="112"/>
        <v>4682.0200000000004</v>
      </c>
      <c r="V290">
        <f t="shared" si="113"/>
        <v>4682.0409399999999</v>
      </c>
      <c r="W290">
        <f t="shared" si="113"/>
        <v>4684.7056499999999</v>
      </c>
      <c r="X290">
        <f t="shared" si="114"/>
        <v>4677.86985</v>
      </c>
      <c r="Y290">
        <f t="shared" si="114"/>
        <v>4680.2689200000004</v>
      </c>
      <c r="Z290">
        <f t="shared" si="115"/>
        <v>4693.6831199999997</v>
      </c>
      <c r="AA290">
        <f t="shared" si="116"/>
        <v>4682.8309200000003</v>
      </c>
      <c r="AB290">
        <f t="shared" si="117"/>
        <v>4669.2343600000004</v>
      </c>
      <c r="AC290">
        <f t="shared" si="118"/>
        <v>4675.8438999999998</v>
      </c>
      <c r="AF290">
        <f t="shared" si="123"/>
        <v>1775476800</v>
      </c>
      <c r="AG290" t="str">
        <f t="shared" si="124"/>
        <v>XAUUSD</v>
      </c>
      <c r="AH290" t="str">
        <f t="shared" si="125"/>
        <v>M5</v>
      </c>
      <c r="AI290" s="19">
        <f t="shared" si="119"/>
        <v>4682.0200000000004</v>
      </c>
      <c r="AJ290" s="19">
        <f t="shared" si="120"/>
        <v>4682.0409399999999</v>
      </c>
      <c r="AK290" s="19">
        <f t="shared" si="121"/>
        <v>4684.7056499999999</v>
      </c>
      <c r="AL290" s="19">
        <f t="shared" si="126"/>
        <v>-2.6647100000000137</v>
      </c>
      <c r="AM290" s="28" t="str">
        <f t="shared" si="122"/>
        <v>Bearish</v>
      </c>
      <c r="AN290" s="28" t="str">
        <f t="shared" si="127"/>
        <v>Bearish</v>
      </c>
      <c r="AO290">
        <f>IF(Z290&lt;&gt;"",Z290,"")</f>
        <v>4693.6831199999997</v>
      </c>
      <c r="AP290">
        <f>IF(AB290&lt;&gt;"",AB290,"")</f>
        <v>4669.2343600000004</v>
      </c>
      <c r="AQ290">
        <f t="shared" si="131"/>
        <v>1</v>
      </c>
      <c r="AR290" s="17">
        <f>IF(SLOPE($AO$278:$AO$289,$AQ$278:$AQ$289)&gt;0,MIN(3,ABS(SLOPE($AO$278:$AO$289,$AQ$278:$AQ$289))),IF(SLOPE($AO$278:$AO$289,$AQ$278:$AQ$289)&lt;-0.5,-0.5,0))</f>
        <v>0</v>
      </c>
      <c r="AS290" s="17">
        <f>IF(SLOPE($AP$278:$AP$289,$AQ$278:$AQ$289)&lt;0,MAX(-3,-ABS(SLOPE($AP$278:$AP$289,$AQ$278:$AQ$289))),IF(SLOPE($AP$278:$AP$289,$AQ$278:$AQ$289)&gt;0.5,0.5,0))</f>
        <v>-0.47080749999997884</v>
      </c>
      <c r="AT290" s="10">
        <f>($AO$290+(AR290*(AQ290-1)))</f>
        <v>4693.6831199999997</v>
      </c>
      <c r="AU290" s="10">
        <f>($AP$290+(AS290*(AQ290-1)))</f>
        <v>4669.2343600000004</v>
      </c>
      <c r="AV290" s="18">
        <f>IF(AR290&gt;0,AT290+AR290,AT290)</f>
        <v>4693.6831199999997</v>
      </c>
      <c r="AW290" s="18">
        <f>IF(AS290&lt;0,AU290+AS290,AU290)</f>
        <v>4668.7635525000005</v>
      </c>
      <c r="AY290">
        <f t="shared" si="132"/>
        <v>0</v>
      </c>
      <c r="AZ290">
        <f t="shared" si="133"/>
        <v>-0.47080749999986438</v>
      </c>
      <c r="BB290" s="19">
        <f t="shared" si="128"/>
        <v>1775476800</v>
      </c>
      <c r="BC290" s="19" t="str">
        <f t="shared" si="129"/>
        <v>XAUUSD</v>
      </c>
      <c r="BD290" s="19" t="str">
        <f t="shared" si="130"/>
        <v>M5</v>
      </c>
      <c r="BE290">
        <f>V290</f>
        <v>4682.0409399999999</v>
      </c>
      <c r="BF290">
        <f>W290</f>
        <v>4684.7056499999999</v>
      </c>
      <c r="BG290">
        <f>X290</f>
        <v>4677.86985</v>
      </c>
      <c r="BH290">
        <f>Y290</f>
        <v>4680.2689200000004</v>
      </c>
      <c r="BI290">
        <f t="shared" si="134"/>
        <v>4693.6831199999997</v>
      </c>
      <c r="BJ290">
        <f t="shared" si="135"/>
        <v>4668.7635525000005</v>
      </c>
    </row>
    <row r="291" spans="1:62" x14ac:dyDescent="0.55000000000000004">
      <c r="A291">
        <f>ALGLIB_SSA_XAUUSD!J291</f>
        <v>1775477100</v>
      </c>
      <c r="B291" t="str">
        <f>_xlfn.XLOOKUP($A291,ALGLIB_SSA_XAUUSD!$A$2:$A$1001,ALGLIB_SSA_XAUUSD!$B$2:$B$1001,"",0)</f>
        <v/>
      </c>
      <c r="C291" t="str">
        <f>_xlfn.XLOOKUP($A291,ALGLIB_SSA_XAUUSD!$A$2:$A$1001,ALGLIB_SSA_XAUUSD!$C$2:$C$1001,"",0)</f>
        <v/>
      </c>
      <c r="D291" s="1">
        <f>D290+(D302-D290)*1/12</f>
        <v>4676.2358333333332</v>
      </c>
      <c r="E291" s="1">
        <f>E290+(E302-E290)*1/12</f>
        <v>4681.6038275000001</v>
      </c>
      <c r="F291" s="1">
        <f>F290+(F302-F290)*1/12</f>
        <v>4684.3760641666668</v>
      </c>
      <c r="G291" s="1">
        <f>G290+(G302-G290)*1/12</f>
        <v>4693.2620808333331</v>
      </c>
      <c r="H291" s="1">
        <f>H290+(H302-H290)*1/12</f>
        <v>4668.7375050000001</v>
      </c>
      <c r="I291" t="str">
        <f>_xlfn.XLOOKUP($A291,ALGLIB_SSA_XAUUSD!$J$2:$J$1001,ALGLIB_SSA_XAUUSD!$K$2:$K$1001,"",0)</f>
        <v>XAUUSD</v>
      </c>
      <c r="J291" t="str">
        <f>_xlfn.XLOOKUP($A291,ALGLIB_SSA_XAUUSD!$J$2:$J$1001,ALGLIB_SSA_XAUUSD!$L$2:$L$1001,"",0)</f>
        <v>M5</v>
      </c>
      <c r="K291">
        <f>_xlfn.XLOOKUP($A291,ALGLIB_SSA_XAUUSD!$J$2:$J$1001,ALGLIB_SSA_XAUUSD!$M$2:$M$1001,"",0)</f>
        <v>4679.3999999999996</v>
      </c>
      <c r="L291">
        <f>_xlfn.XLOOKUP($A291,ALGLIB_SSA_XAUUSD!$J$2:$J$1001,ALGLIB_SSA_XAUUSD!$N$2:$N$1001,"",0)</f>
        <v>4675.1975300000004</v>
      </c>
      <c r="M291">
        <f>_xlfn.XLOOKUP($A291,ALGLIB_SSA_XAUUSD!$J$2:$J$1001,ALGLIB_SSA_XAUUSD!$O$2:$O$1001,"",0)</f>
        <v>4677.7332200000001</v>
      </c>
      <c r="N291">
        <f>_xlfn.XLOOKUP($A291,ALGLIB_SSA_XAUUSD!$J$2:$J$1001,ALGLIB_SSA_XAUUSD!$P$2:$P$1001,"",0)</f>
        <v>4680.2411199999997</v>
      </c>
      <c r="O291">
        <f>_xlfn.XLOOKUP($A291,ALGLIB_SSA_XAUUSD!$J$2:$J$1001,ALGLIB_SSA_XAUUSD!$Q$2:$Q$1001,"",0)</f>
        <v>4672.82377</v>
      </c>
      <c r="R291">
        <f t="shared" si="111"/>
        <v>1775477100</v>
      </c>
      <c r="S291" t="str">
        <f t="shared" si="112"/>
        <v>XAUUSD</v>
      </c>
      <c r="T291" t="str">
        <f t="shared" si="112"/>
        <v>M5</v>
      </c>
      <c r="U291">
        <f t="shared" si="112"/>
        <v>4679.3999999999996</v>
      </c>
      <c r="V291">
        <f t="shared" si="113"/>
        <v>4681.6038275000001</v>
      </c>
      <c r="W291">
        <f t="shared" si="113"/>
        <v>4684.3760641666668</v>
      </c>
      <c r="X291">
        <f t="shared" si="114"/>
        <v>4675.1975300000004</v>
      </c>
      <c r="Y291">
        <f t="shared" si="114"/>
        <v>4677.7332200000001</v>
      </c>
      <c r="Z291">
        <f t="shared" si="115"/>
        <v>4693.2620808333331</v>
      </c>
      <c r="AA291">
        <f t="shared" si="116"/>
        <v>4680.2411199999997</v>
      </c>
      <c r="AB291">
        <f t="shared" si="117"/>
        <v>4668.7375050000001</v>
      </c>
      <c r="AC291">
        <f t="shared" si="118"/>
        <v>4672.82377</v>
      </c>
      <c r="AF291">
        <f t="shared" si="123"/>
        <v>1775477100</v>
      </c>
      <c r="AG291" t="str">
        <f t="shared" si="124"/>
        <v>XAUUSD</v>
      </c>
      <c r="AH291" t="str">
        <f t="shared" si="125"/>
        <v>M5</v>
      </c>
      <c r="AI291" s="19">
        <f t="shared" si="119"/>
        <v>4679.3999999999996</v>
      </c>
      <c r="AJ291" s="19">
        <f t="shared" si="120"/>
        <v>4681.6038275000001</v>
      </c>
      <c r="AK291" s="19">
        <f t="shared" si="121"/>
        <v>4684.3760641666668</v>
      </c>
      <c r="AL291" s="19">
        <f t="shared" si="126"/>
        <v>-2.7722366666666858</v>
      </c>
      <c r="AM291" s="28" t="str">
        <f t="shared" si="122"/>
        <v>Bearish</v>
      </c>
      <c r="AN291" s="28" t="str">
        <f t="shared" si="127"/>
        <v>Bearish</v>
      </c>
      <c r="AO291">
        <f>IF(Z291&lt;&gt;"",Z291,"")</f>
        <v>4693.2620808333331</v>
      </c>
      <c r="AP291">
        <f>IF(AB291&lt;&gt;"",AB291,"")</f>
        <v>4668.7375050000001</v>
      </c>
      <c r="AQ291">
        <f t="shared" si="131"/>
        <v>2</v>
      </c>
      <c r="AR291" s="16">
        <f>IF(SLOPE($AO$278:$AO$289,$AQ$278:$AQ$289)&gt;0,MIN(3,ABS(SLOPE($AO$278:$AO$289,$AQ$278:$AQ$289))),IF(SLOPE($AO$278:$AO$289,$AQ$278:$AQ$289)&lt;-0.5,-0.5,0))</f>
        <v>0</v>
      </c>
      <c r="AS291" s="16">
        <f>IF(SLOPE($AP$278:$AP$289,$AQ$278:$AQ$289)&lt;0,MAX(-3,-ABS(SLOPE($AP$278:$AP$289,$AQ$278:$AQ$289))),IF(SLOPE($AP$278:$AP$289,$AQ$278:$AQ$289)&gt;0.5,0.5,0))</f>
        <v>-0.47080749999997884</v>
      </c>
      <c r="AT291" s="22">
        <f>($AO$290+(AR291*(AQ291-1)))</f>
        <v>4693.6831199999997</v>
      </c>
      <c r="AU291" s="22">
        <f>($AP$290+(AS291*(AQ291-1)))</f>
        <v>4668.7635525000005</v>
      </c>
      <c r="AV291" s="18">
        <f>IF(AR291&gt;0,AT291+AR291,AT291)</f>
        <v>4693.6831199999997</v>
      </c>
      <c r="AW291" s="18">
        <f>IF(AS291&lt;0,AU291+AS291,AU291)</f>
        <v>4668.2927450000007</v>
      </c>
      <c r="AY291">
        <f t="shared" si="132"/>
        <v>0.42103916666656005</v>
      </c>
      <c r="AZ291">
        <f t="shared" si="133"/>
        <v>-0.44475999999940541</v>
      </c>
      <c r="BB291" s="19">
        <f t="shared" si="128"/>
        <v>1775477100</v>
      </c>
      <c r="BC291" s="19" t="str">
        <f t="shared" si="129"/>
        <v>XAUUSD</v>
      </c>
      <c r="BD291" s="19" t="str">
        <f t="shared" si="130"/>
        <v>M5</v>
      </c>
      <c r="BE291">
        <f>V291</f>
        <v>4681.6038275000001</v>
      </c>
      <c r="BF291">
        <f>W291</f>
        <v>4684.3760641666668</v>
      </c>
      <c r="BG291">
        <f>X291</f>
        <v>4675.1975300000004</v>
      </c>
      <c r="BH291">
        <f>Y291</f>
        <v>4677.7332200000001</v>
      </c>
      <c r="BI291">
        <f t="shared" si="134"/>
        <v>4693.6831199999997</v>
      </c>
      <c r="BJ291">
        <f t="shared" si="135"/>
        <v>4668.2927450000007</v>
      </c>
    </row>
    <row r="292" spans="1:62" x14ac:dyDescent="0.55000000000000004">
      <c r="A292">
        <f>ALGLIB_SSA_XAUUSD!J292</f>
        <v>1775477400</v>
      </c>
      <c r="B292" t="str">
        <f>_xlfn.XLOOKUP($A292,ALGLIB_SSA_XAUUSD!$A$2:$A$1001,ALGLIB_SSA_XAUUSD!$B$2:$B$1001,"",0)</f>
        <v/>
      </c>
      <c r="C292" t="str">
        <f>_xlfn.XLOOKUP($A292,ALGLIB_SSA_XAUUSD!$A$2:$A$1001,ALGLIB_SSA_XAUUSD!$C$2:$C$1001,"",0)</f>
        <v/>
      </c>
      <c r="D292" s="1">
        <f>D290+(D302-D290)*2/12</f>
        <v>4676.5916666666672</v>
      </c>
      <c r="E292" s="1">
        <f>E290+(E302-E290)*2/12</f>
        <v>4681.1667149999994</v>
      </c>
      <c r="F292" s="1">
        <f>F290+(F302-F290)*2/12</f>
        <v>4684.0464783333337</v>
      </c>
      <c r="G292" s="1">
        <f>G290+(G302-G290)*2/12</f>
        <v>4692.8410416666666</v>
      </c>
      <c r="H292" s="1">
        <f>H290+(H302-H290)*2/12</f>
        <v>4668.2406500000006</v>
      </c>
      <c r="I292" t="str">
        <f>_xlfn.XLOOKUP($A292,ALGLIB_SSA_XAUUSD!$J$2:$J$1001,ALGLIB_SSA_XAUUSD!$K$2:$K$1001,"",0)</f>
        <v>XAUUSD</v>
      </c>
      <c r="J292" t="str">
        <f>_xlfn.XLOOKUP($A292,ALGLIB_SSA_XAUUSD!$J$2:$J$1001,ALGLIB_SSA_XAUUSD!$L$2:$L$1001,"",0)</f>
        <v>M5</v>
      </c>
      <c r="K292">
        <f>_xlfn.XLOOKUP($A292,ALGLIB_SSA_XAUUSD!$J$2:$J$1001,ALGLIB_SSA_XAUUSD!$M$2:$M$1001,"",0)</f>
        <v>4672.5200000000004</v>
      </c>
      <c r="L292">
        <f>_xlfn.XLOOKUP($A292,ALGLIB_SSA_XAUUSD!$J$2:$J$1001,ALGLIB_SSA_XAUUSD!$N$2:$N$1001,"",0)</f>
        <v>4672.9005999999999</v>
      </c>
      <c r="M292">
        <f>_xlfn.XLOOKUP($A292,ALGLIB_SSA_XAUUSD!$J$2:$J$1001,ALGLIB_SSA_XAUUSD!$O$2:$O$1001,"",0)</f>
        <v>4675.3169099999996</v>
      </c>
      <c r="N292">
        <f>_xlfn.XLOOKUP($A292,ALGLIB_SSA_XAUUSD!$J$2:$J$1001,ALGLIB_SSA_XAUUSD!$P$2:$P$1001,"",0)</f>
        <v>4677.7300400000004</v>
      </c>
      <c r="O292">
        <f>_xlfn.XLOOKUP($A292,ALGLIB_SSA_XAUUSD!$J$2:$J$1001,ALGLIB_SSA_XAUUSD!$Q$2:$Q$1001,"",0)</f>
        <v>4669.9264700000003</v>
      </c>
      <c r="R292">
        <f t="shared" si="111"/>
        <v>1775477400</v>
      </c>
      <c r="S292" t="str">
        <f t="shared" si="112"/>
        <v>XAUUSD</v>
      </c>
      <c r="T292" t="str">
        <f t="shared" si="112"/>
        <v>M5</v>
      </c>
      <c r="U292">
        <f t="shared" si="112"/>
        <v>4672.5200000000004</v>
      </c>
      <c r="V292">
        <f t="shared" si="113"/>
        <v>4681.1667149999994</v>
      </c>
      <c r="W292">
        <f t="shared" si="113"/>
        <v>4684.0464783333337</v>
      </c>
      <c r="X292">
        <f t="shared" si="114"/>
        <v>4672.9005999999999</v>
      </c>
      <c r="Y292">
        <f t="shared" si="114"/>
        <v>4675.3169099999996</v>
      </c>
      <c r="Z292">
        <f t="shared" si="115"/>
        <v>4692.8410416666666</v>
      </c>
      <c r="AA292">
        <f t="shared" si="116"/>
        <v>4677.7300400000004</v>
      </c>
      <c r="AB292">
        <f t="shared" si="117"/>
        <v>4668.2406500000006</v>
      </c>
      <c r="AC292">
        <f t="shared" si="118"/>
        <v>4669.9264700000003</v>
      </c>
      <c r="AF292">
        <f t="shared" si="123"/>
        <v>1775477400</v>
      </c>
      <c r="AG292" t="str">
        <f t="shared" si="124"/>
        <v>XAUUSD</v>
      </c>
      <c r="AH292" t="str">
        <f t="shared" si="125"/>
        <v>M5</v>
      </c>
      <c r="AI292" s="19">
        <f t="shared" si="119"/>
        <v>4672.5200000000004</v>
      </c>
      <c r="AJ292" s="19">
        <f t="shared" si="120"/>
        <v>4681.1667149999994</v>
      </c>
      <c r="AK292" s="19">
        <f t="shared" si="121"/>
        <v>4684.0464783333337</v>
      </c>
      <c r="AL292" s="19">
        <f t="shared" si="126"/>
        <v>-2.8797633333342674</v>
      </c>
      <c r="AM292" s="28" t="str">
        <f t="shared" si="122"/>
        <v>Bearish</v>
      </c>
      <c r="AN292" s="28" t="str">
        <f t="shared" si="127"/>
        <v>Bearish</v>
      </c>
      <c r="AO292">
        <f>IF(Z292&lt;&gt;"",Z292,"")</f>
        <v>4692.8410416666666</v>
      </c>
      <c r="AP292">
        <f>IF(AB292&lt;&gt;"",AB292,"")</f>
        <v>4668.2406500000006</v>
      </c>
      <c r="AQ292">
        <f t="shared" si="131"/>
        <v>3</v>
      </c>
      <c r="AR292" s="16">
        <f>IF(SLOPE($AO$278:$AO$289,$AQ$278:$AQ$289)&gt;0,MIN(3,ABS(SLOPE($AO$278:$AO$289,$AQ$278:$AQ$289))),IF(SLOPE($AO$278:$AO$289,$AQ$278:$AQ$289)&lt;-0.5,-0.5,0))</f>
        <v>0</v>
      </c>
      <c r="AS292" s="16">
        <f>IF(SLOPE($AP$278:$AP$289,$AQ$278:$AQ$289)&lt;0,MAX(-3,-ABS(SLOPE($AP$278:$AP$289,$AQ$278:$AQ$289))),IF(SLOPE($AP$278:$AP$289,$AQ$278:$AQ$289)&gt;0.5,0.5,0))</f>
        <v>-0.47080749999997884</v>
      </c>
      <c r="AT292" s="22">
        <f>($AO$290+(AR292*(AQ292-1)))</f>
        <v>4693.6831199999997</v>
      </c>
      <c r="AU292" s="22">
        <f>($AP$290+(AS292*(AQ292-1)))</f>
        <v>4668.2927450000007</v>
      </c>
      <c r="AV292" s="18">
        <f>IF(AR292&gt;0,AT292+AR292,AT292)</f>
        <v>4693.6831199999997</v>
      </c>
      <c r="AW292" s="18">
        <f>IF(AS292&lt;0,AU292+AS292,AU292)</f>
        <v>4667.8219375000008</v>
      </c>
      <c r="AY292">
        <f t="shared" si="132"/>
        <v>0.8420783333331201</v>
      </c>
      <c r="AZ292">
        <f t="shared" si="133"/>
        <v>-0.41871249999985594</v>
      </c>
      <c r="BB292" s="19">
        <f t="shared" si="128"/>
        <v>1775477400</v>
      </c>
      <c r="BC292" s="19" t="str">
        <f t="shared" si="129"/>
        <v>XAUUSD</v>
      </c>
      <c r="BD292" s="19" t="str">
        <f t="shared" si="130"/>
        <v>M5</v>
      </c>
      <c r="BE292">
        <f>V292</f>
        <v>4681.1667149999994</v>
      </c>
      <c r="BF292">
        <f>W292</f>
        <v>4684.0464783333337</v>
      </c>
      <c r="BG292">
        <f>X292</f>
        <v>4672.9005999999999</v>
      </c>
      <c r="BH292">
        <f>Y292</f>
        <v>4675.3169099999996</v>
      </c>
      <c r="BI292">
        <f t="shared" si="134"/>
        <v>4693.6831199999997</v>
      </c>
      <c r="BJ292">
        <f t="shared" si="135"/>
        <v>4667.8219375000008</v>
      </c>
    </row>
    <row r="293" spans="1:62" x14ac:dyDescent="0.55000000000000004">
      <c r="A293">
        <f>ALGLIB_SSA_XAUUSD!J293</f>
        <v>1775477700</v>
      </c>
      <c r="B293" t="str">
        <f>_xlfn.XLOOKUP($A293,ALGLIB_SSA_XAUUSD!$A$2:$A$1001,ALGLIB_SSA_XAUUSD!$B$2:$B$1001,"",0)</f>
        <v/>
      </c>
      <c r="C293" t="str">
        <f>_xlfn.XLOOKUP($A293,ALGLIB_SSA_XAUUSD!$A$2:$A$1001,ALGLIB_SSA_XAUUSD!$C$2:$C$1001,"",0)</f>
        <v/>
      </c>
      <c r="D293" s="1">
        <f>D290+(D302-D290)*3/12</f>
        <v>4676.9475000000002</v>
      </c>
      <c r="E293" s="1">
        <f>E290+(E302-E290)*3/12</f>
        <v>4680.7296024999996</v>
      </c>
      <c r="F293" s="1">
        <f>F290+(F302-F290)*3/12</f>
        <v>4683.7168924999996</v>
      </c>
      <c r="G293" s="1">
        <f>G290+(G302-G290)*3/12</f>
        <v>4692.4200025</v>
      </c>
      <c r="H293" s="1">
        <f>H290+(H302-H290)*3/12</f>
        <v>4667.7437950000003</v>
      </c>
      <c r="I293" t="str">
        <f>_xlfn.XLOOKUP($A293,ALGLIB_SSA_XAUUSD!$J$2:$J$1001,ALGLIB_SSA_XAUUSD!$K$2:$K$1001,"",0)</f>
        <v>XAUUSD</v>
      </c>
      <c r="J293" t="str">
        <f>_xlfn.XLOOKUP($A293,ALGLIB_SSA_XAUUSD!$J$2:$J$1001,ALGLIB_SSA_XAUUSD!$L$2:$L$1001,"",0)</f>
        <v>M5</v>
      </c>
      <c r="K293">
        <f>_xlfn.XLOOKUP($A293,ALGLIB_SSA_XAUUSD!$J$2:$J$1001,ALGLIB_SSA_XAUUSD!$M$2:$M$1001,"",0)</f>
        <v>4673.13</v>
      </c>
      <c r="L293">
        <f>_xlfn.XLOOKUP($A293,ALGLIB_SSA_XAUUSD!$J$2:$J$1001,ALGLIB_SSA_XAUUSD!$N$2:$N$1001,"",0)</f>
        <v>4671.3973900000001</v>
      </c>
      <c r="M293">
        <f>_xlfn.XLOOKUP($A293,ALGLIB_SSA_XAUUSD!$J$2:$J$1001,ALGLIB_SSA_XAUUSD!$O$2:$O$1001,"",0)</f>
        <v>4673.3571499999998</v>
      </c>
      <c r="N293">
        <f>_xlfn.XLOOKUP($A293,ALGLIB_SSA_XAUUSD!$J$2:$J$1001,ALGLIB_SSA_XAUUSD!$P$2:$P$1001,"",0)</f>
        <v>4675.7687100000003</v>
      </c>
      <c r="O293">
        <f>_xlfn.XLOOKUP($A293,ALGLIB_SSA_XAUUSD!$J$2:$J$1001,ALGLIB_SSA_XAUUSD!$Q$2:$Q$1001,"",0)</f>
        <v>4667.6580100000001</v>
      </c>
      <c r="R293">
        <f t="shared" si="111"/>
        <v>1775477700</v>
      </c>
      <c r="S293" t="str">
        <f t="shared" si="112"/>
        <v>XAUUSD</v>
      </c>
      <c r="T293" t="str">
        <f t="shared" si="112"/>
        <v>M5</v>
      </c>
      <c r="U293">
        <f t="shared" si="112"/>
        <v>4673.13</v>
      </c>
      <c r="V293">
        <f t="shared" si="113"/>
        <v>4680.7296024999996</v>
      </c>
      <c r="W293">
        <f t="shared" si="113"/>
        <v>4683.7168924999996</v>
      </c>
      <c r="X293">
        <f t="shared" si="114"/>
        <v>4671.3973900000001</v>
      </c>
      <c r="Y293">
        <f t="shared" si="114"/>
        <v>4673.3571499999998</v>
      </c>
      <c r="Z293">
        <f t="shared" si="115"/>
        <v>4692.4200025</v>
      </c>
      <c r="AA293">
        <f t="shared" si="116"/>
        <v>4675.7687100000003</v>
      </c>
      <c r="AB293">
        <f t="shared" si="117"/>
        <v>4667.7437950000003</v>
      </c>
      <c r="AC293">
        <f t="shared" si="118"/>
        <v>4667.6580100000001</v>
      </c>
      <c r="AF293">
        <f t="shared" si="123"/>
        <v>1775477700</v>
      </c>
      <c r="AG293" t="str">
        <f t="shared" si="124"/>
        <v>XAUUSD</v>
      </c>
      <c r="AH293" t="str">
        <f t="shared" si="125"/>
        <v>M5</v>
      </c>
      <c r="AI293" s="19">
        <f t="shared" si="119"/>
        <v>4673.13</v>
      </c>
      <c r="AJ293" s="19">
        <f t="shared" si="120"/>
        <v>4680.7296024999996</v>
      </c>
      <c r="AK293" s="19">
        <f t="shared" si="121"/>
        <v>4683.7168924999996</v>
      </c>
      <c r="AL293" s="19">
        <f t="shared" si="126"/>
        <v>-2.98729000000003</v>
      </c>
      <c r="AM293" s="28" t="str">
        <f t="shared" si="122"/>
        <v>Bearish</v>
      </c>
      <c r="AN293" s="28" t="str">
        <f t="shared" si="127"/>
        <v>Bearish</v>
      </c>
      <c r="AO293">
        <f>IF(Z293&lt;&gt;"",Z293,"")</f>
        <v>4692.4200025</v>
      </c>
      <c r="AP293">
        <f>IF(AB293&lt;&gt;"",AB293,"")</f>
        <v>4667.7437950000003</v>
      </c>
      <c r="AQ293">
        <f t="shared" si="131"/>
        <v>4</v>
      </c>
      <c r="AR293" s="16">
        <f>IF(SLOPE($AO$278:$AO$289,$AQ$278:$AQ$289)&gt;0,MIN(3,ABS(SLOPE($AO$278:$AO$289,$AQ$278:$AQ$289))),IF(SLOPE($AO$278:$AO$289,$AQ$278:$AQ$289)&lt;-0.5,-0.5,0))</f>
        <v>0</v>
      </c>
      <c r="AS293" s="16">
        <f>IF(SLOPE($AP$278:$AP$289,$AQ$278:$AQ$289)&lt;0,MAX(-3,-ABS(SLOPE($AP$278:$AP$289,$AQ$278:$AQ$289))),IF(SLOPE($AP$278:$AP$289,$AQ$278:$AQ$289)&gt;0.5,0.5,0))</f>
        <v>-0.47080749999997884</v>
      </c>
      <c r="AT293" s="22">
        <f>($AO$290+(AR293*(AQ293-1)))</f>
        <v>4693.6831199999997</v>
      </c>
      <c r="AU293" s="22">
        <f>($AP$290+(AS293*(AQ293-1)))</f>
        <v>4667.8219375000008</v>
      </c>
      <c r="AV293" s="18">
        <f>IF(AR293&gt;0,AT293+AR293,AT293)</f>
        <v>4693.6831199999997</v>
      </c>
      <c r="AW293" s="18">
        <f>IF(AS293&lt;0,AU293+AS293,AU293)</f>
        <v>4667.3511300000009</v>
      </c>
      <c r="AY293">
        <f t="shared" si="132"/>
        <v>1.2631174999996801</v>
      </c>
      <c r="AZ293">
        <f t="shared" si="133"/>
        <v>-0.39266499999939697</v>
      </c>
      <c r="BB293" s="19">
        <f t="shared" si="128"/>
        <v>1775477700</v>
      </c>
      <c r="BC293" s="19" t="str">
        <f t="shared" si="129"/>
        <v>XAUUSD</v>
      </c>
      <c r="BD293" s="19" t="str">
        <f t="shared" si="130"/>
        <v>M5</v>
      </c>
      <c r="BE293">
        <f>V293</f>
        <v>4680.7296024999996</v>
      </c>
      <c r="BF293">
        <f>W293</f>
        <v>4683.7168924999996</v>
      </c>
      <c r="BG293">
        <f>X293</f>
        <v>4671.3973900000001</v>
      </c>
      <c r="BH293">
        <f>Y293</f>
        <v>4673.3571499999998</v>
      </c>
      <c r="BI293">
        <f t="shared" si="134"/>
        <v>4693.6831199999997</v>
      </c>
      <c r="BJ293">
        <f t="shared" si="135"/>
        <v>4667.3511300000009</v>
      </c>
    </row>
    <row r="294" spans="1:62" x14ac:dyDescent="0.55000000000000004">
      <c r="A294">
        <f>ALGLIB_SSA_XAUUSD!J294</f>
        <v>1775478000</v>
      </c>
      <c r="B294" t="str">
        <f>_xlfn.XLOOKUP($A294,ALGLIB_SSA_XAUUSD!$A$2:$A$1001,ALGLIB_SSA_XAUUSD!$B$2:$B$1001,"",0)</f>
        <v/>
      </c>
      <c r="C294" t="str">
        <f>_xlfn.XLOOKUP($A294,ALGLIB_SSA_XAUUSD!$A$2:$A$1001,ALGLIB_SSA_XAUUSD!$C$2:$C$1001,"",0)</f>
        <v/>
      </c>
      <c r="D294" s="1">
        <f>D290+(D302-D290)*4/12</f>
        <v>4677.3033333333333</v>
      </c>
      <c r="E294" s="1">
        <f>E290+(E302-E290)*4/12</f>
        <v>4680.2924899999998</v>
      </c>
      <c r="F294" s="1">
        <f>F290+(F302-F290)*4/12</f>
        <v>4683.3873066666665</v>
      </c>
      <c r="G294" s="1">
        <f>G290+(G302-G290)*4/12</f>
        <v>4691.9989633333334</v>
      </c>
      <c r="H294" s="1">
        <f>H290+(H302-H290)*4/12</f>
        <v>4667.24694</v>
      </c>
      <c r="I294" t="str">
        <f>_xlfn.XLOOKUP($A294,ALGLIB_SSA_XAUUSD!$J$2:$J$1001,ALGLIB_SSA_XAUUSD!$K$2:$K$1001,"",0)</f>
        <v>XAUUSD</v>
      </c>
      <c r="J294" t="str">
        <f>_xlfn.XLOOKUP($A294,ALGLIB_SSA_XAUUSD!$J$2:$J$1001,ALGLIB_SSA_XAUUSD!$L$2:$L$1001,"",0)</f>
        <v>M5</v>
      </c>
      <c r="K294">
        <f>_xlfn.XLOOKUP($A294,ALGLIB_SSA_XAUUSD!$J$2:$J$1001,ALGLIB_SSA_XAUUSD!$M$2:$M$1001,"",0)</f>
        <v>4664.16</v>
      </c>
      <c r="L294">
        <f>_xlfn.XLOOKUP($A294,ALGLIB_SSA_XAUUSD!$J$2:$J$1001,ALGLIB_SSA_XAUUSD!$N$2:$N$1001,"",0)</f>
        <v>4670.8042100000002</v>
      </c>
      <c r="M294">
        <f>_xlfn.XLOOKUP($A294,ALGLIB_SSA_XAUUSD!$J$2:$J$1001,ALGLIB_SSA_XAUUSD!$O$2:$O$1001,"",0)</f>
        <v>4672.08068</v>
      </c>
      <c r="N294">
        <f>_xlfn.XLOOKUP($A294,ALGLIB_SSA_XAUUSD!$J$2:$J$1001,ALGLIB_SSA_XAUUSD!$P$2:$P$1001,"",0)</f>
        <v>4674.71288</v>
      </c>
      <c r="O294">
        <f>_xlfn.XLOOKUP($A294,ALGLIB_SSA_XAUUSD!$J$2:$J$1001,ALGLIB_SSA_XAUUSD!$Q$2:$Q$1001,"",0)</f>
        <v>4666.3496699999996</v>
      </c>
      <c r="R294">
        <f t="shared" si="111"/>
        <v>1775478000</v>
      </c>
      <c r="S294" t="str">
        <f t="shared" si="112"/>
        <v>XAUUSD</v>
      </c>
      <c r="T294" t="str">
        <f t="shared" si="112"/>
        <v>M5</v>
      </c>
      <c r="U294">
        <f t="shared" si="112"/>
        <v>4664.16</v>
      </c>
      <c r="V294">
        <f t="shared" si="113"/>
        <v>4680.2924899999998</v>
      </c>
      <c r="W294">
        <f t="shared" si="113"/>
        <v>4683.3873066666665</v>
      </c>
      <c r="X294">
        <f t="shared" si="114"/>
        <v>4670.8042100000002</v>
      </c>
      <c r="Y294">
        <f t="shared" si="114"/>
        <v>4672.08068</v>
      </c>
      <c r="Z294">
        <f t="shared" si="115"/>
        <v>4691.9989633333334</v>
      </c>
      <c r="AA294">
        <f t="shared" si="116"/>
        <v>4674.71288</v>
      </c>
      <c r="AB294">
        <f t="shared" si="117"/>
        <v>4667.24694</v>
      </c>
      <c r="AC294">
        <f t="shared" si="118"/>
        <v>4666.3496699999996</v>
      </c>
      <c r="AF294">
        <f t="shared" si="123"/>
        <v>1775478000</v>
      </c>
      <c r="AG294" t="str">
        <f t="shared" si="124"/>
        <v>XAUUSD</v>
      </c>
      <c r="AH294" t="str">
        <f t="shared" si="125"/>
        <v>M5</v>
      </c>
      <c r="AI294" s="19">
        <f t="shared" si="119"/>
        <v>4664.16</v>
      </c>
      <c r="AJ294" s="19">
        <f t="shared" si="120"/>
        <v>4680.2924899999998</v>
      </c>
      <c r="AK294" s="19">
        <f t="shared" si="121"/>
        <v>4683.3873066666665</v>
      </c>
      <c r="AL294" s="19">
        <f t="shared" si="126"/>
        <v>-3.0948166666667021</v>
      </c>
      <c r="AM294" s="28" t="str">
        <f t="shared" si="122"/>
        <v>Bearish</v>
      </c>
      <c r="AN294" s="28" t="str">
        <f t="shared" si="127"/>
        <v>Bearish</v>
      </c>
      <c r="AO294">
        <f>IF(Z294&lt;&gt;"",Z294,"")</f>
        <v>4691.9989633333334</v>
      </c>
      <c r="AP294">
        <f>IF(AB294&lt;&gt;"",AB294,"")</f>
        <v>4667.24694</v>
      </c>
      <c r="AQ294">
        <f t="shared" si="131"/>
        <v>5</v>
      </c>
      <c r="AR294" s="16">
        <f>IF(SLOPE($AO$278:$AO$289,$AQ$278:$AQ$289)&gt;0,MIN(3,ABS(SLOPE($AO$278:$AO$289,$AQ$278:$AQ$289))),IF(SLOPE($AO$278:$AO$289,$AQ$278:$AQ$289)&lt;-0.5,-0.5,0))</f>
        <v>0</v>
      </c>
      <c r="AS294" s="16">
        <f>IF(SLOPE($AP$278:$AP$289,$AQ$278:$AQ$289)&lt;0,MAX(-3,-ABS(SLOPE($AP$278:$AP$289,$AQ$278:$AQ$289))),IF(SLOPE($AP$278:$AP$289,$AQ$278:$AQ$289)&gt;0.5,0.5,0))</f>
        <v>-0.47080749999997884</v>
      </c>
      <c r="AT294" s="22">
        <f>($AO$290+(AR294*(AQ294-1)))</f>
        <v>4693.6831199999997</v>
      </c>
      <c r="AU294" s="22">
        <f>($AP$290+(AS294*(AQ294-1)))</f>
        <v>4667.35113</v>
      </c>
      <c r="AV294" s="18">
        <f>IF(AR294&gt;0,AT294+AR294,AT294)</f>
        <v>4693.6831199999997</v>
      </c>
      <c r="AW294" s="18">
        <f>IF(AS294&lt;0,AU294+AS294,AU294)</f>
        <v>4666.8803225000001</v>
      </c>
      <c r="AY294">
        <f t="shared" si="132"/>
        <v>1.6841566666662402</v>
      </c>
      <c r="AZ294">
        <f t="shared" si="133"/>
        <v>-0.3666174999998475</v>
      </c>
      <c r="BB294" s="19">
        <f t="shared" si="128"/>
        <v>1775478000</v>
      </c>
      <c r="BC294" s="19" t="str">
        <f t="shared" si="129"/>
        <v>XAUUSD</v>
      </c>
      <c r="BD294" s="19" t="str">
        <f t="shared" si="130"/>
        <v>M5</v>
      </c>
      <c r="BE294">
        <f>V294</f>
        <v>4680.2924899999998</v>
      </c>
      <c r="BF294">
        <f>W294</f>
        <v>4683.3873066666665</v>
      </c>
      <c r="BG294">
        <f>X294</f>
        <v>4670.8042100000002</v>
      </c>
      <c r="BH294">
        <f>Y294</f>
        <v>4672.08068</v>
      </c>
      <c r="BI294">
        <f t="shared" si="134"/>
        <v>4693.6831199999997</v>
      </c>
      <c r="BJ294">
        <f t="shared" si="135"/>
        <v>4666.8803225000001</v>
      </c>
    </row>
    <row r="295" spans="1:62" x14ac:dyDescent="0.55000000000000004">
      <c r="A295">
        <f>ALGLIB_SSA_XAUUSD!J295</f>
        <v>1775478300</v>
      </c>
      <c r="B295" t="str">
        <f>_xlfn.XLOOKUP($A295,ALGLIB_SSA_XAUUSD!$A$2:$A$1001,ALGLIB_SSA_XAUUSD!$B$2:$B$1001,"",0)</f>
        <v/>
      </c>
      <c r="C295" t="str">
        <f>_xlfn.XLOOKUP($A295,ALGLIB_SSA_XAUUSD!$A$2:$A$1001,ALGLIB_SSA_XAUUSD!$C$2:$C$1001,"",0)</f>
        <v/>
      </c>
      <c r="D295" s="1">
        <f>D290+(D302-D290)*5/12</f>
        <v>4677.6591666666664</v>
      </c>
      <c r="E295" s="1">
        <f>E290+(E302-E290)*5/12</f>
        <v>4679.8553775</v>
      </c>
      <c r="F295" s="1">
        <f>F290+(F302-F290)*5/12</f>
        <v>4683.0577208333334</v>
      </c>
      <c r="G295" s="1">
        <f>G290+(G302-G290)*5/12</f>
        <v>4691.5779241666669</v>
      </c>
      <c r="H295" s="1">
        <f>H290+(H302-H290)*5/12</f>
        <v>4666.7500850000006</v>
      </c>
      <c r="I295" t="str">
        <f>_xlfn.XLOOKUP($A295,ALGLIB_SSA_XAUUSD!$J$2:$J$1001,ALGLIB_SSA_XAUUSD!$K$2:$K$1001,"",0)</f>
        <v>XAUUSD</v>
      </c>
      <c r="J295" t="str">
        <f>_xlfn.XLOOKUP($A295,ALGLIB_SSA_XAUUSD!$J$2:$J$1001,ALGLIB_SSA_XAUUSD!$L$2:$L$1001,"",0)</f>
        <v>M5</v>
      </c>
      <c r="K295">
        <f>_xlfn.XLOOKUP($A295,ALGLIB_SSA_XAUUSD!$J$2:$J$1001,ALGLIB_SSA_XAUUSD!$M$2:$M$1001,"",0)</f>
        <v>4666.07</v>
      </c>
      <c r="L295">
        <f>_xlfn.XLOOKUP($A295,ALGLIB_SSA_XAUUSD!$J$2:$J$1001,ALGLIB_SSA_XAUUSD!$N$2:$N$1001,"",0)</f>
        <v>4671.2931500000004</v>
      </c>
      <c r="M295">
        <f>_xlfn.XLOOKUP($A295,ALGLIB_SSA_XAUUSD!$J$2:$J$1001,ALGLIB_SSA_XAUUSD!$O$2:$O$1001,"",0)</f>
        <v>4671.6869100000004</v>
      </c>
      <c r="N295">
        <f>_xlfn.XLOOKUP($A295,ALGLIB_SSA_XAUUSD!$J$2:$J$1001,ALGLIB_SSA_XAUUSD!$P$2:$P$1001,"",0)</f>
        <v>4674.61751</v>
      </c>
      <c r="O295">
        <f>_xlfn.XLOOKUP($A295,ALGLIB_SSA_XAUUSD!$J$2:$J$1001,ALGLIB_SSA_XAUUSD!$Q$2:$Q$1001,"",0)</f>
        <v>4666.2949200000003</v>
      </c>
      <c r="R295">
        <f t="shared" si="111"/>
        <v>1775478300</v>
      </c>
      <c r="S295" t="str">
        <f t="shared" si="112"/>
        <v>XAUUSD</v>
      </c>
      <c r="T295" t="str">
        <f t="shared" si="112"/>
        <v>M5</v>
      </c>
      <c r="U295">
        <f t="shared" si="112"/>
        <v>4666.07</v>
      </c>
      <c r="V295">
        <f t="shared" si="113"/>
        <v>4679.8553775</v>
      </c>
      <c r="W295">
        <f t="shared" si="113"/>
        <v>4683.0577208333334</v>
      </c>
      <c r="X295">
        <f t="shared" si="114"/>
        <v>4671.2931500000004</v>
      </c>
      <c r="Y295">
        <f t="shared" si="114"/>
        <v>4671.6869100000004</v>
      </c>
      <c r="Z295">
        <f t="shared" si="115"/>
        <v>4691.5779241666669</v>
      </c>
      <c r="AA295">
        <f t="shared" si="116"/>
        <v>4674.61751</v>
      </c>
      <c r="AB295">
        <f t="shared" si="117"/>
        <v>4666.7500850000006</v>
      </c>
      <c r="AC295">
        <f t="shared" si="118"/>
        <v>4666.2949200000003</v>
      </c>
      <c r="AF295">
        <f t="shared" si="123"/>
        <v>1775478300</v>
      </c>
      <c r="AG295" t="str">
        <f t="shared" si="124"/>
        <v>XAUUSD</v>
      </c>
      <c r="AH295" t="str">
        <f t="shared" si="125"/>
        <v>M5</v>
      </c>
      <c r="AI295" s="19">
        <f t="shared" si="119"/>
        <v>4666.07</v>
      </c>
      <c r="AJ295" s="19">
        <f t="shared" si="120"/>
        <v>4679.8553775</v>
      </c>
      <c r="AK295" s="19">
        <f t="shared" si="121"/>
        <v>4683.0577208333334</v>
      </c>
      <c r="AL295" s="19">
        <f t="shared" si="126"/>
        <v>-3.2023433333333742</v>
      </c>
      <c r="AM295" s="28" t="str">
        <f t="shared" si="122"/>
        <v>Bearish</v>
      </c>
      <c r="AN295" s="28" t="str">
        <f t="shared" si="127"/>
        <v>Bearish</v>
      </c>
      <c r="AO295">
        <f>IF(Z295&lt;&gt;"",Z295,"")</f>
        <v>4691.5779241666669</v>
      </c>
      <c r="AP295">
        <f>IF(AB295&lt;&gt;"",AB295,"")</f>
        <v>4666.7500850000006</v>
      </c>
      <c r="AQ295">
        <f t="shared" si="131"/>
        <v>6</v>
      </c>
      <c r="AR295" s="16">
        <f>IF(SLOPE($AO$278:$AO$289,$AQ$278:$AQ$289)&gt;0,MIN(3,ABS(SLOPE($AO$278:$AO$289,$AQ$278:$AQ$289))),IF(SLOPE($AO$278:$AO$289,$AQ$278:$AQ$289)&lt;-0.5,-0.5,0))</f>
        <v>0</v>
      </c>
      <c r="AS295" s="16">
        <f>IF(SLOPE($AP$278:$AP$289,$AQ$278:$AQ$289)&lt;0,MAX(-3,-ABS(SLOPE($AP$278:$AP$289,$AQ$278:$AQ$289))),IF(SLOPE($AP$278:$AP$289,$AQ$278:$AQ$289)&gt;0.5,0.5,0))</f>
        <v>-0.47080749999997884</v>
      </c>
      <c r="AT295" s="22">
        <f>($AO$290+(AR295*(AQ295-1)))</f>
        <v>4693.6831199999997</v>
      </c>
      <c r="AU295" s="22">
        <f>($AP$290+(AS295*(AQ295-1)))</f>
        <v>4666.8803225000001</v>
      </c>
      <c r="AV295" s="18">
        <f>IF(AR295&gt;0,AT295+AR295,AT295)</f>
        <v>4693.6831199999997</v>
      </c>
      <c r="AW295" s="18">
        <f>IF(AS295&lt;0,AU295+AS295,AU295)</f>
        <v>4666.4095150000003</v>
      </c>
      <c r="AY295">
        <f t="shared" si="132"/>
        <v>2.1051958333328002</v>
      </c>
      <c r="AZ295">
        <f t="shared" si="133"/>
        <v>-0.34057000000029802</v>
      </c>
      <c r="BB295" s="19">
        <f t="shared" si="128"/>
        <v>1775478300</v>
      </c>
      <c r="BC295" s="19" t="str">
        <f t="shared" si="129"/>
        <v>XAUUSD</v>
      </c>
      <c r="BD295" s="19" t="str">
        <f t="shared" si="130"/>
        <v>M5</v>
      </c>
      <c r="BE295">
        <f>V295</f>
        <v>4679.8553775</v>
      </c>
      <c r="BF295">
        <f>W295</f>
        <v>4683.0577208333334</v>
      </c>
      <c r="BG295">
        <f>X295</f>
        <v>4671.2931500000004</v>
      </c>
      <c r="BH295">
        <f>Y295</f>
        <v>4671.6869100000004</v>
      </c>
      <c r="BI295">
        <f t="shared" si="134"/>
        <v>4693.6831199999997</v>
      </c>
      <c r="BJ295">
        <f t="shared" si="135"/>
        <v>4666.4095150000003</v>
      </c>
    </row>
    <row r="296" spans="1:62" x14ac:dyDescent="0.55000000000000004">
      <c r="A296">
        <f>ALGLIB_SSA_XAUUSD!J296</f>
        <v>1775478600</v>
      </c>
      <c r="B296" t="str">
        <f>_xlfn.XLOOKUP($A296,ALGLIB_SSA_XAUUSD!$A$2:$A$1001,ALGLIB_SSA_XAUUSD!$B$2:$B$1001,"",0)</f>
        <v/>
      </c>
      <c r="C296" t="str">
        <f>_xlfn.XLOOKUP($A296,ALGLIB_SSA_XAUUSD!$A$2:$A$1001,ALGLIB_SSA_XAUUSD!$C$2:$C$1001,"",0)</f>
        <v/>
      </c>
      <c r="D296" s="1">
        <f>D290+(D302-D290)*6/12</f>
        <v>4678.0149999999994</v>
      </c>
      <c r="E296" s="1">
        <f>E290+(E302-E290)*6/12</f>
        <v>4679.4182650000002</v>
      </c>
      <c r="F296" s="1">
        <f>F290+(F302-F290)*6/12</f>
        <v>4682.7281349999994</v>
      </c>
      <c r="G296" s="1">
        <f>G290+(G302-G290)*6/12</f>
        <v>4691.1568850000003</v>
      </c>
      <c r="H296" s="1">
        <f>H290+(H302-H290)*6/12</f>
        <v>4666.2532300000003</v>
      </c>
      <c r="I296" t="str">
        <f>_xlfn.XLOOKUP($A296,ALGLIB_SSA_XAUUSD!$J$2:$J$1001,ALGLIB_SSA_XAUUSD!$K$2:$K$1001,"",0)</f>
        <v>XAUUSD</v>
      </c>
      <c r="J296" t="str">
        <f>_xlfn.XLOOKUP($A296,ALGLIB_SSA_XAUUSD!$J$2:$J$1001,ALGLIB_SSA_XAUUSD!$L$2:$L$1001,"",0)</f>
        <v>M5</v>
      </c>
      <c r="K296">
        <f>_xlfn.XLOOKUP($A296,ALGLIB_SSA_XAUUSD!$J$2:$J$1001,ALGLIB_SSA_XAUUSD!$M$2:$M$1001,"",0)</f>
        <v>4673.67</v>
      </c>
      <c r="L296">
        <f>_xlfn.XLOOKUP($A296,ALGLIB_SSA_XAUUSD!$J$2:$J$1001,ALGLIB_SSA_XAUUSD!$N$2:$N$1001,"",0)</f>
        <v>4672.5688499999997</v>
      </c>
      <c r="M296">
        <f>_xlfn.XLOOKUP($A296,ALGLIB_SSA_XAUUSD!$J$2:$J$1001,ALGLIB_SSA_XAUUSD!$O$2:$O$1001,"",0)</f>
        <v>4672.12788</v>
      </c>
      <c r="N296">
        <f>_xlfn.XLOOKUP($A296,ALGLIB_SSA_XAUUSD!$J$2:$J$1001,ALGLIB_SSA_XAUUSD!$P$2:$P$1001,"",0)</f>
        <v>4675.4415900000004</v>
      </c>
      <c r="O296">
        <f>_xlfn.XLOOKUP($A296,ALGLIB_SSA_XAUUSD!$J$2:$J$1001,ALGLIB_SSA_XAUUSD!$Q$2:$Q$1001,"",0)</f>
        <v>4667.4068299999999</v>
      </c>
      <c r="R296">
        <f t="shared" si="111"/>
        <v>1775478600</v>
      </c>
      <c r="S296" t="str">
        <f t="shared" si="112"/>
        <v>XAUUSD</v>
      </c>
      <c r="T296" t="str">
        <f t="shared" si="112"/>
        <v>M5</v>
      </c>
      <c r="U296">
        <f t="shared" si="112"/>
        <v>4673.67</v>
      </c>
      <c r="V296">
        <f t="shared" si="113"/>
        <v>4679.4182650000002</v>
      </c>
      <c r="W296">
        <f t="shared" si="113"/>
        <v>4682.7281349999994</v>
      </c>
      <c r="X296">
        <f t="shared" si="114"/>
        <v>4672.5688499999997</v>
      </c>
      <c r="Y296">
        <f t="shared" si="114"/>
        <v>4672.12788</v>
      </c>
      <c r="Z296">
        <f t="shared" si="115"/>
        <v>4691.1568850000003</v>
      </c>
      <c r="AA296">
        <f t="shared" si="116"/>
        <v>4675.4415900000004</v>
      </c>
      <c r="AB296">
        <f t="shared" si="117"/>
        <v>4666.2532300000003</v>
      </c>
      <c r="AC296">
        <f t="shared" si="118"/>
        <v>4667.4068299999999</v>
      </c>
      <c r="AF296">
        <f t="shared" si="123"/>
        <v>1775478600</v>
      </c>
      <c r="AG296" t="str">
        <f t="shared" si="124"/>
        <v>XAUUSD</v>
      </c>
      <c r="AH296" t="str">
        <f t="shared" si="125"/>
        <v>M5</v>
      </c>
      <c r="AI296" s="19">
        <f t="shared" si="119"/>
        <v>4673.67</v>
      </c>
      <c r="AJ296" s="19">
        <f t="shared" si="120"/>
        <v>4679.4182650000002</v>
      </c>
      <c r="AK296" s="19">
        <f t="shared" si="121"/>
        <v>4682.7281349999994</v>
      </c>
      <c r="AL296" s="19">
        <f t="shared" si="126"/>
        <v>-3.3098699999991368</v>
      </c>
      <c r="AM296" s="28" t="str">
        <f t="shared" si="122"/>
        <v>Bearish</v>
      </c>
      <c r="AN296" s="28" t="str">
        <f t="shared" si="127"/>
        <v>Bearish</v>
      </c>
      <c r="AO296">
        <f>IF(Z296&lt;&gt;"",Z296,"")</f>
        <v>4691.1568850000003</v>
      </c>
      <c r="AP296">
        <f>IF(AB296&lt;&gt;"",AB296,"")</f>
        <v>4666.2532300000003</v>
      </c>
      <c r="AQ296">
        <f t="shared" si="131"/>
        <v>7</v>
      </c>
      <c r="AR296" s="16">
        <f>IF(SLOPE($AO$278:$AO$289,$AQ$278:$AQ$289)&gt;0,MIN(3,ABS(SLOPE($AO$278:$AO$289,$AQ$278:$AQ$289))),IF(SLOPE($AO$278:$AO$289,$AQ$278:$AQ$289)&lt;-0.5,-0.5,0))</f>
        <v>0</v>
      </c>
      <c r="AS296" s="16">
        <f>IF(SLOPE($AP$278:$AP$289,$AQ$278:$AQ$289)&lt;0,MAX(-3,-ABS(SLOPE($AP$278:$AP$289,$AQ$278:$AQ$289))),IF(SLOPE($AP$278:$AP$289,$AQ$278:$AQ$289)&gt;0.5,0.5,0))</f>
        <v>-0.47080749999997884</v>
      </c>
      <c r="AT296" s="22">
        <f>($AO$290+(AR296*(AQ296-1)))</f>
        <v>4693.6831199999997</v>
      </c>
      <c r="AU296" s="22">
        <f>($AP$290+(AS296*(AQ296-1)))</f>
        <v>4666.4095150000003</v>
      </c>
      <c r="AV296" s="18">
        <f>IF(AR296&gt;0,AT296+AR296,AT296)</f>
        <v>4693.6831199999997</v>
      </c>
      <c r="AW296" s="18">
        <f>IF(AS296&lt;0,AU296+AS296,AU296)</f>
        <v>4665.9387075000004</v>
      </c>
      <c r="AY296">
        <f t="shared" si="132"/>
        <v>2.5262349999993603</v>
      </c>
      <c r="AZ296">
        <f t="shared" si="133"/>
        <v>-0.31452249999983906</v>
      </c>
      <c r="BB296" s="19">
        <f t="shared" si="128"/>
        <v>1775478600</v>
      </c>
      <c r="BC296" s="19" t="str">
        <f t="shared" si="129"/>
        <v>XAUUSD</v>
      </c>
      <c r="BD296" s="19" t="str">
        <f t="shared" si="130"/>
        <v>M5</v>
      </c>
      <c r="BE296">
        <f>V296</f>
        <v>4679.4182650000002</v>
      </c>
      <c r="BF296">
        <f>W296</f>
        <v>4682.7281349999994</v>
      </c>
      <c r="BG296">
        <f>X296</f>
        <v>4672.5688499999997</v>
      </c>
      <c r="BH296">
        <f>Y296</f>
        <v>4672.12788</v>
      </c>
      <c r="BI296">
        <f t="shared" si="134"/>
        <v>4693.6831199999997</v>
      </c>
      <c r="BJ296">
        <f t="shared" si="135"/>
        <v>4665.9387075000004</v>
      </c>
    </row>
    <row r="297" spans="1:62" x14ac:dyDescent="0.55000000000000004">
      <c r="A297">
        <f>ALGLIB_SSA_XAUUSD!J297</f>
        <v>1775478900</v>
      </c>
      <c r="B297" t="str">
        <f>_xlfn.XLOOKUP($A297,ALGLIB_SSA_XAUUSD!$A$2:$A$1001,ALGLIB_SSA_XAUUSD!$B$2:$B$1001,"",0)</f>
        <v/>
      </c>
      <c r="C297" t="str">
        <f>_xlfn.XLOOKUP($A297,ALGLIB_SSA_XAUUSD!$A$2:$A$1001,ALGLIB_SSA_XAUUSD!$C$2:$C$1001,"",0)</f>
        <v/>
      </c>
      <c r="D297" s="1">
        <f>D290+(D302-D290)*7/12</f>
        <v>4678.3708333333334</v>
      </c>
      <c r="E297" s="1">
        <f>E290+(E302-E290)*7/12</f>
        <v>4678.9811524999996</v>
      </c>
      <c r="F297" s="1">
        <f>F290+(F302-F290)*7/12</f>
        <v>4682.3985491666663</v>
      </c>
      <c r="G297" s="1">
        <f>G290+(G302-G290)*7/12</f>
        <v>4690.7358458333329</v>
      </c>
      <c r="H297" s="1">
        <f>H290+(H302-H290)*7/12</f>
        <v>4665.7563749999999</v>
      </c>
      <c r="I297" t="str">
        <f>_xlfn.XLOOKUP($A297,ALGLIB_SSA_XAUUSD!$J$2:$J$1001,ALGLIB_SSA_XAUUSD!$K$2:$K$1001,"",0)</f>
        <v>XAUUSD</v>
      </c>
      <c r="J297" t="str">
        <f>_xlfn.XLOOKUP($A297,ALGLIB_SSA_XAUUSD!$J$2:$J$1001,ALGLIB_SSA_XAUUSD!$L$2:$L$1001,"",0)</f>
        <v>M5</v>
      </c>
      <c r="K297">
        <f>_xlfn.XLOOKUP($A297,ALGLIB_SSA_XAUUSD!$J$2:$J$1001,ALGLIB_SSA_XAUUSD!$M$2:$M$1001,"",0)</f>
        <v>4676.43</v>
      </c>
      <c r="L297">
        <f>_xlfn.XLOOKUP($A297,ALGLIB_SSA_XAUUSD!$J$2:$J$1001,ALGLIB_SSA_XAUUSD!$N$2:$N$1001,"",0)</f>
        <v>4674.0585099999998</v>
      </c>
      <c r="M297">
        <f>_xlfn.XLOOKUP($A297,ALGLIB_SSA_XAUUSD!$J$2:$J$1001,ALGLIB_SSA_XAUUSD!$O$2:$O$1001,"",0)</f>
        <v>4673.0932000000003</v>
      </c>
      <c r="N297">
        <f>_xlfn.XLOOKUP($A297,ALGLIB_SSA_XAUUSD!$J$2:$J$1001,ALGLIB_SSA_XAUUSD!$P$2:$P$1001,"",0)</f>
        <v>4676.6411399999997</v>
      </c>
      <c r="O297">
        <f>_xlfn.XLOOKUP($A297,ALGLIB_SSA_XAUUSD!$J$2:$J$1001,ALGLIB_SSA_XAUUSD!$Q$2:$Q$1001,"",0)</f>
        <v>4669.1795899999997</v>
      </c>
      <c r="R297">
        <f t="shared" si="111"/>
        <v>1775478900</v>
      </c>
      <c r="S297" t="str">
        <f t="shared" si="112"/>
        <v>XAUUSD</v>
      </c>
      <c r="T297" t="str">
        <f t="shared" si="112"/>
        <v>M5</v>
      </c>
      <c r="U297">
        <f t="shared" si="112"/>
        <v>4676.43</v>
      </c>
      <c r="V297">
        <f t="shared" si="113"/>
        <v>4678.9811524999996</v>
      </c>
      <c r="W297">
        <f t="shared" si="113"/>
        <v>4682.3985491666663</v>
      </c>
      <c r="X297">
        <f t="shared" si="114"/>
        <v>4674.0585099999998</v>
      </c>
      <c r="Y297">
        <f t="shared" si="114"/>
        <v>4673.0932000000003</v>
      </c>
      <c r="Z297">
        <f t="shared" si="115"/>
        <v>4690.7358458333329</v>
      </c>
      <c r="AA297">
        <f t="shared" si="116"/>
        <v>4676.6411399999997</v>
      </c>
      <c r="AB297">
        <f t="shared" si="117"/>
        <v>4665.7563749999999</v>
      </c>
      <c r="AC297">
        <f t="shared" si="118"/>
        <v>4669.1795899999997</v>
      </c>
      <c r="AF297">
        <f t="shared" si="123"/>
        <v>1775478900</v>
      </c>
      <c r="AG297" t="str">
        <f t="shared" si="124"/>
        <v>XAUUSD</v>
      </c>
      <c r="AH297" t="str">
        <f t="shared" si="125"/>
        <v>M5</v>
      </c>
      <c r="AI297" s="19">
        <f t="shared" si="119"/>
        <v>4676.43</v>
      </c>
      <c r="AJ297" s="19">
        <f t="shared" si="120"/>
        <v>4678.9811524999996</v>
      </c>
      <c r="AK297" s="19">
        <f t="shared" si="121"/>
        <v>4682.3985491666663</v>
      </c>
      <c r="AL297" s="19">
        <f t="shared" si="126"/>
        <v>-3.4173966666667184</v>
      </c>
      <c r="AM297" s="28" t="str">
        <f t="shared" si="122"/>
        <v>Bearish</v>
      </c>
      <c r="AN297" s="28" t="str">
        <f t="shared" si="127"/>
        <v>Bearish</v>
      </c>
      <c r="AO297">
        <f>IF(Z297&lt;&gt;"",Z297,"")</f>
        <v>4690.7358458333329</v>
      </c>
      <c r="AP297">
        <f>IF(AB297&lt;&gt;"",AB297,"")</f>
        <v>4665.7563749999999</v>
      </c>
      <c r="AQ297">
        <f t="shared" si="131"/>
        <v>8</v>
      </c>
      <c r="AR297" s="16">
        <f>IF(SLOPE($AO$278:$AO$289,$AQ$278:$AQ$289)&gt;0,MIN(3,ABS(SLOPE($AO$278:$AO$289,$AQ$278:$AQ$289))),IF(SLOPE($AO$278:$AO$289,$AQ$278:$AQ$289)&lt;-0.5,-0.5,0))</f>
        <v>0</v>
      </c>
      <c r="AS297" s="16">
        <f>IF(SLOPE($AP$278:$AP$289,$AQ$278:$AQ$289)&lt;0,MAX(-3,-ABS(SLOPE($AP$278:$AP$289,$AQ$278:$AQ$289))),IF(SLOPE($AP$278:$AP$289,$AQ$278:$AQ$289)&gt;0.5,0.5,0))</f>
        <v>-0.47080749999997884</v>
      </c>
      <c r="AT297" s="22">
        <f>($AO$290+(AR297*(AQ297-1)))</f>
        <v>4693.6831199999997</v>
      </c>
      <c r="AU297" s="22">
        <f>($AP$290+(AS297*(AQ297-1)))</f>
        <v>4665.9387075000004</v>
      </c>
      <c r="AV297" s="18">
        <f>IF(AR297&gt;0,AT297+AR297,AT297)</f>
        <v>4693.6831199999997</v>
      </c>
      <c r="AW297" s="18">
        <f>IF(AS297&lt;0,AU297+AS297,AU297)</f>
        <v>4665.4679000000006</v>
      </c>
      <c r="AY297">
        <f t="shared" si="132"/>
        <v>2.9472741666668298</v>
      </c>
      <c r="AZ297">
        <f t="shared" si="133"/>
        <v>-0.28847499999938009</v>
      </c>
      <c r="BB297" s="19">
        <f t="shared" si="128"/>
        <v>1775478900</v>
      </c>
      <c r="BC297" s="19" t="str">
        <f t="shared" si="129"/>
        <v>XAUUSD</v>
      </c>
      <c r="BD297" s="19" t="str">
        <f t="shared" si="130"/>
        <v>M5</v>
      </c>
      <c r="BE297">
        <f>V297</f>
        <v>4678.9811524999996</v>
      </c>
      <c r="BF297">
        <f>W297</f>
        <v>4682.3985491666663</v>
      </c>
      <c r="BG297">
        <f>X297</f>
        <v>4674.0585099999998</v>
      </c>
      <c r="BH297">
        <f>Y297</f>
        <v>4673.0932000000003</v>
      </c>
      <c r="BI297">
        <f t="shared" si="134"/>
        <v>4693.6831199999997</v>
      </c>
      <c r="BJ297">
        <f t="shared" si="135"/>
        <v>4665.4679000000006</v>
      </c>
    </row>
    <row r="298" spans="1:62" x14ac:dyDescent="0.55000000000000004">
      <c r="A298">
        <f>ALGLIB_SSA_XAUUSD!J298</f>
        <v>1775479200</v>
      </c>
      <c r="B298" t="str">
        <f>_xlfn.XLOOKUP($A298,ALGLIB_SSA_XAUUSD!$A$2:$A$1001,ALGLIB_SSA_XAUUSD!$B$2:$B$1001,"",0)</f>
        <v/>
      </c>
      <c r="C298" t="str">
        <f>_xlfn.XLOOKUP($A298,ALGLIB_SSA_XAUUSD!$A$2:$A$1001,ALGLIB_SSA_XAUUSD!$C$2:$C$1001,"",0)</f>
        <v/>
      </c>
      <c r="D298" s="1">
        <f>D290+(D302-D290)*8/12</f>
        <v>4678.7266666666665</v>
      </c>
      <c r="E298" s="1">
        <f>E290+(E302-E290)*8/12</f>
        <v>4678.5440399999998</v>
      </c>
      <c r="F298" s="1">
        <f>F290+(F302-F290)*8/12</f>
        <v>4682.0689633333332</v>
      </c>
      <c r="G298" s="1">
        <f>G290+(G302-G290)*8/12</f>
        <v>4690.3148066666663</v>
      </c>
      <c r="H298" s="1">
        <f>H290+(H302-H290)*8/12</f>
        <v>4665.2595200000005</v>
      </c>
      <c r="I298" t="str">
        <f>_xlfn.XLOOKUP($A298,ALGLIB_SSA_XAUUSD!$J$2:$J$1001,ALGLIB_SSA_XAUUSD!$K$2:$K$1001,"",0)</f>
        <v>XAUUSD</v>
      </c>
      <c r="J298" t="str">
        <f>_xlfn.XLOOKUP($A298,ALGLIB_SSA_XAUUSD!$J$2:$J$1001,ALGLIB_SSA_XAUUSD!$L$2:$L$1001,"",0)</f>
        <v>M5</v>
      </c>
      <c r="K298">
        <f>_xlfn.XLOOKUP($A298,ALGLIB_SSA_XAUUSD!$J$2:$J$1001,ALGLIB_SSA_XAUUSD!$M$2:$M$1001,"",0)</f>
        <v>4676.87</v>
      </c>
      <c r="L298">
        <f>_xlfn.XLOOKUP($A298,ALGLIB_SSA_XAUUSD!$J$2:$J$1001,ALGLIB_SSA_XAUUSD!$N$2:$N$1001,"",0)</f>
        <v>4675.2919300000003</v>
      </c>
      <c r="M298">
        <f>_xlfn.XLOOKUP($A298,ALGLIB_SSA_XAUUSD!$J$2:$J$1001,ALGLIB_SSA_XAUUSD!$O$2:$O$1001,"",0)</f>
        <v>4674.1925600000004</v>
      </c>
      <c r="N298">
        <f>_xlfn.XLOOKUP($A298,ALGLIB_SSA_XAUUSD!$J$2:$J$1001,ALGLIB_SSA_XAUUSD!$P$2:$P$1001,"",0)</f>
        <v>4677.7691000000004</v>
      </c>
      <c r="O298">
        <f>_xlfn.XLOOKUP($A298,ALGLIB_SSA_XAUUSD!$J$2:$J$1001,ALGLIB_SSA_XAUUSD!$Q$2:$Q$1001,"",0)</f>
        <v>4671.0207499999997</v>
      </c>
      <c r="R298">
        <f t="shared" si="111"/>
        <v>1775479200</v>
      </c>
      <c r="S298" t="str">
        <f t="shared" si="112"/>
        <v>XAUUSD</v>
      </c>
      <c r="T298" t="str">
        <f t="shared" si="112"/>
        <v>M5</v>
      </c>
      <c r="U298">
        <f t="shared" si="112"/>
        <v>4676.87</v>
      </c>
      <c r="V298">
        <f t="shared" si="113"/>
        <v>4678.5440399999998</v>
      </c>
      <c r="W298">
        <f t="shared" si="113"/>
        <v>4682.0689633333332</v>
      </c>
      <c r="X298">
        <f t="shared" si="114"/>
        <v>4675.2919300000003</v>
      </c>
      <c r="Y298">
        <f t="shared" si="114"/>
        <v>4674.1925600000004</v>
      </c>
      <c r="Z298">
        <f t="shared" si="115"/>
        <v>4690.3148066666663</v>
      </c>
      <c r="AA298">
        <f t="shared" si="116"/>
        <v>4677.7691000000004</v>
      </c>
      <c r="AB298">
        <f t="shared" si="117"/>
        <v>4665.2595200000005</v>
      </c>
      <c r="AC298">
        <f t="shared" si="118"/>
        <v>4671.0207499999997</v>
      </c>
      <c r="AF298">
        <f t="shared" si="123"/>
        <v>1775479200</v>
      </c>
      <c r="AG298" t="str">
        <f t="shared" si="124"/>
        <v>XAUUSD</v>
      </c>
      <c r="AH298" t="str">
        <f t="shared" si="125"/>
        <v>M5</v>
      </c>
      <c r="AI298" s="19">
        <f t="shared" si="119"/>
        <v>4676.87</v>
      </c>
      <c r="AJ298" s="19">
        <f t="shared" si="120"/>
        <v>4678.5440399999998</v>
      </c>
      <c r="AK298" s="19">
        <f t="shared" si="121"/>
        <v>4682.0689633333332</v>
      </c>
      <c r="AL298" s="19">
        <f t="shared" si="126"/>
        <v>-3.5249233333333905</v>
      </c>
      <c r="AM298" s="28" t="str">
        <f t="shared" si="122"/>
        <v>Bearish</v>
      </c>
      <c r="AN298" s="28" t="str">
        <f t="shared" si="127"/>
        <v>Bearish</v>
      </c>
      <c r="AO298">
        <f>IF(Z298&lt;&gt;"",Z298,"")</f>
        <v>4690.3148066666663</v>
      </c>
      <c r="AP298">
        <f>IF(AB298&lt;&gt;"",AB298,"")</f>
        <v>4665.2595200000005</v>
      </c>
      <c r="AQ298">
        <f t="shared" si="131"/>
        <v>9</v>
      </c>
      <c r="AR298" s="16">
        <f>IF(SLOPE($AO$278:$AO$289,$AQ$278:$AQ$289)&gt;0,MIN(3,ABS(SLOPE($AO$278:$AO$289,$AQ$278:$AQ$289))),IF(SLOPE($AO$278:$AO$289,$AQ$278:$AQ$289)&lt;-0.5,-0.5,0))</f>
        <v>0</v>
      </c>
      <c r="AS298" s="16">
        <f>IF(SLOPE($AP$278:$AP$289,$AQ$278:$AQ$289)&lt;0,MAX(-3,-ABS(SLOPE($AP$278:$AP$289,$AQ$278:$AQ$289))),IF(SLOPE($AP$278:$AP$289,$AQ$278:$AQ$289)&gt;0.5,0.5,0))</f>
        <v>-0.47080749999997884</v>
      </c>
      <c r="AT298" s="22">
        <f>($AO$290+(AR298*(AQ298-1)))</f>
        <v>4693.6831199999997</v>
      </c>
      <c r="AU298" s="22">
        <f>($AP$290+(AS298*(AQ298-1)))</f>
        <v>4665.4679000000006</v>
      </c>
      <c r="AV298" s="18">
        <f>IF(AR298&gt;0,AT298+AR298,AT298)</f>
        <v>4693.6831199999997</v>
      </c>
      <c r="AW298" s="18">
        <f>IF(AS298&lt;0,AU298+AS298,AU298)</f>
        <v>4664.9970925000007</v>
      </c>
      <c r="AY298">
        <f t="shared" si="132"/>
        <v>3.3683133333333899</v>
      </c>
      <c r="AZ298">
        <f t="shared" si="133"/>
        <v>-0.26242749999983062</v>
      </c>
      <c r="BB298" s="19">
        <f t="shared" si="128"/>
        <v>1775479200</v>
      </c>
      <c r="BC298" s="19" t="str">
        <f t="shared" si="129"/>
        <v>XAUUSD</v>
      </c>
      <c r="BD298" s="19" t="str">
        <f t="shared" si="130"/>
        <v>M5</v>
      </c>
      <c r="BE298">
        <f>V298</f>
        <v>4678.5440399999998</v>
      </c>
      <c r="BF298">
        <f>W298</f>
        <v>4682.0689633333332</v>
      </c>
      <c r="BG298">
        <f>X298</f>
        <v>4675.2919300000003</v>
      </c>
      <c r="BH298">
        <f>Y298</f>
        <v>4674.1925600000004</v>
      </c>
      <c r="BI298">
        <f t="shared" si="134"/>
        <v>4693.6831199999997</v>
      </c>
      <c r="BJ298">
        <f t="shared" si="135"/>
        <v>4664.9970925000007</v>
      </c>
    </row>
    <row r="299" spans="1:62" x14ac:dyDescent="0.55000000000000004">
      <c r="A299">
        <f>ALGLIB_SSA_XAUUSD!J299</f>
        <v>1775479500</v>
      </c>
      <c r="B299" t="str">
        <f>_xlfn.XLOOKUP($A299,ALGLIB_SSA_XAUUSD!$A$2:$A$1001,ALGLIB_SSA_XAUUSD!$B$2:$B$1001,"",0)</f>
        <v/>
      </c>
      <c r="C299" t="str">
        <f>_xlfn.XLOOKUP($A299,ALGLIB_SSA_XAUUSD!$A$2:$A$1001,ALGLIB_SSA_XAUUSD!$C$2:$C$1001,"",0)</f>
        <v/>
      </c>
      <c r="D299" s="1">
        <f>D290+(D302-D290)*9/12</f>
        <v>4679.0824999999995</v>
      </c>
      <c r="E299" s="1">
        <f>E290+(E302-E290)*9/12</f>
        <v>4678.1069275</v>
      </c>
      <c r="F299" s="1">
        <f>F290+(F302-F290)*9/12</f>
        <v>4681.7393775</v>
      </c>
      <c r="G299" s="1">
        <f>G290+(G302-G290)*9/12</f>
        <v>4689.8937674999997</v>
      </c>
      <c r="H299" s="1">
        <f>H290+(H302-H290)*9/12</f>
        <v>4664.7626650000002</v>
      </c>
      <c r="I299" t="str">
        <f>_xlfn.XLOOKUP($A299,ALGLIB_SSA_XAUUSD!$J$2:$J$1001,ALGLIB_SSA_XAUUSD!$K$2:$K$1001,"",0)</f>
        <v>XAUUSD</v>
      </c>
      <c r="J299" t="str">
        <f>_xlfn.XLOOKUP($A299,ALGLIB_SSA_XAUUSD!$J$2:$J$1001,ALGLIB_SSA_XAUUSD!$L$2:$L$1001,"",0)</f>
        <v>M5</v>
      </c>
      <c r="K299">
        <f>_xlfn.XLOOKUP($A299,ALGLIB_SSA_XAUUSD!$J$2:$J$1001,ALGLIB_SSA_XAUUSD!$M$2:$M$1001,"",0)</f>
        <v>4678.66</v>
      </c>
      <c r="L299">
        <f>_xlfn.XLOOKUP($A299,ALGLIB_SSA_XAUUSD!$J$2:$J$1001,ALGLIB_SSA_XAUUSD!$N$2:$N$1001,"",0)</f>
        <v>4675.9373800000003</v>
      </c>
      <c r="M299">
        <f>_xlfn.XLOOKUP($A299,ALGLIB_SSA_XAUUSD!$J$2:$J$1001,ALGLIB_SSA_XAUUSD!$O$2:$O$1001,"",0)</f>
        <v>4675.0649700000004</v>
      </c>
      <c r="N299">
        <f>_xlfn.XLOOKUP($A299,ALGLIB_SSA_XAUUSD!$J$2:$J$1001,ALGLIB_SSA_XAUUSD!$P$2:$P$1001,"",0)</f>
        <v>4678.4138999999996</v>
      </c>
      <c r="O299">
        <f>_xlfn.XLOOKUP($A299,ALGLIB_SSA_XAUUSD!$J$2:$J$1001,ALGLIB_SSA_XAUUSD!$Q$2:$Q$1001,"",0)</f>
        <v>4672.3702000000003</v>
      </c>
      <c r="R299">
        <f t="shared" si="111"/>
        <v>1775479500</v>
      </c>
      <c r="S299" t="str">
        <f t="shared" si="112"/>
        <v>XAUUSD</v>
      </c>
      <c r="T299" t="str">
        <f t="shared" si="112"/>
        <v>M5</v>
      </c>
      <c r="U299">
        <f t="shared" si="112"/>
        <v>4678.66</v>
      </c>
      <c r="V299">
        <f t="shared" si="113"/>
        <v>4678.1069275</v>
      </c>
      <c r="W299">
        <f t="shared" si="113"/>
        <v>4681.7393775</v>
      </c>
      <c r="X299">
        <f t="shared" si="114"/>
        <v>4675.9373800000003</v>
      </c>
      <c r="Y299">
        <f t="shared" si="114"/>
        <v>4675.0649700000004</v>
      </c>
      <c r="Z299">
        <f t="shared" si="115"/>
        <v>4689.8937674999997</v>
      </c>
      <c r="AA299">
        <f t="shared" si="116"/>
        <v>4678.4138999999996</v>
      </c>
      <c r="AB299">
        <f t="shared" si="117"/>
        <v>4664.7626650000002</v>
      </c>
      <c r="AC299">
        <f t="shared" si="118"/>
        <v>4672.3702000000003</v>
      </c>
      <c r="AF299">
        <f t="shared" si="123"/>
        <v>1775479500</v>
      </c>
      <c r="AG299" t="str">
        <f t="shared" si="124"/>
        <v>XAUUSD</v>
      </c>
      <c r="AH299" t="str">
        <f t="shared" si="125"/>
        <v>M5</v>
      </c>
      <c r="AI299" s="19">
        <f t="shared" si="119"/>
        <v>4678.66</v>
      </c>
      <c r="AJ299" s="19">
        <f t="shared" si="120"/>
        <v>4678.1069275</v>
      </c>
      <c r="AK299" s="19">
        <f t="shared" si="121"/>
        <v>4681.7393775</v>
      </c>
      <c r="AL299" s="19">
        <f t="shared" si="126"/>
        <v>-3.6324500000000626</v>
      </c>
      <c r="AM299" s="28" t="str">
        <f t="shared" si="122"/>
        <v>Bearish</v>
      </c>
      <c r="AN299" s="28" t="str">
        <f t="shared" si="127"/>
        <v>Bearish</v>
      </c>
      <c r="AO299">
        <f>IF(Z299&lt;&gt;"",Z299,"")</f>
        <v>4689.8937674999997</v>
      </c>
      <c r="AP299">
        <f>IF(AB299&lt;&gt;"",AB299,"")</f>
        <v>4664.7626650000002</v>
      </c>
      <c r="AQ299">
        <f t="shared" si="131"/>
        <v>10</v>
      </c>
      <c r="AR299" s="16">
        <f>IF(SLOPE($AO$278:$AO$289,$AQ$278:$AQ$289)&gt;0,MIN(3,ABS(SLOPE($AO$278:$AO$289,$AQ$278:$AQ$289))),IF(SLOPE($AO$278:$AO$289,$AQ$278:$AQ$289)&lt;-0.5,-0.5,0))</f>
        <v>0</v>
      </c>
      <c r="AS299" s="16">
        <f>IF(SLOPE($AP$278:$AP$289,$AQ$278:$AQ$289)&lt;0,MAX(-3,-ABS(SLOPE($AP$278:$AP$289,$AQ$278:$AQ$289))),IF(SLOPE($AP$278:$AP$289,$AQ$278:$AQ$289)&gt;0.5,0.5,0))</f>
        <v>-0.47080749999997884</v>
      </c>
      <c r="AT299" s="22">
        <f>($AO$290+(AR299*(AQ299-1)))</f>
        <v>4693.6831199999997</v>
      </c>
      <c r="AU299" s="22">
        <f>($AP$290+(AS299*(AQ299-1)))</f>
        <v>4664.9970925000007</v>
      </c>
      <c r="AV299" s="18">
        <f>IF(AR299&gt;0,AT299+AR299,AT299)</f>
        <v>4693.6831199999997</v>
      </c>
      <c r="AW299" s="18">
        <f>IF(AS299&lt;0,AU299+AS299,AU299)</f>
        <v>4664.5262850000008</v>
      </c>
      <c r="AY299">
        <f t="shared" si="132"/>
        <v>3.7893524999999499</v>
      </c>
      <c r="AZ299">
        <f t="shared" si="133"/>
        <v>-0.23637999999937165</v>
      </c>
      <c r="BB299" s="19">
        <f t="shared" si="128"/>
        <v>1775479500</v>
      </c>
      <c r="BC299" s="19" t="str">
        <f t="shared" si="129"/>
        <v>XAUUSD</v>
      </c>
      <c r="BD299" s="19" t="str">
        <f t="shared" si="130"/>
        <v>M5</v>
      </c>
      <c r="BE299">
        <f>V299</f>
        <v>4678.1069275</v>
      </c>
      <c r="BF299">
        <f>W299</f>
        <v>4681.7393775</v>
      </c>
      <c r="BG299">
        <f>X299</f>
        <v>4675.9373800000003</v>
      </c>
      <c r="BH299">
        <f>Y299</f>
        <v>4675.0649700000004</v>
      </c>
      <c r="BI299">
        <f t="shared" si="134"/>
        <v>4693.6831199999997</v>
      </c>
      <c r="BJ299">
        <f t="shared" si="135"/>
        <v>4664.5262850000008</v>
      </c>
    </row>
    <row r="300" spans="1:62" x14ac:dyDescent="0.55000000000000004">
      <c r="A300">
        <f>ALGLIB_SSA_XAUUSD!J300</f>
        <v>1775479800</v>
      </c>
      <c r="B300" t="str">
        <f>_xlfn.XLOOKUP($A300,ALGLIB_SSA_XAUUSD!$A$2:$A$1001,ALGLIB_SSA_XAUUSD!$B$2:$B$1001,"",0)</f>
        <v/>
      </c>
      <c r="C300" t="str">
        <f>_xlfn.XLOOKUP($A300,ALGLIB_SSA_XAUUSD!$A$2:$A$1001,ALGLIB_SSA_XAUUSD!$C$2:$C$1001,"",0)</f>
        <v/>
      </c>
      <c r="D300" s="1">
        <f>D290+(D302-D290)*10/12</f>
        <v>4679.4383333333335</v>
      </c>
      <c r="E300" s="1">
        <f>E290+(E302-E290)*10/12</f>
        <v>4677.6698149999993</v>
      </c>
      <c r="F300" s="1">
        <f>F290+(F302-F290)*10/12</f>
        <v>4681.4097916666669</v>
      </c>
      <c r="G300" s="1">
        <f>G290+(G302-G290)*10/12</f>
        <v>4689.4727283333332</v>
      </c>
      <c r="H300" s="1">
        <f>H290+(H302-H290)*10/12</f>
        <v>4664.2658099999999</v>
      </c>
      <c r="I300" t="str">
        <f>_xlfn.XLOOKUP($A300,ALGLIB_SSA_XAUUSD!$J$2:$J$1001,ALGLIB_SSA_XAUUSD!$K$2:$K$1001,"",0)</f>
        <v>XAUUSD</v>
      </c>
      <c r="J300" t="str">
        <f>_xlfn.XLOOKUP($A300,ALGLIB_SSA_XAUUSD!$J$2:$J$1001,ALGLIB_SSA_XAUUSD!$L$2:$L$1001,"",0)</f>
        <v>M5</v>
      </c>
      <c r="K300">
        <f>_xlfn.XLOOKUP($A300,ALGLIB_SSA_XAUUSD!$J$2:$J$1001,ALGLIB_SSA_XAUUSD!$M$2:$M$1001,"",0)</f>
        <v>4677.04</v>
      </c>
      <c r="L300">
        <f>_xlfn.XLOOKUP($A300,ALGLIB_SSA_XAUUSD!$J$2:$J$1001,ALGLIB_SSA_XAUUSD!$N$2:$N$1001,"",0)</f>
        <v>4675.7582000000002</v>
      </c>
      <c r="M300">
        <f>_xlfn.XLOOKUP($A300,ALGLIB_SSA_XAUUSD!$J$2:$J$1001,ALGLIB_SSA_XAUUSD!$O$2:$O$1001,"",0)</f>
        <v>4675.4115899999997</v>
      </c>
      <c r="N300">
        <f>_xlfn.XLOOKUP($A300,ALGLIB_SSA_XAUUSD!$J$2:$J$1001,ALGLIB_SSA_XAUUSD!$P$2:$P$1001,"",0)</f>
        <v>4678.2812800000002</v>
      </c>
      <c r="O300">
        <f>_xlfn.XLOOKUP($A300,ALGLIB_SSA_XAUUSD!$J$2:$J$1001,ALGLIB_SSA_XAUUSD!$Q$2:$Q$1001,"",0)</f>
        <v>4672.8043799999996</v>
      </c>
      <c r="R300">
        <f t="shared" si="111"/>
        <v>1775479800</v>
      </c>
      <c r="S300" t="str">
        <f t="shared" si="112"/>
        <v>XAUUSD</v>
      </c>
      <c r="T300" t="str">
        <f t="shared" si="112"/>
        <v>M5</v>
      </c>
      <c r="U300">
        <f t="shared" si="112"/>
        <v>4677.04</v>
      </c>
      <c r="V300">
        <f t="shared" si="113"/>
        <v>4677.6698149999993</v>
      </c>
      <c r="W300">
        <f t="shared" si="113"/>
        <v>4681.4097916666669</v>
      </c>
      <c r="X300">
        <f t="shared" si="114"/>
        <v>4675.7582000000002</v>
      </c>
      <c r="Y300">
        <f t="shared" si="114"/>
        <v>4675.4115899999997</v>
      </c>
      <c r="Z300">
        <f t="shared" si="115"/>
        <v>4689.4727283333332</v>
      </c>
      <c r="AA300">
        <f t="shared" si="116"/>
        <v>4678.2812800000002</v>
      </c>
      <c r="AB300">
        <f t="shared" si="117"/>
        <v>4664.2658099999999</v>
      </c>
      <c r="AC300">
        <f t="shared" si="118"/>
        <v>4672.8043799999996</v>
      </c>
      <c r="AF300">
        <f t="shared" si="123"/>
        <v>1775479800</v>
      </c>
      <c r="AG300" t="str">
        <f t="shared" si="124"/>
        <v>XAUUSD</v>
      </c>
      <c r="AH300" t="str">
        <f t="shared" si="125"/>
        <v>M5</v>
      </c>
      <c r="AI300" s="19">
        <f t="shared" si="119"/>
        <v>4677.04</v>
      </c>
      <c r="AJ300" s="19">
        <f t="shared" si="120"/>
        <v>4677.6698149999993</v>
      </c>
      <c r="AK300" s="19">
        <f t="shared" si="121"/>
        <v>4681.4097916666669</v>
      </c>
      <c r="AL300" s="19">
        <f t="shared" si="126"/>
        <v>-3.7399766666676442</v>
      </c>
      <c r="AM300" s="28" t="str">
        <f t="shared" si="122"/>
        <v>Bearish</v>
      </c>
      <c r="AN300" s="28" t="str">
        <f t="shared" si="127"/>
        <v>Bearish</v>
      </c>
      <c r="AO300">
        <f>IF(Z300&lt;&gt;"",Z300,"")</f>
        <v>4689.4727283333332</v>
      </c>
      <c r="AP300">
        <f>IF(AB300&lt;&gt;"",AB300,"")</f>
        <v>4664.2658099999999</v>
      </c>
      <c r="AQ300">
        <f t="shared" si="131"/>
        <v>11</v>
      </c>
      <c r="AR300" s="16">
        <f>IF(SLOPE($AO$278:$AO$289,$AQ$278:$AQ$289)&gt;0,MIN(3,ABS(SLOPE($AO$278:$AO$289,$AQ$278:$AQ$289))),IF(SLOPE($AO$278:$AO$289,$AQ$278:$AQ$289)&lt;-0.5,-0.5,0))</f>
        <v>0</v>
      </c>
      <c r="AS300" s="16">
        <f>IF(SLOPE($AP$278:$AP$289,$AQ$278:$AQ$289)&lt;0,MAX(-3,-ABS(SLOPE($AP$278:$AP$289,$AQ$278:$AQ$289))),IF(SLOPE($AP$278:$AP$289,$AQ$278:$AQ$289)&gt;0.5,0.5,0))</f>
        <v>-0.47080749999997884</v>
      </c>
      <c r="AT300" s="22">
        <f>($AO$290+(AR300*(AQ300-1)))</f>
        <v>4693.6831199999997</v>
      </c>
      <c r="AU300" s="22">
        <f>($AP$290+(AS300*(AQ300-1)))</f>
        <v>4664.5262850000008</v>
      </c>
      <c r="AV300" s="18">
        <f>IF(AR300&gt;0,AT300+AR300,AT300)</f>
        <v>4693.6831199999997</v>
      </c>
      <c r="AW300" s="18">
        <f>IF(AS300&lt;0,AU300+AS300,AU300)</f>
        <v>4664.055477500001</v>
      </c>
      <c r="AY300">
        <f t="shared" si="132"/>
        <v>4.21039166666651</v>
      </c>
      <c r="AZ300">
        <f t="shared" si="133"/>
        <v>-0.21033249999891268</v>
      </c>
      <c r="BB300" s="19">
        <f t="shared" si="128"/>
        <v>1775479800</v>
      </c>
      <c r="BC300" s="19" t="str">
        <f t="shared" si="129"/>
        <v>XAUUSD</v>
      </c>
      <c r="BD300" s="19" t="str">
        <f t="shared" si="130"/>
        <v>M5</v>
      </c>
      <c r="BE300">
        <f>V300</f>
        <v>4677.6698149999993</v>
      </c>
      <c r="BF300">
        <f>W300</f>
        <v>4681.4097916666669</v>
      </c>
      <c r="BG300">
        <f>X300</f>
        <v>4675.7582000000002</v>
      </c>
      <c r="BH300">
        <f>Y300</f>
        <v>4675.4115899999997</v>
      </c>
      <c r="BI300">
        <f t="shared" si="134"/>
        <v>4693.6831199999997</v>
      </c>
      <c r="BJ300">
        <f t="shared" si="135"/>
        <v>4664.055477500001</v>
      </c>
    </row>
    <row r="301" spans="1:62" x14ac:dyDescent="0.55000000000000004">
      <c r="A301">
        <f>ALGLIB_SSA_XAUUSD!J301</f>
        <v>1775480100</v>
      </c>
      <c r="B301" t="str">
        <f>_xlfn.XLOOKUP($A301,ALGLIB_SSA_XAUUSD!$A$2:$A$1001,ALGLIB_SSA_XAUUSD!$B$2:$B$1001,"",0)</f>
        <v/>
      </c>
      <c r="C301" t="str">
        <f>_xlfn.XLOOKUP($A301,ALGLIB_SSA_XAUUSD!$A$2:$A$1001,ALGLIB_SSA_XAUUSD!$C$2:$C$1001,"",0)</f>
        <v/>
      </c>
      <c r="D301" s="1">
        <f>D290+(D302-D290)*11/12</f>
        <v>4679.7941666666666</v>
      </c>
      <c r="E301" s="1">
        <f>E290+(E302-E290)*11/12</f>
        <v>4677.2327024999995</v>
      </c>
      <c r="F301" s="1">
        <f>F290+(F302-F290)*11/12</f>
        <v>4681.0802058333329</v>
      </c>
      <c r="G301" s="1">
        <f>G290+(G302-G290)*11/12</f>
        <v>4689.0516891666666</v>
      </c>
      <c r="H301" s="1">
        <f>H290+(H302-H290)*11/12</f>
        <v>4663.7689550000005</v>
      </c>
      <c r="I301" t="str">
        <f>_xlfn.XLOOKUP($A301,ALGLIB_SSA_XAUUSD!$J$2:$J$1001,ALGLIB_SSA_XAUUSD!$K$2:$K$1001,"",0)</f>
        <v>XAUUSD</v>
      </c>
      <c r="J301" t="str">
        <f>_xlfn.XLOOKUP($A301,ALGLIB_SSA_XAUUSD!$J$2:$J$1001,ALGLIB_SSA_XAUUSD!$L$2:$L$1001,"",0)</f>
        <v>M5</v>
      </c>
      <c r="K301">
        <f>_xlfn.XLOOKUP($A301,ALGLIB_SSA_XAUUSD!$J$2:$J$1001,ALGLIB_SSA_XAUUSD!$M$2:$M$1001,"",0)</f>
        <v>4675.88</v>
      </c>
      <c r="L301">
        <f>_xlfn.XLOOKUP($A301,ALGLIB_SSA_XAUUSD!$J$2:$J$1001,ALGLIB_SSA_XAUUSD!$N$2:$N$1001,"",0)</f>
        <v>4674.8075500000004</v>
      </c>
      <c r="M301">
        <f>_xlfn.XLOOKUP($A301,ALGLIB_SSA_XAUUSD!$J$2:$J$1001,ALGLIB_SSA_XAUUSD!$O$2:$O$1001,"",0)</f>
        <v>4675.1095699999996</v>
      </c>
      <c r="N301">
        <f>_xlfn.XLOOKUP($A301,ALGLIB_SSA_XAUUSD!$J$2:$J$1001,ALGLIB_SSA_XAUUSD!$P$2:$P$1001,"",0)</f>
        <v>4677.3864899999999</v>
      </c>
      <c r="O301">
        <f>_xlfn.XLOOKUP($A301,ALGLIB_SSA_XAUUSD!$J$2:$J$1001,ALGLIB_SSA_XAUUSD!$Q$2:$Q$1001,"",0)</f>
        <v>4672.2071599999999</v>
      </c>
      <c r="R301">
        <f t="shared" si="111"/>
        <v>1775480100</v>
      </c>
      <c r="S301" t="str">
        <f t="shared" si="112"/>
        <v>XAUUSD</v>
      </c>
      <c r="T301" t="str">
        <f t="shared" si="112"/>
        <v>M5</v>
      </c>
      <c r="U301">
        <f t="shared" si="112"/>
        <v>4675.88</v>
      </c>
      <c r="V301">
        <f t="shared" si="113"/>
        <v>4677.2327024999995</v>
      </c>
      <c r="W301">
        <f t="shared" si="113"/>
        <v>4681.0802058333329</v>
      </c>
      <c r="X301">
        <f t="shared" si="114"/>
        <v>4674.8075500000004</v>
      </c>
      <c r="Y301">
        <f t="shared" si="114"/>
        <v>4675.1095699999996</v>
      </c>
      <c r="Z301">
        <f t="shared" si="115"/>
        <v>4689.0516891666666</v>
      </c>
      <c r="AA301">
        <f t="shared" si="116"/>
        <v>4677.3864899999999</v>
      </c>
      <c r="AB301">
        <f t="shared" si="117"/>
        <v>4663.7689550000005</v>
      </c>
      <c r="AC301">
        <f t="shared" si="118"/>
        <v>4672.2071599999999</v>
      </c>
      <c r="AF301">
        <f t="shared" si="123"/>
        <v>1775480100</v>
      </c>
      <c r="AG301" t="str">
        <f t="shared" si="124"/>
        <v>XAUUSD</v>
      </c>
      <c r="AH301" t="str">
        <f t="shared" si="125"/>
        <v>M5</v>
      </c>
      <c r="AI301" s="19">
        <f t="shared" si="119"/>
        <v>4675.88</v>
      </c>
      <c r="AJ301" s="19">
        <f t="shared" si="120"/>
        <v>4677.2327024999995</v>
      </c>
      <c r="AK301" s="19">
        <f t="shared" si="121"/>
        <v>4681.0802058333329</v>
      </c>
      <c r="AL301" s="19">
        <f t="shared" si="126"/>
        <v>-3.8475033333334068</v>
      </c>
      <c r="AM301" s="28" t="str">
        <f t="shared" si="122"/>
        <v>Bearish</v>
      </c>
      <c r="AN301" s="28" t="str">
        <f t="shared" si="127"/>
        <v>Bearish</v>
      </c>
      <c r="AO301">
        <f>IF(Z301&lt;&gt;"",Z301,"")</f>
        <v>4689.0516891666666</v>
      </c>
      <c r="AP301">
        <f>IF(AB301&lt;&gt;"",AB301,"")</f>
        <v>4663.7689550000005</v>
      </c>
      <c r="AQ301">
        <f t="shared" si="131"/>
        <v>12</v>
      </c>
      <c r="AR301" s="16">
        <f>IF(SLOPE($AO$278:$AO$289,$AQ$278:$AQ$289)&gt;0,MIN(3,ABS(SLOPE($AO$278:$AO$289,$AQ$278:$AQ$289))),IF(SLOPE($AO$278:$AO$289,$AQ$278:$AQ$289)&lt;-0.5,-0.5,0))</f>
        <v>0</v>
      </c>
      <c r="AS301" s="16">
        <f>IF(SLOPE($AP$278:$AP$289,$AQ$278:$AQ$289)&lt;0,MAX(-3,-ABS(SLOPE($AP$278:$AP$289,$AQ$278:$AQ$289))),IF(SLOPE($AP$278:$AP$289,$AQ$278:$AQ$289)&gt;0.5,0.5,0))</f>
        <v>-0.47080749999997884</v>
      </c>
      <c r="AT301" s="22">
        <f>($AO$290+(AR301*(AQ301-1)))</f>
        <v>4693.6831199999997</v>
      </c>
      <c r="AU301" s="22">
        <f>($AP$290+(AS301*(AQ301-1)))</f>
        <v>4664.055477500001</v>
      </c>
      <c r="AV301" s="18">
        <f>IF(AR301&gt;0,AT301+AR301,AT301)</f>
        <v>4693.6831199999997</v>
      </c>
      <c r="AW301" s="18">
        <f>IF(AS301&lt;0,AU301+AS301,AU301)</f>
        <v>4663.5846700000011</v>
      </c>
      <c r="AY301">
        <f t="shared" si="132"/>
        <v>4.63143083333307</v>
      </c>
      <c r="AZ301">
        <f t="shared" si="133"/>
        <v>-0.18428499999936321</v>
      </c>
      <c r="BB301" s="19">
        <f t="shared" si="128"/>
        <v>1775480100</v>
      </c>
      <c r="BC301" s="19" t="str">
        <f t="shared" si="129"/>
        <v>XAUUSD</v>
      </c>
      <c r="BD301" s="19" t="str">
        <f t="shared" si="130"/>
        <v>M5</v>
      </c>
      <c r="BE301">
        <f>V301</f>
        <v>4677.2327024999995</v>
      </c>
      <c r="BF301">
        <f>W301</f>
        <v>4681.0802058333329</v>
      </c>
      <c r="BG301">
        <f>X301</f>
        <v>4674.8075500000004</v>
      </c>
      <c r="BH301">
        <f>Y301</f>
        <v>4675.1095699999996</v>
      </c>
      <c r="BI301">
        <f t="shared" si="134"/>
        <v>4693.6831199999997</v>
      </c>
      <c r="BJ301">
        <f t="shared" si="135"/>
        <v>4663.5846700000011</v>
      </c>
    </row>
    <row r="302" spans="1:62" x14ac:dyDescent="0.55000000000000004">
      <c r="A302">
        <f>ALGLIB_SSA_XAUUSD!J302</f>
        <v>1775480400</v>
      </c>
      <c r="B302" t="str">
        <f>_xlfn.XLOOKUP($A302,ALGLIB_SSA_XAUUSD!$A$2:$A$1001,ALGLIB_SSA_XAUUSD!$B$2:$B$1001,"",0)</f>
        <v>XAUUSD</v>
      </c>
      <c r="C302" t="str">
        <f>_xlfn.XLOOKUP($A302,ALGLIB_SSA_XAUUSD!$A$2:$A$1001,ALGLIB_SSA_XAUUSD!$C$2:$C$1001,"",0)</f>
        <v>H1</v>
      </c>
      <c r="D302" s="2">
        <f>_xlfn.XLOOKUP($A302,ALGLIB_SSA_XAUUSD!$A$2:$A$1001,ALGLIB_SSA_XAUUSD!$D$2:$D$1001,"",0)</f>
        <v>4680.1499999999996</v>
      </c>
      <c r="E302" s="2">
        <f>_xlfn.XLOOKUP($A302,ALGLIB_SSA_XAUUSD!$A$2:$A$1001,ALGLIB_SSA_XAUUSD!$E$2:$E$1001,"",0)</f>
        <v>4676.7955899999997</v>
      </c>
      <c r="F302" s="2">
        <f>_xlfn.XLOOKUP($A302,ALGLIB_SSA_XAUUSD!$A$2:$A$1001,ALGLIB_SSA_XAUUSD!$F$2:$F$1001,"",0)</f>
        <v>4680.7506199999998</v>
      </c>
      <c r="G302" s="2">
        <f>_xlfn.XLOOKUP($A302,ALGLIB_SSA_XAUUSD!$A$2:$A$1001,ALGLIB_SSA_XAUUSD!$G$2:$G$1001,"",0)</f>
        <v>4688.6306500000001</v>
      </c>
      <c r="H302" s="2">
        <f>_xlfn.XLOOKUP($A302,ALGLIB_SSA_XAUUSD!$A$2:$A$1001,ALGLIB_SSA_XAUUSD!$H$2:$H$1001,"",0)</f>
        <v>4663.2721000000001</v>
      </c>
      <c r="I302" t="str">
        <f>_xlfn.XLOOKUP($A302,ALGLIB_SSA_XAUUSD!$J$2:$J$1001,ALGLIB_SSA_XAUUSD!$K$2:$K$1001,"",0)</f>
        <v>XAUUSD</v>
      </c>
      <c r="J302" t="str">
        <f>_xlfn.XLOOKUP($A302,ALGLIB_SSA_XAUUSD!$J$2:$J$1001,ALGLIB_SSA_XAUUSD!$L$2:$L$1001,"",0)</f>
        <v>M5</v>
      </c>
      <c r="K302">
        <f>_xlfn.XLOOKUP($A302,ALGLIB_SSA_XAUUSD!$J$2:$J$1001,ALGLIB_SSA_XAUUSD!$M$2:$M$1001,"",0)</f>
        <v>4671.82</v>
      </c>
      <c r="L302">
        <f>_xlfn.XLOOKUP($A302,ALGLIB_SSA_XAUUSD!$J$2:$J$1001,ALGLIB_SSA_XAUUSD!$N$2:$N$1001,"",0)</f>
        <v>4673.2965899999999</v>
      </c>
      <c r="M302">
        <f>_xlfn.XLOOKUP($A302,ALGLIB_SSA_XAUUSD!$J$2:$J$1001,ALGLIB_SSA_XAUUSD!$O$2:$O$1001,"",0)</f>
        <v>4674.2030800000002</v>
      </c>
      <c r="N302">
        <f>_xlfn.XLOOKUP($A302,ALGLIB_SSA_XAUUSD!$J$2:$J$1001,ALGLIB_SSA_XAUUSD!$P$2:$P$1001,"",0)</f>
        <v>4675.9234900000001</v>
      </c>
      <c r="O302">
        <f>_xlfn.XLOOKUP($A302,ALGLIB_SSA_XAUUSD!$J$2:$J$1001,ALGLIB_SSA_XAUUSD!$Q$2:$Q$1001,"",0)</f>
        <v>4670.6663200000003</v>
      </c>
      <c r="R302">
        <f t="shared" si="111"/>
        <v>1775480400</v>
      </c>
      <c r="S302" t="str">
        <f t="shared" si="112"/>
        <v>XAUUSD</v>
      </c>
      <c r="T302" t="str">
        <f t="shared" si="112"/>
        <v>M5</v>
      </c>
      <c r="U302">
        <f t="shared" si="112"/>
        <v>4671.82</v>
      </c>
      <c r="V302">
        <f t="shared" si="113"/>
        <v>4676.7955899999997</v>
      </c>
      <c r="W302">
        <f t="shared" si="113"/>
        <v>4680.7506199999998</v>
      </c>
      <c r="X302">
        <f t="shared" si="114"/>
        <v>4673.2965899999999</v>
      </c>
      <c r="Y302">
        <f t="shared" si="114"/>
        <v>4674.2030800000002</v>
      </c>
      <c r="Z302">
        <f t="shared" si="115"/>
        <v>4688.6306500000001</v>
      </c>
      <c r="AA302">
        <f t="shared" si="116"/>
        <v>4675.9234900000001</v>
      </c>
      <c r="AB302">
        <f t="shared" si="117"/>
        <v>4663.2721000000001</v>
      </c>
      <c r="AC302">
        <f t="shared" si="118"/>
        <v>4670.6663200000003</v>
      </c>
      <c r="AF302">
        <f t="shared" si="123"/>
        <v>1775480400</v>
      </c>
      <c r="AG302" t="str">
        <f t="shared" si="124"/>
        <v>XAUUSD</v>
      </c>
      <c r="AH302" t="str">
        <f t="shared" si="125"/>
        <v>M5</v>
      </c>
      <c r="AI302" s="19">
        <f t="shared" si="119"/>
        <v>4671.82</v>
      </c>
      <c r="AJ302" s="19">
        <f t="shared" si="120"/>
        <v>4676.7955899999997</v>
      </c>
      <c r="AK302" s="19">
        <f t="shared" si="121"/>
        <v>4680.7506199999998</v>
      </c>
      <c r="AL302" s="19">
        <f t="shared" si="126"/>
        <v>-3.9550300000000789</v>
      </c>
      <c r="AM302" s="28" t="str">
        <f t="shared" si="122"/>
        <v>Bearish</v>
      </c>
      <c r="AN302" s="28" t="str">
        <f t="shared" si="127"/>
        <v>Bearish</v>
      </c>
      <c r="AO302">
        <f>IF(Z302&lt;&gt;"",Z302,"")</f>
        <v>4688.6306500000001</v>
      </c>
      <c r="AP302">
        <f>IF(AB302&lt;&gt;"",AB302,"")</f>
        <v>4663.2721000000001</v>
      </c>
      <c r="AQ302">
        <f t="shared" si="131"/>
        <v>1</v>
      </c>
      <c r="AR302" s="17">
        <f>IF(SLOPE($AO$290:$AO$301,$AQ$290:$AQ$301)&gt;0,MIN(3,ABS(SLOPE($AO$290:$AO$301,$AQ$290:$AQ$301))),IF(SLOPE($AO$290:$AO$301,$AQ$290:$AQ$301)&lt;-0.5,-0.5,0))</f>
        <v>0</v>
      </c>
      <c r="AS302" s="17">
        <f>IF(SLOPE($AP$290:$AP$301,$AQ$290:$AQ$301)&lt;0,MAX(-3,-ABS(SLOPE($AP$290:$AP$301,$AQ$290:$AQ$301))),IF(SLOPE($AP$290:$AP$301,$AQ$290:$AQ$301)&gt;0.5,0.5,0))</f>
        <v>-0.4968550000000117</v>
      </c>
      <c r="AT302" s="10">
        <f>($AO$302+(AR302*(AQ302-1)))</f>
        <v>4688.6306500000001</v>
      </c>
      <c r="AU302" s="10">
        <f>($AP$302+(AS302*(AQ302-1)))</f>
        <v>4663.2721000000001</v>
      </c>
      <c r="AV302" s="18">
        <f>IF(AR302&gt;0,AT302+AR302,AT302)</f>
        <v>4688.6306500000001</v>
      </c>
      <c r="AW302" s="18">
        <f>IF(AS302&lt;0,AU302+AS302,AU302)</f>
        <v>4662.7752449999998</v>
      </c>
      <c r="AY302">
        <f t="shared" si="132"/>
        <v>0</v>
      </c>
      <c r="AZ302">
        <f t="shared" si="133"/>
        <v>-0.49685500000032334</v>
      </c>
      <c r="BB302" s="19">
        <f t="shared" si="128"/>
        <v>1775480400</v>
      </c>
      <c r="BC302" s="19" t="str">
        <f t="shared" si="129"/>
        <v>XAUUSD</v>
      </c>
      <c r="BD302" s="19" t="str">
        <f t="shared" si="130"/>
        <v>M5</v>
      </c>
      <c r="BE302">
        <f>V302</f>
        <v>4676.7955899999997</v>
      </c>
      <c r="BF302">
        <f>W302</f>
        <v>4680.7506199999998</v>
      </c>
      <c r="BG302">
        <f>X302</f>
        <v>4673.2965899999999</v>
      </c>
      <c r="BH302">
        <f>Y302</f>
        <v>4674.2030800000002</v>
      </c>
      <c r="BI302">
        <f t="shared" si="134"/>
        <v>4688.6306500000001</v>
      </c>
      <c r="BJ302">
        <f t="shared" si="135"/>
        <v>4662.7752449999998</v>
      </c>
    </row>
    <row r="303" spans="1:62" x14ac:dyDescent="0.55000000000000004">
      <c r="A303">
        <f>ALGLIB_SSA_XAUUSD!J303</f>
        <v>1775480700</v>
      </c>
      <c r="B303" t="str">
        <f>_xlfn.XLOOKUP($A303,ALGLIB_SSA_XAUUSD!$A$2:$A$1001,ALGLIB_SSA_XAUUSD!$B$2:$B$1001,"",0)</f>
        <v/>
      </c>
      <c r="C303" t="str">
        <f>_xlfn.XLOOKUP($A303,ALGLIB_SSA_XAUUSD!$A$2:$A$1001,ALGLIB_SSA_XAUUSD!$C$2:$C$1001,"",0)</f>
        <v/>
      </c>
      <c r="D303" s="1">
        <f>D302+(D314-D302)*1/12</f>
        <v>4680.3591666666662</v>
      </c>
      <c r="E303" s="1">
        <f>E302+(E314-E302)*1/12</f>
        <v>4676.3703500000001</v>
      </c>
      <c r="F303" s="1">
        <f>F302+(F314-F302)*1/12</f>
        <v>4680.3732066666662</v>
      </c>
      <c r="G303" s="1">
        <f>G302+(G314-G302)*1/12</f>
        <v>4688.1916816666671</v>
      </c>
      <c r="H303" s="1">
        <f>H302+(H314-H302)*1/12</f>
        <v>4662.8398358333334</v>
      </c>
      <c r="I303" t="str">
        <f>_xlfn.XLOOKUP($A303,ALGLIB_SSA_XAUUSD!$J$2:$J$1001,ALGLIB_SSA_XAUUSD!$K$2:$K$1001,"",0)</f>
        <v>XAUUSD</v>
      </c>
      <c r="J303" t="str">
        <f>_xlfn.XLOOKUP($A303,ALGLIB_SSA_XAUUSD!$J$2:$J$1001,ALGLIB_SSA_XAUUSD!$L$2:$L$1001,"",0)</f>
        <v>M5</v>
      </c>
      <c r="K303">
        <f>_xlfn.XLOOKUP($A303,ALGLIB_SSA_XAUUSD!$J$2:$J$1001,ALGLIB_SSA_XAUUSD!$M$2:$M$1001,"",0)</f>
        <v>4670.1899999999996</v>
      </c>
      <c r="L303">
        <f>_xlfn.XLOOKUP($A303,ALGLIB_SSA_XAUUSD!$J$2:$J$1001,ALGLIB_SSA_XAUUSD!$N$2:$N$1001,"",0)</f>
        <v>4671.61852</v>
      </c>
      <c r="M303">
        <f>_xlfn.XLOOKUP($A303,ALGLIB_SSA_XAUUSD!$J$2:$J$1001,ALGLIB_SSA_XAUUSD!$O$2:$O$1001,"",0)</f>
        <v>4672.9107999999997</v>
      </c>
      <c r="N303">
        <f>_xlfn.XLOOKUP($A303,ALGLIB_SSA_XAUUSD!$J$2:$J$1001,ALGLIB_SSA_XAUUSD!$P$2:$P$1001,"",0)</f>
        <v>4674.2408299999997</v>
      </c>
      <c r="O303">
        <f>_xlfn.XLOOKUP($A303,ALGLIB_SSA_XAUUSD!$J$2:$J$1001,ALGLIB_SSA_XAUUSD!$Q$2:$Q$1001,"",0)</f>
        <v>4668.5403399999996</v>
      </c>
      <c r="R303">
        <f t="shared" si="111"/>
        <v>1775480700</v>
      </c>
      <c r="S303" t="str">
        <f t="shared" si="112"/>
        <v>XAUUSD</v>
      </c>
      <c r="T303" t="str">
        <f t="shared" si="112"/>
        <v>M5</v>
      </c>
      <c r="U303">
        <f t="shared" si="112"/>
        <v>4670.1899999999996</v>
      </c>
      <c r="V303">
        <f t="shared" si="113"/>
        <v>4676.3703500000001</v>
      </c>
      <c r="W303">
        <f t="shared" si="113"/>
        <v>4680.3732066666662</v>
      </c>
      <c r="X303">
        <f t="shared" si="114"/>
        <v>4671.61852</v>
      </c>
      <c r="Y303">
        <f t="shared" si="114"/>
        <v>4672.9107999999997</v>
      </c>
      <c r="Z303">
        <f t="shared" si="115"/>
        <v>4688.1916816666671</v>
      </c>
      <c r="AA303">
        <f t="shared" si="116"/>
        <v>4674.2408299999997</v>
      </c>
      <c r="AB303">
        <f t="shared" si="117"/>
        <v>4662.8398358333334</v>
      </c>
      <c r="AC303">
        <f t="shared" si="118"/>
        <v>4668.5403399999996</v>
      </c>
      <c r="AF303">
        <f t="shared" si="123"/>
        <v>1775480700</v>
      </c>
      <c r="AG303" t="str">
        <f t="shared" si="124"/>
        <v>XAUUSD</v>
      </c>
      <c r="AH303" t="str">
        <f t="shared" si="125"/>
        <v>M5</v>
      </c>
      <c r="AI303" s="19">
        <f t="shared" si="119"/>
        <v>4670.1899999999996</v>
      </c>
      <c r="AJ303" s="19">
        <f t="shared" si="120"/>
        <v>4676.3703500000001</v>
      </c>
      <c r="AK303" s="19">
        <f t="shared" si="121"/>
        <v>4680.3732066666662</v>
      </c>
      <c r="AL303" s="19">
        <f t="shared" si="126"/>
        <v>-4.0028566666660481</v>
      </c>
      <c r="AM303" s="28" t="str">
        <f t="shared" si="122"/>
        <v>Bearish</v>
      </c>
      <c r="AN303" s="28" t="str">
        <f t="shared" si="127"/>
        <v>Bearish</v>
      </c>
      <c r="AO303">
        <f>IF(Z303&lt;&gt;"",Z303,"")</f>
        <v>4688.1916816666671</v>
      </c>
      <c r="AP303">
        <f>IF(AB303&lt;&gt;"",AB303,"")</f>
        <v>4662.8398358333334</v>
      </c>
      <c r="AQ303">
        <f t="shared" si="131"/>
        <v>2</v>
      </c>
      <c r="AR303" s="16">
        <f>IF(SLOPE($AO$290:$AO$301,$AQ$290:$AQ$301)&gt;0,MIN(3,ABS(SLOPE($AO$290:$AO$301,$AQ$290:$AQ$301))),IF(SLOPE($AO$290:$AO$301,$AQ$290:$AQ$301)&lt;-0.5,-0.5,0))</f>
        <v>0</v>
      </c>
      <c r="AS303" s="16">
        <f>IF(SLOPE($AP$290:$AP$301,$AQ$290:$AQ$301)&lt;0,MAX(-3,-ABS(SLOPE($AP$290:$AP$301,$AQ$290:$AQ$301))),IF(SLOPE($AP$290:$AP$301,$AQ$290:$AQ$301)&gt;0.5,0.5,0))</f>
        <v>-0.4968550000000117</v>
      </c>
      <c r="AT303" s="22">
        <f>($AO$302+(AR303*(AQ303-1)))</f>
        <v>4688.6306500000001</v>
      </c>
      <c r="AU303" s="22">
        <f>($AP$302+(AS303*(AQ303-1)))</f>
        <v>4662.7752449999998</v>
      </c>
      <c r="AV303" s="18">
        <f>IF(AR303&gt;0,AT303+AR303,AT303)</f>
        <v>4688.6306500000001</v>
      </c>
      <c r="AW303" s="18">
        <f>IF(AS303&lt;0,AU303+AS303,AU303)</f>
        <v>4662.2783899999995</v>
      </c>
      <c r="AY303">
        <f t="shared" si="132"/>
        <v>0.43896833333292307</v>
      </c>
      <c r="AZ303">
        <f t="shared" si="133"/>
        <v>-0.56144583333389164</v>
      </c>
      <c r="BB303" s="19">
        <f t="shared" si="128"/>
        <v>1775480700</v>
      </c>
      <c r="BC303" s="19" t="str">
        <f t="shared" si="129"/>
        <v>XAUUSD</v>
      </c>
      <c r="BD303" s="19" t="str">
        <f t="shared" si="130"/>
        <v>M5</v>
      </c>
      <c r="BE303">
        <f>V303</f>
        <v>4676.3703500000001</v>
      </c>
      <c r="BF303">
        <f>W303</f>
        <v>4680.3732066666662</v>
      </c>
      <c r="BG303">
        <f>X303</f>
        <v>4671.61852</v>
      </c>
      <c r="BH303">
        <f>Y303</f>
        <v>4672.9107999999997</v>
      </c>
      <c r="BI303">
        <f t="shared" si="134"/>
        <v>4688.6306500000001</v>
      </c>
      <c r="BJ303">
        <f t="shared" si="135"/>
        <v>4662.2783899999995</v>
      </c>
    </row>
    <row r="304" spans="1:62" x14ac:dyDescent="0.55000000000000004">
      <c r="A304">
        <f>ALGLIB_SSA_XAUUSD!J304</f>
        <v>1775481000</v>
      </c>
      <c r="B304" t="str">
        <f>_xlfn.XLOOKUP($A304,ALGLIB_SSA_XAUUSD!$A$2:$A$1001,ALGLIB_SSA_XAUUSD!$B$2:$B$1001,"",0)</f>
        <v/>
      </c>
      <c r="C304" t="str">
        <f>_xlfn.XLOOKUP($A304,ALGLIB_SSA_XAUUSD!$A$2:$A$1001,ALGLIB_SSA_XAUUSD!$C$2:$C$1001,"",0)</f>
        <v/>
      </c>
      <c r="D304" s="1">
        <f>D302+(D314-D302)*2/12</f>
        <v>4680.5683333333327</v>
      </c>
      <c r="E304" s="1">
        <f>E302+(E314-E302)*2/12</f>
        <v>4675.9451099999997</v>
      </c>
      <c r="F304" s="1">
        <f>F302+(F314-F302)*2/12</f>
        <v>4679.9957933333335</v>
      </c>
      <c r="G304" s="1">
        <f>G302+(G314-G302)*2/12</f>
        <v>4687.7527133333333</v>
      </c>
      <c r="H304" s="1">
        <f>H302+(H314-H302)*2/12</f>
        <v>4662.4075716666666</v>
      </c>
      <c r="I304" t="str">
        <f>_xlfn.XLOOKUP($A304,ALGLIB_SSA_XAUUSD!$J$2:$J$1001,ALGLIB_SSA_XAUUSD!$K$2:$K$1001,"",0)</f>
        <v>XAUUSD</v>
      </c>
      <c r="J304" t="str">
        <f>_xlfn.XLOOKUP($A304,ALGLIB_SSA_XAUUSD!$J$2:$J$1001,ALGLIB_SSA_XAUUSD!$L$2:$L$1001,"",0)</f>
        <v>M5</v>
      </c>
      <c r="K304">
        <f>_xlfn.XLOOKUP($A304,ALGLIB_SSA_XAUUSD!$J$2:$J$1001,ALGLIB_SSA_XAUUSD!$M$2:$M$1001,"",0)</f>
        <v>4668.59</v>
      </c>
      <c r="L304">
        <f>_xlfn.XLOOKUP($A304,ALGLIB_SSA_XAUUSD!$J$2:$J$1001,ALGLIB_SSA_XAUUSD!$N$2:$N$1001,"",0)</f>
        <v>4670.1296000000002</v>
      </c>
      <c r="M304">
        <f>_xlfn.XLOOKUP($A304,ALGLIB_SSA_XAUUSD!$J$2:$J$1001,ALGLIB_SSA_XAUUSD!$O$2:$O$1001,"",0)</f>
        <v>4671.5201999999999</v>
      </c>
      <c r="N304">
        <f>_xlfn.XLOOKUP($A304,ALGLIB_SSA_XAUUSD!$J$2:$J$1001,ALGLIB_SSA_XAUUSD!$P$2:$P$1001,"",0)</f>
        <v>4672.8620499999997</v>
      </c>
      <c r="O304">
        <f>_xlfn.XLOOKUP($A304,ALGLIB_SSA_XAUUSD!$J$2:$J$1001,ALGLIB_SSA_XAUUSD!$Q$2:$Q$1001,"",0)</f>
        <v>4666.4454800000003</v>
      </c>
      <c r="R304">
        <f t="shared" si="111"/>
        <v>1775481000</v>
      </c>
      <c r="S304" t="str">
        <f t="shared" si="112"/>
        <v>XAUUSD</v>
      </c>
      <c r="T304" t="str">
        <f t="shared" si="112"/>
        <v>M5</v>
      </c>
      <c r="U304">
        <f t="shared" si="112"/>
        <v>4668.59</v>
      </c>
      <c r="V304">
        <f t="shared" si="113"/>
        <v>4675.9451099999997</v>
      </c>
      <c r="W304">
        <f t="shared" si="113"/>
        <v>4679.9957933333335</v>
      </c>
      <c r="X304">
        <f t="shared" si="114"/>
        <v>4670.1296000000002</v>
      </c>
      <c r="Y304">
        <f t="shared" si="114"/>
        <v>4671.5201999999999</v>
      </c>
      <c r="Z304">
        <f t="shared" si="115"/>
        <v>4687.7527133333333</v>
      </c>
      <c r="AA304">
        <f t="shared" si="116"/>
        <v>4672.8620499999997</v>
      </c>
      <c r="AB304">
        <f t="shared" si="117"/>
        <v>4662.4075716666666</v>
      </c>
      <c r="AC304">
        <f t="shared" si="118"/>
        <v>4666.4454800000003</v>
      </c>
      <c r="AF304">
        <f t="shared" si="123"/>
        <v>1775481000</v>
      </c>
      <c r="AG304" t="str">
        <f t="shared" si="124"/>
        <v>XAUUSD</v>
      </c>
      <c r="AH304" t="str">
        <f t="shared" si="125"/>
        <v>M5</v>
      </c>
      <c r="AI304" s="19">
        <f t="shared" si="119"/>
        <v>4668.59</v>
      </c>
      <c r="AJ304" s="19">
        <f t="shared" si="120"/>
        <v>4675.9451099999997</v>
      </c>
      <c r="AK304" s="19">
        <f t="shared" si="121"/>
        <v>4679.9957933333335</v>
      </c>
      <c r="AL304" s="19">
        <f t="shared" si="126"/>
        <v>-4.0506833333338363</v>
      </c>
      <c r="AM304" s="28" t="str">
        <f t="shared" si="122"/>
        <v>Bearish</v>
      </c>
      <c r="AN304" s="28" t="str">
        <f t="shared" si="127"/>
        <v>Bearish</v>
      </c>
      <c r="AO304">
        <f>IF(Z304&lt;&gt;"",Z304,"")</f>
        <v>4687.7527133333333</v>
      </c>
      <c r="AP304">
        <f>IF(AB304&lt;&gt;"",AB304,"")</f>
        <v>4662.4075716666666</v>
      </c>
      <c r="AQ304">
        <f t="shared" si="131"/>
        <v>3</v>
      </c>
      <c r="AR304" s="16">
        <f>IF(SLOPE($AO$290:$AO$301,$AQ$290:$AQ$301)&gt;0,MIN(3,ABS(SLOPE($AO$290:$AO$301,$AQ$290:$AQ$301))),IF(SLOPE($AO$290:$AO$301,$AQ$290:$AQ$301)&lt;-0.5,-0.5,0))</f>
        <v>0</v>
      </c>
      <c r="AS304" s="16">
        <f>IF(SLOPE($AP$290:$AP$301,$AQ$290:$AQ$301)&lt;0,MAX(-3,-ABS(SLOPE($AP$290:$AP$301,$AQ$290:$AQ$301))),IF(SLOPE($AP$290:$AP$301,$AQ$290:$AQ$301)&gt;0.5,0.5,0))</f>
        <v>-0.4968550000000117</v>
      </c>
      <c r="AT304" s="22">
        <f>($AO$302+(AR304*(AQ304-1)))</f>
        <v>4688.6306500000001</v>
      </c>
      <c r="AU304" s="22">
        <f>($AP$302+(AS304*(AQ304-1)))</f>
        <v>4662.2783900000004</v>
      </c>
      <c r="AV304" s="18">
        <f>IF(AR304&gt;0,AT304+AR304,AT304)</f>
        <v>4688.6306500000001</v>
      </c>
      <c r="AW304" s="18">
        <f>IF(AS304&lt;0,AU304+AS304,AU304)</f>
        <v>4661.7815350000001</v>
      </c>
      <c r="AY304">
        <f t="shared" si="132"/>
        <v>0.87793666666675563</v>
      </c>
      <c r="AZ304">
        <f t="shared" si="133"/>
        <v>-0.62603666666655045</v>
      </c>
      <c r="BB304" s="19">
        <f t="shared" si="128"/>
        <v>1775481000</v>
      </c>
      <c r="BC304" s="19" t="str">
        <f t="shared" si="129"/>
        <v>XAUUSD</v>
      </c>
      <c r="BD304" s="19" t="str">
        <f t="shared" si="130"/>
        <v>M5</v>
      </c>
      <c r="BE304">
        <f>V304</f>
        <v>4675.9451099999997</v>
      </c>
      <c r="BF304">
        <f>W304</f>
        <v>4679.9957933333335</v>
      </c>
      <c r="BG304">
        <f>X304</f>
        <v>4670.1296000000002</v>
      </c>
      <c r="BH304">
        <f>Y304</f>
        <v>4671.5201999999999</v>
      </c>
      <c r="BI304">
        <f t="shared" si="134"/>
        <v>4688.6306500000001</v>
      </c>
      <c r="BJ304">
        <f t="shared" si="135"/>
        <v>4661.7815350000001</v>
      </c>
    </row>
    <row r="305" spans="1:62" x14ac:dyDescent="0.55000000000000004">
      <c r="A305">
        <f>ALGLIB_SSA_XAUUSD!J305</f>
        <v>1775481300</v>
      </c>
      <c r="B305" t="str">
        <f>_xlfn.XLOOKUP($A305,ALGLIB_SSA_XAUUSD!$A$2:$A$1001,ALGLIB_SSA_XAUUSD!$B$2:$B$1001,"",0)</f>
        <v/>
      </c>
      <c r="C305" t="str">
        <f>_xlfn.XLOOKUP($A305,ALGLIB_SSA_XAUUSD!$A$2:$A$1001,ALGLIB_SSA_XAUUSD!$C$2:$C$1001,"",0)</f>
        <v/>
      </c>
      <c r="D305" s="1">
        <f>D302+(D314-D302)*3/12</f>
        <v>4680.7775000000001</v>
      </c>
      <c r="E305" s="1">
        <f>E302+(E314-E302)*3/12</f>
        <v>4675.5198700000001</v>
      </c>
      <c r="F305" s="1">
        <f>F302+(F314-F302)*3/12</f>
        <v>4679.6183799999999</v>
      </c>
      <c r="G305" s="1">
        <f>G302+(G314-G302)*3/12</f>
        <v>4687.3137450000004</v>
      </c>
      <c r="H305" s="1">
        <f>H302+(H314-H302)*3/12</f>
        <v>4661.9753074999999</v>
      </c>
      <c r="I305" t="str">
        <f>_xlfn.XLOOKUP($A305,ALGLIB_SSA_XAUUSD!$J$2:$J$1001,ALGLIB_SSA_XAUUSD!$K$2:$K$1001,"",0)</f>
        <v>XAUUSD</v>
      </c>
      <c r="J305" t="str">
        <f>_xlfn.XLOOKUP($A305,ALGLIB_SSA_XAUUSD!$J$2:$J$1001,ALGLIB_SSA_XAUUSD!$L$2:$L$1001,"",0)</f>
        <v>M5</v>
      </c>
      <c r="K305">
        <f>_xlfn.XLOOKUP($A305,ALGLIB_SSA_XAUUSD!$J$2:$J$1001,ALGLIB_SSA_XAUUSD!$M$2:$M$1001,"",0)</f>
        <v>4663.99</v>
      </c>
      <c r="L305">
        <f>_xlfn.XLOOKUP($A305,ALGLIB_SSA_XAUUSD!$J$2:$J$1001,ALGLIB_SSA_XAUUSD!$N$2:$N$1001,"",0)</f>
        <v>4669.0914700000003</v>
      </c>
      <c r="M305">
        <f>_xlfn.XLOOKUP($A305,ALGLIB_SSA_XAUUSD!$J$2:$J$1001,ALGLIB_SSA_XAUUSD!$O$2:$O$1001,"",0)</f>
        <v>4670.3058300000002</v>
      </c>
      <c r="N305">
        <f>_xlfn.XLOOKUP($A305,ALGLIB_SSA_XAUUSD!$J$2:$J$1001,ALGLIB_SSA_XAUUSD!$P$2:$P$1001,"",0)</f>
        <v>4672.1459500000001</v>
      </c>
      <c r="O305">
        <f>_xlfn.XLOOKUP($A305,ALGLIB_SSA_XAUUSD!$J$2:$J$1001,ALGLIB_SSA_XAUUSD!$Q$2:$Q$1001,"",0)</f>
        <v>4664.6139300000004</v>
      </c>
      <c r="R305">
        <f t="shared" si="111"/>
        <v>1775481300</v>
      </c>
      <c r="S305" t="str">
        <f t="shared" si="112"/>
        <v>XAUUSD</v>
      </c>
      <c r="T305" t="str">
        <f t="shared" si="112"/>
        <v>M5</v>
      </c>
      <c r="U305">
        <f t="shared" si="112"/>
        <v>4663.99</v>
      </c>
      <c r="V305">
        <f t="shared" si="113"/>
        <v>4675.5198700000001</v>
      </c>
      <c r="W305">
        <f t="shared" si="113"/>
        <v>4679.6183799999999</v>
      </c>
      <c r="X305">
        <f t="shared" si="114"/>
        <v>4669.0914700000003</v>
      </c>
      <c r="Y305">
        <f t="shared" si="114"/>
        <v>4670.3058300000002</v>
      </c>
      <c r="Z305">
        <f t="shared" si="115"/>
        <v>4687.3137450000004</v>
      </c>
      <c r="AA305">
        <f t="shared" si="116"/>
        <v>4672.1459500000001</v>
      </c>
      <c r="AB305">
        <f t="shared" si="117"/>
        <v>4661.9753074999999</v>
      </c>
      <c r="AC305">
        <f t="shared" si="118"/>
        <v>4664.6139300000004</v>
      </c>
      <c r="AF305">
        <f t="shared" si="123"/>
        <v>1775481300</v>
      </c>
      <c r="AG305" t="str">
        <f t="shared" si="124"/>
        <v>XAUUSD</v>
      </c>
      <c r="AH305" t="str">
        <f t="shared" si="125"/>
        <v>M5</v>
      </c>
      <c r="AI305" s="19">
        <f t="shared" si="119"/>
        <v>4663.99</v>
      </c>
      <c r="AJ305" s="19">
        <f t="shared" si="120"/>
        <v>4675.5198700000001</v>
      </c>
      <c r="AK305" s="19">
        <f t="shared" si="121"/>
        <v>4679.6183799999999</v>
      </c>
      <c r="AL305" s="19">
        <f t="shared" si="126"/>
        <v>-4.0985099999998056</v>
      </c>
      <c r="AM305" s="28" t="str">
        <f t="shared" si="122"/>
        <v>Bearish</v>
      </c>
      <c r="AN305" s="28" t="str">
        <f t="shared" si="127"/>
        <v>Bearish</v>
      </c>
      <c r="AO305">
        <f>IF(Z305&lt;&gt;"",Z305,"")</f>
        <v>4687.3137450000004</v>
      </c>
      <c r="AP305">
        <f>IF(AB305&lt;&gt;"",AB305,"")</f>
        <v>4661.9753074999999</v>
      </c>
      <c r="AQ305">
        <f t="shared" si="131"/>
        <v>4</v>
      </c>
      <c r="AR305" s="16">
        <f>IF(SLOPE($AO$290:$AO$301,$AQ$290:$AQ$301)&gt;0,MIN(3,ABS(SLOPE($AO$290:$AO$301,$AQ$290:$AQ$301))),IF(SLOPE($AO$290:$AO$301,$AQ$290:$AQ$301)&lt;-0.5,-0.5,0))</f>
        <v>0</v>
      </c>
      <c r="AS305" s="16">
        <f>IF(SLOPE($AP$290:$AP$301,$AQ$290:$AQ$301)&lt;0,MAX(-3,-ABS(SLOPE($AP$290:$AP$301,$AQ$290:$AQ$301))),IF(SLOPE($AP$290:$AP$301,$AQ$290:$AQ$301)&gt;0.5,0.5,0))</f>
        <v>-0.4968550000000117</v>
      </c>
      <c r="AT305" s="22">
        <f>($AO$302+(AR305*(AQ305-1)))</f>
        <v>4688.6306500000001</v>
      </c>
      <c r="AU305" s="22">
        <f>($AP$302+(AS305*(AQ305-1)))</f>
        <v>4661.7815350000001</v>
      </c>
      <c r="AV305" s="18">
        <f>IF(AR305&gt;0,AT305+AR305,AT305)</f>
        <v>4688.6306500000001</v>
      </c>
      <c r="AW305" s="18">
        <f>IF(AS305&lt;0,AU305+AS305,AU305)</f>
        <v>4661.2846799999998</v>
      </c>
      <c r="AY305">
        <f t="shared" si="132"/>
        <v>1.3169049999996787</v>
      </c>
      <c r="AZ305">
        <f t="shared" si="133"/>
        <v>-0.69062750000011874</v>
      </c>
      <c r="BB305" s="19">
        <f t="shared" si="128"/>
        <v>1775481300</v>
      </c>
      <c r="BC305" s="19" t="str">
        <f t="shared" si="129"/>
        <v>XAUUSD</v>
      </c>
      <c r="BD305" s="19" t="str">
        <f t="shared" si="130"/>
        <v>M5</v>
      </c>
      <c r="BE305">
        <f>V305</f>
        <v>4675.5198700000001</v>
      </c>
      <c r="BF305">
        <f>W305</f>
        <v>4679.6183799999999</v>
      </c>
      <c r="BG305">
        <f>X305</f>
        <v>4669.0914700000003</v>
      </c>
      <c r="BH305">
        <f>Y305</f>
        <v>4670.3058300000002</v>
      </c>
      <c r="BI305">
        <f t="shared" si="134"/>
        <v>4688.6306500000001</v>
      </c>
      <c r="BJ305">
        <f t="shared" si="135"/>
        <v>4661.2846799999998</v>
      </c>
    </row>
    <row r="306" spans="1:62" x14ac:dyDescent="0.55000000000000004">
      <c r="A306">
        <f>ALGLIB_SSA_XAUUSD!J306</f>
        <v>1775481600</v>
      </c>
      <c r="B306" t="str">
        <f>_xlfn.XLOOKUP($A306,ALGLIB_SSA_XAUUSD!$A$2:$A$1001,ALGLIB_SSA_XAUUSD!$B$2:$B$1001,"",0)</f>
        <v/>
      </c>
      <c r="C306" t="str">
        <f>_xlfn.XLOOKUP($A306,ALGLIB_SSA_XAUUSD!$A$2:$A$1001,ALGLIB_SSA_XAUUSD!$C$2:$C$1001,"",0)</f>
        <v/>
      </c>
      <c r="D306" s="1">
        <f>D302+(D314-D302)*4/12</f>
        <v>4680.9866666666667</v>
      </c>
      <c r="E306" s="1">
        <f>E302+(E314-E302)*4/12</f>
        <v>4675.0946299999996</v>
      </c>
      <c r="F306" s="1">
        <f>F302+(F314-F302)*4/12</f>
        <v>4679.2409666666663</v>
      </c>
      <c r="G306" s="1">
        <f>G302+(G314-G302)*4/12</f>
        <v>4686.8747766666665</v>
      </c>
      <c r="H306" s="1">
        <f>H302+(H314-H302)*4/12</f>
        <v>4661.5430433333331</v>
      </c>
      <c r="I306" t="str">
        <f>_xlfn.XLOOKUP($A306,ALGLIB_SSA_XAUUSD!$J$2:$J$1001,ALGLIB_SSA_XAUUSD!$K$2:$K$1001,"",0)</f>
        <v>XAUUSD</v>
      </c>
      <c r="J306" t="str">
        <f>_xlfn.XLOOKUP($A306,ALGLIB_SSA_XAUUSD!$J$2:$J$1001,ALGLIB_SSA_XAUUSD!$L$2:$L$1001,"",0)</f>
        <v>M5</v>
      </c>
      <c r="K306">
        <f>_xlfn.XLOOKUP($A306,ALGLIB_SSA_XAUUSD!$J$2:$J$1001,ALGLIB_SSA_XAUUSD!$M$2:$M$1001,"",0)</f>
        <v>4672.75</v>
      </c>
      <c r="L306">
        <f>_xlfn.XLOOKUP($A306,ALGLIB_SSA_XAUUSD!$J$2:$J$1001,ALGLIB_SSA_XAUUSD!$N$2:$N$1001,"",0)</f>
        <v>4668.7197800000004</v>
      </c>
      <c r="M306">
        <f>_xlfn.XLOOKUP($A306,ALGLIB_SSA_XAUUSD!$J$2:$J$1001,ALGLIB_SSA_XAUUSD!$O$2:$O$1001,"",0)</f>
        <v>4669.5128100000002</v>
      </c>
      <c r="N306">
        <f>_xlfn.XLOOKUP($A306,ALGLIB_SSA_XAUUSD!$J$2:$J$1001,ALGLIB_SSA_XAUUSD!$P$2:$P$1001,"",0)</f>
        <v>4672.2961100000002</v>
      </c>
      <c r="O306">
        <f>_xlfn.XLOOKUP($A306,ALGLIB_SSA_XAUUSD!$J$2:$J$1001,ALGLIB_SSA_XAUUSD!$Q$2:$Q$1001,"",0)</f>
        <v>4663.3708200000001</v>
      </c>
      <c r="R306">
        <f t="shared" si="111"/>
        <v>1775481600</v>
      </c>
      <c r="S306" t="str">
        <f t="shared" si="112"/>
        <v>XAUUSD</v>
      </c>
      <c r="T306" t="str">
        <f t="shared" si="112"/>
        <v>M5</v>
      </c>
      <c r="U306">
        <f t="shared" si="112"/>
        <v>4672.75</v>
      </c>
      <c r="V306">
        <f t="shared" si="113"/>
        <v>4675.0946299999996</v>
      </c>
      <c r="W306">
        <f t="shared" si="113"/>
        <v>4679.2409666666663</v>
      </c>
      <c r="X306">
        <f t="shared" si="114"/>
        <v>4668.7197800000004</v>
      </c>
      <c r="Y306">
        <f t="shared" si="114"/>
        <v>4669.5128100000002</v>
      </c>
      <c r="Z306">
        <f t="shared" si="115"/>
        <v>4686.8747766666665</v>
      </c>
      <c r="AA306">
        <f t="shared" si="116"/>
        <v>4672.2961100000002</v>
      </c>
      <c r="AB306">
        <f t="shared" si="117"/>
        <v>4661.5430433333331</v>
      </c>
      <c r="AC306">
        <f t="shared" si="118"/>
        <v>4663.3708200000001</v>
      </c>
      <c r="AF306">
        <f t="shared" si="123"/>
        <v>1775481600</v>
      </c>
      <c r="AG306" t="str">
        <f t="shared" si="124"/>
        <v>XAUUSD</v>
      </c>
      <c r="AH306" t="str">
        <f t="shared" si="125"/>
        <v>M5</v>
      </c>
      <c r="AI306" s="19">
        <f t="shared" si="119"/>
        <v>4672.75</v>
      </c>
      <c r="AJ306" s="19">
        <f t="shared" si="120"/>
        <v>4675.0946299999996</v>
      </c>
      <c r="AK306" s="19">
        <f t="shared" si="121"/>
        <v>4679.2409666666663</v>
      </c>
      <c r="AL306" s="19">
        <f t="shared" si="126"/>
        <v>-4.1463366666666843</v>
      </c>
      <c r="AM306" s="28" t="str">
        <f t="shared" si="122"/>
        <v>Bearish</v>
      </c>
      <c r="AN306" s="28" t="str">
        <f t="shared" si="127"/>
        <v>Bearish</v>
      </c>
      <c r="AO306">
        <f>IF(Z306&lt;&gt;"",Z306,"")</f>
        <v>4686.8747766666665</v>
      </c>
      <c r="AP306">
        <f>IF(AB306&lt;&gt;"",AB306,"")</f>
        <v>4661.5430433333331</v>
      </c>
      <c r="AQ306">
        <f t="shared" si="131"/>
        <v>5</v>
      </c>
      <c r="AR306" s="16">
        <f>IF(SLOPE($AO$290:$AO$301,$AQ$290:$AQ$301)&gt;0,MIN(3,ABS(SLOPE($AO$290:$AO$301,$AQ$290:$AQ$301))),IF(SLOPE($AO$290:$AO$301,$AQ$290:$AQ$301)&lt;-0.5,-0.5,0))</f>
        <v>0</v>
      </c>
      <c r="AS306" s="16">
        <f>IF(SLOPE($AP$290:$AP$301,$AQ$290:$AQ$301)&lt;0,MAX(-3,-ABS(SLOPE($AP$290:$AP$301,$AQ$290:$AQ$301))),IF(SLOPE($AP$290:$AP$301,$AQ$290:$AQ$301)&gt;0.5,0.5,0))</f>
        <v>-0.4968550000000117</v>
      </c>
      <c r="AT306" s="22">
        <f>($AO$302+(AR306*(AQ306-1)))</f>
        <v>4688.6306500000001</v>
      </c>
      <c r="AU306" s="22">
        <f>($AP$302+(AS306*(AQ306-1)))</f>
        <v>4661.2846799999998</v>
      </c>
      <c r="AV306" s="18">
        <f>IF(AR306&gt;0,AT306+AR306,AT306)</f>
        <v>4688.6306500000001</v>
      </c>
      <c r="AW306" s="18">
        <f>IF(AS306&lt;0,AU306+AS306,AU306)</f>
        <v>4660.7878249999994</v>
      </c>
      <c r="AY306">
        <f t="shared" si="132"/>
        <v>1.7558733333335113</v>
      </c>
      <c r="AZ306">
        <f t="shared" si="133"/>
        <v>-0.75521833333368704</v>
      </c>
      <c r="BB306" s="19">
        <f t="shared" si="128"/>
        <v>1775481600</v>
      </c>
      <c r="BC306" s="19" t="str">
        <f t="shared" si="129"/>
        <v>XAUUSD</v>
      </c>
      <c r="BD306" s="19" t="str">
        <f t="shared" si="130"/>
        <v>M5</v>
      </c>
      <c r="BE306">
        <f>V306</f>
        <v>4675.0946299999996</v>
      </c>
      <c r="BF306">
        <f>W306</f>
        <v>4679.2409666666663</v>
      </c>
      <c r="BG306">
        <f>X306</f>
        <v>4668.7197800000004</v>
      </c>
      <c r="BH306">
        <f>Y306</f>
        <v>4669.5128100000002</v>
      </c>
      <c r="BI306">
        <f t="shared" si="134"/>
        <v>4688.6306500000001</v>
      </c>
      <c r="BJ306">
        <f t="shared" si="135"/>
        <v>4660.7878249999994</v>
      </c>
    </row>
    <row r="307" spans="1:62" x14ac:dyDescent="0.55000000000000004">
      <c r="A307">
        <f>ALGLIB_SSA_XAUUSD!J307</f>
        <v>1775481900</v>
      </c>
      <c r="B307" t="str">
        <f>_xlfn.XLOOKUP($A307,ALGLIB_SSA_XAUUSD!$A$2:$A$1001,ALGLIB_SSA_XAUUSD!$B$2:$B$1001,"",0)</f>
        <v/>
      </c>
      <c r="C307" t="str">
        <f>_xlfn.XLOOKUP($A307,ALGLIB_SSA_XAUUSD!$A$2:$A$1001,ALGLIB_SSA_XAUUSD!$C$2:$C$1001,"",0)</f>
        <v/>
      </c>
      <c r="D307" s="1">
        <f>D302+(D314-D302)*5/12</f>
        <v>4681.1958333333332</v>
      </c>
      <c r="E307" s="1">
        <f>E302+(E314-E302)*5/12</f>
        <v>4674.66939</v>
      </c>
      <c r="F307" s="1">
        <f>F302+(F314-F302)*5/12</f>
        <v>4678.8635533333336</v>
      </c>
      <c r="G307" s="1">
        <f>G302+(G314-G302)*5/12</f>
        <v>4686.4358083333336</v>
      </c>
      <c r="H307" s="1">
        <f>H302+(H314-H302)*5/12</f>
        <v>4661.1107791666664</v>
      </c>
      <c r="I307" t="str">
        <f>_xlfn.XLOOKUP($A307,ALGLIB_SSA_XAUUSD!$J$2:$J$1001,ALGLIB_SSA_XAUUSD!$K$2:$K$1001,"",0)</f>
        <v>XAUUSD</v>
      </c>
      <c r="J307" t="str">
        <f>_xlfn.XLOOKUP($A307,ALGLIB_SSA_XAUUSD!$J$2:$J$1001,ALGLIB_SSA_XAUUSD!$L$2:$L$1001,"",0)</f>
        <v>M5</v>
      </c>
      <c r="K307">
        <f>_xlfn.XLOOKUP($A307,ALGLIB_SSA_XAUUSD!$J$2:$J$1001,ALGLIB_SSA_XAUUSD!$M$2:$M$1001,"",0)</f>
        <v>4668.58</v>
      </c>
      <c r="L307">
        <f>_xlfn.XLOOKUP($A307,ALGLIB_SSA_XAUUSD!$J$2:$J$1001,ALGLIB_SSA_XAUUSD!$N$2:$N$1001,"",0)</f>
        <v>4668.7543999999998</v>
      </c>
      <c r="M307">
        <f>_xlfn.XLOOKUP($A307,ALGLIB_SSA_XAUUSD!$J$2:$J$1001,ALGLIB_SSA_XAUUSD!$O$2:$O$1001,"",0)</f>
        <v>4669.1336000000001</v>
      </c>
      <c r="N307">
        <f>_xlfn.XLOOKUP($A307,ALGLIB_SSA_XAUUSD!$J$2:$J$1001,ALGLIB_SSA_XAUUSD!$P$2:$P$1001,"",0)</f>
        <v>4673.20849</v>
      </c>
      <c r="O307">
        <f>_xlfn.XLOOKUP($A307,ALGLIB_SSA_XAUUSD!$J$2:$J$1001,ALGLIB_SSA_XAUUSD!$Q$2:$Q$1001,"",0)</f>
        <v>4662.8738700000004</v>
      </c>
      <c r="R307">
        <f t="shared" si="111"/>
        <v>1775481900</v>
      </c>
      <c r="S307" t="str">
        <f t="shared" si="112"/>
        <v>XAUUSD</v>
      </c>
      <c r="T307" t="str">
        <f t="shared" si="112"/>
        <v>M5</v>
      </c>
      <c r="U307">
        <f t="shared" si="112"/>
        <v>4668.58</v>
      </c>
      <c r="V307">
        <f t="shared" si="113"/>
        <v>4674.66939</v>
      </c>
      <c r="W307">
        <f t="shared" si="113"/>
        <v>4678.8635533333336</v>
      </c>
      <c r="X307">
        <f t="shared" si="114"/>
        <v>4668.7543999999998</v>
      </c>
      <c r="Y307">
        <f t="shared" si="114"/>
        <v>4669.1336000000001</v>
      </c>
      <c r="Z307">
        <f t="shared" si="115"/>
        <v>4686.4358083333336</v>
      </c>
      <c r="AA307">
        <f t="shared" si="116"/>
        <v>4673.20849</v>
      </c>
      <c r="AB307">
        <f t="shared" si="117"/>
        <v>4661.1107791666664</v>
      </c>
      <c r="AC307">
        <f t="shared" si="118"/>
        <v>4662.8738700000004</v>
      </c>
      <c r="AF307">
        <f t="shared" si="123"/>
        <v>1775481900</v>
      </c>
      <c r="AG307" t="str">
        <f t="shared" si="124"/>
        <v>XAUUSD</v>
      </c>
      <c r="AH307" t="str">
        <f t="shared" si="125"/>
        <v>M5</v>
      </c>
      <c r="AI307" s="19">
        <f t="shared" si="119"/>
        <v>4668.58</v>
      </c>
      <c r="AJ307" s="19">
        <f t="shared" si="120"/>
        <v>4674.66939</v>
      </c>
      <c r="AK307" s="19">
        <f t="shared" si="121"/>
        <v>4678.8635533333336</v>
      </c>
      <c r="AL307" s="19">
        <f t="shared" si="126"/>
        <v>-4.1941633333335631</v>
      </c>
      <c r="AM307" s="28" t="str">
        <f t="shared" si="122"/>
        <v>Bearish</v>
      </c>
      <c r="AN307" s="28" t="str">
        <f t="shared" si="127"/>
        <v>Bearish</v>
      </c>
      <c r="AO307">
        <f>IF(Z307&lt;&gt;"",Z307,"")</f>
        <v>4686.4358083333336</v>
      </c>
      <c r="AP307">
        <f>IF(AB307&lt;&gt;"",AB307,"")</f>
        <v>4661.1107791666664</v>
      </c>
      <c r="AQ307">
        <f t="shared" si="131"/>
        <v>6</v>
      </c>
      <c r="AR307" s="16">
        <f>IF(SLOPE($AO$290:$AO$301,$AQ$290:$AQ$301)&gt;0,MIN(3,ABS(SLOPE($AO$290:$AO$301,$AQ$290:$AQ$301))),IF(SLOPE($AO$290:$AO$301,$AQ$290:$AQ$301)&lt;-0.5,-0.5,0))</f>
        <v>0</v>
      </c>
      <c r="AS307" s="16">
        <f>IF(SLOPE($AP$290:$AP$301,$AQ$290:$AQ$301)&lt;0,MAX(-3,-ABS(SLOPE($AP$290:$AP$301,$AQ$290:$AQ$301))),IF(SLOPE($AP$290:$AP$301,$AQ$290:$AQ$301)&gt;0.5,0.5,0))</f>
        <v>-0.4968550000000117</v>
      </c>
      <c r="AT307" s="22">
        <f>($AO$302+(AR307*(AQ307-1)))</f>
        <v>4688.6306500000001</v>
      </c>
      <c r="AU307" s="22">
        <f>($AP$302+(AS307*(AQ307-1)))</f>
        <v>4660.7878250000003</v>
      </c>
      <c r="AV307" s="18">
        <f>IF(AR307&gt;0,AT307+AR307,AT307)</f>
        <v>4688.6306500000001</v>
      </c>
      <c r="AW307" s="18">
        <f>IF(AS307&lt;0,AU307+AS307,AU307)</f>
        <v>4660.29097</v>
      </c>
      <c r="AY307">
        <f t="shared" si="132"/>
        <v>2.1948416666664343</v>
      </c>
      <c r="AZ307">
        <f t="shared" si="133"/>
        <v>-0.81980916666634585</v>
      </c>
      <c r="BB307" s="19">
        <f t="shared" si="128"/>
        <v>1775481900</v>
      </c>
      <c r="BC307" s="19" t="str">
        <f t="shared" si="129"/>
        <v>XAUUSD</v>
      </c>
      <c r="BD307" s="19" t="str">
        <f t="shared" si="130"/>
        <v>M5</v>
      </c>
      <c r="BE307">
        <f>V307</f>
        <v>4674.66939</v>
      </c>
      <c r="BF307">
        <f>W307</f>
        <v>4678.8635533333336</v>
      </c>
      <c r="BG307">
        <f>X307</f>
        <v>4668.7543999999998</v>
      </c>
      <c r="BH307">
        <f>Y307</f>
        <v>4669.1336000000001</v>
      </c>
      <c r="BI307">
        <f t="shared" si="134"/>
        <v>4688.6306500000001</v>
      </c>
      <c r="BJ307">
        <f t="shared" si="135"/>
        <v>4660.29097</v>
      </c>
    </row>
    <row r="308" spans="1:62" x14ac:dyDescent="0.55000000000000004">
      <c r="A308">
        <f>ALGLIB_SSA_XAUUSD!J308</f>
        <v>1775482200</v>
      </c>
      <c r="B308" t="str">
        <f>_xlfn.XLOOKUP($A308,ALGLIB_SSA_XAUUSD!$A$2:$A$1001,ALGLIB_SSA_XAUUSD!$B$2:$B$1001,"",0)</f>
        <v/>
      </c>
      <c r="C308" t="str">
        <f>_xlfn.XLOOKUP($A308,ALGLIB_SSA_XAUUSD!$A$2:$A$1001,ALGLIB_SSA_XAUUSD!$C$2:$C$1001,"",0)</f>
        <v/>
      </c>
      <c r="D308" s="1">
        <f>D302+(D314-D302)*6/12</f>
        <v>4681.4049999999997</v>
      </c>
      <c r="E308" s="1">
        <f>E302+(E314-E302)*6/12</f>
        <v>4674.2441500000004</v>
      </c>
      <c r="F308" s="1">
        <f>F302+(F314-F302)*6/12</f>
        <v>4678.48614</v>
      </c>
      <c r="G308" s="1">
        <f>G302+(G314-G302)*6/12</f>
        <v>4685.9968399999998</v>
      </c>
      <c r="H308" s="1">
        <f>H302+(H314-H302)*6/12</f>
        <v>4660.6785149999996</v>
      </c>
      <c r="I308" t="str">
        <f>_xlfn.XLOOKUP($A308,ALGLIB_SSA_XAUUSD!$J$2:$J$1001,ALGLIB_SSA_XAUUSD!$K$2:$K$1001,"",0)</f>
        <v>XAUUSD</v>
      </c>
      <c r="J308" t="str">
        <f>_xlfn.XLOOKUP($A308,ALGLIB_SSA_XAUUSD!$J$2:$J$1001,ALGLIB_SSA_XAUUSD!$L$2:$L$1001,"",0)</f>
        <v>M5</v>
      </c>
      <c r="K308">
        <f>_xlfn.XLOOKUP($A308,ALGLIB_SSA_XAUUSD!$J$2:$J$1001,ALGLIB_SSA_XAUUSD!$M$2:$M$1001,"",0)</f>
        <v>4671.3</v>
      </c>
      <c r="L308">
        <f>_xlfn.XLOOKUP($A308,ALGLIB_SSA_XAUUSD!$J$2:$J$1001,ALGLIB_SSA_XAUUSD!$N$2:$N$1001,"",0)</f>
        <v>4669.1678099999999</v>
      </c>
      <c r="M308">
        <f>_xlfn.XLOOKUP($A308,ALGLIB_SSA_XAUUSD!$J$2:$J$1001,ALGLIB_SSA_XAUUSD!$O$2:$O$1001,"",0)</f>
        <v>4669.1507099999999</v>
      </c>
      <c r="N308">
        <f>_xlfn.XLOOKUP($A308,ALGLIB_SSA_XAUUSD!$J$2:$J$1001,ALGLIB_SSA_XAUUSD!$P$2:$P$1001,"",0)</f>
        <v>4674.6739500000003</v>
      </c>
      <c r="O308">
        <f>_xlfn.XLOOKUP($A308,ALGLIB_SSA_XAUUSD!$J$2:$J$1001,ALGLIB_SSA_XAUUSD!$Q$2:$Q$1001,"",0)</f>
        <v>4662.8700900000003</v>
      </c>
      <c r="R308">
        <f t="shared" si="111"/>
        <v>1775482200</v>
      </c>
      <c r="S308" t="str">
        <f t="shared" si="112"/>
        <v>XAUUSD</v>
      </c>
      <c r="T308" t="str">
        <f t="shared" si="112"/>
        <v>M5</v>
      </c>
      <c r="U308">
        <f t="shared" si="112"/>
        <v>4671.3</v>
      </c>
      <c r="V308">
        <f t="shared" si="113"/>
        <v>4674.2441500000004</v>
      </c>
      <c r="W308">
        <f t="shared" si="113"/>
        <v>4678.48614</v>
      </c>
      <c r="X308">
        <f t="shared" si="114"/>
        <v>4669.1678099999999</v>
      </c>
      <c r="Y308">
        <f t="shared" si="114"/>
        <v>4669.1507099999999</v>
      </c>
      <c r="Z308">
        <f t="shared" si="115"/>
        <v>4685.9968399999998</v>
      </c>
      <c r="AA308">
        <f t="shared" si="116"/>
        <v>4674.6739500000003</v>
      </c>
      <c r="AB308">
        <f t="shared" si="117"/>
        <v>4660.6785149999996</v>
      </c>
      <c r="AC308">
        <f t="shared" si="118"/>
        <v>4662.8700900000003</v>
      </c>
      <c r="AF308">
        <f t="shared" si="123"/>
        <v>1775482200</v>
      </c>
      <c r="AG308" t="str">
        <f t="shared" si="124"/>
        <v>XAUUSD</v>
      </c>
      <c r="AH308" t="str">
        <f t="shared" si="125"/>
        <v>M5</v>
      </c>
      <c r="AI308" s="19">
        <f t="shared" si="119"/>
        <v>4671.3</v>
      </c>
      <c r="AJ308" s="19">
        <f t="shared" si="120"/>
        <v>4674.2441500000004</v>
      </c>
      <c r="AK308" s="19">
        <f t="shared" si="121"/>
        <v>4678.48614</v>
      </c>
      <c r="AL308" s="19">
        <f t="shared" si="126"/>
        <v>-4.2419899999995323</v>
      </c>
      <c r="AM308" s="28" t="str">
        <f t="shared" si="122"/>
        <v>Bearish</v>
      </c>
      <c r="AN308" s="28" t="str">
        <f t="shared" si="127"/>
        <v>Bearish</v>
      </c>
      <c r="AO308">
        <f>IF(Z308&lt;&gt;"",Z308,"")</f>
        <v>4685.9968399999998</v>
      </c>
      <c r="AP308">
        <f>IF(AB308&lt;&gt;"",AB308,"")</f>
        <v>4660.6785149999996</v>
      </c>
      <c r="AQ308">
        <f t="shared" si="131"/>
        <v>7</v>
      </c>
      <c r="AR308" s="16">
        <f>IF(SLOPE($AO$290:$AO$301,$AQ$290:$AQ$301)&gt;0,MIN(3,ABS(SLOPE($AO$290:$AO$301,$AQ$290:$AQ$301))),IF(SLOPE($AO$290:$AO$301,$AQ$290:$AQ$301)&lt;-0.5,-0.5,0))</f>
        <v>0</v>
      </c>
      <c r="AS308" s="16">
        <f>IF(SLOPE($AP$290:$AP$301,$AQ$290:$AQ$301)&lt;0,MAX(-3,-ABS(SLOPE($AP$290:$AP$301,$AQ$290:$AQ$301))),IF(SLOPE($AP$290:$AP$301,$AQ$290:$AQ$301)&gt;0.5,0.5,0))</f>
        <v>-0.4968550000000117</v>
      </c>
      <c r="AT308" s="22">
        <f>($AO$302+(AR308*(AQ308-1)))</f>
        <v>4688.6306500000001</v>
      </c>
      <c r="AU308" s="22">
        <f>($AP$302+(AS308*(AQ308-1)))</f>
        <v>4660.29097</v>
      </c>
      <c r="AV308" s="18">
        <f>IF(AR308&gt;0,AT308+AR308,AT308)</f>
        <v>4688.6306500000001</v>
      </c>
      <c r="AW308" s="18">
        <f>IF(AS308&lt;0,AU308+AS308,AU308)</f>
        <v>4659.7941149999997</v>
      </c>
      <c r="AY308">
        <f t="shared" si="132"/>
        <v>2.6338100000002669</v>
      </c>
      <c r="AZ308">
        <f t="shared" si="133"/>
        <v>-0.88439999999991414</v>
      </c>
      <c r="BB308" s="19">
        <f t="shared" si="128"/>
        <v>1775482200</v>
      </c>
      <c r="BC308" s="19" t="str">
        <f t="shared" si="129"/>
        <v>XAUUSD</v>
      </c>
      <c r="BD308" s="19" t="str">
        <f t="shared" si="130"/>
        <v>M5</v>
      </c>
      <c r="BE308">
        <f>V308</f>
        <v>4674.2441500000004</v>
      </c>
      <c r="BF308">
        <f>W308</f>
        <v>4678.48614</v>
      </c>
      <c r="BG308">
        <f>X308</f>
        <v>4669.1678099999999</v>
      </c>
      <c r="BH308">
        <f>Y308</f>
        <v>4669.1507099999999</v>
      </c>
      <c r="BI308">
        <f t="shared" si="134"/>
        <v>4688.6306500000001</v>
      </c>
      <c r="BJ308">
        <f t="shared" si="135"/>
        <v>4659.7941149999997</v>
      </c>
    </row>
    <row r="309" spans="1:62" x14ac:dyDescent="0.55000000000000004">
      <c r="A309">
        <f>ALGLIB_SSA_XAUUSD!J309</f>
        <v>1775482500</v>
      </c>
      <c r="B309" t="str">
        <f>_xlfn.XLOOKUP($A309,ALGLIB_SSA_XAUUSD!$A$2:$A$1001,ALGLIB_SSA_XAUUSD!$B$2:$B$1001,"",0)</f>
        <v/>
      </c>
      <c r="C309" t="str">
        <f>_xlfn.XLOOKUP($A309,ALGLIB_SSA_XAUUSD!$A$2:$A$1001,ALGLIB_SSA_XAUUSD!$C$2:$C$1001,"",0)</f>
        <v/>
      </c>
      <c r="D309" s="1">
        <f>D302+(D314-D302)*7/12</f>
        <v>4681.6141666666663</v>
      </c>
      <c r="E309" s="1">
        <f>E302+(E314-E302)*7/12</f>
        <v>4673.81891</v>
      </c>
      <c r="F309" s="1">
        <f>F302+(F314-F302)*7/12</f>
        <v>4678.1087266666664</v>
      </c>
      <c r="G309" s="1">
        <f>G302+(G314-G302)*7/12</f>
        <v>4685.5578716666669</v>
      </c>
      <c r="H309" s="1">
        <f>H302+(H314-H302)*7/12</f>
        <v>4660.2462508333338</v>
      </c>
      <c r="I309" t="str">
        <f>_xlfn.XLOOKUP($A309,ALGLIB_SSA_XAUUSD!$J$2:$J$1001,ALGLIB_SSA_XAUUSD!$K$2:$K$1001,"",0)</f>
        <v>XAUUSD</v>
      </c>
      <c r="J309" t="str">
        <f>_xlfn.XLOOKUP($A309,ALGLIB_SSA_XAUUSD!$J$2:$J$1001,ALGLIB_SSA_XAUUSD!$L$2:$L$1001,"",0)</f>
        <v>M5</v>
      </c>
      <c r="K309">
        <f>_xlfn.XLOOKUP($A309,ALGLIB_SSA_XAUUSD!$J$2:$J$1001,ALGLIB_SSA_XAUUSD!$M$2:$M$1001,"",0)</f>
        <v>4673.97</v>
      </c>
      <c r="L309">
        <f>_xlfn.XLOOKUP($A309,ALGLIB_SSA_XAUUSD!$J$2:$J$1001,ALGLIB_SSA_XAUUSD!$N$2:$N$1001,"",0)</f>
        <v>4669.7300500000001</v>
      </c>
      <c r="M309">
        <f>_xlfn.XLOOKUP($A309,ALGLIB_SSA_XAUUSD!$J$2:$J$1001,ALGLIB_SSA_XAUUSD!$O$2:$O$1001,"",0)</f>
        <v>4669.44038</v>
      </c>
      <c r="N309">
        <f>_xlfn.XLOOKUP($A309,ALGLIB_SSA_XAUUSD!$J$2:$J$1001,ALGLIB_SSA_XAUUSD!$P$2:$P$1001,"",0)</f>
        <v>4676.3116</v>
      </c>
      <c r="O309">
        <f>_xlfn.XLOOKUP($A309,ALGLIB_SSA_XAUUSD!$J$2:$J$1001,ALGLIB_SSA_XAUUSD!$Q$2:$Q$1001,"",0)</f>
        <v>4663.3185999999996</v>
      </c>
      <c r="R309">
        <f t="shared" si="111"/>
        <v>1775482500</v>
      </c>
      <c r="S309" t="str">
        <f t="shared" si="112"/>
        <v>XAUUSD</v>
      </c>
      <c r="T309" t="str">
        <f t="shared" si="112"/>
        <v>M5</v>
      </c>
      <c r="U309">
        <f t="shared" si="112"/>
        <v>4673.97</v>
      </c>
      <c r="V309">
        <f t="shared" si="113"/>
        <v>4673.81891</v>
      </c>
      <c r="W309">
        <f t="shared" si="113"/>
        <v>4678.1087266666664</v>
      </c>
      <c r="X309">
        <f t="shared" si="114"/>
        <v>4669.7300500000001</v>
      </c>
      <c r="Y309">
        <f t="shared" si="114"/>
        <v>4669.44038</v>
      </c>
      <c r="Z309">
        <f t="shared" si="115"/>
        <v>4685.5578716666669</v>
      </c>
      <c r="AA309">
        <f t="shared" si="116"/>
        <v>4676.3116</v>
      </c>
      <c r="AB309">
        <f t="shared" si="117"/>
        <v>4660.2462508333338</v>
      </c>
      <c r="AC309">
        <f t="shared" si="118"/>
        <v>4663.3185999999996</v>
      </c>
      <c r="AF309">
        <f t="shared" si="123"/>
        <v>1775482500</v>
      </c>
      <c r="AG309" t="str">
        <f t="shared" si="124"/>
        <v>XAUUSD</v>
      </c>
      <c r="AH309" t="str">
        <f t="shared" si="125"/>
        <v>M5</v>
      </c>
      <c r="AI309" s="19">
        <f t="shared" si="119"/>
        <v>4673.97</v>
      </c>
      <c r="AJ309" s="19">
        <f t="shared" si="120"/>
        <v>4673.81891</v>
      </c>
      <c r="AK309" s="19">
        <f t="shared" si="121"/>
        <v>4678.1087266666664</v>
      </c>
      <c r="AL309" s="19">
        <f t="shared" si="126"/>
        <v>-4.289816666666411</v>
      </c>
      <c r="AM309" s="28" t="str">
        <f t="shared" si="122"/>
        <v>Bearish</v>
      </c>
      <c r="AN309" s="28" t="str">
        <f t="shared" si="127"/>
        <v>Bearish</v>
      </c>
      <c r="AO309">
        <f>IF(Z309&lt;&gt;"",Z309,"")</f>
        <v>4685.5578716666669</v>
      </c>
      <c r="AP309">
        <f>IF(AB309&lt;&gt;"",AB309,"")</f>
        <v>4660.2462508333338</v>
      </c>
      <c r="AQ309">
        <f t="shared" si="131"/>
        <v>8</v>
      </c>
      <c r="AR309" s="16">
        <f>IF(SLOPE($AO$290:$AO$301,$AQ$290:$AQ$301)&gt;0,MIN(3,ABS(SLOPE($AO$290:$AO$301,$AQ$290:$AQ$301))),IF(SLOPE($AO$290:$AO$301,$AQ$290:$AQ$301)&lt;-0.5,-0.5,0))</f>
        <v>0</v>
      </c>
      <c r="AS309" s="16">
        <f>IF(SLOPE($AP$290:$AP$301,$AQ$290:$AQ$301)&lt;0,MAX(-3,-ABS(SLOPE($AP$290:$AP$301,$AQ$290:$AQ$301))),IF(SLOPE($AP$290:$AP$301,$AQ$290:$AQ$301)&gt;0.5,0.5,0))</f>
        <v>-0.4968550000000117</v>
      </c>
      <c r="AT309" s="22">
        <f>($AO$302+(AR309*(AQ309-1)))</f>
        <v>4688.6306500000001</v>
      </c>
      <c r="AU309" s="22">
        <f>($AP$302+(AS309*(AQ309-1)))</f>
        <v>4659.7941149999997</v>
      </c>
      <c r="AV309" s="18">
        <f>IF(AR309&gt;0,AT309+AR309,AT309)</f>
        <v>4688.6306500000001</v>
      </c>
      <c r="AW309" s="18">
        <f>IF(AS309&lt;0,AU309+AS309,AU309)</f>
        <v>4659.2972599999994</v>
      </c>
      <c r="AY309">
        <f t="shared" si="132"/>
        <v>3.0727783333331899</v>
      </c>
      <c r="AZ309">
        <f t="shared" si="133"/>
        <v>-0.94899083333439194</v>
      </c>
      <c r="BB309" s="19">
        <f t="shared" si="128"/>
        <v>1775482500</v>
      </c>
      <c r="BC309" s="19" t="str">
        <f t="shared" si="129"/>
        <v>XAUUSD</v>
      </c>
      <c r="BD309" s="19" t="str">
        <f t="shared" si="130"/>
        <v>M5</v>
      </c>
      <c r="BE309">
        <f>V309</f>
        <v>4673.81891</v>
      </c>
      <c r="BF309">
        <f>W309</f>
        <v>4678.1087266666664</v>
      </c>
      <c r="BG309">
        <f>X309</f>
        <v>4669.7300500000001</v>
      </c>
      <c r="BH309">
        <f>Y309</f>
        <v>4669.44038</v>
      </c>
      <c r="BI309">
        <f t="shared" si="134"/>
        <v>4688.6306500000001</v>
      </c>
      <c r="BJ309">
        <f t="shared" si="135"/>
        <v>4659.2972599999994</v>
      </c>
    </row>
    <row r="310" spans="1:62" x14ac:dyDescent="0.55000000000000004">
      <c r="A310">
        <f>ALGLIB_SSA_XAUUSD!J310</f>
        <v>1775482800</v>
      </c>
      <c r="B310" t="str">
        <f>_xlfn.XLOOKUP($A310,ALGLIB_SSA_XAUUSD!$A$2:$A$1001,ALGLIB_SSA_XAUUSD!$B$2:$B$1001,"",0)</f>
        <v/>
      </c>
      <c r="C310" t="str">
        <f>_xlfn.XLOOKUP($A310,ALGLIB_SSA_XAUUSD!$A$2:$A$1001,ALGLIB_SSA_XAUUSD!$C$2:$C$1001,"",0)</f>
        <v/>
      </c>
      <c r="D310" s="1">
        <f>D302+(D314-D302)*8/12</f>
        <v>4681.8233333333328</v>
      </c>
      <c r="E310" s="1">
        <f>E302+(E314-E302)*8/12</f>
        <v>4673.3936700000004</v>
      </c>
      <c r="F310" s="1">
        <f>F302+(F314-F302)*8/12</f>
        <v>4677.7313133333337</v>
      </c>
      <c r="G310" s="1">
        <f>G302+(G314-G302)*8/12</f>
        <v>4685.1189033333339</v>
      </c>
      <c r="H310" s="1">
        <f>H302+(H314-H302)*8/12</f>
        <v>4659.813986666667</v>
      </c>
      <c r="I310" t="str">
        <f>_xlfn.XLOOKUP($A310,ALGLIB_SSA_XAUUSD!$J$2:$J$1001,ALGLIB_SSA_XAUUSD!$K$2:$K$1001,"",0)</f>
        <v>XAUUSD</v>
      </c>
      <c r="J310" t="str">
        <f>_xlfn.XLOOKUP($A310,ALGLIB_SSA_XAUUSD!$J$2:$J$1001,ALGLIB_SSA_XAUUSD!$L$2:$L$1001,"",0)</f>
        <v>M5</v>
      </c>
      <c r="K310">
        <f>_xlfn.XLOOKUP($A310,ALGLIB_SSA_XAUUSD!$J$2:$J$1001,ALGLIB_SSA_XAUUSD!$M$2:$M$1001,"",0)</f>
        <v>4665.55</v>
      </c>
      <c r="L310">
        <f>_xlfn.XLOOKUP($A310,ALGLIB_SSA_XAUUSD!$J$2:$J$1001,ALGLIB_SSA_XAUUSD!$N$2:$N$1001,"",0)</f>
        <v>4670.2642699999997</v>
      </c>
      <c r="M310">
        <f>_xlfn.XLOOKUP($A310,ALGLIB_SSA_XAUUSD!$J$2:$J$1001,ALGLIB_SSA_XAUUSD!$O$2:$O$1001,"",0)</f>
        <v>4669.8523299999997</v>
      </c>
      <c r="N310">
        <f>_xlfn.XLOOKUP($A310,ALGLIB_SSA_XAUUSD!$J$2:$J$1001,ALGLIB_SSA_XAUUSD!$P$2:$P$1001,"",0)</f>
        <v>4677.84447</v>
      </c>
      <c r="O310">
        <f>_xlfn.XLOOKUP($A310,ALGLIB_SSA_XAUUSD!$J$2:$J$1001,ALGLIB_SSA_XAUUSD!$Q$2:$Q$1001,"",0)</f>
        <v>4663.9653600000001</v>
      </c>
      <c r="R310">
        <f t="shared" si="111"/>
        <v>1775482800</v>
      </c>
      <c r="S310" t="str">
        <f t="shared" si="112"/>
        <v>XAUUSD</v>
      </c>
      <c r="T310" t="str">
        <f t="shared" si="112"/>
        <v>M5</v>
      </c>
      <c r="U310">
        <f t="shared" si="112"/>
        <v>4665.55</v>
      </c>
      <c r="V310">
        <f t="shared" si="113"/>
        <v>4673.3936700000004</v>
      </c>
      <c r="W310">
        <f t="shared" si="113"/>
        <v>4677.7313133333337</v>
      </c>
      <c r="X310">
        <f t="shared" si="114"/>
        <v>4670.2642699999997</v>
      </c>
      <c r="Y310">
        <f t="shared" si="114"/>
        <v>4669.8523299999997</v>
      </c>
      <c r="Z310">
        <f t="shared" si="115"/>
        <v>4685.1189033333339</v>
      </c>
      <c r="AA310">
        <f t="shared" si="116"/>
        <v>4677.84447</v>
      </c>
      <c r="AB310">
        <f t="shared" si="117"/>
        <v>4659.813986666667</v>
      </c>
      <c r="AC310">
        <f t="shared" si="118"/>
        <v>4663.9653600000001</v>
      </c>
      <c r="AF310">
        <f t="shared" si="123"/>
        <v>1775482800</v>
      </c>
      <c r="AG310" t="str">
        <f t="shared" si="124"/>
        <v>XAUUSD</v>
      </c>
      <c r="AH310" t="str">
        <f t="shared" si="125"/>
        <v>M5</v>
      </c>
      <c r="AI310" s="19">
        <f t="shared" si="119"/>
        <v>4665.55</v>
      </c>
      <c r="AJ310" s="19">
        <f t="shared" si="120"/>
        <v>4673.3936700000004</v>
      </c>
      <c r="AK310" s="19">
        <f t="shared" si="121"/>
        <v>4677.7313133333337</v>
      </c>
      <c r="AL310" s="19">
        <f t="shared" si="126"/>
        <v>-4.3376433333332898</v>
      </c>
      <c r="AM310" s="28" t="str">
        <f t="shared" si="122"/>
        <v>Bearish</v>
      </c>
      <c r="AN310" s="28" t="str">
        <f t="shared" si="127"/>
        <v>Bearish</v>
      </c>
      <c r="AO310">
        <f>IF(Z310&lt;&gt;"",Z310,"")</f>
        <v>4685.1189033333339</v>
      </c>
      <c r="AP310">
        <f>IF(AB310&lt;&gt;"",AB310,"")</f>
        <v>4659.813986666667</v>
      </c>
      <c r="AQ310">
        <f t="shared" si="131"/>
        <v>9</v>
      </c>
      <c r="AR310" s="16">
        <f>IF(SLOPE($AO$290:$AO$301,$AQ$290:$AQ$301)&gt;0,MIN(3,ABS(SLOPE($AO$290:$AO$301,$AQ$290:$AQ$301))),IF(SLOPE($AO$290:$AO$301,$AQ$290:$AQ$301)&lt;-0.5,-0.5,0))</f>
        <v>0</v>
      </c>
      <c r="AS310" s="16">
        <f>IF(SLOPE($AP$290:$AP$301,$AQ$290:$AQ$301)&lt;0,MAX(-3,-ABS(SLOPE($AP$290:$AP$301,$AQ$290:$AQ$301))),IF(SLOPE($AP$290:$AP$301,$AQ$290:$AQ$301)&gt;0.5,0.5,0))</f>
        <v>-0.4968550000000117</v>
      </c>
      <c r="AT310" s="22">
        <f>($AO$302+(AR310*(AQ310-1)))</f>
        <v>4688.6306500000001</v>
      </c>
      <c r="AU310" s="22">
        <f>($AP$302+(AS310*(AQ310-1)))</f>
        <v>4659.2972600000003</v>
      </c>
      <c r="AV310" s="18">
        <f>IF(AR310&gt;0,AT310+AR310,AT310)</f>
        <v>4688.6306500000001</v>
      </c>
      <c r="AW310" s="18">
        <f>IF(AS310&lt;0,AU310+AS310,AU310)</f>
        <v>4658.800405</v>
      </c>
      <c r="AY310">
        <f t="shared" si="132"/>
        <v>3.511746666666113</v>
      </c>
      <c r="AZ310">
        <f t="shared" si="133"/>
        <v>-1.0135816666670507</v>
      </c>
      <c r="BB310" s="19">
        <f t="shared" si="128"/>
        <v>1775482800</v>
      </c>
      <c r="BC310" s="19" t="str">
        <f t="shared" si="129"/>
        <v>XAUUSD</v>
      </c>
      <c r="BD310" s="19" t="str">
        <f t="shared" si="130"/>
        <v>M5</v>
      </c>
      <c r="BE310">
        <f>V310</f>
        <v>4673.3936700000004</v>
      </c>
      <c r="BF310">
        <f>W310</f>
        <v>4677.7313133333337</v>
      </c>
      <c r="BG310">
        <f>X310</f>
        <v>4670.2642699999997</v>
      </c>
      <c r="BH310">
        <f>Y310</f>
        <v>4669.8523299999997</v>
      </c>
      <c r="BI310">
        <f t="shared" si="134"/>
        <v>4688.6306500000001</v>
      </c>
      <c r="BJ310">
        <f t="shared" si="135"/>
        <v>4658.800405</v>
      </c>
    </row>
    <row r="311" spans="1:62" x14ac:dyDescent="0.55000000000000004">
      <c r="A311">
        <f>ALGLIB_SSA_XAUUSD!J311</f>
        <v>1775483100</v>
      </c>
      <c r="B311" t="str">
        <f>_xlfn.XLOOKUP($A311,ALGLIB_SSA_XAUUSD!$A$2:$A$1001,ALGLIB_SSA_XAUUSD!$B$2:$B$1001,"",0)</f>
        <v/>
      </c>
      <c r="C311" t="str">
        <f>_xlfn.XLOOKUP($A311,ALGLIB_SSA_XAUUSD!$A$2:$A$1001,ALGLIB_SSA_XAUUSD!$C$2:$C$1001,"",0)</f>
        <v/>
      </c>
      <c r="D311" s="1">
        <f>D302+(D314-D302)*9/12</f>
        <v>4682.0324999999993</v>
      </c>
      <c r="E311" s="1">
        <f>E302+(E314-E302)*9/12</f>
        <v>4672.9684299999999</v>
      </c>
      <c r="F311" s="1">
        <f>F302+(F314-F302)*9/12</f>
        <v>4677.3539000000001</v>
      </c>
      <c r="G311" s="1">
        <f>G302+(G314-G302)*9/12</f>
        <v>4684.6799350000001</v>
      </c>
      <c r="H311" s="1">
        <f>H302+(H314-H302)*9/12</f>
        <v>4659.3817225000003</v>
      </c>
      <c r="I311" t="str">
        <f>_xlfn.XLOOKUP($A311,ALGLIB_SSA_XAUUSD!$J$2:$J$1001,ALGLIB_SSA_XAUUSD!$K$2:$K$1001,"",0)</f>
        <v>XAUUSD</v>
      </c>
      <c r="J311" t="str">
        <f>_xlfn.XLOOKUP($A311,ALGLIB_SSA_XAUUSD!$J$2:$J$1001,ALGLIB_SSA_XAUUSD!$L$2:$L$1001,"",0)</f>
        <v>M5</v>
      </c>
      <c r="K311">
        <f>_xlfn.XLOOKUP($A311,ALGLIB_SSA_XAUUSD!$J$2:$J$1001,ALGLIB_SSA_XAUUSD!$M$2:$M$1001,"",0)</f>
        <v>4664.34</v>
      </c>
      <c r="L311">
        <f>_xlfn.XLOOKUP($A311,ALGLIB_SSA_XAUUSD!$J$2:$J$1001,ALGLIB_SSA_XAUUSD!$N$2:$N$1001,"",0)</f>
        <v>4670.9603299999999</v>
      </c>
      <c r="M311">
        <f>_xlfn.XLOOKUP($A311,ALGLIB_SSA_XAUUSD!$J$2:$J$1001,ALGLIB_SSA_XAUUSD!$O$2:$O$1001,"",0)</f>
        <v>4670.4063299999998</v>
      </c>
      <c r="N311">
        <f>_xlfn.XLOOKUP($A311,ALGLIB_SSA_XAUUSD!$J$2:$J$1001,ALGLIB_SSA_XAUUSD!$P$2:$P$1001,"",0)</f>
        <v>4678.9637000000002</v>
      </c>
      <c r="O311">
        <f>_xlfn.XLOOKUP($A311,ALGLIB_SSA_XAUUSD!$J$2:$J$1001,ALGLIB_SSA_XAUUSD!$Q$2:$Q$1001,"",0)</f>
        <v>4664.6325699999998</v>
      </c>
      <c r="R311">
        <f t="shared" si="111"/>
        <v>1775483100</v>
      </c>
      <c r="S311" t="str">
        <f t="shared" si="112"/>
        <v>XAUUSD</v>
      </c>
      <c r="T311" t="str">
        <f t="shared" si="112"/>
        <v>M5</v>
      </c>
      <c r="U311">
        <f t="shared" si="112"/>
        <v>4664.34</v>
      </c>
      <c r="V311">
        <f t="shared" si="113"/>
        <v>4672.9684299999999</v>
      </c>
      <c r="W311">
        <f t="shared" si="113"/>
        <v>4677.3539000000001</v>
      </c>
      <c r="X311">
        <f t="shared" si="114"/>
        <v>4670.9603299999999</v>
      </c>
      <c r="Y311">
        <f t="shared" si="114"/>
        <v>4670.4063299999998</v>
      </c>
      <c r="Z311">
        <f t="shared" si="115"/>
        <v>4684.6799350000001</v>
      </c>
      <c r="AA311">
        <f t="shared" si="116"/>
        <v>4678.9637000000002</v>
      </c>
      <c r="AB311">
        <f t="shared" si="117"/>
        <v>4659.3817225000003</v>
      </c>
      <c r="AC311">
        <f t="shared" si="118"/>
        <v>4664.6325699999998</v>
      </c>
      <c r="AF311">
        <f t="shared" si="123"/>
        <v>1775483100</v>
      </c>
      <c r="AG311" t="str">
        <f t="shared" si="124"/>
        <v>XAUUSD</v>
      </c>
      <c r="AH311" t="str">
        <f t="shared" si="125"/>
        <v>M5</v>
      </c>
      <c r="AI311" s="19">
        <f t="shared" si="119"/>
        <v>4664.34</v>
      </c>
      <c r="AJ311" s="19">
        <f t="shared" si="120"/>
        <v>4672.9684299999999</v>
      </c>
      <c r="AK311" s="19">
        <f t="shared" si="121"/>
        <v>4677.3539000000001</v>
      </c>
      <c r="AL311" s="19">
        <f t="shared" si="126"/>
        <v>-4.3854700000001685</v>
      </c>
      <c r="AM311" s="28" t="str">
        <f t="shared" si="122"/>
        <v>Bearish</v>
      </c>
      <c r="AN311" s="28" t="str">
        <f t="shared" si="127"/>
        <v>Bearish</v>
      </c>
      <c r="AO311">
        <f>IF(Z311&lt;&gt;"",Z311,"")</f>
        <v>4684.6799350000001</v>
      </c>
      <c r="AP311">
        <f>IF(AB311&lt;&gt;"",AB311,"")</f>
        <v>4659.3817225000003</v>
      </c>
      <c r="AQ311">
        <f t="shared" si="131"/>
        <v>10</v>
      </c>
      <c r="AR311" s="16">
        <f>IF(SLOPE($AO$290:$AO$301,$AQ$290:$AQ$301)&gt;0,MIN(3,ABS(SLOPE($AO$290:$AO$301,$AQ$290:$AQ$301))),IF(SLOPE($AO$290:$AO$301,$AQ$290:$AQ$301)&lt;-0.5,-0.5,0))</f>
        <v>0</v>
      </c>
      <c r="AS311" s="16">
        <f>IF(SLOPE($AP$290:$AP$301,$AQ$290:$AQ$301)&lt;0,MAX(-3,-ABS(SLOPE($AP$290:$AP$301,$AQ$290:$AQ$301))),IF(SLOPE($AP$290:$AP$301,$AQ$290:$AQ$301)&gt;0.5,0.5,0))</f>
        <v>-0.4968550000000117</v>
      </c>
      <c r="AT311" s="22">
        <f>($AO$302+(AR311*(AQ311-1)))</f>
        <v>4688.6306500000001</v>
      </c>
      <c r="AU311" s="22">
        <f>($AP$302+(AS311*(AQ311-1)))</f>
        <v>4658.800405</v>
      </c>
      <c r="AV311" s="18">
        <f>IF(AR311&gt;0,AT311+AR311,AT311)</f>
        <v>4688.6306500000001</v>
      </c>
      <c r="AW311" s="18">
        <f>IF(AS311&lt;0,AU311+AS311,AU311)</f>
        <v>4658.3035499999996</v>
      </c>
      <c r="AY311">
        <f t="shared" si="132"/>
        <v>3.9507149999999456</v>
      </c>
      <c r="AZ311">
        <f t="shared" si="133"/>
        <v>-1.078172500000619</v>
      </c>
      <c r="BB311" s="19">
        <f t="shared" si="128"/>
        <v>1775483100</v>
      </c>
      <c r="BC311" s="19" t="str">
        <f t="shared" si="129"/>
        <v>XAUUSD</v>
      </c>
      <c r="BD311" s="19" t="str">
        <f t="shared" si="130"/>
        <v>M5</v>
      </c>
      <c r="BE311">
        <f>V311</f>
        <v>4672.9684299999999</v>
      </c>
      <c r="BF311">
        <f>W311</f>
        <v>4677.3539000000001</v>
      </c>
      <c r="BG311">
        <f>X311</f>
        <v>4670.9603299999999</v>
      </c>
      <c r="BH311">
        <f>Y311</f>
        <v>4670.4063299999998</v>
      </c>
      <c r="BI311">
        <f t="shared" si="134"/>
        <v>4688.6306500000001</v>
      </c>
      <c r="BJ311">
        <f t="shared" si="135"/>
        <v>4658.3035499999996</v>
      </c>
    </row>
    <row r="312" spans="1:62" x14ac:dyDescent="0.55000000000000004">
      <c r="A312">
        <f>ALGLIB_SSA_XAUUSD!J312</f>
        <v>1775483400</v>
      </c>
      <c r="B312" t="str">
        <f>_xlfn.XLOOKUP($A312,ALGLIB_SSA_XAUUSD!$A$2:$A$1001,ALGLIB_SSA_XAUUSD!$B$2:$B$1001,"",0)</f>
        <v/>
      </c>
      <c r="C312" t="str">
        <f>_xlfn.XLOOKUP($A312,ALGLIB_SSA_XAUUSD!$A$2:$A$1001,ALGLIB_SSA_XAUUSD!$C$2:$C$1001,"",0)</f>
        <v/>
      </c>
      <c r="D312" s="1">
        <f>D302+(D314-D302)*10/12</f>
        <v>4682.2416666666668</v>
      </c>
      <c r="E312" s="1">
        <f>E302+(E314-E302)*10/12</f>
        <v>4672.5431900000003</v>
      </c>
      <c r="F312" s="1">
        <f>F302+(F314-F302)*10/12</f>
        <v>4676.9764866666665</v>
      </c>
      <c r="G312" s="1">
        <f>G302+(G314-G302)*10/12</f>
        <v>4684.2409666666672</v>
      </c>
      <c r="H312" s="1">
        <f>H302+(H314-H302)*10/12</f>
        <v>4658.9494583333335</v>
      </c>
      <c r="I312" t="str">
        <f>_xlfn.XLOOKUP($A312,ALGLIB_SSA_XAUUSD!$J$2:$J$1001,ALGLIB_SSA_XAUUSD!$K$2:$K$1001,"",0)</f>
        <v>XAUUSD</v>
      </c>
      <c r="J312" t="str">
        <f>_xlfn.XLOOKUP($A312,ALGLIB_SSA_XAUUSD!$J$2:$J$1001,ALGLIB_SSA_XAUUSD!$L$2:$L$1001,"",0)</f>
        <v>M5</v>
      </c>
      <c r="K312">
        <f>_xlfn.XLOOKUP($A312,ALGLIB_SSA_XAUUSD!$J$2:$J$1001,ALGLIB_SSA_XAUUSD!$M$2:$M$1001,"",0)</f>
        <v>4679.01</v>
      </c>
      <c r="L312">
        <f>_xlfn.XLOOKUP($A312,ALGLIB_SSA_XAUUSD!$J$2:$J$1001,ALGLIB_SSA_XAUUSD!$N$2:$N$1001,"",0)</f>
        <v>4671.9072800000004</v>
      </c>
      <c r="M312">
        <f>_xlfn.XLOOKUP($A312,ALGLIB_SSA_XAUUSD!$J$2:$J$1001,ALGLIB_SSA_XAUUSD!$O$2:$O$1001,"",0)</f>
        <v>4671.1567999999997</v>
      </c>
      <c r="N312">
        <f>_xlfn.XLOOKUP($A312,ALGLIB_SSA_XAUUSD!$J$2:$J$1001,ALGLIB_SSA_XAUUSD!$P$2:$P$1001,"",0)</f>
        <v>4679.6675699999996</v>
      </c>
      <c r="O312">
        <f>_xlfn.XLOOKUP($A312,ALGLIB_SSA_XAUUSD!$J$2:$J$1001,ALGLIB_SSA_XAUUSD!$Q$2:$Q$1001,"",0)</f>
        <v>4665.3720199999998</v>
      </c>
      <c r="R312">
        <f t="shared" si="111"/>
        <v>1775483400</v>
      </c>
      <c r="S312" t="str">
        <f t="shared" si="112"/>
        <v>XAUUSD</v>
      </c>
      <c r="T312" t="str">
        <f t="shared" si="112"/>
        <v>M5</v>
      </c>
      <c r="U312">
        <f t="shared" si="112"/>
        <v>4679.01</v>
      </c>
      <c r="V312">
        <f t="shared" si="113"/>
        <v>4672.5431900000003</v>
      </c>
      <c r="W312">
        <f t="shared" si="113"/>
        <v>4676.9764866666665</v>
      </c>
      <c r="X312">
        <f t="shared" si="114"/>
        <v>4671.9072800000004</v>
      </c>
      <c r="Y312">
        <f t="shared" si="114"/>
        <v>4671.1567999999997</v>
      </c>
      <c r="Z312">
        <f t="shared" si="115"/>
        <v>4684.2409666666672</v>
      </c>
      <c r="AA312">
        <f t="shared" si="116"/>
        <v>4679.6675699999996</v>
      </c>
      <c r="AB312">
        <f t="shared" si="117"/>
        <v>4658.9494583333335</v>
      </c>
      <c r="AC312">
        <f t="shared" si="118"/>
        <v>4665.3720199999998</v>
      </c>
      <c r="AF312">
        <f t="shared" si="123"/>
        <v>1775483400</v>
      </c>
      <c r="AG312" t="str">
        <f t="shared" si="124"/>
        <v>XAUUSD</v>
      </c>
      <c r="AH312" t="str">
        <f t="shared" si="125"/>
        <v>M5</v>
      </c>
      <c r="AI312" s="19">
        <f t="shared" si="119"/>
        <v>4679.01</v>
      </c>
      <c r="AJ312" s="19">
        <f t="shared" si="120"/>
        <v>4672.5431900000003</v>
      </c>
      <c r="AK312" s="19">
        <f t="shared" si="121"/>
        <v>4676.9764866666665</v>
      </c>
      <c r="AL312" s="19">
        <f t="shared" si="126"/>
        <v>-4.4332966666661378</v>
      </c>
      <c r="AM312" s="28" t="str">
        <f t="shared" si="122"/>
        <v>Bearish</v>
      </c>
      <c r="AN312" s="28" t="str">
        <f t="shared" si="127"/>
        <v>Bearish</v>
      </c>
      <c r="AO312">
        <f>IF(Z312&lt;&gt;"",Z312,"")</f>
        <v>4684.2409666666672</v>
      </c>
      <c r="AP312">
        <f>IF(AB312&lt;&gt;"",AB312,"")</f>
        <v>4658.9494583333335</v>
      </c>
      <c r="AQ312">
        <f t="shared" si="131"/>
        <v>11</v>
      </c>
      <c r="AR312" s="16">
        <f>IF(SLOPE($AO$290:$AO$301,$AQ$290:$AQ$301)&gt;0,MIN(3,ABS(SLOPE($AO$290:$AO$301,$AQ$290:$AQ$301))),IF(SLOPE($AO$290:$AO$301,$AQ$290:$AQ$301)&lt;-0.5,-0.5,0))</f>
        <v>0</v>
      </c>
      <c r="AS312" s="16">
        <f>IF(SLOPE($AP$290:$AP$301,$AQ$290:$AQ$301)&lt;0,MAX(-3,-ABS(SLOPE($AP$290:$AP$301,$AQ$290:$AQ$301))),IF(SLOPE($AP$290:$AP$301,$AQ$290:$AQ$301)&gt;0.5,0.5,0))</f>
        <v>-0.4968550000000117</v>
      </c>
      <c r="AT312" s="22">
        <f>($AO$302+(AR312*(AQ312-1)))</f>
        <v>4688.6306500000001</v>
      </c>
      <c r="AU312" s="22">
        <f>($AP$302+(AS312*(AQ312-1)))</f>
        <v>4658.3035499999996</v>
      </c>
      <c r="AV312" s="18">
        <f>IF(AR312&gt;0,AT312+AR312,AT312)</f>
        <v>4688.6306500000001</v>
      </c>
      <c r="AW312" s="18">
        <f>IF(AS312&lt;0,AU312+AS312,AU312)</f>
        <v>4657.8066949999993</v>
      </c>
      <c r="AY312">
        <f t="shared" si="132"/>
        <v>4.3896833333328686</v>
      </c>
      <c r="AZ312">
        <f t="shared" si="133"/>
        <v>-1.1427633333341873</v>
      </c>
      <c r="BB312" s="19">
        <f t="shared" si="128"/>
        <v>1775483400</v>
      </c>
      <c r="BC312" s="19" t="str">
        <f t="shared" si="129"/>
        <v>XAUUSD</v>
      </c>
      <c r="BD312" s="19" t="str">
        <f t="shared" si="130"/>
        <v>M5</v>
      </c>
      <c r="BE312">
        <f>V312</f>
        <v>4672.5431900000003</v>
      </c>
      <c r="BF312">
        <f>W312</f>
        <v>4676.9764866666665</v>
      </c>
      <c r="BG312">
        <f>X312</f>
        <v>4671.9072800000004</v>
      </c>
      <c r="BH312">
        <f>Y312</f>
        <v>4671.1567999999997</v>
      </c>
      <c r="BI312">
        <f t="shared" si="134"/>
        <v>4688.6306500000001</v>
      </c>
      <c r="BJ312">
        <f t="shared" si="135"/>
        <v>4657.8066949999993</v>
      </c>
    </row>
    <row r="313" spans="1:62" x14ac:dyDescent="0.55000000000000004">
      <c r="A313">
        <f>ALGLIB_SSA_XAUUSD!J313</f>
        <v>1775483700</v>
      </c>
      <c r="B313" t="str">
        <f>_xlfn.XLOOKUP($A313,ALGLIB_SSA_XAUUSD!$A$2:$A$1001,ALGLIB_SSA_XAUUSD!$B$2:$B$1001,"",0)</f>
        <v/>
      </c>
      <c r="C313" t="str">
        <f>_xlfn.XLOOKUP($A313,ALGLIB_SSA_XAUUSD!$A$2:$A$1001,ALGLIB_SSA_XAUUSD!$C$2:$C$1001,"",0)</f>
        <v/>
      </c>
      <c r="D313" s="1">
        <f>D302+(D314-D302)*11/12</f>
        <v>4682.4508333333333</v>
      </c>
      <c r="E313" s="1">
        <f>E302+(E314-E302)*11/12</f>
        <v>4672.1179499999998</v>
      </c>
      <c r="F313" s="1">
        <f>F302+(F314-F302)*11/12</f>
        <v>4676.5990733333338</v>
      </c>
      <c r="G313" s="1">
        <f>G302+(G314-G302)*11/12</f>
        <v>4683.8019983333334</v>
      </c>
      <c r="H313" s="1">
        <f>H302+(H314-H302)*11/12</f>
        <v>4658.5171941666667</v>
      </c>
      <c r="I313" t="str">
        <f>_xlfn.XLOOKUP($A313,ALGLIB_SSA_XAUUSD!$J$2:$J$1001,ALGLIB_SSA_XAUUSD!$K$2:$K$1001,"",0)</f>
        <v>XAUUSD</v>
      </c>
      <c r="J313" t="str">
        <f>_xlfn.XLOOKUP($A313,ALGLIB_SSA_XAUUSD!$J$2:$J$1001,ALGLIB_SSA_XAUUSD!$L$2:$L$1001,"",0)</f>
        <v>M5</v>
      </c>
      <c r="K313">
        <f>_xlfn.XLOOKUP($A313,ALGLIB_SSA_XAUUSD!$J$2:$J$1001,ALGLIB_SSA_XAUUSD!$M$2:$M$1001,"",0)</f>
        <v>4680.1499999999996</v>
      </c>
      <c r="L313">
        <f>_xlfn.XLOOKUP($A313,ALGLIB_SSA_XAUUSD!$J$2:$J$1001,ALGLIB_SSA_XAUUSD!$N$2:$N$1001,"",0)</f>
        <v>4672.8588900000004</v>
      </c>
      <c r="M313">
        <f>_xlfn.XLOOKUP($A313,ALGLIB_SSA_XAUUSD!$J$2:$J$1001,ALGLIB_SSA_XAUUSD!$O$2:$O$1001,"",0)</f>
        <v>4672.0078400000002</v>
      </c>
      <c r="N313">
        <f>_xlfn.XLOOKUP($A313,ALGLIB_SSA_XAUUSD!$J$2:$J$1001,ALGLIB_SSA_XAUUSD!$P$2:$P$1001,"",0)</f>
        <v>4679.9970700000003</v>
      </c>
      <c r="O313">
        <f>_xlfn.XLOOKUP($A313,ALGLIB_SSA_XAUUSD!$J$2:$J$1001,ALGLIB_SSA_XAUUSD!$Q$2:$Q$1001,"",0)</f>
        <v>4666.2259199999999</v>
      </c>
      <c r="R313">
        <f t="shared" si="111"/>
        <v>1775483700</v>
      </c>
      <c r="S313" t="str">
        <f t="shared" si="112"/>
        <v>XAUUSD</v>
      </c>
      <c r="T313" t="str">
        <f t="shared" si="112"/>
        <v>M5</v>
      </c>
      <c r="U313">
        <f t="shared" si="112"/>
        <v>4680.1499999999996</v>
      </c>
      <c r="V313">
        <f t="shared" si="113"/>
        <v>4672.1179499999998</v>
      </c>
      <c r="W313">
        <f t="shared" si="113"/>
        <v>4676.5990733333338</v>
      </c>
      <c r="X313">
        <f t="shared" si="114"/>
        <v>4672.8588900000004</v>
      </c>
      <c r="Y313">
        <f t="shared" si="114"/>
        <v>4672.0078400000002</v>
      </c>
      <c r="Z313">
        <f t="shared" si="115"/>
        <v>4683.8019983333334</v>
      </c>
      <c r="AA313">
        <f t="shared" si="116"/>
        <v>4679.9970700000003</v>
      </c>
      <c r="AB313">
        <f t="shared" si="117"/>
        <v>4658.5171941666667</v>
      </c>
      <c r="AC313">
        <f t="shared" si="118"/>
        <v>4666.2259199999999</v>
      </c>
      <c r="AF313">
        <f t="shared" si="123"/>
        <v>1775483700</v>
      </c>
      <c r="AG313" t="str">
        <f t="shared" si="124"/>
        <v>XAUUSD</v>
      </c>
      <c r="AH313" t="str">
        <f t="shared" si="125"/>
        <v>M5</v>
      </c>
      <c r="AI313" s="19">
        <f t="shared" si="119"/>
        <v>4680.1499999999996</v>
      </c>
      <c r="AJ313" s="19">
        <f t="shared" si="120"/>
        <v>4672.1179499999998</v>
      </c>
      <c r="AK313" s="19">
        <f t="shared" si="121"/>
        <v>4676.5990733333338</v>
      </c>
      <c r="AL313" s="19">
        <f t="shared" si="126"/>
        <v>-4.481123333333926</v>
      </c>
      <c r="AM313" s="28" t="str">
        <f t="shared" si="122"/>
        <v>Bearish</v>
      </c>
      <c r="AN313" s="28" t="str">
        <f t="shared" si="127"/>
        <v>Bearish</v>
      </c>
      <c r="AO313">
        <f>IF(Z313&lt;&gt;"",Z313,"")</f>
        <v>4683.8019983333334</v>
      </c>
      <c r="AP313">
        <f>IF(AB313&lt;&gt;"",AB313,"")</f>
        <v>4658.5171941666667</v>
      </c>
      <c r="AQ313">
        <f t="shared" si="131"/>
        <v>12</v>
      </c>
      <c r="AR313" s="16">
        <f>IF(SLOPE($AO$290:$AO$301,$AQ$290:$AQ$301)&gt;0,MIN(3,ABS(SLOPE($AO$290:$AO$301,$AQ$290:$AQ$301))),IF(SLOPE($AO$290:$AO$301,$AQ$290:$AQ$301)&lt;-0.5,-0.5,0))</f>
        <v>0</v>
      </c>
      <c r="AS313" s="16">
        <f>IF(SLOPE($AP$290:$AP$301,$AQ$290:$AQ$301)&lt;0,MAX(-3,-ABS(SLOPE($AP$290:$AP$301,$AQ$290:$AQ$301))),IF(SLOPE($AP$290:$AP$301,$AQ$290:$AQ$301)&gt;0.5,0.5,0))</f>
        <v>-0.4968550000000117</v>
      </c>
      <c r="AT313" s="22">
        <f>($AO$302+(AR313*(AQ313-1)))</f>
        <v>4688.6306500000001</v>
      </c>
      <c r="AU313" s="22">
        <f>($AP$302+(AS313*(AQ313-1)))</f>
        <v>4657.8066950000002</v>
      </c>
      <c r="AV313" s="18">
        <f>IF(AR313&gt;0,AT313+AR313,AT313)</f>
        <v>4688.6306500000001</v>
      </c>
      <c r="AW313" s="18">
        <f>IF(AS313&lt;0,AU313+AS313,AU313)</f>
        <v>4657.3098399999999</v>
      </c>
      <c r="AY313">
        <f t="shared" si="132"/>
        <v>4.8286516666667012</v>
      </c>
      <c r="AZ313">
        <f t="shared" si="133"/>
        <v>-1.2073541666668461</v>
      </c>
      <c r="BB313" s="19">
        <f t="shared" si="128"/>
        <v>1775483700</v>
      </c>
      <c r="BC313" s="19" t="str">
        <f t="shared" si="129"/>
        <v>XAUUSD</v>
      </c>
      <c r="BD313" s="19" t="str">
        <f t="shared" si="130"/>
        <v>M5</v>
      </c>
      <c r="BE313">
        <f>V313</f>
        <v>4672.1179499999998</v>
      </c>
      <c r="BF313">
        <f>W313</f>
        <v>4676.5990733333338</v>
      </c>
      <c r="BG313">
        <f>X313</f>
        <v>4672.8588900000004</v>
      </c>
      <c r="BH313">
        <f>Y313</f>
        <v>4672.0078400000002</v>
      </c>
      <c r="BI313">
        <f t="shared" si="134"/>
        <v>4688.6306500000001</v>
      </c>
      <c r="BJ313">
        <f t="shared" si="135"/>
        <v>4657.3098399999999</v>
      </c>
    </row>
    <row r="314" spans="1:62" x14ac:dyDescent="0.55000000000000004">
      <c r="A314">
        <f>ALGLIB_SSA_XAUUSD!J314</f>
        <v>1775484000</v>
      </c>
      <c r="B314" t="str">
        <f>_xlfn.XLOOKUP($A314,ALGLIB_SSA_XAUUSD!$A$2:$A$1001,ALGLIB_SSA_XAUUSD!$B$2:$B$1001,"",0)</f>
        <v>XAUUSD</v>
      </c>
      <c r="C314" t="str">
        <f>_xlfn.XLOOKUP($A314,ALGLIB_SSA_XAUUSD!$A$2:$A$1001,ALGLIB_SSA_XAUUSD!$C$2:$C$1001,"",0)</f>
        <v>H1</v>
      </c>
      <c r="D314" s="2">
        <f>_xlfn.XLOOKUP($A314,ALGLIB_SSA_XAUUSD!$A$2:$A$1001,ALGLIB_SSA_XAUUSD!$D$2:$D$1001,"",0)</f>
        <v>4682.66</v>
      </c>
      <c r="E314" s="2">
        <f>_xlfn.XLOOKUP($A314,ALGLIB_SSA_XAUUSD!$A$2:$A$1001,ALGLIB_SSA_XAUUSD!$E$2:$E$1001,"",0)</f>
        <v>4671.6927100000003</v>
      </c>
      <c r="F314" s="2">
        <f>_xlfn.XLOOKUP($A314,ALGLIB_SSA_XAUUSD!$A$2:$A$1001,ALGLIB_SSA_XAUUSD!$F$2:$F$1001,"",0)</f>
        <v>4676.2216600000002</v>
      </c>
      <c r="G314" s="2">
        <f>_xlfn.XLOOKUP($A314,ALGLIB_SSA_XAUUSD!$A$2:$A$1001,ALGLIB_SSA_XAUUSD!$G$2:$G$1001,"",0)</f>
        <v>4683.3630300000004</v>
      </c>
      <c r="H314" s="2">
        <f>_xlfn.XLOOKUP($A314,ALGLIB_SSA_XAUUSD!$A$2:$A$1001,ALGLIB_SSA_XAUUSD!$H$2:$H$1001,"",0)</f>
        <v>4658.08493</v>
      </c>
      <c r="I314" t="str">
        <f>_xlfn.XLOOKUP($A314,ALGLIB_SSA_XAUUSD!$J$2:$J$1001,ALGLIB_SSA_XAUUSD!$K$2:$K$1001,"",0)</f>
        <v>XAUUSD</v>
      </c>
      <c r="J314" t="str">
        <f>_xlfn.XLOOKUP($A314,ALGLIB_SSA_XAUUSD!$J$2:$J$1001,ALGLIB_SSA_XAUUSD!$L$2:$L$1001,"",0)</f>
        <v>M5</v>
      </c>
      <c r="K314">
        <f>_xlfn.XLOOKUP($A314,ALGLIB_SSA_XAUUSD!$J$2:$J$1001,ALGLIB_SSA_XAUUSD!$M$2:$M$1001,"",0)</f>
        <v>4669.78</v>
      </c>
      <c r="L314">
        <f>_xlfn.XLOOKUP($A314,ALGLIB_SSA_XAUUSD!$J$2:$J$1001,ALGLIB_SSA_XAUUSD!$N$2:$N$1001,"",0)</f>
        <v>4673.9619700000003</v>
      </c>
      <c r="M314">
        <f>_xlfn.XLOOKUP($A314,ALGLIB_SSA_XAUUSD!$J$2:$J$1001,ALGLIB_SSA_XAUUSD!$O$2:$O$1001,"",0)</f>
        <v>4672.9849100000001</v>
      </c>
      <c r="N314">
        <f>_xlfn.XLOOKUP($A314,ALGLIB_SSA_XAUUSD!$J$2:$J$1001,ALGLIB_SSA_XAUUSD!$P$2:$P$1001,"",0)</f>
        <v>4680.1854800000001</v>
      </c>
      <c r="O314">
        <f>_xlfn.XLOOKUP($A314,ALGLIB_SSA_XAUUSD!$J$2:$J$1001,ALGLIB_SSA_XAUUSD!$Q$2:$Q$1001,"",0)</f>
        <v>4667.0820599999997</v>
      </c>
      <c r="R314">
        <f t="shared" si="111"/>
        <v>1775484000</v>
      </c>
      <c r="S314" t="str">
        <f t="shared" si="112"/>
        <v>XAUUSD</v>
      </c>
      <c r="T314" t="str">
        <f t="shared" si="112"/>
        <v>M5</v>
      </c>
      <c r="U314">
        <f t="shared" si="112"/>
        <v>4669.78</v>
      </c>
      <c r="V314">
        <f t="shared" si="113"/>
        <v>4671.6927100000003</v>
      </c>
      <c r="W314">
        <f t="shared" si="113"/>
        <v>4676.2216600000002</v>
      </c>
      <c r="X314">
        <f t="shared" si="114"/>
        <v>4673.9619700000003</v>
      </c>
      <c r="Y314">
        <f t="shared" si="114"/>
        <v>4672.9849100000001</v>
      </c>
      <c r="Z314">
        <f t="shared" si="115"/>
        <v>4683.3630300000004</v>
      </c>
      <c r="AA314">
        <f t="shared" si="116"/>
        <v>4680.1854800000001</v>
      </c>
      <c r="AB314">
        <f t="shared" si="117"/>
        <v>4658.08493</v>
      </c>
      <c r="AC314">
        <f t="shared" si="118"/>
        <v>4667.0820599999997</v>
      </c>
      <c r="AF314">
        <f t="shared" si="123"/>
        <v>1775484000</v>
      </c>
      <c r="AG314" t="str">
        <f t="shared" si="124"/>
        <v>XAUUSD</v>
      </c>
      <c r="AH314" t="str">
        <f t="shared" si="125"/>
        <v>M5</v>
      </c>
      <c r="AI314" s="19">
        <f t="shared" si="119"/>
        <v>4669.78</v>
      </c>
      <c r="AJ314" s="19">
        <f t="shared" si="120"/>
        <v>4671.6927100000003</v>
      </c>
      <c r="AK314" s="19">
        <f t="shared" si="121"/>
        <v>4676.2216600000002</v>
      </c>
      <c r="AL314" s="19">
        <f t="shared" si="126"/>
        <v>-4.5289499999998952</v>
      </c>
      <c r="AM314" s="28" t="str">
        <f t="shared" si="122"/>
        <v>Bearish</v>
      </c>
      <c r="AN314" s="28" t="str">
        <f t="shared" si="127"/>
        <v>Bearish</v>
      </c>
      <c r="AO314">
        <f>IF(Z314&lt;&gt;"",Z314,"")</f>
        <v>4683.3630300000004</v>
      </c>
      <c r="AP314">
        <f>IF(AB314&lt;&gt;"",AB314,"")</f>
        <v>4658.08493</v>
      </c>
      <c r="AQ314">
        <f t="shared" si="131"/>
        <v>1</v>
      </c>
      <c r="AR314" s="17">
        <f>IF(SLOPE($AO$302:$AO$313,$AQ$302:$AQ$313)&gt;0,MIN(3,ABS(SLOPE($AO$302:$AO$313,$AQ$302:$AQ$313))),IF(SLOPE($AO$302:$AO$313,$AQ$302:$AQ$313)&lt;-0.5,-0.5,0))</f>
        <v>0</v>
      </c>
      <c r="AS314" s="17">
        <f>IF(SLOPE($AP$302:$AP$313,$AQ$302:$AQ$313)&lt;0,MAX(-3,-ABS(SLOPE($AP$302:$AP$313,$AQ$302:$AQ$313))),IF(SLOPE($AP$302:$AP$313,$AQ$302:$AQ$313)&gt;0.5,0.5,0))</f>
        <v>-0.43226416666664375</v>
      </c>
      <c r="AT314" s="10">
        <f>($AO$314+(AR314*(AQ314-1)))</f>
        <v>4683.3630300000004</v>
      </c>
      <c r="AU314" s="10">
        <f>($AP$314+(AS314*(AQ314-1)))</f>
        <v>4658.08493</v>
      </c>
      <c r="AV314" s="18">
        <f>IF(AR314&gt;0,AT314+AR314,AT314)</f>
        <v>4683.3630300000004</v>
      </c>
      <c r="AW314" s="18">
        <f>IF(AS314&lt;0,AU314+AS314,AU314)</f>
        <v>4657.6526658333332</v>
      </c>
      <c r="AY314">
        <f t="shared" si="132"/>
        <v>0</v>
      </c>
      <c r="AZ314">
        <f t="shared" si="133"/>
        <v>-0.43226416666675505</v>
      </c>
      <c r="BB314" s="19">
        <f t="shared" si="128"/>
        <v>1775484000</v>
      </c>
      <c r="BC314" s="19" t="str">
        <f t="shared" si="129"/>
        <v>XAUUSD</v>
      </c>
      <c r="BD314" s="19" t="str">
        <f t="shared" si="130"/>
        <v>M5</v>
      </c>
      <c r="BE314">
        <f>V314</f>
        <v>4671.6927100000003</v>
      </c>
      <c r="BF314">
        <f>W314</f>
        <v>4676.2216600000002</v>
      </c>
      <c r="BG314">
        <f>X314</f>
        <v>4673.9619700000003</v>
      </c>
      <c r="BH314">
        <f>Y314</f>
        <v>4672.9849100000001</v>
      </c>
      <c r="BI314">
        <f t="shared" si="134"/>
        <v>4683.3630300000004</v>
      </c>
      <c r="BJ314">
        <f t="shared" si="135"/>
        <v>4657.6526658333332</v>
      </c>
    </row>
    <row r="315" spans="1:62" x14ac:dyDescent="0.55000000000000004">
      <c r="A315">
        <f>ALGLIB_SSA_XAUUSD!J315</f>
        <v>1775484300</v>
      </c>
      <c r="B315" t="str">
        <f>_xlfn.XLOOKUP($A315,ALGLIB_SSA_XAUUSD!$A$2:$A$1001,ALGLIB_SSA_XAUUSD!$B$2:$B$1001,"",0)</f>
        <v/>
      </c>
      <c r="C315" t="str">
        <f>_xlfn.XLOOKUP($A315,ALGLIB_SSA_XAUUSD!$A$2:$A$1001,ALGLIB_SSA_XAUUSD!$C$2:$C$1001,"",0)</f>
        <v/>
      </c>
      <c r="D315" s="1">
        <f>D314+(D326-D314)*1/12</f>
        <v>4681.4483333333328</v>
      </c>
      <c r="E315" s="1">
        <f>E314+(E326-E314)*1/12</f>
        <v>4671.2852291666668</v>
      </c>
      <c r="F315" s="1">
        <f>F314+(F326-F314)*1/12</f>
        <v>4675.8292133333334</v>
      </c>
      <c r="G315" s="1">
        <f>G314+(G326-G314)*1/12</f>
        <v>4682.9009108333339</v>
      </c>
      <c r="H315" s="1">
        <f>H314+(H326-H314)*1/12</f>
        <v>4657.7623533333335</v>
      </c>
      <c r="I315" t="str">
        <f>_xlfn.XLOOKUP($A315,ALGLIB_SSA_XAUUSD!$J$2:$J$1001,ALGLIB_SSA_XAUUSD!$K$2:$K$1001,"",0)</f>
        <v>XAUUSD</v>
      </c>
      <c r="J315" t="str">
        <f>_xlfn.XLOOKUP($A315,ALGLIB_SSA_XAUUSD!$J$2:$J$1001,ALGLIB_SSA_XAUUSD!$L$2:$L$1001,"",0)</f>
        <v>M5</v>
      </c>
      <c r="K315">
        <f>_xlfn.XLOOKUP($A315,ALGLIB_SSA_XAUUSD!$J$2:$J$1001,ALGLIB_SSA_XAUUSD!$M$2:$M$1001,"",0)</f>
        <v>4670.99</v>
      </c>
      <c r="L315">
        <f>_xlfn.XLOOKUP($A315,ALGLIB_SSA_XAUUSD!$J$2:$J$1001,ALGLIB_SSA_XAUUSD!$N$2:$N$1001,"",0)</f>
        <v>4675.6383599999999</v>
      </c>
      <c r="M315">
        <f>_xlfn.XLOOKUP($A315,ALGLIB_SSA_XAUUSD!$J$2:$J$1001,ALGLIB_SSA_XAUUSD!$O$2:$O$1001,"",0)</f>
        <v>4674.3116300000002</v>
      </c>
      <c r="N315">
        <f>_xlfn.XLOOKUP($A315,ALGLIB_SSA_XAUUSD!$J$2:$J$1001,ALGLIB_SSA_XAUUSD!$P$2:$P$1001,"",0)</f>
        <v>4680.3590100000001</v>
      </c>
      <c r="O315">
        <f>_xlfn.XLOOKUP($A315,ALGLIB_SSA_XAUUSD!$J$2:$J$1001,ALGLIB_SSA_XAUUSD!$Q$2:$Q$1001,"",0)</f>
        <v>4668.3067600000004</v>
      </c>
      <c r="R315">
        <f t="shared" si="111"/>
        <v>1775484300</v>
      </c>
      <c r="S315" t="str">
        <f t="shared" si="112"/>
        <v>XAUUSD</v>
      </c>
      <c r="T315" t="str">
        <f t="shared" si="112"/>
        <v>M5</v>
      </c>
      <c r="U315">
        <f t="shared" si="112"/>
        <v>4670.99</v>
      </c>
      <c r="V315">
        <f t="shared" si="113"/>
        <v>4671.2852291666668</v>
      </c>
      <c r="W315">
        <f t="shared" si="113"/>
        <v>4675.8292133333334</v>
      </c>
      <c r="X315">
        <f t="shared" si="114"/>
        <v>4675.6383599999999</v>
      </c>
      <c r="Y315">
        <f t="shared" si="114"/>
        <v>4674.3116300000002</v>
      </c>
      <c r="Z315">
        <f t="shared" si="115"/>
        <v>4682.9009108333339</v>
      </c>
      <c r="AA315">
        <f t="shared" si="116"/>
        <v>4680.3590100000001</v>
      </c>
      <c r="AB315">
        <f t="shared" si="117"/>
        <v>4657.7623533333335</v>
      </c>
      <c r="AC315">
        <f t="shared" si="118"/>
        <v>4668.3067600000004</v>
      </c>
      <c r="AF315">
        <f t="shared" si="123"/>
        <v>1775484300</v>
      </c>
      <c r="AG315" t="str">
        <f t="shared" si="124"/>
        <v>XAUUSD</v>
      </c>
      <c r="AH315" t="str">
        <f t="shared" si="125"/>
        <v>M5</v>
      </c>
      <c r="AI315" s="19">
        <f t="shared" si="119"/>
        <v>4670.99</v>
      </c>
      <c r="AJ315" s="19">
        <f t="shared" si="120"/>
        <v>4671.2852291666668</v>
      </c>
      <c r="AK315" s="19">
        <f t="shared" si="121"/>
        <v>4675.8292133333334</v>
      </c>
      <c r="AL315" s="19">
        <f t="shared" si="126"/>
        <v>-4.5439841666666325</v>
      </c>
      <c r="AM315" s="28" t="str">
        <f t="shared" si="122"/>
        <v>Bearish</v>
      </c>
      <c r="AN315" s="28" t="str">
        <f t="shared" si="127"/>
        <v>Bearish</v>
      </c>
      <c r="AO315">
        <f>IF(Z315&lt;&gt;"",Z315,"")</f>
        <v>4682.9009108333339</v>
      </c>
      <c r="AP315">
        <f>IF(AB315&lt;&gt;"",AB315,"")</f>
        <v>4657.7623533333335</v>
      </c>
      <c r="AQ315">
        <f t="shared" si="131"/>
        <v>2</v>
      </c>
      <c r="AR315" s="16">
        <f>IF(SLOPE($AO$302:$AO$313,$AQ$302:$AQ$313)&gt;0,MIN(3,ABS(SLOPE($AO$302:$AO$313,$AQ$302:$AQ$313))),IF(SLOPE($AO$302:$AO$313,$AQ$302:$AQ$313)&lt;-0.5,-0.5,0))</f>
        <v>0</v>
      </c>
      <c r="AS315" s="16">
        <f>IF(SLOPE($AP$302:$AP$313,$AQ$302:$AQ$313)&lt;0,MAX(-3,-ABS(SLOPE($AP$302:$AP$313,$AQ$302:$AQ$313))),IF(SLOPE($AP$302:$AP$313,$AQ$302:$AQ$313)&gt;0.5,0.5,0))</f>
        <v>-0.43226416666664375</v>
      </c>
      <c r="AT315" s="22">
        <f>($AO$314+(AR315*(AQ315-1)))</f>
        <v>4683.3630300000004</v>
      </c>
      <c r="AU315" s="22">
        <f>($AP$314+(AS315*(AQ315-1)))</f>
        <v>4657.6526658333332</v>
      </c>
      <c r="AV315" s="18">
        <f>IF(AR315&gt;0,AT315+AR315,AT315)</f>
        <v>4683.3630300000004</v>
      </c>
      <c r="AW315" s="18">
        <f>IF(AS315&lt;0,AU315+AS315,AU315)</f>
        <v>4657.2204016666665</v>
      </c>
      <c r="AY315">
        <f t="shared" si="132"/>
        <v>0.46211916666652542</v>
      </c>
      <c r="AZ315">
        <f t="shared" si="133"/>
        <v>-0.54195166666704608</v>
      </c>
      <c r="BB315" s="19">
        <f t="shared" si="128"/>
        <v>1775484300</v>
      </c>
      <c r="BC315" s="19" t="str">
        <f t="shared" si="129"/>
        <v>XAUUSD</v>
      </c>
      <c r="BD315" s="19" t="str">
        <f t="shared" si="130"/>
        <v>M5</v>
      </c>
      <c r="BE315">
        <f>V315</f>
        <v>4671.2852291666668</v>
      </c>
      <c r="BF315">
        <f>W315</f>
        <v>4675.8292133333334</v>
      </c>
      <c r="BG315">
        <f>X315</f>
        <v>4675.6383599999999</v>
      </c>
      <c r="BH315">
        <f>Y315</f>
        <v>4674.3116300000002</v>
      </c>
      <c r="BI315">
        <f t="shared" si="134"/>
        <v>4683.3630300000004</v>
      </c>
      <c r="BJ315">
        <f t="shared" si="135"/>
        <v>4657.2204016666665</v>
      </c>
    </row>
    <row r="316" spans="1:62" x14ac:dyDescent="0.55000000000000004">
      <c r="A316">
        <f>ALGLIB_SSA_XAUUSD!J316</f>
        <v>1775484600</v>
      </c>
      <c r="B316" t="str">
        <f>_xlfn.XLOOKUP($A316,ALGLIB_SSA_XAUUSD!$A$2:$A$1001,ALGLIB_SSA_XAUUSD!$B$2:$B$1001,"",0)</f>
        <v/>
      </c>
      <c r="C316" t="str">
        <f>_xlfn.XLOOKUP($A316,ALGLIB_SSA_XAUUSD!$A$2:$A$1001,ALGLIB_SSA_XAUUSD!$C$2:$C$1001,"",0)</f>
        <v/>
      </c>
      <c r="D316" s="1">
        <f>D314+(D326-D314)*2/12</f>
        <v>4680.2366666666667</v>
      </c>
      <c r="E316" s="1">
        <f>E314+(E326-E314)*2/12</f>
        <v>4670.8777483333333</v>
      </c>
      <c r="F316" s="1">
        <f>F314+(F326-F314)*2/12</f>
        <v>4675.4367666666667</v>
      </c>
      <c r="G316" s="1">
        <f>G314+(G326-G314)*2/12</f>
        <v>4682.4387916666674</v>
      </c>
      <c r="H316" s="1">
        <f>H314+(H326-H314)*2/12</f>
        <v>4657.4397766666661</v>
      </c>
      <c r="I316" t="str">
        <f>_xlfn.XLOOKUP($A316,ALGLIB_SSA_XAUUSD!$J$2:$J$1001,ALGLIB_SSA_XAUUSD!$K$2:$K$1001,"",0)</f>
        <v>XAUUSD</v>
      </c>
      <c r="J316" t="str">
        <f>_xlfn.XLOOKUP($A316,ALGLIB_SSA_XAUUSD!$J$2:$J$1001,ALGLIB_SSA_XAUUSD!$L$2:$L$1001,"",0)</f>
        <v>M5</v>
      </c>
      <c r="K316">
        <f>_xlfn.XLOOKUP($A316,ALGLIB_SSA_XAUUSD!$J$2:$J$1001,ALGLIB_SSA_XAUUSD!$M$2:$M$1001,"",0)</f>
        <v>4672.8</v>
      </c>
      <c r="L316">
        <f>_xlfn.XLOOKUP($A316,ALGLIB_SSA_XAUUSD!$J$2:$J$1001,ALGLIB_SSA_XAUUSD!$N$2:$N$1001,"",0)</f>
        <v>4677.9144399999996</v>
      </c>
      <c r="M316">
        <f>_xlfn.XLOOKUP($A316,ALGLIB_SSA_XAUUSD!$J$2:$J$1001,ALGLIB_SSA_XAUUSD!$O$2:$O$1001,"",0)</f>
        <v>4676.1130400000002</v>
      </c>
      <c r="N316">
        <f>_xlfn.XLOOKUP($A316,ALGLIB_SSA_XAUUSD!$J$2:$J$1001,ALGLIB_SSA_XAUUSD!$P$2:$P$1001,"",0)</f>
        <v>4681.2409500000003</v>
      </c>
      <c r="O316">
        <f>_xlfn.XLOOKUP($A316,ALGLIB_SSA_XAUUSD!$J$2:$J$1001,ALGLIB_SSA_XAUUSD!$Q$2:$Q$1001,"",0)</f>
        <v>4670.1435000000001</v>
      </c>
      <c r="R316">
        <f t="shared" si="111"/>
        <v>1775484600</v>
      </c>
      <c r="S316" t="str">
        <f t="shared" si="112"/>
        <v>XAUUSD</v>
      </c>
      <c r="T316" t="str">
        <f t="shared" si="112"/>
        <v>M5</v>
      </c>
      <c r="U316">
        <f t="shared" si="112"/>
        <v>4672.8</v>
      </c>
      <c r="V316">
        <f t="shared" si="113"/>
        <v>4670.8777483333333</v>
      </c>
      <c r="W316">
        <f t="shared" si="113"/>
        <v>4675.4367666666667</v>
      </c>
      <c r="X316">
        <f t="shared" si="114"/>
        <v>4677.9144399999996</v>
      </c>
      <c r="Y316">
        <f t="shared" si="114"/>
        <v>4676.1130400000002</v>
      </c>
      <c r="Z316">
        <f t="shared" si="115"/>
        <v>4682.4387916666674</v>
      </c>
      <c r="AA316">
        <f t="shared" si="116"/>
        <v>4681.2409500000003</v>
      </c>
      <c r="AB316">
        <f t="shared" si="117"/>
        <v>4657.4397766666661</v>
      </c>
      <c r="AC316">
        <f t="shared" si="118"/>
        <v>4670.1435000000001</v>
      </c>
      <c r="AF316">
        <f t="shared" si="123"/>
        <v>1775484600</v>
      </c>
      <c r="AG316" t="str">
        <f t="shared" si="124"/>
        <v>XAUUSD</v>
      </c>
      <c r="AH316" t="str">
        <f t="shared" si="125"/>
        <v>M5</v>
      </c>
      <c r="AI316" s="19">
        <f t="shared" si="119"/>
        <v>4672.8</v>
      </c>
      <c r="AJ316" s="19">
        <f t="shared" si="120"/>
        <v>4670.8777483333333</v>
      </c>
      <c r="AK316" s="19">
        <f t="shared" si="121"/>
        <v>4675.4367666666667</v>
      </c>
      <c r="AL316" s="19">
        <f t="shared" si="126"/>
        <v>-4.5590183333333698</v>
      </c>
      <c r="AM316" s="28" t="str">
        <f t="shared" si="122"/>
        <v>Bearish</v>
      </c>
      <c r="AN316" s="28" t="str">
        <f t="shared" si="127"/>
        <v>Bearish</v>
      </c>
      <c r="AO316">
        <f>IF(Z316&lt;&gt;"",Z316,"")</f>
        <v>4682.4387916666674</v>
      </c>
      <c r="AP316">
        <f>IF(AB316&lt;&gt;"",AB316,"")</f>
        <v>4657.4397766666661</v>
      </c>
      <c r="AQ316">
        <f t="shared" si="131"/>
        <v>3</v>
      </c>
      <c r="AR316" s="16">
        <f>IF(SLOPE($AO$302:$AO$313,$AQ$302:$AQ$313)&gt;0,MIN(3,ABS(SLOPE($AO$302:$AO$313,$AQ$302:$AQ$313))),IF(SLOPE($AO$302:$AO$313,$AQ$302:$AQ$313)&lt;-0.5,-0.5,0))</f>
        <v>0</v>
      </c>
      <c r="AS316" s="16">
        <f>IF(SLOPE($AP$302:$AP$313,$AQ$302:$AQ$313)&lt;0,MAX(-3,-ABS(SLOPE($AP$302:$AP$313,$AQ$302:$AQ$313))),IF(SLOPE($AP$302:$AP$313,$AQ$302:$AQ$313)&gt;0.5,0.5,0))</f>
        <v>-0.43226416666664375</v>
      </c>
      <c r="AT316" s="22">
        <f>($AO$314+(AR316*(AQ316-1)))</f>
        <v>4683.3630300000004</v>
      </c>
      <c r="AU316" s="22">
        <f>($AP$314+(AS316*(AQ316-1)))</f>
        <v>4657.2204016666665</v>
      </c>
      <c r="AV316" s="18">
        <f>IF(AR316&gt;0,AT316+AR316,AT316)</f>
        <v>4683.3630300000004</v>
      </c>
      <c r="AW316" s="18">
        <f>IF(AS316&lt;0,AU316+AS316,AU316)</f>
        <v>4656.7881374999997</v>
      </c>
      <c r="AY316">
        <f t="shared" si="132"/>
        <v>0.92423833333305083</v>
      </c>
      <c r="AZ316">
        <f t="shared" si="133"/>
        <v>-0.65163916666642763</v>
      </c>
      <c r="BB316" s="19">
        <f t="shared" si="128"/>
        <v>1775484600</v>
      </c>
      <c r="BC316" s="19" t="str">
        <f t="shared" si="129"/>
        <v>XAUUSD</v>
      </c>
      <c r="BD316" s="19" t="str">
        <f t="shared" si="130"/>
        <v>M5</v>
      </c>
      <c r="BE316">
        <f>V316</f>
        <v>4670.8777483333333</v>
      </c>
      <c r="BF316">
        <f>W316</f>
        <v>4675.4367666666667</v>
      </c>
      <c r="BG316">
        <f>X316</f>
        <v>4677.9144399999996</v>
      </c>
      <c r="BH316">
        <f>Y316</f>
        <v>4676.1130400000002</v>
      </c>
      <c r="BI316">
        <f t="shared" si="134"/>
        <v>4683.3630300000004</v>
      </c>
      <c r="BJ316">
        <f t="shared" si="135"/>
        <v>4656.7881374999997</v>
      </c>
    </row>
    <row r="317" spans="1:62" x14ac:dyDescent="0.55000000000000004">
      <c r="A317">
        <f>ALGLIB_SSA_XAUUSD!J317</f>
        <v>1775484900</v>
      </c>
      <c r="B317" t="str">
        <f>_xlfn.XLOOKUP($A317,ALGLIB_SSA_XAUUSD!$A$2:$A$1001,ALGLIB_SSA_XAUUSD!$B$2:$B$1001,"",0)</f>
        <v/>
      </c>
      <c r="C317" t="str">
        <f>_xlfn.XLOOKUP($A317,ALGLIB_SSA_XAUUSD!$A$2:$A$1001,ALGLIB_SSA_XAUUSD!$C$2:$C$1001,"",0)</f>
        <v/>
      </c>
      <c r="D317" s="1">
        <f>D314+(D326-D314)*3/12</f>
        <v>4679.0249999999996</v>
      </c>
      <c r="E317" s="1">
        <f>E314+(E326-E314)*3/12</f>
        <v>4670.4702674999999</v>
      </c>
      <c r="F317" s="1">
        <f>F314+(F326-F314)*3/12</f>
        <v>4675.04432</v>
      </c>
      <c r="G317" s="1">
        <f>G314+(G326-G314)*3/12</f>
        <v>4681.9766725000009</v>
      </c>
      <c r="H317" s="1">
        <f>H314+(H326-H314)*3/12</f>
        <v>4657.1171999999997</v>
      </c>
      <c r="I317" t="str">
        <f>_xlfn.XLOOKUP($A317,ALGLIB_SSA_XAUUSD!$J$2:$J$1001,ALGLIB_SSA_XAUUSD!$K$2:$K$1001,"",0)</f>
        <v>XAUUSD</v>
      </c>
      <c r="J317" t="str">
        <f>_xlfn.XLOOKUP($A317,ALGLIB_SSA_XAUUSD!$J$2:$J$1001,ALGLIB_SSA_XAUUSD!$L$2:$L$1001,"",0)</f>
        <v>M5</v>
      </c>
      <c r="K317">
        <f>_xlfn.XLOOKUP($A317,ALGLIB_SSA_XAUUSD!$J$2:$J$1001,ALGLIB_SSA_XAUUSD!$M$2:$M$1001,"",0)</f>
        <v>4682.87</v>
      </c>
      <c r="L317">
        <f>_xlfn.XLOOKUP($A317,ALGLIB_SSA_XAUUSD!$J$2:$J$1001,ALGLIB_SSA_XAUUSD!$N$2:$N$1001,"",0)</f>
        <v>4680.6353399999998</v>
      </c>
      <c r="M317">
        <f>_xlfn.XLOOKUP($A317,ALGLIB_SSA_XAUUSD!$J$2:$J$1001,ALGLIB_SSA_XAUUSD!$O$2:$O$1001,"",0)</f>
        <v>4678.3741900000005</v>
      </c>
      <c r="N317">
        <f>_xlfn.XLOOKUP($A317,ALGLIB_SSA_XAUUSD!$J$2:$J$1001,ALGLIB_SSA_XAUUSD!$P$2:$P$1001,"",0)</f>
        <v>4683.0142299999998</v>
      </c>
      <c r="O317">
        <f>_xlfn.XLOOKUP($A317,ALGLIB_SSA_XAUUSD!$J$2:$J$1001,ALGLIB_SSA_XAUUSD!$Q$2:$Q$1001,"",0)</f>
        <v>4672.74863</v>
      </c>
      <c r="R317">
        <f t="shared" si="111"/>
        <v>1775484900</v>
      </c>
      <c r="S317" t="str">
        <f t="shared" si="112"/>
        <v>XAUUSD</v>
      </c>
      <c r="T317" t="str">
        <f t="shared" si="112"/>
        <v>M5</v>
      </c>
      <c r="U317">
        <f t="shared" si="112"/>
        <v>4682.87</v>
      </c>
      <c r="V317">
        <f t="shared" si="113"/>
        <v>4670.4702674999999</v>
      </c>
      <c r="W317">
        <f t="shared" si="113"/>
        <v>4675.04432</v>
      </c>
      <c r="X317">
        <f t="shared" si="114"/>
        <v>4680.6353399999998</v>
      </c>
      <c r="Y317">
        <f t="shared" si="114"/>
        <v>4678.3741900000005</v>
      </c>
      <c r="Z317">
        <f t="shared" si="115"/>
        <v>4681.9766725000009</v>
      </c>
      <c r="AA317">
        <f t="shared" si="116"/>
        <v>4683.0142299999998</v>
      </c>
      <c r="AB317">
        <f t="shared" si="117"/>
        <v>4657.1171999999997</v>
      </c>
      <c r="AC317">
        <f t="shared" si="118"/>
        <v>4672.74863</v>
      </c>
      <c r="AF317">
        <f t="shared" si="123"/>
        <v>1775484900</v>
      </c>
      <c r="AG317" t="str">
        <f t="shared" si="124"/>
        <v>XAUUSD</v>
      </c>
      <c r="AH317" t="str">
        <f t="shared" si="125"/>
        <v>M5</v>
      </c>
      <c r="AI317" s="19">
        <f t="shared" si="119"/>
        <v>4682.87</v>
      </c>
      <c r="AJ317" s="19">
        <f t="shared" si="120"/>
        <v>4670.4702674999999</v>
      </c>
      <c r="AK317" s="19">
        <f t="shared" si="121"/>
        <v>4675.04432</v>
      </c>
      <c r="AL317" s="19">
        <f t="shared" si="126"/>
        <v>-4.5740525000001071</v>
      </c>
      <c r="AM317" s="28" t="str">
        <f t="shared" si="122"/>
        <v>Bearish</v>
      </c>
      <c r="AN317" s="28" t="str">
        <f t="shared" si="127"/>
        <v>Bearish</v>
      </c>
      <c r="AO317">
        <f>IF(Z317&lt;&gt;"",Z317,"")</f>
        <v>4681.9766725000009</v>
      </c>
      <c r="AP317">
        <f>IF(AB317&lt;&gt;"",AB317,"")</f>
        <v>4657.1171999999997</v>
      </c>
      <c r="AQ317">
        <f t="shared" si="131"/>
        <v>4</v>
      </c>
      <c r="AR317" s="16">
        <f>IF(SLOPE($AO$302:$AO$313,$AQ$302:$AQ$313)&gt;0,MIN(3,ABS(SLOPE($AO$302:$AO$313,$AQ$302:$AQ$313))),IF(SLOPE($AO$302:$AO$313,$AQ$302:$AQ$313)&lt;-0.5,-0.5,0))</f>
        <v>0</v>
      </c>
      <c r="AS317" s="16">
        <f>IF(SLOPE($AP$302:$AP$313,$AQ$302:$AQ$313)&lt;0,MAX(-3,-ABS(SLOPE($AP$302:$AP$313,$AQ$302:$AQ$313))),IF(SLOPE($AP$302:$AP$313,$AQ$302:$AQ$313)&gt;0.5,0.5,0))</f>
        <v>-0.43226416666664375</v>
      </c>
      <c r="AT317" s="22">
        <f>($AO$314+(AR317*(AQ317-1)))</f>
        <v>4683.3630300000004</v>
      </c>
      <c r="AU317" s="22">
        <f>($AP$314+(AS317*(AQ317-1)))</f>
        <v>4656.7881374999997</v>
      </c>
      <c r="AV317" s="18">
        <f>IF(AR317&gt;0,AT317+AR317,AT317)</f>
        <v>4683.3630300000004</v>
      </c>
      <c r="AW317" s="18">
        <f>IF(AS317&lt;0,AU317+AS317,AU317)</f>
        <v>4656.355873333333</v>
      </c>
      <c r="AY317">
        <f t="shared" si="132"/>
        <v>1.3863574999995762</v>
      </c>
      <c r="AZ317">
        <f t="shared" si="133"/>
        <v>-0.76132666666671867</v>
      </c>
      <c r="BB317" s="19">
        <f t="shared" si="128"/>
        <v>1775484900</v>
      </c>
      <c r="BC317" s="19" t="str">
        <f t="shared" si="129"/>
        <v>XAUUSD</v>
      </c>
      <c r="BD317" s="19" t="str">
        <f t="shared" si="130"/>
        <v>M5</v>
      </c>
      <c r="BE317">
        <f>V317</f>
        <v>4670.4702674999999</v>
      </c>
      <c r="BF317">
        <f>W317</f>
        <v>4675.04432</v>
      </c>
      <c r="BG317">
        <f>X317</f>
        <v>4680.6353399999998</v>
      </c>
      <c r="BH317">
        <f>Y317</f>
        <v>4678.3741900000005</v>
      </c>
      <c r="BI317">
        <f t="shared" si="134"/>
        <v>4683.3630300000004</v>
      </c>
      <c r="BJ317">
        <f t="shared" si="135"/>
        <v>4656.355873333333</v>
      </c>
    </row>
    <row r="318" spans="1:62" x14ac:dyDescent="0.55000000000000004">
      <c r="A318">
        <f>ALGLIB_SSA_XAUUSD!J318</f>
        <v>1775485200</v>
      </c>
      <c r="B318" t="str">
        <f>_xlfn.XLOOKUP($A318,ALGLIB_SSA_XAUUSD!$A$2:$A$1001,ALGLIB_SSA_XAUUSD!$B$2:$B$1001,"",0)</f>
        <v/>
      </c>
      <c r="C318" t="str">
        <f>_xlfn.XLOOKUP($A318,ALGLIB_SSA_XAUUSD!$A$2:$A$1001,ALGLIB_SSA_XAUUSD!$C$2:$C$1001,"",0)</f>
        <v/>
      </c>
      <c r="D318" s="1">
        <f>D314+(D326-D314)*4/12</f>
        <v>4677.8133333333335</v>
      </c>
      <c r="E318" s="1">
        <f>E314+(E326-E314)*4/12</f>
        <v>4670.0627866666664</v>
      </c>
      <c r="F318" s="1">
        <f>F314+(F326-F314)*4/12</f>
        <v>4674.6518733333332</v>
      </c>
      <c r="G318" s="1">
        <f>G314+(G326-G314)*4/12</f>
        <v>4681.5145533333334</v>
      </c>
      <c r="H318" s="1">
        <f>H314+(H326-H314)*4/12</f>
        <v>4656.7946233333332</v>
      </c>
      <c r="I318" t="str">
        <f>_xlfn.XLOOKUP($A318,ALGLIB_SSA_XAUUSD!$J$2:$J$1001,ALGLIB_SSA_XAUUSD!$K$2:$K$1001,"",0)</f>
        <v>XAUUSD</v>
      </c>
      <c r="J318" t="str">
        <f>_xlfn.XLOOKUP($A318,ALGLIB_SSA_XAUUSD!$J$2:$J$1001,ALGLIB_SSA_XAUUSD!$L$2:$L$1001,"",0)</f>
        <v>M5</v>
      </c>
      <c r="K318">
        <f>_xlfn.XLOOKUP($A318,ALGLIB_SSA_XAUUSD!$J$2:$J$1001,ALGLIB_SSA_XAUUSD!$M$2:$M$1001,"",0)</f>
        <v>4685.72</v>
      </c>
      <c r="L318">
        <f>_xlfn.XLOOKUP($A318,ALGLIB_SSA_XAUUSD!$J$2:$J$1001,ALGLIB_SSA_XAUUSD!$N$2:$N$1001,"",0)</f>
        <v>4683.2819399999998</v>
      </c>
      <c r="M318">
        <f>_xlfn.XLOOKUP($A318,ALGLIB_SSA_XAUUSD!$J$2:$J$1001,ALGLIB_SSA_XAUUSD!$O$2:$O$1001,"",0)</f>
        <v>4680.8280599999998</v>
      </c>
      <c r="N318">
        <f>_xlfn.XLOOKUP($A318,ALGLIB_SSA_XAUUSD!$J$2:$J$1001,ALGLIB_SSA_XAUUSD!$P$2:$P$1001,"",0)</f>
        <v>4685.3604400000004</v>
      </c>
      <c r="O318">
        <f>_xlfn.XLOOKUP($A318,ALGLIB_SSA_XAUUSD!$J$2:$J$1001,ALGLIB_SSA_XAUUSD!$Q$2:$Q$1001,"",0)</f>
        <v>4675.67418</v>
      </c>
      <c r="R318">
        <f t="shared" si="111"/>
        <v>1775485200</v>
      </c>
      <c r="S318" t="str">
        <f t="shared" si="112"/>
        <v>XAUUSD</v>
      </c>
      <c r="T318" t="str">
        <f t="shared" si="112"/>
        <v>M5</v>
      </c>
      <c r="U318">
        <f t="shared" si="112"/>
        <v>4685.72</v>
      </c>
      <c r="V318">
        <f t="shared" si="113"/>
        <v>4670.0627866666664</v>
      </c>
      <c r="W318">
        <f t="shared" si="113"/>
        <v>4674.6518733333332</v>
      </c>
      <c r="X318">
        <f t="shared" si="114"/>
        <v>4683.2819399999998</v>
      </c>
      <c r="Y318">
        <f t="shared" si="114"/>
        <v>4680.8280599999998</v>
      </c>
      <c r="Z318">
        <f t="shared" si="115"/>
        <v>4681.5145533333334</v>
      </c>
      <c r="AA318">
        <f t="shared" si="116"/>
        <v>4685.3604400000004</v>
      </c>
      <c r="AB318">
        <f t="shared" si="117"/>
        <v>4656.7946233333332</v>
      </c>
      <c r="AC318">
        <f t="shared" si="118"/>
        <v>4675.67418</v>
      </c>
      <c r="AF318">
        <f t="shared" si="123"/>
        <v>1775485200</v>
      </c>
      <c r="AG318" t="str">
        <f t="shared" si="124"/>
        <v>XAUUSD</v>
      </c>
      <c r="AH318" t="str">
        <f t="shared" si="125"/>
        <v>M5</v>
      </c>
      <c r="AI318" s="19">
        <f t="shared" si="119"/>
        <v>4685.72</v>
      </c>
      <c r="AJ318" s="19">
        <f t="shared" si="120"/>
        <v>4670.0627866666664</v>
      </c>
      <c r="AK318" s="19">
        <f t="shared" si="121"/>
        <v>4674.6518733333332</v>
      </c>
      <c r="AL318" s="19">
        <f t="shared" si="126"/>
        <v>-4.5890866666668444</v>
      </c>
      <c r="AM318" s="28" t="str">
        <f t="shared" si="122"/>
        <v>Bearish</v>
      </c>
      <c r="AN318" s="28" t="str">
        <f t="shared" si="127"/>
        <v>Bearish</v>
      </c>
      <c r="AO318">
        <f>IF(Z318&lt;&gt;"",Z318,"")</f>
        <v>4681.5145533333334</v>
      </c>
      <c r="AP318">
        <f>IF(AB318&lt;&gt;"",AB318,"")</f>
        <v>4656.7946233333332</v>
      </c>
      <c r="AQ318">
        <f t="shared" si="131"/>
        <v>5</v>
      </c>
      <c r="AR318" s="16">
        <f>IF(SLOPE($AO$302:$AO$313,$AQ$302:$AQ$313)&gt;0,MIN(3,ABS(SLOPE($AO$302:$AO$313,$AQ$302:$AQ$313))),IF(SLOPE($AO$302:$AO$313,$AQ$302:$AQ$313)&lt;-0.5,-0.5,0))</f>
        <v>0</v>
      </c>
      <c r="AS318" s="16">
        <f>IF(SLOPE($AP$302:$AP$313,$AQ$302:$AQ$313)&lt;0,MAX(-3,-ABS(SLOPE($AP$302:$AP$313,$AQ$302:$AQ$313))),IF(SLOPE($AP$302:$AP$313,$AQ$302:$AQ$313)&gt;0.5,0.5,0))</f>
        <v>-0.43226416666664375</v>
      </c>
      <c r="AT318" s="22">
        <f>($AO$314+(AR318*(AQ318-1)))</f>
        <v>4683.3630300000004</v>
      </c>
      <c r="AU318" s="22">
        <f>($AP$314+(AS318*(AQ318-1)))</f>
        <v>4656.355873333333</v>
      </c>
      <c r="AV318" s="18">
        <f>IF(AR318&gt;0,AT318+AR318,AT318)</f>
        <v>4683.3630300000004</v>
      </c>
      <c r="AW318" s="18">
        <f>IF(AS318&lt;0,AU318+AS318,AU318)</f>
        <v>4655.9236091666662</v>
      </c>
      <c r="AY318">
        <f t="shared" si="132"/>
        <v>1.8484766666670112</v>
      </c>
      <c r="AZ318">
        <f t="shared" si="133"/>
        <v>-0.8710141666670097</v>
      </c>
      <c r="BB318" s="19">
        <f t="shared" si="128"/>
        <v>1775485200</v>
      </c>
      <c r="BC318" s="19" t="str">
        <f t="shared" si="129"/>
        <v>XAUUSD</v>
      </c>
      <c r="BD318" s="19" t="str">
        <f t="shared" si="130"/>
        <v>M5</v>
      </c>
      <c r="BE318">
        <f>V318</f>
        <v>4670.0627866666664</v>
      </c>
      <c r="BF318">
        <f>W318</f>
        <v>4674.6518733333332</v>
      </c>
      <c r="BG318">
        <f>X318</f>
        <v>4683.2819399999998</v>
      </c>
      <c r="BH318">
        <f>Y318</f>
        <v>4680.8280599999998</v>
      </c>
      <c r="BI318">
        <f t="shared" si="134"/>
        <v>4683.3630300000004</v>
      </c>
      <c r="BJ318">
        <f t="shared" si="135"/>
        <v>4655.9236091666662</v>
      </c>
    </row>
    <row r="319" spans="1:62" x14ac:dyDescent="0.55000000000000004">
      <c r="A319">
        <f>ALGLIB_SSA_XAUUSD!J319</f>
        <v>1775485500</v>
      </c>
      <c r="B319" t="str">
        <f>_xlfn.XLOOKUP($A319,ALGLIB_SSA_XAUUSD!$A$2:$A$1001,ALGLIB_SSA_XAUUSD!$B$2:$B$1001,"",0)</f>
        <v/>
      </c>
      <c r="C319" t="str">
        <f>_xlfn.XLOOKUP($A319,ALGLIB_SSA_XAUUSD!$A$2:$A$1001,ALGLIB_SSA_XAUUSD!$C$2:$C$1001,"",0)</f>
        <v/>
      </c>
      <c r="D319" s="1">
        <f>D314+(D326-D314)*5/12</f>
        <v>4676.6016666666665</v>
      </c>
      <c r="E319" s="1">
        <f>E314+(E326-E314)*5/12</f>
        <v>4669.6553058333329</v>
      </c>
      <c r="F319" s="1">
        <f>F314+(F326-F314)*5/12</f>
        <v>4674.2594266666665</v>
      </c>
      <c r="G319" s="1">
        <f>G314+(G326-G314)*5/12</f>
        <v>4681.0524341666669</v>
      </c>
      <c r="H319" s="1">
        <f>H314+(H326-H314)*5/12</f>
        <v>4656.4720466666668</v>
      </c>
      <c r="I319" t="str">
        <f>_xlfn.XLOOKUP($A319,ALGLIB_SSA_XAUUSD!$J$2:$J$1001,ALGLIB_SSA_XAUUSD!$K$2:$K$1001,"",0)</f>
        <v>XAUUSD</v>
      </c>
      <c r="J319" t="str">
        <f>_xlfn.XLOOKUP($A319,ALGLIB_SSA_XAUUSD!$J$2:$J$1001,ALGLIB_SSA_XAUUSD!$L$2:$L$1001,"",0)</f>
        <v>M5</v>
      </c>
      <c r="K319">
        <f>_xlfn.XLOOKUP($A319,ALGLIB_SSA_XAUUSD!$J$2:$J$1001,ALGLIB_SSA_XAUUSD!$M$2:$M$1001,"",0)</f>
        <v>4686.29</v>
      </c>
      <c r="L319">
        <f>_xlfn.XLOOKUP($A319,ALGLIB_SSA_XAUUSD!$J$2:$J$1001,ALGLIB_SSA_XAUUSD!$N$2:$N$1001,"",0)</f>
        <v>4685.4453400000002</v>
      </c>
      <c r="M319">
        <f>_xlfn.XLOOKUP($A319,ALGLIB_SSA_XAUUSD!$J$2:$J$1001,ALGLIB_SSA_XAUUSD!$O$2:$O$1001,"",0)</f>
        <v>4683.1367</v>
      </c>
      <c r="N319">
        <f>_xlfn.XLOOKUP($A319,ALGLIB_SSA_XAUUSD!$J$2:$J$1001,ALGLIB_SSA_XAUUSD!$P$2:$P$1001,"",0)</f>
        <v>4687.9052600000005</v>
      </c>
      <c r="O319">
        <f>_xlfn.XLOOKUP($A319,ALGLIB_SSA_XAUUSD!$J$2:$J$1001,ALGLIB_SSA_XAUUSD!$Q$2:$Q$1001,"",0)</f>
        <v>4678.41273</v>
      </c>
      <c r="R319">
        <f t="shared" si="111"/>
        <v>1775485500</v>
      </c>
      <c r="S319" t="str">
        <f t="shared" si="112"/>
        <v>XAUUSD</v>
      </c>
      <c r="T319" t="str">
        <f t="shared" si="112"/>
        <v>M5</v>
      </c>
      <c r="U319">
        <f t="shared" si="112"/>
        <v>4686.29</v>
      </c>
      <c r="V319">
        <f t="shared" si="113"/>
        <v>4669.6553058333329</v>
      </c>
      <c r="W319">
        <f t="shared" si="113"/>
        <v>4674.2594266666665</v>
      </c>
      <c r="X319">
        <f t="shared" si="114"/>
        <v>4685.4453400000002</v>
      </c>
      <c r="Y319">
        <f t="shared" si="114"/>
        <v>4683.1367</v>
      </c>
      <c r="Z319">
        <f t="shared" si="115"/>
        <v>4681.0524341666669</v>
      </c>
      <c r="AA319">
        <f t="shared" si="116"/>
        <v>4687.9052600000005</v>
      </c>
      <c r="AB319">
        <f t="shared" si="117"/>
        <v>4656.4720466666668</v>
      </c>
      <c r="AC319">
        <f t="shared" si="118"/>
        <v>4678.41273</v>
      </c>
      <c r="AF319">
        <f t="shared" si="123"/>
        <v>1775485500</v>
      </c>
      <c r="AG319" t="str">
        <f t="shared" si="124"/>
        <v>XAUUSD</v>
      </c>
      <c r="AH319" t="str">
        <f t="shared" si="125"/>
        <v>M5</v>
      </c>
      <c r="AI319" s="19">
        <f t="shared" si="119"/>
        <v>4686.29</v>
      </c>
      <c r="AJ319" s="19">
        <f t="shared" si="120"/>
        <v>4669.6553058333329</v>
      </c>
      <c r="AK319" s="19">
        <f t="shared" si="121"/>
        <v>4674.2594266666665</v>
      </c>
      <c r="AL319" s="19">
        <f t="shared" si="126"/>
        <v>-4.6041208333335817</v>
      </c>
      <c r="AM319" s="28" t="str">
        <f t="shared" si="122"/>
        <v>Bearish</v>
      </c>
      <c r="AN319" s="28" t="str">
        <f t="shared" si="127"/>
        <v>Bearish</v>
      </c>
      <c r="AO319">
        <f>IF(Z319&lt;&gt;"",Z319,"")</f>
        <v>4681.0524341666669</v>
      </c>
      <c r="AP319">
        <f>IF(AB319&lt;&gt;"",AB319,"")</f>
        <v>4656.4720466666668</v>
      </c>
      <c r="AQ319">
        <f t="shared" si="131"/>
        <v>6</v>
      </c>
      <c r="AR319" s="16">
        <f>IF(SLOPE($AO$302:$AO$313,$AQ$302:$AQ$313)&gt;0,MIN(3,ABS(SLOPE($AO$302:$AO$313,$AQ$302:$AQ$313))),IF(SLOPE($AO$302:$AO$313,$AQ$302:$AQ$313)&lt;-0.5,-0.5,0))</f>
        <v>0</v>
      </c>
      <c r="AS319" s="16">
        <f>IF(SLOPE($AP$302:$AP$313,$AQ$302:$AQ$313)&lt;0,MAX(-3,-ABS(SLOPE($AP$302:$AP$313,$AQ$302:$AQ$313))),IF(SLOPE($AP$302:$AP$313,$AQ$302:$AQ$313)&gt;0.5,0.5,0))</f>
        <v>-0.43226416666664375</v>
      </c>
      <c r="AT319" s="22">
        <f>($AO$314+(AR319*(AQ319-1)))</f>
        <v>4683.3630300000004</v>
      </c>
      <c r="AU319" s="22">
        <f>($AP$314+(AS319*(AQ319-1)))</f>
        <v>4655.9236091666671</v>
      </c>
      <c r="AV319" s="18">
        <f>IF(AR319&gt;0,AT319+AR319,AT319)</f>
        <v>4683.3630300000004</v>
      </c>
      <c r="AW319" s="18">
        <f>IF(AS319&lt;0,AU319+AS319,AU319)</f>
        <v>4655.4913450000004</v>
      </c>
      <c r="AY319">
        <f t="shared" si="132"/>
        <v>2.3105958333335366</v>
      </c>
      <c r="AZ319">
        <f t="shared" si="133"/>
        <v>-0.98070166666639125</v>
      </c>
      <c r="BB319" s="19">
        <f t="shared" si="128"/>
        <v>1775485500</v>
      </c>
      <c r="BC319" s="19" t="str">
        <f t="shared" si="129"/>
        <v>XAUUSD</v>
      </c>
      <c r="BD319" s="19" t="str">
        <f t="shared" si="130"/>
        <v>M5</v>
      </c>
      <c r="BE319">
        <f>V319</f>
        <v>4669.6553058333329</v>
      </c>
      <c r="BF319">
        <f>W319</f>
        <v>4674.2594266666665</v>
      </c>
      <c r="BG319">
        <f>X319</f>
        <v>4685.4453400000002</v>
      </c>
      <c r="BH319">
        <f>Y319</f>
        <v>4683.1367</v>
      </c>
      <c r="BI319">
        <f t="shared" si="134"/>
        <v>4683.3630300000004</v>
      </c>
      <c r="BJ319">
        <f t="shared" si="135"/>
        <v>4655.4913450000004</v>
      </c>
    </row>
    <row r="320" spans="1:62" x14ac:dyDescent="0.55000000000000004">
      <c r="A320">
        <f>ALGLIB_SSA_XAUUSD!J320</f>
        <v>1775485800</v>
      </c>
      <c r="B320" t="str">
        <f>_xlfn.XLOOKUP($A320,ALGLIB_SSA_XAUUSD!$A$2:$A$1001,ALGLIB_SSA_XAUUSD!$B$2:$B$1001,"",0)</f>
        <v/>
      </c>
      <c r="C320" t="str">
        <f>_xlfn.XLOOKUP($A320,ALGLIB_SSA_XAUUSD!$A$2:$A$1001,ALGLIB_SSA_XAUUSD!$C$2:$C$1001,"",0)</f>
        <v/>
      </c>
      <c r="D320" s="1">
        <f>D314+(D326-D314)*6/12</f>
        <v>4675.3899999999994</v>
      </c>
      <c r="E320" s="1">
        <f>E314+(E326-E314)*6/12</f>
        <v>4669.2478250000004</v>
      </c>
      <c r="F320" s="1">
        <f>F314+(F326-F314)*6/12</f>
        <v>4673.8669800000007</v>
      </c>
      <c r="G320" s="1">
        <f>G314+(G326-G314)*6/12</f>
        <v>4680.5903150000004</v>
      </c>
      <c r="H320" s="1">
        <f>H314+(H326-H314)*6/12</f>
        <v>4656.1494700000003</v>
      </c>
      <c r="I320" t="str">
        <f>_xlfn.XLOOKUP($A320,ALGLIB_SSA_XAUUSD!$J$2:$J$1001,ALGLIB_SSA_XAUUSD!$K$2:$K$1001,"",0)</f>
        <v>XAUUSD</v>
      </c>
      <c r="J320" t="str">
        <f>_xlfn.XLOOKUP($A320,ALGLIB_SSA_XAUUSD!$J$2:$J$1001,ALGLIB_SSA_XAUUSD!$L$2:$L$1001,"",0)</f>
        <v>M5</v>
      </c>
      <c r="K320">
        <f>_xlfn.XLOOKUP($A320,ALGLIB_SSA_XAUUSD!$J$2:$J$1001,ALGLIB_SSA_XAUUSD!$M$2:$M$1001,"",0)</f>
        <v>4692.0200000000004</v>
      </c>
      <c r="L320">
        <f>_xlfn.XLOOKUP($A320,ALGLIB_SSA_XAUUSD!$J$2:$J$1001,ALGLIB_SSA_XAUUSD!$N$2:$N$1001,"",0)</f>
        <v>4686.7866000000004</v>
      </c>
      <c r="M320">
        <f>_xlfn.XLOOKUP($A320,ALGLIB_SSA_XAUUSD!$J$2:$J$1001,ALGLIB_SSA_XAUUSD!$O$2:$O$1001,"",0)</f>
        <v>4684.9616500000002</v>
      </c>
      <c r="N320">
        <f>_xlfn.XLOOKUP($A320,ALGLIB_SSA_XAUUSD!$J$2:$J$1001,ALGLIB_SSA_XAUUSD!$P$2:$P$1001,"",0)</f>
        <v>4690.1563800000004</v>
      </c>
      <c r="O320">
        <f>_xlfn.XLOOKUP($A320,ALGLIB_SSA_XAUUSD!$J$2:$J$1001,ALGLIB_SSA_XAUUSD!$Q$2:$Q$1001,"",0)</f>
        <v>4680.4225500000002</v>
      </c>
      <c r="R320">
        <f t="shared" si="111"/>
        <v>1775485800</v>
      </c>
      <c r="S320" t="str">
        <f t="shared" si="112"/>
        <v>XAUUSD</v>
      </c>
      <c r="T320" t="str">
        <f t="shared" si="112"/>
        <v>M5</v>
      </c>
      <c r="U320">
        <f t="shared" si="112"/>
        <v>4692.0200000000004</v>
      </c>
      <c r="V320">
        <f t="shared" si="113"/>
        <v>4669.2478250000004</v>
      </c>
      <c r="W320">
        <f t="shared" si="113"/>
        <v>4673.8669800000007</v>
      </c>
      <c r="X320">
        <f t="shared" si="114"/>
        <v>4686.7866000000004</v>
      </c>
      <c r="Y320">
        <f t="shared" si="114"/>
        <v>4684.9616500000002</v>
      </c>
      <c r="Z320">
        <f t="shared" si="115"/>
        <v>4680.5903150000004</v>
      </c>
      <c r="AA320">
        <f t="shared" si="116"/>
        <v>4690.1563800000004</v>
      </c>
      <c r="AB320">
        <f t="shared" si="117"/>
        <v>4656.1494700000003</v>
      </c>
      <c r="AC320">
        <f t="shared" si="118"/>
        <v>4680.4225500000002</v>
      </c>
      <c r="AF320">
        <f t="shared" si="123"/>
        <v>1775485800</v>
      </c>
      <c r="AG320" t="str">
        <f t="shared" si="124"/>
        <v>XAUUSD</v>
      </c>
      <c r="AH320" t="str">
        <f t="shared" si="125"/>
        <v>M5</v>
      </c>
      <c r="AI320" s="19">
        <f t="shared" si="119"/>
        <v>4692.0200000000004</v>
      </c>
      <c r="AJ320" s="19">
        <f t="shared" si="120"/>
        <v>4669.2478250000004</v>
      </c>
      <c r="AK320" s="19">
        <f t="shared" si="121"/>
        <v>4673.8669800000007</v>
      </c>
      <c r="AL320" s="19">
        <f t="shared" si="126"/>
        <v>-4.619155000000319</v>
      </c>
      <c r="AM320" s="28" t="str">
        <f t="shared" si="122"/>
        <v>Bearish</v>
      </c>
      <c r="AN320" s="28" t="str">
        <f t="shared" si="127"/>
        <v>Bearish</v>
      </c>
      <c r="AO320">
        <f>IF(Z320&lt;&gt;"",Z320,"")</f>
        <v>4680.5903150000004</v>
      </c>
      <c r="AP320">
        <f>IF(AB320&lt;&gt;"",AB320,"")</f>
        <v>4656.1494700000003</v>
      </c>
      <c r="AQ320">
        <f t="shared" si="131"/>
        <v>7</v>
      </c>
      <c r="AR320" s="16">
        <f>IF(SLOPE($AO$302:$AO$313,$AQ$302:$AQ$313)&gt;0,MIN(3,ABS(SLOPE($AO$302:$AO$313,$AQ$302:$AQ$313))),IF(SLOPE($AO$302:$AO$313,$AQ$302:$AQ$313)&lt;-0.5,-0.5,0))</f>
        <v>0</v>
      </c>
      <c r="AS320" s="16">
        <f>IF(SLOPE($AP$302:$AP$313,$AQ$302:$AQ$313)&lt;0,MAX(-3,-ABS(SLOPE($AP$302:$AP$313,$AQ$302:$AQ$313))),IF(SLOPE($AP$302:$AP$313,$AQ$302:$AQ$313)&gt;0.5,0.5,0))</f>
        <v>-0.43226416666664375</v>
      </c>
      <c r="AT320" s="22">
        <f>($AO$314+(AR320*(AQ320-1)))</f>
        <v>4683.3630300000004</v>
      </c>
      <c r="AU320" s="22">
        <f>($AP$314+(AS320*(AQ320-1)))</f>
        <v>4655.4913450000004</v>
      </c>
      <c r="AV320" s="18">
        <f>IF(AR320&gt;0,AT320+AR320,AT320)</f>
        <v>4683.3630300000004</v>
      </c>
      <c r="AW320" s="18">
        <f>IF(AS320&lt;0,AU320+AS320,AU320)</f>
        <v>4655.0590808333336</v>
      </c>
      <c r="AY320">
        <f t="shared" si="132"/>
        <v>2.772715000000062</v>
      </c>
      <c r="AZ320">
        <f t="shared" si="133"/>
        <v>-1.0903891666666823</v>
      </c>
      <c r="BB320" s="19">
        <f t="shared" si="128"/>
        <v>1775485800</v>
      </c>
      <c r="BC320" s="19" t="str">
        <f t="shared" si="129"/>
        <v>XAUUSD</v>
      </c>
      <c r="BD320" s="19" t="str">
        <f t="shared" si="130"/>
        <v>M5</v>
      </c>
      <c r="BE320">
        <f>V320</f>
        <v>4669.2478250000004</v>
      </c>
      <c r="BF320">
        <f>W320</f>
        <v>4673.8669800000007</v>
      </c>
      <c r="BG320">
        <f>X320</f>
        <v>4686.7866000000004</v>
      </c>
      <c r="BH320">
        <f>Y320</f>
        <v>4684.9616500000002</v>
      </c>
      <c r="BI320">
        <f t="shared" si="134"/>
        <v>4683.3630300000004</v>
      </c>
      <c r="BJ320">
        <f t="shared" si="135"/>
        <v>4655.0590808333336</v>
      </c>
    </row>
    <row r="321" spans="1:62" x14ac:dyDescent="0.55000000000000004">
      <c r="A321">
        <f>ALGLIB_SSA_XAUUSD!J321</f>
        <v>1775486100</v>
      </c>
      <c r="B321" t="str">
        <f>_xlfn.XLOOKUP($A321,ALGLIB_SSA_XAUUSD!$A$2:$A$1001,ALGLIB_SSA_XAUUSD!$B$2:$B$1001,"",0)</f>
        <v/>
      </c>
      <c r="C321" t="str">
        <f>_xlfn.XLOOKUP($A321,ALGLIB_SSA_XAUUSD!$A$2:$A$1001,ALGLIB_SSA_XAUUSD!$C$2:$C$1001,"",0)</f>
        <v/>
      </c>
      <c r="D321" s="1">
        <f>D314+(D326-D314)*7/12</f>
        <v>4674.1783333333333</v>
      </c>
      <c r="E321" s="1">
        <f>E314+(E326-E314)*7/12</f>
        <v>4668.8403441666669</v>
      </c>
      <c r="F321" s="1">
        <f>F314+(F326-F314)*7/12</f>
        <v>4673.474533333334</v>
      </c>
      <c r="G321" s="1">
        <f>G314+(G326-G314)*7/12</f>
        <v>4680.1281958333338</v>
      </c>
      <c r="H321" s="1">
        <f>H314+(H326-H314)*7/12</f>
        <v>4655.8268933333329</v>
      </c>
      <c r="I321" t="str">
        <f>_xlfn.XLOOKUP($A321,ALGLIB_SSA_XAUUSD!$J$2:$J$1001,ALGLIB_SSA_XAUUSD!$K$2:$K$1001,"",0)</f>
        <v>XAUUSD</v>
      </c>
      <c r="J321" t="str">
        <f>_xlfn.XLOOKUP($A321,ALGLIB_SSA_XAUUSD!$J$2:$J$1001,ALGLIB_SSA_XAUUSD!$L$2:$L$1001,"",0)</f>
        <v>M5</v>
      </c>
      <c r="K321">
        <f>_xlfn.XLOOKUP($A321,ALGLIB_SSA_XAUUSD!$J$2:$J$1001,ALGLIB_SSA_XAUUSD!$M$2:$M$1001,"",0)</f>
        <v>4684.53</v>
      </c>
      <c r="L321">
        <f>_xlfn.XLOOKUP($A321,ALGLIB_SSA_XAUUSD!$J$2:$J$1001,ALGLIB_SSA_XAUUSD!$N$2:$N$1001,"",0)</f>
        <v>4686.9125599999998</v>
      </c>
      <c r="M321">
        <f>_xlfn.XLOOKUP($A321,ALGLIB_SSA_XAUUSD!$J$2:$J$1001,ALGLIB_SSA_XAUUSD!$O$2:$O$1001,"",0)</f>
        <v>4685.9371099999998</v>
      </c>
      <c r="N321">
        <f>_xlfn.XLOOKUP($A321,ALGLIB_SSA_XAUUSD!$J$2:$J$1001,ALGLIB_SSA_XAUUSD!$P$2:$P$1001,"",0)</f>
        <v>4691.5571300000001</v>
      </c>
      <c r="O321">
        <f>_xlfn.XLOOKUP($A321,ALGLIB_SSA_XAUUSD!$J$2:$J$1001,ALGLIB_SSA_XAUUSD!$Q$2:$Q$1001,"",0)</f>
        <v>4681.3789900000002</v>
      </c>
      <c r="R321">
        <f t="shared" si="111"/>
        <v>1775486100</v>
      </c>
      <c r="S321" t="str">
        <f t="shared" si="112"/>
        <v>XAUUSD</v>
      </c>
      <c r="T321" t="str">
        <f t="shared" si="112"/>
        <v>M5</v>
      </c>
      <c r="U321">
        <f t="shared" si="112"/>
        <v>4684.53</v>
      </c>
      <c r="V321">
        <f t="shared" si="113"/>
        <v>4668.8403441666669</v>
      </c>
      <c r="W321">
        <f t="shared" si="113"/>
        <v>4673.474533333334</v>
      </c>
      <c r="X321">
        <f t="shared" si="114"/>
        <v>4686.9125599999998</v>
      </c>
      <c r="Y321">
        <f t="shared" si="114"/>
        <v>4685.9371099999998</v>
      </c>
      <c r="Z321">
        <f t="shared" si="115"/>
        <v>4680.1281958333338</v>
      </c>
      <c r="AA321">
        <f t="shared" si="116"/>
        <v>4691.5571300000001</v>
      </c>
      <c r="AB321">
        <f t="shared" si="117"/>
        <v>4655.8268933333329</v>
      </c>
      <c r="AC321">
        <f t="shared" si="118"/>
        <v>4681.3789900000002</v>
      </c>
      <c r="AF321">
        <f t="shared" si="123"/>
        <v>1775486100</v>
      </c>
      <c r="AG321" t="str">
        <f t="shared" si="124"/>
        <v>XAUUSD</v>
      </c>
      <c r="AH321" t="str">
        <f t="shared" si="125"/>
        <v>M5</v>
      </c>
      <c r="AI321" s="19">
        <f t="shared" si="119"/>
        <v>4684.53</v>
      </c>
      <c r="AJ321" s="19">
        <f t="shared" si="120"/>
        <v>4668.8403441666669</v>
      </c>
      <c r="AK321" s="19">
        <f t="shared" si="121"/>
        <v>4673.474533333334</v>
      </c>
      <c r="AL321" s="19">
        <f t="shared" si="126"/>
        <v>-4.6341891666670563</v>
      </c>
      <c r="AM321" s="28" t="str">
        <f t="shared" si="122"/>
        <v>Bearish</v>
      </c>
      <c r="AN321" s="28" t="str">
        <f t="shared" si="127"/>
        <v>Bearish</v>
      </c>
      <c r="AO321">
        <f>IF(Z321&lt;&gt;"",Z321,"")</f>
        <v>4680.1281958333338</v>
      </c>
      <c r="AP321">
        <f>IF(AB321&lt;&gt;"",AB321,"")</f>
        <v>4655.8268933333329</v>
      </c>
      <c r="AQ321">
        <f t="shared" si="131"/>
        <v>8</v>
      </c>
      <c r="AR321" s="16">
        <f>IF(SLOPE($AO$302:$AO$313,$AQ$302:$AQ$313)&gt;0,MIN(3,ABS(SLOPE($AO$302:$AO$313,$AQ$302:$AQ$313))),IF(SLOPE($AO$302:$AO$313,$AQ$302:$AQ$313)&lt;-0.5,-0.5,0))</f>
        <v>0</v>
      </c>
      <c r="AS321" s="16">
        <f>IF(SLOPE($AP$302:$AP$313,$AQ$302:$AQ$313)&lt;0,MAX(-3,-ABS(SLOPE($AP$302:$AP$313,$AQ$302:$AQ$313))),IF(SLOPE($AP$302:$AP$313,$AQ$302:$AQ$313)&gt;0.5,0.5,0))</f>
        <v>-0.43226416666664375</v>
      </c>
      <c r="AT321" s="22">
        <f>($AO$314+(AR321*(AQ321-1)))</f>
        <v>4683.3630300000004</v>
      </c>
      <c r="AU321" s="22">
        <f>($AP$314+(AS321*(AQ321-1)))</f>
        <v>4655.0590808333336</v>
      </c>
      <c r="AV321" s="18">
        <f>IF(AR321&gt;0,AT321+AR321,AT321)</f>
        <v>4683.3630300000004</v>
      </c>
      <c r="AW321" s="18">
        <f>IF(AS321&lt;0,AU321+AS321,AU321)</f>
        <v>4654.6268166666669</v>
      </c>
      <c r="AY321">
        <f t="shared" si="132"/>
        <v>3.2348341666665874</v>
      </c>
      <c r="AZ321">
        <f t="shared" si="133"/>
        <v>-1.2000766666660638</v>
      </c>
      <c r="BB321" s="19">
        <f t="shared" si="128"/>
        <v>1775486100</v>
      </c>
      <c r="BC321" s="19" t="str">
        <f t="shared" si="129"/>
        <v>XAUUSD</v>
      </c>
      <c r="BD321" s="19" t="str">
        <f t="shared" si="130"/>
        <v>M5</v>
      </c>
      <c r="BE321">
        <f>V321</f>
        <v>4668.8403441666669</v>
      </c>
      <c r="BF321">
        <f>W321</f>
        <v>4673.474533333334</v>
      </c>
      <c r="BG321">
        <f>X321</f>
        <v>4686.9125599999998</v>
      </c>
      <c r="BH321">
        <f>Y321</f>
        <v>4685.9371099999998</v>
      </c>
      <c r="BI321">
        <f t="shared" si="134"/>
        <v>4683.3630300000004</v>
      </c>
      <c r="BJ321">
        <f t="shared" si="135"/>
        <v>4654.6268166666669</v>
      </c>
    </row>
    <row r="322" spans="1:62" x14ac:dyDescent="0.55000000000000004">
      <c r="A322">
        <f>ALGLIB_SSA_XAUUSD!J322</f>
        <v>1775486400</v>
      </c>
      <c r="B322" t="str">
        <f>_xlfn.XLOOKUP($A322,ALGLIB_SSA_XAUUSD!$A$2:$A$1001,ALGLIB_SSA_XAUUSD!$B$2:$B$1001,"",0)</f>
        <v/>
      </c>
      <c r="C322" t="str">
        <f>_xlfn.XLOOKUP($A322,ALGLIB_SSA_XAUUSD!$A$2:$A$1001,ALGLIB_SSA_XAUUSD!$C$2:$C$1001,"",0)</f>
        <v/>
      </c>
      <c r="D322" s="1">
        <f>D314+(D326-D314)*8/12</f>
        <v>4672.9666666666662</v>
      </c>
      <c r="E322" s="1">
        <f>E314+(E326-E314)*8/12</f>
        <v>4668.4328633333334</v>
      </c>
      <c r="F322" s="1">
        <f>F314+(F326-F314)*8/12</f>
        <v>4673.0820866666672</v>
      </c>
      <c r="G322" s="1">
        <f>G314+(G326-G314)*8/12</f>
        <v>4679.6660766666673</v>
      </c>
      <c r="H322" s="1">
        <f>H314+(H326-H314)*8/12</f>
        <v>4655.5043166666665</v>
      </c>
      <c r="I322" t="str">
        <f>_xlfn.XLOOKUP($A322,ALGLIB_SSA_XAUUSD!$J$2:$J$1001,ALGLIB_SSA_XAUUSD!$K$2:$K$1001,"",0)</f>
        <v>XAUUSD</v>
      </c>
      <c r="J322" t="str">
        <f>_xlfn.XLOOKUP($A322,ALGLIB_SSA_XAUUSD!$J$2:$J$1001,ALGLIB_SSA_XAUUSD!$L$2:$L$1001,"",0)</f>
        <v>M5</v>
      </c>
      <c r="K322">
        <f>_xlfn.XLOOKUP($A322,ALGLIB_SSA_XAUUSD!$J$2:$J$1001,ALGLIB_SSA_XAUUSD!$M$2:$M$1001,"",0)</f>
        <v>4684.6499999999996</v>
      </c>
      <c r="L322">
        <f>_xlfn.XLOOKUP($A322,ALGLIB_SSA_XAUUSD!$J$2:$J$1001,ALGLIB_SSA_XAUUSD!$N$2:$N$1001,"",0)</f>
        <v>4685.9123</v>
      </c>
      <c r="M322">
        <f>_xlfn.XLOOKUP($A322,ALGLIB_SSA_XAUUSD!$J$2:$J$1001,ALGLIB_SSA_XAUUSD!$O$2:$O$1001,"",0)</f>
        <v>4685.9246999999996</v>
      </c>
      <c r="N322">
        <f>_xlfn.XLOOKUP($A322,ALGLIB_SSA_XAUUSD!$J$2:$J$1001,ALGLIB_SSA_XAUUSD!$P$2:$P$1001,"",0)</f>
        <v>4691.5982100000001</v>
      </c>
      <c r="O322">
        <f>_xlfn.XLOOKUP($A322,ALGLIB_SSA_XAUUSD!$J$2:$J$1001,ALGLIB_SSA_XAUUSD!$Q$2:$Q$1001,"",0)</f>
        <v>4681.1737199999998</v>
      </c>
      <c r="R322">
        <f t="shared" si="111"/>
        <v>1775486400</v>
      </c>
      <c r="S322" t="str">
        <f t="shared" si="112"/>
        <v>XAUUSD</v>
      </c>
      <c r="T322" t="str">
        <f t="shared" si="112"/>
        <v>M5</v>
      </c>
      <c r="U322">
        <f t="shared" si="112"/>
        <v>4684.6499999999996</v>
      </c>
      <c r="V322">
        <f t="shared" si="113"/>
        <v>4668.4328633333334</v>
      </c>
      <c r="W322">
        <f t="shared" si="113"/>
        <v>4673.0820866666672</v>
      </c>
      <c r="X322">
        <f t="shared" si="114"/>
        <v>4685.9123</v>
      </c>
      <c r="Y322">
        <f t="shared" si="114"/>
        <v>4685.9246999999996</v>
      </c>
      <c r="Z322">
        <f t="shared" si="115"/>
        <v>4679.6660766666673</v>
      </c>
      <c r="AA322">
        <f t="shared" si="116"/>
        <v>4691.5982100000001</v>
      </c>
      <c r="AB322">
        <f t="shared" si="117"/>
        <v>4655.5043166666665</v>
      </c>
      <c r="AC322">
        <f t="shared" si="118"/>
        <v>4681.1737199999998</v>
      </c>
      <c r="AF322">
        <f t="shared" si="123"/>
        <v>1775486400</v>
      </c>
      <c r="AG322" t="str">
        <f t="shared" si="124"/>
        <v>XAUUSD</v>
      </c>
      <c r="AH322" t="str">
        <f t="shared" si="125"/>
        <v>M5</v>
      </c>
      <c r="AI322" s="19">
        <f t="shared" si="119"/>
        <v>4684.6499999999996</v>
      </c>
      <c r="AJ322" s="19">
        <f t="shared" si="120"/>
        <v>4668.4328633333334</v>
      </c>
      <c r="AK322" s="19">
        <f t="shared" si="121"/>
        <v>4673.0820866666672</v>
      </c>
      <c r="AL322" s="19">
        <f t="shared" si="126"/>
        <v>-4.6492233333337936</v>
      </c>
      <c r="AM322" s="28" t="str">
        <f t="shared" si="122"/>
        <v>Bearish</v>
      </c>
      <c r="AN322" s="28" t="str">
        <f t="shared" si="127"/>
        <v>Bearish</v>
      </c>
      <c r="AO322">
        <f>IF(Z322&lt;&gt;"",Z322,"")</f>
        <v>4679.6660766666673</v>
      </c>
      <c r="AP322">
        <f>IF(AB322&lt;&gt;"",AB322,"")</f>
        <v>4655.5043166666665</v>
      </c>
      <c r="AQ322">
        <f t="shared" si="131"/>
        <v>9</v>
      </c>
      <c r="AR322" s="16">
        <f>IF(SLOPE($AO$302:$AO$313,$AQ$302:$AQ$313)&gt;0,MIN(3,ABS(SLOPE($AO$302:$AO$313,$AQ$302:$AQ$313))),IF(SLOPE($AO$302:$AO$313,$AQ$302:$AQ$313)&lt;-0.5,-0.5,0))</f>
        <v>0</v>
      </c>
      <c r="AS322" s="16">
        <f>IF(SLOPE($AP$302:$AP$313,$AQ$302:$AQ$313)&lt;0,MAX(-3,-ABS(SLOPE($AP$302:$AP$313,$AQ$302:$AQ$313))),IF(SLOPE($AP$302:$AP$313,$AQ$302:$AQ$313)&gt;0.5,0.5,0))</f>
        <v>-0.43226416666664375</v>
      </c>
      <c r="AT322" s="22">
        <f>($AO$314+(AR322*(AQ322-1)))</f>
        <v>4683.3630300000004</v>
      </c>
      <c r="AU322" s="22">
        <f>($AP$314+(AS322*(AQ322-1)))</f>
        <v>4654.6268166666669</v>
      </c>
      <c r="AV322" s="18">
        <f>IF(AR322&gt;0,AT322+AR322,AT322)</f>
        <v>4683.3630300000004</v>
      </c>
      <c r="AW322" s="18">
        <f>IF(AS322&lt;0,AU322+AS322,AU322)</f>
        <v>4654.1945525000001</v>
      </c>
      <c r="AY322">
        <f t="shared" si="132"/>
        <v>3.6969533333331128</v>
      </c>
      <c r="AZ322">
        <f t="shared" si="133"/>
        <v>-1.3097641666663549</v>
      </c>
      <c r="BB322" s="19">
        <f t="shared" si="128"/>
        <v>1775486400</v>
      </c>
      <c r="BC322" s="19" t="str">
        <f t="shared" si="129"/>
        <v>XAUUSD</v>
      </c>
      <c r="BD322" s="19" t="str">
        <f t="shared" si="130"/>
        <v>M5</v>
      </c>
      <c r="BE322">
        <f>V322</f>
        <v>4668.4328633333334</v>
      </c>
      <c r="BF322">
        <f>W322</f>
        <v>4673.0820866666672</v>
      </c>
      <c r="BG322">
        <f>X322</f>
        <v>4685.9123</v>
      </c>
      <c r="BH322">
        <f>Y322</f>
        <v>4685.9246999999996</v>
      </c>
      <c r="BI322">
        <f t="shared" si="134"/>
        <v>4683.3630300000004</v>
      </c>
      <c r="BJ322">
        <f t="shared" si="135"/>
        <v>4654.1945525000001</v>
      </c>
    </row>
    <row r="323" spans="1:62" x14ac:dyDescent="0.55000000000000004">
      <c r="A323">
        <f>ALGLIB_SSA_XAUUSD!J323</f>
        <v>1775486700</v>
      </c>
      <c r="B323" t="str">
        <f>_xlfn.XLOOKUP($A323,ALGLIB_SSA_XAUUSD!$A$2:$A$1001,ALGLIB_SSA_XAUUSD!$B$2:$B$1001,"",0)</f>
        <v/>
      </c>
      <c r="C323" t="str">
        <f>_xlfn.XLOOKUP($A323,ALGLIB_SSA_XAUUSD!$A$2:$A$1001,ALGLIB_SSA_XAUUSD!$C$2:$C$1001,"",0)</f>
        <v/>
      </c>
      <c r="D323" s="1">
        <f>D314+(D326-D314)*9/12</f>
        <v>4671.7550000000001</v>
      </c>
      <c r="E323" s="1">
        <f>E314+(E326-E314)*9/12</f>
        <v>4668.0253825</v>
      </c>
      <c r="F323" s="1">
        <f>F314+(F326-F314)*9/12</f>
        <v>4672.6896400000005</v>
      </c>
      <c r="G323" s="1">
        <f>G314+(G326-G314)*9/12</f>
        <v>4679.2039574999999</v>
      </c>
      <c r="H323" s="1">
        <f>H314+(H326-H314)*9/12</f>
        <v>4655.18174</v>
      </c>
      <c r="I323" t="str">
        <f>_xlfn.XLOOKUP($A323,ALGLIB_SSA_XAUUSD!$J$2:$J$1001,ALGLIB_SSA_XAUUSD!$K$2:$K$1001,"",0)</f>
        <v>XAUUSD</v>
      </c>
      <c r="J323" t="str">
        <f>_xlfn.XLOOKUP($A323,ALGLIB_SSA_XAUUSD!$J$2:$J$1001,ALGLIB_SSA_XAUUSD!$L$2:$L$1001,"",0)</f>
        <v>M5</v>
      </c>
      <c r="K323">
        <f>_xlfn.XLOOKUP($A323,ALGLIB_SSA_XAUUSD!$J$2:$J$1001,ALGLIB_SSA_XAUUSD!$M$2:$M$1001,"",0)</f>
        <v>4678.67</v>
      </c>
      <c r="L323">
        <f>_xlfn.XLOOKUP($A323,ALGLIB_SSA_XAUUSD!$J$2:$J$1001,ALGLIB_SSA_XAUUSD!$N$2:$N$1001,"",0)</f>
        <v>4683.8444</v>
      </c>
      <c r="M323">
        <f>_xlfn.XLOOKUP($A323,ALGLIB_SSA_XAUUSD!$J$2:$J$1001,ALGLIB_SSA_XAUUSD!$O$2:$O$1001,"",0)</f>
        <v>4684.8845499999998</v>
      </c>
      <c r="N323">
        <f>_xlfn.XLOOKUP($A323,ALGLIB_SSA_XAUUSD!$J$2:$J$1001,ALGLIB_SSA_XAUUSD!$P$2:$P$1001,"",0)</f>
        <v>4690.2708000000002</v>
      </c>
      <c r="O323">
        <f>_xlfn.XLOOKUP($A323,ALGLIB_SSA_XAUUSD!$J$2:$J$1001,ALGLIB_SSA_XAUUSD!$Q$2:$Q$1001,"",0)</f>
        <v>4679.6792400000004</v>
      </c>
      <c r="R323">
        <f t="shared" ref="R323:R386" si="136">A323</f>
        <v>1775486700</v>
      </c>
      <c r="S323" t="str">
        <f t="shared" ref="S323:U386" si="137">I323</f>
        <v>XAUUSD</v>
      </c>
      <c r="T323" t="str">
        <f t="shared" si="137"/>
        <v>M5</v>
      </c>
      <c r="U323">
        <f t="shared" si="137"/>
        <v>4678.67</v>
      </c>
      <c r="V323">
        <f t="shared" ref="V323:W386" si="138">E323</f>
        <v>4668.0253825</v>
      </c>
      <c r="W323">
        <f t="shared" si="138"/>
        <v>4672.6896400000005</v>
      </c>
      <c r="X323">
        <f t="shared" ref="X323:Y386" si="139">L323</f>
        <v>4683.8444</v>
      </c>
      <c r="Y323">
        <f t="shared" si="139"/>
        <v>4684.8845499999998</v>
      </c>
      <c r="Z323">
        <f t="shared" ref="Z323:Z386" si="140">G323</f>
        <v>4679.2039574999999</v>
      </c>
      <c r="AA323">
        <f t="shared" ref="AA323:AA386" si="141">N323</f>
        <v>4690.2708000000002</v>
      </c>
      <c r="AB323">
        <f t="shared" ref="AB323:AB386" si="142">H323</f>
        <v>4655.18174</v>
      </c>
      <c r="AC323">
        <f t="shared" ref="AC323:AC386" si="143">O323</f>
        <v>4679.6792400000004</v>
      </c>
      <c r="AF323">
        <f t="shared" si="123"/>
        <v>1775486700</v>
      </c>
      <c r="AG323" t="str">
        <f t="shared" si="124"/>
        <v>XAUUSD</v>
      </c>
      <c r="AH323" t="str">
        <f t="shared" si="125"/>
        <v>M5</v>
      </c>
      <c r="AI323" s="19">
        <f t="shared" ref="AI323:AI386" si="144">IF(U323&lt;&gt;"",U323,"")</f>
        <v>4678.67</v>
      </c>
      <c r="AJ323" s="19">
        <f t="shared" ref="AJ323:AJ386" si="145">IF(V323&lt;&gt;"",V323,"")</f>
        <v>4668.0253825</v>
      </c>
      <c r="AK323" s="19">
        <f t="shared" ref="AK323:AK386" si="146">IF(W323&lt;&gt;"",W323,"")</f>
        <v>4672.6896400000005</v>
      </c>
      <c r="AL323" s="19">
        <f t="shared" si="126"/>
        <v>-4.6642575000005309</v>
      </c>
      <c r="AM323" s="28" t="str">
        <f t="shared" ref="AM323:AM386" si="147">IF(AL323="","",IF(AL323&gt;0,"Bullish","Bearish"))</f>
        <v>Bearish</v>
      </c>
      <c r="AN323" s="28" t="str">
        <f t="shared" si="127"/>
        <v>Bearish</v>
      </c>
      <c r="AO323">
        <f>IF(Z323&lt;&gt;"",Z323,"")</f>
        <v>4679.2039574999999</v>
      </c>
      <c r="AP323">
        <f>IF(AB323&lt;&gt;"",AB323,"")</f>
        <v>4655.18174</v>
      </c>
      <c r="AQ323">
        <f t="shared" si="131"/>
        <v>10</v>
      </c>
      <c r="AR323" s="16">
        <f>IF(SLOPE($AO$302:$AO$313,$AQ$302:$AQ$313)&gt;0,MIN(3,ABS(SLOPE($AO$302:$AO$313,$AQ$302:$AQ$313))),IF(SLOPE($AO$302:$AO$313,$AQ$302:$AQ$313)&lt;-0.5,-0.5,0))</f>
        <v>0</v>
      </c>
      <c r="AS323" s="16">
        <f>IF(SLOPE($AP$302:$AP$313,$AQ$302:$AQ$313)&lt;0,MAX(-3,-ABS(SLOPE($AP$302:$AP$313,$AQ$302:$AQ$313))),IF(SLOPE($AP$302:$AP$313,$AQ$302:$AQ$313)&gt;0.5,0.5,0))</f>
        <v>-0.43226416666664375</v>
      </c>
      <c r="AT323" s="22">
        <f>($AO$314+(AR323*(AQ323-1)))</f>
        <v>4683.3630300000004</v>
      </c>
      <c r="AU323" s="22">
        <f>($AP$314+(AS323*(AQ323-1)))</f>
        <v>4654.1945525000001</v>
      </c>
      <c r="AV323" s="18">
        <f>IF(AR323&gt;0,AT323+AR323,AT323)</f>
        <v>4683.3630300000004</v>
      </c>
      <c r="AW323" s="18">
        <f>IF(AS323&lt;0,AU323+AS323,AU323)</f>
        <v>4653.7622883333333</v>
      </c>
      <c r="AY323">
        <f t="shared" si="132"/>
        <v>4.1590725000005477</v>
      </c>
      <c r="AZ323">
        <f t="shared" si="133"/>
        <v>-1.4194516666666459</v>
      </c>
      <c r="BB323" s="19">
        <f t="shared" si="128"/>
        <v>1775486700</v>
      </c>
      <c r="BC323" s="19" t="str">
        <f t="shared" si="129"/>
        <v>XAUUSD</v>
      </c>
      <c r="BD323" s="19" t="str">
        <f t="shared" si="130"/>
        <v>M5</v>
      </c>
      <c r="BE323">
        <f>V323</f>
        <v>4668.0253825</v>
      </c>
      <c r="BF323">
        <f>W323</f>
        <v>4672.6896400000005</v>
      </c>
      <c r="BG323">
        <f>X323</f>
        <v>4683.8444</v>
      </c>
      <c r="BH323">
        <f>Y323</f>
        <v>4684.8845499999998</v>
      </c>
      <c r="BI323">
        <f t="shared" si="134"/>
        <v>4683.3630300000004</v>
      </c>
      <c r="BJ323">
        <f t="shared" si="135"/>
        <v>4653.7622883333333</v>
      </c>
    </row>
    <row r="324" spans="1:62" x14ac:dyDescent="0.55000000000000004">
      <c r="A324">
        <f>ALGLIB_SSA_XAUUSD!J324</f>
        <v>1775487000</v>
      </c>
      <c r="B324" t="str">
        <f>_xlfn.XLOOKUP($A324,ALGLIB_SSA_XAUUSD!$A$2:$A$1001,ALGLIB_SSA_XAUUSD!$B$2:$B$1001,"",0)</f>
        <v/>
      </c>
      <c r="C324" t="str">
        <f>_xlfn.XLOOKUP($A324,ALGLIB_SSA_XAUUSD!$A$2:$A$1001,ALGLIB_SSA_XAUUSD!$C$2:$C$1001,"",0)</f>
        <v/>
      </c>
      <c r="D324" s="1">
        <f>D314+(D326-D314)*10/12</f>
        <v>4670.5433333333331</v>
      </c>
      <c r="E324" s="1">
        <f>E314+(E326-E314)*10/12</f>
        <v>4667.6179016666665</v>
      </c>
      <c r="F324" s="1">
        <f>F314+(F326-F314)*10/12</f>
        <v>4672.2971933333338</v>
      </c>
      <c r="G324" s="1">
        <f>G314+(G326-G314)*10/12</f>
        <v>4678.7418383333334</v>
      </c>
      <c r="H324" s="1">
        <f>H314+(H326-H314)*10/12</f>
        <v>4654.8591633333326</v>
      </c>
      <c r="I324" t="str">
        <f>_xlfn.XLOOKUP($A324,ALGLIB_SSA_XAUUSD!$J$2:$J$1001,ALGLIB_SSA_XAUUSD!$K$2:$K$1001,"",0)</f>
        <v>XAUUSD</v>
      </c>
      <c r="J324" t="str">
        <f>_xlfn.XLOOKUP($A324,ALGLIB_SSA_XAUUSD!$J$2:$J$1001,ALGLIB_SSA_XAUUSD!$L$2:$L$1001,"",0)</f>
        <v>M5</v>
      </c>
      <c r="K324">
        <f>_xlfn.XLOOKUP($A324,ALGLIB_SSA_XAUUSD!$J$2:$J$1001,ALGLIB_SSA_XAUUSD!$M$2:$M$1001,"",0)</f>
        <v>4684.8599999999997</v>
      </c>
      <c r="L324">
        <f>_xlfn.XLOOKUP($A324,ALGLIB_SSA_XAUUSD!$J$2:$J$1001,ALGLIB_SSA_XAUUSD!$N$2:$N$1001,"",0)</f>
        <v>4681.0257099999999</v>
      </c>
      <c r="M324">
        <f>_xlfn.XLOOKUP($A324,ALGLIB_SSA_XAUUSD!$J$2:$J$1001,ALGLIB_SSA_XAUUSD!$O$2:$O$1001,"",0)</f>
        <v>4682.9551300000003</v>
      </c>
      <c r="N324">
        <f>_xlfn.XLOOKUP($A324,ALGLIB_SSA_XAUUSD!$J$2:$J$1001,ALGLIB_SSA_XAUUSD!$P$2:$P$1001,"",0)</f>
        <v>4687.8068000000003</v>
      </c>
      <c r="O324">
        <f>_xlfn.XLOOKUP($A324,ALGLIB_SSA_XAUUSD!$J$2:$J$1001,ALGLIB_SSA_XAUUSD!$Q$2:$Q$1001,"",0)</f>
        <v>4677.1453199999996</v>
      </c>
      <c r="R324">
        <f t="shared" si="136"/>
        <v>1775487000</v>
      </c>
      <c r="S324" t="str">
        <f t="shared" si="137"/>
        <v>XAUUSD</v>
      </c>
      <c r="T324" t="str">
        <f t="shared" si="137"/>
        <v>M5</v>
      </c>
      <c r="U324">
        <f t="shared" si="137"/>
        <v>4684.8599999999997</v>
      </c>
      <c r="V324">
        <f t="shared" si="138"/>
        <v>4667.6179016666665</v>
      </c>
      <c r="W324">
        <f t="shared" si="138"/>
        <v>4672.2971933333338</v>
      </c>
      <c r="X324">
        <f t="shared" si="139"/>
        <v>4681.0257099999999</v>
      </c>
      <c r="Y324">
        <f t="shared" si="139"/>
        <v>4682.9551300000003</v>
      </c>
      <c r="Z324">
        <f t="shared" si="140"/>
        <v>4678.7418383333334</v>
      </c>
      <c r="AA324">
        <f t="shared" si="141"/>
        <v>4687.8068000000003</v>
      </c>
      <c r="AB324">
        <f t="shared" si="142"/>
        <v>4654.8591633333326</v>
      </c>
      <c r="AC324">
        <f t="shared" si="143"/>
        <v>4677.1453199999996</v>
      </c>
      <c r="AF324">
        <f t="shared" ref="AF324:AF387" si="148">IF(R324&lt;&gt;"",R324,AF323+300)</f>
        <v>1775487000</v>
      </c>
      <c r="AG324" t="str">
        <f t="shared" ref="AG324:AG387" si="149">IF(S324&lt;&gt;"",S324,AG323)</f>
        <v>XAUUSD</v>
      </c>
      <c r="AH324" t="str">
        <f t="shared" ref="AH324:AH387" si="150">IF(T324&lt;&gt;"",T324,AH323)</f>
        <v>M5</v>
      </c>
      <c r="AI324" s="19">
        <f t="shared" si="144"/>
        <v>4684.8599999999997</v>
      </c>
      <c r="AJ324" s="19">
        <f t="shared" si="145"/>
        <v>4667.6179016666665</v>
      </c>
      <c r="AK324" s="19">
        <f t="shared" si="146"/>
        <v>4672.2971933333338</v>
      </c>
      <c r="AL324" s="19">
        <f t="shared" ref="AL324:AL387" si="151">IF(OR(AJ324="",AK324=""),"",AJ324-AK324)</f>
        <v>-4.6792916666672681</v>
      </c>
      <c r="AM324" s="28" t="str">
        <f t="shared" si="147"/>
        <v>Bearish</v>
      </c>
      <c r="AN324" s="28" t="str">
        <f t="shared" ref="AN324:AN387" si="152">IF(AM324="",AN323,AM324)</f>
        <v>Bearish</v>
      </c>
      <c r="AO324">
        <f>IF(Z324&lt;&gt;"",Z324,"")</f>
        <v>4678.7418383333334</v>
      </c>
      <c r="AP324">
        <f>IF(AB324&lt;&gt;"",AB324,"")</f>
        <v>4654.8591633333326</v>
      </c>
      <c r="AQ324">
        <f t="shared" si="131"/>
        <v>11</v>
      </c>
      <c r="AR324" s="16">
        <f>IF(SLOPE($AO$302:$AO$313,$AQ$302:$AQ$313)&gt;0,MIN(3,ABS(SLOPE($AO$302:$AO$313,$AQ$302:$AQ$313))),IF(SLOPE($AO$302:$AO$313,$AQ$302:$AQ$313)&lt;-0.5,-0.5,0))</f>
        <v>0</v>
      </c>
      <c r="AS324" s="16">
        <f>IF(SLOPE($AP$302:$AP$313,$AQ$302:$AQ$313)&lt;0,MAX(-3,-ABS(SLOPE($AP$302:$AP$313,$AQ$302:$AQ$313))),IF(SLOPE($AP$302:$AP$313,$AQ$302:$AQ$313)&gt;0.5,0.5,0))</f>
        <v>-0.43226416666664375</v>
      </c>
      <c r="AT324" s="22">
        <f>($AO$314+(AR324*(AQ324-1)))</f>
        <v>4683.3630300000004</v>
      </c>
      <c r="AU324" s="22">
        <f>($AP$314+(AS324*(AQ324-1)))</f>
        <v>4653.7622883333333</v>
      </c>
      <c r="AV324" s="18">
        <f>IF(AR324&gt;0,AT324+AR324,AT324)</f>
        <v>4683.3630300000004</v>
      </c>
      <c r="AW324" s="18">
        <f>IF(AS324&lt;0,AU324+AS324,AU324)</f>
        <v>4653.3300241666666</v>
      </c>
      <c r="AY324">
        <f t="shared" si="132"/>
        <v>4.6211916666670732</v>
      </c>
      <c r="AZ324">
        <f t="shared" si="133"/>
        <v>-1.5291391666660274</v>
      </c>
      <c r="BB324" s="19">
        <f t="shared" si="128"/>
        <v>1775487000</v>
      </c>
      <c r="BC324" s="19" t="str">
        <f t="shared" si="129"/>
        <v>XAUUSD</v>
      </c>
      <c r="BD324" s="19" t="str">
        <f t="shared" si="130"/>
        <v>M5</v>
      </c>
      <c r="BE324">
        <f>V324</f>
        <v>4667.6179016666665</v>
      </c>
      <c r="BF324">
        <f>W324</f>
        <v>4672.2971933333338</v>
      </c>
      <c r="BG324">
        <f>X324</f>
        <v>4681.0257099999999</v>
      </c>
      <c r="BH324">
        <f>Y324</f>
        <v>4682.9551300000003</v>
      </c>
      <c r="BI324">
        <f t="shared" si="134"/>
        <v>4683.3630300000004</v>
      </c>
      <c r="BJ324">
        <f t="shared" si="135"/>
        <v>4653.3300241666666</v>
      </c>
    </row>
    <row r="325" spans="1:62" x14ac:dyDescent="0.55000000000000004">
      <c r="A325">
        <f>ALGLIB_SSA_XAUUSD!J325</f>
        <v>1775487300</v>
      </c>
      <c r="B325" t="str">
        <f>_xlfn.XLOOKUP($A325,ALGLIB_SSA_XAUUSD!$A$2:$A$1001,ALGLIB_SSA_XAUUSD!$B$2:$B$1001,"",0)</f>
        <v/>
      </c>
      <c r="C325" t="str">
        <f>_xlfn.XLOOKUP($A325,ALGLIB_SSA_XAUUSD!$A$2:$A$1001,ALGLIB_SSA_XAUUSD!$C$2:$C$1001,"",0)</f>
        <v/>
      </c>
      <c r="D325" s="1">
        <f>D314+(D326-D314)*11/12</f>
        <v>4669.3316666666669</v>
      </c>
      <c r="E325" s="1">
        <f>E314+(E326-E314)*11/12</f>
        <v>4667.210420833333</v>
      </c>
      <c r="F325" s="1">
        <f>F314+(F326-F314)*11/12</f>
        <v>4671.9047466666671</v>
      </c>
      <c r="G325" s="1">
        <f>G314+(G326-G314)*11/12</f>
        <v>4678.2797191666668</v>
      </c>
      <c r="H325" s="1">
        <f>H314+(H326-H314)*11/12</f>
        <v>4654.5365866666662</v>
      </c>
      <c r="I325" t="str">
        <f>_xlfn.XLOOKUP($A325,ALGLIB_SSA_XAUUSD!$J$2:$J$1001,ALGLIB_SSA_XAUUSD!$K$2:$K$1001,"",0)</f>
        <v>XAUUSD</v>
      </c>
      <c r="J325" t="str">
        <f>_xlfn.XLOOKUP($A325,ALGLIB_SSA_XAUUSD!$J$2:$J$1001,ALGLIB_SSA_XAUUSD!$L$2:$L$1001,"",0)</f>
        <v>M5</v>
      </c>
      <c r="K325">
        <f>_xlfn.XLOOKUP($A325,ALGLIB_SSA_XAUUSD!$J$2:$J$1001,ALGLIB_SSA_XAUUSD!$M$2:$M$1001,"",0)</f>
        <v>4682.66</v>
      </c>
      <c r="L325">
        <f>_xlfn.XLOOKUP($A325,ALGLIB_SSA_XAUUSD!$J$2:$J$1001,ALGLIB_SSA_XAUUSD!$N$2:$N$1001,"",0)</f>
        <v>4677.5671899999998</v>
      </c>
      <c r="M325">
        <f>_xlfn.XLOOKUP($A325,ALGLIB_SSA_XAUUSD!$J$2:$J$1001,ALGLIB_SSA_XAUUSD!$O$2:$O$1001,"",0)</f>
        <v>4680.26116</v>
      </c>
      <c r="N325">
        <f>_xlfn.XLOOKUP($A325,ALGLIB_SSA_XAUUSD!$J$2:$J$1001,ALGLIB_SSA_XAUUSD!$P$2:$P$1001,"",0)</f>
        <v>4684.3900199999998</v>
      </c>
      <c r="O325">
        <f>_xlfn.XLOOKUP($A325,ALGLIB_SSA_XAUUSD!$J$2:$J$1001,ALGLIB_SSA_XAUUSD!$Q$2:$Q$1001,"",0)</f>
        <v>4673.89077</v>
      </c>
      <c r="R325">
        <f t="shared" si="136"/>
        <v>1775487300</v>
      </c>
      <c r="S325" t="str">
        <f t="shared" si="137"/>
        <v>XAUUSD</v>
      </c>
      <c r="T325" t="str">
        <f t="shared" si="137"/>
        <v>M5</v>
      </c>
      <c r="U325">
        <f t="shared" si="137"/>
        <v>4682.66</v>
      </c>
      <c r="V325">
        <f t="shared" si="138"/>
        <v>4667.210420833333</v>
      </c>
      <c r="W325">
        <f t="shared" si="138"/>
        <v>4671.9047466666671</v>
      </c>
      <c r="X325">
        <f t="shared" si="139"/>
        <v>4677.5671899999998</v>
      </c>
      <c r="Y325">
        <f t="shared" si="139"/>
        <v>4680.26116</v>
      </c>
      <c r="Z325">
        <f t="shared" si="140"/>
        <v>4678.2797191666668</v>
      </c>
      <c r="AA325">
        <f t="shared" si="141"/>
        <v>4684.3900199999998</v>
      </c>
      <c r="AB325">
        <f t="shared" si="142"/>
        <v>4654.5365866666662</v>
      </c>
      <c r="AC325">
        <f t="shared" si="143"/>
        <v>4673.89077</v>
      </c>
      <c r="AF325">
        <f t="shared" si="148"/>
        <v>1775487300</v>
      </c>
      <c r="AG325" t="str">
        <f t="shared" si="149"/>
        <v>XAUUSD</v>
      </c>
      <c r="AH325" t="str">
        <f t="shared" si="150"/>
        <v>M5</v>
      </c>
      <c r="AI325" s="19">
        <f t="shared" si="144"/>
        <v>4682.66</v>
      </c>
      <c r="AJ325" s="19">
        <f t="shared" si="145"/>
        <v>4667.210420833333</v>
      </c>
      <c r="AK325" s="19">
        <f t="shared" si="146"/>
        <v>4671.9047466666671</v>
      </c>
      <c r="AL325" s="19">
        <f t="shared" si="151"/>
        <v>-4.6943258333340054</v>
      </c>
      <c r="AM325" s="28" t="str">
        <f t="shared" si="147"/>
        <v>Bearish</v>
      </c>
      <c r="AN325" s="28" t="str">
        <f t="shared" si="152"/>
        <v>Bearish</v>
      </c>
      <c r="AO325">
        <f>IF(Z325&lt;&gt;"",Z325,"")</f>
        <v>4678.2797191666668</v>
      </c>
      <c r="AP325">
        <f>IF(AB325&lt;&gt;"",AB325,"")</f>
        <v>4654.5365866666662</v>
      </c>
      <c r="AQ325">
        <f t="shared" si="131"/>
        <v>12</v>
      </c>
      <c r="AR325" s="16">
        <f>IF(SLOPE($AO$302:$AO$313,$AQ$302:$AQ$313)&gt;0,MIN(3,ABS(SLOPE($AO$302:$AO$313,$AQ$302:$AQ$313))),IF(SLOPE($AO$302:$AO$313,$AQ$302:$AQ$313)&lt;-0.5,-0.5,0))</f>
        <v>0</v>
      </c>
      <c r="AS325" s="16">
        <f>IF(SLOPE($AP$302:$AP$313,$AQ$302:$AQ$313)&lt;0,MAX(-3,-ABS(SLOPE($AP$302:$AP$313,$AQ$302:$AQ$313))),IF(SLOPE($AP$302:$AP$313,$AQ$302:$AQ$313)&gt;0.5,0.5,0))</f>
        <v>-0.43226416666664375</v>
      </c>
      <c r="AT325" s="22">
        <f>($AO$314+(AR325*(AQ325-1)))</f>
        <v>4683.3630300000004</v>
      </c>
      <c r="AU325" s="22">
        <f>($AP$314+(AS325*(AQ325-1)))</f>
        <v>4653.3300241666666</v>
      </c>
      <c r="AV325" s="18">
        <f>IF(AR325&gt;0,AT325+AR325,AT325)</f>
        <v>4683.3630300000004</v>
      </c>
      <c r="AW325" s="18">
        <f>IF(AS325&lt;0,AU325+AS325,AU325)</f>
        <v>4652.8977599999998</v>
      </c>
      <c r="AY325">
        <f t="shared" si="132"/>
        <v>5.0833108333335986</v>
      </c>
      <c r="AZ325">
        <f t="shared" si="133"/>
        <v>-1.6388266666663185</v>
      </c>
      <c r="BB325" s="19">
        <f t="shared" si="128"/>
        <v>1775487300</v>
      </c>
      <c r="BC325" s="19" t="str">
        <f t="shared" si="129"/>
        <v>XAUUSD</v>
      </c>
      <c r="BD325" s="19" t="str">
        <f t="shared" si="130"/>
        <v>M5</v>
      </c>
      <c r="BE325">
        <f>V325</f>
        <v>4667.210420833333</v>
      </c>
      <c r="BF325">
        <f>W325</f>
        <v>4671.9047466666671</v>
      </c>
      <c r="BG325">
        <f>X325</f>
        <v>4677.5671899999998</v>
      </c>
      <c r="BH325">
        <f>Y325</f>
        <v>4680.26116</v>
      </c>
      <c r="BI325">
        <f t="shared" si="134"/>
        <v>4683.3630300000004</v>
      </c>
      <c r="BJ325">
        <f t="shared" si="135"/>
        <v>4652.8977599999998</v>
      </c>
    </row>
    <row r="326" spans="1:62" x14ac:dyDescent="0.55000000000000004">
      <c r="A326">
        <f>ALGLIB_SSA_XAUUSD!J326</f>
        <v>1775487600</v>
      </c>
      <c r="B326" t="str">
        <f>_xlfn.XLOOKUP($A326,ALGLIB_SSA_XAUUSD!$A$2:$A$1001,ALGLIB_SSA_XAUUSD!$B$2:$B$1001,"",0)</f>
        <v>XAUUSD</v>
      </c>
      <c r="C326" t="str">
        <f>_xlfn.XLOOKUP($A326,ALGLIB_SSA_XAUUSD!$A$2:$A$1001,ALGLIB_SSA_XAUUSD!$C$2:$C$1001,"",0)</f>
        <v>H1</v>
      </c>
      <c r="D326" s="2">
        <f>_xlfn.XLOOKUP($A326,ALGLIB_SSA_XAUUSD!$A$2:$A$1001,ALGLIB_SSA_XAUUSD!$D$2:$D$1001,"",0)</f>
        <v>4668.12</v>
      </c>
      <c r="E326" s="2">
        <f>_xlfn.XLOOKUP($A326,ALGLIB_SSA_XAUUSD!$A$2:$A$1001,ALGLIB_SSA_XAUUSD!$E$2:$E$1001,"",0)</f>
        <v>4666.8029399999996</v>
      </c>
      <c r="F326" s="2">
        <f>_xlfn.XLOOKUP($A326,ALGLIB_SSA_XAUUSD!$A$2:$A$1001,ALGLIB_SSA_XAUUSD!$F$2:$F$1001,"",0)</f>
        <v>4671.5123000000003</v>
      </c>
      <c r="G326" s="2">
        <f>_xlfn.XLOOKUP($A326,ALGLIB_SSA_XAUUSD!$A$2:$A$1001,ALGLIB_SSA_XAUUSD!$G$2:$G$1001,"",0)</f>
        <v>4677.8176000000003</v>
      </c>
      <c r="H326" s="2">
        <f>_xlfn.XLOOKUP($A326,ALGLIB_SSA_XAUUSD!$A$2:$A$1001,ALGLIB_SSA_XAUUSD!$H$2:$H$1001,"",0)</f>
        <v>4654.2140099999997</v>
      </c>
      <c r="I326" t="str">
        <f>_xlfn.XLOOKUP($A326,ALGLIB_SSA_XAUUSD!$J$2:$J$1001,ALGLIB_SSA_XAUUSD!$K$2:$K$1001,"",0)</f>
        <v>XAUUSD</v>
      </c>
      <c r="J326" t="str">
        <f>_xlfn.XLOOKUP($A326,ALGLIB_SSA_XAUUSD!$J$2:$J$1001,ALGLIB_SSA_XAUUSD!$L$2:$L$1001,"",0)</f>
        <v>M5</v>
      </c>
      <c r="K326">
        <f>_xlfn.XLOOKUP($A326,ALGLIB_SSA_XAUUSD!$J$2:$J$1001,ALGLIB_SSA_XAUUSD!$M$2:$M$1001,"",0)</f>
        <v>4672.25</v>
      </c>
      <c r="L326">
        <f>_xlfn.XLOOKUP($A326,ALGLIB_SSA_XAUUSD!$J$2:$J$1001,ALGLIB_SSA_XAUUSD!$N$2:$N$1001,"",0)</f>
        <v>4673.8274300000003</v>
      </c>
      <c r="M326">
        <f>_xlfn.XLOOKUP($A326,ALGLIB_SSA_XAUUSD!$J$2:$J$1001,ALGLIB_SSA_XAUUSD!$O$2:$O$1001,"",0)</f>
        <v>4677.0442999999996</v>
      </c>
      <c r="N326">
        <f>_xlfn.XLOOKUP($A326,ALGLIB_SSA_XAUUSD!$J$2:$J$1001,ALGLIB_SSA_XAUUSD!$P$2:$P$1001,"",0)</f>
        <v>4680.3301000000001</v>
      </c>
      <c r="O326">
        <f>_xlfn.XLOOKUP($A326,ALGLIB_SSA_XAUUSD!$J$2:$J$1001,ALGLIB_SSA_XAUUSD!$Q$2:$Q$1001,"",0)</f>
        <v>4670.1477299999997</v>
      </c>
      <c r="R326">
        <f t="shared" si="136"/>
        <v>1775487600</v>
      </c>
      <c r="S326" t="str">
        <f t="shared" si="137"/>
        <v>XAUUSD</v>
      </c>
      <c r="T326" t="str">
        <f t="shared" si="137"/>
        <v>M5</v>
      </c>
      <c r="U326">
        <f t="shared" si="137"/>
        <v>4672.25</v>
      </c>
      <c r="V326">
        <f t="shared" si="138"/>
        <v>4666.8029399999996</v>
      </c>
      <c r="W326">
        <f t="shared" si="138"/>
        <v>4671.5123000000003</v>
      </c>
      <c r="X326">
        <f t="shared" si="139"/>
        <v>4673.8274300000003</v>
      </c>
      <c r="Y326">
        <f t="shared" si="139"/>
        <v>4677.0442999999996</v>
      </c>
      <c r="Z326">
        <f t="shared" si="140"/>
        <v>4677.8176000000003</v>
      </c>
      <c r="AA326">
        <f t="shared" si="141"/>
        <v>4680.3301000000001</v>
      </c>
      <c r="AB326">
        <f t="shared" si="142"/>
        <v>4654.2140099999997</v>
      </c>
      <c r="AC326">
        <f t="shared" si="143"/>
        <v>4670.1477299999997</v>
      </c>
      <c r="AF326">
        <f t="shared" si="148"/>
        <v>1775487600</v>
      </c>
      <c r="AG326" t="str">
        <f t="shared" si="149"/>
        <v>XAUUSD</v>
      </c>
      <c r="AH326" t="str">
        <f t="shared" si="150"/>
        <v>M5</v>
      </c>
      <c r="AI326" s="19">
        <f t="shared" si="144"/>
        <v>4672.25</v>
      </c>
      <c r="AJ326" s="19">
        <f t="shared" si="145"/>
        <v>4666.8029399999996</v>
      </c>
      <c r="AK326" s="19">
        <f t="shared" si="146"/>
        <v>4671.5123000000003</v>
      </c>
      <c r="AL326" s="19">
        <f t="shared" si="151"/>
        <v>-4.7093600000007427</v>
      </c>
      <c r="AM326" s="28" t="str">
        <f t="shared" si="147"/>
        <v>Bearish</v>
      </c>
      <c r="AN326" s="28" t="str">
        <f t="shared" si="152"/>
        <v>Bearish</v>
      </c>
      <c r="AO326">
        <f>IF(Z326&lt;&gt;"",Z326,"")</f>
        <v>4677.8176000000003</v>
      </c>
      <c r="AP326">
        <f>IF(AB326&lt;&gt;"",AB326,"")</f>
        <v>4654.2140099999997</v>
      </c>
      <c r="AQ326">
        <f t="shared" si="131"/>
        <v>1</v>
      </c>
      <c r="AR326" s="17">
        <f>IF(SLOPE($AO$314:$AO$325,$AQ$314:$AQ$325)&gt;0,MIN(3,ABS(SLOPE($AO$314:$AO$325,$AQ$314:$AQ$325))),IF(SLOPE($AO$314:$AO$325,$AQ$314:$AQ$325)&lt;-0.5,-0.5,0))</f>
        <v>0</v>
      </c>
      <c r="AS326" s="17">
        <f>IF(SLOPE($AP$314:$AP$325,$AQ$314:$AQ$325)&lt;0,MAX(-3,-ABS(SLOPE($AP$314:$AP$325,$AQ$314:$AQ$325))),IF(SLOPE($AP$314:$AP$325,$AQ$314:$AQ$325)&gt;0.5,0.5,0))</f>
        <v>-0.32257666666670254</v>
      </c>
      <c r="AT326" s="10">
        <f>($AO$326+(AR326*(AQ326-1)))</f>
        <v>4677.8176000000003</v>
      </c>
      <c r="AU326" s="10">
        <f>($AP$326+(AS326*(AQ326-1)))</f>
        <v>4654.2140099999997</v>
      </c>
      <c r="AV326" s="18">
        <f>IF(AR326&gt;0,AT326+AR326,AT326)</f>
        <v>4677.8176000000003</v>
      </c>
      <c r="AW326" s="18">
        <f>IF(AS326&lt;0,AU326+AS326,AU326)</f>
        <v>4653.8914333333332</v>
      </c>
      <c r="AY326">
        <f t="shared" si="132"/>
        <v>0</v>
      </c>
      <c r="AZ326">
        <f t="shared" si="133"/>
        <v>-0.32257666666646401</v>
      </c>
      <c r="BB326" s="19">
        <f t="shared" si="128"/>
        <v>1775487600</v>
      </c>
      <c r="BC326" s="19" t="str">
        <f t="shared" si="129"/>
        <v>XAUUSD</v>
      </c>
      <c r="BD326" s="19" t="str">
        <f t="shared" si="130"/>
        <v>M5</v>
      </c>
      <c r="BE326">
        <f>V326</f>
        <v>4666.8029399999996</v>
      </c>
      <c r="BF326">
        <f>W326</f>
        <v>4671.5123000000003</v>
      </c>
      <c r="BG326">
        <f>X326</f>
        <v>4673.8274300000003</v>
      </c>
      <c r="BH326">
        <f>Y326</f>
        <v>4677.0442999999996</v>
      </c>
      <c r="BI326">
        <f t="shared" si="134"/>
        <v>4677.8176000000003</v>
      </c>
      <c r="BJ326">
        <f t="shared" si="135"/>
        <v>4653.8914333333332</v>
      </c>
    </row>
    <row r="327" spans="1:62" x14ac:dyDescent="0.55000000000000004">
      <c r="A327">
        <f>ALGLIB_SSA_XAUUSD!J327</f>
        <v>1775487900</v>
      </c>
      <c r="B327" t="str">
        <f>_xlfn.XLOOKUP($A327,ALGLIB_SSA_XAUUSD!$A$2:$A$1001,ALGLIB_SSA_XAUUSD!$B$2:$B$1001,"",0)</f>
        <v/>
      </c>
      <c r="C327" t="str">
        <f>_xlfn.XLOOKUP($A327,ALGLIB_SSA_XAUUSD!$A$2:$A$1001,ALGLIB_SSA_XAUUSD!$C$2:$C$1001,"",0)</f>
        <v/>
      </c>
      <c r="D327" s="1">
        <f>D326+(D338-D326)*1/12</f>
        <v>4667.49</v>
      </c>
      <c r="E327" s="1">
        <f>E326+(E338-E326)*1/12</f>
        <v>4666.4682249999996</v>
      </c>
      <c r="F327" s="1">
        <f>F326+(F338-F326)*1/12</f>
        <v>4671.1487191666674</v>
      </c>
      <c r="G327" s="1">
        <f>G326+(G338-G326)*1/12</f>
        <v>4677.3967874999998</v>
      </c>
      <c r="H327" s="1">
        <f>H326+(H338-H326)*1/12</f>
        <v>4654.0148191666667</v>
      </c>
      <c r="I327" t="str">
        <f>_xlfn.XLOOKUP($A327,ALGLIB_SSA_XAUUSD!$J$2:$J$1001,ALGLIB_SSA_XAUUSD!$K$2:$K$1001,"",0)</f>
        <v>XAUUSD</v>
      </c>
      <c r="J327" t="str">
        <f>_xlfn.XLOOKUP($A327,ALGLIB_SSA_XAUUSD!$J$2:$J$1001,ALGLIB_SSA_XAUUSD!$L$2:$L$1001,"",0)</f>
        <v>M5</v>
      </c>
      <c r="K327">
        <f>_xlfn.XLOOKUP($A327,ALGLIB_SSA_XAUUSD!$J$2:$J$1001,ALGLIB_SSA_XAUUSD!$M$2:$M$1001,"",0)</f>
        <v>4667.5600000000004</v>
      </c>
      <c r="L327">
        <f>_xlfn.XLOOKUP($A327,ALGLIB_SSA_XAUUSD!$J$2:$J$1001,ALGLIB_SSA_XAUUSD!$N$2:$N$1001,"",0)</f>
        <v>4670.3488299999999</v>
      </c>
      <c r="M327">
        <f>_xlfn.XLOOKUP($A327,ALGLIB_SSA_XAUUSD!$J$2:$J$1001,ALGLIB_SSA_XAUUSD!$O$2:$O$1001,"",0)</f>
        <v>4673.6965600000003</v>
      </c>
      <c r="N327">
        <f>_xlfn.XLOOKUP($A327,ALGLIB_SSA_XAUUSD!$J$2:$J$1001,ALGLIB_SSA_XAUUSD!$P$2:$P$1001,"",0)</f>
        <v>4676.1398600000002</v>
      </c>
      <c r="O327">
        <f>_xlfn.XLOOKUP($A327,ALGLIB_SSA_XAUUSD!$J$2:$J$1001,ALGLIB_SSA_XAUUSD!$Q$2:$Q$1001,"",0)</f>
        <v>4666.53197</v>
      </c>
      <c r="R327">
        <f t="shared" si="136"/>
        <v>1775487900</v>
      </c>
      <c r="S327" t="str">
        <f t="shared" si="137"/>
        <v>XAUUSD</v>
      </c>
      <c r="T327" t="str">
        <f t="shared" si="137"/>
        <v>M5</v>
      </c>
      <c r="U327">
        <f t="shared" si="137"/>
        <v>4667.5600000000004</v>
      </c>
      <c r="V327">
        <f t="shared" si="138"/>
        <v>4666.4682249999996</v>
      </c>
      <c r="W327">
        <f t="shared" si="138"/>
        <v>4671.1487191666674</v>
      </c>
      <c r="X327">
        <f t="shared" si="139"/>
        <v>4670.3488299999999</v>
      </c>
      <c r="Y327">
        <f t="shared" si="139"/>
        <v>4673.6965600000003</v>
      </c>
      <c r="Z327">
        <f t="shared" si="140"/>
        <v>4677.3967874999998</v>
      </c>
      <c r="AA327">
        <f t="shared" si="141"/>
        <v>4676.1398600000002</v>
      </c>
      <c r="AB327">
        <f t="shared" si="142"/>
        <v>4654.0148191666667</v>
      </c>
      <c r="AC327">
        <f t="shared" si="143"/>
        <v>4666.53197</v>
      </c>
      <c r="AF327">
        <f t="shared" si="148"/>
        <v>1775487900</v>
      </c>
      <c r="AG327" t="str">
        <f t="shared" si="149"/>
        <v>XAUUSD</v>
      </c>
      <c r="AH327" t="str">
        <f t="shared" si="150"/>
        <v>M5</v>
      </c>
      <c r="AI327" s="19">
        <f t="shared" si="144"/>
        <v>4667.5600000000004</v>
      </c>
      <c r="AJ327" s="19">
        <f t="shared" si="145"/>
        <v>4666.4682249999996</v>
      </c>
      <c r="AK327" s="19">
        <f t="shared" si="146"/>
        <v>4671.1487191666674</v>
      </c>
      <c r="AL327" s="19">
        <f t="shared" si="151"/>
        <v>-4.6804941666678133</v>
      </c>
      <c r="AM327" s="28" t="str">
        <f t="shared" si="147"/>
        <v>Bearish</v>
      </c>
      <c r="AN327" s="28" t="str">
        <f t="shared" si="152"/>
        <v>Bearish</v>
      </c>
      <c r="AO327">
        <f>IF(Z327&lt;&gt;"",Z327,"")</f>
        <v>4677.3967874999998</v>
      </c>
      <c r="AP327">
        <f>IF(AB327&lt;&gt;"",AB327,"")</f>
        <v>4654.0148191666667</v>
      </c>
      <c r="AQ327">
        <f t="shared" si="131"/>
        <v>2</v>
      </c>
      <c r="AR327" s="16">
        <f>IF(SLOPE($AO$314:$AO$325,$AQ$314:$AQ$325)&gt;0,MIN(3,ABS(SLOPE($AO$314:$AO$325,$AQ$314:$AQ$325))),IF(SLOPE($AO$314:$AO$325,$AQ$314:$AQ$325)&lt;-0.5,-0.5,0))</f>
        <v>0</v>
      </c>
      <c r="AS327" s="16">
        <f>IF(SLOPE($AP$314:$AP$325,$AQ$314:$AQ$325)&lt;0,MAX(-3,-ABS(SLOPE($AP$314:$AP$325,$AQ$314:$AQ$325))),IF(SLOPE($AP$314:$AP$325,$AQ$314:$AQ$325)&gt;0.5,0.5,0))</f>
        <v>-0.32257666666670254</v>
      </c>
      <c r="AT327" s="22">
        <f>($AO$326+(AR327*(AQ327-1)))</f>
        <v>4677.8176000000003</v>
      </c>
      <c r="AU327" s="22">
        <f>($AP$326+(AS327*(AQ327-1)))</f>
        <v>4653.8914333333332</v>
      </c>
      <c r="AV327" s="18">
        <f>IF(AR327&gt;0,AT327+AR327,AT327)</f>
        <v>4677.8176000000003</v>
      </c>
      <c r="AW327" s="18">
        <f>IF(AS327&lt;0,AU327+AS327,AU327)</f>
        <v>4653.5688566666668</v>
      </c>
      <c r="AY327">
        <f t="shared" si="132"/>
        <v>0.42081250000046566</v>
      </c>
      <c r="AZ327">
        <f t="shared" si="133"/>
        <v>-0.44596249999995052</v>
      </c>
      <c r="BB327" s="19">
        <f t="shared" si="128"/>
        <v>1775487900</v>
      </c>
      <c r="BC327" s="19" t="str">
        <f t="shared" si="129"/>
        <v>XAUUSD</v>
      </c>
      <c r="BD327" s="19" t="str">
        <f t="shared" si="130"/>
        <v>M5</v>
      </c>
      <c r="BE327">
        <f>V327</f>
        <v>4666.4682249999996</v>
      </c>
      <c r="BF327">
        <f>W327</f>
        <v>4671.1487191666674</v>
      </c>
      <c r="BG327">
        <f>X327</f>
        <v>4670.3488299999999</v>
      </c>
      <c r="BH327">
        <f>Y327</f>
        <v>4673.6965600000003</v>
      </c>
      <c r="BI327">
        <f t="shared" si="134"/>
        <v>4677.8176000000003</v>
      </c>
      <c r="BJ327">
        <f t="shared" si="135"/>
        <v>4653.5688566666668</v>
      </c>
    </row>
    <row r="328" spans="1:62" x14ac:dyDescent="0.55000000000000004">
      <c r="A328">
        <f>ALGLIB_SSA_XAUUSD!J328</f>
        <v>1775488200</v>
      </c>
      <c r="B328" t="str">
        <f>_xlfn.XLOOKUP($A328,ALGLIB_SSA_XAUUSD!$A$2:$A$1001,ALGLIB_SSA_XAUUSD!$B$2:$B$1001,"",0)</f>
        <v/>
      </c>
      <c r="C328" t="str">
        <f>_xlfn.XLOOKUP($A328,ALGLIB_SSA_XAUUSD!$A$2:$A$1001,ALGLIB_SSA_XAUUSD!$C$2:$C$1001,"",0)</f>
        <v/>
      </c>
      <c r="D328" s="1">
        <f>D326+(D338-D326)*2/12</f>
        <v>4666.8599999999997</v>
      </c>
      <c r="E328" s="1">
        <f>E326+(E338-E326)*2/12</f>
        <v>4666.1335099999997</v>
      </c>
      <c r="F328" s="1">
        <f>F326+(F338-F326)*2/12</f>
        <v>4670.7851383333336</v>
      </c>
      <c r="G328" s="1">
        <f>G326+(G338-G326)*2/12</f>
        <v>4676.9759750000003</v>
      </c>
      <c r="H328" s="1">
        <f>H326+(H338-H326)*2/12</f>
        <v>4653.8156283333328</v>
      </c>
      <c r="I328" t="str">
        <f>_xlfn.XLOOKUP($A328,ALGLIB_SSA_XAUUSD!$J$2:$J$1001,ALGLIB_SSA_XAUUSD!$K$2:$K$1001,"",0)</f>
        <v>XAUUSD</v>
      </c>
      <c r="J328" t="str">
        <f>_xlfn.XLOOKUP($A328,ALGLIB_SSA_XAUUSD!$J$2:$J$1001,ALGLIB_SSA_XAUUSD!$L$2:$L$1001,"",0)</f>
        <v>M5</v>
      </c>
      <c r="K328">
        <f>_xlfn.XLOOKUP($A328,ALGLIB_SSA_XAUUSD!$J$2:$J$1001,ALGLIB_SSA_XAUUSD!$M$2:$M$1001,"",0)</f>
        <v>4662.3999999999996</v>
      </c>
      <c r="L328">
        <f>_xlfn.XLOOKUP($A328,ALGLIB_SSA_XAUUSD!$J$2:$J$1001,ALGLIB_SSA_XAUUSD!$N$2:$N$1001,"",0)</f>
        <v>4667.4575800000002</v>
      </c>
      <c r="M328">
        <f>_xlfn.XLOOKUP($A328,ALGLIB_SSA_XAUUSD!$J$2:$J$1001,ALGLIB_SSA_XAUUSD!$O$2:$O$1001,"",0)</f>
        <v>4670.5770700000003</v>
      </c>
      <c r="N328">
        <f>_xlfn.XLOOKUP($A328,ALGLIB_SSA_XAUUSD!$J$2:$J$1001,ALGLIB_SSA_XAUUSD!$P$2:$P$1001,"",0)</f>
        <v>4672.4688999999998</v>
      </c>
      <c r="O328">
        <f>_xlfn.XLOOKUP($A328,ALGLIB_SSA_XAUUSD!$J$2:$J$1001,ALGLIB_SSA_XAUUSD!$Q$2:$Q$1001,"",0)</f>
        <v>4663.4490100000003</v>
      </c>
      <c r="R328">
        <f t="shared" si="136"/>
        <v>1775488200</v>
      </c>
      <c r="S328" t="str">
        <f t="shared" si="137"/>
        <v>XAUUSD</v>
      </c>
      <c r="T328" t="str">
        <f t="shared" si="137"/>
        <v>M5</v>
      </c>
      <c r="U328">
        <f t="shared" si="137"/>
        <v>4662.3999999999996</v>
      </c>
      <c r="V328">
        <f t="shared" si="138"/>
        <v>4666.1335099999997</v>
      </c>
      <c r="W328">
        <f t="shared" si="138"/>
        <v>4670.7851383333336</v>
      </c>
      <c r="X328">
        <f t="shared" si="139"/>
        <v>4667.4575800000002</v>
      </c>
      <c r="Y328">
        <f t="shared" si="139"/>
        <v>4670.5770700000003</v>
      </c>
      <c r="Z328">
        <f t="shared" si="140"/>
        <v>4676.9759750000003</v>
      </c>
      <c r="AA328">
        <f t="shared" si="141"/>
        <v>4672.4688999999998</v>
      </c>
      <c r="AB328">
        <f t="shared" si="142"/>
        <v>4653.8156283333328</v>
      </c>
      <c r="AC328">
        <f t="shared" si="143"/>
        <v>4663.4490100000003</v>
      </c>
      <c r="AF328">
        <f t="shared" si="148"/>
        <v>1775488200</v>
      </c>
      <c r="AG328" t="str">
        <f t="shared" si="149"/>
        <v>XAUUSD</v>
      </c>
      <c r="AH328" t="str">
        <f t="shared" si="150"/>
        <v>M5</v>
      </c>
      <c r="AI328" s="19">
        <f t="shared" si="144"/>
        <v>4662.3999999999996</v>
      </c>
      <c r="AJ328" s="19">
        <f t="shared" si="145"/>
        <v>4666.1335099999997</v>
      </c>
      <c r="AK328" s="19">
        <f t="shared" si="146"/>
        <v>4670.7851383333336</v>
      </c>
      <c r="AL328" s="19">
        <f t="shared" si="151"/>
        <v>-4.6516283333339743</v>
      </c>
      <c r="AM328" s="28" t="str">
        <f t="shared" si="147"/>
        <v>Bearish</v>
      </c>
      <c r="AN328" s="28" t="str">
        <f t="shared" si="152"/>
        <v>Bearish</v>
      </c>
      <c r="AO328">
        <f>IF(Z328&lt;&gt;"",Z328,"")</f>
        <v>4676.9759750000003</v>
      </c>
      <c r="AP328">
        <f>IF(AB328&lt;&gt;"",AB328,"")</f>
        <v>4653.8156283333328</v>
      </c>
      <c r="AQ328">
        <f t="shared" si="131"/>
        <v>3</v>
      </c>
      <c r="AR328" s="16">
        <f>IF(SLOPE($AO$314:$AO$325,$AQ$314:$AQ$325)&gt;0,MIN(3,ABS(SLOPE($AO$314:$AO$325,$AQ$314:$AQ$325))),IF(SLOPE($AO$314:$AO$325,$AQ$314:$AQ$325)&lt;-0.5,-0.5,0))</f>
        <v>0</v>
      </c>
      <c r="AS328" s="16">
        <f>IF(SLOPE($AP$314:$AP$325,$AQ$314:$AQ$325)&lt;0,MAX(-3,-ABS(SLOPE($AP$314:$AP$325,$AQ$314:$AQ$325))),IF(SLOPE($AP$314:$AP$325,$AQ$314:$AQ$325)&gt;0.5,0.5,0))</f>
        <v>-0.32257666666670254</v>
      </c>
      <c r="AT328" s="22">
        <f>($AO$326+(AR328*(AQ328-1)))</f>
        <v>4677.8176000000003</v>
      </c>
      <c r="AU328" s="22">
        <f>($AP$326+(AS328*(AQ328-1)))</f>
        <v>4653.5688566666659</v>
      </c>
      <c r="AV328" s="18">
        <f>IF(AR328&gt;0,AT328+AR328,AT328)</f>
        <v>4677.8176000000003</v>
      </c>
      <c r="AW328" s="18">
        <f>IF(AS328&lt;0,AU328+AS328,AU328)</f>
        <v>4653.2462799999994</v>
      </c>
      <c r="AY328">
        <f t="shared" si="132"/>
        <v>0.84162500000002183</v>
      </c>
      <c r="AZ328">
        <f t="shared" si="133"/>
        <v>-0.56934833333343704</v>
      </c>
      <c r="BB328" s="19">
        <f t="shared" si="128"/>
        <v>1775488200</v>
      </c>
      <c r="BC328" s="19" t="str">
        <f t="shared" si="129"/>
        <v>XAUUSD</v>
      </c>
      <c r="BD328" s="19" t="str">
        <f t="shared" si="130"/>
        <v>M5</v>
      </c>
      <c r="BE328">
        <f>V328</f>
        <v>4666.1335099999997</v>
      </c>
      <c r="BF328">
        <f>W328</f>
        <v>4670.7851383333336</v>
      </c>
      <c r="BG328">
        <f>X328</f>
        <v>4667.4575800000002</v>
      </c>
      <c r="BH328">
        <f>Y328</f>
        <v>4670.5770700000003</v>
      </c>
      <c r="BI328">
        <f t="shared" si="134"/>
        <v>4677.8176000000003</v>
      </c>
      <c r="BJ328">
        <f t="shared" si="135"/>
        <v>4653.2462799999994</v>
      </c>
    </row>
    <row r="329" spans="1:62" x14ac:dyDescent="0.55000000000000004">
      <c r="A329">
        <f>ALGLIB_SSA_XAUUSD!J329</f>
        <v>1775488500</v>
      </c>
      <c r="B329" t="str">
        <f>_xlfn.XLOOKUP($A329,ALGLIB_SSA_XAUUSD!$A$2:$A$1001,ALGLIB_SSA_XAUUSD!$B$2:$B$1001,"",0)</f>
        <v/>
      </c>
      <c r="C329" t="str">
        <f>_xlfn.XLOOKUP($A329,ALGLIB_SSA_XAUUSD!$A$2:$A$1001,ALGLIB_SSA_XAUUSD!$C$2:$C$1001,"",0)</f>
        <v/>
      </c>
      <c r="D329" s="1">
        <f>D326+(D338-D326)*3/12</f>
        <v>4666.2299999999996</v>
      </c>
      <c r="E329" s="1">
        <f>E326+(E338-E326)*3/12</f>
        <v>4665.7987949999997</v>
      </c>
      <c r="F329" s="1">
        <f>F326+(F338-F326)*3/12</f>
        <v>4670.4215574999998</v>
      </c>
      <c r="G329" s="1">
        <f>G326+(G338-G326)*3/12</f>
        <v>4676.5551625000007</v>
      </c>
      <c r="H329" s="1">
        <f>H326+(H338-H326)*3/12</f>
        <v>4653.6164374999998</v>
      </c>
      <c r="I329" t="str">
        <f>_xlfn.XLOOKUP($A329,ALGLIB_SSA_XAUUSD!$J$2:$J$1001,ALGLIB_SSA_XAUUSD!$K$2:$K$1001,"",0)</f>
        <v>XAUUSD</v>
      </c>
      <c r="J329" t="str">
        <f>_xlfn.XLOOKUP($A329,ALGLIB_SSA_XAUUSD!$J$2:$J$1001,ALGLIB_SSA_XAUUSD!$L$2:$L$1001,"",0)</f>
        <v>M5</v>
      </c>
      <c r="K329">
        <f>_xlfn.XLOOKUP($A329,ALGLIB_SSA_XAUUSD!$J$2:$J$1001,ALGLIB_SSA_XAUUSD!$M$2:$M$1001,"",0)</f>
        <v>4666.55</v>
      </c>
      <c r="L329">
        <f>_xlfn.XLOOKUP($A329,ALGLIB_SSA_XAUUSD!$J$2:$J$1001,ALGLIB_SSA_XAUUSD!$N$2:$N$1001,"",0)</f>
        <v>4665.3791499999998</v>
      </c>
      <c r="M329">
        <f>_xlfn.XLOOKUP($A329,ALGLIB_SSA_XAUUSD!$J$2:$J$1001,ALGLIB_SSA_XAUUSD!$O$2:$O$1001,"",0)</f>
        <v>4667.97811</v>
      </c>
      <c r="N329">
        <f>_xlfn.XLOOKUP($A329,ALGLIB_SSA_XAUUSD!$J$2:$J$1001,ALGLIB_SSA_XAUUSD!$P$2:$P$1001,"",0)</f>
        <v>4669.6450299999997</v>
      </c>
      <c r="O329">
        <f>_xlfn.XLOOKUP($A329,ALGLIB_SSA_XAUUSD!$J$2:$J$1001,ALGLIB_SSA_XAUUSD!$Q$2:$Q$1001,"",0)</f>
        <v>4661.13</v>
      </c>
      <c r="R329">
        <f t="shared" si="136"/>
        <v>1775488500</v>
      </c>
      <c r="S329" t="str">
        <f t="shared" si="137"/>
        <v>XAUUSD</v>
      </c>
      <c r="T329" t="str">
        <f t="shared" si="137"/>
        <v>M5</v>
      </c>
      <c r="U329">
        <f t="shared" si="137"/>
        <v>4666.55</v>
      </c>
      <c r="V329">
        <f t="shared" si="138"/>
        <v>4665.7987949999997</v>
      </c>
      <c r="W329">
        <f t="shared" si="138"/>
        <v>4670.4215574999998</v>
      </c>
      <c r="X329">
        <f t="shared" si="139"/>
        <v>4665.3791499999998</v>
      </c>
      <c r="Y329">
        <f t="shared" si="139"/>
        <v>4667.97811</v>
      </c>
      <c r="Z329">
        <f t="shared" si="140"/>
        <v>4676.5551625000007</v>
      </c>
      <c r="AA329">
        <f t="shared" si="141"/>
        <v>4669.6450299999997</v>
      </c>
      <c r="AB329">
        <f t="shared" si="142"/>
        <v>4653.6164374999998</v>
      </c>
      <c r="AC329">
        <f t="shared" si="143"/>
        <v>4661.13</v>
      </c>
      <c r="AF329">
        <f t="shared" si="148"/>
        <v>1775488500</v>
      </c>
      <c r="AG329" t="str">
        <f t="shared" si="149"/>
        <v>XAUUSD</v>
      </c>
      <c r="AH329" t="str">
        <f t="shared" si="150"/>
        <v>M5</v>
      </c>
      <c r="AI329" s="19">
        <f t="shared" si="144"/>
        <v>4666.55</v>
      </c>
      <c r="AJ329" s="19">
        <f t="shared" si="145"/>
        <v>4665.7987949999997</v>
      </c>
      <c r="AK329" s="19">
        <f t="shared" si="146"/>
        <v>4670.4215574999998</v>
      </c>
      <c r="AL329" s="19">
        <f t="shared" si="151"/>
        <v>-4.6227625000001353</v>
      </c>
      <c r="AM329" s="28" t="str">
        <f t="shared" si="147"/>
        <v>Bearish</v>
      </c>
      <c r="AN329" s="28" t="str">
        <f t="shared" si="152"/>
        <v>Bearish</v>
      </c>
      <c r="AO329">
        <f>IF(Z329&lt;&gt;"",Z329,"")</f>
        <v>4676.5551625000007</v>
      </c>
      <c r="AP329">
        <f>IF(AB329&lt;&gt;"",AB329,"")</f>
        <v>4653.6164374999998</v>
      </c>
      <c r="AQ329">
        <f t="shared" si="131"/>
        <v>4</v>
      </c>
      <c r="AR329" s="16">
        <f>IF(SLOPE($AO$314:$AO$325,$AQ$314:$AQ$325)&gt;0,MIN(3,ABS(SLOPE($AO$314:$AO$325,$AQ$314:$AQ$325))),IF(SLOPE($AO$314:$AO$325,$AQ$314:$AQ$325)&lt;-0.5,-0.5,0))</f>
        <v>0</v>
      </c>
      <c r="AS329" s="16">
        <f>IF(SLOPE($AP$314:$AP$325,$AQ$314:$AQ$325)&lt;0,MAX(-3,-ABS(SLOPE($AP$314:$AP$325,$AQ$314:$AQ$325))),IF(SLOPE($AP$314:$AP$325,$AQ$314:$AQ$325)&gt;0.5,0.5,0))</f>
        <v>-0.32257666666670254</v>
      </c>
      <c r="AT329" s="22">
        <f>($AO$326+(AR329*(AQ329-1)))</f>
        <v>4677.8176000000003</v>
      </c>
      <c r="AU329" s="22">
        <f>($AP$326+(AS329*(AQ329-1)))</f>
        <v>4653.2462799999994</v>
      </c>
      <c r="AV329" s="18">
        <f>IF(AR329&gt;0,AT329+AR329,AT329)</f>
        <v>4677.8176000000003</v>
      </c>
      <c r="AW329" s="18">
        <f>IF(AS329&lt;0,AU329+AS329,AU329)</f>
        <v>4652.9237033333329</v>
      </c>
      <c r="AY329">
        <f t="shared" si="132"/>
        <v>1.262437499999578</v>
      </c>
      <c r="AZ329">
        <f t="shared" si="133"/>
        <v>-0.69273416666692356</v>
      </c>
      <c r="BB329" s="19">
        <f t="shared" si="128"/>
        <v>1775488500</v>
      </c>
      <c r="BC329" s="19" t="str">
        <f t="shared" si="129"/>
        <v>XAUUSD</v>
      </c>
      <c r="BD329" s="19" t="str">
        <f t="shared" si="130"/>
        <v>M5</v>
      </c>
      <c r="BE329">
        <f>V329</f>
        <v>4665.7987949999997</v>
      </c>
      <c r="BF329">
        <f>W329</f>
        <v>4670.4215574999998</v>
      </c>
      <c r="BG329">
        <f>X329</f>
        <v>4665.3791499999998</v>
      </c>
      <c r="BH329">
        <f>Y329</f>
        <v>4667.97811</v>
      </c>
      <c r="BI329">
        <f t="shared" si="134"/>
        <v>4677.8176000000003</v>
      </c>
      <c r="BJ329">
        <f t="shared" si="135"/>
        <v>4652.9237033333329</v>
      </c>
    </row>
    <row r="330" spans="1:62" x14ac:dyDescent="0.55000000000000004">
      <c r="A330">
        <f>ALGLIB_SSA_XAUUSD!J330</f>
        <v>1775488800</v>
      </c>
      <c r="B330" t="str">
        <f>_xlfn.XLOOKUP($A330,ALGLIB_SSA_XAUUSD!$A$2:$A$1001,ALGLIB_SSA_XAUUSD!$B$2:$B$1001,"",0)</f>
        <v/>
      </c>
      <c r="C330" t="str">
        <f>_xlfn.XLOOKUP($A330,ALGLIB_SSA_XAUUSD!$A$2:$A$1001,ALGLIB_SSA_XAUUSD!$C$2:$C$1001,"",0)</f>
        <v/>
      </c>
      <c r="D330" s="1">
        <f>D326+(D338-D326)*4/12</f>
        <v>4665.6000000000004</v>
      </c>
      <c r="E330" s="1">
        <f>E326+(E338-E326)*4/12</f>
        <v>4665.4640799999997</v>
      </c>
      <c r="F330" s="1">
        <f>F326+(F338-F326)*4/12</f>
        <v>4670.0579766666669</v>
      </c>
      <c r="G330" s="1">
        <f>G326+(G338-G326)*4/12</f>
        <v>4676.1343500000003</v>
      </c>
      <c r="H330" s="1">
        <f>H326+(H338-H326)*4/12</f>
        <v>4653.4172466666669</v>
      </c>
      <c r="I330" t="str">
        <f>_xlfn.XLOOKUP($A330,ALGLIB_SSA_XAUUSD!$J$2:$J$1001,ALGLIB_SSA_XAUUSD!$K$2:$K$1001,"",0)</f>
        <v>XAUUSD</v>
      </c>
      <c r="J330" t="str">
        <f>_xlfn.XLOOKUP($A330,ALGLIB_SSA_XAUUSD!$J$2:$J$1001,ALGLIB_SSA_XAUUSD!$L$2:$L$1001,"",0)</f>
        <v>M5</v>
      </c>
      <c r="K330">
        <f>_xlfn.XLOOKUP($A330,ALGLIB_SSA_XAUUSD!$J$2:$J$1001,ALGLIB_SSA_XAUUSD!$M$2:$M$1001,"",0)</f>
        <v>4665.8500000000004</v>
      </c>
      <c r="L330">
        <f>_xlfn.XLOOKUP($A330,ALGLIB_SSA_XAUUSD!$J$2:$J$1001,ALGLIB_SSA_XAUUSD!$N$2:$N$1001,"",0)</f>
        <v>4663.9809999999998</v>
      </c>
      <c r="M330">
        <f>_xlfn.XLOOKUP($A330,ALGLIB_SSA_XAUUSD!$J$2:$J$1001,ALGLIB_SSA_XAUUSD!$O$2:$O$1001,"",0)</f>
        <v>4665.9795599999998</v>
      </c>
      <c r="N330">
        <f>_xlfn.XLOOKUP($A330,ALGLIB_SSA_XAUUSD!$J$2:$J$1001,ALGLIB_SSA_XAUUSD!$P$2:$P$1001,"",0)</f>
        <v>4667.7898100000002</v>
      </c>
      <c r="O330">
        <f>_xlfn.XLOOKUP($A330,ALGLIB_SSA_XAUUSD!$J$2:$J$1001,ALGLIB_SSA_XAUUSD!$Q$2:$Q$1001,"",0)</f>
        <v>4659.7414799999997</v>
      </c>
      <c r="R330">
        <f t="shared" si="136"/>
        <v>1775488800</v>
      </c>
      <c r="S330" t="str">
        <f t="shared" si="137"/>
        <v>XAUUSD</v>
      </c>
      <c r="T330" t="str">
        <f t="shared" si="137"/>
        <v>M5</v>
      </c>
      <c r="U330">
        <f t="shared" si="137"/>
        <v>4665.8500000000004</v>
      </c>
      <c r="V330">
        <f t="shared" si="138"/>
        <v>4665.4640799999997</v>
      </c>
      <c r="W330">
        <f t="shared" si="138"/>
        <v>4670.0579766666669</v>
      </c>
      <c r="X330">
        <f t="shared" si="139"/>
        <v>4663.9809999999998</v>
      </c>
      <c r="Y330">
        <f t="shared" si="139"/>
        <v>4665.9795599999998</v>
      </c>
      <c r="Z330">
        <f t="shared" si="140"/>
        <v>4676.1343500000003</v>
      </c>
      <c r="AA330">
        <f t="shared" si="141"/>
        <v>4667.7898100000002</v>
      </c>
      <c r="AB330">
        <f t="shared" si="142"/>
        <v>4653.4172466666669</v>
      </c>
      <c r="AC330">
        <f t="shared" si="143"/>
        <v>4659.7414799999997</v>
      </c>
      <c r="AF330">
        <f t="shared" si="148"/>
        <v>1775488800</v>
      </c>
      <c r="AG330" t="str">
        <f t="shared" si="149"/>
        <v>XAUUSD</v>
      </c>
      <c r="AH330" t="str">
        <f t="shared" si="150"/>
        <v>M5</v>
      </c>
      <c r="AI330" s="19">
        <f t="shared" si="144"/>
        <v>4665.8500000000004</v>
      </c>
      <c r="AJ330" s="19">
        <f t="shared" si="145"/>
        <v>4665.4640799999997</v>
      </c>
      <c r="AK330" s="19">
        <f t="shared" si="146"/>
        <v>4670.0579766666669</v>
      </c>
      <c r="AL330" s="19">
        <f t="shared" si="151"/>
        <v>-4.5938966666672059</v>
      </c>
      <c r="AM330" s="28" t="str">
        <f t="shared" si="147"/>
        <v>Bearish</v>
      </c>
      <c r="AN330" s="28" t="str">
        <f t="shared" si="152"/>
        <v>Bearish</v>
      </c>
      <c r="AO330">
        <f>IF(Z330&lt;&gt;"",Z330,"")</f>
        <v>4676.1343500000003</v>
      </c>
      <c r="AP330">
        <f>IF(AB330&lt;&gt;"",AB330,"")</f>
        <v>4653.4172466666669</v>
      </c>
      <c r="AQ330">
        <f t="shared" si="131"/>
        <v>5</v>
      </c>
      <c r="AR330" s="16">
        <f>IF(SLOPE($AO$314:$AO$325,$AQ$314:$AQ$325)&gt;0,MIN(3,ABS(SLOPE($AO$314:$AO$325,$AQ$314:$AQ$325))),IF(SLOPE($AO$314:$AO$325,$AQ$314:$AQ$325)&lt;-0.5,-0.5,0))</f>
        <v>0</v>
      </c>
      <c r="AS330" s="16">
        <f>IF(SLOPE($AP$314:$AP$325,$AQ$314:$AQ$325)&lt;0,MAX(-3,-ABS(SLOPE($AP$314:$AP$325,$AQ$314:$AQ$325))),IF(SLOPE($AP$314:$AP$325,$AQ$314:$AQ$325)&gt;0.5,0.5,0))</f>
        <v>-0.32257666666670254</v>
      </c>
      <c r="AT330" s="22">
        <f>($AO$326+(AR330*(AQ330-1)))</f>
        <v>4677.8176000000003</v>
      </c>
      <c r="AU330" s="22">
        <f>($AP$326+(AS330*(AQ330-1)))</f>
        <v>4652.9237033333329</v>
      </c>
      <c r="AV330" s="18">
        <f>IF(AR330&gt;0,AT330+AR330,AT330)</f>
        <v>4677.8176000000003</v>
      </c>
      <c r="AW330" s="18">
        <f>IF(AS330&lt;0,AU330+AS330,AU330)</f>
        <v>4652.6011266666665</v>
      </c>
      <c r="AY330">
        <f t="shared" si="132"/>
        <v>1.6832500000000437</v>
      </c>
      <c r="AZ330">
        <f t="shared" si="133"/>
        <v>-0.81612000000041007</v>
      </c>
      <c r="BB330" s="19">
        <f t="shared" si="128"/>
        <v>1775488800</v>
      </c>
      <c r="BC330" s="19" t="str">
        <f t="shared" si="129"/>
        <v>XAUUSD</v>
      </c>
      <c r="BD330" s="19" t="str">
        <f t="shared" si="130"/>
        <v>M5</v>
      </c>
      <c r="BE330">
        <f>V330</f>
        <v>4665.4640799999997</v>
      </c>
      <c r="BF330">
        <f>W330</f>
        <v>4670.0579766666669</v>
      </c>
      <c r="BG330">
        <f>X330</f>
        <v>4663.9809999999998</v>
      </c>
      <c r="BH330">
        <f>Y330</f>
        <v>4665.9795599999998</v>
      </c>
      <c r="BI330">
        <f t="shared" si="134"/>
        <v>4677.8176000000003</v>
      </c>
      <c r="BJ330">
        <f t="shared" si="135"/>
        <v>4652.6011266666665</v>
      </c>
    </row>
    <row r="331" spans="1:62" x14ac:dyDescent="0.55000000000000004">
      <c r="A331">
        <f>ALGLIB_SSA_XAUUSD!J331</f>
        <v>1775489100</v>
      </c>
      <c r="B331" t="str">
        <f>_xlfn.XLOOKUP($A331,ALGLIB_SSA_XAUUSD!$A$2:$A$1001,ALGLIB_SSA_XAUUSD!$B$2:$B$1001,"",0)</f>
        <v/>
      </c>
      <c r="C331" t="str">
        <f>_xlfn.XLOOKUP($A331,ALGLIB_SSA_XAUUSD!$A$2:$A$1001,ALGLIB_SSA_XAUUSD!$C$2:$C$1001,"",0)</f>
        <v/>
      </c>
      <c r="D331" s="1">
        <f>D326+(D338-D326)*5/12</f>
        <v>4664.97</v>
      </c>
      <c r="E331" s="1">
        <f>E326+(E338-E326)*5/12</f>
        <v>4665.1293649999998</v>
      </c>
      <c r="F331" s="1">
        <f>F326+(F338-F326)*5/12</f>
        <v>4669.6943958333341</v>
      </c>
      <c r="G331" s="1">
        <f>G326+(G338-G326)*5/12</f>
        <v>4675.7135374999998</v>
      </c>
      <c r="H331" s="1">
        <f>H326+(H338-H326)*5/12</f>
        <v>4653.218055833333</v>
      </c>
      <c r="I331" t="str">
        <f>_xlfn.XLOOKUP($A331,ALGLIB_SSA_XAUUSD!$J$2:$J$1001,ALGLIB_SSA_XAUUSD!$K$2:$K$1001,"",0)</f>
        <v>XAUUSD</v>
      </c>
      <c r="J331" t="str">
        <f>_xlfn.XLOOKUP($A331,ALGLIB_SSA_XAUUSD!$J$2:$J$1001,ALGLIB_SSA_XAUUSD!$L$2:$L$1001,"",0)</f>
        <v>M5</v>
      </c>
      <c r="K331">
        <f>_xlfn.XLOOKUP($A331,ALGLIB_SSA_XAUUSD!$J$2:$J$1001,ALGLIB_SSA_XAUUSD!$M$2:$M$1001,"",0)</f>
        <v>4667.3900000000003</v>
      </c>
      <c r="L331">
        <f>_xlfn.XLOOKUP($A331,ALGLIB_SSA_XAUUSD!$J$2:$J$1001,ALGLIB_SSA_XAUUSD!$N$2:$N$1001,"",0)</f>
        <v>4663.1682199999996</v>
      </c>
      <c r="M331">
        <f>_xlfn.XLOOKUP($A331,ALGLIB_SSA_XAUUSD!$J$2:$J$1001,ALGLIB_SSA_XAUUSD!$O$2:$O$1001,"",0)</f>
        <v>4664.5738899999997</v>
      </c>
      <c r="N331">
        <f>_xlfn.XLOOKUP($A331,ALGLIB_SSA_XAUUSD!$J$2:$J$1001,ALGLIB_SSA_XAUUSD!$P$2:$P$1001,"",0)</f>
        <v>4666.7425300000004</v>
      </c>
      <c r="O331">
        <f>_xlfn.XLOOKUP($A331,ALGLIB_SSA_XAUUSD!$J$2:$J$1001,ALGLIB_SSA_XAUUSD!$Q$2:$Q$1001,"",0)</f>
        <v>4658.9591600000003</v>
      </c>
      <c r="R331">
        <f t="shared" si="136"/>
        <v>1775489100</v>
      </c>
      <c r="S331" t="str">
        <f t="shared" si="137"/>
        <v>XAUUSD</v>
      </c>
      <c r="T331" t="str">
        <f t="shared" si="137"/>
        <v>M5</v>
      </c>
      <c r="U331">
        <f t="shared" si="137"/>
        <v>4667.3900000000003</v>
      </c>
      <c r="V331">
        <f t="shared" si="138"/>
        <v>4665.1293649999998</v>
      </c>
      <c r="W331">
        <f t="shared" si="138"/>
        <v>4669.6943958333341</v>
      </c>
      <c r="X331">
        <f t="shared" si="139"/>
        <v>4663.1682199999996</v>
      </c>
      <c r="Y331">
        <f t="shared" si="139"/>
        <v>4664.5738899999997</v>
      </c>
      <c r="Z331">
        <f t="shared" si="140"/>
        <v>4675.7135374999998</v>
      </c>
      <c r="AA331">
        <f t="shared" si="141"/>
        <v>4666.7425300000004</v>
      </c>
      <c r="AB331">
        <f t="shared" si="142"/>
        <v>4653.218055833333</v>
      </c>
      <c r="AC331">
        <f t="shared" si="143"/>
        <v>4658.9591600000003</v>
      </c>
      <c r="AF331">
        <f t="shared" si="148"/>
        <v>1775489100</v>
      </c>
      <c r="AG331" t="str">
        <f t="shared" si="149"/>
        <v>XAUUSD</v>
      </c>
      <c r="AH331" t="str">
        <f t="shared" si="150"/>
        <v>M5</v>
      </c>
      <c r="AI331" s="19">
        <f t="shared" si="144"/>
        <v>4667.3900000000003</v>
      </c>
      <c r="AJ331" s="19">
        <f t="shared" si="145"/>
        <v>4665.1293649999998</v>
      </c>
      <c r="AK331" s="19">
        <f t="shared" si="146"/>
        <v>4669.6943958333341</v>
      </c>
      <c r="AL331" s="19">
        <f t="shared" si="151"/>
        <v>-4.5650308333342764</v>
      </c>
      <c r="AM331" s="28" t="str">
        <f t="shared" si="147"/>
        <v>Bearish</v>
      </c>
      <c r="AN331" s="28" t="str">
        <f t="shared" si="152"/>
        <v>Bearish</v>
      </c>
      <c r="AO331">
        <f>IF(Z331&lt;&gt;"",Z331,"")</f>
        <v>4675.7135374999998</v>
      </c>
      <c r="AP331">
        <f>IF(AB331&lt;&gt;"",AB331,"")</f>
        <v>4653.218055833333</v>
      </c>
      <c r="AQ331">
        <f t="shared" si="131"/>
        <v>6</v>
      </c>
      <c r="AR331" s="16">
        <f>IF(SLOPE($AO$314:$AO$325,$AQ$314:$AQ$325)&gt;0,MIN(3,ABS(SLOPE($AO$314:$AO$325,$AQ$314:$AQ$325))),IF(SLOPE($AO$314:$AO$325,$AQ$314:$AQ$325)&lt;-0.5,-0.5,0))</f>
        <v>0</v>
      </c>
      <c r="AS331" s="16">
        <f>IF(SLOPE($AP$314:$AP$325,$AQ$314:$AQ$325)&lt;0,MAX(-3,-ABS(SLOPE($AP$314:$AP$325,$AQ$314:$AQ$325))),IF(SLOPE($AP$314:$AP$325,$AQ$314:$AQ$325)&gt;0.5,0.5,0))</f>
        <v>-0.32257666666670254</v>
      </c>
      <c r="AT331" s="22">
        <f>($AO$326+(AR331*(AQ331-1)))</f>
        <v>4677.8176000000003</v>
      </c>
      <c r="AU331" s="22">
        <f>($AP$326+(AS331*(AQ331-1)))</f>
        <v>4652.6011266666665</v>
      </c>
      <c r="AV331" s="18">
        <f>IF(AR331&gt;0,AT331+AR331,AT331)</f>
        <v>4677.8176000000003</v>
      </c>
      <c r="AW331" s="18">
        <f>IF(AS331&lt;0,AU331+AS331,AU331)</f>
        <v>4652.27855</v>
      </c>
      <c r="AY331">
        <f t="shared" si="132"/>
        <v>2.1040625000005093</v>
      </c>
      <c r="AZ331">
        <f t="shared" si="133"/>
        <v>-0.93950583333298709</v>
      </c>
      <c r="BB331" s="19">
        <f t="shared" si="128"/>
        <v>1775489100</v>
      </c>
      <c r="BC331" s="19" t="str">
        <f t="shared" si="129"/>
        <v>XAUUSD</v>
      </c>
      <c r="BD331" s="19" t="str">
        <f t="shared" si="130"/>
        <v>M5</v>
      </c>
      <c r="BE331">
        <f>V331</f>
        <v>4665.1293649999998</v>
      </c>
      <c r="BF331">
        <f>W331</f>
        <v>4669.6943958333341</v>
      </c>
      <c r="BG331">
        <f>X331</f>
        <v>4663.1682199999996</v>
      </c>
      <c r="BH331">
        <f>Y331</f>
        <v>4664.5738899999997</v>
      </c>
      <c r="BI331">
        <f t="shared" si="134"/>
        <v>4677.8176000000003</v>
      </c>
      <c r="BJ331">
        <f t="shared" si="135"/>
        <v>4652.27855</v>
      </c>
    </row>
    <row r="332" spans="1:62" x14ac:dyDescent="0.55000000000000004">
      <c r="A332">
        <f>ALGLIB_SSA_XAUUSD!J332</f>
        <v>1775489400</v>
      </c>
      <c r="B332" t="str">
        <f>_xlfn.XLOOKUP($A332,ALGLIB_SSA_XAUUSD!$A$2:$A$1001,ALGLIB_SSA_XAUUSD!$B$2:$B$1001,"",0)</f>
        <v/>
      </c>
      <c r="C332" t="str">
        <f>_xlfn.XLOOKUP($A332,ALGLIB_SSA_XAUUSD!$A$2:$A$1001,ALGLIB_SSA_XAUUSD!$C$2:$C$1001,"",0)</f>
        <v/>
      </c>
      <c r="D332" s="1">
        <f>D326+(D338-D326)*6/12</f>
        <v>4664.34</v>
      </c>
      <c r="E332" s="1">
        <f>E326+(E338-E326)*6/12</f>
        <v>4664.7946499999998</v>
      </c>
      <c r="F332" s="1">
        <f>F326+(F338-F326)*6/12</f>
        <v>4669.3308150000003</v>
      </c>
      <c r="G332" s="1">
        <f>G326+(G338-G326)*6/12</f>
        <v>4675.2927250000002</v>
      </c>
      <c r="H332" s="1">
        <f>H326+(H338-H326)*6/12</f>
        <v>4653.018865</v>
      </c>
      <c r="I332" t="str">
        <f>_xlfn.XLOOKUP($A332,ALGLIB_SSA_XAUUSD!$J$2:$J$1001,ALGLIB_SSA_XAUUSD!$K$2:$K$1001,"",0)</f>
        <v>XAUUSD</v>
      </c>
      <c r="J332" t="str">
        <f>_xlfn.XLOOKUP($A332,ALGLIB_SSA_XAUUSD!$J$2:$J$1001,ALGLIB_SSA_XAUUSD!$L$2:$L$1001,"",0)</f>
        <v>M5</v>
      </c>
      <c r="K332">
        <f>_xlfn.XLOOKUP($A332,ALGLIB_SSA_XAUUSD!$J$2:$J$1001,ALGLIB_SSA_XAUUSD!$M$2:$M$1001,"",0)</f>
        <v>4667.4799999999996</v>
      </c>
      <c r="L332">
        <f>_xlfn.XLOOKUP($A332,ALGLIB_SSA_XAUUSD!$J$2:$J$1001,ALGLIB_SSA_XAUUSD!$N$2:$N$1001,"",0)</f>
        <v>4662.7752700000001</v>
      </c>
      <c r="M332">
        <f>_xlfn.XLOOKUP($A332,ALGLIB_SSA_XAUUSD!$J$2:$J$1001,ALGLIB_SSA_XAUUSD!$O$2:$O$1001,"",0)</f>
        <v>4663.6745799999999</v>
      </c>
      <c r="N332">
        <f>_xlfn.XLOOKUP($A332,ALGLIB_SSA_XAUUSD!$J$2:$J$1001,ALGLIB_SSA_XAUUSD!$P$2:$P$1001,"",0)</f>
        <v>4666.3479200000002</v>
      </c>
      <c r="O332">
        <f>_xlfn.XLOOKUP($A332,ALGLIB_SSA_XAUUSD!$J$2:$J$1001,ALGLIB_SSA_XAUUSD!$Q$2:$Q$1001,"",0)</f>
        <v>4658.6839</v>
      </c>
      <c r="R332">
        <f t="shared" si="136"/>
        <v>1775489400</v>
      </c>
      <c r="S332" t="str">
        <f t="shared" si="137"/>
        <v>XAUUSD</v>
      </c>
      <c r="T332" t="str">
        <f t="shared" si="137"/>
        <v>M5</v>
      </c>
      <c r="U332">
        <f t="shared" si="137"/>
        <v>4667.4799999999996</v>
      </c>
      <c r="V332">
        <f t="shared" si="138"/>
        <v>4664.7946499999998</v>
      </c>
      <c r="W332">
        <f t="shared" si="138"/>
        <v>4669.3308150000003</v>
      </c>
      <c r="X332">
        <f t="shared" si="139"/>
        <v>4662.7752700000001</v>
      </c>
      <c r="Y332">
        <f t="shared" si="139"/>
        <v>4663.6745799999999</v>
      </c>
      <c r="Z332">
        <f t="shared" si="140"/>
        <v>4675.2927250000002</v>
      </c>
      <c r="AA332">
        <f t="shared" si="141"/>
        <v>4666.3479200000002</v>
      </c>
      <c r="AB332">
        <f t="shared" si="142"/>
        <v>4653.018865</v>
      </c>
      <c r="AC332">
        <f t="shared" si="143"/>
        <v>4658.6839</v>
      </c>
      <c r="AF332">
        <f t="shared" si="148"/>
        <v>1775489400</v>
      </c>
      <c r="AG332" t="str">
        <f t="shared" si="149"/>
        <v>XAUUSD</v>
      </c>
      <c r="AH332" t="str">
        <f t="shared" si="150"/>
        <v>M5</v>
      </c>
      <c r="AI332" s="19">
        <f t="shared" si="144"/>
        <v>4667.4799999999996</v>
      </c>
      <c r="AJ332" s="19">
        <f t="shared" si="145"/>
        <v>4664.7946499999998</v>
      </c>
      <c r="AK332" s="19">
        <f t="shared" si="146"/>
        <v>4669.3308150000003</v>
      </c>
      <c r="AL332" s="19">
        <f t="shared" si="151"/>
        <v>-4.5361650000004374</v>
      </c>
      <c r="AM332" s="28" t="str">
        <f t="shared" si="147"/>
        <v>Bearish</v>
      </c>
      <c r="AN332" s="28" t="str">
        <f t="shared" si="152"/>
        <v>Bearish</v>
      </c>
      <c r="AO332">
        <f>IF(Z332&lt;&gt;"",Z332,"")</f>
        <v>4675.2927250000002</v>
      </c>
      <c r="AP332">
        <f>IF(AB332&lt;&gt;"",AB332,"")</f>
        <v>4653.018865</v>
      </c>
      <c r="AQ332">
        <f t="shared" si="131"/>
        <v>7</v>
      </c>
      <c r="AR332" s="16">
        <f>IF(SLOPE($AO$314:$AO$325,$AQ$314:$AQ$325)&gt;0,MIN(3,ABS(SLOPE($AO$314:$AO$325,$AQ$314:$AQ$325))),IF(SLOPE($AO$314:$AO$325,$AQ$314:$AQ$325)&lt;-0.5,-0.5,0))</f>
        <v>0</v>
      </c>
      <c r="AS332" s="16">
        <f>IF(SLOPE($AP$314:$AP$325,$AQ$314:$AQ$325)&lt;0,MAX(-3,-ABS(SLOPE($AP$314:$AP$325,$AQ$314:$AQ$325))),IF(SLOPE($AP$314:$AP$325,$AQ$314:$AQ$325)&gt;0.5,0.5,0))</f>
        <v>-0.32257666666670254</v>
      </c>
      <c r="AT332" s="22">
        <f>($AO$326+(AR332*(AQ332-1)))</f>
        <v>4677.8176000000003</v>
      </c>
      <c r="AU332" s="22">
        <f>($AP$326+(AS332*(AQ332-1)))</f>
        <v>4652.2785499999991</v>
      </c>
      <c r="AV332" s="18">
        <f>IF(AR332&gt;0,AT332+AR332,AT332)</f>
        <v>4677.8176000000003</v>
      </c>
      <c r="AW332" s="18">
        <f>IF(AS332&lt;0,AU332+AS332,AU332)</f>
        <v>4651.9559733333326</v>
      </c>
      <c r="AY332">
        <f t="shared" si="132"/>
        <v>2.5248750000000655</v>
      </c>
      <c r="AZ332">
        <f t="shared" si="133"/>
        <v>-1.0628916666673831</v>
      </c>
      <c r="BB332" s="19">
        <f t="shared" si="128"/>
        <v>1775489400</v>
      </c>
      <c r="BC332" s="19" t="str">
        <f t="shared" si="129"/>
        <v>XAUUSD</v>
      </c>
      <c r="BD332" s="19" t="str">
        <f t="shared" si="130"/>
        <v>M5</v>
      </c>
      <c r="BE332">
        <f>V332</f>
        <v>4664.7946499999998</v>
      </c>
      <c r="BF332">
        <f>W332</f>
        <v>4669.3308150000003</v>
      </c>
      <c r="BG332">
        <f>X332</f>
        <v>4662.7752700000001</v>
      </c>
      <c r="BH332">
        <f>Y332</f>
        <v>4663.6745799999999</v>
      </c>
      <c r="BI332">
        <f t="shared" si="134"/>
        <v>4677.8176000000003</v>
      </c>
      <c r="BJ332">
        <f t="shared" si="135"/>
        <v>4651.9559733333326</v>
      </c>
    </row>
    <row r="333" spans="1:62" x14ac:dyDescent="0.55000000000000004">
      <c r="A333">
        <f>ALGLIB_SSA_XAUUSD!J333</f>
        <v>1775489700</v>
      </c>
      <c r="B333" t="str">
        <f>_xlfn.XLOOKUP($A333,ALGLIB_SSA_XAUUSD!$A$2:$A$1001,ALGLIB_SSA_XAUUSD!$B$2:$B$1001,"",0)</f>
        <v/>
      </c>
      <c r="C333" t="str">
        <f>_xlfn.XLOOKUP($A333,ALGLIB_SSA_XAUUSD!$A$2:$A$1001,ALGLIB_SSA_XAUUSD!$C$2:$C$1001,"",0)</f>
        <v/>
      </c>
      <c r="D333" s="1">
        <f>D326+(D338-D326)*7/12</f>
        <v>4663.71</v>
      </c>
      <c r="E333" s="1">
        <f>E326+(E338-E326)*7/12</f>
        <v>4664.4599349999999</v>
      </c>
      <c r="F333" s="1">
        <f>F326+(F338-F326)*7/12</f>
        <v>4668.9672341666665</v>
      </c>
      <c r="G333" s="1">
        <f>G326+(G338-G326)*7/12</f>
        <v>4674.8719125000007</v>
      </c>
      <c r="H333" s="1">
        <f>H326+(H338-H326)*7/12</f>
        <v>4652.819674166667</v>
      </c>
      <c r="I333" t="str">
        <f>_xlfn.XLOOKUP($A333,ALGLIB_SSA_XAUUSD!$J$2:$J$1001,ALGLIB_SSA_XAUUSD!$K$2:$K$1001,"",0)</f>
        <v>XAUUSD</v>
      </c>
      <c r="J333" t="str">
        <f>_xlfn.XLOOKUP($A333,ALGLIB_SSA_XAUUSD!$J$2:$J$1001,ALGLIB_SSA_XAUUSD!$L$2:$L$1001,"",0)</f>
        <v>M5</v>
      </c>
      <c r="K333">
        <f>_xlfn.XLOOKUP($A333,ALGLIB_SSA_XAUUSD!$J$2:$J$1001,ALGLIB_SSA_XAUUSD!$M$2:$M$1001,"",0)</f>
        <v>4655.28</v>
      </c>
      <c r="L333">
        <f>_xlfn.XLOOKUP($A333,ALGLIB_SSA_XAUUSD!$J$2:$J$1001,ALGLIB_SSA_XAUUSD!$N$2:$N$1001,"",0)</f>
        <v>4662.6941699999998</v>
      </c>
      <c r="M333">
        <f>_xlfn.XLOOKUP($A333,ALGLIB_SSA_XAUUSD!$J$2:$J$1001,ALGLIB_SSA_XAUUSD!$O$2:$O$1001,"",0)</f>
        <v>4663.1843799999997</v>
      </c>
      <c r="N333">
        <f>_xlfn.XLOOKUP($A333,ALGLIB_SSA_XAUUSD!$J$2:$J$1001,ALGLIB_SSA_XAUUSD!$P$2:$P$1001,"",0)</f>
        <v>4666.3432899999998</v>
      </c>
      <c r="O333">
        <f>_xlfn.XLOOKUP($A333,ALGLIB_SSA_XAUUSD!$J$2:$J$1001,ALGLIB_SSA_XAUUSD!$Q$2:$Q$1001,"",0)</f>
        <v>4658.6435099999999</v>
      </c>
      <c r="R333">
        <f t="shared" si="136"/>
        <v>1775489700</v>
      </c>
      <c r="S333" t="str">
        <f t="shared" si="137"/>
        <v>XAUUSD</v>
      </c>
      <c r="T333" t="str">
        <f t="shared" si="137"/>
        <v>M5</v>
      </c>
      <c r="U333">
        <f t="shared" si="137"/>
        <v>4655.28</v>
      </c>
      <c r="V333">
        <f t="shared" si="138"/>
        <v>4664.4599349999999</v>
      </c>
      <c r="W333">
        <f t="shared" si="138"/>
        <v>4668.9672341666665</v>
      </c>
      <c r="X333">
        <f t="shared" si="139"/>
        <v>4662.6941699999998</v>
      </c>
      <c r="Y333">
        <f t="shared" si="139"/>
        <v>4663.1843799999997</v>
      </c>
      <c r="Z333">
        <f t="shared" si="140"/>
        <v>4674.8719125000007</v>
      </c>
      <c r="AA333">
        <f t="shared" si="141"/>
        <v>4666.3432899999998</v>
      </c>
      <c r="AB333">
        <f t="shared" si="142"/>
        <v>4652.819674166667</v>
      </c>
      <c r="AC333">
        <f t="shared" si="143"/>
        <v>4658.6435099999999</v>
      </c>
      <c r="AF333">
        <f t="shared" si="148"/>
        <v>1775489700</v>
      </c>
      <c r="AG333" t="str">
        <f t="shared" si="149"/>
        <v>XAUUSD</v>
      </c>
      <c r="AH333" t="str">
        <f t="shared" si="150"/>
        <v>M5</v>
      </c>
      <c r="AI333" s="19">
        <f t="shared" si="144"/>
        <v>4655.28</v>
      </c>
      <c r="AJ333" s="19">
        <f t="shared" si="145"/>
        <v>4664.4599349999999</v>
      </c>
      <c r="AK333" s="19">
        <f t="shared" si="146"/>
        <v>4668.9672341666665</v>
      </c>
      <c r="AL333" s="19">
        <f t="shared" si="151"/>
        <v>-4.5072991666665985</v>
      </c>
      <c r="AM333" s="28" t="str">
        <f t="shared" si="147"/>
        <v>Bearish</v>
      </c>
      <c r="AN333" s="28" t="str">
        <f t="shared" si="152"/>
        <v>Bearish</v>
      </c>
      <c r="AO333">
        <f>IF(Z333&lt;&gt;"",Z333,"")</f>
        <v>4674.8719125000007</v>
      </c>
      <c r="AP333">
        <f>IF(AB333&lt;&gt;"",AB333,"")</f>
        <v>4652.819674166667</v>
      </c>
      <c r="AQ333">
        <f t="shared" si="131"/>
        <v>8</v>
      </c>
      <c r="AR333" s="16">
        <f>IF(SLOPE($AO$314:$AO$325,$AQ$314:$AQ$325)&gt;0,MIN(3,ABS(SLOPE($AO$314:$AO$325,$AQ$314:$AQ$325))),IF(SLOPE($AO$314:$AO$325,$AQ$314:$AQ$325)&lt;-0.5,-0.5,0))</f>
        <v>0</v>
      </c>
      <c r="AS333" s="16">
        <f>IF(SLOPE($AP$314:$AP$325,$AQ$314:$AQ$325)&lt;0,MAX(-3,-ABS(SLOPE($AP$314:$AP$325,$AQ$314:$AQ$325))),IF(SLOPE($AP$314:$AP$325,$AQ$314:$AQ$325)&gt;0.5,0.5,0))</f>
        <v>-0.32257666666670254</v>
      </c>
      <c r="AT333" s="22">
        <f>($AO$326+(AR333*(AQ333-1)))</f>
        <v>4677.8176000000003</v>
      </c>
      <c r="AU333" s="22">
        <f>($AP$326+(AS333*(AQ333-1)))</f>
        <v>4651.9559733333326</v>
      </c>
      <c r="AV333" s="18">
        <f>IF(AR333&gt;0,AT333+AR333,AT333)</f>
        <v>4677.8176000000003</v>
      </c>
      <c r="AW333" s="18">
        <f>IF(AS333&lt;0,AU333+AS333,AU333)</f>
        <v>4651.6333966666662</v>
      </c>
      <c r="AY333">
        <f t="shared" si="132"/>
        <v>2.9456874999996217</v>
      </c>
      <c r="AZ333">
        <f t="shared" si="133"/>
        <v>-1.1862775000008696</v>
      </c>
      <c r="BB333" s="19">
        <f t="shared" si="128"/>
        <v>1775489700</v>
      </c>
      <c r="BC333" s="19" t="str">
        <f t="shared" si="129"/>
        <v>XAUUSD</v>
      </c>
      <c r="BD333" s="19" t="str">
        <f t="shared" si="130"/>
        <v>M5</v>
      </c>
      <c r="BE333">
        <f>V333</f>
        <v>4664.4599349999999</v>
      </c>
      <c r="BF333">
        <f>W333</f>
        <v>4668.9672341666665</v>
      </c>
      <c r="BG333">
        <f>X333</f>
        <v>4662.6941699999998</v>
      </c>
      <c r="BH333">
        <f>Y333</f>
        <v>4663.1843799999997</v>
      </c>
      <c r="BI333">
        <f t="shared" si="134"/>
        <v>4677.8176000000003</v>
      </c>
      <c r="BJ333">
        <f t="shared" si="135"/>
        <v>4651.6333966666662</v>
      </c>
    </row>
    <row r="334" spans="1:62" x14ac:dyDescent="0.55000000000000004">
      <c r="A334">
        <f>ALGLIB_SSA_XAUUSD!J334</f>
        <v>1775490000</v>
      </c>
      <c r="B334" t="str">
        <f>_xlfn.XLOOKUP($A334,ALGLIB_SSA_XAUUSD!$A$2:$A$1001,ALGLIB_SSA_XAUUSD!$B$2:$B$1001,"",0)</f>
        <v/>
      </c>
      <c r="C334" t="str">
        <f>_xlfn.XLOOKUP($A334,ALGLIB_SSA_XAUUSD!$A$2:$A$1001,ALGLIB_SSA_XAUUSD!$C$2:$C$1001,"",0)</f>
        <v/>
      </c>
      <c r="D334" s="1">
        <f>D326+(D338-D326)*8/12</f>
        <v>4663.08</v>
      </c>
      <c r="E334" s="1">
        <f>E326+(E338-E326)*8/12</f>
        <v>4664.1252199999999</v>
      </c>
      <c r="F334" s="1">
        <f>F326+(F338-F326)*8/12</f>
        <v>4668.6036533333336</v>
      </c>
      <c r="G334" s="1">
        <f>G326+(G338-G326)*8/12</f>
        <v>4674.4511000000002</v>
      </c>
      <c r="H334" s="1">
        <f>H326+(H338-H326)*8/12</f>
        <v>4652.6204833333331</v>
      </c>
      <c r="I334" t="str">
        <f>_xlfn.XLOOKUP($A334,ALGLIB_SSA_XAUUSD!$J$2:$J$1001,ALGLIB_SSA_XAUUSD!$K$2:$K$1001,"",0)</f>
        <v>XAUUSD</v>
      </c>
      <c r="J334" t="str">
        <f>_xlfn.XLOOKUP($A334,ALGLIB_SSA_XAUUSD!$J$2:$J$1001,ALGLIB_SSA_XAUUSD!$L$2:$L$1001,"",0)</f>
        <v>M5</v>
      </c>
      <c r="K334">
        <f>_xlfn.XLOOKUP($A334,ALGLIB_SSA_XAUUSD!$J$2:$J$1001,ALGLIB_SSA_XAUUSD!$M$2:$M$1001,"",0)</f>
        <v>4660.82</v>
      </c>
      <c r="L334">
        <f>_xlfn.XLOOKUP($A334,ALGLIB_SSA_XAUUSD!$J$2:$J$1001,ALGLIB_SSA_XAUUSD!$N$2:$N$1001,"",0)</f>
        <v>4663.1391000000003</v>
      </c>
      <c r="M334">
        <f>_xlfn.XLOOKUP($A334,ALGLIB_SSA_XAUUSD!$J$2:$J$1001,ALGLIB_SSA_XAUUSD!$O$2:$O$1001,"",0)</f>
        <v>4663.1617399999996</v>
      </c>
      <c r="N334">
        <f>_xlfn.XLOOKUP($A334,ALGLIB_SSA_XAUUSD!$J$2:$J$1001,ALGLIB_SSA_XAUUSD!$P$2:$P$1001,"",0)</f>
        <v>4666.6157000000003</v>
      </c>
      <c r="O334">
        <f>_xlfn.XLOOKUP($A334,ALGLIB_SSA_XAUUSD!$J$2:$J$1001,ALGLIB_SSA_XAUUSD!$Q$2:$Q$1001,"",0)</f>
        <v>4659.0852599999998</v>
      </c>
      <c r="R334">
        <f t="shared" si="136"/>
        <v>1775490000</v>
      </c>
      <c r="S334" t="str">
        <f t="shared" si="137"/>
        <v>XAUUSD</v>
      </c>
      <c r="T334" t="str">
        <f t="shared" si="137"/>
        <v>M5</v>
      </c>
      <c r="U334">
        <f t="shared" si="137"/>
        <v>4660.82</v>
      </c>
      <c r="V334">
        <f t="shared" si="138"/>
        <v>4664.1252199999999</v>
      </c>
      <c r="W334">
        <f t="shared" si="138"/>
        <v>4668.6036533333336</v>
      </c>
      <c r="X334">
        <f t="shared" si="139"/>
        <v>4663.1391000000003</v>
      </c>
      <c r="Y334">
        <f t="shared" si="139"/>
        <v>4663.1617399999996</v>
      </c>
      <c r="Z334">
        <f t="shared" si="140"/>
        <v>4674.4511000000002</v>
      </c>
      <c r="AA334">
        <f t="shared" si="141"/>
        <v>4666.6157000000003</v>
      </c>
      <c r="AB334">
        <f t="shared" si="142"/>
        <v>4652.6204833333331</v>
      </c>
      <c r="AC334">
        <f t="shared" si="143"/>
        <v>4659.0852599999998</v>
      </c>
      <c r="AF334">
        <f t="shared" si="148"/>
        <v>1775490000</v>
      </c>
      <c r="AG334" t="str">
        <f t="shared" si="149"/>
        <v>XAUUSD</v>
      </c>
      <c r="AH334" t="str">
        <f t="shared" si="150"/>
        <v>M5</v>
      </c>
      <c r="AI334" s="19">
        <f t="shared" si="144"/>
        <v>4660.82</v>
      </c>
      <c r="AJ334" s="19">
        <f t="shared" si="145"/>
        <v>4664.1252199999999</v>
      </c>
      <c r="AK334" s="19">
        <f t="shared" si="146"/>
        <v>4668.6036533333336</v>
      </c>
      <c r="AL334" s="19">
        <f t="shared" si="151"/>
        <v>-4.478433333333669</v>
      </c>
      <c r="AM334" s="28" t="str">
        <f t="shared" si="147"/>
        <v>Bearish</v>
      </c>
      <c r="AN334" s="28" t="str">
        <f t="shared" si="152"/>
        <v>Bearish</v>
      </c>
      <c r="AO334">
        <f>IF(Z334&lt;&gt;"",Z334,"")</f>
        <v>4674.4511000000002</v>
      </c>
      <c r="AP334">
        <f>IF(AB334&lt;&gt;"",AB334,"")</f>
        <v>4652.6204833333331</v>
      </c>
      <c r="AQ334">
        <f t="shared" si="131"/>
        <v>9</v>
      </c>
      <c r="AR334" s="16">
        <f>IF(SLOPE($AO$314:$AO$325,$AQ$314:$AQ$325)&gt;0,MIN(3,ABS(SLOPE($AO$314:$AO$325,$AQ$314:$AQ$325))),IF(SLOPE($AO$314:$AO$325,$AQ$314:$AQ$325)&lt;-0.5,-0.5,0))</f>
        <v>0</v>
      </c>
      <c r="AS334" s="16">
        <f>IF(SLOPE($AP$314:$AP$325,$AQ$314:$AQ$325)&lt;0,MAX(-3,-ABS(SLOPE($AP$314:$AP$325,$AQ$314:$AQ$325))),IF(SLOPE($AP$314:$AP$325,$AQ$314:$AQ$325)&gt;0.5,0.5,0))</f>
        <v>-0.32257666666670254</v>
      </c>
      <c r="AT334" s="22">
        <f>($AO$326+(AR334*(AQ334-1)))</f>
        <v>4677.8176000000003</v>
      </c>
      <c r="AU334" s="22">
        <f>($AP$326+(AS334*(AQ334-1)))</f>
        <v>4651.6333966666662</v>
      </c>
      <c r="AV334" s="18">
        <f>IF(AR334&gt;0,AT334+AR334,AT334)</f>
        <v>4677.8176000000003</v>
      </c>
      <c r="AW334" s="18">
        <f>IF(AS334&lt;0,AU334+AS334,AU334)</f>
        <v>4651.3108199999997</v>
      </c>
      <c r="AY334">
        <f t="shared" si="132"/>
        <v>3.3665000000000873</v>
      </c>
      <c r="AZ334">
        <f t="shared" si="133"/>
        <v>-1.3096633333334466</v>
      </c>
      <c r="BB334" s="19">
        <f t="shared" ref="BB334:BB397" si="153">AF334</f>
        <v>1775490000</v>
      </c>
      <c r="BC334" s="19" t="str">
        <f t="shared" ref="BC334:BC397" si="154">AG334</f>
        <v>XAUUSD</v>
      </c>
      <c r="BD334" s="19" t="str">
        <f t="shared" ref="BD334:BD397" si="155">AH334</f>
        <v>M5</v>
      </c>
      <c r="BE334">
        <f>V334</f>
        <v>4664.1252199999999</v>
      </c>
      <c r="BF334">
        <f>W334</f>
        <v>4668.6036533333336</v>
      </c>
      <c r="BG334">
        <f>X334</f>
        <v>4663.1391000000003</v>
      </c>
      <c r="BH334">
        <f>Y334</f>
        <v>4663.1617399999996</v>
      </c>
      <c r="BI334">
        <f t="shared" si="134"/>
        <v>4677.8176000000003</v>
      </c>
      <c r="BJ334">
        <f t="shared" si="135"/>
        <v>4651.3108199999997</v>
      </c>
    </row>
    <row r="335" spans="1:62" x14ac:dyDescent="0.55000000000000004">
      <c r="A335">
        <f>ALGLIB_SSA_XAUUSD!J335</f>
        <v>1775490300</v>
      </c>
      <c r="B335" t="str">
        <f>_xlfn.XLOOKUP($A335,ALGLIB_SSA_XAUUSD!$A$2:$A$1001,ALGLIB_SSA_XAUUSD!$B$2:$B$1001,"",0)</f>
        <v/>
      </c>
      <c r="C335" t="str">
        <f>_xlfn.XLOOKUP($A335,ALGLIB_SSA_XAUUSD!$A$2:$A$1001,ALGLIB_SSA_XAUUSD!$C$2:$C$1001,"",0)</f>
        <v/>
      </c>
      <c r="D335" s="1">
        <f>D326+(D338-D326)*9/12</f>
        <v>4662.4500000000007</v>
      </c>
      <c r="E335" s="1">
        <f>E326+(E338-E326)*9/12</f>
        <v>4663.7905049999999</v>
      </c>
      <c r="F335" s="1">
        <f>F326+(F338-F326)*9/12</f>
        <v>4668.2400725000007</v>
      </c>
      <c r="G335" s="1">
        <f>G326+(G338-G326)*9/12</f>
        <v>4674.0302874999998</v>
      </c>
      <c r="H335" s="1">
        <f>H326+(H338-H326)*9/12</f>
        <v>4652.4212925000002</v>
      </c>
      <c r="I335" t="str">
        <f>_xlfn.XLOOKUP($A335,ALGLIB_SSA_XAUUSD!$J$2:$J$1001,ALGLIB_SSA_XAUUSD!$K$2:$K$1001,"",0)</f>
        <v>XAUUSD</v>
      </c>
      <c r="J335" t="str">
        <f>_xlfn.XLOOKUP($A335,ALGLIB_SSA_XAUUSD!$J$2:$J$1001,ALGLIB_SSA_XAUUSD!$L$2:$L$1001,"",0)</f>
        <v>M5</v>
      </c>
      <c r="K335">
        <f>_xlfn.XLOOKUP($A335,ALGLIB_SSA_XAUUSD!$J$2:$J$1001,ALGLIB_SSA_XAUUSD!$M$2:$M$1001,"",0)</f>
        <v>4664.21</v>
      </c>
      <c r="L335">
        <f>_xlfn.XLOOKUP($A335,ALGLIB_SSA_XAUUSD!$J$2:$J$1001,ALGLIB_SSA_XAUUSD!$N$2:$N$1001,"",0)</f>
        <v>4663.8846999999996</v>
      </c>
      <c r="M335">
        <f>_xlfn.XLOOKUP($A335,ALGLIB_SSA_XAUUSD!$J$2:$J$1001,ALGLIB_SSA_XAUUSD!$O$2:$O$1001,"",0)</f>
        <v>4663.52322</v>
      </c>
      <c r="N335">
        <f>_xlfn.XLOOKUP($A335,ALGLIB_SSA_XAUUSD!$J$2:$J$1001,ALGLIB_SSA_XAUUSD!$P$2:$P$1001,"",0)</f>
        <v>4667.1823999999997</v>
      </c>
      <c r="O335">
        <f>_xlfn.XLOOKUP($A335,ALGLIB_SSA_XAUUSD!$J$2:$J$1001,ALGLIB_SSA_XAUUSD!$Q$2:$Q$1001,"",0)</f>
        <v>4659.8675700000003</v>
      </c>
      <c r="R335">
        <f t="shared" si="136"/>
        <v>1775490300</v>
      </c>
      <c r="S335" t="str">
        <f t="shared" si="137"/>
        <v>XAUUSD</v>
      </c>
      <c r="T335" t="str">
        <f t="shared" si="137"/>
        <v>M5</v>
      </c>
      <c r="U335">
        <f t="shared" si="137"/>
        <v>4664.21</v>
      </c>
      <c r="V335">
        <f t="shared" si="138"/>
        <v>4663.7905049999999</v>
      </c>
      <c r="W335">
        <f t="shared" si="138"/>
        <v>4668.2400725000007</v>
      </c>
      <c r="X335">
        <f t="shared" si="139"/>
        <v>4663.8846999999996</v>
      </c>
      <c r="Y335">
        <f t="shared" si="139"/>
        <v>4663.52322</v>
      </c>
      <c r="Z335">
        <f t="shared" si="140"/>
        <v>4674.0302874999998</v>
      </c>
      <c r="AA335">
        <f t="shared" si="141"/>
        <v>4667.1823999999997</v>
      </c>
      <c r="AB335">
        <f t="shared" si="142"/>
        <v>4652.4212925000002</v>
      </c>
      <c r="AC335">
        <f t="shared" si="143"/>
        <v>4659.8675700000003</v>
      </c>
      <c r="AF335">
        <f t="shared" si="148"/>
        <v>1775490300</v>
      </c>
      <c r="AG335" t="str">
        <f t="shared" si="149"/>
        <v>XAUUSD</v>
      </c>
      <c r="AH335" t="str">
        <f t="shared" si="150"/>
        <v>M5</v>
      </c>
      <c r="AI335" s="19">
        <f t="shared" si="144"/>
        <v>4664.21</v>
      </c>
      <c r="AJ335" s="19">
        <f t="shared" si="145"/>
        <v>4663.7905049999999</v>
      </c>
      <c r="AK335" s="19">
        <f t="shared" si="146"/>
        <v>4668.2400725000007</v>
      </c>
      <c r="AL335" s="19">
        <f t="shared" si="151"/>
        <v>-4.4495675000007395</v>
      </c>
      <c r="AM335" s="28" t="str">
        <f t="shared" si="147"/>
        <v>Bearish</v>
      </c>
      <c r="AN335" s="28" t="str">
        <f t="shared" si="152"/>
        <v>Bearish</v>
      </c>
      <c r="AO335">
        <f>IF(Z335&lt;&gt;"",Z335,"")</f>
        <v>4674.0302874999998</v>
      </c>
      <c r="AP335">
        <f>IF(AB335&lt;&gt;"",AB335,"")</f>
        <v>4652.4212925000002</v>
      </c>
      <c r="AQ335">
        <f t="shared" ref="AQ335:AQ398" si="156">IF(AQ334+1=13,1,AQ334+1)</f>
        <v>10</v>
      </c>
      <c r="AR335" s="16">
        <f>IF(SLOPE($AO$314:$AO$325,$AQ$314:$AQ$325)&gt;0,MIN(3,ABS(SLOPE($AO$314:$AO$325,$AQ$314:$AQ$325))),IF(SLOPE($AO$314:$AO$325,$AQ$314:$AQ$325)&lt;-0.5,-0.5,0))</f>
        <v>0</v>
      </c>
      <c r="AS335" s="16">
        <f>IF(SLOPE($AP$314:$AP$325,$AQ$314:$AQ$325)&lt;0,MAX(-3,-ABS(SLOPE($AP$314:$AP$325,$AQ$314:$AQ$325))),IF(SLOPE($AP$314:$AP$325,$AQ$314:$AQ$325)&gt;0.5,0.5,0))</f>
        <v>-0.32257666666670254</v>
      </c>
      <c r="AT335" s="22">
        <f>($AO$326+(AR335*(AQ335-1)))</f>
        <v>4677.8176000000003</v>
      </c>
      <c r="AU335" s="22">
        <f>($AP$326+(AS335*(AQ335-1)))</f>
        <v>4651.3108199999997</v>
      </c>
      <c r="AV335" s="18">
        <f>IF(AR335&gt;0,AT335+AR335,AT335)</f>
        <v>4677.8176000000003</v>
      </c>
      <c r="AW335" s="18">
        <f>IF(AS335&lt;0,AU335+AS335,AU335)</f>
        <v>4650.9882433333332</v>
      </c>
      <c r="AY335">
        <f t="shared" ref="AY335:AY398" si="157">AV335-AO335</f>
        <v>3.787312500000553</v>
      </c>
      <c r="AZ335">
        <f t="shared" ref="AZ335:AZ398" si="158">AW335-AP335</f>
        <v>-1.4330491666669332</v>
      </c>
      <c r="BB335" s="19">
        <f t="shared" si="153"/>
        <v>1775490300</v>
      </c>
      <c r="BC335" s="19" t="str">
        <f t="shared" si="154"/>
        <v>XAUUSD</v>
      </c>
      <c r="BD335" s="19" t="str">
        <f t="shared" si="155"/>
        <v>M5</v>
      </c>
      <c r="BE335">
        <f>V335</f>
        <v>4663.7905049999999</v>
      </c>
      <c r="BF335">
        <f>W335</f>
        <v>4668.2400725000007</v>
      </c>
      <c r="BG335">
        <f>X335</f>
        <v>4663.8846999999996</v>
      </c>
      <c r="BH335">
        <f>Y335</f>
        <v>4663.52322</v>
      </c>
      <c r="BI335">
        <f t="shared" si="134"/>
        <v>4677.8176000000003</v>
      </c>
      <c r="BJ335">
        <f t="shared" si="135"/>
        <v>4650.9882433333332</v>
      </c>
    </row>
    <row r="336" spans="1:62" x14ac:dyDescent="0.55000000000000004">
      <c r="A336">
        <f>ALGLIB_SSA_XAUUSD!J336</f>
        <v>1775490600</v>
      </c>
      <c r="B336" t="str">
        <f>_xlfn.XLOOKUP($A336,ALGLIB_SSA_XAUUSD!$A$2:$A$1001,ALGLIB_SSA_XAUUSD!$B$2:$B$1001,"",0)</f>
        <v/>
      </c>
      <c r="C336" t="str">
        <f>_xlfn.XLOOKUP($A336,ALGLIB_SSA_XAUUSD!$A$2:$A$1001,ALGLIB_SSA_XAUUSD!$C$2:$C$1001,"",0)</f>
        <v/>
      </c>
      <c r="D336" s="1">
        <f>D326+(D338-D326)*10/12</f>
        <v>4661.8200000000006</v>
      </c>
      <c r="E336" s="1">
        <f>E326+(E338-E326)*10/12</f>
        <v>4663.45579</v>
      </c>
      <c r="F336" s="1">
        <f>F326+(F338-F326)*10/12</f>
        <v>4667.8764916666669</v>
      </c>
      <c r="G336" s="1">
        <f>G326+(G338-G326)*10/12</f>
        <v>4673.6094750000002</v>
      </c>
      <c r="H336" s="1">
        <f>H326+(H338-H326)*10/12</f>
        <v>4652.2221016666672</v>
      </c>
      <c r="I336" t="str">
        <f>_xlfn.XLOOKUP($A336,ALGLIB_SSA_XAUUSD!$J$2:$J$1001,ALGLIB_SSA_XAUUSD!$K$2:$K$1001,"",0)</f>
        <v>XAUUSD</v>
      </c>
      <c r="J336" t="str">
        <f>_xlfn.XLOOKUP($A336,ALGLIB_SSA_XAUUSD!$J$2:$J$1001,ALGLIB_SSA_XAUUSD!$L$2:$L$1001,"",0)</f>
        <v>M5</v>
      </c>
      <c r="K336">
        <f>_xlfn.XLOOKUP($A336,ALGLIB_SSA_XAUUSD!$J$2:$J$1001,ALGLIB_SSA_XAUUSD!$M$2:$M$1001,"",0)</f>
        <v>4665.78</v>
      </c>
      <c r="L336">
        <f>_xlfn.XLOOKUP($A336,ALGLIB_SSA_XAUUSD!$J$2:$J$1001,ALGLIB_SSA_XAUUSD!$N$2:$N$1001,"",0)</f>
        <v>4664.7646800000002</v>
      </c>
      <c r="M336">
        <f>_xlfn.XLOOKUP($A336,ALGLIB_SSA_XAUUSD!$J$2:$J$1001,ALGLIB_SSA_XAUUSD!$O$2:$O$1001,"",0)</f>
        <v>4664.1439499999997</v>
      </c>
      <c r="N336">
        <f>_xlfn.XLOOKUP($A336,ALGLIB_SSA_XAUUSD!$J$2:$J$1001,ALGLIB_SSA_XAUUSD!$P$2:$P$1001,"",0)</f>
        <v>4667.8519399999996</v>
      </c>
      <c r="O336">
        <f>_xlfn.XLOOKUP($A336,ALGLIB_SSA_XAUUSD!$J$2:$J$1001,ALGLIB_SSA_XAUUSD!$Q$2:$Q$1001,"",0)</f>
        <v>4660.7769500000004</v>
      </c>
      <c r="R336">
        <f t="shared" si="136"/>
        <v>1775490600</v>
      </c>
      <c r="S336" t="str">
        <f t="shared" si="137"/>
        <v>XAUUSD</v>
      </c>
      <c r="T336" t="str">
        <f t="shared" si="137"/>
        <v>M5</v>
      </c>
      <c r="U336">
        <f t="shared" si="137"/>
        <v>4665.78</v>
      </c>
      <c r="V336">
        <f t="shared" si="138"/>
        <v>4663.45579</v>
      </c>
      <c r="W336">
        <f t="shared" si="138"/>
        <v>4667.8764916666669</v>
      </c>
      <c r="X336">
        <f t="shared" si="139"/>
        <v>4664.7646800000002</v>
      </c>
      <c r="Y336">
        <f t="shared" si="139"/>
        <v>4664.1439499999997</v>
      </c>
      <c r="Z336">
        <f t="shared" si="140"/>
        <v>4673.6094750000002</v>
      </c>
      <c r="AA336">
        <f t="shared" si="141"/>
        <v>4667.8519399999996</v>
      </c>
      <c r="AB336">
        <f t="shared" si="142"/>
        <v>4652.2221016666672</v>
      </c>
      <c r="AC336">
        <f t="shared" si="143"/>
        <v>4660.7769500000004</v>
      </c>
      <c r="AF336">
        <f t="shared" si="148"/>
        <v>1775490600</v>
      </c>
      <c r="AG336" t="str">
        <f t="shared" si="149"/>
        <v>XAUUSD</v>
      </c>
      <c r="AH336" t="str">
        <f t="shared" si="150"/>
        <v>M5</v>
      </c>
      <c r="AI336" s="19">
        <f t="shared" si="144"/>
        <v>4665.78</v>
      </c>
      <c r="AJ336" s="19">
        <f t="shared" si="145"/>
        <v>4663.45579</v>
      </c>
      <c r="AK336" s="19">
        <f t="shared" si="146"/>
        <v>4667.8764916666669</v>
      </c>
      <c r="AL336" s="19">
        <f t="shared" si="151"/>
        <v>-4.4207016666669006</v>
      </c>
      <c r="AM336" s="28" t="str">
        <f t="shared" si="147"/>
        <v>Bearish</v>
      </c>
      <c r="AN336" s="28" t="str">
        <f t="shared" si="152"/>
        <v>Bearish</v>
      </c>
      <c r="AO336">
        <f>IF(Z336&lt;&gt;"",Z336,"")</f>
        <v>4673.6094750000002</v>
      </c>
      <c r="AP336">
        <f>IF(AB336&lt;&gt;"",AB336,"")</f>
        <v>4652.2221016666672</v>
      </c>
      <c r="AQ336">
        <f t="shared" si="156"/>
        <v>11</v>
      </c>
      <c r="AR336" s="16">
        <f>IF(SLOPE($AO$314:$AO$325,$AQ$314:$AQ$325)&gt;0,MIN(3,ABS(SLOPE($AO$314:$AO$325,$AQ$314:$AQ$325))),IF(SLOPE($AO$314:$AO$325,$AQ$314:$AQ$325)&lt;-0.5,-0.5,0))</f>
        <v>0</v>
      </c>
      <c r="AS336" s="16">
        <f>IF(SLOPE($AP$314:$AP$325,$AQ$314:$AQ$325)&lt;0,MAX(-3,-ABS(SLOPE($AP$314:$AP$325,$AQ$314:$AQ$325))),IF(SLOPE($AP$314:$AP$325,$AQ$314:$AQ$325)&gt;0.5,0.5,0))</f>
        <v>-0.32257666666670254</v>
      </c>
      <c r="AT336" s="22">
        <f>($AO$326+(AR336*(AQ336-1)))</f>
        <v>4677.8176000000003</v>
      </c>
      <c r="AU336" s="22">
        <f>($AP$326+(AS336*(AQ336-1)))</f>
        <v>4650.9882433333323</v>
      </c>
      <c r="AV336" s="18">
        <f>IF(AR336&gt;0,AT336+AR336,AT336)</f>
        <v>4677.8176000000003</v>
      </c>
      <c r="AW336" s="18">
        <f>IF(AS336&lt;0,AU336+AS336,AU336)</f>
        <v>4650.6656666666659</v>
      </c>
      <c r="AY336">
        <f t="shared" si="157"/>
        <v>4.2081250000001091</v>
      </c>
      <c r="AZ336">
        <f t="shared" si="158"/>
        <v>-1.5564350000013292</v>
      </c>
      <c r="BB336" s="19">
        <f t="shared" si="153"/>
        <v>1775490600</v>
      </c>
      <c r="BC336" s="19" t="str">
        <f t="shared" si="154"/>
        <v>XAUUSD</v>
      </c>
      <c r="BD336" s="19" t="str">
        <f t="shared" si="155"/>
        <v>M5</v>
      </c>
      <c r="BE336">
        <f>V336</f>
        <v>4663.45579</v>
      </c>
      <c r="BF336">
        <f>W336</f>
        <v>4667.8764916666669</v>
      </c>
      <c r="BG336">
        <f>X336</f>
        <v>4664.7646800000002</v>
      </c>
      <c r="BH336">
        <f>Y336</f>
        <v>4664.1439499999997</v>
      </c>
      <c r="BI336">
        <f t="shared" si="134"/>
        <v>4677.8176000000003</v>
      </c>
      <c r="BJ336">
        <f t="shared" si="135"/>
        <v>4650.6656666666659</v>
      </c>
    </row>
    <row r="337" spans="1:62" x14ac:dyDescent="0.55000000000000004">
      <c r="A337">
        <f>ALGLIB_SSA_XAUUSD!J337</f>
        <v>1775490900</v>
      </c>
      <c r="B337" t="str">
        <f>_xlfn.XLOOKUP($A337,ALGLIB_SSA_XAUUSD!$A$2:$A$1001,ALGLIB_SSA_XAUUSD!$B$2:$B$1001,"",0)</f>
        <v/>
      </c>
      <c r="C337" t="str">
        <f>_xlfn.XLOOKUP($A337,ALGLIB_SSA_XAUUSD!$A$2:$A$1001,ALGLIB_SSA_XAUUSD!$C$2:$C$1001,"",0)</f>
        <v/>
      </c>
      <c r="D337" s="1">
        <f>D326+(D338-D326)*11/12</f>
        <v>4661.1900000000005</v>
      </c>
      <c r="E337" s="1">
        <f>E326+(E338-E326)*11/12</f>
        <v>4663.121075</v>
      </c>
      <c r="F337" s="1">
        <f>F326+(F338-F326)*11/12</f>
        <v>4667.5129108333331</v>
      </c>
      <c r="G337" s="1">
        <f>G326+(G338-G326)*11/12</f>
        <v>4673.1886625000006</v>
      </c>
      <c r="H337" s="1">
        <f>H326+(H338-H326)*11/12</f>
        <v>4652.0229108333333</v>
      </c>
      <c r="I337" t="str">
        <f>_xlfn.XLOOKUP($A337,ALGLIB_SSA_XAUUSD!$J$2:$J$1001,ALGLIB_SSA_XAUUSD!$K$2:$K$1001,"",0)</f>
        <v>XAUUSD</v>
      </c>
      <c r="J337" t="str">
        <f>_xlfn.XLOOKUP($A337,ALGLIB_SSA_XAUUSD!$J$2:$J$1001,ALGLIB_SSA_XAUUSD!$L$2:$L$1001,"",0)</f>
        <v>M5</v>
      </c>
      <c r="K337">
        <f>_xlfn.XLOOKUP($A337,ALGLIB_SSA_XAUUSD!$J$2:$J$1001,ALGLIB_SSA_XAUUSD!$M$2:$M$1001,"",0)</f>
        <v>4668.12</v>
      </c>
      <c r="L337">
        <f>_xlfn.XLOOKUP($A337,ALGLIB_SSA_XAUUSD!$J$2:$J$1001,ALGLIB_SSA_XAUUSD!$N$2:$N$1001,"",0)</f>
        <v>4665.6655700000001</v>
      </c>
      <c r="M337">
        <f>_xlfn.XLOOKUP($A337,ALGLIB_SSA_XAUUSD!$J$2:$J$1001,ALGLIB_SSA_XAUUSD!$O$2:$O$1001,"",0)</f>
        <v>4664.9047600000004</v>
      </c>
      <c r="N337">
        <f>_xlfn.XLOOKUP($A337,ALGLIB_SSA_XAUUSD!$J$2:$J$1001,ALGLIB_SSA_XAUUSD!$P$2:$P$1001,"",0)</f>
        <v>4668.54043</v>
      </c>
      <c r="O337">
        <f>_xlfn.XLOOKUP($A337,ALGLIB_SSA_XAUUSD!$J$2:$J$1001,ALGLIB_SSA_XAUUSD!$Q$2:$Q$1001,"",0)</f>
        <v>4661.7060300000003</v>
      </c>
      <c r="R337">
        <f t="shared" si="136"/>
        <v>1775490900</v>
      </c>
      <c r="S337" t="str">
        <f t="shared" si="137"/>
        <v>XAUUSD</v>
      </c>
      <c r="T337" t="str">
        <f t="shared" si="137"/>
        <v>M5</v>
      </c>
      <c r="U337">
        <f t="shared" si="137"/>
        <v>4668.12</v>
      </c>
      <c r="V337">
        <f t="shared" si="138"/>
        <v>4663.121075</v>
      </c>
      <c r="W337">
        <f t="shared" si="138"/>
        <v>4667.5129108333331</v>
      </c>
      <c r="X337">
        <f t="shared" si="139"/>
        <v>4665.6655700000001</v>
      </c>
      <c r="Y337">
        <f t="shared" si="139"/>
        <v>4664.9047600000004</v>
      </c>
      <c r="Z337">
        <f t="shared" si="140"/>
        <v>4673.1886625000006</v>
      </c>
      <c r="AA337">
        <f t="shared" si="141"/>
        <v>4668.54043</v>
      </c>
      <c r="AB337">
        <f t="shared" si="142"/>
        <v>4652.0229108333333</v>
      </c>
      <c r="AC337">
        <f t="shared" si="143"/>
        <v>4661.7060300000003</v>
      </c>
      <c r="AF337">
        <f t="shared" si="148"/>
        <v>1775490900</v>
      </c>
      <c r="AG337" t="str">
        <f t="shared" si="149"/>
        <v>XAUUSD</v>
      </c>
      <c r="AH337" t="str">
        <f t="shared" si="150"/>
        <v>M5</v>
      </c>
      <c r="AI337" s="19">
        <f t="shared" si="144"/>
        <v>4668.12</v>
      </c>
      <c r="AJ337" s="19">
        <f t="shared" si="145"/>
        <v>4663.121075</v>
      </c>
      <c r="AK337" s="19">
        <f t="shared" si="146"/>
        <v>4667.5129108333331</v>
      </c>
      <c r="AL337" s="19">
        <f t="shared" si="151"/>
        <v>-4.3918358333330616</v>
      </c>
      <c r="AM337" s="28" t="str">
        <f t="shared" si="147"/>
        <v>Bearish</v>
      </c>
      <c r="AN337" s="28" t="str">
        <f t="shared" si="152"/>
        <v>Bearish</v>
      </c>
      <c r="AO337">
        <f>IF(Z337&lt;&gt;"",Z337,"")</f>
        <v>4673.1886625000006</v>
      </c>
      <c r="AP337">
        <f>IF(AB337&lt;&gt;"",AB337,"")</f>
        <v>4652.0229108333333</v>
      </c>
      <c r="AQ337">
        <f t="shared" si="156"/>
        <v>12</v>
      </c>
      <c r="AR337" s="16">
        <f>IF(SLOPE($AO$314:$AO$325,$AQ$314:$AQ$325)&gt;0,MIN(3,ABS(SLOPE($AO$314:$AO$325,$AQ$314:$AQ$325))),IF(SLOPE($AO$314:$AO$325,$AQ$314:$AQ$325)&lt;-0.5,-0.5,0))</f>
        <v>0</v>
      </c>
      <c r="AS337" s="16">
        <f>IF(SLOPE($AP$314:$AP$325,$AQ$314:$AQ$325)&lt;0,MAX(-3,-ABS(SLOPE($AP$314:$AP$325,$AQ$314:$AQ$325))),IF(SLOPE($AP$314:$AP$325,$AQ$314:$AQ$325)&gt;0.5,0.5,0))</f>
        <v>-0.32257666666670254</v>
      </c>
      <c r="AT337" s="22">
        <f>($AO$326+(AR337*(AQ337-1)))</f>
        <v>4677.8176000000003</v>
      </c>
      <c r="AU337" s="22">
        <f>($AP$326+(AS337*(AQ337-1)))</f>
        <v>4650.6656666666659</v>
      </c>
      <c r="AV337" s="18">
        <f>IF(AR337&gt;0,AT337+AR337,AT337)</f>
        <v>4677.8176000000003</v>
      </c>
      <c r="AW337" s="18">
        <f>IF(AS337&lt;0,AU337+AS337,AU337)</f>
        <v>4650.3430899999994</v>
      </c>
      <c r="AY337">
        <f t="shared" si="157"/>
        <v>4.6289374999996653</v>
      </c>
      <c r="AZ337">
        <f t="shared" si="158"/>
        <v>-1.6798208333339062</v>
      </c>
      <c r="BB337" s="19">
        <f t="shared" si="153"/>
        <v>1775490900</v>
      </c>
      <c r="BC337" s="19" t="str">
        <f t="shared" si="154"/>
        <v>XAUUSD</v>
      </c>
      <c r="BD337" s="19" t="str">
        <f t="shared" si="155"/>
        <v>M5</v>
      </c>
      <c r="BE337">
        <f>V337</f>
        <v>4663.121075</v>
      </c>
      <c r="BF337">
        <f>W337</f>
        <v>4667.5129108333331</v>
      </c>
      <c r="BG337">
        <f>X337</f>
        <v>4665.6655700000001</v>
      </c>
      <c r="BH337">
        <f>Y337</f>
        <v>4664.9047600000004</v>
      </c>
      <c r="BI337">
        <f t="shared" si="134"/>
        <v>4677.8176000000003</v>
      </c>
      <c r="BJ337">
        <f t="shared" si="135"/>
        <v>4650.3430899999994</v>
      </c>
    </row>
    <row r="338" spans="1:62" x14ac:dyDescent="0.55000000000000004">
      <c r="A338">
        <f>ALGLIB_SSA_XAUUSD!J338</f>
        <v>1775491200</v>
      </c>
      <c r="B338" t="str">
        <f>_xlfn.XLOOKUP($A338,ALGLIB_SSA_XAUUSD!$A$2:$A$1001,ALGLIB_SSA_XAUUSD!$B$2:$B$1001,"",0)</f>
        <v>XAUUSD</v>
      </c>
      <c r="C338" t="str">
        <f>_xlfn.XLOOKUP($A338,ALGLIB_SSA_XAUUSD!$A$2:$A$1001,ALGLIB_SSA_XAUUSD!$C$2:$C$1001,"",0)</f>
        <v>H1</v>
      </c>
      <c r="D338" s="2">
        <f>_xlfn.XLOOKUP($A338,ALGLIB_SSA_XAUUSD!$A$2:$A$1001,ALGLIB_SSA_XAUUSD!$D$2:$D$1001,"",0)</f>
        <v>4660.5600000000004</v>
      </c>
      <c r="E338" s="2">
        <f>_xlfn.XLOOKUP($A338,ALGLIB_SSA_XAUUSD!$A$2:$A$1001,ALGLIB_SSA_XAUUSD!$E$2:$E$1001,"",0)</f>
        <v>4662.7863600000001</v>
      </c>
      <c r="F338" s="2">
        <f>_xlfn.XLOOKUP($A338,ALGLIB_SSA_XAUUSD!$A$2:$A$1001,ALGLIB_SSA_XAUUSD!$F$2:$F$1001,"",0)</f>
        <v>4667.1493300000002</v>
      </c>
      <c r="G338" s="2">
        <f>_xlfn.XLOOKUP($A338,ALGLIB_SSA_XAUUSD!$A$2:$A$1001,ALGLIB_SSA_XAUUSD!$G$2:$G$1001,"",0)</f>
        <v>4672.7678500000002</v>
      </c>
      <c r="H338" s="2">
        <f>_xlfn.XLOOKUP($A338,ALGLIB_SSA_XAUUSD!$A$2:$A$1001,ALGLIB_SSA_XAUUSD!$H$2:$H$1001,"",0)</f>
        <v>4651.8237200000003</v>
      </c>
      <c r="I338" t="str">
        <f>_xlfn.XLOOKUP($A338,ALGLIB_SSA_XAUUSD!$J$2:$J$1001,ALGLIB_SSA_XAUUSD!$K$2:$K$1001,"",0)</f>
        <v>XAUUSD</v>
      </c>
      <c r="J338" t="str">
        <f>_xlfn.XLOOKUP($A338,ALGLIB_SSA_XAUUSD!$J$2:$J$1001,ALGLIB_SSA_XAUUSD!$L$2:$L$1001,"",0)</f>
        <v>M5</v>
      </c>
      <c r="K338">
        <f>_xlfn.XLOOKUP($A338,ALGLIB_SSA_XAUUSD!$J$2:$J$1001,ALGLIB_SSA_XAUUSD!$M$2:$M$1001,"",0)</f>
        <v>4666.57</v>
      </c>
      <c r="L338">
        <f>_xlfn.XLOOKUP($A338,ALGLIB_SSA_XAUUSD!$J$2:$J$1001,ALGLIB_SSA_XAUUSD!$N$2:$N$1001,"",0)</f>
        <v>4666.48045</v>
      </c>
      <c r="M338">
        <f>_xlfn.XLOOKUP($A338,ALGLIB_SSA_XAUUSD!$J$2:$J$1001,ALGLIB_SSA_XAUUSD!$O$2:$O$1001,"",0)</f>
        <v>4665.6926000000003</v>
      </c>
      <c r="N338">
        <f>_xlfn.XLOOKUP($A338,ALGLIB_SSA_XAUUSD!$J$2:$J$1001,ALGLIB_SSA_XAUUSD!$P$2:$P$1001,"",0)</f>
        <v>4669.2049100000004</v>
      </c>
      <c r="O338">
        <f>_xlfn.XLOOKUP($A338,ALGLIB_SSA_XAUUSD!$J$2:$J$1001,ALGLIB_SSA_XAUUSD!$Q$2:$Q$1001,"",0)</f>
        <v>4662.6413199999997</v>
      </c>
      <c r="R338">
        <f t="shared" si="136"/>
        <v>1775491200</v>
      </c>
      <c r="S338" t="str">
        <f t="shared" si="137"/>
        <v>XAUUSD</v>
      </c>
      <c r="T338" t="str">
        <f t="shared" si="137"/>
        <v>M5</v>
      </c>
      <c r="U338">
        <f t="shared" si="137"/>
        <v>4666.57</v>
      </c>
      <c r="V338">
        <f t="shared" si="138"/>
        <v>4662.7863600000001</v>
      </c>
      <c r="W338">
        <f t="shared" si="138"/>
        <v>4667.1493300000002</v>
      </c>
      <c r="X338">
        <f t="shared" si="139"/>
        <v>4666.48045</v>
      </c>
      <c r="Y338">
        <f t="shared" si="139"/>
        <v>4665.6926000000003</v>
      </c>
      <c r="Z338">
        <f t="shared" si="140"/>
        <v>4672.7678500000002</v>
      </c>
      <c r="AA338">
        <f t="shared" si="141"/>
        <v>4669.2049100000004</v>
      </c>
      <c r="AB338">
        <f t="shared" si="142"/>
        <v>4651.8237200000003</v>
      </c>
      <c r="AC338">
        <f t="shared" si="143"/>
        <v>4662.6413199999997</v>
      </c>
      <c r="AF338">
        <f t="shared" si="148"/>
        <v>1775491200</v>
      </c>
      <c r="AG338" t="str">
        <f t="shared" si="149"/>
        <v>XAUUSD</v>
      </c>
      <c r="AH338" t="str">
        <f t="shared" si="150"/>
        <v>M5</v>
      </c>
      <c r="AI338" s="19">
        <f t="shared" si="144"/>
        <v>4666.57</v>
      </c>
      <c r="AJ338" s="19">
        <f t="shared" si="145"/>
        <v>4662.7863600000001</v>
      </c>
      <c r="AK338" s="19">
        <f t="shared" si="146"/>
        <v>4667.1493300000002</v>
      </c>
      <c r="AL338" s="19">
        <f t="shared" si="151"/>
        <v>-4.3629700000001321</v>
      </c>
      <c r="AM338" s="28" t="str">
        <f t="shared" si="147"/>
        <v>Bearish</v>
      </c>
      <c r="AN338" s="28" t="str">
        <f t="shared" si="152"/>
        <v>Bearish</v>
      </c>
      <c r="AO338">
        <f>IF(Z338&lt;&gt;"",Z338,"")</f>
        <v>4672.7678500000002</v>
      </c>
      <c r="AP338">
        <f>IF(AB338&lt;&gt;"",AB338,"")</f>
        <v>4651.8237200000003</v>
      </c>
      <c r="AQ338">
        <f t="shared" si="156"/>
        <v>1</v>
      </c>
      <c r="AR338" s="17">
        <f>IF(SLOPE($AO$326:$AO$337,$AQ$326:$AQ$337)&gt;0,MIN(3,ABS(SLOPE($AO$326:$AO$337,$AQ$326:$AQ$337))),IF(SLOPE($AO$326:$AO$337,$AQ$326:$AQ$337)&lt;-0.5,-0.5,0))</f>
        <v>0</v>
      </c>
      <c r="AS338" s="17">
        <f>IF(SLOPE($AP$326:$AP$337,$AQ$326:$AQ$337)&lt;0,MAX(-3,-ABS(SLOPE($AP$326:$AP$337,$AQ$326:$AQ$337))),IF(SLOPE($AP$326:$AP$337,$AQ$326:$AQ$337)&gt;0.5,0.5,0))</f>
        <v>-0.19919083333328913</v>
      </c>
      <c r="AT338" s="10">
        <f>($AO$338+(AR338*(AQ338-1)))</f>
        <v>4672.7678500000002</v>
      </c>
      <c r="AU338" s="10">
        <f>($AP$338+(AS338*(AQ338-1)))</f>
        <v>4651.8237200000003</v>
      </c>
      <c r="AV338" s="18">
        <f>IF(AR338&gt;0,AT338+AR338,AT338)</f>
        <v>4672.7678500000002</v>
      </c>
      <c r="AW338" s="18">
        <f>IF(AS338&lt;0,AU338+AS338,AU338)</f>
        <v>4651.6245291666673</v>
      </c>
      <c r="AY338">
        <f t="shared" si="157"/>
        <v>0</v>
      </c>
      <c r="AZ338">
        <f t="shared" si="158"/>
        <v>-0.19919083333297749</v>
      </c>
      <c r="BB338" s="19">
        <f t="shared" si="153"/>
        <v>1775491200</v>
      </c>
      <c r="BC338" s="19" t="str">
        <f t="shared" si="154"/>
        <v>XAUUSD</v>
      </c>
      <c r="BD338" s="19" t="str">
        <f t="shared" si="155"/>
        <v>M5</v>
      </c>
      <c r="BE338">
        <f>V338</f>
        <v>4662.7863600000001</v>
      </c>
      <c r="BF338">
        <f>W338</f>
        <v>4667.1493300000002</v>
      </c>
      <c r="BG338">
        <f>X338</f>
        <v>4666.48045</v>
      </c>
      <c r="BH338">
        <f>Y338</f>
        <v>4665.6926000000003</v>
      </c>
      <c r="BI338">
        <f t="shared" si="134"/>
        <v>4672.7678500000002</v>
      </c>
      <c r="BJ338">
        <f t="shared" si="135"/>
        <v>4651.6245291666673</v>
      </c>
    </row>
    <row r="339" spans="1:62" x14ac:dyDescent="0.55000000000000004">
      <c r="A339">
        <f>ALGLIB_SSA_XAUUSD!J339</f>
        <v>1775491500</v>
      </c>
      <c r="B339" t="str">
        <f>_xlfn.XLOOKUP($A339,ALGLIB_SSA_XAUUSD!$A$2:$A$1001,ALGLIB_SSA_XAUUSD!$B$2:$B$1001,"",0)</f>
        <v/>
      </c>
      <c r="C339" t="str">
        <f>_xlfn.XLOOKUP($A339,ALGLIB_SSA_XAUUSD!$A$2:$A$1001,ALGLIB_SSA_XAUUSD!$C$2:$C$1001,"",0)</f>
        <v/>
      </c>
      <c r="D339" s="1">
        <f>D338+(D350-D338)*1/12</f>
        <v>4659.9733333333334</v>
      </c>
      <c r="E339" s="1">
        <f>E338+(E350-E338)*1/12</f>
        <v>4662.5452966666671</v>
      </c>
      <c r="F339" s="1">
        <f>F338+(F350-F338)*1/12</f>
        <v>4666.8470075000005</v>
      </c>
      <c r="G339" s="1">
        <f>G338+(G350-G338)*1/12</f>
        <v>4672.4343625000001</v>
      </c>
      <c r="H339" s="1">
        <f>H338+(H350-H338)*1/12</f>
        <v>4651.7084491666665</v>
      </c>
      <c r="I339" t="str">
        <f>_xlfn.XLOOKUP($A339,ALGLIB_SSA_XAUUSD!$J$2:$J$1001,ALGLIB_SSA_XAUUSD!$K$2:$K$1001,"",0)</f>
        <v>XAUUSD</v>
      </c>
      <c r="J339" t="str">
        <f>_xlfn.XLOOKUP($A339,ALGLIB_SSA_XAUUSD!$J$2:$J$1001,ALGLIB_SSA_XAUUSD!$L$2:$L$1001,"",0)</f>
        <v>M5</v>
      </c>
      <c r="K339">
        <f>_xlfn.XLOOKUP($A339,ALGLIB_SSA_XAUUSD!$J$2:$J$1001,ALGLIB_SSA_XAUUSD!$M$2:$M$1001,"",0)</f>
        <v>4663.43</v>
      </c>
      <c r="L339">
        <f>_xlfn.XLOOKUP($A339,ALGLIB_SSA_XAUUSD!$J$2:$J$1001,ALGLIB_SSA_XAUUSD!$N$2:$N$1001,"",0)</f>
        <v>4667.1881000000003</v>
      </c>
      <c r="M339">
        <f>_xlfn.XLOOKUP($A339,ALGLIB_SSA_XAUUSD!$J$2:$J$1001,ALGLIB_SSA_XAUUSD!$O$2:$O$1001,"",0)</f>
        <v>4666.4403499999999</v>
      </c>
      <c r="N339">
        <f>_xlfn.XLOOKUP($A339,ALGLIB_SSA_XAUUSD!$J$2:$J$1001,ALGLIB_SSA_XAUUSD!$P$2:$P$1001,"",0)</f>
        <v>4669.8033400000004</v>
      </c>
      <c r="O339">
        <f>_xlfn.XLOOKUP($A339,ALGLIB_SSA_XAUUSD!$J$2:$J$1001,ALGLIB_SSA_XAUUSD!$Q$2:$Q$1001,"",0)</f>
        <v>4663.5378099999998</v>
      </c>
      <c r="R339">
        <f t="shared" si="136"/>
        <v>1775491500</v>
      </c>
      <c r="S339" t="str">
        <f t="shared" si="137"/>
        <v>XAUUSD</v>
      </c>
      <c r="T339" t="str">
        <f t="shared" si="137"/>
        <v>M5</v>
      </c>
      <c r="U339">
        <f t="shared" si="137"/>
        <v>4663.43</v>
      </c>
      <c r="V339">
        <f t="shared" si="138"/>
        <v>4662.5452966666671</v>
      </c>
      <c r="W339">
        <f t="shared" si="138"/>
        <v>4666.8470075000005</v>
      </c>
      <c r="X339">
        <f t="shared" si="139"/>
        <v>4667.1881000000003</v>
      </c>
      <c r="Y339">
        <f t="shared" si="139"/>
        <v>4666.4403499999999</v>
      </c>
      <c r="Z339">
        <f t="shared" si="140"/>
        <v>4672.4343625000001</v>
      </c>
      <c r="AA339">
        <f t="shared" si="141"/>
        <v>4669.8033400000004</v>
      </c>
      <c r="AB339">
        <f t="shared" si="142"/>
        <v>4651.7084491666665</v>
      </c>
      <c r="AC339">
        <f t="shared" si="143"/>
        <v>4663.5378099999998</v>
      </c>
      <c r="AF339">
        <f t="shared" si="148"/>
        <v>1775491500</v>
      </c>
      <c r="AG339" t="str">
        <f t="shared" si="149"/>
        <v>XAUUSD</v>
      </c>
      <c r="AH339" t="str">
        <f t="shared" si="150"/>
        <v>M5</v>
      </c>
      <c r="AI339" s="19">
        <f t="shared" si="144"/>
        <v>4663.43</v>
      </c>
      <c r="AJ339" s="19">
        <f t="shared" si="145"/>
        <v>4662.5452966666671</v>
      </c>
      <c r="AK339" s="19">
        <f t="shared" si="146"/>
        <v>4666.8470075000005</v>
      </c>
      <c r="AL339" s="19">
        <f t="shared" si="151"/>
        <v>-4.3017108333333454</v>
      </c>
      <c r="AM339" s="28" t="str">
        <f t="shared" si="147"/>
        <v>Bearish</v>
      </c>
      <c r="AN339" s="28" t="str">
        <f t="shared" si="152"/>
        <v>Bearish</v>
      </c>
      <c r="AO339">
        <f>IF(Z339&lt;&gt;"",Z339,"")</f>
        <v>4672.4343625000001</v>
      </c>
      <c r="AP339">
        <f>IF(AB339&lt;&gt;"",AB339,"")</f>
        <v>4651.7084491666665</v>
      </c>
      <c r="AQ339">
        <f t="shared" si="156"/>
        <v>2</v>
      </c>
      <c r="AR339" s="16">
        <f>IF(SLOPE($AO$326:$AO$337,$AQ$326:$AQ$337)&gt;0,MIN(3,ABS(SLOPE($AO$326:$AO$337,$AQ$326:$AQ$337))),IF(SLOPE($AO$326:$AO$337,$AQ$326:$AQ$337)&lt;-0.5,-0.5,0))</f>
        <v>0</v>
      </c>
      <c r="AS339" s="16">
        <f>IF(SLOPE($AP$326:$AP$337,$AQ$326:$AQ$337)&lt;0,MAX(-3,-ABS(SLOPE($AP$326:$AP$337,$AQ$326:$AQ$337))),IF(SLOPE($AP$326:$AP$337,$AQ$326:$AQ$337)&gt;0.5,0.5,0))</f>
        <v>-0.19919083333328913</v>
      </c>
      <c r="AT339" s="22">
        <f>($AO$338+(AR339*(AQ339-1)))</f>
        <v>4672.7678500000002</v>
      </c>
      <c r="AU339" s="22">
        <f>($AP$338+(AS339*(AQ339-1)))</f>
        <v>4651.6245291666673</v>
      </c>
      <c r="AV339" s="18">
        <f>IF(AR339&gt;0,AT339+AR339,AT339)</f>
        <v>4672.7678500000002</v>
      </c>
      <c r="AW339" s="18">
        <f>IF(AS339&lt;0,AU339+AS339,AU339)</f>
        <v>4651.4253383333344</v>
      </c>
      <c r="AY339">
        <f t="shared" si="157"/>
        <v>0.33348750000004657</v>
      </c>
      <c r="AZ339">
        <f t="shared" si="158"/>
        <v>-0.28311083333210263</v>
      </c>
      <c r="BB339" s="19">
        <f t="shared" si="153"/>
        <v>1775491500</v>
      </c>
      <c r="BC339" s="19" t="str">
        <f t="shared" si="154"/>
        <v>XAUUSD</v>
      </c>
      <c r="BD339" s="19" t="str">
        <f t="shared" si="155"/>
        <v>M5</v>
      </c>
      <c r="BE339">
        <f>V339</f>
        <v>4662.5452966666671</v>
      </c>
      <c r="BF339">
        <f>W339</f>
        <v>4666.8470075000005</v>
      </c>
      <c r="BG339">
        <f>X339</f>
        <v>4667.1881000000003</v>
      </c>
      <c r="BH339">
        <f>Y339</f>
        <v>4666.4403499999999</v>
      </c>
      <c r="BI339">
        <f t="shared" si="134"/>
        <v>4672.7678500000002</v>
      </c>
      <c r="BJ339">
        <f t="shared" si="135"/>
        <v>4651.4253383333344</v>
      </c>
    </row>
    <row r="340" spans="1:62" x14ac:dyDescent="0.55000000000000004">
      <c r="A340">
        <f>ALGLIB_SSA_XAUUSD!J340</f>
        <v>1775491800</v>
      </c>
      <c r="B340" t="str">
        <f>_xlfn.XLOOKUP($A340,ALGLIB_SSA_XAUUSD!$A$2:$A$1001,ALGLIB_SSA_XAUUSD!$B$2:$B$1001,"",0)</f>
        <v/>
      </c>
      <c r="C340" t="str">
        <f>_xlfn.XLOOKUP($A340,ALGLIB_SSA_XAUUSD!$A$2:$A$1001,ALGLIB_SSA_XAUUSD!$C$2:$C$1001,"",0)</f>
        <v/>
      </c>
      <c r="D340" s="1">
        <f>D338+(D350-D338)*2/12</f>
        <v>4659.3866666666672</v>
      </c>
      <c r="E340" s="1">
        <f>E338+(E350-E338)*2/12</f>
        <v>4662.3042333333333</v>
      </c>
      <c r="F340" s="1">
        <f>F338+(F350-F338)*2/12</f>
        <v>4666.5446849999998</v>
      </c>
      <c r="G340" s="1">
        <f>G338+(G350-G338)*2/12</f>
        <v>4672.1008750000001</v>
      </c>
      <c r="H340" s="1">
        <f>H338+(H350-H338)*2/12</f>
        <v>4651.5931783333335</v>
      </c>
      <c r="I340" t="str">
        <f>_xlfn.XLOOKUP($A340,ALGLIB_SSA_XAUUSD!$J$2:$J$1001,ALGLIB_SSA_XAUUSD!$K$2:$K$1001,"",0)</f>
        <v>XAUUSD</v>
      </c>
      <c r="J340" t="str">
        <f>_xlfn.XLOOKUP($A340,ALGLIB_SSA_XAUUSD!$J$2:$J$1001,ALGLIB_SSA_XAUUSD!$L$2:$L$1001,"",0)</f>
        <v>M5</v>
      </c>
      <c r="K340">
        <f>_xlfn.XLOOKUP($A340,ALGLIB_SSA_XAUUSD!$J$2:$J$1001,ALGLIB_SSA_XAUUSD!$M$2:$M$1001,"",0)</f>
        <v>4670.3100000000004</v>
      </c>
      <c r="L340">
        <f>_xlfn.XLOOKUP($A340,ALGLIB_SSA_XAUUSD!$J$2:$J$1001,ALGLIB_SSA_XAUUSD!$N$2:$N$1001,"",0)</f>
        <v>4667.8014400000002</v>
      </c>
      <c r="M340">
        <f>_xlfn.XLOOKUP($A340,ALGLIB_SSA_XAUUSD!$J$2:$J$1001,ALGLIB_SSA_XAUUSD!$O$2:$O$1001,"",0)</f>
        <v>4667.1208999999999</v>
      </c>
      <c r="N340">
        <f>_xlfn.XLOOKUP($A340,ALGLIB_SSA_XAUUSD!$J$2:$J$1001,ALGLIB_SSA_XAUUSD!$P$2:$P$1001,"",0)</f>
        <v>4670.3847500000002</v>
      </c>
      <c r="O340">
        <f>_xlfn.XLOOKUP($A340,ALGLIB_SSA_XAUUSD!$J$2:$J$1001,ALGLIB_SSA_XAUUSD!$Q$2:$Q$1001,"",0)</f>
        <v>4664.4207399999996</v>
      </c>
      <c r="R340">
        <f t="shared" si="136"/>
        <v>1775491800</v>
      </c>
      <c r="S340" t="str">
        <f t="shared" si="137"/>
        <v>XAUUSD</v>
      </c>
      <c r="T340" t="str">
        <f t="shared" si="137"/>
        <v>M5</v>
      </c>
      <c r="U340">
        <f t="shared" si="137"/>
        <v>4670.3100000000004</v>
      </c>
      <c r="V340">
        <f t="shared" si="138"/>
        <v>4662.3042333333333</v>
      </c>
      <c r="W340">
        <f t="shared" si="138"/>
        <v>4666.5446849999998</v>
      </c>
      <c r="X340">
        <f t="shared" si="139"/>
        <v>4667.8014400000002</v>
      </c>
      <c r="Y340">
        <f t="shared" si="139"/>
        <v>4667.1208999999999</v>
      </c>
      <c r="Z340">
        <f t="shared" si="140"/>
        <v>4672.1008750000001</v>
      </c>
      <c r="AA340">
        <f t="shared" si="141"/>
        <v>4670.3847500000002</v>
      </c>
      <c r="AB340">
        <f t="shared" si="142"/>
        <v>4651.5931783333335</v>
      </c>
      <c r="AC340">
        <f t="shared" si="143"/>
        <v>4664.4207399999996</v>
      </c>
      <c r="AF340">
        <f t="shared" si="148"/>
        <v>1775491800</v>
      </c>
      <c r="AG340" t="str">
        <f t="shared" si="149"/>
        <v>XAUUSD</v>
      </c>
      <c r="AH340" t="str">
        <f t="shared" si="150"/>
        <v>M5</v>
      </c>
      <c r="AI340" s="19">
        <f t="shared" si="144"/>
        <v>4670.3100000000004</v>
      </c>
      <c r="AJ340" s="19">
        <f t="shared" si="145"/>
        <v>4662.3042333333333</v>
      </c>
      <c r="AK340" s="19">
        <f t="shared" si="146"/>
        <v>4666.5446849999998</v>
      </c>
      <c r="AL340" s="19">
        <f t="shared" si="151"/>
        <v>-4.2404516666665586</v>
      </c>
      <c r="AM340" s="28" t="str">
        <f t="shared" si="147"/>
        <v>Bearish</v>
      </c>
      <c r="AN340" s="28" t="str">
        <f t="shared" si="152"/>
        <v>Bearish</v>
      </c>
      <c r="AO340">
        <f>IF(Z340&lt;&gt;"",Z340,"")</f>
        <v>4672.1008750000001</v>
      </c>
      <c r="AP340">
        <f>IF(AB340&lt;&gt;"",AB340,"")</f>
        <v>4651.5931783333335</v>
      </c>
      <c r="AQ340">
        <f t="shared" si="156"/>
        <v>3</v>
      </c>
      <c r="AR340" s="16">
        <f>IF(SLOPE($AO$326:$AO$337,$AQ$326:$AQ$337)&gt;0,MIN(3,ABS(SLOPE($AO$326:$AO$337,$AQ$326:$AQ$337))),IF(SLOPE($AO$326:$AO$337,$AQ$326:$AQ$337)&lt;-0.5,-0.5,0))</f>
        <v>0</v>
      </c>
      <c r="AS340" s="16">
        <f>IF(SLOPE($AP$326:$AP$337,$AQ$326:$AQ$337)&lt;0,MAX(-3,-ABS(SLOPE($AP$326:$AP$337,$AQ$326:$AQ$337))),IF(SLOPE($AP$326:$AP$337,$AQ$326:$AQ$337)&gt;0.5,0.5,0))</f>
        <v>-0.19919083333328913</v>
      </c>
      <c r="AT340" s="22">
        <f>($AO$338+(AR340*(AQ340-1)))</f>
        <v>4672.7678500000002</v>
      </c>
      <c r="AU340" s="22">
        <f>($AP$338+(AS340*(AQ340-1)))</f>
        <v>4651.4253383333335</v>
      </c>
      <c r="AV340" s="18">
        <f>IF(AR340&gt;0,AT340+AR340,AT340)</f>
        <v>4672.7678500000002</v>
      </c>
      <c r="AW340" s="18">
        <f>IF(AS340&lt;0,AU340+AS340,AU340)</f>
        <v>4651.2261475000005</v>
      </c>
      <c r="AY340">
        <f t="shared" si="157"/>
        <v>0.66697500000009313</v>
      </c>
      <c r="AZ340">
        <f t="shared" si="158"/>
        <v>-0.36703083333304676</v>
      </c>
      <c r="BB340" s="19">
        <f t="shared" si="153"/>
        <v>1775491800</v>
      </c>
      <c r="BC340" s="19" t="str">
        <f t="shared" si="154"/>
        <v>XAUUSD</v>
      </c>
      <c r="BD340" s="19" t="str">
        <f t="shared" si="155"/>
        <v>M5</v>
      </c>
      <c r="BE340">
        <f>V340</f>
        <v>4662.3042333333333</v>
      </c>
      <c r="BF340">
        <f>W340</f>
        <v>4666.5446849999998</v>
      </c>
      <c r="BG340">
        <f>X340</f>
        <v>4667.8014400000002</v>
      </c>
      <c r="BH340">
        <f>Y340</f>
        <v>4667.1208999999999</v>
      </c>
      <c r="BI340">
        <f t="shared" ref="BI340:BI403" si="159">AV340</f>
        <v>4672.7678500000002</v>
      </c>
      <c r="BJ340">
        <f t="shared" ref="BJ340:BJ403" si="160">AW340</f>
        <v>4651.2261475000005</v>
      </c>
    </row>
    <row r="341" spans="1:62" x14ac:dyDescent="0.55000000000000004">
      <c r="A341">
        <f>ALGLIB_SSA_XAUUSD!J341</f>
        <v>1775492100</v>
      </c>
      <c r="B341" t="str">
        <f>_xlfn.XLOOKUP($A341,ALGLIB_SSA_XAUUSD!$A$2:$A$1001,ALGLIB_SSA_XAUUSD!$B$2:$B$1001,"",0)</f>
        <v/>
      </c>
      <c r="C341" t="str">
        <f>_xlfn.XLOOKUP($A341,ALGLIB_SSA_XAUUSD!$A$2:$A$1001,ALGLIB_SSA_XAUUSD!$C$2:$C$1001,"",0)</f>
        <v/>
      </c>
      <c r="D341" s="1">
        <f>D338+(D350-D338)*3/12</f>
        <v>4658.8</v>
      </c>
      <c r="E341" s="1">
        <f>E338+(E350-E338)*3/12</f>
        <v>4662.0631700000004</v>
      </c>
      <c r="F341" s="1">
        <f>F338+(F350-F338)*3/12</f>
        <v>4666.2423625000001</v>
      </c>
      <c r="G341" s="1">
        <f>G338+(G350-G338)*3/12</f>
        <v>4671.7673875</v>
      </c>
      <c r="H341" s="1">
        <f>H338+(H350-H338)*3/12</f>
        <v>4651.4779075000006</v>
      </c>
      <c r="I341" t="str">
        <f>_xlfn.XLOOKUP($A341,ALGLIB_SSA_XAUUSD!$J$2:$J$1001,ALGLIB_SSA_XAUUSD!$K$2:$K$1001,"",0)</f>
        <v>XAUUSD</v>
      </c>
      <c r="J341" t="str">
        <f>_xlfn.XLOOKUP($A341,ALGLIB_SSA_XAUUSD!$J$2:$J$1001,ALGLIB_SSA_XAUUSD!$L$2:$L$1001,"",0)</f>
        <v>M5</v>
      </c>
      <c r="K341">
        <f>_xlfn.XLOOKUP($A341,ALGLIB_SSA_XAUUSD!$J$2:$J$1001,ALGLIB_SSA_XAUUSD!$M$2:$M$1001,"",0)</f>
        <v>4668.67</v>
      </c>
      <c r="L341">
        <f>_xlfn.XLOOKUP($A341,ALGLIB_SSA_XAUUSD!$J$2:$J$1001,ALGLIB_SSA_XAUUSD!$N$2:$N$1001,"",0)</f>
        <v>4668.0696699999999</v>
      </c>
      <c r="M341">
        <f>_xlfn.XLOOKUP($A341,ALGLIB_SSA_XAUUSD!$J$2:$J$1001,ALGLIB_SSA_XAUUSD!$O$2:$O$1001,"",0)</f>
        <v>4667.5952900000002</v>
      </c>
      <c r="N341">
        <f>_xlfn.XLOOKUP($A341,ALGLIB_SSA_XAUUSD!$J$2:$J$1001,ALGLIB_SSA_XAUUSD!$P$2:$P$1001,"",0)</f>
        <v>4670.7742200000002</v>
      </c>
      <c r="O341">
        <f>_xlfn.XLOOKUP($A341,ALGLIB_SSA_XAUUSD!$J$2:$J$1001,ALGLIB_SSA_XAUUSD!$Q$2:$Q$1001,"",0)</f>
        <v>4665.22919</v>
      </c>
      <c r="R341">
        <f t="shared" si="136"/>
        <v>1775492100</v>
      </c>
      <c r="S341" t="str">
        <f t="shared" si="137"/>
        <v>XAUUSD</v>
      </c>
      <c r="T341" t="str">
        <f t="shared" si="137"/>
        <v>M5</v>
      </c>
      <c r="U341">
        <f t="shared" si="137"/>
        <v>4668.67</v>
      </c>
      <c r="V341">
        <f t="shared" si="138"/>
        <v>4662.0631700000004</v>
      </c>
      <c r="W341">
        <f t="shared" si="138"/>
        <v>4666.2423625000001</v>
      </c>
      <c r="X341">
        <f t="shared" si="139"/>
        <v>4668.0696699999999</v>
      </c>
      <c r="Y341">
        <f t="shared" si="139"/>
        <v>4667.5952900000002</v>
      </c>
      <c r="Z341">
        <f t="shared" si="140"/>
        <v>4671.7673875</v>
      </c>
      <c r="AA341">
        <f t="shared" si="141"/>
        <v>4670.7742200000002</v>
      </c>
      <c r="AB341">
        <f t="shared" si="142"/>
        <v>4651.4779075000006</v>
      </c>
      <c r="AC341">
        <f t="shared" si="143"/>
        <v>4665.22919</v>
      </c>
      <c r="AF341">
        <f t="shared" si="148"/>
        <v>1775492100</v>
      </c>
      <c r="AG341" t="str">
        <f t="shared" si="149"/>
        <v>XAUUSD</v>
      </c>
      <c r="AH341" t="str">
        <f t="shared" si="150"/>
        <v>M5</v>
      </c>
      <c r="AI341" s="19">
        <f t="shared" si="144"/>
        <v>4668.67</v>
      </c>
      <c r="AJ341" s="19">
        <f t="shared" si="145"/>
        <v>4662.0631700000004</v>
      </c>
      <c r="AK341" s="19">
        <f t="shared" si="146"/>
        <v>4666.2423625000001</v>
      </c>
      <c r="AL341" s="19">
        <f t="shared" si="151"/>
        <v>-4.1791924999997718</v>
      </c>
      <c r="AM341" s="28" t="str">
        <f t="shared" si="147"/>
        <v>Bearish</v>
      </c>
      <c r="AN341" s="28" t="str">
        <f t="shared" si="152"/>
        <v>Bearish</v>
      </c>
      <c r="AO341">
        <f>IF(Z341&lt;&gt;"",Z341,"")</f>
        <v>4671.7673875</v>
      </c>
      <c r="AP341">
        <f>IF(AB341&lt;&gt;"",AB341,"")</f>
        <v>4651.4779075000006</v>
      </c>
      <c r="AQ341">
        <f t="shared" si="156"/>
        <v>4</v>
      </c>
      <c r="AR341" s="16">
        <f>IF(SLOPE($AO$326:$AO$337,$AQ$326:$AQ$337)&gt;0,MIN(3,ABS(SLOPE($AO$326:$AO$337,$AQ$326:$AQ$337))),IF(SLOPE($AO$326:$AO$337,$AQ$326:$AQ$337)&lt;-0.5,-0.5,0))</f>
        <v>0</v>
      </c>
      <c r="AS341" s="16">
        <f>IF(SLOPE($AP$326:$AP$337,$AQ$326:$AQ$337)&lt;0,MAX(-3,-ABS(SLOPE($AP$326:$AP$337,$AQ$326:$AQ$337))),IF(SLOPE($AP$326:$AP$337,$AQ$326:$AQ$337)&gt;0.5,0.5,0))</f>
        <v>-0.19919083333328913</v>
      </c>
      <c r="AT341" s="22">
        <f>($AO$338+(AR341*(AQ341-1)))</f>
        <v>4672.7678500000002</v>
      </c>
      <c r="AU341" s="22">
        <f>($AP$338+(AS341*(AQ341-1)))</f>
        <v>4651.2261475000005</v>
      </c>
      <c r="AV341" s="18">
        <f>IF(AR341&gt;0,AT341+AR341,AT341)</f>
        <v>4672.7678500000002</v>
      </c>
      <c r="AW341" s="18">
        <f>IF(AS341&lt;0,AU341+AS341,AU341)</f>
        <v>4651.0269566666675</v>
      </c>
      <c r="AY341">
        <f t="shared" si="157"/>
        <v>1.0004625000001397</v>
      </c>
      <c r="AZ341">
        <f t="shared" si="158"/>
        <v>-0.45095083333308139</v>
      </c>
      <c r="BB341" s="19">
        <f t="shared" si="153"/>
        <v>1775492100</v>
      </c>
      <c r="BC341" s="19" t="str">
        <f t="shared" si="154"/>
        <v>XAUUSD</v>
      </c>
      <c r="BD341" s="19" t="str">
        <f t="shared" si="155"/>
        <v>M5</v>
      </c>
      <c r="BE341">
        <f>V341</f>
        <v>4662.0631700000004</v>
      </c>
      <c r="BF341">
        <f>W341</f>
        <v>4666.2423625000001</v>
      </c>
      <c r="BG341">
        <f>X341</f>
        <v>4668.0696699999999</v>
      </c>
      <c r="BH341">
        <f>Y341</f>
        <v>4667.5952900000002</v>
      </c>
      <c r="BI341">
        <f t="shared" si="159"/>
        <v>4672.7678500000002</v>
      </c>
      <c r="BJ341">
        <f t="shared" si="160"/>
        <v>4651.0269566666675</v>
      </c>
    </row>
    <row r="342" spans="1:62" x14ac:dyDescent="0.55000000000000004">
      <c r="A342">
        <f>ALGLIB_SSA_XAUUSD!J342</f>
        <v>1775492400</v>
      </c>
      <c r="B342" t="str">
        <f>_xlfn.XLOOKUP($A342,ALGLIB_SSA_XAUUSD!$A$2:$A$1001,ALGLIB_SSA_XAUUSD!$B$2:$B$1001,"",0)</f>
        <v/>
      </c>
      <c r="C342" t="str">
        <f>_xlfn.XLOOKUP($A342,ALGLIB_SSA_XAUUSD!$A$2:$A$1001,ALGLIB_SSA_XAUUSD!$C$2:$C$1001,"",0)</f>
        <v/>
      </c>
      <c r="D342" s="1">
        <f>D338+(D350-D338)*4/12</f>
        <v>4658.213333333334</v>
      </c>
      <c r="E342" s="1">
        <f>E338+(E350-E338)*4/12</f>
        <v>4661.8221066666665</v>
      </c>
      <c r="F342" s="1">
        <f>F338+(F350-F338)*4/12</f>
        <v>4665.9400400000004</v>
      </c>
      <c r="G342" s="1">
        <f>G338+(G350-G338)*4/12</f>
        <v>4671.4339</v>
      </c>
      <c r="H342" s="1">
        <f>H338+(H350-H338)*4/12</f>
        <v>4651.3626366666667</v>
      </c>
      <c r="I342" t="str">
        <f>_xlfn.XLOOKUP($A342,ALGLIB_SSA_XAUUSD!$J$2:$J$1001,ALGLIB_SSA_XAUUSD!$K$2:$K$1001,"",0)</f>
        <v>XAUUSD</v>
      </c>
      <c r="J342" t="str">
        <f>_xlfn.XLOOKUP($A342,ALGLIB_SSA_XAUUSD!$J$2:$J$1001,ALGLIB_SSA_XAUUSD!$L$2:$L$1001,"",0)</f>
        <v>M5</v>
      </c>
      <c r="K342">
        <f>_xlfn.XLOOKUP($A342,ALGLIB_SSA_XAUUSD!$J$2:$J$1001,ALGLIB_SSA_XAUUSD!$M$2:$M$1001,"",0)</f>
        <v>4668.5600000000004</v>
      </c>
      <c r="L342">
        <f>_xlfn.XLOOKUP($A342,ALGLIB_SSA_XAUUSD!$J$2:$J$1001,ALGLIB_SSA_XAUUSD!$N$2:$N$1001,"",0)</f>
        <v>4667.95784</v>
      </c>
      <c r="M342">
        <f>_xlfn.XLOOKUP($A342,ALGLIB_SSA_XAUUSD!$J$2:$J$1001,ALGLIB_SSA_XAUUSD!$O$2:$O$1001,"",0)</f>
        <v>4667.7765600000002</v>
      </c>
      <c r="N342">
        <f>_xlfn.XLOOKUP($A342,ALGLIB_SSA_XAUUSD!$J$2:$J$1001,ALGLIB_SSA_XAUUSD!$P$2:$P$1001,"",0)</f>
        <v>4670.8331500000004</v>
      </c>
      <c r="O342">
        <f>_xlfn.XLOOKUP($A342,ALGLIB_SSA_XAUUSD!$J$2:$J$1001,ALGLIB_SSA_XAUUSD!$Q$2:$Q$1001,"",0)</f>
        <v>4665.7840399999995</v>
      </c>
      <c r="R342">
        <f t="shared" si="136"/>
        <v>1775492400</v>
      </c>
      <c r="S342" t="str">
        <f t="shared" si="137"/>
        <v>XAUUSD</v>
      </c>
      <c r="T342" t="str">
        <f t="shared" si="137"/>
        <v>M5</v>
      </c>
      <c r="U342">
        <f t="shared" si="137"/>
        <v>4668.5600000000004</v>
      </c>
      <c r="V342">
        <f t="shared" si="138"/>
        <v>4661.8221066666665</v>
      </c>
      <c r="W342">
        <f t="shared" si="138"/>
        <v>4665.9400400000004</v>
      </c>
      <c r="X342">
        <f t="shared" si="139"/>
        <v>4667.95784</v>
      </c>
      <c r="Y342">
        <f t="shared" si="139"/>
        <v>4667.7765600000002</v>
      </c>
      <c r="Z342">
        <f t="shared" si="140"/>
        <v>4671.4339</v>
      </c>
      <c r="AA342">
        <f t="shared" si="141"/>
        <v>4670.8331500000004</v>
      </c>
      <c r="AB342">
        <f t="shared" si="142"/>
        <v>4651.3626366666667</v>
      </c>
      <c r="AC342">
        <f t="shared" si="143"/>
        <v>4665.7840399999995</v>
      </c>
      <c r="AF342">
        <f t="shared" si="148"/>
        <v>1775492400</v>
      </c>
      <c r="AG342" t="str">
        <f t="shared" si="149"/>
        <v>XAUUSD</v>
      </c>
      <c r="AH342" t="str">
        <f t="shared" si="150"/>
        <v>M5</v>
      </c>
      <c r="AI342" s="19">
        <f t="shared" si="144"/>
        <v>4668.5600000000004</v>
      </c>
      <c r="AJ342" s="19">
        <f t="shared" si="145"/>
        <v>4661.8221066666665</v>
      </c>
      <c r="AK342" s="19">
        <f t="shared" si="146"/>
        <v>4665.9400400000004</v>
      </c>
      <c r="AL342" s="19">
        <f t="shared" si="151"/>
        <v>-4.1179333333338946</v>
      </c>
      <c r="AM342" s="28" t="str">
        <f t="shared" si="147"/>
        <v>Bearish</v>
      </c>
      <c r="AN342" s="28" t="str">
        <f t="shared" si="152"/>
        <v>Bearish</v>
      </c>
      <c r="AO342">
        <f>IF(Z342&lt;&gt;"",Z342,"")</f>
        <v>4671.4339</v>
      </c>
      <c r="AP342">
        <f>IF(AB342&lt;&gt;"",AB342,"")</f>
        <v>4651.3626366666667</v>
      </c>
      <c r="AQ342">
        <f t="shared" si="156"/>
        <v>5</v>
      </c>
      <c r="AR342" s="16">
        <f>IF(SLOPE($AO$326:$AO$337,$AQ$326:$AQ$337)&gt;0,MIN(3,ABS(SLOPE($AO$326:$AO$337,$AQ$326:$AQ$337))),IF(SLOPE($AO$326:$AO$337,$AQ$326:$AQ$337)&lt;-0.5,-0.5,0))</f>
        <v>0</v>
      </c>
      <c r="AS342" s="16">
        <f>IF(SLOPE($AP$326:$AP$337,$AQ$326:$AQ$337)&lt;0,MAX(-3,-ABS(SLOPE($AP$326:$AP$337,$AQ$326:$AQ$337))),IF(SLOPE($AP$326:$AP$337,$AQ$326:$AQ$337)&gt;0.5,0.5,0))</f>
        <v>-0.19919083333328913</v>
      </c>
      <c r="AT342" s="22">
        <f>($AO$338+(AR342*(AQ342-1)))</f>
        <v>4672.7678500000002</v>
      </c>
      <c r="AU342" s="22">
        <f>($AP$338+(AS342*(AQ342-1)))</f>
        <v>4651.0269566666675</v>
      </c>
      <c r="AV342" s="18">
        <f>IF(AR342&gt;0,AT342+AR342,AT342)</f>
        <v>4672.7678500000002</v>
      </c>
      <c r="AW342" s="18">
        <f>IF(AS342&lt;0,AU342+AS342,AU342)</f>
        <v>4650.8277658333345</v>
      </c>
      <c r="AY342">
        <f t="shared" si="157"/>
        <v>1.3339500000001863</v>
      </c>
      <c r="AZ342">
        <f t="shared" si="158"/>
        <v>-0.53487083333220653</v>
      </c>
      <c r="BB342" s="19">
        <f t="shared" si="153"/>
        <v>1775492400</v>
      </c>
      <c r="BC342" s="19" t="str">
        <f t="shared" si="154"/>
        <v>XAUUSD</v>
      </c>
      <c r="BD342" s="19" t="str">
        <f t="shared" si="155"/>
        <v>M5</v>
      </c>
      <c r="BE342">
        <f>V342</f>
        <v>4661.8221066666665</v>
      </c>
      <c r="BF342">
        <f>W342</f>
        <v>4665.9400400000004</v>
      </c>
      <c r="BG342">
        <f>X342</f>
        <v>4667.95784</v>
      </c>
      <c r="BH342">
        <f>Y342</f>
        <v>4667.7765600000002</v>
      </c>
      <c r="BI342">
        <f t="shared" si="159"/>
        <v>4672.7678500000002</v>
      </c>
      <c r="BJ342">
        <f t="shared" si="160"/>
        <v>4650.8277658333345</v>
      </c>
    </row>
    <row r="343" spans="1:62" x14ac:dyDescent="0.55000000000000004">
      <c r="A343">
        <f>ALGLIB_SSA_XAUUSD!J343</f>
        <v>1775492700</v>
      </c>
      <c r="B343" t="str">
        <f>_xlfn.XLOOKUP($A343,ALGLIB_SSA_XAUUSD!$A$2:$A$1001,ALGLIB_SSA_XAUUSD!$B$2:$B$1001,"",0)</f>
        <v/>
      </c>
      <c r="C343" t="str">
        <f>_xlfn.XLOOKUP($A343,ALGLIB_SSA_XAUUSD!$A$2:$A$1001,ALGLIB_SSA_XAUUSD!$C$2:$C$1001,"",0)</f>
        <v/>
      </c>
      <c r="D343" s="1">
        <f>D338+(D350-D338)*5/12</f>
        <v>4657.626666666667</v>
      </c>
      <c r="E343" s="1">
        <f>E338+(E350-E338)*5/12</f>
        <v>4661.5810433333336</v>
      </c>
      <c r="F343" s="1">
        <f>F338+(F350-F338)*5/12</f>
        <v>4665.6377174999998</v>
      </c>
      <c r="G343" s="1">
        <f>G338+(G350-G338)*5/12</f>
        <v>4671.1004124999999</v>
      </c>
      <c r="H343" s="1">
        <f>H338+(H350-H338)*5/12</f>
        <v>4651.2473658333329</v>
      </c>
      <c r="I343" t="str">
        <f>_xlfn.XLOOKUP($A343,ALGLIB_SSA_XAUUSD!$J$2:$J$1001,ALGLIB_SSA_XAUUSD!$K$2:$K$1001,"",0)</f>
        <v>XAUUSD</v>
      </c>
      <c r="J343" t="str">
        <f>_xlfn.XLOOKUP($A343,ALGLIB_SSA_XAUUSD!$J$2:$J$1001,ALGLIB_SSA_XAUUSD!$L$2:$L$1001,"",0)</f>
        <v>M5</v>
      </c>
      <c r="K343">
        <f>_xlfn.XLOOKUP($A343,ALGLIB_SSA_XAUUSD!$J$2:$J$1001,ALGLIB_SSA_XAUUSD!$M$2:$M$1001,"",0)</f>
        <v>4665.7299999999996</v>
      </c>
      <c r="L343">
        <f>_xlfn.XLOOKUP($A343,ALGLIB_SSA_XAUUSD!$J$2:$J$1001,ALGLIB_SSA_XAUUSD!$N$2:$N$1001,"",0)</f>
        <v>4667.4089899999999</v>
      </c>
      <c r="M343">
        <f>_xlfn.XLOOKUP($A343,ALGLIB_SSA_XAUUSD!$J$2:$J$1001,ALGLIB_SSA_XAUUSD!$O$2:$O$1001,"",0)</f>
        <v>4667.5927700000002</v>
      </c>
      <c r="N343">
        <f>_xlfn.XLOOKUP($A343,ALGLIB_SSA_XAUUSD!$J$2:$J$1001,ALGLIB_SSA_XAUUSD!$P$2:$P$1001,"",0)</f>
        <v>4670.4983400000001</v>
      </c>
      <c r="O343">
        <f>_xlfn.XLOOKUP($A343,ALGLIB_SSA_XAUUSD!$J$2:$J$1001,ALGLIB_SSA_XAUUSD!$Q$2:$Q$1001,"",0)</f>
        <v>4665.9255199999998</v>
      </c>
      <c r="R343">
        <f t="shared" si="136"/>
        <v>1775492700</v>
      </c>
      <c r="S343" t="str">
        <f t="shared" si="137"/>
        <v>XAUUSD</v>
      </c>
      <c r="T343" t="str">
        <f t="shared" si="137"/>
        <v>M5</v>
      </c>
      <c r="U343">
        <f t="shared" si="137"/>
        <v>4665.7299999999996</v>
      </c>
      <c r="V343">
        <f t="shared" si="138"/>
        <v>4661.5810433333336</v>
      </c>
      <c r="W343">
        <f t="shared" si="138"/>
        <v>4665.6377174999998</v>
      </c>
      <c r="X343">
        <f t="shared" si="139"/>
        <v>4667.4089899999999</v>
      </c>
      <c r="Y343">
        <f t="shared" si="139"/>
        <v>4667.5927700000002</v>
      </c>
      <c r="Z343">
        <f t="shared" si="140"/>
        <v>4671.1004124999999</v>
      </c>
      <c r="AA343">
        <f t="shared" si="141"/>
        <v>4670.4983400000001</v>
      </c>
      <c r="AB343">
        <f t="shared" si="142"/>
        <v>4651.2473658333329</v>
      </c>
      <c r="AC343">
        <f t="shared" si="143"/>
        <v>4665.9255199999998</v>
      </c>
      <c r="AF343">
        <f t="shared" si="148"/>
        <v>1775492700</v>
      </c>
      <c r="AG343" t="str">
        <f t="shared" si="149"/>
        <v>XAUUSD</v>
      </c>
      <c r="AH343" t="str">
        <f t="shared" si="150"/>
        <v>M5</v>
      </c>
      <c r="AI343" s="19">
        <f t="shared" si="144"/>
        <v>4665.7299999999996</v>
      </c>
      <c r="AJ343" s="19">
        <f t="shared" si="145"/>
        <v>4661.5810433333336</v>
      </c>
      <c r="AK343" s="19">
        <f t="shared" si="146"/>
        <v>4665.6377174999998</v>
      </c>
      <c r="AL343" s="19">
        <f t="shared" si="151"/>
        <v>-4.0566741666661983</v>
      </c>
      <c r="AM343" s="28" t="str">
        <f t="shared" si="147"/>
        <v>Bearish</v>
      </c>
      <c r="AN343" s="28" t="str">
        <f t="shared" si="152"/>
        <v>Bearish</v>
      </c>
      <c r="AO343">
        <f>IF(Z343&lt;&gt;"",Z343,"")</f>
        <v>4671.1004124999999</v>
      </c>
      <c r="AP343">
        <f>IF(AB343&lt;&gt;"",AB343,"")</f>
        <v>4651.2473658333329</v>
      </c>
      <c r="AQ343">
        <f t="shared" si="156"/>
        <v>6</v>
      </c>
      <c r="AR343" s="16">
        <f>IF(SLOPE($AO$326:$AO$337,$AQ$326:$AQ$337)&gt;0,MIN(3,ABS(SLOPE($AO$326:$AO$337,$AQ$326:$AQ$337))),IF(SLOPE($AO$326:$AO$337,$AQ$326:$AQ$337)&lt;-0.5,-0.5,0))</f>
        <v>0</v>
      </c>
      <c r="AS343" s="16">
        <f>IF(SLOPE($AP$326:$AP$337,$AQ$326:$AQ$337)&lt;0,MAX(-3,-ABS(SLOPE($AP$326:$AP$337,$AQ$326:$AQ$337))),IF(SLOPE($AP$326:$AP$337,$AQ$326:$AQ$337)&gt;0.5,0.5,0))</f>
        <v>-0.19919083333328913</v>
      </c>
      <c r="AT343" s="22">
        <f>($AO$338+(AR343*(AQ343-1)))</f>
        <v>4672.7678500000002</v>
      </c>
      <c r="AU343" s="22">
        <f>($AP$338+(AS343*(AQ343-1)))</f>
        <v>4650.8277658333336</v>
      </c>
      <c r="AV343" s="18">
        <f>IF(AR343&gt;0,AT343+AR343,AT343)</f>
        <v>4672.7678500000002</v>
      </c>
      <c r="AW343" s="18">
        <f>IF(AS343&lt;0,AU343+AS343,AU343)</f>
        <v>4650.6285750000006</v>
      </c>
      <c r="AY343">
        <f t="shared" si="157"/>
        <v>1.6674375000002328</v>
      </c>
      <c r="AZ343">
        <f t="shared" si="158"/>
        <v>-0.61879083333224116</v>
      </c>
      <c r="BB343" s="19">
        <f t="shared" si="153"/>
        <v>1775492700</v>
      </c>
      <c r="BC343" s="19" t="str">
        <f t="shared" si="154"/>
        <v>XAUUSD</v>
      </c>
      <c r="BD343" s="19" t="str">
        <f t="shared" si="155"/>
        <v>M5</v>
      </c>
      <c r="BE343">
        <f>V343</f>
        <v>4661.5810433333336</v>
      </c>
      <c r="BF343">
        <f>W343</f>
        <v>4665.6377174999998</v>
      </c>
      <c r="BG343">
        <f>X343</f>
        <v>4667.4089899999999</v>
      </c>
      <c r="BH343">
        <f>Y343</f>
        <v>4667.5927700000002</v>
      </c>
      <c r="BI343">
        <f t="shared" si="159"/>
        <v>4672.7678500000002</v>
      </c>
      <c r="BJ343">
        <f t="shared" si="160"/>
        <v>4650.6285750000006</v>
      </c>
    </row>
    <row r="344" spans="1:62" x14ac:dyDescent="0.55000000000000004">
      <c r="A344">
        <f>ALGLIB_SSA_XAUUSD!J344</f>
        <v>1775493000</v>
      </c>
      <c r="B344" t="str">
        <f>_xlfn.XLOOKUP($A344,ALGLIB_SSA_XAUUSD!$A$2:$A$1001,ALGLIB_SSA_XAUUSD!$B$2:$B$1001,"",0)</f>
        <v/>
      </c>
      <c r="C344" t="str">
        <f>_xlfn.XLOOKUP($A344,ALGLIB_SSA_XAUUSD!$A$2:$A$1001,ALGLIB_SSA_XAUUSD!$C$2:$C$1001,"",0)</f>
        <v/>
      </c>
      <c r="D344" s="1">
        <f>D338+(D350-D338)*6/12</f>
        <v>4657.0400000000009</v>
      </c>
      <c r="E344" s="1">
        <f>E338+(E350-E338)*6/12</f>
        <v>4661.3399800000007</v>
      </c>
      <c r="F344" s="1">
        <f>F338+(F350-F338)*6/12</f>
        <v>4665.3353950000001</v>
      </c>
      <c r="G344" s="1">
        <f>G338+(G350-G338)*6/12</f>
        <v>4670.7669249999999</v>
      </c>
      <c r="H344" s="1">
        <f>H338+(H350-H338)*6/12</f>
        <v>4651.1320949999999</v>
      </c>
      <c r="I344" t="str">
        <f>_xlfn.XLOOKUP($A344,ALGLIB_SSA_XAUUSD!$J$2:$J$1001,ALGLIB_SSA_XAUUSD!$K$2:$K$1001,"",0)</f>
        <v>XAUUSD</v>
      </c>
      <c r="J344" t="str">
        <f>_xlfn.XLOOKUP($A344,ALGLIB_SSA_XAUUSD!$J$2:$J$1001,ALGLIB_SSA_XAUUSD!$L$2:$L$1001,"",0)</f>
        <v>M5</v>
      </c>
      <c r="K344">
        <f>_xlfn.XLOOKUP($A344,ALGLIB_SSA_XAUUSD!$J$2:$J$1001,ALGLIB_SSA_XAUUSD!$M$2:$M$1001,"",0)</f>
        <v>4666.74</v>
      </c>
      <c r="L344">
        <f>_xlfn.XLOOKUP($A344,ALGLIB_SSA_XAUUSD!$J$2:$J$1001,ALGLIB_SSA_XAUUSD!$N$2:$N$1001,"",0)</f>
        <v>4666.4958999999999</v>
      </c>
      <c r="M344">
        <f>_xlfn.XLOOKUP($A344,ALGLIB_SSA_XAUUSD!$J$2:$J$1001,ALGLIB_SSA_XAUUSD!$O$2:$O$1001,"",0)</f>
        <v>4667.0443400000004</v>
      </c>
      <c r="N344">
        <f>_xlfn.XLOOKUP($A344,ALGLIB_SSA_XAUUSD!$J$2:$J$1001,ALGLIB_SSA_XAUUSD!$P$2:$P$1001,"",0)</f>
        <v>4669.7212200000004</v>
      </c>
      <c r="O344">
        <f>_xlfn.XLOOKUP($A344,ALGLIB_SSA_XAUUSD!$J$2:$J$1001,ALGLIB_SSA_XAUUSD!$Q$2:$Q$1001,"",0)</f>
        <v>4665.5379199999998</v>
      </c>
      <c r="R344">
        <f t="shared" si="136"/>
        <v>1775493000</v>
      </c>
      <c r="S344" t="str">
        <f t="shared" si="137"/>
        <v>XAUUSD</v>
      </c>
      <c r="T344" t="str">
        <f t="shared" si="137"/>
        <v>M5</v>
      </c>
      <c r="U344">
        <f t="shared" si="137"/>
        <v>4666.74</v>
      </c>
      <c r="V344">
        <f t="shared" si="138"/>
        <v>4661.3399800000007</v>
      </c>
      <c r="W344">
        <f t="shared" si="138"/>
        <v>4665.3353950000001</v>
      </c>
      <c r="X344">
        <f t="shared" si="139"/>
        <v>4666.4958999999999</v>
      </c>
      <c r="Y344">
        <f t="shared" si="139"/>
        <v>4667.0443400000004</v>
      </c>
      <c r="Z344">
        <f t="shared" si="140"/>
        <v>4670.7669249999999</v>
      </c>
      <c r="AA344">
        <f t="shared" si="141"/>
        <v>4669.7212200000004</v>
      </c>
      <c r="AB344">
        <f t="shared" si="142"/>
        <v>4651.1320949999999</v>
      </c>
      <c r="AC344">
        <f t="shared" si="143"/>
        <v>4665.5379199999998</v>
      </c>
      <c r="AF344">
        <f t="shared" si="148"/>
        <v>1775493000</v>
      </c>
      <c r="AG344" t="str">
        <f t="shared" si="149"/>
        <v>XAUUSD</v>
      </c>
      <c r="AH344" t="str">
        <f t="shared" si="150"/>
        <v>M5</v>
      </c>
      <c r="AI344" s="19">
        <f t="shared" si="144"/>
        <v>4666.74</v>
      </c>
      <c r="AJ344" s="19">
        <f t="shared" si="145"/>
        <v>4661.3399800000007</v>
      </c>
      <c r="AK344" s="19">
        <f t="shared" si="146"/>
        <v>4665.3353950000001</v>
      </c>
      <c r="AL344" s="19">
        <f t="shared" si="151"/>
        <v>-3.9954149999994115</v>
      </c>
      <c r="AM344" s="28" t="str">
        <f t="shared" si="147"/>
        <v>Bearish</v>
      </c>
      <c r="AN344" s="28" t="str">
        <f t="shared" si="152"/>
        <v>Bearish</v>
      </c>
      <c r="AO344">
        <f>IF(Z344&lt;&gt;"",Z344,"")</f>
        <v>4670.7669249999999</v>
      </c>
      <c r="AP344">
        <f>IF(AB344&lt;&gt;"",AB344,"")</f>
        <v>4651.1320949999999</v>
      </c>
      <c r="AQ344">
        <f t="shared" si="156"/>
        <v>7</v>
      </c>
      <c r="AR344" s="16">
        <f>IF(SLOPE($AO$326:$AO$337,$AQ$326:$AQ$337)&gt;0,MIN(3,ABS(SLOPE($AO$326:$AO$337,$AQ$326:$AQ$337))),IF(SLOPE($AO$326:$AO$337,$AQ$326:$AQ$337)&lt;-0.5,-0.5,0))</f>
        <v>0</v>
      </c>
      <c r="AS344" s="16">
        <f>IF(SLOPE($AP$326:$AP$337,$AQ$326:$AQ$337)&lt;0,MAX(-3,-ABS(SLOPE($AP$326:$AP$337,$AQ$326:$AQ$337))),IF(SLOPE($AP$326:$AP$337,$AQ$326:$AQ$337)&gt;0.5,0.5,0))</f>
        <v>-0.19919083333328913</v>
      </c>
      <c r="AT344" s="22">
        <f>($AO$338+(AR344*(AQ344-1)))</f>
        <v>4672.7678500000002</v>
      </c>
      <c r="AU344" s="22">
        <f>($AP$338+(AS344*(AQ344-1)))</f>
        <v>4650.6285750000006</v>
      </c>
      <c r="AV344" s="18">
        <f>IF(AR344&gt;0,AT344+AR344,AT344)</f>
        <v>4672.7678500000002</v>
      </c>
      <c r="AW344" s="18">
        <f>IF(AS344&lt;0,AU344+AS344,AU344)</f>
        <v>4650.4293841666677</v>
      </c>
      <c r="AY344">
        <f t="shared" si="157"/>
        <v>2.0009250000002794</v>
      </c>
      <c r="AZ344">
        <f t="shared" si="158"/>
        <v>-0.7027108333322758</v>
      </c>
      <c r="BB344" s="19">
        <f t="shared" si="153"/>
        <v>1775493000</v>
      </c>
      <c r="BC344" s="19" t="str">
        <f t="shared" si="154"/>
        <v>XAUUSD</v>
      </c>
      <c r="BD344" s="19" t="str">
        <f t="shared" si="155"/>
        <v>M5</v>
      </c>
      <c r="BE344">
        <f>V344</f>
        <v>4661.3399800000007</v>
      </c>
      <c r="BF344">
        <f>W344</f>
        <v>4665.3353950000001</v>
      </c>
      <c r="BG344">
        <f>X344</f>
        <v>4666.4958999999999</v>
      </c>
      <c r="BH344">
        <f>Y344</f>
        <v>4667.0443400000004</v>
      </c>
      <c r="BI344">
        <f t="shared" si="159"/>
        <v>4672.7678500000002</v>
      </c>
      <c r="BJ344">
        <f t="shared" si="160"/>
        <v>4650.4293841666677</v>
      </c>
    </row>
    <row r="345" spans="1:62" x14ac:dyDescent="0.55000000000000004">
      <c r="A345">
        <f>ALGLIB_SSA_XAUUSD!J345</f>
        <v>1775493300</v>
      </c>
      <c r="B345" t="str">
        <f>_xlfn.XLOOKUP($A345,ALGLIB_SSA_XAUUSD!$A$2:$A$1001,ALGLIB_SSA_XAUUSD!$B$2:$B$1001,"",0)</f>
        <v/>
      </c>
      <c r="C345" t="str">
        <f>_xlfn.XLOOKUP($A345,ALGLIB_SSA_XAUUSD!$A$2:$A$1001,ALGLIB_SSA_XAUUSD!$C$2:$C$1001,"",0)</f>
        <v/>
      </c>
      <c r="D345" s="1">
        <f>D338+(D350-D338)*7/12</f>
        <v>4656.4533333333338</v>
      </c>
      <c r="E345" s="1">
        <f>E338+(E350-E338)*7/12</f>
        <v>4661.0989166666668</v>
      </c>
      <c r="F345" s="1">
        <f>F338+(F350-F338)*7/12</f>
        <v>4665.0330725000003</v>
      </c>
      <c r="G345" s="1">
        <f>G338+(G350-G338)*7/12</f>
        <v>4670.4334374999999</v>
      </c>
      <c r="H345" s="1">
        <f>H338+(H350-H338)*7/12</f>
        <v>4651.016824166667</v>
      </c>
      <c r="I345" t="str">
        <f>_xlfn.XLOOKUP($A345,ALGLIB_SSA_XAUUSD!$J$2:$J$1001,ALGLIB_SSA_XAUUSD!$K$2:$K$1001,"",0)</f>
        <v>XAUUSD</v>
      </c>
      <c r="J345" t="str">
        <f>_xlfn.XLOOKUP($A345,ALGLIB_SSA_XAUUSD!$J$2:$J$1001,ALGLIB_SSA_XAUUSD!$L$2:$L$1001,"",0)</f>
        <v>M5</v>
      </c>
      <c r="K345">
        <f>_xlfn.XLOOKUP($A345,ALGLIB_SSA_XAUUSD!$J$2:$J$1001,ALGLIB_SSA_XAUUSD!$M$2:$M$1001,"",0)</f>
        <v>4664.32</v>
      </c>
      <c r="L345">
        <f>_xlfn.XLOOKUP($A345,ALGLIB_SSA_XAUUSD!$J$2:$J$1001,ALGLIB_SSA_XAUUSD!$N$2:$N$1001,"",0)</f>
        <v>4665.2749199999998</v>
      </c>
      <c r="M345">
        <f>_xlfn.XLOOKUP($A345,ALGLIB_SSA_XAUUSD!$J$2:$J$1001,ALGLIB_SSA_XAUUSD!$O$2:$O$1001,"",0)</f>
        <v>4666.1596300000001</v>
      </c>
      <c r="N345">
        <f>_xlfn.XLOOKUP($A345,ALGLIB_SSA_XAUUSD!$J$2:$J$1001,ALGLIB_SSA_XAUUSD!$P$2:$P$1001,"",0)</f>
        <v>4668.5707700000003</v>
      </c>
      <c r="O345">
        <f>_xlfn.XLOOKUP($A345,ALGLIB_SSA_XAUUSD!$J$2:$J$1001,ALGLIB_SSA_XAUUSD!$Q$2:$Q$1001,"",0)</f>
        <v>4664.5756700000002</v>
      </c>
      <c r="R345">
        <f t="shared" si="136"/>
        <v>1775493300</v>
      </c>
      <c r="S345" t="str">
        <f t="shared" si="137"/>
        <v>XAUUSD</v>
      </c>
      <c r="T345" t="str">
        <f t="shared" si="137"/>
        <v>M5</v>
      </c>
      <c r="U345">
        <f t="shared" si="137"/>
        <v>4664.32</v>
      </c>
      <c r="V345">
        <f t="shared" si="138"/>
        <v>4661.0989166666668</v>
      </c>
      <c r="W345">
        <f t="shared" si="138"/>
        <v>4665.0330725000003</v>
      </c>
      <c r="X345">
        <f t="shared" si="139"/>
        <v>4665.2749199999998</v>
      </c>
      <c r="Y345">
        <f t="shared" si="139"/>
        <v>4666.1596300000001</v>
      </c>
      <c r="Z345">
        <f t="shared" si="140"/>
        <v>4670.4334374999999</v>
      </c>
      <c r="AA345">
        <f t="shared" si="141"/>
        <v>4668.5707700000003</v>
      </c>
      <c r="AB345">
        <f t="shared" si="142"/>
        <v>4651.016824166667</v>
      </c>
      <c r="AC345">
        <f t="shared" si="143"/>
        <v>4664.5756700000002</v>
      </c>
      <c r="AF345">
        <f t="shared" si="148"/>
        <v>1775493300</v>
      </c>
      <c r="AG345" t="str">
        <f t="shared" si="149"/>
        <v>XAUUSD</v>
      </c>
      <c r="AH345" t="str">
        <f t="shared" si="150"/>
        <v>M5</v>
      </c>
      <c r="AI345" s="19">
        <f t="shared" si="144"/>
        <v>4664.32</v>
      </c>
      <c r="AJ345" s="19">
        <f t="shared" si="145"/>
        <v>4661.0989166666668</v>
      </c>
      <c r="AK345" s="19">
        <f t="shared" si="146"/>
        <v>4665.0330725000003</v>
      </c>
      <c r="AL345" s="19">
        <f t="shared" si="151"/>
        <v>-3.9341558333335342</v>
      </c>
      <c r="AM345" s="28" t="str">
        <f t="shared" si="147"/>
        <v>Bearish</v>
      </c>
      <c r="AN345" s="28" t="str">
        <f t="shared" si="152"/>
        <v>Bearish</v>
      </c>
      <c r="AO345">
        <f>IF(Z345&lt;&gt;"",Z345,"")</f>
        <v>4670.4334374999999</v>
      </c>
      <c r="AP345">
        <f>IF(AB345&lt;&gt;"",AB345,"")</f>
        <v>4651.016824166667</v>
      </c>
      <c r="AQ345">
        <f t="shared" si="156"/>
        <v>8</v>
      </c>
      <c r="AR345" s="16">
        <f>IF(SLOPE($AO$326:$AO$337,$AQ$326:$AQ$337)&gt;0,MIN(3,ABS(SLOPE($AO$326:$AO$337,$AQ$326:$AQ$337))),IF(SLOPE($AO$326:$AO$337,$AQ$326:$AQ$337)&lt;-0.5,-0.5,0))</f>
        <v>0</v>
      </c>
      <c r="AS345" s="16">
        <f>IF(SLOPE($AP$326:$AP$337,$AQ$326:$AQ$337)&lt;0,MAX(-3,-ABS(SLOPE($AP$326:$AP$337,$AQ$326:$AQ$337))),IF(SLOPE($AP$326:$AP$337,$AQ$326:$AQ$337)&gt;0.5,0.5,0))</f>
        <v>-0.19919083333328913</v>
      </c>
      <c r="AT345" s="22">
        <f>($AO$338+(AR345*(AQ345-1)))</f>
        <v>4672.7678500000002</v>
      </c>
      <c r="AU345" s="22">
        <f>($AP$338+(AS345*(AQ345-1)))</f>
        <v>4650.4293841666677</v>
      </c>
      <c r="AV345" s="18">
        <f>IF(AR345&gt;0,AT345+AR345,AT345)</f>
        <v>4672.7678500000002</v>
      </c>
      <c r="AW345" s="18">
        <f>IF(AS345&lt;0,AU345+AS345,AU345)</f>
        <v>4650.2301933333347</v>
      </c>
      <c r="AY345">
        <f t="shared" si="157"/>
        <v>2.334412500000326</v>
      </c>
      <c r="AZ345">
        <f t="shared" si="158"/>
        <v>-0.78663083333231043</v>
      </c>
      <c r="BB345" s="19">
        <f t="shared" si="153"/>
        <v>1775493300</v>
      </c>
      <c r="BC345" s="19" t="str">
        <f t="shared" si="154"/>
        <v>XAUUSD</v>
      </c>
      <c r="BD345" s="19" t="str">
        <f t="shared" si="155"/>
        <v>M5</v>
      </c>
      <c r="BE345">
        <f>V345</f>
        <v>4661.0989166666668</v>
      </c>
      <c r="BF345">
        <f>W345</f>
        <v>4665.0330725000003</v>
      </c>
      <c r="BG345">
        <f>X345</f>
        <v>4665.2749199999998</v>
      </c>
      <c r="BH345">
        <f>Y345</f>
        <v>4666.1596300000001</v>
      </c>
      <c r="BI345">
        <f t="shared" si="159"/>
        <v>4672.7678500000002</v>
      </c>
      <c r="BJ345">
        <f t="shared" si="160"/>
        <v>4650.2301933333347</v>
      </c>
    </row>
    <row r="346" spans="1:62" x14ac:dyDescent="0.55000000000000004">
      <c r="A346">
        <f>ALGLIB_SSA_XAUUSD!J346</f>
        <v>1775493600</v>
      </c>
      <c r="B346" t="str">
        <f>_xlfn.XLOOKUP($A346,ALGLIB_SSA_XAUUSD!$A$2:$A$1001,ALGLIB_SSA_XAUUSD!$B$2:$B$1001,"",0)</f>
        <v/>
      </c>
      <c r="C346" t="str">
        <f>_xlfn.XLOOKUP($A346,ALGLIB_SSA_XAUUSD!$A$2:$A$1001,ALGLIB_SSA_XAUUSD!$C$2:$C$1001,"",0)</f>
        <v/>
      </c>
      <c r="D346" s="1">
        <f>D338+(D350-D338)*8/12</f>
        <v>4655.8666666666668</v>
      </c>
      <c r="E346" s="1">
        <f>E338+(E350-E338)*8/12</f>
        <v>4660.8578533333339</v>
      </c>
      <c r="F346" s="1">
        <f>F338+(F350-F338)*8/12</f>
        <v>4664.7307499999997</v>
      </c>
      <c r="G346" s="1">
        <f>G338+(G350-G338)*8/12</f>
        <v>4670.0999499999998</v>
      </c>
      <c r="H346" s="1">
        <f>H338+(H350-H338)*8/12</f>
        <v>4650.9015533333331</v>
      </c>
      <c r="I346" t="str">
        <f>_xlfn.XLOOKUP($A346,ALGLIB_SSA_XAUUSD!$J$2:$J$1001,ALGLIB_SSA_XAUUSD!$K$2:$K$1001,"",0)</f>
        <v>XAUUSD</v>
      </c>
      <c r="J346" t="str">
        <f>_xlfn.XLOOKUP($A346,ALGLIB_SSA_XAUUSD!$J$2:$J$1001,ALGLIB_SSA_XAUUSD!$L$2:$L$1001,"",0)</f>
        <v>M5</v>
      </c>
      <c r="K346">
        <f>_xlfn.XLOOKUP($A346,ALGLIB_SSA_XAUUSD!$J$2:$J$1001,ALGLIB_SSA_XAUUSD!$M$2:$M$1001,"",0)</f>
        <v>4663.16</v>
      </c>
      <c r="L346">
        <f>_xlfn.XLOOKUP($A346,ALGLIB_SSA_XAUUSD!$J$2:$J$1001,ALGLIB_SSA_XAUUSD!$N$2:$N$1001,"",0)</f>
        <v>4663.9276300000001</v>
      </c>
      <c r="M346">
        <f>_xlfn.XLOOKUP($A346,ALGLIB_SSA_XAUUSD!$J$2:$J$1001,ALGLIB_SSA_XAUUSD!$O$2:$O$1001,"",0)</f>
        <v>4665.0436300000001</v>
      </c>
      <c r="N346">
        <f>_xlfn.XLOOKUP($A346,ALGLIB_SSA_XAUUSD!$J$2:$J$1001,ALGLIB_SSA_XAUUSD!$P$2:$P$1001,"",0)</f>
        <v>4667.0899900000004</v>
      </c>
      <c r="O346">
        <f>_xlfn.XLOOKUP($A346,ALGLIB_SSA_XAUUSD!$J$2:$J$1001,ALGLIB_SSA_XAUUSD!$Q$2:$Q$1001,"",0)</f>
        <v>4663.0913300000002</v>
      </c>
      <c r="R346">
        <f t="shared" si="136"/>
        <v>1775493600</v>
      </c>
      <c r="S346" t="str">
        <f t="shared" si="137"/>
        <v>XAUUSD</v>
      </c>
      <c r="T346" t="str">
        <f t="shared" si="137"/>
        <v>M5</v>
      </c>
      <c r="U346">
        <f t="shared" si="137"/>
        <v>4663.16</v>
      </c>
      <c r="V346">
        <f t="shared" si="138"/>
        <v>4660.8578533333339</v>
      </c>
      <c r="W346">
        <f t="shared" si="138"/>
        <v>4664.7307499999997</v>
      </c>
      <c r="X346">
        <f t="shared" si="139"/>
        <v>4663.9276300000001</v>
      </c>
      <c r="Y346">
        <f t="shared" si="139"/>
        <v>4665.0436300000001</v>
      </c>
      <c r="Z346">
        <f t="shared" si="140"/>
        <v>4670.0999499999998</v>
      </c>
      <c r="AA346">
        <f t="shared" si="141"/>
        <v>4667.0899900000004</v>
      </c>
      <c r="AB346">
        <f t="shared" si="142"/>
        <v>4650.9015533333331</v>
      </c>
      <c r="AC346">
        <f t="shared" si="143"/>
        <v>4663.0913300000002</v>
      </c>
      <c r="AF346">
        <f t="shared" si="148"/>
        <v>1775493600</v>
      </c>
      <c r="AG346" t="str">
        <f t="shared" si="149"/>
        <v>XAUUSD</v>
      </c>
      <c r="AH346" t="str">
        <f t="shared" si="150"/>
        <v>M5</v>
      </c>
      <c r="AI346" s="19">
        <f t="shared" si="144"/>
        <v>4663.16</v>
      </c>
      <c r="AJ346" s="19">
        <f t="shared" si="145"/>
        <v>4660.8578533333339</v>
      </c>
      <c r="AK346" s="19">
        <f t="shared" si="146"/>
        <v>4664.7307499999997</v>
      </c>
      <c r="AL346" s="19">
        <f t="shared" si="151"/>
        <v>-3.872896666665838</v>
      </c>
      <c r="AM346" s="28" t="str">
        <f t="shared" si="147"/>
        <v>Bearish</v>
      </c>
      <c r="AN346" s="28" t="str">
        <f t="shared" si="152"/>
        <v>Bearish</v>
      </c>
      <c r="AO346">
        <f>IF(Z346&lt;&gt;"",Z346,"")</f>
        <v>4670.0999499999998</v>
      </c>
      <c r="AP346">
        <f>IF(AB346&lt;&gt;"",AB346,"")</f>
        <v>4650.9015533333331</v>
      </c>
      <c r="AQ346">
        <f t="shared" si="156"/>
        <v>9</v>
      </c>
      <c r="AR346" s="16">
        <f>IF(SLOPE($AO$326:$AO$337,$AQ$326:$AQ$337)&gt;0,MIN(3,ABS(SLOPE($AO$326:$AO$337,$AQ$326:$AQ$337))),IF(SLOPE($AO$326:$AO$337,$AQ$326:$AQ$337)&lt;-0.5,-0.5,0))</f>
        <v>0</v>
      </c>
      <c r="AS346" s="16">
        <f>IF(SLOPE($AP$326:$AP$337,$AQ$326:$AQ$337)&lt;0,MAX(-3,-ABS(SLOPE($AP$326:$AP$337,$AQ$326:$AQ$337))),IF(SLOPE($AP$326:$AP$337,$AQ$326:$AQ$337)&gt;0.5,0.5,0))</f>
        <v>-0.19919083333328913</v>
      </c>
      <c r="AT346" s="22">
        <f>($AO$338+(AR346*(AQ346-1)))</f>
        <v>4672.7678500000002</v>
      </c>
      <c r="AU346" s="22">
        <f>($AP$338+(AS346*(AQ346-1)))</f>
        <v>4650.2301933333338</v>
      </c>
      <c r="AV346" s="18">
        <f>IF(AR346&gt;0,AT346+AR346,AT346)</f>
        <v>4672.7678500000002</v>
      </c>
      <c r="AW346" s="18">
        <f>IF(AS346&lt;0,AU346+AS346,AU346)</f>
        <v>4650.0310025000008</v>
      </c>
      <c r="AY346">
        <f t="shared" si="157"/>
        <v>2.6679000000003725</v>
      </c>
      <c r="AZ346">
        <f t="shared" si="158"/>
        <v>-0.87055083333234506</v>
      </c>
      <c r="BB346" s="19">
        <f t="shared" si="153"/>
        <v>1775493600</v>
      </c>
      <c r="BC346" s="19" t="str">
        <f t="shared" si="154"/>
        <v>XAUUSD</v>
      </c>
      <c r="BD346" s="19" t="str">
        <f t="shared" si="155"/>
        <v>M5</v>
      </c>
      <c r="BE346">
        <f>V346</f>
        <v>4660.8578533333339</v>
      </c>
      <c r="BF346">
        <f>W346</f>
        <v>4664.7307499999997</v>
      </c>
      <c r="BG346">
        <f>X346</f>
        <v>4663.9276300000001</v>
      </c>
      <c r="BH346">
        <f>Y346</f>
        <v>4665.0436300000001</v>
      </c>
      <c r="BI346">
        <f t="shared" si="159"/>
        <v>4672.7678500000002</v>
      </c>
      <c r="BJ346">
        <f t="shared" si="160"/>
        <v>4650.0310025000008</v>
      </c>
    </row>
    <row r="347" spans="1:62" x14ac:dyDescent="0.55000000000000004">
      <c r="A347">
        <f>ALGLIB_SSA_XAUUSD!J347</f>
        <v>1775493900</v>
      </c>
      <c r="B347" t="str">
        <f>_xlfn.XLOOKUP($A347,ALGLIB_SSA_XAUUSD!$A$2:$A$1001,ALGLIB_SSA_XAUUSD!$B$2:$B$1001,"",0)</f>
        <v/>
      </c>
      <c r="C347" t="str">
        <f>_xlfn.XLOOKUP($A347,ALGLIB_SSA_XAUUSD!$A$2:$A$1001,ALGLIB_SSA_XAUUSD!$C$2:$C$1001,"",0)</f>
        <v/>
      </c>
      <c r="D347" s="1">
        <f>D338+(D350-D338)*9/12</f>
        <v>4655.2800000000007</v>
      </c>
      <c r="E347" s="1">
        <f>E338+(E350-E338)*9/12</f>
        <v>4660.61679</v>
      </c>
      <c r="F347" s="1">
        <f>F338+(F350-F338)*9/12</f>
        <v>4664.4284275</v>
      </c>
      <c r="G347" s="1">
        <f>G338+(G350-G338)*9/12</f>
        <v>4669.7664624999998</v>
      </c>
      <c r="H347" s="1">
        <f>H338+(H350-H338)*9/12</f>
        <v>4650.7862824999993</v>
      </c>
      <c r="I347" t="str">
        <f>_xlfn.XLOOKUP($A347,ALGLIB_SSA_XAUUSD!$J$2:$J$1001,ALGLIB_SSA_XAUUSD!$K$2:$K$1001,"",0)</f>
        <v>XAUUSD</v>
      </c>
      <c r="J347" t="str">
        <f>_xlfn.XLOOKUP($A347,ALGLIB_SSA_XAUUSD!$J$2:$J$1001,ALGLIB_SSA_XAUUSD!$L$2:$L$1001,"",0)</f>
        <v>M5</v>
      </c>
      <c r="K347">
        <f>_xlfn.XLOOKUP($A347,ALGLIB_SSA_XAUUSD!$J$2:$J$1001,ALGLIB_SSA_XAUUSD!$M$2:$M$1001,"",0)</f>
        <v>4664.8999999999996</v>
      </c>
      <c r="L347">
        <f>_xlfn.XLOOKUP($A347,ALGLIB_SSA_XAUUSD!$J$2:$J$1001,ALGLIB_SSA_XAUUSD!$N$2:$N$1001,"",0)</f>
        <v>4662.60653</v>
      </c>
      <c r="M347">
        <f>_xlfn.XLOOKUP($A347,ALGLIB_SSA_XAUUSD!$J$2:$J$1001,ALGLIB_SSA_XAUUSD!$O$2:$O$1001,"",0)</f>
        <v>4663.8250799999996</v>
      </c>
      <c r="N347">
        <f>_xlfn.XLOOKUP($A347,ALGLIB_SSA_XAUUSD!$J$2:$J$1001,ALGLIB_SSA_XAUUSD!$P$2:$P$1001,"",0)</f>
        <v>4665.5596299999997</v>
      </c>
      <c r="O347">
        <f>_xlfn.XLOOKUP($A347,ALGLIB_SSA_XAUUSD!$J$2:$J$1001,ALGLIB_SSA_XAUUSD!$Q$2:$Q$1001,"",0)</f>
        <v>4661.2314500000002</v>
      </c>
      <c r="R347">
        <f t="shared" si="136"/>
        <v>1775493900</v>
      </c>
      <c r="S347" t="str">
        <f t="shared" si="137"/>
        <v>XAUUSD</v>
      </c>
      <c r="T347" t="str">
        <f t="shared" si="137"/>
        <v>M5</v>
      </c>
      <c r="U347">
        <f t="shared" si="137"/>
        <v>4664.8999999999996</v>
      </c>
      <c r="V347">
        <f t="shared" si="138"/>
        <v>4660.61679</v>
      </c>
      <c r="W347">
        <f t="shared" si="138"/>
        <v>4664.4284275</v>
      </c>
      <c r="X347">
        <f t="shared" si="139"/>
        <v>4662.60653</v>
      </c>
      <c r="Y347">
        <f t="shared" si="139"/>
        <v>4663.8250799999996</v>
      </c>
      <c r="Z347">
        <f t="shared" si="140"/>
        <v>4669.7664624999998</v>
      </c>
      <c r="AA347">
        <f t="shared" si="141"/>
        <v>4665.5596299999997</v>
      </c>
      <c r="AB347">
        <f t="shared" si="142"/>
        <v>4650.7862824999993</v>
      </c>
      <c r="AC347">
        <f t="shared" si="143"/>
        <v>4661.2314500000002</v>
      </c>
      <c r="AF347">
        <f t="shared" si="148"/>
        <v>1775493900</v>
      </c>
      <c r="AG347" t="str">
        <f t="shared" si="149"/>
        <v>XAUUSD</v>
      </c>
      <c r="AH347" t="str">
        <f t="shared" si="150"/>
        <v>M5</v>
      </c>
      <c r="AI347" s="19">
        <f t="shared" si="144"/>
        <v>4664.8999999999996</v>
      </c>
      <c r="AJ347" s="19">
        <f t="shared" si="145"/>
        <v>4660.61679</v>
      </c>
      <c r="AK347" s="19">
        <f t="shared" si="146"/>
        <v>4664.4284275</v>
      </c>
      <c r="AL347" s="19">
        <f t="shared" si="151"/>
        <v>-3.8116374999999607</v>
      </c>
      <c r="AM347" s="28" t="str">
        <f t="shared" si="147"/>
        <v>Bearish</v>
      </c>
      <c r="AN347" s="28" t="str">
        <f t="shared" si="152"/>
        <v>Bearish</v>
      </c>
      <c r="AO347">
        <f>IF(Z347&lt;&gt;"",Z347,"")</f>
        <v>4669.7664624999998</v>
      </c>
      <c r="AP347">
        <f>IF(AB347&lt;&gt;"",AB347,"")</f>
        <v>4650.7862824999993</v>
      </c>
      <c r="AQ347">
        <f t="shared" si="156"/>
        <v>10</v>
      </c>
      <c r="AR347" s="16">
        <f>IF(SLOPE($AO$326:$AO$337,$AQ$326:$AQ$337)&gt;0,MIN(3,ABS(SLOPE($AO$326:$AO$337,$AQ$326:$AQ$337))),IF(SLOPE($AO$326:$AO$337,$AQ$326:$AQ$337)&lt;-0.5,-0.5,0))</f>
        <v>0</v>
      </c>
      <c r="AS347" s="16">
        <f>IF(SLOPE($AP$326:$AP$337,$AQ$326:$AQ$337)&lt;0,MAX(-3,-ABS(SLOPE($AP$326:$AP$337,$AQ$326:$AQ$337))),IF(SLOPE($AP$326:$AP$337,$AQ$326:$AQ$337)&gt;0.5,0.5,0))</f>
        <v>-0.19919083333328913</v>
      </c>
      <c r="AT347" s="22">
        <f>($AO$338+(AR347*(AQ347-1)))</f>
        <v>4672.7678500000002</v>
      </c>
      <c r="AU347" s="22">
        <f>($AP$338+(AS347*(AQ347-1)))</f>
        <v>4650.0310025000008</v>
      </c>
      <c r="AV347" s="18">
        <f>IF(AR347&gt;0,AT347+AR347,AT347)</f>
        <v>4672.7678500000002</v>
      </c>
      <c r="AW347" s="18">
        <f>IF(AS347&lt;0,AU347+AS347,AU347)</f>
        <v>4649.8318116666678</v>
      </c>
      <c r="AY347">
        <f t="shared" si="157"/>
        <v>3.0013875000004191</v>
      </c>
      <c r="AZ347">
        <f t="shared" si="158"/>
        <v>-0.9544708333314702</v>
      </c>
      <c r="BB347" s="19">
        <f t="shared" si="153"/>
        <v>1775493900</v>
      </c>
      <c r="BC347" s="19" t="str">
        <f t="shared" si="154"/>
        <v>XAUUSD</v>
      </c>
      <c r="BD347" s="19" t="str">
        <f t="shared" si="155"/>
        <v>M5</v>
      </c>
      <c r="BE347">
        <f>V347</f>
        <v>4660.61679</v>
      </c>
      <c r="BF347">
        <f>W347</f>
        <v>4664.4284275</v>
      </c>
      <c r="BG347">
        <f>X347</f>
        <v>4662.60653</v>
      </c>
      <c r="BH347">
        <f>Y347</f>
        <v>4663.8250799999996</v>
      </c>
      <c r="BI347">
        <f t="shared" si="159"/>
        <v>4672.7678500000002</v>
      </c>
      <c r="BJ347">
        <f t="shared" si="160"/>
        <v>4649.8318116666678</v>
      </c>
    </row>
    <row r="348" spans="1:62" x14ac:dyDescent="0.55000000000000004">
      <c r="A348">
        <f>ALGLIB_SSA_XAUUSD!J348</f>
        <v>1775494200</v>
      </c>
      <c r="B348" t="str">
        <f>_xlfn.XLOOKUP($A348,ALGLIB_SSA_XAUUSD!$A$2:$A$1001,ALGLIB_SSA_XAUUSD!$B$2:$B$1001,"",0)</f>
        <v/>
      </c>
      <c r="C348" t="str">
        <f>_xlfn.XLOOKUP($A348,ALGLIB_SSA_XAUUSD!$A$2:$A$1001,ALGLIB_SSA_XAUUSD!$C$2:$C$1001,"",0)</f>
        <v/>
      </c>
      <c r="D348" s="1">
        <f>D338+(D350-D338)*10/12</f>
        <v>4654.6933333333336</v>
      </c>
      <c r="E348" s="1">
        <f>E338+(E350-E338)*10/12</f>
        <v>4660.3757266666671</v>
      </c>
      <c r="F348" s="1">
        <f>F338+(F350-F338)*10/12</f>
        <v>4664.1261050000003</v>
      </c>
      <c r="G348" s="1">
        <f>G338+(G350-G338)*10/12</f>
        <v>4669.4329749999997</v>
      </c>
      <c r="H348" s="1">
        <f>H338+(H350-H338)*10/12</f>
        <v>4650.6710116666663</v>
      </c>
      <c r="I348" t="str">
        <f>_xlfn.XLOOKUP($A348,ALGLIB_SSA_XAUUSD!$J$2:$J$1001,ALGLIB_SSA_XAUUSD!$K$2:$K$1001,"",0)</f>
        <v>XAUUSD</v>
      </c>
      <c r="J348" t="str">
        <f>_xlfn.XLOOKUP($A348,ALGLIB_SSA_XAUUSD!$J$2:$J$1001,ALGLIB_SSA_XAUUSD!$L$2:$L$1001,"",0)</f>
        <v>M5</v>
      </c>
      <c r="K348">
        <f>_xlfn.XLOOKUP($A348,ALGLIB_SSA_XAUUSD!$J$2:$J$1001,ALGLIB_SSA_XAUUSD!$M$2:$M$1001,"",0)</f>
        <v>4662.88</v>
      </c>
      <c r="L348">
        <f>_xlfn.XLOOKUP($A348,ALGLIB_SSA_XAUUSD!$J$2:$J$1001,ALGLIB_SSA_XAUUSD!$N$2:$N$1001,"",0)</f>
        <v>4661.3651499999996</v>
      </c>
      <c r="M348">
        <f>_xlfn.XLOOKUP($A348,ALGLIB_SSA_XAUUSD!$J$2:$J$1001,ALGLIB_SSA_XAUUSD!$O$2:$O$1001,"",0)</f>
        <v>4662.5951100000002</v>
      </c>
      <c r="N348">
        <f>_xlfn.XLOOKUP($A348,ALGLIB_SSA_XAUUSD!$J$2:$J$1001,ALGLIB_SSA_XAUUSD!$P$2:$P$1001,"",0)</f>
        <v>4664.1372899999997</v>
      </c>
      <c r="O348">
        <f>_xlfn.XLOOKUP($A348,ALGLIB_SSA_XAUUSD!$J$2:$J$1001,ALGLIB_SSA_XAUUSD!$Q$2:$Q$1001,"",0)</f>
        <v>4659.2022900000002</v>
      </c>
      <c r="R348">
        <f t="shared" si="136"/>
        <v>1775494200</v>
      </c>
      <c r="S348" t="str">
        <f t="shared" si="137"/>
        <v>XAUUSD</v>
      </c>
      <c r="T348" t="str">
        <f t="shared" si="137"/>
        <v>M5</v>
      </c>
      <c r="U348">
        <f t="shared" si="137"/>
        <v>4662.88</v>
      </c>
      <c r="V348">
        <f t="shared" si="138"/>
        <v>4660.3757266666671</v>
      </c>
      <c r="W348">
        <f t="shared" si="138"/>
        <v>4664.1261050000003</v>
      </c>
      <c r="X348">
        <f t="shared" si="139"/>
        <v>4661.3651499999996</v>
      </c>
      <c r="Y348">
        <f t="shared" si="139"/>
        <v>4662.5951100000002</v>
      </c>
      <c r="Z348">
        <f t="shared" si="140"/>
        <v>4669.4329749999997</v>
      </c>
      <c r="AA348">
        <f t="shared" si="141"/>
        <v>4664.1372899999997</v>
      </c>
      <c r="AB348">
        <f t="shared" si="142"/>
        <v>4650.6710116666663</v>
      </c>
      <c r="AC348">
        <f t="shared" si="143"/>
        <v>4659.2022900000002</v>
      </c>
      <c r="AF348">
        <f t="shared" si="148"/>
        <v>1775494200</v>
      </c>
      <c r="AG348" t="str">
        <f t="shared" si="149"/>
        <v>XAUUSD</v>
      </c>
      <c r="AH348" t="str">
        <f t="shared" si="150"/>
        <v>M5</v>
      </c>
      <c r="AI348" s="19">
        <f t="shared" si="144"/>
        <v>4662.88</v>
      </c>
      <c r="AJ348" s="19">
        <f t="shared" si="145"/>
        <v>4660.3757266666671</v>
      </c>
      <c r="AK348" s="19">
        <f t="shared" si="146"/>
        <v>4664.1261050000003</v>
      </c>
      <c r="AL348" s="19">
        <f t="shared" si="151"/>
        <v>-3.7503783333331739</v>
      </c>
      <c r="AM348" s="28" t="str">
        <f t="shared" si="147"/>
        <v>Bearish</v>
      </c>
      <c r="AN348" s="28" t="str">
        <f t="shared" si="152"/>
        <v>Bearish</v>
      </c>
      <c r="AO348">
        <f>IF(Z348&lt;&gt;"",Z348,"")</f>
        <v>4669.4329749999997</v>
      </c>
      <c r="AP348">
        <f>IF(AB348&lt;&gt;"",AB348,"")</f>
        <v>4650.6710116666663</v>
      </c>
      <c r="AQ348">
        <f t="shared" si="156"/>
        <v>11</v>
      </c>
      <c r="AR348" s="16">
        <f>IF(SLOPE($AO$326:$AO$337,$AQ$326:$AQ$337)&gt;0,MIN(3,ABS(SLOPE($AO$326:$AO$337,$AQ$326:$AQ$337))),IF(SLOPE($AO$326:$AO$337,$AQ$326:$AQ$337)&lt;-0.5,-0.5,0))</f>
        <v>0</v>
      </c>
      <c r="AS348" s="16">
        <f>IF(SLOPE($AP$326:$AP$337,$AQ$326:$AQ$337)&lt;0,MAX(-3,-ABS(SLOPE($AP$326:$AP$337,$AQ$326:$AQ$337))),IF(SLOPE($AP$326:$AP$337,$AQ$326:$AQ$337)&gt;0.5,0.5,0))</f>
        <v>-0.19919083333328913</v>
      </c>
      <c r="AT348" s="22">
        <f>($AO$338+(AR348*(AQ348-1)))</f>
        <v>4672.7678500000002</v>
      </c>
      <c r="AU348" s="22">
        <f>($AP$338+(AS348*(AQ348-1)))</f>
        <v>4649.8318116666678</v>
      </c>
      <c r="AV348" s="18">
        <f>IF(AR348&gt;0,AT348+AR348,AT348)</f>
        <v>4672.7678500000002</v>
      </c>
      <c r="AW348" s="18">
        <f>IF(AS348&lt;0,AU348+AS348,AU348)</f>
        <v>4649.6326208333348</v>
      </c>
      <c r="AY348">
        <f t="shared" si="157"/>
        <v>3.3348750000004657</v>
      </c>
      <c r="AZ348">
        <f t="shared" si="158"/>
        <v>-1.0383908333315048</v>
      </c>
      <c r="BB348" s="19">
        <f t="shared" si="153"/>
        <v>1775494200</v>
      </c>
      <c r="BC348" s="19" t="str">
        <f t="shared" si="154"/>
        <v>XAUUSD</v>
      </c>
      <c r="BD348" s="19" t="str">
        <f t="shared" si="155"/>
        <v>M5</v>
      </c>
      <c r="BE348">
        <f>V348</f>
        <v>4660.3757266666671</v>
      </c>
      <c r="BF348">
        <f>W348</f>
        <v>4664.1261050000003</v>
      </c>
      <c r="BG348">
        <f>X348</f>
        <v>4661.3651499999996</v>
      </c>
      <c r="BH348">
        <f>Y348</f>
        <v>4662.5951100000002</v>
      </c>
      <c r="BI348">
        <f t="shared" si="159"/>
        <v>4672.7678500000002</v>
      </c>
      <c r="BJ348">
        <f t="shared" si="160"/>
        <v>4649.6326208333348</v>
      </c>
    </row>
    <row r="349" spans="1:62" x14ac:dyDescent="0.55000000000000004">
      <c r="A349">
        <f>ALGLIB_SSA_XAUUSD!J349</f>
        <v>1775494500</v>
      </c>
      <c r="B349" t="str">
        <f>_xlfn.XLOOKUP($A349,ALGLIB_SSA_XAUUSD!$A$2:$A$1001,ALGLIB_SSA_XAUUSD!$B$2:$B$1001,"",0)</f>
        <v/>
      </c>
      <c r="C349" t="str">
        <f>_xlfn.XLOOKUP($A349,ALGLIB_SSA_XAUUSD!$A$2:$A$1001,ALGLIB_SSA_XAUUSD!$C$2:$C$1001,"",0)</f>
        <v/>
      </c>
      <c r="D349" s="1">
        <f>D338+(D350-D338)*11/12</f>
        <v>4654.1066666666675</v>
      </c>
      <c r="E349" s="1">
        <f>E338+(E350-E338)*11/12</f>
        <v>4660.1346633333333</v>
      </c>
      <c r="F349" s="1">
        <f>F338+(F350-F338)*11/12</f>
        <v>4663.8237824999997</v>
      </c>
      <c r="G349" s="1">
        <f>G338+(G350-G338)*11/12</f>
        <v>4669.0994874999997</v>
      </c>
      <c r="H349" s="1">
        <f>H338+(H350-H338)*11/12</f>
        <v>4650.5557408333334</v>
      </c>
      <c r="I349" t="str">
        <f>_xlfn.XLOOKUP($A349,ALGLIB_SSA_XAUUSD!$J$2:$J$1001,ALGLIB_SSA_XAUUSD!$K$2:$K$1001,"",0)</f>
        <v>XAUUSD</v>
      </c>
      <c r="J349" t="str">
        <f>_xlfn.XLOOKUP($A349,ALGLIB_SSA_XAUUSD!$J$2:$J$1001,ALGLIB_SSA_XAUUSD!$L$2:$L$1001,"",0)</f>
        <v>M5</v>
      </c>
      <c r="K349">
        <f>_xlfn.XLOOKUP($A349,ALGLIB_SSA_XAUUSD!$J$2:$J$1001,ALGLIB_SSA_XAUUSD!$M$2:$M$1001,"",0)</f>
        <v>4660.5600000000004</v>
      </c>
      <c r="L349">
        <f>_xlfn.XLOOKUP($A349,ALGLIB_SSA_XAUUSD!$J$2:$J$1001,ALGLIB_SSA_XAUUSD!$N$2:$N$1001,"",0)</f>
        <v>4660.32521</v>
      </c>
      <c r="M349">
        <f>_xlfn.XLOOKUP($A349,ALGLIB_SSA_XAUUSD!$J$2:$J$1001,ALGLIB_SSA_XAUUSD!$O$2:$O$1001,"",0)</f>
        <v>4661.4601599999996</v>
      </c>
      <c r="N349">
        <f>_xlfn.XLOOKUP($A349,ALGLIB_SSA_XAUUSD!$J$2:$J$1001,ALGLIB_SSA_XAUUSD!$P$2:$P$1001,"",0)</f>
        <v>4662.8912899999996</v>
      </c>
      <c r="O349">
        <f>_xlfn.XLOOKUP($A349,ALGLIB_SSA_XAUUSD!$J$2:$J$1001,ALGLIB_SSA_XAUUSD!$Q$2:$Q$1001,"",0)</f>
        <v>4657.1738500000001</v>
      </c>
      <c r="R349">
        <f t="shared" si="136"/>
        <v>1775494500</v>
      </c>
      <c r="S349" t="str">
        <f t="shared" si="137"/>
        <v>XAUUSD</v>
      </c>
      <c r="T349" t="str">
        <f t="shared" si="137"/>
        <v>M5</v>
      </c>
      <c r="U349">
        <f t="shared" si="137"/>
        <v>4660.5600000000004</v>
      </c>
      <c r="V349">
        <f t="shared" si="138"/>
        <v>4660.1346633333333</v>
      </c>
      <c r="W349">
        <f t="shared" si="138"/>
        <v>4663.8237824999997</v>
      </c>
      <c r="X349">
        <f t="shared" si="139"/>
        <v>4660.32521</v>
      </c>
      <c r="Y349">
        <f t="shared" si="139"/>
        <v>4661.4601599999996</v>
      </c>
      <c r="Z349">
        <f t="shared" si="140"/>
        <v>4669.0994874999997</v>
      </c>
      <c r="AA349">
        <f t="shared" si="141"/>
        <v>4662.8912899999996</v>
      </c>
      <c r="AB349">
        <f t="shared" si="142"/>
        <v>4650.5557408333334</v>
      </c>
      <c r="AC349">
        <f t="shared" si="143"/>
        <v>4657.1738500000001</v>
      </c>
      <c r="AF349">
        <f t="shared" si="148"/>
        <v>1775494500</v>
      </c>
      <c r="AG349" t="str">
        <f t="shared" si="149"/>
        <v>XAUUSD</v>
      </c>
      <c r="AH349" t="str">
        <f t="shared" si="150"/>
        <v>M5</v>
      </c>
      <c r="AI349" s="19">
        <f t="shared" si="144"/>
        <v>4660.5600000000004</v>
      </c>
      <c r="AJ349" s="19">
        <f t="shared" si="145"/>
        <v>4660.1346633333333</v>
      </c>
      <c r="AK349" s="19">
        <f t="shared" si="146"/>
        <v>4663.8237824999997</v>
      </c>
      <c r="AL349" s="19">
        <f t="shared" si="151"/>
        <v>-3.6891191666663872</v>
      </c>
      <c r="AM349" s="28" t="str">
        <f t="shared" si="147"/>
        <v>Bearish</v>
      </c>
      <c r="AN349" s="28" t="str">
        <f t="shared" si="152"/>
        <v>Bearish</v>
      </c>
      <c r="AO349">
        <f>IF(Z349&lt;&gt;"",Z349,"")</f>
        <v>4669.0994874999997</v>
      </c>
      <c r="AP349">
        <f>IF(AB349&lt;&gt;"",AB349,"")</f>
        <v>4650.5557408333334</v>
      </c>
      <c r="AQ349">
        <f t="shared" si="156"/>
        <v>12</v>
      </c>
      <c r="AR349" s="16">
        <f>IF(SLOPE($AO$326:$AO$337,$AQ$326:$AQ$337)&gt;0,MIN(3,ABS(SLOPE($AO$326:$AO$337,$AQ$326:$AQ$337))),IF(SLOPE($AO$326:$AO$337,$AQ$326:$AQ$337)&lt;-0.5,-0.5,0))</f>
        <v>0</v>
      </c>
      <c r="AS349" s="16">
        <f>IF(SLOPE($AP$326:$AP$337,$AQ$326:$AQ$337)&lt;0,MAX(-3,-ABS(SLOPE($AP$326:$AP$337,$AQ$326:$AQ$337))),IF(SLOPE($AP$326:$AP$337,$AQ$326:$AQ$337)&gt;0.5,0.5,0))</f>
        <v>-0.19919083333328913</v>
      </c>
      <c r="AT349" s="22">
        <f>($AO$338+(AR349*(AQ349-1)))</f>
        <v>4672.7678500000002</v>
      </c>
      <c r="AU349" s="22">
        <f>($AP$338+(AS349*(AQ349-1)))</f>
        <v>4649.6326208333339</v>
      </c>
      <c r="AV349" s="18">
        <f>IF(AR349&gt;0,AT349+AR349,AT349)</f>
        <v>4672.7678500000002</v>
      </c>
      <c r="AW349" s="18">
        <f>IF(AS349&lt;0,AU349+AS349,AU349)</f>
        <v>4649.433430000001</v>
      </c>
      <c r="AY349">
        <f t="shared" si="157"/>
        <v>3.6683625000005122</v>
      </c>
      <c r="AZ349">
        <f t="shared" si="158"/>
        <v>-1.122310833332449</v>
      </c>
      <c r="BB349" s="19">
        <f t="shared" si="153"/>
        <v>1775494500</v>
      </c>
      <c r="BC349" s="19" t="str">
        <f t="shared" si="154"/>
        <v>XAUUSD</v>
      </c>
      <c r="BD349" s="19" t="str">
        <f t="shared" si="155"/>
        <v>M5</v>
      </c>
      <c r="BE349">
        <f>V349</f>
        <v>4660.1346633333333</v>
      </c>
      <c r="BF349">
        <f>W349</f>
        <v>4663.8237824999997</v>
      </c>
      <c r="BG349">
        <f>X349</f>
        <v>4660.32521</v>
      </c>
      <c r="BH349">
        <f>Y349</f>
        <v>4661.4601599999996</v>
      </c>
      <c r="BI349">
        <f t="shared" si="159"/>
        <v>4672.7678500000002</v>
      </c>
      <c r="BJ349">
        <f t="shared" si="160"/>
        <v>4649.433430000001</v>
      </c>
    </row>
    <row r="350" spans="1:62" x14ac:dyDescent="0.55000000000000004">
      <c r="A350">
        <f>ALGLIB_SSA_XAUUSD!J350</f>
        <v>1775494800</v>
      </c>
      <c r="B350" t="str">
        <f>_xlfn.XLOOKUP($A350,ALGLIB_SSA_XAUUSD!$A$2:$A$1001,ALGLIB_SSA_XAUUSD!$B$2:$B$1001,"",0)</f>
        <v>XAUUSD</v>
      </c>
      <c r="C350" t="str">
        <f>_xlfn.XLOOKUP($A350,ALGLIB_SSA_XAUUSD!$A$2:$A$1001,ALGLIB_SSA_XAUUSD!$C$2:$C$1001,"",0)</f>
        <v>H1</v>
      </c>
      <c r="D350" s="2">
        <f>_xlfn.XLOOKUP($A350,ALGLIB_SSA_XAUUSD!$A$2:$A$1001,ALGLIB_SSA_XAUUSD!$D$2:$D$1001,"",0)</f>
        <v>4653.5200000000004</v>
      </c>
      <c r="E350" s="2">
        <f>_xlfn.XLOOKUP($A350,ALGLIB_SSA_XAUUSD!$A$2:$A$1001,ALGLIB_SSA_XAUUSD!$E$2:$E$1001,"",0)</f>
        <v>4659.8936000000003</v>
      </c>
      <c r="F350" s="2">
        <f>_xlfn.XLOOKUP($A350,ALGLIB_SSA_XAUUSD!$A$2:$A$1001,ALGLIB_SSA_XAUUSD!$F$2:$F$1001,"",0)</f>
        <v>4663.5214599999999</v>
      </c>
      <c r="G350" s="2">
        <f>_xlfn.XLOOKUP($A350,ALGLIB_SSA_XAUUSD!$A$2:$A$1001,ALGLIB_SSA_XAUUSD!$G$2:$G$1001,"",0)</f>
        <v>4668.7659999999996</v>
      </c>
      <c r="H350" s="2">
        <f>_xlfn.XLOOKUP($A350,ALGLIB_SSA_XAUUSD!$A$2:$A$1001,ALGLIB_SSA_XAUUSD!$H$2:$H$1001,"",0)</f>
        <v>4650.4404699999996</v>
      </c>
      <c r="I350" t="str">
        <f>_xlfn.XLOOKUP($A350,ALGLIB_SSA_XAUUSD!$J$2:$J$1001,ALGLIB_SSA_XAUUSD!$K$2:$K$1001,"",0)</f>
        <v>XAUUSD</v>
      </c>
      <c r="J350" t="str">
        <f>_xlfn.XLOOKUP($A350,ALGLIB_SSA_XAUUSD!$J$2:$J$1001,ALGLIB_SSA_XAUUSD!$L$2:$L$1001,"",0)</f>
        <v>M5</v>
      </c>
      <c r="K350">
        <f>_xlfn.XLOOKUP($A350,ALGLIB_SSA_XAUUSD!$J$2:$J$1001,ALGLIB_SSA_XAUUSD!$M$2:$M$1001,"",0)</f>
        <v>4659.1099999999997</v>
      </c>
      <c r="L350">
        <f>_xlfn.XLOOKUP($A350,ALGLIB_SSA_XAUUSD!$J$2:$J$1001,ALGLIB_SSA_XAUUSD!$N$2:$N$1001,"",0)</f>
        <v>4659.5567600000004</v>
      </c>
      <c r="M350">
        <f>_xlfn.XLOOKUP($A350,ALGLIB_SSA_XAUUSD!$J$2:$J$1001,ALGLIB_SSA_XAUUSD!$O$2:$O$1001,"",0)</f>
        <v>4660.50846</v>
      </c>
      <c r="N350">
        <f>_xlfn.XLOOKUP($A350,ALGLIB_SSA_XAUUSD!$J$2:$J$1001,ALGLIB_SSA_XAUUSD!$P$2:$P$1001,"",0)</f>
        <v>4661.9460200000003</v>
      </c>
      <c r="O350">
        <f>_xlfn.XLOOKUP($A350,ALGLIB_SSA_XAUUSD!$J$2:$J$1001,ALGLIB_SSA_XAUUSD!$Q$2:$Q$1001,"",0)</f>
        <v>4655.4384899999995</v>
      </c>
      <c r="R350">
        <f t="shared" si="136"/>
        <v>1775494800</v>
      </c>
      <c r="S350" t="str">
        <f t="shared" si="137"/>
        <v>XAUUSD</v>
      </c>
      <c r="T350" t="str">
        <f t="shared" si="137"/>
        <v>M5</v>
      </c>
      <c r="U350">
        <f t="shared" si="137"/>
        <v>4659.1099999999997</v>
      </c>
      <c r="V350">
        <f t="shared" si="138"/>
        <v>4659.8936000000003</v>
      </c>
      <c r="W350">
        <f t="shared" si="138"/>
        <v>4663.5214599999999</v>
      </c>
      <c r="X350">
        <f t="shared" si="139"/>
        <v>4659.5567600000004</v>
      </c>
      <c r="Y350">
        <f t="shared" si="139"/>
        <v>4660.50846</v>
      </c>
      <c r="Z350">
        <f t="shared" si="140"/>
        <v>4668.7659999999996</v>
      </c>
      <c r="AA350">
        <f t="shared" si="141"/>
        <v>4661.9460200000003</v>
      </c>
      <c r="AB350">
        <f t="shared" si="142"/>
        <v>4650.4404699999996</v>
      </c>
      <c r="AC350">
        <f t="shared" si="143"/>
        <v>4655.4384899999995</v>
      </c>
      <c r="AF350">
        <f t="shared" si="148"/>
        <v>1775494800</v>
      </c>
      <c r="AG350" t="str">
        <f t="shared" si="149"/>
        <v>XAUUSD</v>
      </c>
      <c r="AH350" t="str">
        <f t="shared" si="150"/>
        <v>M5</v>
      </c>
      <c r="AI350" s="19">
        <f t="shared" si="144"/>
        <v>4659.1099999999997</v>
      </c>
      <c r="AJ350" s="19">
        <f t="shared" si="145"/>
        <v>4659.8936000000003</v>
      </c>
      <c r="AK350" s="19">
        <f t="shared" si="146"/>
        <v>4663.5214599999999</v>
      </c>
      <c r="AL350" s="19">
        <f t="shared" si="151"/>
        <v>-3.6278599999996004</v>
      </c>
      <c r="AM350" s="28" t="str">
        <f t="shared" si="147"/>
        <v>Bearish</v>
      </c>
      <c r="AN350" s="28" t="str">
        <f t="shared" si="152"/>
        <v>Bearish</v>
      </c>
      <c r="AO350">
        <f>IF(Z350&lt;&gt;"",Z350,"")</f>
        <v>4668.7659999999996</v>
      </c>
      <c r="AP350">
        <f>IF(AB350&lt;&gt;"",AB350,"")</f>
        <v>4650.4404699999996</v>
      </c>
      <c r="AQ350">
        <f t="shared" si="156"/>
        <v>1</v>
      </c>
      <c r="AR350" s="17">
        <f>IF(SLOPE($AO$338:$AO$349,$AQ$338:$AQ$349)&gt;0,MIN(3,ABS(SLOPE($AO$338:$AO$349,$AQ$338:$AQ$349))),IF(SLOPE($AO$338:$AO$349,$AQ$338:$AQ$349)&lt;-0.5,-0.5,0))</f>
        <v>0</v>
      </c>
      <c r="AS350" s="17">
        <f>IF(SLOPE($AP$338:$AP$349,$AQ$338:$AQ$349)&lt;0,MAX(-3,-ABS(SLOPE($AP$338:$AP$349,$AQ$338:$AQ$349))),IF(SLOPE($AP$338:$AP$349,$AQ$338:$AQ$349)&gt;0.5,0.5,0))</f>
        <v>-0.11527083333337852</v>
      </c>
      <c r="AT350" s="10">
        <f>($AO$350+(AR350*(AQ350-1)))</f>
        <v>4668.7659999999996</v>
      </c>
      <c r="AU350" s="10">
        <f>($AP$350+(AS350*(AQ350-1)))</f>
        <v>4650.4404699999996</v>
      </c>
      <c r="AV350" s="18">
        <f>IF(AR350&gt;0,AT350+AR350,AT350)</f>
        <v>4668.7659999999996</v>
      </c>
      <c r="AW350" s="18">
        <f>IF(AS350&lt;0,AU350+AS350,AU350)</f>
        <v>4650.3251991666666</v>
      </c>
      <c r="AY350">
        <f t="shared" si="157"/>
        <v>0</v>
      </c>
      <c r="AZ350">
        <f t="shared" si="158"/>
        <v>-0.11527083333294286</v>
      </c>
      <c r="BB350" s="19">
        <f t="shared" si="153"/>
        <v>1775494800</v>
      </c>
      <c r="BC350" s="19" t="str">
        <f t="shared" si="154"/>
        <v>XAUUSD</v>
      </c>
      <c r="BD350" s="19" t="str">
        <f t="shared" si="155"/>
        <v>M5</v>
      </c>
      <c r="BE350">
        <f>V350</f>
        <v>4659.8936000000003</v>
      </c>
      <c r="BF350">
        <f>W350</f>
        <v>4663.5214599999999</v>
      </c>
      <c r="BG350">
        <f>X350</f>
        <v>4659.5567600000004</v>
      </c>
      <c r="BH350">
        <f>Y350</f>
        <v>4660.50846</v>
      </c>
      <c r="BI350">
        <f t="shared" si="159"/>
        <v>4668.7659999999996</v>
      </c>
      <c r="BJ350">
        <f t="shared" si="160"/>
        <v>4650.3251991666666</v>
      </c>
    </row>
    <row r="351" spans="1:62" x14ac:dyDescent="0.55000000000000004">
      <c r="A351">
        <f>ALGLIB_SSA_XAUUSD!J351</f>
        <v>1775495100</v>
      </c>
      <c r="B351" t="str">
        <f>_xlfn.XLOOKUP($A351,ALGLIB_SSA_XAUUSD!$A$2:$A$1001,ALGLIB_SSA_XAUUSD!$B$2:$B$1001,"",0)</f>
        <v/>
      </c>
      <c r="C351" t="str">
        <f>_xlfn.XLOOKUP($A351,ALGLIB_SSA_XAUUSD!$A$2:$A$1001,ALGLIB_SSA_XAUUSD!$C$2:$C$1001,"",0)</f>
        <v/>
      </c>
      <c r="D351" s="1">
        <f>D350+(D362-D350)*1/12</f>
        <v>4653.9225000000006</v>
      </c>
      <c r="E351" s="1">
        <f>E350+(E362-E350)*1/12</f>
        <v>4659.7405991666674</v>
      </c>
      <c r="F351" s="1">
        <f>F350+(F362-F350)*1/12</f>
        <v>4663.2937991666668</v>
      </c>
      <c r="G351" s="1">
        <f>G350+(G362-G350)*1/12</f>
        <v>4668.5480908333329</v>
      </c>
      <c r="H351" s="1">
        <f>H350+(H362-H350)*1/12</f>
        <v>4650.3933324999998</v>
      </c>
      <c r="I351" t="str">
        <f>_xlfn.XLOOKUP($A351,ALGLIB_SSA_XAUUSD!$J$2:$J$1001,ALGLIB_SSA_XAUUSD!$K$2:$K$1001,"",0)</f>
        <v>XAUUSD</v>
      </c>
      <c r="J351" t="str">
        <f>_xlfn.XLOOKUP($A351,ALGLIB_SSA_XAUUSD!$J$2:$J$1001,ALGLIB_SSA_XAUUSD!$L$2:$L$1001,"",0)</f>
        <v>M5</v>
      </c>
      <c r="K351">
        <f>_xlfn.XLOOKUP($A351,ALGLIB_SSA_XAUUSD!$J$2:$J$1001,ALGLIB_SSA_XAUUSD!$M$2:$M$1001,"",0)</f>
        <v>4658.37</v>
      </c>
      <c r="L351">
        <f>_xlfn.XLOOKUP($A351,ALGLIB_SSA_XAUUSD!$J$2:$J$1001,ALGLIB_SSA_XAUUSD!$N$2:$N$1001,"",0)</f>
        <v>4659.0348000000004</v>
      </c>
      <c r="M351">
        <f>_xlfn.XLOOKUP($A351,ALGLIB_SSA_XAUUSD!$J$2:$J$1001,ALGLIB_SSA_XAUUSD!$O$2:$O$1001,"",0)</f>
        <v>4659.7716300000002</v>
      </c>
      <c r="N351">
        <f>_xlfn.XLOOKUP($A351,ALGLIB_SSA_XAUUSD!$J$2:$J$1001,ALGLIB_SSA_XAUUSD!$P$2:$P$1001,"",0)</f>
        <v>4661.3068800000001</v>
      </c>
      <c r="O351">
        <f>_xlfn.XLOOKUP($A351,ALGLIB_SSA_XAUUSD!$J$2:$J$1001,ALGLIB_SSA_XAUUSD!$Q$2:$Q$1001,"",0)</f>
        <v>4654.1845700000003</v>
      </c>
      <c r="R351">
        <f t="shared" si="136"/>
        <v>1775495100</v>
      </c>
      <c r="S351" t="str">
        <f t="shared" si="137"/>
        <v>XAUUSD</v>
      </c>
      <c r="T351" t="str">
        <f t="shared" si="137"/>
        <v>M5</v>
      </c>
      <c r="U351">
        <f t="shared" si="137"/>
        <v>4658.37</v>
      </c>
      <c r="V351">
        <f t="shared" si="138"/>
        <v>4659.7405991666674</v>
      </c>
      <c r="W351">
        <f t="shared" si="138"/>
        <v>4663.2937991666668</v>
      </c>
      <c r="X351">
        <f t="shared" si="139"/>
        <v>4659.0348000000004</v>
      </c>
      <c r="Y351">
        <f t="shared" si="139"/>
        <v>4659.7716300000002</v>
      </c>
      <c r="Z351">
        <f t="shared" si="140"/>
        <v>4668.5480908333329</v>
      </c>
      <c r="AA351">
        <f t="shared" si="141"/>
        <v>4661.3068800000001</v>
      </c>
      <c r="AB351">
        <f t="shared" si="142"/>
        <v>4650.3933324999998</v>
      </c>
      <c r="AC351">
        <f t="shared" si="143"/>
        <v>4654.1845700000003</v>
      </c>
      <c r="AF351">
        <f t="shared" si="148"/>
        <v>1775495100</v>
      </c>
      <c r="AG351" t="str">
        <f t="shared" si="149"/>
        <v>XAUUSD</v>
      </c>
      <c r="AH351" t="str">
        <f t="shared" si="150"/>
        <v>M5</v>
      </c>
      <c r="AI351" s="19">
        <f t="shared" si="144"/>
        <v>4658.37</v>
      </c>
      <c r="AJ351" s="19">
        <f t="shared" si="145"/>
        <v>4659.7405991666674</v>
      </c>
      <c r="AK351" s="19">
        <f t="shared" si="146"/>
        <v>4663.2937991666668</v>
      </c>
      <c r="AL351" s="19">
        <f t="shared" si="151"/>
        <v>-3.5531999999993786</v>
      </c>
      <c r="AM351" s="28" t="str">
        <f t="shared" si="147"/>
        <v>Bearish</v>
      </c>
      <c r="AN351" s="28" t="str">
        <f t="shared" si="152"/>
        <v>Bearish</v>
      </c>
      <c r="AO351">
        <f>IF(Z351&lt;&gt;"",Z351,"")</f>
        <v>4668.5480908333329</v>
      </c>
      <c r="AP351">
        <f>IF(AB351&lt;&gt;"",AB351,"")</f>
        <v>4650.3933324999998</v>
      </c>
      <c r="AQ351">
        <f t="shared" si="156"/>
        <v>2</v>
      </c>
      <c r="AR351" s="16">
        <f>IF(SLOPE($AO$338:$AO$349,$AQ$338:$AQ$349)&gt;0,MIN(3,ABS(SLOPE($AO$338:$AO$349,$AQ$338:$AQ$349))),IF(SLOPE($AO$338:$AO$349,$AQ$338:$AQ$349)&lt;-0.5,-0.5,0))</f>
        <v>0</v>
      </c>
      <c r="AS351" s="16">
        <f>IF(SLOPE($AP$338:$AP$349,$AQ$338:$AQ$349)&lt;0,MAX(-3,-ABS(SLOPE($AP$338:$AP$349,$AQ$338:$AQ$349))),IF(SLOPE($AP$338:$AP$349,$AQ$338:$AQ$349)&gt;0.5,0.5,0))</f>
        <v>-0.11527083333337852</v>
      </c>
      <c r="AT351" s="22">
        <f>($AO$350+(AR351*(AQ351-1)))</f>
        <v>4668.7659999999996</v>
      </c>
      <c r="AU351" s="22">
        <f>($AP$350+(AS351*(AQ351-1)))</f>
        <v>4650.3251991666666</v>
      </c>
      <c r="AV351" s="18">
        <f>IF(AR351&gt;0,AT351+AR351,AT351)</f>
        <v>4668.7659999999996</v>
      </c>
      <c r="AW351" s="18">
        <f>IF(AS351&lt;0,AU351+AS351,AU351)</f>
        <v>4650.2099283333337</v>
      </c>
      <c r="AY351">
        <f t="shared" si="157"/>
        <v>0.21790916666668636</v>
      </c>
      <c r="AZ351">
        <f t="shared" si="158"/>
        <v>-0.18340416666615056</v>
      </c>
      <c r="BB351" s="19">
        <f t="shared" si="153"/>
        <v>1775495100</v>
      </c>
      <c r="BC351" s="19" t="str">
        <f t="shared" si="154"/>
        <v>XAUUSD</v>
      </c>
      <c r="BD351" s="19" t="str">
        <f t="shared" si="155"/>
        <v>M5</v>
      </c>
      <c r="BE351">
        <f>V351</f>
        <v>4659.7405991666674</v>
      </c>
      <c r="BF351">
        <f>W351</f>
        <v>4663.2937991666668</v>
      </c>
      <c r="BG351">
        <f>X351</f>
        <v>4659.0348000000004</v>
      </c>
      <c r="BH351">
        <f>Y351</f>
        <v>4659.7716300000002</v>
      </c>
      <c r="BI351">
        <f t="shared" si="159"/>
        <v>4668.7659999999996</v>
      </c>
      <c r="BJ351">
        <f t="shared" si="160"/>
        <v>4650.2099283333337</v>
      </c>
    </row>
    <row r="352" spans="1:62" x14ac:dyDescent="0.55000000000000004">
      <c r="A352">
        <f>ALGLIB_SSA_XAUUSD!J352</f>
        <v>1775495400</v>
      </c>
      <c r="B352" t="str">
        <f>_xlfn.XLOOKUP($A352,ALGLIB_SSA_XAUUSD!$A$2:$A$1001,ALGLIB_SSA_XAUUSD!$B$2:$B$1001,"",0)</f>
        <v/>
      </c>
      <c r="C352" t="str">
        <f>_xlfn.XLOOKUP($A352,ALGLIB_SSA_XAUUSD!$A$2:$A$1001,ALGLIB_SSA_XAUUSD!$C$2:$C$1001,"",0)</f>
        <v/>
      </c>
      <c r="D352" s="1">
        <f>D350+(D362-D350)*2/12</f>
        <v>4654.3250000000007</v>
      </c>
      <c r="E352" s="1">
        <f>E350+(E362-E350)*2/12</f>
        <v>4659.5875983333335</v>
      </c>
      <c r="F352" s="1">
        <f>F350+(F362-F350)*2/12</f>
        <v>4663.0661383333336</v>
      </c>
      <c r="G352" s="1">
        <f>G350+(G362-G350)*2/12</f>
        <v>4668.3301816666662</v>
      </c>
      <c r="H352" s="1">
        <f>H350+(H362-H350)*2/12</f>
        <v>4650.3461950000001</v>
      </c>
      <c r="I352" t="str">
        <f>_xlfn.XLOOKUP($A352,ALGLIB_SSA_XAUUSD!$J$2:$J$1001,ALGLIB_SSA_XAUUSD!$K$2:$K$1001,"",0)</f>
        <v>XAUUSD</v>
      </c>
      <c r="J352" t="str">
        <f>_xlfn.XLOOKUP($A352,ALGLIB_SSA_XAUUSD!$J$2:$J$1001,ALGLIB_SSA_XAUUSD!$L$2:$L$1001,"",0)</f>
        <v>M5</v>
      </c>
      <c r="K352">
        <f>_xlfn.XLOOKUP($A352,ALGLIB_SSA_XAUUSD!$J$2:$J$1001,ALGLIB_SSA_XAUUSD!$M$2:$M$1001,"",0)</f>
        <v>4654</v>
      </c>
      <c r="L352">
        <f>_xlfn.XLOOKUP($A352,ALGLIB_SSA_XAUUSD!$J$2:$J$1001,ALGLIB_SSA_XAUUSD!$N$2:$N$1001,"",0)</f>
        <v>4658.6833999999999</v>
      </c>
      <c r="M352">
        <f>_xlfn.XLOOKUP($A352,ALGLIB_SSA_XAUUSD!$J$2:$J$1001,ALGLIB_SSA_XAUUSD!$O$2:$O$1001,"",0)</f>
        <v>4659.2275200000004</v>
      </c>
      <c r="N352">
        <f>_xlfn.XLOOKUP($A352,ALGLIB_SSA_XAUUSD!$J$2:$J$1001,ALGLIB_SSA_XAUUSD!$P$2:$P$1001,"",0)</f>
        <v>4660.8867200000004</v>
      </c>
      <c r="O352">
        <f>_xlfn.XLOOKUP($A352,ALGLIB_SSA_XAUUSD!$J$2:$J$1001,ALGLIB_SSA_XAUUSD!$Q$2:$Q$1001,"",0)</f>
        <v>4653.4153100000003</v>
      </c>
      <c r="R352">
        <f t="shared" si="136"/>
        <v>1775495400</v>
      </c>
      <c r="S352" t="str">
        <f t="shared" si="137"/>
        <v>XAUUSD</v>
      </c>
      <c r="T352" t="str">
        <f t="shared" si="137"/>
        <v>M5</v>
      </c>
      <c r="U352">
        <f t="shared" si="137"/>
        <v>4654</v>
      </c>
      <c r="V352">
        <f t="shared" si="138"/>
        <v>4659.5875983333335</v>
      </c>
      <c r="W352">
        <f t="shared" si="138"/>
        <v>4663.0661383333336</v>
      </c>
      <c r="X352">
        <f t="shared" si="139"/>
        <v>4658.6833999999999</v>
      </c>
      <c r="Y352">
        <f t="shared" si="139"/>
        <v>4659.2275200000004</v>
      </c>
      <c r="Z352">
        <f t="shared" si="140"/>
        <v>4668.3301816666662</v>
      </c>
      <c r="AA352">
        <f t="shared" si="141"/>
        <v>4660.8867200000004</v>
      </c>
      <c r="AB352">
        <f t="shared" si="142"/>
        <v>4650.3461950000001</v>
      </c>
      <c r="AC352">
        <f t="shared" si="143"/>
        <v>4653.4153100000003</v>
      </c>
      <c r="AF352">
        <f t="shared" si="148"/>
        <v>1775495400</v>
      </c>
      <c r="AG352" t="str">
        <f t="shared" si="149"/>
        <v>XAUUSD</v>
      </c>
      <c r="AH352" t="str">
        <f t="shared" si="150"/>
        <v>M5</v>
      </c>
      <c r="AI352" s="19">
        <f t="shared" si="144"/>
        <v>4654</v>
      </c>
      <c r="AJ352" s="19">
        <f t="shared" si="145"/>
        <v>4659.5875983333335</v>
      </c>
      <c r="AK352" s="19">
        <f t="shared" si="146"/>
        <v>4663.0661383333336</v>
      </c>
      <c r="AL352" s="19">
        <f t="shared" si="151"/>
        <v>-3.4785400000000664</v>
      </c>
      <c r="AM352" s="28" t="str">
        <f t="shared" si="147"/>
        <v>Bearish</v>
      </c>
      <c r="AN352" s="28" t="str">
        <f t="shared" si="152"/>
        <v>Bearish</v>
      </c>
      <c r="AO352">
        <f>IF(Z352&lt;&gt;"",Z352,"")</f>
        <v>4668.3301816666662</v>
      </c>
      <c r="AP352">
        <f>IF(AB352&lt;&gt;"",AB352,"")</f>
        <v>4650.3461950000001</v>
      </c>
      <c r="AQ352">
        <f t="shared" si="156"/>
        <v>3</v>
      </c>
      <c r="AR352" s="16">
        <f>IF(SLOPE($AO$338:$AO$349,$AQ$338:$AQ$349)&gt;0,MIN(3,ABS(SLOPE($AO$338:$AO$349,$AQ$338:$AQ$349))),IF(SLOPE($AO$338:$AO$349,$AQ$338:$AQ$349)&lt;-0.5,-0.5,0))</f>
        <v>0</v>
      </c>
      <c r="AS352" s="16">
        <f>IF(SLOPE($AP$338:$AP$349,$AQ$338:$AQ$349)&lt;0,MAX(-3,-ABS(SLOPE($AP$338:$AP$349,$AQ$338:$AQ$349))),IF(SLOPE($AP$338:$AP$349,$AQ$338:$AQ$349)&gt;0.5,0.5,0))</f>
        <v>-0.11527083333337852</v>
      </c>
      <c r="AT352" s="22">
        <f>($AO$350+(AR352*(AQ352-1)))</f>
        <v>4668.7659999999996</v>
      </c>
      <c r="AU352" s="22">
        <f>($AP$350+(AS352*(AQ352-1)))</f>
        <v>4650.2099283333328</v>
      </c>
      <c r="AV352" s="18">
        <f>IF(AR352&gt;0,AT352+AR352,AT352)</f>
        <v>4668.7659999999996</v>
      </c>
      <c r="AW352" s="18">
        <f>IF(AS352&lt;0,AU352+AS352,AU352)</f>
        <v>4650.0946574999998</v>
      </c>
      <c r="AY352">
        <f t="shared" si="157"/>
        <v>0.43581833333337272</v>
      </c>
      <c r="AZ352">
        <f t="shared" si="158"/>
        <v>-0.25153750000026776</v>
      </c>
      <c r="BB352" s="19">
        <f t="shared" si="153"/>
        <v>1775495400</v>
      </c>
      <c r="BC352" s="19" t="str">
        <f t="shared" si="154"/>
        <v>XAUUSD</v>
      </c>
      <c r="BD352" s="19" t="str">
        <f t="shared" si="155"/>
        <v>M5</v>
      </c>
      <c r="BE352">
        <f>V352</f>
        <v>4659.5875983333335</v>
      </c>
      <c r="BF352">
        <f>W352</f>
        <v>4663.0661383333336</v>
      </c>
      <c r="BG352">
        <f>X352</f>
        <v>4658.6833999999999</v>
      </c>
      <c r="BH352">
        <f>Y352</f>
        <v>4659.2275200000004</v>
      </c>
      <c r="BI352">
        <f t="shared" si="159"/>
        <v>4668.7659999999996</v>
      </c>
      <c r="BJ352">
        <f t="shared" si="160"/>
        <v>4650.0946574999998</v>
      </c>
    </row>
    <row r="353" spans="1:62" x14ac:dyDescent="0.55000000000000004">
      <c r="A353">
        <f>ALGLIB_SSA_XAUUSD!J353</f>
        <v>1775495700</v>
      </c>
      <c r="B353" t="str">
        <f>_xlfn.XLOOKUP($A353,ALGLIB_SSA_XAUUSD!$A$2:$A$1001,ALGLIB_SSA_XAUUSD!$B$2:$B$1001,"",0)</f>
        <v/>
      </c>
      <c r="C353" t="str">
        <f>_xlfn.XLOOKUP($A353,ALGLIB_SSA_XAUUSD!$A$2:$A$1001,ALGLIB_SSA_XAUUSD!$C$2:$C$1001,"",0)</f>
        <v/>
      </c>
      <c r="D353" s="1">
        <f>D350+(D362-D350)*3/12</f>
        <v>4654.7275000000009</v>
      </c>
      <c r="E353" s="1">
        <f>E350+(E362-E350)*3/12</f>
        <v>4659.4345975000006</v>
      </c>
      <c r="F353" s="1">
        <f>F350+(F362-F350)*3/12</f>
        <v>4662.8384774999995</v>
      </c>
      <c r="G353" s="1">
        <f>G350+(G362-G350)*3/12</f>
        <v>4668.1122724999996</v>
      </c>
      <c r="H353" s="1">
        <f>H350+(H362-H350)*3/12</f>
        <v>4650.2990574999994</v>
      </c>
      <c r="I353" t="str">
        <f>_xlfn.XLOOKUP($A353,ALGLIB_SSA_XAUUSD!$J$2:$J$1001,ALGLIB_SSA_XAUUSD!$K$2:$K$1001,"",0)</f>
        <v>XAUUSD</v>
      </c>
      <c r="J353" t="str">
        <f>_xlfn.XLOOKUP($A353,ALGLIB_SSA_XAUUSD!$J$2:$J$1001,ALGLIB_SSA_XAUUSD!$L$2:$L$1001,"",0)</f>
        <v>M5</v>
      </c>
      <c r="K353">
        <f>_xlfn.XLOOKUP($A353,ALGLIB_SSA_XAUUSD!$J$2:$J$1001,ALGLIB_SSA_XAUUSD!$M$2:$M$1001,"",0)</f>
        <v>4659.6099999999997</v>
      </c>
      <c r="L353">
        <f>_xlfn.XLOOKUP($A353,ALGLIB_SSA_XAUUSD!$J$2:$J$1001,ALGLIB_SSA_XAUUSD!$N$2:$N$1001,"",0)</f>
        <v>4658.4777599999998</v>
      </c>
      <c r="M353">
        <f>_xlfn.XLOOKUP($A353,ALGLIB_SSA_XAUUSD!$J$2:$J$1001,ALGLIB_SSA_XAUUSD!$O$2:$O$1001,"",0)</f>
        <v>4658.8526400000001</v>
      </c>
      <c r="N353">
        <f>_xlfn.XLOOKUP($A353,ALGLIB_SSA_XAUUSD!$J$2:$J$1001,ALGLIB_SSA_XAUUSD!$P$2:$P$1001,"",0)</f>
        <v>4660.5579200000002</v>
      </c>
      <c r="O353">
        <f>_xlfn.XLOOKUP($A353,ALGLIB_SSA_XAUUSD!$J$2:$J$1001,ALGLIB_SSA_XAUUSD!$Q$2:$Q$1001,"",0)</f>
        <v>4653.2919199999997</v>
      </c>
      <c r="R353">
        <f t="shared" si="136"/>
        <v>1775495700</v>
      </c>
      <c r="S353" t="str">
        <f t="shared" si="137"/>
        <v>XAUUSD</v>
      </c>
      <c r="T353" t="str">
        <f t="shared" si="137"/>
        <v>M5</v>
      </c>
      <c r="U353">
        <f t="shared" si="137"/>
        <v>4659.6099999999997</v>
      </c>
      <c r="V353">
        <f t="shared" si="138"/>
        <v>4659.4345975000006</v>
      </c>
      <c r="W353">
        <f t="shared" si="138"/>
        <v>4662.8384774999995</v>
      </c>
      <c r="X353">
        <f t="shared" si="139"/>
        <v>4658.4777599999998</v>
      </c>
      <c r="Y353">
        <f t="shared" si="139"/>
        <v>4658.8526400000001</v>
      </c>
      <c r="Z353">
        <f t="shared" si="140"/>
        <v>4668.1122724999996</v>
      </c>
      <c r="AA353">
        <f t="shared" si="141"/>
        <v>4660.5579200000002</v>
      </c>
      <c r="AB353">
        <f t="shared" si="142"/>
        <v>4650.2990574999994</v>
      </c>
      <c r="AC353">
        <f t="shared" si="143"/>
        <v>4653.2919199999997</v>
      </c>
      <c r="AF353">
        <f t="shared" si="148"/>
        <v>1775495700</v>
      </c>
      <c r="AG353" t="str">
        <f t="shared" si="149"/>
        <v>XAUUSD</v>
      </c>
      <c r="AH353" t="str">
        <f t="shared" si="150"/>
        <v>M5</v>
      </c>
      <c r="AI353" s="19">
        <f t="shared" si="144"/>
        <v>4659.6099999999997</v>
      </c>
      <c r="AJ353" s="19">
        <f t="shared" si="145"/>
        <v>4659.4345975000006</v>
      </c>
      <c r="AK353" s="19">
        <f t="shared" si="146"/>
        <v>4662.8384774999995</v>
      </c>
      <c r="AL353" s="19">
        <f t="shared" si="151"/>
        <v>-3.4038799999989351</v>
      </c>
      <c r="AM353" s="28" t="str">
        <f t="shared" si="147"/>
        <v>Bearish</v>
      </c>
      <c r="AN353" s="28" t="str">
        <f t="shared" si="152"/>
        <v>Bearish</v>
      </c>
      <c r="AO353">
        <f>IF(Z353&lt;&gt;"",Z353,"")</f>
        <v>4668.1122724999996</v>
      </c>
      <c r="AP353">
        <f>IF(AB353&lt;&gt;"",AB353,"")</f>
        <v>4650.2990574999994</v>
      </c>
      <c r="AQ353">
        <f t="shared" si="156"/>
        <v>4</v>
      </c>
      <c r="AR353" s="16">
        <f>IF(SLOPE($AO$338:$AO$349,$AQ$338:$AQ$349)&gt;0,MIN(3,ABS(SLOPE($AO$338:$AO$349,$AQ$338:$AQ$349))),IF(SLOPE($AO$338:$AO$349,$AQ$338:$AQ$349)&lt;-0.5,-0.5,0))</f>
        <v>0</v>
      </c>
      <c r="AS353" s="16">
        <f>IF(SLOPE($AP$338:$AP$349,$AQ$338:$AQ$349)&lt;0,MAX(-3,-ABS(SLOPE($AP$338:$AP$349,$AQ$338:$AQ$349))),IF(SLOPE($AP$338:$AP$349,$AQ$338:$AQ$349)&gt;0.5,0.5,0))</f>
        <v>-0.11527083333337852</v>
      </c>
      <c r="AT353" s="22">
        <f>($AO$350+(AR353*(AQ353-1)))</f>
        <v>4668.7659999999996</v>
      </c>
      <c r="AU353" s="22">
        <f>($AP$350+(AS353*(AQ353-1)))</f>
        <v>4650.0946574999998</v>
      </c>
      <c r="AV353" s="18">
        <f>IF(AR353&gt;0,AT353+AR353,AT353)</f>
        <v>4668.7659999999996</v>
      </c>
      <c r="AW353" s="18">
        <f>IF(AS353&lt;0,AU353+AS353,AU353)</f>
        <v>4649.9793866666669</v>
      </c>
      <c r="AY353">
        <f t="shared" si="157"/>
        <v>0.65372750000005908</v>
      </c>
      <c r="AZ353">
        <f t="shared" si="158"/>
        <v>-0.31967083333256596</v>
      </c>
      <c r="BB353" s="19">
        <f t="shared" si="153"/>
        <v>1775495700</v>
      </c>
      <c r="BC353" s="19" t="str">
        <f t="shared" si="154"/>
        <v>XAUUSD</v>
      </c>
      <c r="BD353" s="19" t="str">
        <f t="shared" si="155"/>
        <v>M5</v>
      </c>
      <c r="BE353">
        <f>V353</f>
        <v>4659.4345975000006</v>
      </c>
      <c r="BF353">
        <f>W353</f>
        <v>4662.8384774999995</v>
      </c>
      <c r="BG353">
        <f>X353</f>
        <v>4658.4777599999998</v>
      </c>
      <c r="BH353">
        <f>Y353</f>
        <v>4658.8526400000001</v>
      </c>
      <c r="BI353">
        <f t="shared" si="159"/>
        <v>4668.7659999999996</v>
      </c>
      <c r="BJ353">
        <f t="shared" si="160"/>
        <v>4649.9793866666669</v>
      </c>
    </row>
    <row r="354" spans="1:62" x14ac:dyDescent="0.55000000000000004">
      <c r="A354">
        <f>ALGLIB_SSA_XAUUSD!J354</f>
        <v>1775496000</v>
      </c>
      <c r="B354" t="str">
        <f>_xlfn.XLOOKUP($A354,ALGLIB_SSA_XAUUSD!$A$2:$A$1001,ALGLIB_SSA_XAUUSD!$B$2:$B$1001,"",0)</f>
        <v/>
      </c>
      <c r="C354" t="str">
        <f>_xlfn.XLOOKUP($A354,ALGLIB_SSA_XAUUSD!$A$2:$A$1001,ALGLIB_SSA_XAUUSD!$C$2:$C$1001,"",0)</f>
        <v/>
      </c>
      <c r="D354" s="1">
        <f>D350+(D362-D350)*4/12</f>
        <v>4655.13</v>
      </c>
      <c r="E354" s="1">
        <f>E350+(E362-E350)*4/12</f>
        <v>4659.2815966666667</v>
      </c>
      <c r="F354" s="1">
        <f>F350+(F362-F350)*4/12</f>
        <v>4662.6108166666663</v>
      </c>
      <c r="G354" s="1">
        <f>G350+(G362-G350)*4/12</f>
        <v>4667.8943633333329</v>
      </c>
      <c r="H354" s="1">
        <f>H350+(H362-H350)*4/12</f>
        <v>4650.2519199999997</v>
      </c>
      <c r="I354" t="str">
        <f>_xlfn.XLOOKUP($A354,ALGLIB_SSA_XAUUSD!$J$2:$J$1001,ALGLIB_SSA_XAUUSD!$K$2:$K$1001,"",0)</f>
        <v>XAUUSD</v>
      </c>
      <c r="J354" t="str">
        <f>_xlfn.XLOOKUP($A354,ALGLIB_SSA_XAUUSD!$J$2:$J$1001,ALGLIB_SSA_XAUUSD!$L$2:$L$1001,"",0)</f>
        <v>M5</v>
      </c>
      <c r="K354">
        <f>_xlfn.XLOOKUP($A354,ALGLIB_SSA_XAUUSD!$J$2:$J$1001,ALGLIB_SSA_XAUUSD!$M$2:$M$1001,"",0)</f>
        <v>4659.75</v>
      </c>
      <c r="L354">
        <f>_xlfn.XLOOKUP($A354,ALGLIB_SSA_XAUUSD!$J$2:$J$1001,ALGLIB_SSA_XAUUSD!$N$2:$N$1001,"",0)</f>
        <v>4658.1496299999999</v>
      </c>
      <c r="M354">
        <f>_xlfn.XLOOKUP($A354,ALGLIB_SSA_XAUUSD!$J$2:$J$1001,ALGLIB_SSA_XAUUSD!$O$2:$O$1001,"",0)</f>
        <v>4658.5011299999996</v>
      </c>
      <c r="N354">
        <f>_xlfn.XLOOKUP($A354,ALGLIB_SSA_XAUUSD!$J$2:$J$1001,ALGLIB_SSA_XAUUSD!$P$2:$P$1001,"",0)</f>
        <v>4660.18966</v>
      </c>
      <c r="O354">
        <f>_xlfn.XLOOKUP($A354,ALGLIB_SSA_XAUUSD!$J$2:$J$1001,ALGLIB_SSA_XAUUSD!$Q$2:$Q$1001,"",0)</f>
        <v>4653.5242200000002</v>
      </c>
      <c r="R354">
        <f t="shared" si="136"/>
        <v>1775496000</v>
      </c>
      <c r="S354" t="str">
        <f t="shared" si="137"/>
        <v>XAUUSD</v>
      </c>
      <c r="T354" t="str">
        <f t="shared" si="137"/>
        <v>M5</v>
      </c>
      <c r="U354">
        <f t="shared" si="137"/>
        <v>4659.75</v>
      </c>
      <c r="V354">
        <f t="shared" si="138"/>
        <v>4659.2815966666667</v>
      </c>
      <c r="W354">
        <f t="shared" si="138"/>
        <v>4662.6108166666663</v>
      </c>
      <c r="X354">
        <f t="shared" si="139"/>
        <v>4658.1496299999999</v>
      </c>
      <c r="Y354">
        <f t="shared" si="139"/>
        <v>4658.5011299999996</v>
      </c>
      <c r="Z354">
        <f t="shared" si="140"/>
        <v>4667.8943633333329</v>
      </c>
      <c r="AA354">
        <f t="shared" si="141"/>
        <v>4660.18966</v>
      </c>
      <c r="AB354">
        <f t="shared" si="142"/>
        <v>4650.2519199999997</v>
      </c>
      <c r="AC354">
        <f t="shared" si="143"/>
        <v>4653.5242200000002</v>
      </c>
      <c r="AF354">
        <f t="shared" si="148"/>
        <v>1775496000</v>
      </c>
      <c r="AG354" t="str">
        <f t="shared" si="149"/>
        <v>XAUUSD</v>
      </c>
      <c r="AH354" t="str">
        <f t="shared" si="150"/>
        <v>M5</v>
      </c>
      <c r="AI354" s="19">
        <f t="shared" si="144"/>
        <v>4659.75</v>
      </c>
      <c r="AJ354" s="19">
        <f t="shared" si="145"/>
        <v>4659.2815966666667</v>
      </c>
      <c r="AK354" s="19">
        <f t="shared" si="146"/>
        <v>4662.6108166666663</v>
      </c>
      <c r="AL354" s="19">
        <f t="shared" si="151"/>
        <v>-3.3292199999996228</v>
      </c>
      <c r="AM354" s="28" t="str">
        <f t="shared" si="147"/>
        <v>Bearish</v>
      </c>
      <c r="AN354" s="28" t="str">
        <f t="shared" si="152"/>
        <v>Bearish</v>
      </c>
      <c r="AO354">
        <f>IF(Z354&lt;&gt;"",Z354,"")</f>
        <v>4667.8943633333329</v>
      </c>
      <c r="AP354">
        <f>IF(AB354&lt;&gt;"",AB354,"")</f>
        <v>4650.2519199999997</v>
      </c>
      <c r="AQ354">
        <f t="shared" si="156"/>
        <v>5</v>
      </c>
      <c r="AR354" s="16">
        <f>IF(SLOPE($AO$338:$AO$349,$AQ$338:$AQ$349)&gt;0,MIN(3,ABS(SLOPE($AO$338:$AO$349,$AQ$338:$AQ$349))),IF(SLOPE($AO$338:$AO$349,$AQ$338:$AQ$349)&lt;-0.5,-0.5,0))</f>
        <v>0</v>
      </c>
      <c r="AS354" s="16">
        <f>IF(SLOPE($AP$338:$AP$349,$AQ$338:$AQ$349)&lt;0,MAX(-3,-ABS(SLOPE($AP$338:$AP$349,$AQ$338:$AQ$349))),IF(SLOPE($AP$338:$AP$349,$AQ$338:$AQ$349)&gt;0.5,0.5,0))</f>
        <v>-0.11527083333337852</v>
      </c>
      <c r="AT354" s="22">
        <f>($AO$350+(AR354*(AQ354-1)))</f>
        <v>4668.7659999999996</v>
      </c>
      <c r="AU354" s="22">
        <f>($AP$350+(AS354*(AQ354-1)))</f>
        <v>4649.979386666666</v>
      </c>
      <c r="AV354" s="18">
        <f>IF(AR354&gt;0,AT354+AR354,AT354)</f>
        <v>4668.7659999999996</v>
      </c>
      <c r="AW354" s="18">
        <f>IF(AS354&lt;0,AU354+AS354,AU354)</f>
        <v>4649.864115833333</v>
      </c>
      <c r="AY354">
        <f t="shared" si="157"/>
        <v>0.87163666666674544</v>
      </c>
      <c r="AZ354">
        <f t="shared" si="158"/>
        <v>-0.38780416666668316</v>
      </c>
      <c r="BB354" s="19">
        <f t="shared" si="153"/>
        <v>1775496000</v>
      </c>
      <c r="BC354" s="19" t="str">
        <f t="shared" si="154"/>
        <v>XAUUSD</v>
      </c>
      <c r="BD354" s="19" t="str">
        <f t="shared" si="155"/>
        <v>M5</v>
      </c>
      <c r="BE354">
        <f>V354</f>
        <v>4659.2815966666667</v>
      </c>
      <c r="BF354">
        <f>W354</f>
        <v>4662.6108166666663</v>
      </c>
      <c r="BG354">
        <f>X354</f>
        <v>4658.1496299999999</v>
      </c>
      <c r="BH354">
        <f>Y354</f>
        <v>4658.5011299999996</v>
      </c>
      <c r="BI354">
        <f t="shared" si="159"/>
        <v>4668.7659999999996</v>
      </c>
      <c r="BJ354">
        <f t="shared" si="160"/>
        <v>4649.864115833333</v>
      </c>
    </row>
    <row r="355" spans="1:62" x14ac:dyDescent="0.55000000000000004">
      <c r="A355">
        <f>ALGLIB_SSA_XAUUSD!J355</f>
        <v>1775496300</v>
      </c>
      <c r="B355" t="str">
        <f>_xlfn.XLOOKUP($A355,ALGLIB_SSA_XAUUSD!$A$2:$A$1001,ALGLIB_SSA_XAUUSD!$B$2:$B$1001,"",0)</f>
        <v/>
      </c>
      <c r="C355" t="str">
        <f>_xlfn.XLOOKUP($A355,ALGLIB_SSA_XAUUSD!$A$2:$A$1001,ALGLIB_SSA_XAUUSD!$C$2:$C$1001,"",0)</f>
        <v/>
      </c>
      <c r="D355" s="1">
        <f>D350+(D362-D350)*5/12</f>
        <v>4655.5325000000003</v>
      </c>
      <c r="E355" s="1">
        <f>E350+(E362-E350)*5/12</f>
        <v>4659.1285958333337</v>
      </c>
      <c r="F355" s="1">
        <f>F350+(F362-F350)*5/12</f>
        <v>4662.3831558333331</v>
      </c>
      <c r="G355" s="1">
        <f>G350+(G362-G350)*5/12</f>
        <v>4667.6764541666662</v>
      </c>
      <c r="H355" s="1">
        <f>H350+(H362-H350)*5/12</f>
        <v>4650.2047825</v>
      </c>
      <c r="I355" t="str">
        <f>_xlfn.XLOOKUP($A355,ALGLIB_SSA_XAUUSD!$J$2:$J$1001,ALGLIB_SSA_XAUUSD!$K$2:$K$1001,"",0)</f>
        <v>XAUUSD</v>
      </c>
      <c r="J355" t="str">
        <f>_xlfn.XLOOKUP($A355,ALGLIB_SSA_XAUUSD!$J$2:$J$1001,ALGLIB_SSA_XAUUSD!$L$2:$L$1001,"",0)</f>
        <v>M5</v>
      </c>
      <c r="K355">
        <f>_xlfn.XLOOKUP($A355,ALGLIB_SSA_XAUUSD!$J$2:$J$1001,ALGLIB_SSA_XAUUSD!$M$2:$M$1001,"",0)</f>
        <v>4656.26</v>
      </c>
      <c r="L355">
        <f>_xlfn.XLOOKUP($A355,ALGLIB_SSA_XAUUSD!$J$2:$J$1001,ALGLIB_SSA_XAUUSD!$N$2:$N$1001,"",0)</f>
        <v>4657.6184599999997</v>
      </c>
      <c r="M355">
        <f>_xlfn.XLOOKUP($A355,ALGLIB_SSA_XAUUSD!$J$2:$J$1001,ALGLIB_SSA_XAUUSD!$O$2:$O$1001,"",0)</f>
        <v>4658.0598</v>
      </c>
      <c r="N355">
        <f>_xlfn.XLOOKUP($A355,ALGLIB_SSA_XAUUSD!$J$2:$J$1001,ALGLIB_SSA_XAUUSD!$P$2:$P$1001,"",0)</f>
        <v>4659.6799600000004</v>
      </c>
      <c r="O355">
        <f>_xlfn.XLOOKUP($A355,ALGLIB_SSA_XAUUSD!$J$2:$J$1001,ALGLIB_SSA_XAUUSD!$Q$2:$Q$1001,"",0)</f>
        <v>4653.7188999999998</v>
      </c>
      <c r="R355">
        <f t="shared" si="136"/>
        <v>1775496300</v>
      </c>
      <c r="S355" t="str">
        <f t="shared" si="137"/>
        <v>XAUUSD</v>
      </c>
      <c r="T355" t="str">
        <f t="shared" si="137"/>
        <v>M5</v>
      </c>
      <c r="U355">
        <f t="shared" si="137"/>
        <v>4656.26</v>
      </c>
      <c r="V355">
        <f t="shared" si="138"/>
        <v>4659.1285958333337</v>
      </c>
      <c r="W355">
        <f t="shared" si="138"/>
        <v>4662.3831558333331</v>
      </c>
      <c r="X355">
        <f t="shared" si="139"/>
        <v>4657.6184599999997</v>
      </c>
      <c r="Y355">
        <f t="shared" si="139"/>
        <v>4658.0598</v>
      </c>
      <c r="Z355">
        <f t="shared" si="140"/>
        <v>4667.6764541666662</v>
      </c>
      <c r="AA355">
        <f t="shared" si="141"/>
        <v>4659.6799600000004</v>
      </c>
      <c r="AB355">
        <f t="shared" si="142"/>
        <v>4650.2047825</v>
      </c>
      <c r="AC355">
        <f t="shared" si="143"/>
        <v>4653.7188999999998</v>
      </c>
      <c r="AF355">
        <f t="shared" si="148"/>
        <v>1775496300</v>
      </c>
      <c r="AG355" t="str">
        <f t="shared" si="149"/>
        <v>XAUUSD</v>
      </c>
      <c r="AH355" t="str">
        <f t="shared" si="150"/>
        <v>M5</v>
      </c>
      <c r="AI355" s="19">
        <f t="shared" si="144"/>
        <v>4656.26</v>
      </c>
      <c r="AJ355" s="19">
        <f t="shared" si="145"/>
        <v>4659.1285958333337</v>
      </c>
      <c r="AK355" s="19">
        <f t="shared" si="146"/>
        <v>4662.3831558333331</v>
      </c>
      <c r="AL355" s="19">
        <f t="shared" si="151"/>
        <v>-3.254559999999401</v>
      </c>
      <c r="AM355" s="28" t="str">
        <f t="shared" si="147"/>
        <v>Bearish</v>
      </c>
      <c r="AN355" s="28" t="str">
        <f t="shared" si="152"/>
        <v>Bearish</v>
      </c>
      <c r="AO355">
        <f>IF(Z355&lt;&gt;"",Z355,"")</f>
        <v>4667.6764541666662</v>
      </c>
      <c r="AP355">
        <f>IF(AB355&lt;&gt;"",AB355,"")</f>
        <v>4650.2047825</v>
      </c>
      <c r="AQ355">
        <f t="shared" si="156"/>
        <v>6</v>
      </c>
      <c r="AR355" s="16">
        <f>IF(SLOPE($AO$338:$AO$349,$AQ$338:$AQ$349)&gt;0,MIN(3,ABS(SLOPE($AO$338:$AO$349,$AQ$338:$AQ$349))),IF(SLOPE($AO$338:$AO$349,$AQ$338:$AQ$349)&lt;-0.5,-0.5,0))</f>
        <v>0</v>
      </c>
      <c r="AS355" s="16">
        <f>IF(SLOPE($AP$338:$AP$349,$AQ$338:$AQ$349)&lt;0,MAX(-3,-ABS(SLOPE($AP$338:$AP$349,$AQ$338:$AQ$349))),IF(SLOPE($AP$338:$AP$349,$AQ$338:$AQ$349)&gt;0.5,0.5,0))</f>
        <v>-0.11527083333337852</v>
      </c>
      <c r="AT355" s="22">
        <f>($AO$350+(AR355*(AQ355-1)))</f>
        <v>4668.7659999999996</v>
      </c>
      <c r="AU355" s="22">
        <f>($AP$350+(AS355*(AQ355-1)))</f>
        <v>4649.864115833333</v>
      </c>
      <c r="AV355" s="18">
        <f>IF(AR355&gt;0,AT355+AR355,AT355)</f>
        <v>4668.7659999999996</v>
      </c>
      <c r="AW355" s="18">
        <f>IF(AS355&lt;0,AU355+AS355,AU355)</f>
        <v>4649.7488450000001</v>
      </c>
      <c r="AY355">
        <f t="shared" si="157"/>
        <v>1.0895458333334318</v>
      </c>
      <c r="AZ355">
        <f t="shared" si="158"/>
        <v>-0.45593749999989086</v>
      </c>
      <c r="BB355" s="19">
        <f t="shared" si="153"/>
        <v>1775496300</v>
      </c>
      <c r="BC355" s="19" t="str">
        <f t="shared" si="154"/>
        <v>XAUUSD</v>
      </c>
      <c r="BD355" s="19" t="str">
        <f t="shared" si="155"/>
        <v>M5</v>
      </c>
      <c r="BE355">
        <f>V355</f>
        <v>4659.1285958333337</v>
      </c>
      <c r="BF355">
        <f>W355</f>
        <v>4662.3831558333331</v>
      </c>
      <c r="BG355">
        <f>X355</f>
        <v>4657.6184599999997</v>
      </c>
      <c r="BH355">
        <f>Y355</f>
        <v>4658.0598</v>
      </c>
      <c r="BI355">
        <f t="shared" si="159"/>
        <v>4668.7659999999996</v>
      </c>
      <c r="BJ355">
        <f t="shared" si="160"/>
        <v>4649.7488450000001</v>
      </c>
    </row>
    <row r="356" spans="1:62" x14ac:dyDescent="0.55000000000000004">
      <c r="A356">
        <f>ALGLIB_SSA_XAUUSD!J356</f>
        <v>1775496600</v>
      </c>
      <c r="B356" t="str">
        <f>_xlfn.XLOOKUP($A356,ALGLIB_SSA_XAUUSD!$A$2:$A$1001,ALGLIB_SSA_XAUUSD!$B$2:$B$1001,"",0)</f>
        <v/>
      </c>
      <c r="C356" t="str">
        <f>_xlfn.XLOOKUP($A356,ALGLIB_SSA_XAUUSD!$A$2:$A$1001,ALGLIB_SSA_XAUUSD!$C$2:$C$1001,"",0)</f>
        <v/>
      </c>
      <c r="D356" s="1">
        <f>D350+(D362-D350)*6/12</f>
        <v>4655.9350000000004</v>
      </c>
      <c r="E356" s="1">
        <f>E350+(E362-E350)*6/12</f>
        <v>4658.9755949999999</v>
      </c>
      <c r="F356" s="1">
        <f>F350+(F362-F350)*6/12</f>
        <v>4662.155495</v>
      </c>
      <c r="G356" s="1">
        <f>G350+(G362-G350)*6/12</f>
        <v>4667.4585449999995</v>
      </c>
      <c r="H356" s="1">
        <f>H350+(H362-H350)*6/12</f>
        <v>4650.1576449999993</v>
      </c>
      <c r="I356" t="str">
        <f>_xlfn.XLOOKUP($A356,ALGLIB_SSA_XAUUSD!$J$2:$J$1001,ALGLIB_SSA_XAUUSD!$K$2:$K$1001,"",0)</f>
        <v>XAUUSD</v>
      </c>
      <c r="J356" t="str">
        <f>_xlfn.XLOOKUP($A356,ALGLIB_SSA_XAUUSD!$J$2:$J$1001,ALGLIB_SSA_XAUUSD!$L$2:$L$1001,"",0)</f>
        <v>M5</v>
      </c>
      <c r="K356">
        <f>_xlfn.XLOOKUP($A356,ALGLIB_SSA_XAUUSD!$J$2:$J$1001,ALGLIB_SSA_XAUUSD!$M$2:$M$1001,"",0)</f>
        <v>4659.2</v>
      </c>
      <c r="L356">
        <f>_xlfn.XLOOKUP($A356,ALGLIB_SSA_XAUUSD!$J$2:$J$1001,ALGLIB_SSA_XAUUSD!$N$2:$N$1001,"",0)</f>
        <v>4656.98398</v>
      </c>
      <c r="M356">
        <f>_xlfn.XLOOKUP($A356,ALGLIB_SSA_XAUUSD!$J$2:$J$1001,ALGLIB_SSA_XAUUSD!$O$2:$O$1001,"",0)</f>
        <v>4657.52189</v>
      </c>
      <c r="N356">
        <f>_xlfn.XLOOKUP($A356,ALGLIB_SSA_XAUUSD!$J$2:$J$1001,ALGLIB_SSA_XAUUSD!$P$2:$P$1001,"",0)</f>
        <v>4659.0195999999996</v>
      </c>
      <c r="O356">
        <f>_xlfn.XLOOKUP($A356,ALGLIB_SSA_XAUUSD!$J$2:$J$1001,ALGLIB_SSA_XAUUSD!$Q$2:$Q$1001,"",0)</f>
        <v>4653.7873900000004</v>
      </c>
      <c r="R356">
        <f t="shared" si="136"/>
        <v>1775496600</v>
      </c>
      <c r="S356" t="str">
        <f t="shared" si="137"/>
        <v>XAUUSD</v>
      </c>
      <c r="T356" t="str">
        <f t="shared" si="137"/>
        <v>M5</v>
      </c>
      <c r="U356">
        <f t="shared" si="137"/>
        <v>4659.2</v>
      </c>
      <c r="V356">
        <f t="shared" si="138"/>
        <v>4658.9755949999999</v>
      </c>
      <c r="W356">
        <f t="shared" si="138"/>
        <v>4662.155495</v>
      </c>
      <c r="X356">
        <f t="shared" si="139"/>
        <v>4656.98398</v>
      </c>
      <c r="Y356">
        <f t="shared" si="139"/>
        <v>4657.52189</v>
      </c>
      <c r="Z356">
        <f t="shared" si="140"/>
        <v>4667.4585449999995</v>
      </c>
      <c r="AA356">
        <f t="shared" si="141"/>
        <v>4659.0195999999996</v>
      </c>
      <c r="AB356">
        <f t="shared" si="142"/>
        <v>4650.1576449999993</v>
      </c>
      <c r="AC356">
        <f t="shared" si="143"/>
        <v>4653.7873900000004</v>
      </c>
      <c r="AF356">
        <f t="shared" si="148"/>
        <v>1775496600</v>
      </c>
      <c r="AG356" t="str">
        <f t="shared" si="149"/>
        <v>XAUUSD</v>
      </c>
      <c r="AH356" t="str">
        <f t="shared" si="150"/>
        <v>M5</v>
      </c>
      <c r="AI356" s="19">
        <f t="shared" si="144"/>
        <v>4659.2</v>
      </c>
      <c r="AJ356" s="19">
        <f t="shared" si="145"/>
        <v>4658.9755949999999</v>
      </c>
      <c r="AK356" s="19">
        <f t="shared" si="146"/>
        <v>4662.155495</v>
      </c>
      <c r="AL356" s="19">
        <f t="shared" si="151"/>
        <v>-3.1799000000000888</v>
      </c>
      <c r="AM356" s="28" t="str">
        <f t="shared" si="147"/>
        <v>Bearish</v>
      </c>
      <c r="AN356" s="28" t="str">
        <f t="shared" si="152"/>
        <v>Bearish</v>
      </c>
      <c r="AO356">
        <f>IF(Z356&lt;&gt;"",Z356,"")</f>
        <v>4667.4585449999995</v>
      </c>
      <c r="AP356">
        <f>IF(AB356&lt;&gt;"",AB356,"")</f>
        <v>4650.1576449999993</v>
      </c>
      <c r="AQ356">
        <f t="shared" si="156"/>
        <v>7</v>
      </c>
      <c r="AR356" s="16">
        <f>IF(SLOPE($AO$338:$AO$349,$AQ$338:$AQ$349)&gt;0,MIN(3,ABS(SLOPE($AO$338:$AO$349,$AQ$338:$AQ$349))),IF(SLOPE($AO$338:$AO$349,$AQ$338:$AQ$349)&lt;-0.5,-0.5,0))</f>
        <v>0</v>
      </c>
      <c r="AS356" s="16">
        <f>IF(SLOPE($AP$338:$AP$349,$AQ$338:$AQ$349)&lt;0,MAX(-3,-ABS(SLOPE($AP$338:$AP$349,$AQ$338:$AQ$349))),IF(SLOPE($AP$338:$AP$349,$AQ$338:$AQ$349)&gt;0.5,0.5,0))</f>
        <v>-0.11527083333337852</v>
      </c>
      <c r="AT356" s="22">
        <f>($AO$350+(AR356*(AQ356-1)))</f>
        <v>4668.7659999999996</v>
      </c>
      <c r="AU356" s="22">
        <f>($AP$350+(AS356*(AQ356-1)))</f>
        <v>4649.7488449999992</v>
      </c>
      <c r="AV356" s="18">
        <f>IF(AR356&gt;0,AT356+AR356,AT356)</f>
        <v>4668.7659999999996</v>
      </c>
      <c r="AW356" s="18">
        <f>IF(AS356&lt;0,AU356+AS356,AU356)</f>
        <v>4649.6335741666662</v>
      </c>
      <c r="AY356">
        <f t="shared" si="157"/>
        <v>1.3074550000001182</v>
      </c>
      <c r="AZ356">
        <f t="shared" si="158"/>
        <v>-0.52407083333309856</v>
      </c>
      <c r="BB356" s="19">
        <f t="shared" si="153"/>
        <v>1775496600</v>
      </c>
      <c r="BC356" s="19" t="str">
        <f t="shared" si="154"/>
        <v>XAUUSD</v>
      </c>
      <c r="BD356" s="19" t="str">
        <f t="shared" si="155"/>
        <v>M5</v>
      </c>
      <c r="BE356">
        <f>V356</f>
        <v>4658.9755949999999</v>
      </c>
      <c r="BF356">
        <f>W356</f>
        <v>4662.155495</v>
      </c>
      <c r="BG356">
        <f>X356</f>
        <v>4656.98398</v>
      </c>
      <c r="BH356">
        <f>Y356</f>
        <v>4657.52189</v>
      </c>
      <c r="BI356">
        <f t="shared" si="159"/>
        <v>4668.7659999999996</v>
      </c>
      <c r="BJ356">
        <f t="shared" si="160"/>
        <v>4649.6335741666662</v>
      </c>
    </row>
    <row r="357" spans="1:62" x14ac:dyDescent="0.55000000000000004">
      <c r="A357">
        <f>ALGLIB_SSA_XAUUSD!J357</f>
        <v>1775496900</v>
      </c>
      <c r="B357" t="str">
        <f>_xlfn.XLOOKUP($A357,ALGLIB_SSA_XAUUSD!$A$2:$A$1001,ALGLIB_SSA_XAUUSD!$B$2:$B$1001,"",0)</f>
        <v/>
      </c>
      <c r="C357" t="str">
        <f>_xlfn.XLOOKUP($A357,ALGLIB_SSA_XAUUSD!$A$2:$A$1001,ALGLIB_SSA_XAUUSD!$C$2:$C$1001,"",0)</f>
        <v/>
      </c>
      <c r="D357" s="1">
        <f>D350+(D362-D350)*7/12</f>
        <v>4656.3375000000005</v>
      </c>
      <c r="E357" s="1">
        <f>E350+(E362-E350)*7/12</f>
        <v>4658.8225941666669</v>
      </c>
      <c r="F357" s="1">
        <f>F350+(F362-F350)*7/12</f>
        <v>4661.9278341666668</v>
      </c>
      <c r="G357" s="1">
        <f>G350+(G362-G350)*7/12</f>
        <v>4667.2406358333337</v>
      </c>
      <c r="H357" s="1">
        <f>H350+(H362-H350)*7/12</f>
        <v>4650.1105074999996</v>
      </c>
      <c r="I357" t="str">
        <f>_xlfn.XLOOKUP($A357,ALGLIB_SSA_XAUUSD!$J$2:$J$1001,ALGLIB_SSA_XAUUSD!$K$2:$K$1001,"",0)</f>
        <v>XAUUSD</v>
      </c>
      <c r="J357" t="str">
        <f>_xlfn.XLOOKUP($A357,ALGLIB_SSA_XAUUSD!$J$2:$J$1001,ALGLIB_SSA_XAUUSD!$L$2:$L$1001,"",0)</f>
        <v>M5</v>
      </c>
      <c r="K357">
        <f>_xlfn.XLOOKUP($A357,ALGLIB_SSA_XAUUSD!$J$2:$J$1001,ALGLIB_SSA_XAUUSD!$M$2:$M$1001,"",0)</f>
        <v>4659.6499999999996</v>
      </c>
      <c r="L357">
        <f>_xlfn.XLOOKUP($A357,ALGLIB_SSA_XAUUSD!$J$2:$J$1001,ALGLIB_SSA_XAUUSD!$N$2:$N$1001,"",0)</f>
        <v>4656.2706200000002</v>
      </c>
      <c r="M357">
        <f>_xlfn.XLOOKUP($A357,ALGLIB_SSA_XAUUSD!$J$2:$J$1001,ALGLIB_SSA_XAUUSD!$O$2:$O$1001,"",0)</f>
        <v>4656.8962600000004</v>
      </c>
      <c r="N357">
        <f>_xlfn.XLOOKUP($A357,ALGLIB_SSA_XAUUSD!$J$2:$J$1001,ALGLIB_SSA_XAUUSD!$P$2:$P$1001,"",0)</f>
        <v>4658.3023400000002</v>
      </c>
      <c r="O357">
        <f>_xlfn.XLOOKUP($A357,ALGLIB_SSA_XAUUSD!$J$2:$J$1001,ALGLIB_SSA_XAUUSD!$Q$2:$Q$1001,"",0)</f>
        <v>4653.7411599999996</v>
      </c>
      <c r="R357">
        <f t="shared" si="136"/>
        <v>1775496900</v>
      </c>
      <c r="S357" t="str">
        <f t="shared" si="137"/>
        <v>XAUUSD</v>
      </c>
      <c r="T357" t="str">
        <f t="shared" si="137"/>
        <v>M5</v>
      </c>
      <c r="U357">
        <f t="shared" si="137"/>
        <v>4659.6499999999996</v>
      </c>
      <c r="V357">
        <f t="shared" si="138"/>
        <v>4658.8225941666669</v>
      </c>
      <c r="W357">
        <f t="shared" si="138"/>
        <v>4661.9278341666668</v>
      </c>
      <c r="X357">
        <f t="shared" si="139"/>
        <v>4656.2706200000002</v>
      </c>
      <c r="Y357">
        <f t="shared" si="139"/>
        <v>4656.8962600000004</v>
      </c>
      <c r="Z357">
        <f t="shared" si="140"/>
        <v>4667.2406358333337</v>
      </c>
      <c r="AA357">
        <f t="shared" si="141"/>
        <v>4658.3023400000002</v>
      </c>
      <c r="AB357">
        <f t="shared" si="142"/>
        <v>4650.1105074999996</v>
      </c>
      <c r="AC357">
        <f t="shared" si="143"/>
        <v>4653.7411599999996</v>
      </c>
      <c r="AF357">
        <f t="shared" si="148"/>
        <v>1775496900</v>
      </c>
      <c r="AG357" t="str">
        <f t="shared" si="149"/>
        <v>XAUUSD</v>
      </c>
      <c r="AH357" t="str">
        <f t="shared" si="150"/>
        <v>M5</v>
      </c>
      <c r="AI357" s="19">
        <f t="shared" si="144"/>
        <v>4659.6499999999996</v>
      </c>
      <c r="AJ357" s="19">
        <f t="shared" si="145"/>
        <v>4658.8225941666669</v>
      </c>
      <c r="AK357" s="19">
        <f t="shared" si="146"/>
        <v>4661.9278341666668</v>
      </c>
      <c r="AL357" s="19">
        <f t="shared" si="151"/>
        <v>-3.105239999999867</v>
      </c>
      <c r="AM357" s="28" t="str">
        <f t="shared" si="147"/>
        <v>Bearish</v>
      </c>
      <c r="AN357" s="28" t="str">
        <f t="shared" si="152"/>
        <v>Bearish</v>
      </c>
      <c r="AO357">
        <f>IF(Z357&lt;&gt;"",Z357,"")</f>
        <v>4667.2406358333337</v>
      </c>
      <c r="AP357">
        <f>IF(AB357&lt;&gt;"",AB357,"")</f>
        <v>4650.1105074999996</v>
      </c>
      <c r="AQ357">
        <f t="shared" si="156"/>
        <v>8</v>
      </c>
      <c r="AR357" s="16">
        <f>IF(SLOPE($AO$338:$AO$349,$AQ$338:$AQ$349)&gt;0,MIN(3,ABS(SLOPE($AO$338:$AO$349,$AQ$338:$AQ$349))),IF(SLOPE($AO$338:$AO$349,$AQ$338:$AQ$349)&lt;-0.5,-0.5,0))</f>
        <v>0</v>
      </c>
      <c r="AS357" s="16">
        <f>IF(SLOPE($AP$338:$AP$349,$AQ$338:$AQ$349)&lt;0,MAX(-3,-ABS(SLOPE($AP$338:$AP$349,$AQ$338:$AQ$349))),IF(SLOPE($AP$338:$AP$349,$AQ$338:$AQ$349)&gt;0.5,0.5,0))</f>
        <v>-0.11527083333337852</v>
      </c>
      <c r="AT357" s="22">
        <f>($AO$350+(AR357*(AQ357-1)))</f>
        <v>4668.7659999999996</v>
      </c>
      <c r="AU357" s="22">
        <f>($AP$350+(AS357*(AQ357-1)))</f>
        <v>4649.6335741666662</v>
      </c>
      <c r="AV357" s="18">
        <f>IF(AR357&gt;0,AT357+AR357,AT357)</f>
        <v>4668.7659999999996</v>
      </c>
      <c r="AW357" s="18">
        <f>IF(AS357&lt;0,AU357+AS357,AU357)</f>
        <v>4649.5183033333333</v>
      </c>
      <c r="AY357">
        <f t="shared" si="157"/>
        <v>1.525364166665895</v>
      </c>
      <c r="AZ357">
        <f t="shared" si="158"/>
        <v>-0.59220416666630626</v>
      </c>
      <c r="BB357" s="19">
        <f t="shared" si="153"/>
        <v>1775496900</v>
      </c>
      <c r="BC357" s="19" t="str">
        <f t="shared" si="154"/>
        <v>XAUUSD</v>
      </c>
      <c r="BD357" s="19" t="str">
        <f t="shared" si="155"/>
        <v>M5</v>
      </c>
      <c r="BE357">
        <f>V357</f>
        <v>4658.8225941666669</v>
      </c>
      <c r="BF357">
        <f>W357</f>
        <v>4661.9278341666668</v>
      </c>
      <c r="BG357">
        <f>X357</f>
        <v>4656.2706200000002</v>
      </c>
      <c r="BH357">
        <f>Y357</f>
        <v>4656.8962600000004</v>
      </c>
      <c r="BI357">
        <f t="shared" si="159"/>
        <v>4668.7659999999996</v>
      </c>
      <c r="BJ357">
        <f t="shared" si="160"/>
        <v>4649.5183033333333</v>
      </c>
    </row>
    <row r="358" spans="1:62" x14ac:dyDescent="0.55000000000000004">
      <c r="A358">
        <f>ALGLIB_SSA_XAUUSD!J358</f>
        <v>1775497200</v>
      </c>
      <c r="B358" t="str">
        <f>_xlfn.XLOOKUP($A358,ALGLIB_SSA_XAUUSD!$A$2:$A$1001,ALGLIB_SSA_XAUUSD!$B$2:$B$1001,"",0)</f>
        <v/>
      </c>
      <c r="C358" t="str">
        <f>_xlfn.XLOOKUP($A358,ALGLIB_SSA_XAUUSD!$A$2:$A$1001,ALGLIB_SSA_XAUUSD!$C$2:$C$1001,"",0)</f>
        <v/>
      </c>
      <c r="D358" s="1">
        <f>D350+(D362-D350)*8/12</f>
        <v>4656.7400000000007</v>
      </c>
      <c r="E358" s="1">
        <f>E350+(E362-E350)*8/12</f>
        <v>4658.669593333334</v>
      </c>
      <c r="F358" s="1">
        <f>F350+(F362-F350)*8/12</f>
        <v>4661.7001733333336</v>
      </c>
      <c r="G358" s="1">
        <f>G350+(G362-G350)*8/12</f>
        <v>4667.022726666667</v>
      </c>
      <c r="H358" s="1">
        <f>H350+(H362-H350)*8/12</f>
        <v>4650.0633699999998</v>
      </c>
      <c r="I358" t="str">
        <f>_xlfn.XLOOKUP($A358,ALGLIB_SSA_XAUUSD!$J$2:$J$1001,ALGLIB_SSA_XAUUSD!$K$2:$K$1001,"",0)</f>
        <v>XAUUSD</v>
      </c>
      <c r="J358" t="str">
        <f>_xlfn.XLOOKUP($A358,ALGLIB_SSA_XAUUSD!$J$2:$J$1001,ALGLIB_SSA_XAUUSD!$L$2:$L$1001,"",0)</f>
        <v>M5</v>
      </c>
      <c r="K358">
        <f>_xlfn.XLOOKUP($A358,ALGLIB_SSA_XAUUSD!$J$2:$J$1001,ALGLIB_SSA_XAUUSD!$M$2:$M$1001,"",0)</f>
        <v>4656.3100000000004</v>
      </c>
      <c r="L358">
        <f>_xlfn.XLOOKUP($A358,ALGLIB_SSA_XAUUSD!$J$2:$J$1001,ALGLIB_SSA_XAUUSD!$N$2:$N$1001,"",0)</f>
        <v>4655.6137799999997</v>
      </c>
      <c r="M358">
        <f>_xlfn.XLOOKUP($A358,ALGLIB_SSA_XAUUSD!$J$2:$J$1001,ALGLIB_SSA_XAUUSD!$O$2:$O$1001,"",0)</f>
        <v>4656.2550199999996</v>
      </c>
      <c r="N358">
        <f>_xlfn.XLOOKUP($A358,ALGLIB_SSA_XAUUSD!$J$2:$J$1001,ALGLIB_SSA_XAUUSD!$P$2:$P$1001,"",0)</f>
        <v>4657.7051700000002</v>
      </c>
      <c r="O358">
        <f>_xlfn.XLOOKUP($A358,ALGLIB_SSA_XAUUSD!$J$2:$J$1001,ALGLIB_SSA_XAUUSD!$Q$2:$Q$1001,"",0)</f>
        <v>4653.4922299999998</v>
      </c>
      <c r="R358">
        <f t="shared" si="136"/>
        <v>1775497200</v>
      </c>
      <c r="S358" t="str">
        <f t="shared" si="137"/>
        <v>XAUUSD</v>
      </c>
      <c r="T358" t="str">
        <f t="shared" si="137"/>
        <v>M5</v>
      </c>
      <c r="U358">
        <f t="shared" si="137"/>
        <v>4656.3100000000004</v>
      </c>
      <c r="V358">
        <f t="shared" si="138"/>
        <v>4658.669593333334</v>
      </c>
      <c r="W358">
        <f t="shared" si="138"/>
        <v>4661.7001733333336</v>
      </c>
      <c r="X358">
        <f t="shared" si="139"/>
        <v>4655.6137799999997</v>
      </c>
      <c r="Y358">
        <f t="shared" si="139"/>
        <v>4656.2550199999996</v>
      </c>
      <c r="Z358">
        <f t="shared" si="140"/>
        <v>4667.022726666667</v>
      </c>
      <c r="AA358">
        <f t="shared" si="141"/>
        <v>4657.7051700000002</v>
      </c>
      <c r="AB358">
        <f t="shared" si="142"/>
        <v>4650.0633699999998</v>
      </c>
      <c r="AC358">
        <f t="shared" si="143"/>
        <v>4653.4922299999998</v>
      </c>
      <c r="AF358">
        <f t="shared" si="148"/>
        <v>1775497200</v>
      </c>
      <c r="AG358" t="str">
        <f t="shared" si="149"/>
        <v>XAUUSD</v>
      </c>
      <c r="AH358" t="str">
        <f t="shared" si="150"/>
        <v>M5</v>
      </c>
      <c r="AI358" s="19">
        <f t="shared" si="144"/>
        <v>4656.3100000000004</v>
      </c>
      <c r="AJ358" s="19">
        <f t="shared" si="145"/>
        <v>4658.669593333334</v>
      </c>
      <c r="AK358" s="19">
        <f t="shared" si="146"/>
        <v>4661.7001733333336</v>
      </c>
      <c r="AL358" s="19">
        <f t="shared" si="151"/>
        <v>-3.0305799999996452</v>
      </c>
      <c r="AM358" s="28" t="str">
        <f t="shared" si="147"/>
        <v>Bearish</v>
      </c>
      <c r="AN358" s="28" t="str">
        <f t="shared" si="152"/>
        <v>Bearish</v>
      </c>
      <c r="AO358">
        <f>IF(Z358&lt;&gt;"",Z358,"")</f>
        <v>4667.022726666667</v>
      </c>
      <c r="AP358">
        <f>IF(AB358&lt;&gt;"",AB358,"")</f>
        <v>4650.0633699999998</v>
      </c>
      <c r="AQ358">
        <f t="shared" si="156"/>
        <v>9</v>
      </c>
      <c r="AR358" s="16">
        <f>IF(SLOPE($AO$338:$AO$349,$AQ$338:$AQ$349)&gt;0,MIN(3,ABS(SLOPE($AO$338:$AO$349,$AQ$338:$AQ$349))),IF(SLOPE($AO$338:$AO$349,$AQ$338:$AQ$349)&lt;-0.5,-0.5,0))</f>
        <v>0</v>
      </c>
      <c r="AS358" s="16">
        <f>IF(SLOPE($AP$338:$AP$349,$AQ$338:$AQ$349)&lt;0,MAX(-3,-ABS(SLOPE($AP$338:$AP$349,$AQ$338:$AQ$349))),IF(SLOPE($AP$338:$AP$349,$AQ$338:$AQ$349)&gt;0.5,0.5,0))</f>
        <v>-0.11527083333337852</v>
      </c>
      <c r="AT358" s="22">
        <f>($AO$350+(AR358*(AQ358-1)))</f>
        <v>4668.7659999999996</v>
      </c>
      <c r="AU358" s="22">
        <f>($AP$350+(AS358*(AQ358-1)))</f>
        <v>4649.5183033333324</v>
      </c>
      <c r="AV358" s="18">
        <f>IF(AR358&gt;0,AT358+AR358,AT358)</f>
        <v>4668.7659999999996</v>
      </c>
      <c r="AW358" s="18">
        <f>IF(AS358&lt;0,AU358+AS358,AU358)</f>
        <v>4649.4030324999994</v>
      </c>
      <c r="AY358">
        <f t="shared" si="157"/>
        <v>1.7432733333325814</v>
      </c>
      <c r="AZ358">
        <f t="shared" si="158"/>
        <v>-0.66033750000042346</v>
      </c>
      <c r="BB358" s="19">
        <f t="shared" si="153"/>
        <v>1775497200</v>
      </c>
      <c r="BC358" s="19" t="str">
        <f t="shared" si="154"/>
        <v>XAUUSD</v>
      </c>
      <c r="BD358" s="19" t="str">
        <f t="shared" si="155"/>
        <v>M5</v>
      </c>
      <c r="BE358">
        <f>V358</f>
        <v>4658.669593333334</v>
      </c>
      <c r="BF358">
        <f>W358</f>
        <v>4661.7001733333336</v>
      </c>
      <c r="BG358">
        <f>X358</f>
        <v>4655.6137799999997</v>
      </c>
      <c r="BH358">
        <f>Y358</f>
        <v>4656.2550199999996</v>
      </c>
      <c r="BI358">
        <f t="shared" si="159"/>
        <v>4668.7659999999996</v>
      </c>
      <c r="BJ358">
        <f t="shared" si="160"/>
        <v>4649.4030324999994</v>
      </c>
    </row>
    <row r="359" spans="1:62" x14ac:dyDescent="0.55000000000000004">
      <c r="A359">
        <f>ALGLIB_SSA_XAUUSD!J359</f>
        <v>1775497500</v>
      </c>
      <c r="B359" t="str">
        <f>_xlfn.XLOOKUP($A359,ALGLIB_SSA_XAUUSD!$A$2:$A$1001,ALGLIB_SSA_XAUUSD!$B$2:$B$1001,"",0)</f>
        <v/>
      </c>
      <c r="C359" t="str">
        <f>_xlfn.XLOOKUP($A359,ALGLIB_SSA_XAUUSD!$A$2:$A$1001,ALGLIB_SSA_XAUUSD!$C$2:$C$1001,"",0)</f>
        <v/>
      </c>
      <c r="D359" s="1">
        <f>D350+(D362-D350)*9/12</f>
        <v>4657.1424999999999</v>
      </c>
      <c r="E359" s="1">
        <f>E350+(E362-E350)*9/12</f>
        <v>4658.5165925000001</v>
      </c>
      <c r="F359" s="1">
        <f>F350+(F362-F350)*9/12</f>
        <v>4661.4725125000004</v>
      </c>
      <c r="G359" s="1">
        <f>G350+(G362-G350)*9/12</f>
        <v>4666.8048175000004</v>
      </c>
      <c r="H359" s="1">
        <f>H350+(H362-H350)*9/12</f>
        <v>4650.0162325000001</v>
      </c>
      <c r="I359" t="str">
        <f>_xlfn.XLOOKUP($A359,ALGLIB_SSA_XAUUSD!$J$2:$J$1001,ALGLIB_SSA_XAUUSD!$K$2:$K$1001,"",0)</f>
        <v>XAUUSD</v>
      </c>
      <c r="J359" t="str">
        <f>_xlfn.XLOOKUP($A359,ALGLIB_SSA_XAUUSD!$J$2:$J$1001,ALGLIB_SSA_XAUUSD!$L$2:$L$1001,"",0)</f>
        <v>M5</v>
      </c>
      <c r="K359">
        <f>_xlfn.XLOOKUP($A359,ALGLIB_SSA_XAUUSD!$J$2:$J$1001,ALGLIB_SSA_XAUUSD!$M$2:$M$1001,"",0)</f>
        <v>4652.38</v>
      </c>
      <c r="L359">
        <f>_xlfn.XLOOKUP($A359,ALGLIB_SSA_XAUUSD!$J$2:$J$1001,ALGLIB_SSA_XAUUSD!$N$2:$N$1001,"",0)</f>
        <v>4655.2493400000003</v>
      </c>
      <c r="M359">
        <f>_xlfn.XLOOKUP($A359,ALGLIB_SSA_XAUUSD!$J$2:$J$1001,ALGLIB_SSA_XAUUSD!$O$2:$O$1001,"",0)</f>
        <v>4655.7521800000004</v>
      </c>
      <c r="N359">
        <f>_xlfn.XLOOKUP($A359,ALGLIB_SSA_XAUUSD!$J$2:$J$1001,ALGLIB_SSA_XAUUSD!$P$2:$P$1001,"",0)</f>
        <v>4657.3944600000004</v>
      </c>
      <c r="O359">
        <f>_xlfn.XLOOKUP($A359,ALGLIB_SSA_XAUUSD!$J$2:$J$1001,ALGLIB_SSA_XAUUSD!$Q$2:$Q$1001,"",0)</f>
        <v>4653.2456599999996</v>
      </c>
      <c r="R359">
        <f t="shared" si="136"/>
        <v>1775497500</v>
      </c>
      <c r="S359" t="str">
        <f t="shared" si="137"/>
        <v>XAUUSD</v>
      </c>
      <c r="T359" t="str">
        <f t="shared" si="137"/>
        <v>M5</v>
      </c>
      <c r="U359">
        <f t="shared" si="137"/>
        <v>4652.38</v>
      </c>
      <c r="V359">
        <f t="shared" si="138"/>
        <v>4658.5165925000001</v>
      </c>
      <c r="W359">
        <f t="shared" si="138"/>
        <v>4661.4725125000004</v>
      </c>
      <c r="X359">
        <f t="shared" si="139"/>
        <v>4655.2493400000003</v>
      </c>
      <c r="Y359">
        <f t="shared" si="139"/>
        <v>4655.7521800000004</v>
      </c>
      <c r="Z359">
        <f t="shared" si="140"/>
        <v>4666.8048175000004</v>
      </c>
      <c r="AA359">
        <f t="shared" si="141"/>
        <v>4657.3944600000004</v>
      </c>
      <c r="AB359">
        <f t="shared" si="142"/>
        <v>4650.0162325000001</v>
      </c>
      <c r="AC359">
        <f t="shared" si="143"/>
        <v>4653.2456599999996</v>
      </c>
      <c r="AF359">
        <f t="shared" si="148"/>
        <v>1775497500</v>
      </c>
      <c r="AG359" t="str">
        <f t="shared" si="149"/>
        <v>XAUUSD</v>
      </c>
      <c r="AH359" t="str">
        <f t="shared" si="150"/>
        <v>M5</v>
      </c>
      <c r="AI359" s="19">
        <f t="shared" si="144"/>
        <v>4652.38</v>
      </c>
      <c r="AJ359" s="19">
        <f t="shared" si="145"/>
        <v>4658.5165925000001</v>
      </c>
      <c r="AK359" s="19">
        <f t="shared" si="146"/>
        <v>4661.4725125000004</v>
      </c>
      <c r="AL359" s="19">
        <f t="shared" si="151"/>
        <v>-2.9559200000003329</v>
      </c>
      <c r="AM359" s="28" t="str">
        <f t="shared" si="147"/>
        <v>Bearish</v>
      </c>
      <c r="AN359" s="28" t="str">
        <f t="shared" si="152"/>
        <v>Bearish</v>
      </c>
      <c r="AO359">
        <f>IF(Z359&lt;&gt;"",Z359,"")</f>
        <v>4666.8048175000004</v>
      </c>
      <c r="AP359">
        <f>IF(AB359&lt;&gt;"",AB359,"")</f>
        <v>4650.0162325000001</v>
      </c>
      <c r="AQ359">
        <f t="shared" si="156"/>
        <v>10</v>
      </c>
      <c r="AR359" s="16">
        <f>IF(SLOPE($AO$338:$AO$349,$AQ$338:$AQ$349)&gt;0,MIN(3,ABS(SLOPE($AO$338:$AO$349,$AQ$338:$AQ$349))),IF(SLOPE($AO$338:$AO$349,$AQ$338:$AQ$349)&lt;-0.5,-0.5,0))</f>
        <v>0</v>
      </c>
      <c r="AS359" s="16">
        <f>IF(SLOPE($AP$338:$AP$349,$AQ$338:$AQ$349)&lt;0,MAX(-3,-ABS(SLOPE($AP$338:$AP$349,$AQ$338:$AQ$349))),IF(SLOPE($AP$338:$AP$349,$AQ$338:$AQ$349)&gt;0.5,0.5,0))</f>
        <v>-0.11527083333337852</v>
      </c>
      <c r="AT359" s="22">
        <f>($AO$350+(AR359*(AQ359-1)))</f>
        <v>4668.7659999999996</v>
      </c>
      <c r="AU359" s="22">
        <f>($AP$350+(AS359*(AQ359-1)))</f>
        <v>4649.4030324999994</v>
      </c>
      <c r="AV359" s="18">
        <f>IF(AR359&gt;0,AT359+AR359,AT359)</f>
        <v>4668.7659999999996</v>
      </c>
      <c r="AW359" s="18">
        <f>IF(AS359&lt;0,AU359+AS359,AU359)</f>
        <v>4649.2877616666665</v>
      </c>
      <c r="AY359">
        <f t="shared" si="157"/>
        <v>1.9611824999992677</v>
      </c>
      <c r="AZ359">
        <f t="shared" si="158"/>
        <v>-0.72847083333363116</v>
      </c>
      <c r="BB359" s="19">
        <f t="shared" si="153"/>
        <v>1775497500</v>
      </c>
      <c r="BC359" s="19" t="str">
        <f t="shared" si="154"/>
        <v>XAUUSD</v>
      </c>
      <c r="BD359" s="19" t="str">
        <f t="shared" si="155"/>
        <v>M5</v>
      </c>
      <c r="BE359">
        <f>V359</f>
        <v>4658.5165925000001</v>
      </c>
      <c r="BF359">
        <f>W359</f>
        <v>4661.4725125000004</v>
      </c>
      <c r="BG359">
        <f>X359</f>
        <v>4655.2493400000003</v>
      </c>
      <c r="BH359">
        <f>Y359</f>
        <v>4655.7521800000004</v>
      </c>
      <c r="BI359">
        <f t="shared" si="159"/>
        <v>4668.7659999999996</v>
      </c>
      <c r="BJ359">
        <f t="shared" si="160"/>
        <v>4649.2877616666665</v>
      </c>
    </row>
    <row r="360" spans="1:62" x14ac:dyDescent="0.55000000000000004">
      <c r="A360">
        <f>ALGLIB_SSA_XAUUSD!J360</f>
        <v>1775497800</v>
      </c>
      <c r="B360" t="str">
        <f>_xlfn.XLOOKUP($A360,ALGLIB_SSA_XAUUSD!$A$2:$A$1001,ALGLIB_SSA_XAUUSD!$B$2:$B$1001,"",0)</f>
        <v/>
      </c>
      <c r="C360" t="str">
        <f>_xlfn.XLOOKUP($A360,ALGLIB_SSA_XAUUSD!$A$2:$A$1001,ALGLIB_SSA_XAUUSD!$C$2:$C$1001,"",0)</f>
        <v/>
      </c>
      <c r="D360" s="1">
        <f>D350+(D362-D350)*10/12</f>
        <v>4657.5450000000001</v>
      </c>
      <c r="E360" s="1">
        <f>E350+(E362-E350)*10/12</f>
        <v>4658.3635916666672</v>
      </c>
      <c r="F360" s="1">
        <f>F350+(F362-F350)*10/12</f>
        <v>4661.2448516666664</v>
      </c>
      <c r="G360" s="1">
        <f>G350+(G362-G350)*10/12</f>
        <v>4666.5869083333337</v>
      </c>
      <c r="H360" s="1">
        <f>H350+(H362-H350)*10/12</f>
        <v>4649.9690950000004</v>
      </c>
      <c r="I360" t="str">
        <f>_xlfn.XLOOKUP($A360,ALGLIB_SSA_XAUUSD!$J$2:$J$1001,ALGLIB_SSA_XAUUSD!$K$2:$K$1001,"",0)</f>
        <v>XAUUSD</v>
      </c>
      <c r="J360" t="str">
        <f>_xlfn.XLOOKUP($A360,ALGLIB_SSA_XAUUSD!$J$2:$J$1001,ALGLIB_SSA_XAUUSD!$L$2:$L$1001,"",0)</f>
        <v>M5</v>
      </c>
      <c r="K360">
        <f>_xlfn.XLOOKUP($A360,ALGLIB_SSA_XAUUSD!$J$2:$J$1001,ALGLIB_SSA_XAUUSD!$M$2:$M$1001,"",0)</f>
        <v>4655.76</v>
      </c>
      <c r="L360">
        <f>_xlfn.XLOOKUP($A360,ALGLIB_SSA_XAUUSD!$J$2:$J$1001,ALGLIB_SSA_XAUUSD!$N$2:$N$1001,"",0)</f>
        <v>4655.3725999999997</v>
      </c>
      <c r="M360">
        <f>_xlfn.XLOOKUP($A360,ALGLIB_SSA_XAUUSD!$J$2:$J$1001,ALGLIB_SSA_XAUUSD!$O$2:$O$1001,"",0)</f>
        <v>4655.5623900000001</v>
      </c>
      <c r="N360">
        <f>_xlfn.XLOOKUP($A360,ALGLIB_SSA_XAUUSD!$J$2:$J$1001,ALGLIB_SSA_XAUUSD!$P$2:$P$1001,"",0)</f>
        <v>4657.5559999999996</v>
      </c>
      <c r="O360">
        <f>_xlfn.XLOOKUP($A360,ALGLIB_SSA_XAUUSD!$J$2:$J$1001,ALGLIB_SSA_XAUUSD!$Q$2:$Q$1001,"",0)</f>
        <v>4653.2380999999996</v>
      </c>
      <c r="R360">
        <f t="shared" si="136"/>
        <v>1775497800</v>
      </c>
      <c r="S360" t="str">
        <f t="shared" si="137"/>
        <v>XAUUSD</v>
      </c>
      <c r="T360" t="str">
        <f t="shared" si="137"/>
        <v>M5</v>
      </c>
      <c r="U360">
        <f t="shared" si="137"/>
        <v>4655.76</v>
      </c>
      <c r="V360">
        <f t="shared" si="138"/>
        <v>4658.3635916666672</v>
      </c>
      <c r="W360">
        <f t="shared" si="138"/>
        <v>4661.2448516666664</v>
      </c>
      <c r="X360">
        <f t="shared" si="139"/>
        <v>4655.3725999999997</v>
      </c>
      <c r="Y360">
        <f t="shared" si="139"/>
        <v>4655.5623900000001</v>
      </c>
      <c r="Z360">
        <f t="shared" si="140"/>
        <v>4666.5869083333337</v>
      </c>
      <c r="AA360">
        <f t="shared" si="141"/>
        <v>4657.5559999999996</v>
      </c>
      <c r="AB360">
        <f t="shared" si="142"/>
        <v>4649.9690950000004</v>
      </c>
      <c r="AC360">
        <f t="shared" si="143"/>
        <v>4653.2380999999996</v>
      </c>
      <c r="AF360">
        <f t="shared" si="148"/>
        <v>1775497800</v>
      </c>
      <c r="AG360" t="str">
        <f t="shared" si="149"/>
        <v>XAUUSD</v>
      </c>
      <c r="AH360" t="str">
        <f t="shared" si="150"/>
        <v>M5</v>
      </c>
      <c r="AI360" s="19">
        <f t="shared" si="144"/>
        <v>4655.76</v>
      </c>
      <c r="AJ360" s="19">
        <f t="shared" si="145"/>
        <v>4658.3635916666672</v>
      </c>
      <c r="AK360" s="19">
        <f t="shared" si="146"/>
        <v>4661.2448516666664</v>
      </c>
      <c r="AL360" s="19">
        <f t="shared" si="151"/>
        <v>-2.8812599999992017</v>
      </c>
      <c r="AM360" s="28" t="str">
        <f t="shared" si="147"/>
        <v>Bearish</v>
      </c>
      <c r="AN360" s="28" t="str">
        <f t="shared" si="152"/>
        <v>Bearish</v>
      </c>
      <c r="AO360">
        <f>IF(Z360&lt;&gt;"",Z360,"")</f>
        <v>4666.5869083333337</v>
      </c>
      <c r="AP360">
        <f>IF(AB360&lt;&gt;"",AB360,"")</f>
        <v>4649.9690950000004</v>
      </c>
      <c r="AQ360">
        <f t="shared" si="156"/>
        <v>11</v>
      </c>
      <c r="AR360" s="16">
        <f>IF(SLOPE($AO$338:$AO$349,$AQ$338:$AQ$349)&gt;0,MIN(3,ABS(SLOPE($AO$338:$AO$349,$AQ$338:$AQ$349))),IF(SLOPE($AO$338:$AO$349,$AQ$338:$AQ$349)&lt;-0.5,-0.5,0))</f>
        <v>0</v>
      </c>
      <c r="AS360" s="16">
        <f>IF(SLOPE($AP$338:$AP$349,$AQ$338:$AQ$349)&lt;0,MAX(-3,-ABS(SLOPE($AP$338:$AP$349,$AQ$338:$AQ$349))),IF(SLOPE($AP$338:$AP$349,$AQ$338:$AQ$349)&gt;0.5,0.5,0))</f>
        <v>-0.11527083333337852</v>
      </c>
      <c r="AT360" s="22">
        <f>($AO$350+(AR360*(AQ360-1)))</f>
        <v>4668.7659999999996</v>
      </c>
      <c r="AU360" s="22">
        <f>($AP$350+(AS360*(AQ360-1)))</f>
        <v>4649.2877616666656</v>
      </c>
      <c r="AV360" s="18">
        <f>IF(AR360&gt;0,AT360+AR360,AT360)</f>
        <v>4668.7659999999996</v>
      </c>
      <c r="AW360" s="18">
        <f>IF(AS360&lt;0,AU360+AS360,AU360)</f>
        <v>4649.1724908333326</v>
      </c>
      <c r="AY360">
        <f t="shared" si="157"/>
        <v>2.1790916666659541</v>
      </c>
      <c r="AZ360">
        <f t="shared" si="158"/>
        <v>-0.79660416666774836</v>
      </c>
      <c r="BB360" s="19">
        <f t="shared" si="153"/>
        <v>1775497800</v>
      </c>
      <c r="BC360" s="19" t="str">
        <f t="shared" si="154"/>
        <v>XAUUSD</v>
      </c>
      <c r="BD360" s="19" t="str">
        <f t="shared" si="155"/>
        <v>M5</v>
      </c>
      <c r="BE360">
        <f>V360</f>
        <v>4658.3635916666672</v>
      </c>
      <c r="BF360">
        <f>W360</f>
        <v>4661.2448516666664</v>
      </c>
      <c r="BG360">
        <f>X360</f>
        <v>4655.3725999999997</v>
      </c>
      <c r="BH360">
        <f>Y360</f>
        <v>4655.5623900000001</v>
      </c>
      <c r="BI360">
        <f t="shared" si="159"/>
        <v>4668.7659999999996</v>
      </c>
      <c r="BJ360">
        <f t="shared" si="160"/>
        <v>4649.1724908333326</v>
      </c>
    </row>
    <row r="361" spans="1:62" x14ac:dyDescent="0.55000000000000004">
      <c r="A361">
        <f>ALGLIB_SSA_XAUUSD!J361</f>
        <v>1775498100</v>
      </c>
      <c r="B361" t="str">
        <f>_xlfn.XLOOKUP($A361,ALGLIB_SSA_XAUUSD!$A$2:$A$1001,ALGLIB_SSA_XAUUSD!$B$2:$B$1001,"",0)</f>
        <v/>
      </c>
      <c r="C361" t="str">
        <f>_xlfn.XLOOKUP($A361,ALGLIB_SSA_XAUUSD!$A$2:$A$1001,ALGLIB_SSA_XAUUSD!$C$2:$C$1001,"",0)</f>
        <v/>
      </c>
      <c r="D361" s="1">
        <f>D350+(D362-D350)*11/12</f>
        <v>4657.9475000000002</v>
      </c>
      <c r="E361" s="1">
        <f>E350+(E362-E350)*11/12</f>
        <v>4658.2105908333333</v>
      </c>
      <c r="F361" s="1">
        <f>F350+(F362-F350)*11/12</f>
        <v>4661.0171908333332</v>
      </c>
      <c r="G361" s="1">
        <f>G350+(G362-G350)*11/12</f>
        <v>4666.368999166667</v>
      </c>
      <c r="H361" s="1">
        <f>H350+(H362-H350)*11/12</f>
        <v>4649.9219574999997</v>
      </c>
      <c r="I361" t="str">
        <f>_xlfn.XLOOKUP($A361,ALGLIB_SSA_XAUUSD!$J$2:$J$1001,ALGLIB_SSA_XAUUSD!$K$2:$K$1001,"",0)</f>
        <v>XAUUSD</v>
      </c>
      <c r="J361" t="str">
        <f>_xlfn.XLOOKUP($A361,ALGLIB_SSA_XAUUSD!$J$2:$J$1001,ALGLIB_SSA_XAUUSD!$L$2:$L$1001,"",0)</f>
        <v>M5</v>
      </c>
      <c r="K361">
        <f>_xlfn.XLOOKUP($A361,ALGLIB_SSA_XAUUSD!$J$2:$J$1001,ALGLIB_SSA_XAUUSD!$M$2:$M$1001,"",0)</f>
        <v>4653.5200000000004</v>
      </c>
      <c r="L361">
        <f>_xlfn.XLOOKUP($A361,ALGLIB_SSA_XAUUSD!$J$2:$J$1001,ALGLIB_SSA_XAUUSD!$N$2:$N$1001,"",0)</f>
        <v>4655.9016499999998</v>
      </c>
      <c r="M361">
        <f>_xlfn.XLOOKUP($A361,ALGLIB_SSA_XAUUSD!$J$2:$J$1001,ALGLIB_SSA_XAUUSD!$O$2:$O$1001,"",0)</f>
        <v>4655.7320200000004</v>
      </c>
      <c r="N361">
        <f>_xlfn.XLOOKUP($A361,ALGLIB_SSA_XAUUSD!$J$2:$J$1001,ALGLIB_SSA_XAUUSD!$P$2:$P$1001,"",0)</f>
        <v>4658.22307</v>
      </c>
      <c r="O361">
        <f>_xlfn.XLOOKUP($A361,ALGLIB_SSA_XAUUSD!$J$2:$J$1001,ALGLIB_SSA_XAUUSD!$Q$2:$Q$1001,"",0)</f>
        <v>4653.5670600000003</v>
      </c>
      <c r="R361">
        <f t="shared" si="136"/>
        <v>1775498100</v>
      </c>
      <c r="S361" t="str">
        <f t="shared" si="137"/>
        <v>XAUUSD</v>
      </c>
      <c r="T361" t="str">
        <f t="shared" si="137"/>
        <v>M5</v>
      </c>
      <c r="U361">
        <f t="shared" si="137"/>
        <v>4653.5200000000004</v>
      </c>
      <c r="V361">
        <f t="shared" si="138"/>
        <v>4658.2105908333333</v>
      </c>
      <c r="W361">
        <f t="shared" si="138"/>
        <v>4661.0171908333332</v>
      </c>
      <c r="X361">
        <f t="shared" si="139"/>
        <v>4655.9016499999998</v>
      </c>
      <c r="Y361">
        <f t="shared" si="139"/>
        <v>4655.7320200000004</v>
      </c>
      <c r="Z361">
        <f t="shared" si="140"/>
        <v>4666.368999166667</v>
      </c>
      <c r="AA361">
        <f t="shared" si="141"/>
        <v>4658.22307</v>
      </c>
      <c r="AB361">
        <f t="shared" si="142"/>
        <v>4649.9219574999997</v>
      </c>
      <c r="AC361">
        <f t="shared" si="143"/>
        <v>4653.5670600000003</v>
      </c>
      <c r="AF361">
        <f t="shared" si="148"/>
        <v>1775498100</v>
      </c>
      <c r="AG361" t="str">
        <f t="shared" si="149"/>
        <v>XAUUSD</v>
      </c>
      <c r="AH361" t="str">
        <f t="shared" si="150"/>
        <v>M5</v>
      </c>
      <c r="AI361" s="19">
        <f t="shared" si="144"/>
        <v>4653.5200000000004</v>
      </c>
      <c r="AJ361" s="19">
        <f t="shared" si="145"/>
        <v>4658.2105908333333</v>
      </c>
      <c r="AK361" s="19">
        <f t="shared" si="146"/>
        <v>4661.0171908333332</v>
      </c>
      <c r="AL361" s="19">
        <f t="shared" si="151"/>
        <v>-2.8065999999998894</v>
      </c>
      <c r="AM361" s="28" t="str">
        <f t="shared" si="147"/>
        <v>Bearish</v>
      </c>
      <c r="AN361" s="28" t="str">
        <f t="shared" si="152"/>
        <v>Bearish</v>
      </c>
      <c r="AO361">
        <f>IF(Z361&lt;&gt;"",Z361,"")</f>
        <v>4666.368999166667</v>
      </c>
      <c r="AP361">
        <f>IF(AB361&lt;&gt;"",AB361,"")</f>
        <v>4649.9219574999997</v>
      </c>
      <c r="AQ361">
        <f t="shared" si="156"/>
        <v>12</v>
      </c>
      <c r="AR361" s="16">
        <f>IF(SLOPE($AO$338:$AO$349,$AQ$338:$AQ$349)&gt;0,MIN(3,ABS(SLOPE($AO$338:$AO$349,$AQ$338:$AQ$349))),IF(SLOPE($AO$338:$AO$349,$AQ$338:$AQ$349)&lt;-0.5,-0.5,0))</f>
        <v>0</v>
      </c>
      <c r="AS361" s="16">
        <f>IF(SLOPE($AP$338:$AP$349,$AQ$338:$AQ$349)&lt;0,MAX(-3,-ABS(SLOPE($AP$338:$AP$349,$AQ$338:$AQ$349))),IF(SLOPE($AP$338:$AP$349,$AQ$338:$AQ$349)&gt;0.5,0.5,0))</f>
        <v>-0.11527083333337852</v>
      </c>
      <c r="AT361" s="22">
        <f>($AO$350+(AR361*(AQ361-1)))</f>
        <v>4668.7659999999996</v>
      </c>
      <c r="AU361" s="22">
        <f>($AP$350+(AS361*(AQ361-1)))</f>
        <v>4649.1724908333326</v>
      </c>
      <c r="AV361" s="18">
        <f>IF(AR361&gt;0,AT361+AR361,AT361)</f>
        <v>4668.7659999999996</v>
      </c>
      <c r="AW361" s="18">
        <f>IF(AS361&lt;0,AU361+AS361,AU361)</f>
        <v>4649.0572199999997</v>
      </c>
      <c r="AY361">
        <f t="shared" si="157"/>
        <v>2.3970008333326405</v>
      </c>
      <c r="AZ361">
        <f t="shared" si="158"/>
        <v>-0.86473750000004657</v>
      </c>
      <c r="BB361" s="19">
        <f t="shared" si="153"/>
        <v>1775498100</v>
      </c>
      <c r="BC361" s="19" t="str">
        <f t="shared" si="154"/>
        <v>XAUUSD</v>
      </c>
      <c r="BD361" s="19" t="str">
        <f t="shared" si="155"/>
        <v>M5</v>
      </c>
      <c r="BE361">
        <f>V361</f>
        <v>4658.2105908333333</v>
      </c>
      <c r="BF361">
        <f>W361</f>
        <v>4661.0171908333332</v>
      </c>
      <c r="BG361">
        <f>X361</f>
        <v>4655.9016499999998</v>
      </c>
      <c r="BH361">
        <f>Y361</f>
        <v>4655.7320200000004</v>
      </c>
      <c r="BI361">
        <f t="shared" si="159"/>
        <v>4668.7659999999996</v>
      </c>
      <c r="BJ361">
        <f t="shared" si="160"/>
        <v>4649.0572199999997</v>
      </c>
    </row>
    <row r="362" spans="1:62" x14ac:dyDescent="0.55000000000000004">
      <c r="A362">
        <f>ALGLIB_SSA_XAUUSD!J362</f>
        <v>1775498400</v>
      </c>
      <c r="B362" t="str">
        <f>_xlfn.XLOOKUP($A362,ALGLIB_SSA_XAUUSD!$A$2:$A$1001,ALGLIB_SSA_XAUUSD!$B$2:$B$1001,"",0)</f>
        <v>XAUUSD</v>
      </c>
      <c r="C362" t="str">
        <f>_xlfn.XLOOKUP($A362,ALGLIB_SSA_XAUUSD!$A$2:$A$1001,ALGLIB_SSA_XAUUSD!$C$2:$C$1001,"",0)</f>
        <v>H1</v>
      </c>
      <c r="D362" s="2">
        <f>_xlfn.XLOOKUP($A362,ALGLIB_SSA_XAUUSD!$A$2:$A$1001,ALGLIB_SSA_XAUUSD!$D$2:$D$1001,"",0)</f>
        <v>4658.3500000000004</v>
      </c>
      <c r="E362" s="2">
        <f>_xlfn.XLOOKUP($A362,ALGLIB_SSA_XAUUSD!$A$2:$A$1001,ALGLIB_SSA_XAUUSD!$E$2:$E$1001,"",0)</f>
        <v>4658.0575900000003</v>
      </c>
      <c r="F362" s="2">
        <f>_xlfn.XLOOKUP($A362,ALGLIB_SSA_XAUUSD!$A$2:$A$1001,ALGLIB_SSA_XAUUSD!$F$2:$F$1001,"",0)</f>
        <v>4660.78953</v>
      </c>
      <c r="G362" s="2">
        <f>_xlfn.XLOOKUP($A362,ALGLIB_SSA_XAUUSD!$A$2:$A$1001,ALGLIB_SSA_XAUUSD!$G$2:$G$1001,"",0)</f>
        <v>4666.1510900000003</v>
      </c>
      <c r="H362" s="2">
        <f>_xlfn.XLOOKUP($A362,ALGLIB_SSA_XAUUSD!$A$2:$A$1001,ALGLIB_SSA_XAUUSD!$H$2:$H$1001,"",0)</f>
        <v>4649.87482</v>
      </c>
      <c r="I362" t="str">
        <f>_xlfn.XLOOKUP($A362,ALGLIB_SSA_XAUUSD!$J$2:$J$1001,ALGLIB_SSA_XAUUSD!$K$2:$K$1001,"",0)</f>
        <v>XAUUSD</v>
      </c>
      <c r="J362" t="str">
        <f>_xlfn.XLOOKUP($A362,ALGLIB_SSA_XAUUSD!$J$2:$J$1001,ALGLIB_SSA_XAUUSD!$L$2:$L$1001,"",0)</f>
        <v>M5</v>
      </c>
      <c r="K362">
        <f>_xlfn.XLOOKUP($A362,ALGLIB_SSA_XAUUSD!$J$2:$J$1001,ALGLIB_SSA_XAUUSD!$M$2:$M$1001,"",0)</f>
        <v>4652.88</v>
      </c>
      <c r="L362">
        <f>_xlfn.XLOOKUP($A362,ALGLIB_SSA_XAUUSD!$J$2:$J$1001,ALGLIB_SSA_XAUUSD!$N$2:$N$1001,"",0)</f>
        <v>4656.7877600000002</v>
      </c>
      <c r="M362">
        <f>_xlfn.XLOOKUP($A362,ALGLIB_SSA_XAUUSD!$J$2:$J$1001,ALGLIB_SSA_XAUUSD!$O$2:$O$1001,"",0)</f>
        <v>4656.2598900000003</v>
      </c>
      <c r="N362">
        <f>_xlfn.XLOOKUP($A362,ALGLIB_SSA_XAUUSD!$J$2:$J$1001,ALGLIB_SSA_XAUUSD!$P$2:$P$1001,"",0)</f>
        <v>4659.3208100000002</v>
      </c>
      <c r="O362">
        <f>_xlfn.XLOOKUP($A362,ALGLIB_SSA_XAUUSD!$J$2:$J$1001,ALGLIB_SSA_XAUUSD!$Q$2:$Q$1001,"",0)</f>
        <v>4654.2160199999998</v>
      </c>
      <c r="R362">
        <f t="shared" si="136"/>
        <v>1775498400</v>
      </c>
      <c r="S362" t="str">
        <f t="shared" si="137"/>
        <v>XAUUSD</v>
      </c>
      <c r="T362" t="str">
        <f t="shared" si="137"/>
        <v>M5</v>
      </c>
      <c r="U362">
        <f t="shared" si="137"/>
        <v>4652.88</v>
      </c>
      <c r="V362">
        <f t="shared" si="138"/>
        <v>4658.0575900000003</v>
      </c>
      <c r="W362">
        <f t="shared" si="138"/>
        <v>4660.78953</v>
      </c>
      <c r="X362">
        <f t="shared" si="139"/>
        <v>4656.7877600000002</v>
      </c>
      <c r="Y362">
        <f t="shared" si="139"/>
        <v>4656.2598900000003</v>
      </c>
      <c r="Z362">
        <f t="shared" si="140"/>
        <v>4666.1510900000003</v>
      </c>
      <c r="AA362">
        <f t="shared" si="141"/>
        <v>4659.3208100000002</v>
      </c>
      <c r="AB362">
        <f t="shared" si="142"/>
        <v>4649.87482</v>
      </c>
      <c r="AC362">
        <f t="shared" si="143"/>
        <v>4654.2160199999998</v>
      </c>
      <c r="AF362">
        <f t="shared" si="148"/>
        <v>1775498400</v>
      </c>
      <c r="AG362" t="str">
        <f t="shared" si="149"/>
        <v>XAUUSD</v>
      </c>
      <c r="AH362" t="str">
        <f t="shared" si="150"/>
        <v>M5</v>
      </c>
      <c r="AI362" s="19">
        <f t="shared" si="144"/>
        <v>4652.88</v>
      </c>
      <c r="AJ362" s="19">
        <f t="shared" si="145"/>
        <v>4658.0575900000003</v>
      </c>
      <c r="AK362" s="19">
        <f t="shared" si="146"/>
        <v>4660.78953</v>
      </c>
      <c r="AL362" s="19">
        <f t="shared" si="151"/>
        <v>-2.7319399999996676</v>
      </c>
      <c r="AM362" s="28" t="str">
        <f t="shared" si="147"/>
        <v>Bearish</v>
      </c>
      <c r="AN362" s="28" t="str">
        <f t="shared" si="152"/>
        <v>Bearish</v>
      </c>
      <c r="AO362">
        <f>IF(Z362&lt;&gt;"",Z362,"")</f>
        <v>4666.1510900000003</v>
      </c>
      <c r="AP362">
        <f>IF(AB362&lt;&gt;"",AB362,"")</f>
        <v>4649.87482</v>
      </c>
      <c r="AQ362">
        <f t="shared" si="156"/>
        <v>1</v>
      </c>
      <c r="AR362" s="17">
        <f>IF(SLOPE($AO$350:$AO$361,$AQ$350:$AQ$361)&gt;0,MIN(3,ABS(SLOPE($AO$350:$AO$361,$AQ$350:$AQ$361))),IF(SLOPE($AO$350:$AO$361,$AQ$350:$AQ$361)&lt;-0.5,-0.5,0))</f>
        <v>0</v>
      </c>
      <c r="AS362" s="17">
        <f>IF(SLOPE($AP$350:$AP$361,$AQ$350:$AQ$361)&lt;0,MAX(-3,-ABS(SLOPE($AP$350:$AP$361,$AQ$350:$AQ$361))),IF(SLOPE($AP$350:$AP$361,$AQ$350:$AQ$361)&gt;0.5,0.5,0))</f>
        <v>-4.7137499999970481E-2</v>
      </c>
      <c r="AT362" s="10">
        <f>($AO$362+(AR362*(AQ362-1)))</f>
        <v>4666.1510900000003</v>
      </c>
      <c r="AU362" s="10">
        <f>($AP$362+(AS362*(AQ362-1)))</f>
        <v>4649.87482</v>
      </c>
      <c r="AV362" s="18">
        <f>IF(AR362&gt;0,AT362+AR362,AT362)</f>
        <v>4666.1510900000003</v>
      </c>
      <c r="AW362" s="18">
        <f>IF(AS362&lt;0,AU362+AS362,AU362)</f>
        <v>4649.8276825000003</v>
      </c>
      <c r="AY362">
        <f t="shared" si="157"/>
        <v>0</v>
      </c>
      <c r="AZ362">
        <f t="shared" si="158"/>
        <v>-4.7137499999735155E-2</v>
      </c>
      <c r="BB362" s="19">
        <f t="shared" si="153"/>
        <v>1775498400</v>
      </c>
      <c r="BC362" s="19" t="str">
        <f t="shared" si="154"/>
        <v>XAUUSD</v>
      </c>
      <c r="BD362" s="19" t="str">
        <f t="shared" si="155"/>
        <v>M5</v>
      </c>
      <c r="BE362">
        <f>V362</f>
        <v>4658.0575900000003</v>
      </c>
      <c r="BF362">
        <f>W362</f>
        <v>4660.78953</v>
      </c>
      <c r="BG362">
        <f>X362</f>
        <v>4656.7877600000002</v>
      </c>
      <c r="BH362">
        <f>Y362</f>
        <v>4656.2598900000003</v>
      </c>
      <c r="BI362">
        <f t="shared" si="159"/>
        <v>4666.1510900000003</v>
      </c>
      <c r="BJ362">
        <f t="shared" si="160"/>
        <v>4649.8276825000003</v>
      </c>
    </row>
    <row r="363" spans="1:62" x14ac:dyDescent="0.55000000000000004">
      <c r="A363">
        <f>ALGLIB_SSA_XAUUSD!J363</f>
        <v>1775498700</v>
      </c>
      <c r="B363" t="str">
        <f>_xlfn.XLOOKUP($A363,ALGLIB_SSA_XAUUSD!$A$2:$A$1001,ALGLIB_SSA_XAUUSD!$B$2:$B$1001,"",0)</f>
        <v/>
      </c>
      <c r="C363" t="str">
        <f>_xlfn.XLOOKUP($A363,ALGLIB_SSA_XAUUSD!$A$2:$A$1001,ALGLIB_SSA_XAUUSD!$C$2:$C$1001,"",0)</f>
        <v/>
      </c>
      <c r="D363" s="1">
        <f>D362+(D374-D362)*1/12</f>
        <v>4658.1208333333334</v>
      </c>
      <c r="E363" s="1">
        <f>E362+(E374-E362)*1/12</f>
        <v>4657.9454816666666</v>
      </c>
      <c r="F363" s="1">
        <f>F362+(F374-F362)*1/12</f>
        <v>4660.6196449999998</v>
      </c>
      <c r="G363" s="1">
        <f>G362+(G374-G362)*1/12</f>
        <v>4666.0130316666673</v>
      </c>
      <c r="H363" s="1">
        <f>H362+(H374-H362)*1/12</f>
        <v>4649.8344591666664</v>
      </c>
      <c r="I363" t="str">
        <f>_xlfn.XLOOKUP($A363,ALGLIB_SSA_XAUUSD!$J$2:$J$1001,ALGLIB_SSA_XAUUSD!$K$2:$K$1001,"",0)</f>
        <v>XAUUSD</v>
      </c>
      <c r="J363" t="str">
        <f>_xlfn.XLOOKUP($A363,ALGLIB_SSA_XAUUSD!$J$2:$J$1001,ALGLIB_SSA_XAUUSD!$L$2:$L$1001,"",0)</f>
        <v>M5</v>
      </c>
      <c r="K363">
        <f>_xlfn.XLOOKUP($A363,ALGLIB_SSA_XAUUSD!$J$2:$J$1001,ALGLIB_SSA_XAUUSD!$M$2:$M$1001,"",0)</f>
        <v>4658.1899999999996</v>
      </c>
      <c r="L363">
        <f>_xlfn.XLOOKUP($A363,ALGLIB_SSA_XAUUSD!$J$2:$J$1001,ALGLIB_SSA_XAUUSD!$N$2:$N$1001,"",0)</f>
        <v>4657.85905</v>
      </c>
      <c r="M363">
        <f>_xlfn.XLOOKUP($A363,ALGLIB_SSA_XAUUSD!$J$2:$J$1001,ALGLIB_SSA_XAUUSD!$O$2:$O$1001,"",0)</f>
        <v>4657.0594700000001</v>
      </c>
      <c r="N363">
        <f>_xlfn.XLOOKUP($A363,ALGLIB_SSA_XAUUSD!$J$2:$J$1001,ALGLIB_SSA_XAUUSD!$P$2:$P$1001,"",0)</f>
        <v>4660.6778599999998</v>
      </c>
      <c r="O363">
        <f>_xlfn.XLOOKUP($A363,ALGLIB_SSA_XAUUSD!$J$2:$J$1001,ALGLIB_SSA_XAUUSD!$Q$2:$Q$1001,"",0)</f>
        <v>4655.1519900000003</v>
      </c>
      <c r="R363">
        <f t="shared" si="136"/>
        <v>1775498700</v>
      </c>
      <c r="S363" t="str">
        <f t="shared" si="137"/>
        <v>XAUUSD</v>
      </c>
      <c r="T363" t="str">
        <f t="shared" si="137"/>
        <v>M5</v>
      </c>
      <c r="U363">
        <f t="shared" si="137"/>
        <v>4658.1899999999996</v>
      </c>
      <c r="V363">
        <f t="shared" si="138"/>
        <v>4657.9454816666666</v>
      </c>
      <c r="W363">
        <f t="shared" si="138"/>
        <v>4660.6196449999998</v>
      </c>
      <c r="X363">
        <f t="shared" si="139"/>
        <v>4657.85905</v>
      </c>
      <c r="Y363">
        <f t="shared" si="139"/>
        <v>4657.0594700000001</v>
      </c>
      <c r="Z363">
        <f t="shared" si="140"/>
        <v>4666.0130316666673</v>
      </c>
      <c r="AA363">
        <f t="shared" si="141"/>
        <v>4660.6778599999998</v>
      </c>
      <c r="AB363">
        <f t="shared" si="142"/>
        <v>4649.8344591666664</v>
      </c>
      <c r="AC363">
        <f t="shared" si="143"/>
        <v>4655.1519900000003</v>
      </c>
      <c r="AF363">
        <f t="shared" si="148"/>
        <v>1775498700</v>
      </c>
      <c r="AG363" t="str">
        <f t="shared" si="149"/>
        <v>XAUUSD</v>
      </c>
      <c r="AH363" t="str">
        <f t="shared" si="150"/>
        <v>M5</v>
      </c>
      <c r="AI363" s="19">
        <f t="shared" si="144"/>
        <v>4658.1899999999996</v>
      </c>
      <c r="AJ363" s="19">
        <f t="shared" si="145"/>
        <v>4657.9454816666666</v>
      </c>
      <c r="AK363" s="19">
        <f t="shared" si="146"/>
        <v>4660.6196449999998</v>
      </c>
      <c r="AL363" s="19">
        <f t="shared" si="151"/>
        <v>-2.6741633333331265</v>
      </c>
      <c r="AM363" s="28" t="str">
        <f t="shared" si="147"/>
        <v>Bearish</v>
      </c>
      <c r="AN363" s="28" t="str">
        <f t="shared" si="152"/>
        <v>Bearish</v>
      </c>
      <c r="AO363">
        <f>IF(Z363&lt;&gt;"",Z363,"")</f>
        <v>4666.0130316666673</v>
      </c>
      <c r="AP363">
        <f>IF(AB363&lt;&gt;"",AB363,"")</f>
        <v>4649.8344591666664</v>
      </c>
      <c r="AQ363">
        <f t="shared" si="156"/>
        <v>2</v>
      </c>
      <c r="AR363" s="16">
        <f>IF(SLOPE($AO$350:$AO$361,$AQ$350:$AQ$361)&gt;0,MIN(3,ABS(SLOPE($AO$350:$AO$361,$AQ$350:$AQ$361))),IF(SLOPE($AO$350:$AO$361,$AQ$350:$AQ$361)&lt;-0.5,-0.5,0))</f>
        <v>0</v>
      </c>
      <c r="AS363" s="16">
        <f>IF(SLOPE($AP$350:$AP$361,$AQ$350:$AQ$361)&lt;0,MAX(-3,-ABS(SLOPE($AP$350:$AP$361,$AQ$350:$AQ$361))),IF(SLOPE($AP$350:$AP$361,$AQ$350:$AQ$361)&gt;0.5,0.5,0))</f>
        <v>-4.7137499999970481E-2</v>
      </c>
      <c r="AT363" s="22">
        <f>($AO$362+(AR363*(AQ363-1)))</f>
        <v>4666.1510900000003</v>
      </c>
      <c r="AU363" s="22">
        <f>($AP$362+(AS363*(AQ363-1)))</f>
        <v>4649.8276825000003</v>
      </c>
      <c r="AV363" s="18">
        <f>IF(AR363&gt;0,AT363+AR363,AT363)</f>
        <v>4666.1510900000003</v>
      </c>
      <c r="AW363" s="18">
        <f>IF(AS363&lt;0,AU363+AS363,AU363)</f>
        <v>4649.7805450000005</v>
      </c>
      <c r="AY363">
        <f t="shared" si="157"/>
        <v>0.13805833333299233</v>
      </c>
      <c r="AZ363">
        <f t="shared" si="158"/>
        <v>-5.3914166665890662E-2</v>
      </c>
      <c r="BB363" s="19">
        <f t="shared" si="153"/>
        <v>1775498700</v>
      </c>
      <c r="BC363" s="19" t="str">
        <f t="shared" si="154"/>
        <v>XAUUSD</v>
      </c>
      <c r="BD363" s="19" t="str">
        <f t="shared" si="155"/>
        <v>M5</v>
      </c>
      <c r="BE363">
        <f>V363</f>
        <v>4657.9454816666666</v>
      </c>
      <c r="BF363">
        <f>W363</f>
        <v>4660.6196449999998</v>
      </c>
      <c r="BG363">
        <f>X363</f>
        <v>4657.85905</v>
      </c>
      <c r="BH363">
        <f>Y363</f>
        <v>4657.0594700000001</v>
      </c>
      <c r="BI363">
        <f t="shared" si="159"/>
        <v>4666.1510900000003</v>
      </c>
      <c r="BJ363">
        <f t="shared" si="160"/>
        <v>4649.7805450000005</v>
      </c>
    </row>
    <row r="364" spans="1:62" x14ac:dyDescent="0.55000000000000004">
      <c r="A364">
        <f>ALGLIB_SSA_XAUUSD!J364</f>
        <v>1775499000</v>
      </c>
      <c r="B364" t="str">
        <f>_xlfn.XLOOKUP($A364,ALGLIB_SSA_XAUUSD!$A$2:$A$1001,ALGLIB_SSA_XAUUSD!$B$2:$B$1001,"",0)</f>
        <v/>
      </c>
      <c r="C364" t="str">
        <f>_xlfn.XLOOKUP($A364,ALGLIB_SSA_XAUUSD!$A$2:$A$1001,ALGLIB_SSA_XAUUSD!$C$2:$C$1001,"",0)</f>
        <v/>
      </c>
      <c r="D364" s="1">
        <f>D362+(D374-D362)*2/12</f>
        <v>4657.8916666666673</v>
      </c>
      <c r="E364" s="1">
        <f>E362+(E374-E362)*2/12</f>
        <v>4657.8333733333338</v>
      </c>
      <c r="F364" s="1">
        <f>F362+(F374-F362)*2/12</f>
        <v>4660.4497599999995</v>
      </c>
      <c r="G364" s="1">
        <f>G362+(G374-G362)*2/12</f>
        <v>4665.8749733333334</v>
      </c>
      <c r="H364" s="1">
        <f>H362+(H374-H362)*2/12</f>
        <v>4649.7940983333337</v>
      </c>
      <c r="I364" t="str">
        <f>_xlfn.XLOOKUP($A364,ALGLIB_SSA_XAUUSD!$J$2:$J$1001,ALGLIB_SSA_XAUUSD!$K$2:$K$1001,"",0)</f>
        <v>XAUUSD</v>
      </c>
      <c r="J364" t="str">
        <f>_xlfn.XLOOKUP($A364,ALGLIB_SSA_XAUUSD!$J$2:$J$1001,ALGLIB_SSA_XAUUSD!$L$2:$L$1001,"",0)</f>
        <v>M5</v>
      </c>
      <c r="K364">
        <f>_xlfn.XLOOKUP($A364,ALGLIB_SSA_XAUUSD!$J$2:$J$1001,ALGLIB_SSA_XAUUSD!$M$2:$M$1001,"",0)</f>
        <v>4659.3999999999996</v>
      </c>
      <c r="L364">
        <f>_xlfn.XLOOKUP($A364,ALGLIB_SSA_XAUUSD!$J$2:$J$1001,ALGLIB_SSA_XAUUSD!$N$2:$N$1001,"",0)</f>
        <v>4658.7716499999997</v>
      </c>
      <c r="M364">
        <f>_xlfn.XLOOKUP($A364,ALGLIB_SSA_XAUUSD!$J$2:$J$1001,ALGLIB_SSA_XAUUSD!$O$2:$O$1001,"",0)</f>
        <v>4657.9155600000004</v>
      </c>
      <c r="N364">
        <f>_xlfn.XLOOKUP($A364,ALGLIB_SSA_XAUUSD!$J$2:$J$1001,ALGLIB_SSA_XAUUSD!$P$2:$P$1001,"",0)</f>
        <v>4661.9489400000002</v>
      </c>
      <c r="O364">
        <f>_xlfn.XLOOKUP($A364,ALGLIB_SSA_XAUUSD!$J$2:$J$1001,ALGLIB_SSA_XAUUSD!$Q$2:$Q$1001,"",0)</f>
        <v>4656.1814800000002</v>
      </c>
      <c r="R364">
        <f t="shared" si="136"/>
        <v>1775499000</v>
      </c>
      <c r="S364" t="str">
        <f t="shared" si="137"/>
        <v>XAUUSD</v>
      </c>
      <c r="T364" t="str">
        <f t="shared" si="137"/>
        <v>M5</v>
      </c>
      <c r="U364">
        <f t="shared" si="137"/>
        <v>4659.3999999999996</v>
      </c>
      <c r="V364">
        <f t="shared" si="138"/>
        <v>4657.8333733333338</v>
      </c>
      <c r="W364">
        <f t="shared" si="138"/>
        <v>4660.4497599999995</v>
      </c>
      <c r="X364">
        <f t="shared" si="139"/>
        <v>4658.7716499999997</v>
      </c>
      <c r="Y364">
        <f t="shared" si="139"/>
        <v>4657.9155600000004</v>
      </c>
      <c r="Z364">
        <f t="shared" si="140"/>
        <v>4665.8749733333334</v>
      </c>
      <c r="AA364">
        <f t="shared" si="141"/>
        <v>4661.9489400000002</v>
      </c>
      <c r="AB364">
        <f t="shared" si="142"/>
        <v>4649.7940983333337</v>
      </c>
      <c r="AC364">
        <f t="shared" si="143"/>
        <v>4656.1814800000002</v>
      </c>
      <c r="AF364">
        <f t="shared" si="148"/>
        <v>1775499000</v>
      </c>
      <c r="AG364" t="str">
        <f t="shared" si="149"/>
        <v>XAUUSD</v>
      </c>
      <c r="AH364" t="str">
        <f t="shared" si="150"/>
        <v>M5</v>
      </c>
      <c r="AI364" s="19">
        <f t="shared" si="144"/>
        <v>4659.3999999999996</v>
      </c>
      <c r="AJ364" s="19">
        <f t="shared" si="145"/>
        <v>4657.8333733333338</v>
      </c>
      <c r="AK364" s="19">
        <f t="shared" si="146"/>
        <v>4660.4497599999995</v>
      </c>
      <c r="AL364" s="19">
        <f t="shared" si="151"/>
        <v>-2.6163866666656759</v>
      </c>
      <c r="AM364" s="28" t="str">
        <f t="shared" si="147"/>
        <v>Bearish</v>
      </c>
      <c r="AN364" s="28" t="str">
        <f t="shared" si="152"/>
        <v>Bearish</v>
      </c>
      <c r="AO364">
        <f>IF(Z364&lt;&gt;"",Z364,"")</f>
        <v>4665.8749733333334</v>
      </c>
      <c r="AP364">
        <f>IF(AB364&lt;&gt;"",AB364,"")</f>
        <v>4649.7940983333337</v>
      </c>
      <c r="AQ364">
        <f t="shared" si="156"/>
        <v>3</v>
      </c>
      <c r="AR364" s="16">
        <f>IF(SLOPE($AO$350:$AO$361,$AQ$350:$AQ$361)&gt;0,MIN(3,ABS(SLOPE($AO$350:$AO$361,$AQ$350:$AQ$361))),IF(SLOPE($AO$350:$AO$361,$AQ$350:$AQ$361)&lt;-0.5,-0.5,0))</f>
        <v>0</v>
      </c>
      <c r="AS364" s="16">
        <f>IF(SLOPE($AP$350:$AP$361,$AQ$350:$AQ$361)&lt;0,MAX(-3,-ABS(SLOPE($AP$350:$AP$361,$AQ$350:$AQ$361))),IF(SLOPE($AP$350:$AP$361,$AQ$350:$AQ$361)&gt;0.5,0.5,0))</f>
        <v>-4.7137499999970481E-2</v>
      </c>
      <c r="AT364" s="22">
        <f>($AO$362+(AR364*(AQ364-1)))</f>
        <v>4666.1510900000003</v>
      </c>
      <c r="AU364" s="22">
        <f>($AP$362+(AS364*(AQ364-1)))</f>
        <v>4649.7805449999996</v>
      </c>
      <c r="AV364" s="18">
        <f>IF(AR364&gt;0,AT364+AR364,AT364)</f>
        <v>4666.1510900000003</v>
      </c>
      <c r="AW364" s="18">
        <f>IF(AS364&lt;0,AU364+AS364,AU364)</f>
        <v>4649.7334074999999</v>
      </c>
      <c r="AY364">
        <f t="shared" si="157"/>
        <v>0.27611666666689416</v>
      </c>
      <c r="AZ364">
        <f t="shared" si="158"/>
        <v>-6.0690833333865157E-2</v>
      </c>
      <c r="BB364" s="19">
        <f t="shared" si="153"/>
        <v>1775499000</v>
      </c>
      <c r="BC364" s="19" t="str">
        <f t="shared" si="154"/>
        <v>XAUUSD</v>
      </c>
      <c r="BD364" s="19" t="str">
        <f t="shared" si="155"/>
        <v>M5</v>
      </c>
      <c r="BE364">
        <f>V364</f>
        <v>4657.8333733333338</v>
      </c>
      <c r="BF364">
        <f>W364</f>
        <v>4660.4497599999995</v>
      </c>
      <c r="BG364">
        <f>X364</f>
        <v>4658.7716499999997</v>
      </c>
      <c r="BH364">
        <f>Y364</f>
        <v>4657.9155600000004</v>
      </c>
      <c r="BI364">
        <f t="shared" si="159"/>
        <v>4666.1510900000003</v>
      </c>
      <c r="BJ364">
        <f t="shared" si="160"/>
        <v>4649.7334074999999</v>
      </c>
    </row>
    <row r="365" spans="1:62" x14ac:dyDescent="0.55000000000000004">
      <c r="A365">
        <f>ALGLIB_SSA_XAUUSD!J365</f>
        <v>1775499300</v>
      </c>
      <c r="B365" t="str">
        <f>_xlfn.XLOOKUP($A365,ALGLIB_SSA_XAUUSD!$A$2:$A$1001,ALGLIB_SSA_XAUUSD!$B$2:$B$1001,"",0)</f>
        <v/>
      </c>
      <c r="C365" t="str">
        <f>_xlfn.XLOOKUP($A365,ALGLIB_SSA_XAUUSD!$A$2:$A$1001,ALGLIB_SSA_XAUUSD!$C$2:$C$1001,"",0)</f>
        <v/>
      </c>
      <c r="D365" s="1">
        <f>D362+(D374-D362)*3/12</f>
        <v>4657.6625000000004</v>
      </c>
      <c r="E365" s="1">
        <f>E362+(E374-E362)*3/12</f>
        <v>4657.7212650000001</v>
      </c>
      <c r="F365" s="1">
        <f>F362+(F374-F362)*3/12</f>
        <v>4660.2798750000002</v>
      </c>
      <c r="G365" s="1">
        <f>G362+(G374-G362)*3/12</f>
        <v>4665.7369150000004</v>
      </c>
      <c r="H365" s="1">
        <f>H362+(H374-H362)*3/12</f>
        <v>4649.7537375000002</v>
      </c>
      <c r="I365" t="str">
        <f>_xlfn.XLOOKUP($A365,ALGLIB_SSA_XAUUSD!$J$2:$J$1001,ALGLIB_SSA_XAUUSD!$K$2:$K$1001,"",0)</f>
        <v>XAUUSD</v>
      </c>
      <c r="J365" t="str">
        <f>_xlfn.XLOOKUP($A365,ALGLIB_SSA_XAUUSD!$J$2:$J$1001,ALGLIB_SSA_XAUUSD!$L$2:$L$1001,"",0)</f>
        <v>M5</v>
      </c>
      <c r="K365">
        <f>_xlfn.XLOOKUP($A365,ALGLIB_SSA_XAUUSD!$J$2:$J$1001,ALGLIB_SSA_XAUUSD!$M$2:$M$1001,"",0)</f>
        <v>4662.9399999999996</v>
      </c>
      <c r="L365">
        <f>_xlfn.XLOOKUP($A365,ALGLIB_SSA_XAUUSD!$J$2:$J$1001,ALGLIB_SSA_XAUUSD!$N$2:$N$1001,"",0)</f>
        <v>4659.28035</v>
      </c>
      <c r="M365">
        <f>_xlfn.XLOOKUP($A365,ALGLIB_SSA_XAUUSD!$J$2:$J$1001,ALGLIB_SSA_XAUUSD!$O$2:$O$1001,"",0)</f>
        <v>4658.5979500000003</v>
      </c>
      <c r="N365">
        <f>_xlfn.XLOOKUP($A365,ALGLIB_SSA_XAUUSD!$J$2:$J$1001,ALGLIB_SSA_XAUUSD!$P$2:$P$1001,"",0)</f>
        <v>4662.7121200000001</v>
      </c>
      <c r="O365">
        <f>_xlfn.XLOOKUP($A365,ALGLIB_SSA_XAUUSD!$J$2:$J$1001,ALGLIB_SSA_XAUUSD!$Q$2:$Q$1001,"",0)</f>
        <v>4656.9423699999998</v>
      </c>
      <c r="R365">
        <f t="shared" si="136"/>
        <v>1775499300</v>
      </c>
      <c r="S365" t="str">
        <f t="shared" si="137"/>
        <v>XAUUSD</v>
      </c>
      <c r="T365" t="str">
        <f t="shared" si="137"/>
        <v>M5</v>
      </c>
      <c r="U365">
        <f t="shared" si="137"/>
        <v>4662.9399999999996</v>
      </c>
      <c r="V365">
        <f t="shared" si="138"/>
        <v>4657.7212650000001</v>
      </c>
      <c r="W365">
        <f t="shared" si="138"/>
        <v>4660.2798750000002</v>
      </c>
      <c r="X365">
        <f t="shared" si="139"/>
        <v>4659.28035</v>
      </c>
      <c r="Y365">
        <f t="shared" si="139"/>
        <v>4658.5979500000003</v>
      </c>
      <c r="Z365">
        <f t="shared" si="140"/>
        <v>4665.7369150000004</v>
      </c>
      <c r="AA365">
        <f t="shared" si="141"/>
        <v>4662.7121200000001</v>
      </c>
      <c r="AB365">
        <f t="shared" si="142"/>
        <v>4649.7537375000002</v>
      </c>
      <c r="AC365">
        <f t="shared" si="143"/>
        <v>4656.9423699999998</v>
      </c>
      <c r="AF365">
        <f t="shared" si="148"/>
        <v>1775499300</v>
      </c>
      <c r="AG365" t="str">
        <f t="shared" si="149"/>
        <v>XAUUSD</v>
      </c>
      <c r="AH365" t="str">
        <f t="shared" si="150"/>
        <v>M5</v>
      </c>
      <c r="AI365" s="19">
        <f t="shared" si="144"/>
        <v>4662.9399999999996</v>
      </c>
      <c r="AJ365" s="19">
        <f t="shared" si="145"/>
        <v>4657.7212650000001</v>
      </c>
      <c r="AK365" s="19">
        <f t="shared" si="146"/>
        <v>4660.2798750000002</v>
      </c>
      <c r="AL365" s="19">
        <f t="shared" si="151"/>
        <v>-2.5586100000000442</v>
      </c>
      <c r="AM365" s="28" t="str">
        <f t="shared" si="147"/>
        <v>Bearish</v>
      </c>
      <c r="AN365" s="28" t="str">
        <f t="shared" si="152"/>
        <v>Bearish</v>
      </c>
      <c r="AO365">
        <f>IF(Z365&lt;&gt;"",Z365,"")</f>
        <v>4665.7369150000004</v>
      </c>
      <c r="AP365">
        <f>IF(AB365&lt;&gt;"",AB365,"")</f>
        <v>4649.7537375000002</v>
      </c>
      <c r="AQ365">
        <f t="shared" si="156"/>
        <v>4</v>
      </c>
      <c r="AR365" s="16">
        <f>IF(SLOPE($AO$350:$AO$361,$AQ$350:$AQ$361)&gt;0,MIN(3,ABS(SLOPE($AO$350:$AO$361,$AQ$350:$AQ$361))),IF(SLOPE($AO$350:$AO$361,$AQ$350:$AQ$361)&lt;-0.5,-0.5,0))</f>
        <v>0</v>
      </c>
      <c r="AS365" s="16">
        <f>IF(SLOPE($AP$350:$AP$361,$AQ$350:$AQ$361)&lt;0,MAX(-3,-ABS(SLOPE($AP$350:$AP$361,$AQ$350:$AQ$361))),IF(SLOPE($AP$350:$AP$361,$AQ$350:$AQ$361)&gt;0.5,0.5,0))</f>
        <v>-4.7137499999970481E-2</v>
      </c>
      <c r="AT365" s="22">
        <f>($AO$362+(AR365*(AQ365-1)))</f>
        <v>4666.1510900000003</v>
      </c>
      <c r="AU365" s="22">
        <f>($AP$362+(AS365*(AQ365-1)))</f>
        <v>4649.7334074999999</v>
      </c>
      <c r="AV365" s="18">
        <f>IF(AR365&gt;0,AT365+AR365,AT365)</f>
        <v>4666.1510900000003</v>
      </c>
      <c r="AW365" s="18">
        <f>IF(AS365&lt;0,AU365+AS365,AU365)</f>
        <v>4649.6862700000001</v>
      </c>
      <c r="AY365">
        <f t="shared" si="157"/>
        <v>0.4141749999998865</v>
      </c>
      <c r="AZ365">
        <f t="shared" si="158"/>
        <v>-6.7467500000020664E-2</v>
      </c>
      <c r="BB365" s="19">
        <f t="shared" si="153"/>
        <v>1775499300</v>
      </c>
      <c r="BC365" s="19" t="str">
        <f t="shared" si="154"/>
        <v>XAUUSD</v>
      </c>
      <c r="BD365" s="19" t="str">
        <f t="shared" si="155"/>
        <v>M5</v>
      </c>
      <c r="BE365">
        <f>V365</f>
        <v>4657.7212650000001</v>
      </c>
      <c r="BF365">
        <f>W365</f>
        <v>4660.2798750000002</v>
      </c>
      <c r="BG365">
        <f>X365</f>
        <v>4659.28035</v>
      </c>
      <c r="BH365">
        <f>Y365</f>
        <v>4658.5979500000003</v>
      </c>
      <c r="BI365">
        <f t="shared" si="159"/>
        <v>4666.1510900000003</v>
      </c>
      <c r="BJ365">
        <f t="shared" si="160"/>
        <v>4649.6862700000001</v>
      </c>
    </row>
    <row r="366" spans="1:62" x14ac:dyDescent="0.55000000000000004">
      <c r="A366">
        <f>ALGLIB_SSA_XAUUSD!J366</f>
        <v>1775499600</v>
      </c>
      <c r="B366" t="str">
        <f>_xlfn.XLOOKUP($A366,ALGLIB_SSA_XAUUSD!$A$2:$A$1001,ALGLIB_SSA_XAUUSD!$B$2:$B$1001,"",0)</f>
        <v/>
      </c>
      <c r="C366" t="str">
        <f>_xlfn.XLOOKUP($A366,ALGLIB_SSA_XAUUSD!$A$2:$A$1001,ALGLIB_SSA_XAUUSD!$C$2:$C$1001,"",0)</f>
        <v/>
      </c>
      <c r="D366" s="1">
        <f>D362+(D374-D362)*4/12</f>
        <v>4657.4333333333334</v>
      </c>
      <c r="E366" s="1">
        <f>E362+(E374-E362)*4/12</f>
        <v>4657.6091566666673</v>
      </c>
      <c r="F366" s="1">
        <f>F362+(F374-F362)*4/12</f>
        <v>4660.1099899999999</v>
      </c>
      <c r="G366" s="1">
        <f>G362+(G374-G362)*4/12</f>
        <v>4665.5988566666665</v>
      </c>
      <c r="H366" s="1">
        <f>H362+(H374-H362)*4/12</f>
        <v>4649.7133766666666</v>
      </c>
      <c r="I366" t="str">
        <f>_xlfn.XLOOKUP($A366,ALGLIB_SSA_XAUUSD!$J$2:$J$1001,ALGLIB_SSA_XAUUSD!$K$2:$K$1001,"",0)</f>
        <v>XAUUSD</v>
      </c>
      <c r="J366" t="str">
        <f>_xlfn.XLOOKUP($A366,ALGLIB_SSA_XAUUSD!$J$2:$J$1001,ALGLIB_SSA_XAUUSD!$L$2:$L$1001,"",0)</f>
        <v>M5</v>
      </c>
      <c r="K366">
        <f>_xlfn.XLOOKUP($A366,ALGLIB_SSA_XAUUSD!$J$2:$J$1001,ALGLIB_SSA_XAUUSD!$M$2:$M$1001,"",0)</f>
        <v>4662.55</v>
      </c>
      <c r="L366">
        <f>_xlfn.XLOOKUP($A366,ALGLIB_SSA_XAUUSD!$J$2:$J$1001,ALGLIB_SSA_XAUUSD!$N$2:$N$1001,"",0)</f>
        <v>4659.1694699999998</v>
      </c>
      <c r="M366">
        <f>_xlfn.XLOOKUP($A366,ALGLIB_SSA_XAUUSD!$J$2:$J$1001,ALGLIB_SSA_XAUUSD!$O$2:$O$1001,"",0)</f>
        <v>4658.8837100000001</v>
      </c>
      <c r="N366">
        <f>_xlfn.XLOOKUP($A366,ALGLIB_SSA_XAUUSD!$J$2:$J$1001,ALGLIB_SSA_XAUUSD!$P$2:$P$1001,"",0)</f>
        <v>4662.8626599999998</v>
      </c>
      <c r="O366">
        <f>_xlfn.XLOOKUP($A366,ALGLIB_SSA_XAUUSD!$J$2:$J$1001,ALGLIB_SSA_XAUUSD!$Q$2:$Q$1001,"",0)</f>
        <v>4657.1799899999996</v>
      </c>
      <c r="R366">
        <f t="shared" si="136"/>
        <v>1775499600</v>
      </c>
      <c r="S366" t="str">
        <f t="shared" si="137"/>
        <v>XAUUSD</v>
      </c>
      <c r="T366" t="str">
        <f t="shared" si="137"/>
        <v>M5</v>
      </c>
      <c r="U366">
        <f t="shared" si="137"/>
        <v>4662.55</v>
      </c>
      <c r="V366">
        <f t="shared" si="138"/>
        <v>4657.6091566666673</v>
      </c>
      <c r="W366">
        <f t="shared" si="138"/>
        <v>4660.1099899999999</v>
      </c>
      <c r="X366">
        <f t="shared" si="139"/>
        <v>4659.1694699999998</v>
      </c>
      <c r="Y366">
        <f t="shared" si="139"/>
        <v>4658.8837100000001</v>
      </c>
      <c r="Z366">
        <f t="shared" si="140"/>
        <v>4665.5988566666665</v>
      </c>
      <c r="AA366">
        <f t="shared" si="141"/>
        <v>4662.8626599999998</v>
      </c>
      <c r="AB366">
        <f t="shared" si="142"/>
        <v>4649.7133766666666</v>
      </c>
      <c r="AC366">
        <f t="shared" si="143"/>
        <v>4657.1799899999996</v>
      </c>
      <c r="AF366">
        <f t="shared" si="148"/>
        <v>1775499600</v>
      </c>
      <c r="AG366" t="str">
        <f t="shared" si="149"/>
        <v>XAUUSD</v>
      </c>
      <c r="AH366" t="str">
        <f t="shared" si="150"/>
        <v>M5</v>
      </c>
      <c r="AI366" s="19">
        <f t="shared" si="144"/>
        <v>4662.55</v>
      </c>
      <c r="AJ366" s="19">
        <f t="shared" si="145"/>
        <v>4657.6091566666673</v>
      </c>
      <c r="AK366" s="19">
        <f t="shared" si="146"/>
        <v>4660.1099899999999</v>
      </c>
      <c r="AL366" s="19">
        <f t="shared" si="151"/>
        <v>-2.5008333333325936</v>
      </c>
      <c r="AM366" s="28" t="str">
        <f t="shared" si="147"/>
        <v>Bearish</v>
      </c>
      <c r="AN366" s="28" t="str">
        <f t="shared" si="152"/>
        <v>Bearish</v>
      </c>
      <c r="AO366">
        <f>IF(Z366&lt;&gt;"",Z366,"")</f>
        <v>4665.5988566666665</v>
      </c>
      <c r="AP366">
        <f>IF(AB366&lt;&gt;"",AB366,"")</f>
        <v>4649.7133766666666</v>
      </c>
      <c r="AQ366">
        <f t="shared" si="156"/>
        <v>5</v>
      </c>
      <c r="AR366" s="16">
        <f>IF(SLOPE($AO$350:$AO$361,$AQ$350:$AQ$361)&gt;0,MIN(3,ABS(SLOPE($AO$350:$AO$361,$AQ$350:$AQ$361))),IF(SLOPE($AO$350:$AO$361,$AQ$350:$AQ$361)&lt;-0.5,-0.5,0))</f>
        <v>0</v>
      </c>
      <c r="AS366" s="16">
        <f>IF(SLOPE($AP$350:$AP$361,$AQ$350:$AQ$361)&lt;0,MAX(-3,-ABS(SLOPE($AP$350:$AP$361,$AQ$350:$AQ$361))),IF(SLOPE($AP$350:$AP$361,$AQ$350:$AQ$361)&gt;0.5,0.5,0))</f>
        <v>-4.7137499999970481E-2</v>
      </c>
      <c r="AT366" s="22">
        <f>($AO$362+(AR366*(AQ366-1)))</f>
        <v>4666.1510900000003</v>
      </c>
      <c r="AU366" s="22">
        <f>($AP$362+(AS366*(AQ366-1)))</f>
        <v>4649.6862700000001</v>
      </c>
      <c r="AV366" s="18">
        <f>IF(AR366&gt;0,AT366+AR366,AT366)</f>
        <v>4666.1510900000003</v>
      </c>
      <c r="AW366" s="18">
        <f>IF(AS366&lt;0,AU366+AS366,AU366)</f>
        <v>4649.6391325000004</v>
      </c>
      <c r="AY366">
        <f t="shared" si="157"/>
        <v>0.55223333333378832</v>
      </c>
      <c r="AZ366">
        <f t="shared" si="158"/>
        <v>-7.424416666617617E-2</v>
      </c>
      <c r="BB366" s="19">
        <f t="shared" si="153"/>
        <v>1775499600</v>
      </c>
      <c r="BC366" s="19" t="str">
        <f t="shared" si="154"/>
        <v>XAUUSD</v>
      </c>
      <c r="BD366" s="19" t="str">
        <f t="shared" si="155"/>
        <v>M5</v>
      </c>
      <c r="BE366">
        <f>V366</f>
        <v>4657.6091566666673</v>
      </c>
      <c r="BF366">
        <f>W366</f>
        <v>4660.1099899999999</v>
      </c>
      <c r="BG366">
        <f>X366</f>
        <v>4659.1694699999998</v>
      </c>
      <c r="BH366">
        <f>Y366</f>
        <v>4658.8837100000001</v>
      </c>
      <c r="BI366">
        <f t="shared" si="159"/>
        <v>4666.1510900000003</v>
      </c>
      <c r="BJ366">
        <f t="shared" si="160"/>
        <v>4649.6391325000004</v>
      </c>
    </row>
    <row r="367" spans="1:62" x14ac:dyDescent="0.55000000000000004">
      <c r="A367">
        <f>ALGLIB_SSA_XAUUSD!J367</f>
        <v>1775499900</v>
      </c>
      <c r="B367" t="str">
        <f>_xlfn.XLOOKUP($A367,ALGLIB_SSA_XAUUSD!$A$2:$A$1001,ALGLIB_SSA_XAUUSD!$B$2:$B$1001,"",0)</f>
        <v/>
      </c>
      <c r="C367" t="str">
        <f>_xlfn.XLOOKUP($A367,ALGLIB_SSA_XAUUSD!$A$2:$A$1001,ALGLIB_SSA_XAUUSD!$C$2:$C$1001,"",0)</f>
        <v/>
      </c>
      <c r="D367" s="1">
        <f>D362+(D374-D362)*5/12</f>
        <v>4657.2041666666673</v>
      </c>
      <c r="E367" s="1">
        <f>E362+(E374-E362)*5/12</f>
        <v>4657.4970483333336</v>
      </c>
      <c r="F367" s="1">
        <f>F362+(F374-F362)*5/12</f>
        <v>4659.9401049999997</v>
      </c>
      <c r="G367" s="1">
        <f>G362+(G374-G362)*5/12</f>
        <v>4665.4607983333335</v>
      </c>
      <c r="H367" s="1">
        <f>H362+(H374-H362)*5/12</f>
        <v>4649.673015833333</v>
      </c>
      <c r="I367" t="str">
        <f>_xlfn.XLOOKUP($A367,ALGLIB_SSA_XAUUSD!$J$2:$J$1001,ALGLIB_SSA_XAUUSD!$K$2:$K$1001,"",0)</f>
        <v>XAUUSD</v>
      </c>
      <c r="J367" t="str">
        <f>_xlfn.XLOOKUP($A367,ALGLIB_SSA_XAUUSD!$J$2:$J$1001,ALGLIB_SSA_XAUUSD!$L$2:$L$1001,"",0)</f>
        <v>M5</v>
      </c>
      <c r="K367">
        <f>_xlfn.XLOOKUP($A367,ALGLIB_SSA_XAUUSD!$J$2:$J$1001,ALGLIB_SSA_XAUUSD!$M$2:$M$1001,"",0)</f>
        <v>4660.3599999999997</v>
      </c>
      <c r="L367">
        <f>_xlfn.XLOOKUP($A367,ALGLIB_SSA_XAUUSD!$J$2:$J$1001,ALGLIB_SSA_XAUUSD!$N$2:$N$1001,"",0)</f>
        <v>4658.4362899999996</v>
      </c>
      <c r="M367">
        <f>_xlfn.XLOOKUP($A367,ALGLIB_SSA_XAUUSD!$J$2:$J$1001,ALGLIB_SSA_XAUUSD!$O$2:$O$1001,"",0)</f>
        <v>4658.66</v>
      </c>
      <c r="N367">
        <f>_xlfn.XLOOKUP($A367,ALGLIB_SSA_XAUUSD!$J$2:$J$1001,ALGLIB_SSA_XAUUSD!$P$2:$P$1001,"",0)</f>
        <v>4662.3530199999996</v>
      </c>
      <c r="O367">
        <f>_xlfn.XLOOKUP($A367,ALGLIB_SSA_XAUUSD!$J$2:$J$1001,ALGLIB_SSA_XAUUSD!$Q$2:$Q$1001,"",0)</f>
        <v>4656.7460199999996</v>
      </c>
      <c r="R367">
        <f t="shared" si="136"/>
        <v>1775499900</v>
      </c>
      <c r="S367" t="str">
        <f t="shared" si="137"/>
        <v>XAUUSD</v>
      </c>
      <c r="T367" t="str">
        <f t="shared" si="137"/>
        <v>M5</v>
      </c>
      <c r="U367">
        <f t="shared" si="137"/>
        <v>4660.3599999999997</v>
      </c>
      <c r="V367">
        <f t="shared" si="138"/>
        <v>4657.4970483333336</v>
      </c>
      <c r="W367">
        <f t="shared" si="138"/>
        <v>4659.9401049999997</v>
      </c>
      <c r="X367">
        <f t="shared" si="139"/>
        <v>4658.4362899999996</v>
      </c>
      <c r="Y367">
        <f t="shared" si="139"/>
        <v>4658.66</v>
      </c>
      <c r="Z367">
        <f t="shared" si="140"/>
        <v>4665.4607983333335</v>
      </c>
      <c r="AA367">
        <f t="shared" si="141"/>
        <v>4662.3530199999996</v>
      </c>
      <c r="AB367">
        <f t="shared" si="142"/>
        <v>4649.673015833333</v>
      </c>
      <c r="AC367">
        <f t="shared" si="143"/>
        <v>4656.7460199999996</v>
      </c>
      <c r="AF367">
        <f t="shared" si="148"/>
        <v>1775499900</v>
      </c>
      <c r="AG367" t="str">
        <f t="shared" si="149"/>
        <v>XAUUSD</v>
      </c>
      <c r="AH367" t="str">
        <f t="shared" si="150"/>
        <v>M5</v>
      </c>
      <c r="AI367" s="19">
        <f t="shared" si="144"/>
        <v>4660.3599999999997</v>
      </c>
      <c r="AJ367" s="19">
        <f t="shared" si="145"/>
        <v>4657.4970483333336</v>
      </c>
      <c r="AK367" s="19">
        <f t="shared" si="146"/>
        <v>4659.9401049999997</v>
      </c>
      <c r="AL367" s="19">
        <f t="shared" si="151"/>
        <v>-2.4430566666660525</v>
      </c>
      <c r="AM367" s="28" t="str">
        <f t="shared" si="147"/>
        <v>Bearish</v>
      </c>
      <c r="AN367" s="28" t="str">
        <f t="shared" si="152"/>
        <v>Bearish</v>
      </c>
      <c r="AO367">
        <f>IF(Z367&lt;&gt;"",Z367,"")</f>
        <v>4665.4607983333335</v>
      </c>
      <c r="AP367">
        <f>IF(AB367&lt;&gt;"",AB367,"")</f>
        <v>4649.673015833333</v>
      </c>
      <c r="AQ367">
        <f t="shared" si="156"/>
        <v>6</v>
      </c>
      <c r="AR367" s="16">
        <f>IF(SLOPE($AO$350:$AO$361,$AQ$350:$AQ$361)&gt;0,MIN(3,ABS(SLOPE($AO$350:$AO$361,$AQ$350:$AQ$361))),IF(SLOPE($AO$350:$AO$361,$AQ$350:$AQ$361)&lt;-0.5,-0.5,0))</f>
        <v>0</v>
      </c>
      <c r="AS367" s="16">
        <f>IF(SLOPE($AP$350:$AP$361,$AQ$350:$AQ$361)&lt;0,MAX(-3,-ABS(SLOPE($AP$350:$AP$361,$AQ$350:$AQ$361))),IF(SLOPE($AP$350:$AP$361,$AQ$350:$AQ$361)&gt;0.5,0.5,0))</f>
        <v>-4.7137499999970481E-2</v>
      </c>
      <c r="AT367" s="22">
        <f>($AO$362+(AR367*(AQ367-1)))</f>
        <v>4666.1510900000003</v>
      </c>
      <c r="AU367" s="22">
        <f>($AP$362+(AS367*(AQ367-1)))</f>
        <v>4649.6391325000004</v>
      </c>
      <c r="AV367" s="18">
        <f>IF(AR367&gt;0,AT367+AR367,AT367)</f>
        <v>4666.1510900000003</v>
      </c>
      <c r="AW367" s="18">
        <f>IF(AS367&lt;0,AU367+AS367,AU367)</f>
        <v>4649.5919950000007</v>
      </c>
      <c r="AY367">
        <f t="shared" si="157"/>
        <v>0.69029166666678066</v>
      </c>
      <c r="AZ367">
        <f t="shared" si="158"/>
        <v>-8.1020833332331677E-2</v>
      </c>
      <c r="BB367" s="19">
        <f t="shared" si="153"/>
        <v>1775499900</v>
      </c>
      <c r="BC367" s="19" t="str">
        <f t="shared" si="154"/>
        <v>XAUUSD</v>
      </c>
      <c r="BD367" s="19" t="str">
        <f t="shared" si="155"/>
        <v>M5</v>
      </c>
      <c r="BE367">
        <f>V367</f>
        <v>4657.4970483333336</v>
      </c>
      <c r="BF367">
        <f>W367</f>
        <v>4659.9401049999997</v>
      </c>
      <c r="BG367">
        <f>X367</f>
        <v>4658.4362899999996</v>
      </c>
      <c r="BH367">
        <f>Y367</f>
        <v>4658.66</v>
      </c>
      <c r="BI367">
        <f t="shared" si="159"/>
        <v>4666.1510900000003</v>
      </c>
      <c r="BJ367">
        <f t="shared" si="160"/>
        <v>4649.5919950000007</v>
      </c>
    </row>
    <row r="368" spans="1:62" x14ac:dyDescent="0.55000000000000004">
      <c r="A368">
        <f>ALGLIB_SSA_XAUUSD!J368</f>
        <v>1775500200</v>
      </c>
      <c r="B368" t="str">
        <f>_xlfn.XLOOKUP($A368,ALGLIB_SSA_XAUUSD!$A$2:$A$1001,ALGLIB_SSA_XAUUSD!$B$2:$B$1001,"",0)</f>
        <v/>
      </c>
      <c r="C368" t="str">
        <f>_xlfn.XLOOKUP($A368,ALGLIB_SSA_XAUUSD!$A$2:$A$1001,ALGLIB_SSA_XAUUSD!$C$2:$C$1001,"",0)</f>
        <v/>
      </c>
      <c r="D368" s="1">
        <f>D362+(D374-D362)*6/12</f>
        <v>4656.9750000000004</v>
      </c>
      <c r="E368" s="1">
        <f>E362+(E374-E362)*6/12</f>
        <v>4657.3849399999999</v>
      </c>
      <c r="F368" s="1">
        <f>F362+(F374-F362)*6/12</f>
        <v>4659.7702200000003</v>
      </c>
      <c r="G368" s="1">
        <f>G362+(G374-G362)*6/12</f>
        <v>4665.3227399999996</v>
      </c>
      <c r="H368" s="1">
        <f>H362+(H374-H362)*6/12</f>
        <v>4649.6326549999994</v>
      </c>
      <c r="I368" t="str">
        <f>_xlfn.XLOOKUP($A368,ALGLIB_SSA_XAUUSD!$J$2:$J$1001,ALGLIB_SSA_XAUUSD!$K$2:$K$1001,"",0)</f>
        <v>XAUUSD</v>
      </c>
      <c r="J368" t="str">
        <f>_xlfn.XLOOKUP($A368,ALGLIB_SSA_XAUUSD!$J$2:$J$1001,ALGLIB_SSA_XAUUSD!$L$2:$L$1001,"",0)</f>
        <v>M5</v>
      </c>
      <c r="K368">
        <f>_xlfn.XLOOKUP($A368,ALGLIB_SSA_XAUUSD!$J$2:$J$1001,ALGLIB_SSA_XAUUSD!$M$2:$M$1001,"",0)</f>
        <v>4659.16</v>
      </c>
      <c r="L368">
        <f>_xlfn.XLOOKUP($A368,ALGLIB_SSA_XAUUSD!$J$2:$J$1001,ALGLIB_SSA_XAUUSD!$N$2:$N$1001,"",0)</f>
        <v>4657.2427900000002</v>
      </c>
      <c r="M368">
        <f>_xlfn.XLOOKUP($A368,ALGLIB_SSA_XAUUSD!$J$2:$J$1001,ALGLIB_SSA_XAUUSD!$O$2:$O$1001,"",0)</f>
        <v>4657.9513900000002</v>
      </c>
      <c r="N368">
        <f>_xlfn.XLOOKUP($A368,ALGLIB_SSA_XAUUSD!$J$2:$J$1001,ALGLIB_SSA_XAUUSD!$P$2:$P$1001,"",0)</f>
        <v>4661.2453100000002</v>
      </c>
      <c r="O368">
        <f>_xlfn.XLOOKUP($A368,ALGLIB_SSA_XAUUSD!$J$2:$J$1001,ALGLIB_SSA_XAUUSD!$Q$2:$Q$1001,"",0)</f>
        <v>4655.6776900000004</v>
      </c>
      <c r="R368">
        <f t="shared" si="136"/>
        <v>1775500200</v>
      </c>
      <c r="S368" t="str">
        <f t="shared" si="137"/>
        <v>XAUUSD</v>
      </c>
      <c r="T368" t="str">
        <f t="shared" si="137"/>
        <v>M5</v>
      </c>
      <c r="U368">
        <f t="shared" si="137"/>
        <v>4659.16</v>
      </c>
      <c r="V368">
        <f t="shared" si="138"/>
        <v>4657.3849399999999</v>
      </c>
      <c r="W368">
        <f t="shared" si="138"/>
        <v>4659.7702200000003</v>
      </c>
      <c r="X368">
        <f t="shared" si="139"/>
        <v>4657.2427900000002</v>
      </c>
      <c r="Y368">
        <f t="shared" si="139"/>
        <v>4657.9513900000002</v>
      </c>
      <c r="Z368">
        <f t="shared" si="140"/>
        <v>4665.3227399999996</v>
      </c>
      <c r="AA368">
        <f t="shared" si="141"/>
        <v>4661.2453100000002</v>
      </c>
      <c r="AB368">
        <f t="shared" si="142"/>
        <v>4649.6326549999994</v>
      </c>
      <c r="AC368">
        <f t="shared" si="143"/>
        <v>4655.6776900000004</v>
      </c>
      <c r="AF368">
        <f t="shared" si="148"/>
        <v>1775500200</v>
      </c>
      <c r="AG368" t="str">
        <f t="shared" si="149"/>
        <v>XAUUSD</v>
      </c>
      <c r="AH368" t="str">
        <f t="shared" si="150"/>
        <v>M5</v>
      </c>
      <c r="AI368" s="19">
        <f t="shared" si="144"/>
        <v>4659.16</v>
      </c>
      <c r="AJ368" s="19">
        <f t="shared" si="145"/>
        <v>4657.3849399999999</v>
      </c>
      <c r="AK368" s="19">
        <f t="shared" si="146"/>
        <v>4659.7702200000003</v>
      </c>
      <c r="AL368" s="19">
        <f t="shared" si="151"/>
        <v>-2.3852800000004208</v>
      </c>
      <c r="AM368" s="28" t="str">
        <f t="shared" si="147"/>
        <v>Bearish</v>
      </c>
      <c r="AN368" s="28" t="str">
        <f t="shared" si="152"/>
        <v>Bearish</v>
      </c>
      <c r="AO368">
        <f>IF(Z368&lt;&gt;"",Z368,"")</f>
        <v>4665.3227399999996</v>
      </c>
      <c r="AP368">
        <f>IF(AB368&lt;&gt;"",AB368,"")</f>
        <v>4649.6326549999994</v>
      </c>
      <c r="AQ368">
        <f t="shared" si="156"/>
        <v>7</v>
      </c>
      <c r="AR368" s="16">
        <f>IF(SLOPE($AO$350:$AO$361,$AQ$350:$AQ$361)&gt;0,MIN(3,ABS(SLOPE($AO$350:$AO$361,$AQ$350:$AQ$361))),IF(SLOPE($AO$350:$AO$361,$AQ$350:$AQ$361)&lt;-0.5,-0.5,0))</f>
        <v>0</v>
      </c>
      <c r="AS368" s="16">
        <f>IF(SLOPE($AP$350:$AP$361,$AQ$350:$AQ$361)&lt;0,MAX(-3,-ABS(SLOPE($AP$350:$AP$361,$AQ$350:$AQ$361))),IF(SLOPE($AP$350:$AP$361,$AQ$350:$AQ$361)&gt;0.5,0.5,0))</f>
        <v>-4.7137499999970481E-2</v>
      </c>
      <c r="AT368" s="22">
        <f>($AO$362+(AR368*(AQ368-1)))</f>
        <v>4666.1510900000003</v>
      </c>
      <c r="AU368" s="22">
        <f>($AP$362+(AS368*(AQ368-1)))</f>
        <v>4649.5919949999998</v>
      </c>
      <c r="AV368" s="18">
        <f>IF(AR368&gt;0,AT368+AR368,AT368)</f>
        <v>4666.1510900000003</v>
      </c>
      <c r="AW368" s="18">
        <f>IF(AS368&lt;0,AU368+AS368,AU368)</f>
        <v>4649.5448575</v>
      </c>
      <c r="AY368">
        <f t="shared" si="157"/>
        <v>0.82835000000068248</v>
      </c>
      <c r="AZ368">
        <f t="shared" si="158"/>
        <v>-8.7797499999396678E-2</v>
      </c>
      <c r="BB368" s="19">
        <f t="shared" si="153"/>
        <v>1775500200</v>
      </c>
      <c r="BC368" s="19" t="str">
        <f t="shared" si="154"/>
        <v>XAUUSD</v>
      </c>
      <c r="BD368" s="19" t="str">
        <f t="shared" si="155"/>
        <v>M5</v>
      </c>
      <c r="BE368">
        <f>V368</f>
        <v>4657.3849399999999</v>
      </c>
      <c r="BF368">
        <f>W368</f>
        <v>4659.7702200000003</v>
      </c>
      <c r="BG368">
        <f>X368</f>
        <v>4657.2427900000002</v>
      </c>
      <c r="BH368">
        <f>Y368</f>
        <v>4657.9513900000002</v>
      </c>
      <c r="BI368">
        <f t="shared" si="159"/>
        <v>4666.1510900000003</v>
      </c>
      <c r="BJ368">
        <f t="shared" si="160"/>
        <v>4649.5448575</v>
      </c>
    </row>
    <row r="369" spans="1:62" x14ac:dyDescent="0.55000000000000004">
      <c r="A369">
        <f>ALGLIB_SSA_XAUUSD!J369</f>
        <v>1775500500</v>
      </c>
      <c r="B369" t="str">
        <f>_xlfn.XLOOKUP($A369,ALGLIB_SSA_XAUUSD!$A$2:$A$1001,ALGLIB_SSA_XAUUSD!$B$2:$B$1001,"",0)</f>
        <v/>
      </c>
      <c r="C369" t="str">
        <f>_xlfn.XLOOKUP($A369,ALGLIB_SSA_XAUUSD!$A$2:$A$1001,ALGLIB_SSA_XAUUSD!$C$2:$C$1001,"",0)</f>
        <v/>
      </c>
      <c r="D369" s="1">
        <f>D362+(D374-D362)*7/12</f>
        <v>4656.7458333333334</v>
      </c>
      <c r="E369" s="1">
        <f>E362+(E374-E362)*7/12</f>
        <v>4657.2728316666671</v>
      </c>
      <c r="F369" s="1">
        <f>F362+(F374-F362)*7/12</f>
        <v>4659.6003350000001</v>
      </c>
      <c r="G369" s="1">
        <f>G362+(G374-G362)*7/12</f>
        <v>4665.1846816666666</v>
      </c>
      <c r="H369" s="1">
        <f>H362+(H374-H362)*7/12</f>
        <v>4649.5922941666668</v>
      </c>
      <c r="I369" t="str">
        <f>_xlfn.XLOOKUP($A369,ALGLIB_SSA_XAUUSD!$J$2:$J$1001,ALGLIB_SSA_XAUUSD!$K$2:$K$1001,"",0)</f>
        <v>XAUUSD</v>
      </c>
      <c r="J369" t="str">
        <f>_xlfn.XLOOKUP($A369,ALGLIB_SSA_XAUUSD!$J$2:$J$1001,ALGLIB_SSA_XAUUSD!$L$2:$L$1001,"",0)</f>
        <v>M5</v>
      </c>
      <c r="K369">
        <f>_xlfn.XLOOKUP($A369,ALGLIB_SSA_XAUUSD!$J$2:$J$1001,ALGLIB_SSA_XAUUSD!$M$2:$M$1001,"",0)</f>
        <v>4649.76</v>
      </c>
      <c r="L369">
        <f>_xlfn.XLOOKUP($A369,ALGLIB_SSA_XAUUSD!$J$2:$J$1001,ALGLIB_SSA_XAUUSD!$N$2:$N$1001,"",0)</f>
        <v>4655.7980200000002</v>
      </c>
      <c r="M369">
        <f>_xlfn.XLOOKUP($A369,ALGLIB_SSA_XAUUSD!$J$2:$J$1001,ALGLIB_SSA_XAUUSD!$O$2:$O$1001,"",0)</f>
        <v>4656.8747100000001</v>
      </c>
      <c r="N369">
        <f>_xlfn.XLOOKUP($A369,ALGLIB_SSA_XAUUSD!$J$2:$J$1001,ALGLIB_SSA_XAUUSD!$P$2:$P$1001,"",0)</f>
        <v>4659.71288</v>
      </c>
      <c r="O369">
        <f>_xlfn.XLOOKUP($A369,ALGLIB_SSA_XAUUSD!$J$2:$J$1001,ALGLIB_SSA_XAUUSD!$Q$2:$Q$1001,"",0)</f>
        <v>4654.1870900000004</v>
      </c>
      <c r="R369">
        <f t="shared" si="136"/>
        <v>1775500500</v>
      </c>
      <c r="S369" t="str">
        <f t="shared" si="137"/>
        <v>XAUUSD</v>
      </c>
      <c r="T369" t="str">
        <f t="shared" si="137"/>
        <v>M5</v>
      </c>
      <c r="U369">
        <f t="shared" si="137"/>
        <v>4649.76</v>
      </c>
      <c r="V369">
        <f t="shared" si="138"/>
        <v>4657.2728316666671</v>
      </c>
      <c r="W369">
        <f t="shared" si="138"/>
        <v>4659.6003350000001</v>
      </c>
      <c r="X369">
        <f t="shared" si="139"/>
        <v>4655.7980200000002</v>
      </c>
      <c r="Y369">
        <f t="shared" si="139"/>
        <v>4656.8747100000001</v>
      </c>
      <c r="Z369">
        <f t="shared" si="140"/>
        <v>4665.1846816666666</v>
      </c>
      <c r="AA369">
        <f t="shared" si="141"/>
        <v>4659.71288</v>
      </c>
      <c r="AB369">
        <f t="shared" si="142"/>
        <v>4649.5922941666668</v>
      </c>
      <c r="AC369">
        <f t="shared" si="143"/>
        <v>4654.1870900000004</v>
      </c>
      <c r="AF369">
        <f t="shared" si="148"/>
        <v>1775500500</v>
      </c>
      <c r="AG369" t="str">
        <f t="shared" si="149"/>
        <v>XAUUSD</v>
      </c>
      <c r="AH369" t="str">
        <f t="shared" si="150"/>
        <v>M5</v>
      </c>
      <c r="AI369" s="19">
        <f t="shared" si="144"/>
        <v>4649.76</v>
      </c>
      <c r="AJ369" s="19">
        <f t="shared" si="145"/>
        <v>4657.2728316666671</v>
      </c>
      <c r="AK369" s="19">
        <f t="shared" si="146"/>
        <v>4659.6003350000001</v>
      </c>
      <c r="AL369" s="19">
        <f t="shared" si="151"/>
        <v>-2.3275033333329702</v>
      </c>
      <c r="AM369" s="28" t="str">
        <f t="shared" si="147"/>
        <v>Bearish</v>
      </c>
      <c r="AN369" s="28" t="str">
        <f t="shared" si="152"/>
        <v>Bearish</v>
      </c>
      <c r="AO369">
        <f>IF(Z369&lt;&gt;"",Z369,"")</f>
        <v>4665.1846816666666</v>
      </c>
      <c r="AP369">
        <f>IF(AB369&lt;&gt;"",AB369,"")</f>
        <v>4649.5922941666668</v>
      </c>
      <c r="AQ369">
        <f t="shared" si="156"/>
        <v>8</v>
      </c>
      <c r="AR369" s="16">
        <f>IF(SLOPE($AO$350:$AO$361,$AQ$350:$AQ$361)&gt;0,MIN(3,ABS(SLOPE($AO$350:$AO$361,$AQ$350:$AQ$361))),IF(SLOPE($AO$350:$AO$361,$AQ$350:$AQ$361)&lt;-0.5,-0.5,0))</f>
        <v>0</v>
      </c>
      <c r="AS369" s="16">
        <f>IF(SLOPE($AP$350:$AP$361,$AQ$350:$AQ$361)&lt;0,MAX(-3,-ABS(SLOPE($AP$350:$AP$361,$AQ$350:$AQ$361))),IF(SLOPE($AP$350:$AP$361,$AQ$350:$AQ$361)&gt;0.5,0.5,0))</f>
        <v>-4.7137499999970481E-2</v>
      </c>
      <c r="AT369" s="22">
        <f>($AO$362+(AR369*(AQ369-1)))</f>
        <v>4666.1510900000003</v>
      </c>
      <c r="AU369" s="22">
        <f>($AP$362+(AS369*(AQ369-1)))</f>
        <v>4649.5448575</v>
      </c>
      <c r="AV369" s="18">
        <f>IF(AR369&gt;0,AT369+AR369,AT369)</f>
        <v>4666.1510900000003</v>
      </c>
      <c r="AW369" s="18">
        <f>IF(AS369&lt;0,AU369+AS369,AU369)</f>
        <v>4649.4977200000003</v>
      </c>
      <c r="AY369">
        <f t="shared" si="157"/>
        <v>0.96640833333367482</v>
      </c>
      <c r="AZ369">
        <f t="shared" si="158"/>
        <v>-9.4574166666461679E-2</v>
      </c>
      <c r="BB369" s="19">
        <f t="shared" si="153"/>
        <v>1775500500</v>
      </c>
      <c r="BC369" s="19" t="str">
        <f t="shared" si="154"/>
        <v>XAUUSD</v>
      </c>
      <c r="BD369" s="19" t="str">
        <f t="shared" si="155"/>
        <v>M5</v>
      </c>
      <c r="BE369">
        <f>V369</f>
        <v>4657.2728316666671</v>
      </c>
      <c r="BF369">
        <f>W369</f>
        <v>4659.6003350000001</v>
      </c>
      <c r="BG369">
        <f>X369</f>
        <v>4655.7980200000002</v>
      </c>
      <c r="BH369">
        <f>Y369</f>
        <v>4656.8747100000001</v>
      </c>
      <c r="BI369">
        <f t="shared" si="159"/>
        <v>4666.1510900000003</v>
      </c>
      <c r="BJ369">
        <f t="shared" si="160"/>
        <v>4649.4977200000003</v>
      </c>
    </row>
    <row r="370" spans="1:62" x14ac:dyDescent="0.55000000000000004">
      <c r="A370">
        <f>ALGLIB_SSA_XAUUSD!J370</f>
        <v>1775500800</v>
      </c>
      <c r="B370" t="str">
        <f>_xlfn.XLOOKUP($A370,ALGLIB_SSA_XAUUSD!$A$2:$A$1001,ALGLIB_SSA_XAUUSD!$B$2:$B$1001,"",0)</f>
        <v/>
      </c>
      <c r="C370" t="str">
        <f>_xlfn.XLOOKUP($A370,ALGLIB_SSA_XAUUSD!$A$2:$A$1001,ALGLIB_SSA_XAUUSD!$C$2:$C$1001,"",0)</f>
        <v/>
      </c>
      <c r="D370" s="1">
        <f>D362+(D374-D362)*8/12</f>
        <v>4656.5166666666673</v>
      </c>
      <c r="E370" s="1">
        <f>E362+(E374-E362)*8/12</f>
        <v>4657.1607233333334</v>
      </c>
      <c r="F370" s="1">
        <f>F362+(F374-F362)*8/12</f>
        <v>4659.4304499999998</v>
      </c>
      <c r="G370" s="1">
        <f>G362+(G374-G362)*8/12</f>
        <v>4665.0466233333336</v>
      </c>
      <c r="H370" s="1">
        <f>H362+(H374-H362)*8/12</f>
        <v>4649.5519333333332</v>
      </c>
      <c r="I370" t="str">
        <f>_xlfn.XLOOKUP($A370,ALGLIB_SSA_XAUUSD!$J$2:$J$1001,ALGLIB_SSA_XAUUSD!$K$2:$K$1001,"",0)</f>
        <v>XAUUSD</v>
      </c>
      <c r="J370" t="str">
        <f>_xlfn.XLOOKUP($A370,ALGLIB_SSA_XAUUSD!$J$2:$J$1001,ALGLIB_SSA_XAUUSD!$L$2:$L$1001,"",0)</f>
        <v>M5</v>
      </c>
      <c r="K370">
        <f>_xlfn.XLOOKUP($A370,ALGLIB_SSA_XAUUSD!$J$2:$J$1001,ALGLIB_SSA_XAUUSD!$M$2:$M$1001,"",0)</f>
        <v>4650.55</v>
      </c>
      <c r="L370">
        <f>_xlfn.XLOOKUP($A370,ALGLIB_SSA_XAUUSD!$J$2:$J$1001,ALGLIB_SSA_XAUUSD!$N$2:$N$1001,"",0)</f>
        <v>4654.5413500000004</v>
      </c>
      <c r="M370">
        <f>_xlfn.XLOOKUP($A370,ALGLIB_SSA_XAUUSD!$J$2:$J$1001,ALGLIB_SSA_XAUUSD!$O$2:$O$1001,"",0)</f>
        <v>4655.7080299999998</v>
      </c>
      <c r="N370">
        <f>_xlfn.XLOOKUP($A370,ALGLIB_SSA_XAUUSD!$J$2:$J$1001,ALGLIB_SSA_XAUUSD!$P$2:$P$1001,"",0)</f>
        <v>4658.0696900000003</v>
      </c>
      <c r="O370">
        <f>_xlfn.XLOOKUP($A370,ALGLIB_SSA_XAUUSD!$J$2:$J$1001,ALGLIB_SSA_XAUUSD!$Q$2:$Q$1001,"",0)</f>
        <v>4652.6658399999997</v>
      </c>
      <c r="R370">
        <f t="shared" si="136"/>
        <v>1775500800</v>
      </c>
      <c r="S370" t="str">
        <f t="shared" si="137"/>
        <v>XAUUSD</v>
      </c>
      <c r="T370" t="str">
        <f t="shared" si="137"/>
        <v>M5</v>
      </c>
      <c r="U370">
        <f t="shared" si="137"/>
        <v>4650.55</v>
      </c>
      <c r="V370">
        <f t="shared" si="138"/>
        <v>4657.1607233333334</v>
      </c>
      <c r="W370">
        <f t="shared" si="138"/>
        <v>4659.4304499999998</v>
      </c>
      <c r="X370">
        <f t="shared" si="139"/>
        <v>4654.5413500000004</v>
      </c>
      <c r="Y370">
        <f t="shared" si="139"/>
        <v>4655.7080299999998</v>
      </c>
      <c r="Z370">
        <f t="shared" si="140"/>
        <v>4665.0466233333336</v>
      </c>
      <c r="AA370">
        <f t="shared" si="141"/>
        <v>4658.0696900000003</v>
      </c>
      <c r="AB370">
        <f t="shared" si="142"/>
        <v>4649.5519333333332</v>
      </c>
      <c r="AC370">
        <f t="shared" si="143"/>
        <v>4652.6658399999997</v>
      </c>
      <c r="AF370">
        <f t="shared" si="148"/>
        <v>1775500800</v>
      </c>
      <c r="AG370" t="str">
        <f t="shared" si="149"/>
        <v>XAUUSD</v>
      </c>
      <c r="AH370" t="str">
        <f t="shared" si="150"/>
        <v>M5</v>
      </c>
      <c r="AI370" s="19">
        <f t="shared" si="144"/>
        <v>4650.55</v>
      </c>
      <c r="AJ370" s="19">
        <f t="shared" si="145"/>
        <v>4657.1607233333334</v>
      </c>
      <c r="AK370" s="19">
        <f t="shared" si="146"/>
        <v>4659.4304499999998</v>
      </c>
      <c r="AL370" s="19">
        <f t="shared" si="151"/>
        <v>-2.2697266666664291</v>
      </c>
      <c r="AM370" s="28" t="str">
        <f t="shared" si="147"/>
        <v>Bearish</v>
      </c>
      <c r="AN370" s="28" t="str">
        <f t="shared" si="152"/>
        <v>Bearish</v>
      </c>
      <c r="AO370">
        <f>IF(Z370&lt;&gt;"",Z370,"")</f>
        <v>4665.0466233333336</v>
      </c>
      <c r="AP370">
        <f>IF(AB370&lt;&gt;"",AB370,"")</f>
        <v>4649.5519333333332</v>
      </c>
      <c r="AQ370">
        <f t="shared" si="156"/>
        <v>9</v>
      </c>
      <c r="AR370" s="16">
        <f>IF(SLOPE($AO$350:$AO$361,$AQ$350:$AQ$361)&gt;0,MIN(3,ABS(SLOPE($AO$350:$AO$361,$AQ$350:$AQ$361))),IF(SLOPE($AO$350:$AO$361,$AQ$350:$AQ$361)&lt;-0.5,-0.5,0))</f>
        <v>0</v>
      </c>
      <c r="AS370" s="16">
        <f>IF(SLOPE($AP$350:$AP$361,$AQ$350:$AQ$361)&lt;0,MAX(-3,-ABS(SLOPE($AP$350:$AP$361,$AQ$350:$AQ$361))),IF(SLOPE($AP$350:$AP$361,$AQ$350:$AQ$361)&gt;0.5,0.5,0))</f>
        <v>-4.7137499999970481E-2</v>
      </c>
      <c r="AT370" s="22">
        <f>($AO$362+(AR370*(AQ370-1)))</f>
        <v>4666.1510900000003</v>
      </c>
      <c r="AU370" s="22">
        <f>($AP$362+(AS370*(AQ370-1)))</f>
        <v>4649.4977200000003</v>
      </c>
      <c r="AV370" s="18">
        <f>IF(AR370&gt;0,AT370+AR370,AT370)</f>
        <v>4666.1510900000003</v>
      </c>
      <c r="AW370" s="18">
        <f>IF(AS370&lt;0,AU370+AS370,AU370)</f>
        <v>4649.4505825000006</v>
      </c>
      <c r="AY370">
        <f t="shared" si="157"/>
        <v>1.1044666666666672</v>
      </c>
      <c r="AZ370">
        <f t="shared" si="158"/>
        <v>-0.10135083333261719</v>
      </c>
      <c r="BB370" s="19">
        <f t="shared" si="153"/>
        <v>1775500800</v>
      </c>
      <c r="BC370" s="19" t="str">
        <f t="shared" si="154"/>
        <v>XAUUSD</v>
      </c>
      <c r="BD370" s="19" t="str">
        <f t="shared" si="155"/>
        <v>M5</v>
      </c>
      <c r="BE370">
        <f>V370</f>
        <v>4657.1607233333334</v>
      </c>
      <c r="BF370">
        <f>W370</f>
        <v>4659.4304499999998</v>
      </c>
      <c r="BG370">
        <f>X370</f>
        <v>4654.5413500000004</v>
      </c>
      <c r="BH370">
        <f>Y370</f>
        <v>4655.7080299999998</v>
      </c>
      <c r="BI370">
        <f t="shared" si="159"/>
        <v>4666.1510900000003</v>
      </c>
      <c r="BJ370">
        <f t="shared" si="160"/>
        <v>4649.4505825000006</v>
      </c>
    </row>
    <row r="371" spans="1:62" x14ac:dyDescent="0.55000000000000004">
      <c r="A371">
        <f>ALGLIB_SSA_XAUUSD!J371</f>
        <v>1775501100</v>
      </c>
      <c r="B371" t="str">
        <f>_xlfn.XLOOKUP($A371,ALGLIB_SSA_XAUUSD!$A$2:$A$1001,ALGLIB_SSA_XAUUSD!$B$2:$B$1001,"",0)</f>
        <v/>
      </c>
      <c r="C371" t="str">
        <f>_xlfn.XLOOKUP($A371,ALGLIB_SSA_XAUUSD!$A$2:$A$1001,ALGLIB_SSA_XAUUSD!$C$2:$C$1001,"",0)</f>
        <v/>
      </c>
      <c r="D371" s="1">
        <f>D362+(D374-D362)*9/12</f>
        <v>4656.2875000000004</v>
      </c>
      <c r="E371" s="1">
        <f>E362+(E374-E362)*9/12</f>
        <v>4657.0486150000006</v>
      </c>
      <c r="F371" s="1">
        <f>F362+(F374-F362)*9/12</f>
        <v>4659.2605649999996</v>
      </c>
      <c r="G371" s="1">
        <f>G362+(G374-G362)*9/12</f>
        <v>4664.9085649999997</v>
      </c>
      <c r="H371" s="1">
        <f>H362+(H374-H362)*9/12</f>
        <v>4649.5115724999996</v>
      </c>
      <c r="I371" t="str">
        <f>_xlfn.XLOOKUP($A371,ALGLIB_SSA_XAUUSD!$J$2:$J$1001,ALGLIB_SSA_XAUUSD!$K$2:$K$1001,"",0)</f>
        <v>XAUUSD</v>
      </c>
      <c r="J371" t="str">
        <f>_xlfn.XLOOKUP($A371,ALGLIB_SSA_XAUUSD!$J$2:$J$1001,ALGLIB_SSA_XAUUSD!$L$2:$L$1001,"",0)</f>
        <v>M5</v>
      </c>
      <c r="K371">
        <f>_xlfn.XLOOKUP($A371,ALGLIB_SSA_XAUUSD!$J$2:$J$1001,ALGLIB_SSA_XAUUSD!$M$2:$M$1001,"",0)</f>
        <v>4650.84</v>
      </c>
      <c r="L371">
        <f>_xlfn.XLOOKUP($A371,ALGLIB_SSA_XAUUSD!$J$2:$J$1001,ALGLIB_SSA_XAUUSD!$N$2:$N$1001,"",0)</f>
        <v>4653.5935099999997</v>
      </c>
      <c r="M371">
        <f>_xlfn.XLOOKUP($A371,ALGLIB_SSA_XAUUSD!$J$2:$J$1001,ALGLIB_SSA_XAUUSD!$O$2:$O$1001,"",0)</f>
        <v>4654.6507700000002</v>
      </c>
      <c r="N371">
        <f>_xlfn.XLOOKUP($A371,ALGLIB_SSA_XAUUSD!$J$2:$J$1001,ALGLIB_SSA_XAUUSD!$P$2:$P$1001,"",0)</f>
        <v>4656.7276899999997</v>
      </c>
      <c r="O371">
        <f>_xlfn.XLOOKUP($A371,ALGLIB_SSA_XAUUSD!$J$2:$J$1001,ALGLIB_SSA_XAUUSD!$Q$2:$Q$1001,"",0)</f>
        <v>4651.3221199999998</v>
      </c>
      <c r="R371">
        <f t="shared" si="136"/>
        <v>1775501100</v>
      </c>
      <c r="S371" t="str">
        <f t="shared" si="137"/>
        <v>XAUUSD</v>
      </c>
      <c r="T371" t="str">
        <f t="shared" si="137"/>
        <v>M5</v>
      </c>
      <c r="U371">
        <f t="shared" si="137"/>
        <v>4650.84</v>
      </c>
      <c r="V371">
        <f t="shared" si="138"/>
        <v>4657.0486150000006</v>
      </c>
      <c r="W371">
        <f t="shared" si="138"/>
        <v>4659.2605649999996</v>
      </c>
      <c r="X371">
        <f t="shared" si="139"/>
        <v>4653.5935099999997</v>
      </c>
      <c r="Y371">
        <f t="shared" si="139"/>
        <v>4654.6507700000002</v>
      </c>
      <c r="Z371">
        <f t="shared" si="140"/>
        <v>4664.9085649999997</v>
      </c>
      <c r="AA371">
        <f t="shared" si="141"/>
        <v>4656.7276899999997</v>
      </c>
      <c r="AB371">
        <f t="shared" si="142"/>
        <v>4649.5115724999996</v>
      </c>
      <c r="AC371">
        <f t="shared" si="143"/>
        <v>4651.3221199999998</v>
      </c>
      <c r="AF371">
        <f t="shared" si="148"/>
        <v>1775501100</v>
      </c>
      <c r="AG371" t="str">
        <f t="shared" si="149"/>
        <v>XAUUSD</v>
      </c>
      <c r="AH371" t="str">
        <f t="shared" si="150"/>
        <v>M5</v>
      </c>
      <c r="AI371" s="19">
        <f t="shared" si="144"/>
        <v>4650.84</v>
      </c>
      <c r="AJ371" s="19">
        <f t="shared" si="145"/>
        <v>4657.0486150000006</v>
      </c>
      <c r="AK371" s="19">
        <f t="shared" si="146"/>
        <v>4659.2605649999996</v>
      </c>
      <c r="AL371" s="19">
        <f t="shared" si="151"/>
        <v>-2.2119499999989785</v>
      </c>
      <c r="AM371" s="28" t="str">
        <f t="shared" si="147"/>
        <v>Bearish</v>
      </c>
      <c r="AN371" s="28" t="str">
        <f t="shared" si="152"/>
        <v>Bearish</v>
      </c>
      <c r="AO371">
        <f>IF(Z371&lt;&gt;"",Z371,"")</f>
        <v>4664.9085649999997</v>
      </c>
      <c r="AP371">
        <f>IF(AB371&lt;&gt;"",AB371,"")</f>
        <v>4649.5115724999996</v>
      </c>
      <c r="AQ371">
        <f t="shared" si="156"/>
        <v>10</v>
      </c>
      <c r="AR371" s="16">
        <f>IF(SLOPE($AO$350:$AO$361,$AQ$350:$AQ$361)&gt;0,MIN(3,ABS(SLOPE($AO$350:$AO$361,$AQ$350:$AQ$361))),IF(SLOPE($AO$350:$AO$361,$AQ$350:$AQ$361)&lt;-0.5,-0.5,0))</f>
        <v>0</v>
      </c>
      <c r="AS371" s="16">
        <f>IF(SLOPE($AP$350:$AP$361,$AQ$350:$AQ$361)&lt;0,MAX(-3,-ABS(SLOPE($AP$350:$AP$361,$AQ$350:$AQ$361))),IF(SLOPE($AP$350:$AP$361,$AQ$350:$AQ$361)&gt;0.5,0.5,0))</f>
        <v>-4.7137499999970481E-2</v>
      </c>
      <c r="AT371" s="22">
        <f>($AO$362+(AR371*(AQ371-1)))</f>
        <v>4666.1510900000003</v>
      </c>
      <c r="AU371" s="22">
        <f>($AP$362+(AS371*(AQ371-1)))</f>
        <v>4649.4505825000006</v>
      </c>
      <c r="AV371" s="18">
        <f>IF(AR371&gt;0,AT371+AR371,AT371)</f>
        <v>4666.1510900000003</v>
      </c>
      <c r="AW371" s="18">
        <f>IF(AS371&lt;0,AU371+AS371,AU371)</f>
        <v>4649.4034450000008</v>
      </c>
      <c r="AY371">
        <f t="shared" si="157"/>
        <v>1.242525000000569</v>
      </c>
      <c r="AZ371">
        <f t="shared" si="158"/>
        <v>-0.10812749999877269</v>
      </c>
      <c r="BB371" s="19">
        <f t="shared" si="153"/>
        <v>1775501100</v>
      </c>
      <c r="BC371" s="19" t="str">
        <f t="shared" si="154"/>
        <v>XAUUSD</v>
      </c>
      <c r="BD371" s="19" t="str">
        <f t="shared" si="155"/>
        <v>M5</v>
      </c>
      <c r="BE371">
        <f>V371</f>
        <v>4657.0486150000006</v>
      </c>
      <c r="BF371">
        <f>W371</f>
        <v>4659.2605649999996</v>
      </c>
      <c r="BG371">
        <f>X371</f>
        <v>4653.5935099999997</v>
      </c>
      <c r="BH371">
        <f>Y371</f>
        <v>4654.6507700000002</v>
      </c>
      <c r="BI371">
        <f t="shared" si="159"/>
        <v>4666.1510900000003</v>
      </c>
      <c r="BJ371">
        <f t="shared" si="160"/>
        <v>4649.4034450000008</v>
      </c>
    </row>
    <row r="372" spans="1:62" x14ac:dyDescent="0.55000000000000004">
      <c r="A372">
        <f>ALGLIB_SSA_XAUUSD!J372</f>
        <v>1775501400</v>
      </c>
      <c r="B372" t="str">
        <f>_xlfn.XLOOKUP($A372,ALGLIB_SSA_XAUUSD!$A$2:$A$1001,ALGLIB_SSA_XAUUSD!$B$2:$B$1001,"",0)</f>
        <v/>
      </c>
      <c r="C372" t="str">
        <f>_xlfn.XLOOKUP($A372,ALGLIB_SSA_XAUUSD!$A$2:$A$1001,ALGLIB_SSA_XAUUSD!$C$2:$C$1001,"",0)</f>
        <v/>
      </c>
      <c r="D372" s="1">
        <f>D362+(D374-D362)*10/12</f>
        <v>4656.0583333333334</v>
      </c>
      <c r="E372" s="1">
        <f>E362+(E374-E362)*10/12</f>
        <v>4656.9365066666669</v>
      </c>
      <c r="F372" s="1">
        <f>F362+(F374-F362)*10/12</f>
        <v>4659.0906799999993</v>
      </c>
      <c r="G372" s="1">
        <f>G362+(G374-G362)*10/12</f>
        <v>4664.7705066666667</v>
      </c>
      <c r="H372" s="1">
        <f>H362+(H374-H362)*10/12</f>
        <v>4649.4712116666669</v>
      </c>
      <c r="I372" t="str">
        <f>_xlfn.XLOOKUP($A372,ALGLIB_SSA_XAUUSD!$J$2:$J$1001,ALGLIB_SSA_XAUUSD!$K$2:$K$1001,"",0)</f>
        <v>XAUUSD</v>
      </c>
      <c r="J372" t="str">
        <f>_xlfn.XLOOKUP($A372,ALGLIB_SSA_XAUUSD!$J$2:$J$1001,ALGLIB_SSA_XAUUSD!$L$2:$L$1001,"",0)</f>
        <v>M5</v>
      </c>
      <c r="K372">
        <f>_xlfn.XLOOKUP($A372,ALGLIB_SSA_XAUUSD!$J$2:$J$1001,ALGLIB_SSA_XAUUSD!$M$2:$M$1001,"",0)</f>
        <v>4651.3999999999996</v>
      </c>
      <c r="L372">
        <f>_xlfn.XLOOKUP($A372,ALGLIB_SSA_XAUUSD!$J$2:$J$1001,ALGLIB_SSA_XAUUSD!$N$2:$N$1001,"",0)</f>
        <v>4652.9905500000004</v>
      </c>
      <c r="M372">
        <f>_xlfn.XLOOKUP($A372,ALGLIB_SSA_XAUUSD!$J$2:$J$1001,ALGLIB_SSA_XAUUSD!$O$2:$O$1001,"",0)</f>
        <v>4653.8206600000003</v>
      </c>
      <c r="N372">
        <f>_xlfn.XLOOKUP($A372,ALGLIB_SSA_XAUUSD!$J$2:$J$1001,ALGLIB_SSA_XAUUSD!$P$2:$P$1001,"",0)</f>
        <v>4655.8178500000004</v>
      </c>
      <c r="O372">
        <f>_xlfn.XLOOKUP($A372,ALGLIB_SSA_XAUUSD!$J$2:$J$1001,ALGLIB_SSA_XAUUSD!$Q$2:$Q$1001,"",0)</f>
        <v>4650.29097</v>
      </c>
      <c r="R372">
        <f t="shared" si="136"/>
        <v>1775501400</v>
      </c>
      <c r="S372" t="str">
        <f t="shared" si="137"/>
        <v>XAUUSD</v>
      </c>
      <c r="T372" t="str">
        <f t="shared" si="137"/>
        <v>M5</v>
      </c>
      <c r="U372">
        <f t="shared" si="137"/>
        <v>4651.3999999999996</v>
      </c>
      <c r="V372">
        <f t="shared" si="138"/>
        <v>4656.9365066666669</v>
      </c>
      <c r="W372">
        <f t="shared" si="138"/>
        <v>4659.0906799999993</v>
      </c>
      <c r="X372">
        <f t="shared" si="139"/>
        <v>4652.9905500000004</v>
      </c>
      <c r="Y372">
        <f t="shared" si="139"/>
        <v>4653.8206600000003</v>
      </c>
      <c r="Z372">
        <f t="shared" si="140"/>
        <v>4664.7705066666667</v>
      </c>
      <c r="AA372">
        <f t="shared" si="141"/>
        <v>4655.8178500000004</v>
      </c>
      <c r="AB372">
        <f t="shared" si="142"/>
        <v>4649.4712116666669</v>
      </c>
      <c r="AC372">
        <f t="shared" si="143"/>
        <v>4650.29097</v>
      </c>
      <c r="AF372">
        <f t="shared" si="148"/>
        <v>1775501400</v>
      </c>
      <c r="AG372" t="str">
        <f t="shared" si="149"/>
        <v>XAUUSD</v>
      </c>
      <c r="AH372" t="str">
        <f t="shared" si="150"/>
        <v>M5</v>
      </c>
      <c r="AI372" s="19">
        <f t="shared" si="144"/>
        <v>4651.3999999999996</v>
      </c>
      <c r="AJ372" s="19">
        <f t="shared" si="145"/>
        <v>4656.9365066666669</v>
      </c>
      <c r="AK372" s="19">
        <f t="shared" si="146"/>
        <v>4659.0906799999993</v>
      </c>
      <c r="AL372" s="19">
        <f t="shared" si="151"/>
        <v>-2.1541733333324373</v>
      </c>
      <c r="AM372" s="28" t="str">
        <f t="shared" si="147"/>
        <v>Bearish</v>
      </c>
      <c r="AN372" s="28" t="str">
        <f t="shared" si="152"/>
        <v>Bearish</v>
      </c>
      <c r="AO372">
        <f>IF(Z372&lt;&gt;"",Z372,"")</f>
        <v>4664.7705066666667</v>
      </c>
      <c r="AP372">
        <f>IF(AB372&lt;&gt;"",AB372,"")</f>
        <v>4649.4712116666669</v>
      </c>
      <c r="AQ372">
        <f t="shared" si="156"/>
        <v>11</v>
      </c>
      <c r="AR372" s="16">
        <f>IF(SLOPE($AO$350:$AO$361,$AQ$350:$AQ$361)&gt;0,MIN(3,ABS(SLOPE($AO$350:$AO$361,$AQ$350:$AQ$361))),IF(SLOPE($AO$350:$AO$361,$AQ$350:$AQ$361)&lt;-0.5,-0.5,0))</f>
        <v>0</v>
      </c>
      <c r="AS372" s="16">
        <f>IF(SLOPE($AP$350:$AP$361,$AQ$350:$AQ$361)&lt;0,MAX(-3,-ABS(SLOPE($AP$350:$AP$361,$AQ$350:$AQ$361))),IF(SLOPE($AP$350:$AP$361,$AQ$350:$AQ$361)&gt;0.5,0.5,0))</f>
        <v>-4.7137499999970481E-2</v>
      </c>
      <c r="AT372" s="22">
        <f>($AO$362+(AR372*(AQ372-1)))</f>
        <v>4666.1510900000003</v>
      </c>
      <c r="AU372" s="22">
        <f>($AP$362+(AS372*(AQ372-1)))</f>
        <v>4649.4034449999999</v>
      </c>
      <c r="AV372" s="18">
        <f>IF(AR372&gt;0,AT372+AR372,AT372)</f>
        <v>4666.1510900000003</v>
      </c>
      <c r="AW372" s="18">
        <f>IF(AS372&lt;0,AU372+AS372,AU372)</f>
        <v>4649.3563075000002</v>
      </c>
      <c r="AY372">
        <f t="shared" si="157"/>
        <v>1.3805833333335613</v>
      </c>
      <c r="AZ372">
        <f t="shared" si="158"/>
        <v>-0.11490416666674719</v>
      </c>
      <c r="BB372" s="19">
        <f t="shared" si="153"/>
        <v>1775501400</v>
      </c>
      <c r="BC372" s="19" t="str">
        <f t="shared" si="154"/>
        <v>XAUUSD</v>
      </c>
      <c r="BD372" s="19" t="str">
        <f t="shared" si="155"/>
        <v>M5</v>
      </c>
      <c r="BE372">
        <f>V372</f>
        <v>4656.9365066666669</v>
      </c>
      <c r="BF372">
        <f>W372</f>
        <v>4659.0906799999993</v>
      </c>
      <c r="BG372">
        <f>X372</f>
        <v>4652.9905500000004</v>
      </c>
      <c r="BH372">
        <f>Y372</f>
        <v>4653.8206600000003</v>
      </c>
      <c r="BI372">
        <f t="shared" si="159"/>
        <v>4666.1510900000003</v>
      </c>
      <c r="BJ372">
        <f t="shared" si="160"/>
        <v>4649.3563075000002</v>
      </c>
    </row>
    <row r="373" spans="1:62" x14ac:dyDescent="0.55000000000000004">
      <c r="A373">
        <f>ALGLIB_SSA_XAUUSD!J373</f>
        <v>1775501700</v>
      </c>
      <c r="B373" t="str">
        <f>_xlfn.XLOOKUP($A373,ALGLIB_SSA_XAUUSD!$A$2:$A$1001,ALGLIB_SSA_XAUUSD!$B$2:$B$1001,"",0)</f>
        <v/>
      </c>
      <c r="C373" t="str">
        <f>_xlfn.XLOOKUP($A373,ALGLIB_SSA_XAUUSD!$A$2:$A$1001,ALGLIB_SSA_XAUUSD!$C$2:$C$1001,"",0)</f>
        <v/>
      </c>
      <c r="D373" s="1">
        <f>D362+(D374-D362)*11/12</f>
        <v>4655.8291666666673</v>
      </c>
      <c r="E373" s="1">
        <f>E362+(E374-E362)*11/12</f>
        <v>4656.8243983333341</v>
      </c>
      <c r="F373" s="1">
        <f>F362+(F374-F362)*11/12</f>
        <v>4658.920795</v>
      </c>
      <c r="G373" s="1">
        <f>G362+(G374-G362)*11/12</f>
        <v>4664.6324483333328</v>
      </c>
      <c r="H373" s="1">
        <f>H362+(H374-H362)*11/12</f>
        <v>4649.4308508333334</v>
      </c>
      <c r="I373" t="str">
        <f>_xlfn.XLOOKUP($A373,ALGLIB_SSA_XAUUSD!$J$2:$J$1001,ALGLIB_SSA_XAUUSD!$K$2:$K$1001,"",0)</f>
        <v>XAUUSD</v>
      </c>
      <c r="J373" t="str">
        <f>_xlfn.XLOOKUP($A373,ALGLIB_SSA_XAUUSD!$J$2:$J$1001,ALGLIB_SSA_XAUUSD!$L$2:$L$1001,"",0)</f>
        <v>M5</v>
      </c>
      <c r="K373">
        <f>_xlfn.XLOOKUP($A373,ALGLIB_SSA_XAUUSD!$J$2:$J$1001,ALGLIB_SSA_XAUUSD!$M$2:$M$1001,"",0)</f>
        <v>4658.3500000000004</v>
      </c>
      <c r="L373">
        <f>_xlfn.XLOOKUP($A373,ALGLIB_SSA_XAUUSD!$J$2:$J$1001,ALGLIB_SSA_XAUUSD!$N$2:$N$1001,"",0)</f>
        <v>4652.6651300000003</v>
      </c>
      <c r="M373">
        <f>_xlfn.XLOOKUP($A373,ALGLIB_SSA_XAUUSD!$J$2:$J$1001,ALGLIB_SSA_XAUUSD!$O$2:$O$1001,"",0)</f>
        <v>4653.2428900000004</v>
      </c>
      <c r="N373">
        <f>_xlfn.XLOOKUP($A373,ALGLIB_SSA_XAUUSD!$J$2:$J$1001,ALGLIB_SSA_XAUUSD!$P$2:$P$1001,"",0)</f>
        <v>4655.3218200000001</v>
      </c>
      <c r="O373">
        <f>_xlfn.XLOOKUP($A373,ALGLIB_SSA_XAUUSD!$J$2:$J$1001,ALGLIB_SSA_XAUUSD!$Q$2:$Q$1001,"",0)</f>
        <v>4649.6294399999997</v>
      </c>
      <c r="R373">
        <f t="shared" si="136"/>
        <v>1775501700</v>
      </c>
      <c r="S373" t="str">
        <f t="shared" si="137"/>
        <v>XAUUSD</v>
      </c>
      <c r="T373" t="str">
        <f t="shared" si="137"/>
        <v>M5</v>
      </c>
      <c r="U373">
        <f t="shared" si="137"/>
        <v>4658.3500000000004</v>
      </c>
      <c r="V373">
        <f t="shared" si="138"/>
        <v>4656.8243983333341</v>
      </c>
      <c r="W373">
        <f t="shared" si="138"/>
        <v>4658.920795</v>
      </c>
      <c r="X373">
        <f t="shared" si="139"/>
        <v>4652.6651300000003</v>
      </c>
      <c r="Y373">
        <f t="shared" si="139"/>
        <v>4653.2428900000004</v>
      </c>
      <c r="Z373">
        <f t="shared" si="140"/>
        <v>4664.6324483333328</v>
      </c>
      <c r="AA373">
        <f t="shared" si="141"/>
        <v>4655.3218200000001</v>
      </c>
      <c r="AB373">
        <f t="shared" si="142"/>
        <v>4649.4308508333334</v>
      </c>
      <c r="AC373">
        <f t="shared" si="143"/>
        <v>4649.6294399999997</v>
      </c>
      <c r="AF373">
        <f t="shared" si="148"/>
        <v>1775501700</v>
      </c>
      <c r="AG373" t="str">
        <f t="shared" si="149"/>
        <v>XAUUSD</v>
      </c>
      <c r="AH373" t="str">
        <f t="shared" si="150"/>
        <v>M5</v>
      </c>
      <c r="AI373" s="19">
        <f t="shared" si="144"/>
        <v>4658.3500000000004</v>
      </c>
      <c r="AJ373" s="19">
        <f t="shared" si="145"/>
        <v>4656.8243983333341</v>
      </c>
      <c r="AK373" s="19">
        <f t="shared" si="146"/>
        <v>4658.920795</v>
      </c>
      <c r="AL373" s="19">
        <f t="shared" si="151"/>
        <v>-2.0963966666658962</v>
      </c>
      <c r="AM373" s="28" t="str">
        <f t="shared" si="147"/>
        <v>Bearish</v>
      </c>
      <c r="AN373" s="28" t="str">
        <f t="shared" si="152"/>
        <v>Bearish</v>
      </c>
      <c r="AO373">
        <f>IF(Z373&lt;&gt;"",Z373,"")</f>
        <v>4664.6324483333328</v>
      </c>
      <c r="AP373">
        <f>IF(AB373&lt;&gt;"",AB373,"")</f>
        <v>4649.4308508333334</v>
      </c>
      <c r="AQ373">
        <f t="shared" si="156"/>
        <v>12</v>
      </c>
      <c r="AR373" s="16">
        <f>IF(SLOPE($AO$350:$AO$361,$AQ$350:$AQ$361)&gt;0,MIN(3,ABS(SLOPE($AO$350:$AO$361,$AQ$350:$AQ$361))),IF(SLOPE($AO$350:$AO$361,$AQ$350:$AQ$361)&lt;-0.5,-0.5,0))</f>
        <v>0</v>
      </c>
      <c r="AS373" s="16">
        <f>IF(SLOPE($AP$350:$AP$361,$AQ$350:$AQ$361)&lt;0,MAX(-3,-ABS(SLOPE($AP$350:$AP$361,$AQ$350:$AQ$361))),IF(SLOPE($AP$350:$AP$361,$AQ$350:$AQ$361)&gt;0.5,0.5,0))</f>
        <v>-4.7137499999970481E-2</v>
      </c>
      <c r="AT373" s="22">
        <f>($AO$362+(AR373*(AQ373-1)))</f>
        <v>4666.1510900000003</v>
      </c>
      <c r="AU373" s="22">
        <f>($AP$362+(AS373*(AQ373-1)))</f>
        <v>4649.3563075000002</v>
      </c>
      <c r="AV373" s="18">
        <f>IF(AR373&gt;0,AT373+AR373,AT373)</f>
        <v>4666.1510900000003</v>
      </c>
      <c r="AW373" s="18">
        <f>IF(AS373&lt;0,AU373+AS373,AU373)</f>
        <v>4649.3091700000004</v>
      </c>
      <c r="AY373">
        <f t="shared" si="157"/>
        <v>1.5186416666674631</v>
      </c>
      <c r="AZ373">
        <f t="shared" si="158"/>
        <v>-0.12168083333290269</v>
      </c>
      <c r="BB373" s="19">
        <f t="shared" si="153"/>
        <v>1775501700</v>
      </c>
      <c r="BC373" s="19" t="str">
        <f t="shared" si="154"/>
        <v>XAUUSD</v>
      </c>
      <c r="BD373" s="19" t="str">
        <f t="shared" si="155"/>
        <v>M5</v>
      </c>
      <c r="BE373">
        <f>V373</f>
        <v>4656.8243983333341</v>
      </c>
      <c r="BF373">
        <f>W373</f>
        <v>4658.920795</v>
      </c>
      <c r="BG373">
        <f>X373</f>
        <v>4652.6651300000003</v>
      </c>
      <c r="BH373">
        <f>Y373</f>
        <v>4653.2428900000004</v>
      </c>
      <c r="BI373">
        <f t="shared" si="159"/>
        <v>4666.1510900000003</v>
      </c>
      <c r="BJ373">
        <f t="shared" si="160"/>
        <v>4649.3091700000004</v>
      </c>
    </row>
    <row r="374" spans="1:62" x14ac:dyDescent="0.55000000000000004">
      <c r="A374">
        <f>ALGLIB_SSA_XAUUSD!J374</f>
        <v>1775502000</v>
      </c>
      <c r="B374" t="str">
        <f>_xlfn.XLOOKUP($A374,ALGLIB_SSA_XAUUSD!$A$2:$A$1001,ALGLIB_SSA_XAUUSD!$B$2:$B$1001,"",0)</f>
        <v>XAUUSD</v>
      </c>
      <c r="C374" t="str">
        <f>_xlfn.XLOOKUP($A374,ALGLIB_SSA_XAUUSD!$A$2:$A$1001,ALGLIB_SSA_XAUUSD!$C$2:$C$1001,"",0)</f>
        <v>H1</v>
      </c>
      <c r="D374" s="2">
        <f>_xlfn.XLOOKUP($A374,ALGLIB_SSA_XAUUSD!$A$2:$A$1001,ALGLIB_SSA_XAUUSD!$D$2:$D$1001,"",0)</f>
        <v>4655.6000000000004</v>
      </c>
      <c r="E374" s="2">
        <f>_xlfn.XLOOKUP($A374,ALGLIB_SSA_XAUUSD!$A$2:$A$1001,ALGLIB_SSA_XAUUSD!$E$2:$E$1001,"",0)</f>
        <v>4656.7122900000004</v>
      </c>
      <c r="F374" s="2">
        <f>_xlfn.XLOOKUP($A374,ALGLIB_SSA_XAUUSD!$A$2:$A$1001,ALGLIB_SSA_XAUUSD!$F$2:$F$1001,"",0)</f>
        <v>4658.7509099999997</v>
      </c>
      <c r="G374" s="2">
        <f>_xlfn.XLOOKUP($A374,ALGLIB_SSA_XAUUSD!$A$2:$A$1001,ALGLIB_SSA_XAUUSD!$G$2:$G$1001,"",0)</f>
        <v>4664.4943899999998</v>
      </c>
      <c r="H374" s="2">
        <f>_xlfn.XLOOKUP($A374,ALGLIB_SSA_XAUUSD!$A$2:$A$1001,ALGLIB_SSA_XAUUSD!$H$2:$H$1001,"",0)</f>
        <v>4649.3904899999998</v>
      </c>
      <c r="I374" t="str">
        <f>_xlfn.XLOOKUP($A374,ALGLIB_SSA_XAUUSD!$J$2:$J$1001,ALGLIB_SSA_XAUUSD!$K$2:$K$1001,"",0)</f>
        <v>XAUUSD</v>
      </c>
      <c r="J374" t="str">
        <f>_xlfn.XLOOKUP($A374,ALGLIB_SSA_XAUUSD!$J$2:$J$1001,ALGLIB_SSA_XAUUSD!$L$2:$L$1001,"",0)</f>
        <v>M5</v>
      </c>
      <c r="K374">
        <f>_xlfn.XLOOKUP($A374,ALGLIB_SSA_XAUUSD!$J$2:$J$1001,ALGLIB_SSA_XAUUSD!$M$2:$M$1001,"",0)</f>
        <v>4658.47</v>
      </c>
      <c r="L374">
        <f>_xlfn.XLOOKUP($A374,ALGLIB_SSA_XAUUSD!$J$2:$J$1001,ALGLIB_SSA_XAUUSD!$N$2:$N$1001,"",0)</f>
        <v>4652.32287</v>
      </c>
      <c r="M374">
        <f>_xlfn.XLOOKUP($A374,ALGLIB_SSA_XAUUSD!$J$2:$J$1001,ALGLIB_SSA_XAUUSD!$O$2:$O$1001,"",0)</f>
        <v>4652.7828799999997</v>
      </c>
      <c r="N374">
        <f>_xlfn.XLOOKUP($A374,ALGLIB_SSA_XAUUSD!$J$2:$J$1001,ALGLIB_SSA_XAUUSD!$P$2:$P$1001,"",0)</f>
        <v>4654.9682700000003</v>
      </c>
      <c r="O374">
        <f>_xlfn.XLOOKUP($A374,ALGLIB_SSA_XAUUSD!$J$2:$J$1001,ALGLIB_SSA_XAUUSD!$Q$2:$Q$1001,"",0)</f>
        <v>4649.2996800000001</v>
      </c>
      <c r="R374">
        <f t="shared" si="136"/>
        <v>1775502000</v>
      </c>
      <c r="S374" t="str">
        <f t="shared" si="137"/>
        <v>XAUUSD</v>
      </c>
      <c r="T374" t="str">
        <f t="shared" si="137"/>
        <v>M5</v>
      </c>
      <c r="U374">
        <f t="shared" si="137"/>
        <v>4658.47</v>
      </c>
      <c r="V374">
        <f t="shared" si="138"/>
        <v>4656.7122900000004</v>
      </c>
      <c r="W374">
        <f t="shared" si="138"/>
        <v>4658.7509099999997</v>
      </c>
      <c r="X374">
        <f t="shared" si="139"/>
        <v>4652.32287</v>
      </c>
      <c r="Y374">
        <f t="shared" si="139"/>
        <v>4652.7828799999997</v>
      </c>
      <c r="Z374">
        <f t="shared" si="140"/>
        <v>4664.4943899999998</v>
      </c>
      <c r="AA374">
        <f t="shared" si="141"/>
        <v>4654.9682700000003</v>
      </c>
      <c r="AB374">
        <f t="shared" si="142"/>
        <v>4649.3904899999998</v>
      </c>
      <c r="AC374">
        <f t="shared" si="143"/>
        <v>4649.2996800000001</v>
      </c>
      <c r="AF374">
        <f t="shared" si="148"/>
        <v>1775502000</v>
      </c>
      <c r="AG374" t="str">
        <f t="shared" si="149"/>
        <v>XAUUSD</v>
      </c>
      <c r="AH374" t="str">
        <f t="shared" si="150"/>
        <v>M5</v>
      </c>
      <c r="AI374" s="19">
        <f t="shared" si="144"/>
        <v>4658.47</v>
      </c>
      <c r="AJ374" s="19">
        <f t="shared" si="145"/>
        <v>4656.7122900000004</v>
      </c>
      <c r="AK374" s="19">
        <f t="shared" si="146"/>
        <v>4658.7509099999997</v>
      </c>
      <c r="AL374" s="19">
        <f t="shared" si="151"/>
        <v>-2.0386199999993551</v>
      </c>
      <c r="AM374" s="28" t="str">
        <f t="shared" si="147"/>
        <v>Bearish</v>
      </c>
      <c r="AN374" s="28" t="str">
        <f t="shared" si="152"/>
        <v>Bearish</v>
      </c>
      <c r="AO374">
        <f>IF(Z374&lt;&gt;"",Z374,"")</f>
        <v>4664.4943899999998</v>
      </c>
      <c r="AP374">
        <f>IF(AB374&lt;&gt;"",AB374,"")</f>
        <v>4649.3904899999998</v>
      </c>
      <c r="AQ374">
        <f t="shared" si="156"/>
        <v>1</v>
      </c>
      <c r="AR374" s="17">
        <f>IF(SLOPE($AO$362:$AO$373,$AQ$362:$AQ$373)&gt;0,MIN(3,ABS(SLOPE($AO$362:$AO$373,$AQ$362:$AQ$373))),IF(SLOPE($AO$362:$AO$373,$AQ$362:$AQ$373)&lt;-0.5,-0.5,0))</f>
        <v>0</v>
      </c>
      <c r="AS374" s="17">
        <f>IF(SLOPE($AP$362:$AP$373,$AQ$362:$AQ$373)&lt;0,MAX(-3,-ABS(SLOPE($AP$362:$AP$373,$AQ$362:$AQ$373))),IF(SLOPE($AP$362:$AP$373,$AQ$362:$AQ$373)&gt;0.5,0.5,0))</f>
        <v>-4.0360833333341145E-2</v>
      </c>
      <c r="AT374" s="10">
        <f>($AO$374+(AR374*(AQ374-1)))</f>
        <v>4664.4943899999998</v>
      </c>
      <c r="AU374" s="10">
        <f>($AP$374+(AS374*(AQ374-1)))</f>
        <v>4649.3904899999998</v>
      </c>
      <c r="AV374" s="18">
        <f>IF(AR374&gt;0,AT374+AR374,AT374)</f>
        <v>4664.4943899999998</v>
      </c>
      <c r="AW374" s="18">
        <f>IF(AS374&lt;0,AU374+AS374,AU374)</f>
        <v>4649.3501291666662</v>
      </c>
      <c r="AY374">
        <f t="shared" si="157"/>
        <v>0</v>
      </c>
      <c r="AZ374">
        <f t="shared" si="158"/>
        <v>-4.0360833333579649E-2</v>
      </c>
      <c r="BB374" s="19">
        <f t="shared" si="153"/>
        <v>1775502000</v>
      </c>
      <c r="BC374" s="19" t="str">
        <f t="shared" si="154"/>
        <v>XAUUSD</v>
      </c>
      <c r="BD374" s="19" t="str">
        <f t="shared" si="155"/>
        <v>M5</v>
      </c>
      <c r="BE374">
        <f>V374</f>
        <v>4656.7122900000004</v>
      </c>
      <c r="BF374">
        <f>W374</f>
        <v>4658.7509099999997</v>
      </c>
      <c r="BG374">
        <f>X374</f>
        <v>4652.32287</v>
      </c>
      <c r="BH374">
        <f>Y374</f>
        <v>4652.7828799999997</v>
      </c>
      <c r="BI374">
        <f t="shared" si="159"/>
        <v>4664.4943899999998</v>
      </c>
      <c r="BJ374">
        <f t="shared" si="160"/>
        <v>4649.3501291666662</v>
      </c>
    </row>
    <row r="375" spans="1:62" x14ac:dyDescent="0.55000000000000004">
      <c r="A375">
        <f>ALGLIB_SSA_XAUUSD!J375</f>
        <v>1775502300</v>
      </c>
      <c r="B375" t="str">
        <f>_xlfn.XLOOKUP($A375,ALGLIB_SSA_XAUUSD!$A$2:$A$1001,ALGLIB_SSA_XAUUSD!$B$2:$B$1001,"",0)</f>
        <v/>
      </c>
      <c r="C375" t="str">
        <f>_xlfn.XLOOKUP($A375,ALGLIB_SSA_XAUUSD!$A$2:$A$1001,ALGLIB_SSA_XAUUSD!$C$2:$C$1001,"",0)</f>
        <v/>
      </c>
      <c r="D375" s="1">
        <f>D374+(D386-D374)*1/12</f>
        <v>4655.189166666667</v>
      </c>
      <c r="E375" s="1">
        <f>E374+(E386-E374)*1/12</f>
        <v>4656.6045883333336</v>
      </c>
      <c r="F375" s="1">
        <f>F374+(F386-F374)*1/12</f>
        <v>4658.6121166666662</v>
      </c>
      <c r="G375" s="1">
        <f>G374+(G386-G374)*1/12</f>
        <v>4664.4131566666665</v>
      </c>
      <c r="H375" s="1">
        <f>H374+(H386-H374)*1/12</f>
        <v>4649.3116833333333</v>
      </c>
      <c r="I375" t="str">
        <f>_xlfn.XLOOKUP($A375,ALGLIB_SSA_XAUUSD!$J$2:$J$1001,ALGLIB_SSA_XAUUSD!$K$2:$K$1001,"",0)</f>
        <v>XAUUSD</v>
      </c>
      <c r="J375" t="str">
        <f>_xlfn.XLOOKUP($A375,ALGLIB_SSA_XAUUSD!$J$2:$J$1001,ALGLIB_SSA_XAUUSD!$L$2:$L$1001,"",0)</f>
        <v>M5</v>
      </c>
      <c r="K375">
        <f>_xlfn.XLOOKUP($A375,ALGLIB_SSA_XAUUSD!$J$2:$J$1001,ALGLIB_SSA_XAUUSD!$M$2:$M$1001,"",0)</f>
        <v>4651.45</v>
      </c>
      <c r="L375">
        <f>_xlfn.XLOOKUP($A375,ALGLIB_SSA_XAUUSD!$J$2:$J$1001,ALGLIB_SSA_XAUUSD!$N$2:$N$1001,"",0)</f>
        <v>4651.8481899999997</v>
      </c>
      <c r="M375">
        <f>_xlfn.XLOOKUP($A375,ALGLIB_SSA_XAUUSD!$J$2:$J$1001,ALGLIB_SSA_XAUUSD!$O$2:$O$1001,"",0)</f>
        <v>4652.3155399999996</v>
      </c>
      <c r="N375">
        <f>_xlfn.XLOOKUP($A375,ALGLIB_SSA_XAUUSD!$J$2:$J$1001,ALGLIB_SSA_XAUUSD!$P$2:$P$1001,"",0)</f>
        <v>4654.5974999999999</v>
      </c>
      <c r="O375">
        <f>_xlfn.XLOOKUP($A375,ALGLIB_SSA_XAUUSD!$J$2:$J$1001,ALGLIB_SSA_XAUUSD!$Q$2:$Q$1001,"",0)</f>
        <v>4649.03053</v>
      </c>
      <c r="R375">
        <f t="shared" si="136"/>
        <v>1775502300</v>
      </c>
      <c r="S375" t="str">
        <f t="shared" si="137"/>
        <v>XAUUSD</v>
      </c>
      <c r="T375" t="str">
        <f t="shared" si="137"/>
        <v>M5</v>
      </c>
      <c r="U375">
        <f t="shared" si="137"/>
        <v>4651.45</v>
      </c>
      <c r="V375">
        <f t="shared" si="138"/>
        <v>4656.6045883333336</v>
      </c>
      <c r="W375">
        <f t="shared" si="138"/>
        <v>4658.6121166666662</v>
      </c>
      <c r="X375">
        <f t="shared" si="139"/>
        <v>4651.8481899999997</v>
      </c>
      <c r="Y375">
        <f t="shared" si="139"/>
        <v>4652.3155399999996</v>
      </c>
      <c r="Z375">
        <f t="shared" si="140"/>
        <v>4664.4131566666665</v>
      </c>
      <c r="AA375">
        <f t="shared" si="141"/>
        <v>4654.5974999999999</v>
      </c>
      <c r="AB375">
        <f t="shared" si="142"/>
        <v>4649.3116833333333</v>
      </c>
      <c r="AC375">
        <f t="shared" si="143"/>
        <v>4649.03053</v>
      </c>
      <c r="AF375">
        <f t="shared" si="148"/>
        <v>1775502300</v>
      </c>
      <c r="AG375" t="str">
        <f t="shared" si="149"/>
        <v>XAUUSD</v>
      </c>
      <c r="AH375" t="str">
        <f t="shared" si="150"/>
        <v>M5</v>
      </c>
      <c r="AI375" s="19">
        <f t="shared" si="144"/>
        <v>4651.45</v>
      </c>
      <c r="AJ375" s="19">
        <f t="shared" si="145"/>
        <v>4656.6045883333336</v>
      </c>
      <c r="AK375" s="19">
        <f t="shared" si="146"/>
        <v>4658.6121166666662</v>
      </c>
      <c r="AL375" s="19">
        <f t="shared" si="151"/>
        <v>-2.0075283333326297</v>
      </c>
      <c r="AM375" s="28" t="str">
        <f t="shared" si="147"/>
        <v>Bearish</v>
      </c>
      <c r="AN375" s="28" t="str">
        <f t="shared" si="152"/>
        <v>Bearish</v>
      </c>
      <c r="AO375">
        <f>IF(Z375&lt;&gt;"",Z375,"")</f>
        <v>4664.4131566666665</v>
      </c>
      <c r="AP375">
        <f>IF(AB375&lt;&gt;"",AB375,"")</f>
        <v>4649.3116833333333</v>
      </c>
      <c r="AQ375">
        <f t="shared" si="156"/>
        <v>2</v>
      </c>
      <c r="AR375" s="16">
        <f>IF(SLOPE($AO$362:$AO$373,$AQ$362:$AQ$373)&gt;0,MIN(3,ABS(SLOPE($AO$362:$AO$373,$AQ$362:$AQ$373))),IF(SLOPE($AO$362:$AO$373,$AQ$362:$AQ$373)&lt;-0.5,-0.5,0))</f>
        <v>0</v>
      </c>
      <c r="AS375" s="16">
        <f>IF(SLOPE($AP$362:$AP$373,$AQ$362:$AQ$373)&lt;0,MAX(-3,-ABS(SLOPE($AP$362:$AP$373,$AQ$362:$AQ$373))),IF(SLOPE($AP$362:$AP$373,$AQ$362:$AQ$373)&gt;0.5,0.5,0))</f>
        <v>-4.0360833333341145E-2</v>
      </c>
      <c r="AT375" s="22">
        <f>($AO$374+(AR375*(AQ375-1)))</f>
        <v>4664.4943899999998</v>
      </c>
      <c r="AU375" s="22">
        <f>($AP$374+(AS375*(AQ375-1)))</f>
        <v>4649.3501291666662</v>
      </c>
      <c r="AV375" s="18">
        <f>IF(AR375&gt;0,AT375+AR375,AT375)</f>
        <v>4664.4943899999998</v>
      </c>
      <c r="AW375" s="18">
        <f>IF(AS375&lt;0,AU375+AS375,AU375)</f>
        <v>4649.3097683333326</v>
      </c>
      <c r="AY375">
        <f t="shared" si="157"/>
        <v>8.1233333333329938E-2</v>
      </c>
      <c r="AZ375">
        <f t="shared" si="158"/>
        <v>-1.9150000007357448E-3</v>
      </c>
      <c r="BB375" s="19">
        <f t="shared" si="153"/>
        <v>1775502300</v>
      </c>
      <c r="BC375" s="19" t="str">
        <f t="shared" si="154"/>
        <v>XAUUSD</v>
      </c>
      <c r="BD375" s="19" t="str">
        <f t="shared" si="155"/>
        <v>M5</v>
      </c>
      <c r="BE375">
        <f>V375</f>
        <v>4656.6045883333336</v>
      </c>
      <c r="BF375">
        <f>W375</f>
        <v>4658.6121166666662</v>
      </c>
      <c r="BG375">
        <f>X375</f>
        <v>4651.8481899999997</v>
      </c>
      <c r="BH375">
        <f>Y375</f>
        <v>4652.3155399999996</v>
      </c>
      <c r="BI375">
        <f t="shared" si="159"/>
        <v>4664.4943899999998</v>
      </c>
      <c r="BJ375">
        <f t="shared" si="160"/>
        <v>4649.3097683333326</v>
      </c>
    </row>
    <row r="376" spans="1:62" x14ac:dyDescent="0.55000000000000004">
      <c r="A376">
        <f>ALGLIB_SSA_XAUUSD!J376</f>
        <v>1775502600</v>
      </c>
      <c r="B376" t="str">
        <f>_xlfn.XLOOKUP($A376,ALGLIB_SSA_XAUUSD!$A$2:$A$1001,ALGLIB_SSA_XAUUSD!$B$2:$B$1001,"",0)</f>
        <v/>
      </c>
      <c r="C376" t="str">
        <f>_xlfn.XLOOKUP($A376,ALGLIB_SSA_XAUUSD!$A$2:$A$1001,ALGLIB_SSA_XAUUSD!$C$2:$C$1001,"",0)</f>
        <v/>
      </c>
      <c r="D376" s="1">
        <f>D374+(D386-D374)*2/12</f>
        <v>4654.7783333333336</v>
      </c>
      <c r="E376" s="1">
        <f>E374+(E386-E374)*2/12</f>
        <v>4656.4968866666668</v>
      </c>
      <c r="F376" s="1">
        <f>F374+(F386-F374)*2/12</f>
        <v>4658.4733233333336</v>
      </c>
      <c r="G376" s="1">
        <f>G374+(G386-G374)*2/12</f>
        <v>4664.3319233333332</v>
      </c>
      <c r="H376" s="1">
        <f>H374+(H386-H374)*2/12</f>
        <v>4649.2328766666669</v>
      </c>
      <c r="I376" t="str">
        <f>_xlfn.XLOOKUP($A376,ALGLIB_SSA_XAUUSD!$J$2:$J$1001,ALGLIB_SSA_XAUUSD!$K$2:$K$1001,"",0)</f>
        <v>XAUUSD</v>
      </c>
      <c r="J376" t="str">
        <f>_xlfn.XLOOKUP($A376,ALGLIB_SSA_XAUUSD!$J$2:$J$1001,ALGLIB_SSA_XAUUSD!$L$2:$L$1001,"",0)</f>
        <v>M5</v>
      </c>
      <c r="K376">
        <f>_xlfn.XLOOKUP($A376,ALGLIB_SSA_XAUUSD!$J$2:$J$1001,ALGLIB_SSA_XAUUSD!$M$2:$M$1001,"",0)</f>
        <v>4650.8500000000004</v>
      </c>
      <c r="L376">
        <f>_xlfn.XLOOKUP($A376,ALGLIB_SSA_XAUUSD!$J$2:$J$1001,ALGLIB_SSA_XAUUSD!$N$2:$N$1001,"",0)</f>
        <v>4651.3575199999996</v>
      </c>
      <c r="M376">
        <f>_xlfn.XLOOKUP($A376,ALGLIB_SSA_XAUUSD!$J$2:$J$1001,ALGLIB_SSA_XAUUSD!$O$2:$O$1001,"",0)</f>
        <v>4651.8365299999996</v>
      </c>
      <c r="N376">
        <f>_xlfn.XLOOKUP($A376,ALGLIB_SSA_XAUUSD!$J$2:$J$1001,ALGLIB_SSA_XAUUSD!$P$2:$P$1001,"",0)</f>
        <v>4654.08061</v>
      </c>
      <c r="O376">
        <f>_xlfn.XLOOKUP($A376,ALGLIB_SSA_XAUUSD!$J$2:$J$1001,ALGLIB_SSA_XAUUSD!$Q$2:$Q$1001,"",0)</f>
        <v>4648.85545</v>
      </c>
      <c r="R376">
        <f t="shared" si="136"/>
        <v>1775502600</v>
      </c>
      <c r="S376" t="str">
        <f t="shared" si="137"/>
        <v>XAUUSD</v>
      </c>
      <c r="T376" t="str">
        <f t="shared" si="137"/>
        <v>M5</v>
      </c>
      <c r="U376">
        <f t="shared" si="137"/>
        <v>4650.8500000000004</v>
      </c>
      <c r="V376">
        <f t="shared" si="138"/>
        <v>4656.4968866666668</v>
      </c>
      <c r="W376">
        <f t="shared" si="138"/>
        <v>4658.4733233333336</v>
      </c>
      <c r="X376">
        <f t="shared" si="139"/>
        <v>4651.3575199999996</v>
      </c>
      <c r="Y376">
        <f t="shared" si="139"/>
        <v>4651.8365299999996</v>
      </c>
      <c r="Z376">
        <f t="shared" si="140"/>
        <v>4664.3319233333332</v>
      </c>
      <c r="AA376">
        <f t="shared" si="141"/>
        <v>4654.08061</v>
      </c>
      <c r="AB376">
        <f t="shared" si="142"/>
        <v>4649.2328766666669</v>
      </c>
      <c r="AC376">
        <f t="shared" si="143"/>
        <v>4648.85545</v>
      </c>
      <c r="AF376">
        <f t="shared" si="148"/>
        <v>1775502600</v>
      </c>
      <c r="AG376" t="str">
        <f t="shared" si="149"/>
        <v>XAUUSD</v>
      </c>
      <c r="AH376" t="str">
        <f t="shared" si="150"/>
        <v>M5</v>
      </c>
      <c r="AI376" s="19">
        <f t="shared" si="144"/>
        <v>4650.8500000000004</v>
      </c>
      <c r="AJ376" s="19">
        <f t="shared" si="145"/>
        <v>4656.4968866666668</v>
      </c>
      <c r="AK376" s="19">
        <f t="shared" si="146"/>
        <v>4658.4733233333336</v>
      </c>
      <c r="AL376" s="19">
        <f t="shared" si="151"/>
        <v>-1.9764366666668138</v>
      </c>
      <c r="AM376" s="28" t="str">
        <f t="shared" si="147"/>
        <v>Bearish</v>
      </c>
      <c r="AN376" s="28" t="str">
        <f t="shared" si="152"/>
        <v>Bearish</v>
      </c>
      <c r="AO376">
        <f>IF(Z376&lt;&gt;"",Z376,"")</f>
        <v>4664.3319233333332</v>
      </c>
      <c r="AP376">
        <f>IF(AB376&lt;&gt;"",AB376,"")</f>
        <v>4649.2328766666669</v>
      </c>
      <c r="AQ376">
        <f t="shared" si="156"/>
        <v>3</v>
      </c>
      <c r="AR376" s="16">
        <f>IF(SLOPE($AO$362:$AO$373,$AQ$362:$AQ$373)&gt;0,MIN(3,ABS(SLOPE($AO$362:$AO$373,$AQ$362:$AQ$373))),IF(SLOPE($AO$362:$AO$373,$AQ$362:$AQ$373)&lt;-0.5,-0.5,0))</f>
        <v>0</v>
      </c>
      <c r="AS376" s="16">
        <f>IF(SLOPE($AP$362:$AP$373,$AQ$362:$AQ$373)&lt;0,MAX(-3,-ABS(SLOPE($AP$362:$AP$373,$AQ$362:$AQ$373))),IF(SLOPE($AP$362:$AP$373,$AQ$362:$AQ$373)&gt;0.5,0.5,0))</f>
        <v>-4.0360833333341145E-2</v>
      </c>
      <c r="AT376" s="22">
        <f>($AO$374+(AR376*(AQ376-1)))</f>
        <v>4664.4943899999998</v>
      </c>
      <c r="AU376" s="22">
        <f>($AP$374+(AS376*(AQ376-1)))</f>
        <v>4649.3097683333335</v>
      </c>
      <c r="AV376" s="18">
        <f>IF(AR376&gt;0,AT376+AR376,AT376)</f>
        <v>4664.4943899999998</v>
      </c>
      <c r="AW376" s="18">
        <f>IF(AS376&lt;0,AU376+AS376,AU376)</f>
        <v>4649.2694074999999</v>
      </c>
      <c r="AY376">
        <f t="shared" si="157"/>
        <v>0.16246666666665988</v>
      </c>
      <c r="AZ376">
        <f t="shared" si="158"/>
        <v>3.6530833333017654E-2</v>
      </c>
      <c r="BB376" s="19">
        <f t="shared" si="153"/>
        <v>1775502600</v>
      </c>
      <c r="BC376" s="19" t="str">
        <f t="shared" si="154"/>
        <v>XAUUSD</v>
      </c>
      <c r="BD376" s="19" t="str">
        <f t="shared" si="155"/>
        <v>M5</v>
      </c>
      <c r="BE376">
        <f>V376</f>
        <v>4656.4968866666668</v>
      </c>
      <c r="BF376">
        <f>W376</f>
        <v>4658.4733233333336</v>
      </c>
      <c r="BG376">
        <f>X376</f>
        <v>4651.3575199999996</v>
      </c>
      <c r="BH376">
        <f>Y376</f>
        <v>4651.8365299999996</v>
      </c>
      <c r="BI376">
        <f t="shared" si="159"/>
        <v>4664.4943899999998</v>
      </c>
      <c r="BJ376">
        <f t="shared" si="160"/>
        <v>4649.2694074999999</v>
      </c>
    </row>
    <row r="377" spans="1:62" x14ac:dyDescent="0.55000000000000004">
      <c r="A377">
        <f>ALGLIB_SSA_XAUUSD!J377</f>
        <v>1775502900</v>
      </c>
      <c r="B377" t="str">
        <f>_xlfn.XLOOKUP($A377,ALGLIB_SSA_XAUUSD!$A$2:$A$1001,ALGLIB_SSA_XAUUSD!$B$2:$B$1001,"",0)</f>
        <v/>
      </c>
      <c r="C377" t="str">
        <f>_xlfn.XLOOKUP($A377,ALGLIB_SSA_XAUUSD!$A$2:$A$1001,ALGLIB_SSA_XAUUSD!$C$2:$C$1001,"",0)</f>
        <v/>
      </c>
      <c r="D377" s="1">
        <f>D374+(D386-D374)*3/12</f>
        <v>4654.3675000000003</v>
      </c>
      <c r="E377" s="1">
        <f>E374+(E386-E374)*3/12</f>
        <v>4656.389185</v>
      </c>
      <c r="F377" s="1">
        <f>F374+(F386-F374)*3/12</f>
        <v>4658.3345300000001</v>
      </c>
      <c r="G377" s="1">
        <f>G374+(G386-G374)*3/12</f>
        <v>4664.2506899999998</v>
      </c>
      <c r="H377" s="1">
        <f>H374+(H386-H374)*3/12</f>
        <v>4649.1540699999996</v>
      </c>
      <c r="I377" t="str">
        <f>_xlfn.XLOOKUP($A377,ALGLIB_SSA_XAUUSD!$J$2:$J$1001,ALGLIB_SSA_XAUUSD!$K$2:$K$1001,"",0)</f>
        <v>XAUUSD</v>
      </c>
      <c r="J377" t="str">
        <f>_xlfn.XLOOKUP($A377,ALGLIB_SSA_XAUUSD!$J$2:$J$1001,ALGLIB_SSA_XAUUSD!$L$2:$L$1001,"",0)</f>
        <v>M5</v>
      </c>
      <c r="K377">
        <f>_xlfn.XLOOKUP($A377,ALGLIB_SSA_XAUUSD!$J$2:$J$1001,ALGLIB_SSA_XAUUSD!$M$2:$M$1001,"",0)</f>
        <v>4647.9399999999996</v>
      </c>
      <c r="L377">
        <f>_xlfn.XLOOKUP($A377,ALGLIB_SSA_XAUUSD!$J$2:$J$1001,ALGLIB_SSA_XAUUSD!$N$2:$N$1001,"",0)</f>
        <v>4650.8649599999999</v>
      </c>
      <c r="M377">
        <f>_xlfn.XLOOKUP($A377,ALGLIB_SSA_XAUUSD!$J$2:$J$1001,ALGLIB_SSA_XAUUSD!$O$2:$O$1001,"",0)</f>
        <v>4651.3507499999996</v>
      </c>
      <c r="N377">
        <f>_xlfn.XLOOKUP($A377,ALGLIB_SSA_XAUUSD!$J$2:$J$1001,ALGLIB_SSA_XAUUSD!$P$2:$P$1001,"",0)</f>
        <v>4653.5109599999996</v>
      </c>
      <c r="O377">
        <f>_xlfn.XLOOKUP($A377,ALGLIB_SSA_XAUUSD!$J$2:$J$1001,ALGLIB_SSA_XAUUSD!$Q$2:$Q$1001,"",0)</f>
        <v>4648.6971800000001</v>
      </c>
      <c r="R377">
        <f t="shared" si="136"/>
        <v>1775502900</v>
      </c>
      <c r="S377" t="str">
        <f t="shared" si="137"/>
        <v>XAUUSD</v>
      </c>
      <c r="T377" t="str">
        <f t="shared" si="137"/>
        <v>M5</v>
      </c>
      <c r="U377">
        <f t="shared" si="137"/>
        <v>4647.9399999999996</v>
      </c>
      <c r="V377">
        <f t="shared" si="138"/>
        <v>4656.389185</v>
      </c>
      <c r="W377">
        <f t="shared" si="138"/>
        <v>4658.3345300000001</v>
      </c>
      <c r="X377">
        <f t="shared" si="139"/>
        <v>4650.8649599999999</v>
      </c>
      <c r="Y377">
        <f t="shared" si="139"/>
        <v>4651.3507499999996</v>
      </c>
      <c r="Z377">
        <f t="shared" si="140"/>
        <v>4664.2506899999998</v>
      </c>
      <c r="AA377">
        <f t="shared" si="141"/>
        <v>4653.5109599999996</v>
      </c>
      <c r="AB377">
        <f t="shared" si="142"/>
        <v>4649.1540699999996</v>
      </c>
      <c r="AC377">
        <f t="shared" si="143"/>
        <v>4648.6971800000001</v>
      </c>
      <c r="AF377">
        <f t="shared" si="148"/>
        <v>1775502900</v>
      </c>
      <c r="AG377" t="str">
        <f t="shared" si="149"/>
        <v>XAUUSD</v>
      </c>
      <c r="AH377" t="str">
        <f t="shared" si="150"/>
        <v>M5</v>
      </c>
      <c r="AI377" s="19">
        <f t="shared" si="144"/>
        <v>4647.9399999999996</v>
      </c>
      <c r="AJ377" s="19">
        <f t="shared" si="145"/>
        <v>4656.389185</v>
      </c>
      <c r="AK377" s="19">
        <f t="shared" si="146"/>
        <v>4658.3345300000001</v>
      </c>
      <c r="AL377" s="19">
        <f t="shared" si="151"/>
        <v>-1.9453450000000885</v>
      </c>
      <c r="AM377" s="28" t="str">
        <f t="shared" si="147"/>
        <v>Bearish</v>
      </c>
      <c r="AN377" s="28" t="str">
        <f t="shared" si="152"/>
        <v>Bearish</v>
      </c>
      <c r="AO377">
        <f>IF(Z377&lt;&gt;"",Z377,"")</f>
        <v>4664.2506899999998</v>
      </c>
      <c r="AP377">
        <f>IF(AB377&lt;&gt;"",AB377,"")</f>
        <v>4649.1540699999996</v>
      </c>
      <c r="AQ377">
        <f t="shared" si="156"/>
        <v>4</v>
      </c>
      <c r="AR377" s="16">
        <f>IF(SLOPE($AO$362:$AO$373,$AQ$362:$AQ$373)&gt;0,MIN(3,ABS(SLOPE($AO$362:$AO$373,$AQ$362:$AQ$373))),IF(SLOPE($AO$362:$AO$373,$AQ$362:$AQ$373)&lt;-0.5,-0.5,0))</f>
        <v>0</v>
      </c>
      <c r="AS377" s="16">
        <f>IF(SLOPE($AP$362:$AP$373,$AQ$362:$AQ$373)&lt;0,MAX(-3,-ABS(SLOPE($AP$362:$AP$373,$AQ$362:$AQ$373))),IF(SLOPE($AP$362:$AP$373,$AQ$362:$AQ$373)&gt;0.5,0.5,0))</f>
        <v>-4.0360833333341145E-2</v>
      </c>
      <c r="AT377" s="22">
        <f>($AO$374+(AR377*(AQ377-1)))</f>
        <v>4664.4943899999998</v>
      </c>
      <c r="AU377" s="22">
        <f>($AP$374+(AS377*(AQ377-1)))</f>
        <v>4649.2694074999999</v>
      </c>
      <c r="AV377" s="18">
        <f>IF(AR377&gt;0,AT377+AR377,AT377)</f>
        <v>4664.4943899999998</v>
      </c>
      <c r="AW377" s="18">
        <f>IF(AS377&lt;0,AU377+AS377,AU377)</f>
        <v>4649.2290466666664</v>
      </c>
      <c r="AY377">
        <f t="shared" si="157"/>
        <v>0.24369999999998981</v>
      </c>
      <c r="AZ377">
        <f t="shared" si="158"/>
        <v>7.4976666666771052E-2</v>
      </c>
      <c r="BB377" s="19">
        <f t="shared" si="153"/>
        <v>1775502900</v>
      </c>
      <c r="BC377" s="19" t="str">
        <f t="shared" si="154"/>
        <v>XAUUSD</v>
      </c>
      <c r="BD377" s="19" t="str">
        <f t="shared" si="155"/>
        <v>M5</v>
      </c>
      <c r="BE377">
        <f>V377</f>
        <v>4656.389185</v>
      </c>
      <c r="BF377">
        <f>W377</f>
        <v>4658.3345300000001</v>
      </c>
      <c r="BG377">
        <f>X377</f>
        <v>4650.8649599999999</v>
      </c>
      <c r="BH377">
        <f>Y377</f>
        <v>4651.3507499999996</v>
      </c>
      <c r="BI377">
        <f t="shared" si="159"/>
        <v>4664.4943899999998</v>
      </c>
      <c r="BJ377">
        <f t="shared" si="160"/>
        <v>4649.2290466666664</v>
      </c>
    </row>
    <row r="378" spans="1:62" x14ac:dyDescent="0.55000000000000004">
      <c r="A378">
        <f>ALGLIB_SSA_XAUUSD!J378</f>
        <v>1775503200</v>
      </c>
      <c r="B378" t="str">
        <f>_xlfn.XLOOKUP($A378,ALGLIB_SSA_XAUUSD!$A$2:$A$1001,ALGLIB_SSA_XAUUSD!$B$2:$B$1001,"",0)</f>
        <v/>
      </c>
      <c r="C378" t="str">
        <f>_xlfn.XLOOKUP($A378,ALGLIB_SSA_XAUUSD!$A$2:$A$1001,ALGLIB_SSA_XAUUSD!$C$2:$C$1001,"",0)</f>
        <v/>
      </c>
      <c r="D378" s="1">
        <f>D374+(D386-D374)*4/12</f>
        <v>4653.9566666666669</v>
      </c>
      <c r="E378" s="1">
        <f>E374+(E386-E374)*4/12</f>
        <v>4656.2814833333332</v>
      </c>
      <c r="F378" s="1">
        <f>F374+(F386-F374)*4/12</f>
        <v>4658.1957366666666</v>
      </c>
      <c r="G378" s="1">
        <f>G374+(G386-G374)*4/12</f>
        <v>4664.1694566666665</v>
      </c>
      <c r="H378" s="1">
        <f>H374+(H386-H374)*4/12</f>
        <v>4649.0752633333332</v>
      </c>
      <c r="I378" t="str">
        <f>_xlfn.XLOOKUP($A378,ALGLIB_SSA_XAUUSD!$J$2:$J$1001,ALGLIB_SSA_XAUUSD!$K$2:$K$1001,"",0)</f>
        <v>XAUUSD</v>
      </c>
      <c r="J378" t="str">
        <f>_xlfn.XLOOKUP($A378,ALGLIB_SSA_XAUUSD!$J$2:$J$1001,ALGLIB_SSA_XAUUSD!$L$2:$L$1001,"",0)</f>
        <v>M5</v>
      </c>
      <c r="K378">
        <f>_xlfn.XLOOKUP($A378,ALGLIB_SSA_XAUUSD!$J$2:$J$1001,ALGLIB_SSA_XAUUSD!$M$2:$M$1001,"",0)</f>
        <v>4647.3900000000003</v>
      </c>
      <c r="L378">
        <f>_xlfn.XLOOKUP($A378,ALGLIB_SSA_XAUUSD!$J$2:$J$1001,ALGLIB_SSA_XAUUSD!$N$2:$N$1001,"",0)</f>
        <v>4650.4910600000003</v>
      </c>
      <c r="M378">
        <f>_xlfn.XLOOKUP($A378,ALGLIB_SSA_XAUUSD!$J$2:$J$1001,ALGLIB_SSA_XAUUSD!$O$2:$O$1001,"",0)</f>
        <v>4650.9209099999998</v>
      </c>
      <c r="N378">
        <f>_xlfn.XLOOKUP($A378,ALGLIB_SSA_XAUUSD!$J$2:$J$1001,ALGLIB_SSA_XAUUSD!$P$2:$P$1001,"",0)</f>
        <v>4652.9633700000004</v>
      </c>
      <c r="O378">
        <f>_xlfn.XLOOKUP($A378,ALGLIB_SSA_XAUUSD!$J$2:$J$1001,ALGLIB_SSA_XAUUSD!$Q$2:$Q$1001,"",0)</f>
        <v>4648.6421600000003</v>
      </c>
      <c r="R378">
        <f t="shared" si="136"/>
        <v>1775503200</v>
      </c>
      <c r="S378" t="str">
        <f t="shared" si="137"/>
        <v>XAUUSD</v>
      </c>
      <c r="T378" t="str">
        <f t="shared" si="137"/>
        <v>M5</v>
      </c>
      <c r="U378">
        <f t="shared" si="137"/>
        <v>4647.3900000000003</v>
      </c>
      <c r="V378">
        <f t="shared" si="138"/>
        <v>4656.2814833333332</v>
      </c>
      <c r="W378">
        <f t="shared" si="138"/>
        <v>4658.1957366666666</v>
      </c>
      <c r="X378">
        <f t="shared" si="139"/>
        <v>4650.4910600000003</v>
      </c>
      <c r="Y378">
        <f t="shared" si="139"/>
        <v>4650.9209099999998</v>
      </c>
      <c r="Z378">
        <f t="shared" si="140"/>
        <v>4664.1694566666665</v>
      </c>
      <c r="AA378">
        <f t="shared" si="141"/>
        <v>4652.9633700000004</v>
      </c>
      <c r="AB378">
        <f t="shared" si="142"/>
        <v>4649.0752633333332</v>
      </c>
      <c r="AC378">
        <f t="shared" si="143"/>
        <v>4648.6421600000003</v>
      </c>
      <c r="AF378">
        <f t="shared" si="148"/>
        <v>1775503200</v>
      </c>
      <c r="AG378" t="str">
        <f t="shared" si="149"/>
        <v>XAUUSD</v>
      </c>
      <c r="AH378" t="str">
        <f t="shared" si="150"/>
        <v>M5</v>
      </c>
      <c r="AI378" s="19">
        <f t="shared" si="144"/>
        <v>4647.3900000000003</v>
      </c>
      <c r="AJ378" s="19">
        <f t="shared" si="145"/>
        <v>4656.2814833333332</v>
      </c>
      <c r="AK378" s="19">
        <f t="shared" si="146"/>
        <v>4658.1957366666666</v>
      </c>
      <c r="AL378" s="19">
        <f t="shared" si="151"/>
        <v>-1.9142533333333631</v>
      </c>
      <c r="AM378" s="28" t="str">
        <f t="shared" si="147"/>
        <v>Bearish</v>
      </c>
      <c r="AN378" s="28" t="str">
        <f t="shared" si="152"/>
        <v>Bearish</v>
      </c>
      <c r="AO378">
        <f>IF(Z378&lt;&gt;"",Z378,"")</f>
        <v>4664.1694566666665</v>
      </c>
      <c r="AP378">
        <f>IF(AB378&lt;&gt;"",AB378,"")</f>
        <v>4649.0752633333332</v>
      </c>
      <c r="AQ378">
        <f t="shared" si="156"/>
        <v>5</v>
      </c>
      <c r="AR378" s="16">
        <f>IF(SLOPE($AO$362:$AO$373,$AQ$362:$AQ$373)&gt;0,MIN(3,ABS(SLOPE($AO$362:$AO$373,$AQ$362:$AQ$373))),IF(SLOPE($AO$362:$AO$373,$AQ$362:$AQ$373)&lt;-0.5,-0.5,0))</f>
        <v>0</v>
      </c>
      <c r="AS378" s="16">
        <f>IF(SLOPE($AP$362:$AP$373,$AQ$362:$AQ$373)&lt;0,MAX(-3,-ABS(SLOPE($AP$362:$AP$373,$AQ$362:$AQ$373))),IF(SLOPE($AP$362:$AP$373,$AQ$362:$AQ$373)&gt;0.5,0.5,0))</f>
        <v>-4.0360833333341145E-2</v>
      </c>
      <c r="AT378" s="22">
        <f>($AO$374+(AR378*(AQ378-1)))</f>
        <v>4664.4943899999998</v>
      </c>
      <c r="AU378" s="22">
        <f>($AP$374+(AS378*(AQ378-1)))</f>
        <v>4649.2290466666664</v>
      </c>
      <c r="AV378" s="18">
        <f>IF(AR378&gt;0,AT378+AR378,AT378)</f>
        <v>4664.4943899999998</v>
      </c>
      <c r="AW378" s="18">
        <f>IF(AS378&lt;0,AU378+AS378,AU378)</f>
        <v>4649.1886858333328</v>
      </c>
      <c r="AY378">
        <f t="shared" si="157"/>
        <v>0.32493333333331975</v>
      </c>
      <c r="AZ378">
        <f t="shared" si="158"/>
        <v>0.11342249999961496</v>
      </c>
      <c r="BB378" s="19">
        <f t="shared" si="153"/>
        <v>1775503200</v>
      </c>
      <c r="BC378" s="19" t="str">
        <f t="shared" si="154"/>
        <v>XAUUSD</v>
      </c>
      <c r="BD378" s="19" t="str">
        <f t="shared" si="155"/>
        <v>M5</v>
      </c>
      <c r="BE378">
        <f>V378</f>
        <v>4656.2814833333332</v>
      </c>
      <c r="BF378">
        <f>W378</f>
        <v>4658.1957366666666</v>
      </c>
      <c r="BG378">
        <f>X378</f>
        <v>4650.4910600000003</v>
      </c>
      <c r="BH378">
        <f>Y378</f>
        <v>4650.9209099999998</v>
      </c>
      <c r="BI378">
        <f t="shared" si="159"/>
        <v>4664.4943899999998</v>
      </c>
      <c r="BJ378">
        <f t="shared" si="160"/>
        <v>4649.1886858333328</v>
      </c>
    </row>
    <row r="379" spans="1:62" x14ac:dyDescent="0.55000000000000004">
      <c r="A379">
        <f>ALGLIB_SSA_XAUUSD!J379</f>
        <v>1775503500</v>
      </c>
      <c r="B379" t="str">
        <f>_xlfn.XLOOKUP($A379,ALGLIB_SSA_XAUUSD!$A$2:$A$1001,ALGLIB_SSA_XAUUSD!$B$2:$B$1001,"",0)</f>
        <v/>
      </c>
      <c r="C379" t="str">
        <f>_xlfn.XLOOKUP($A379,ALGLIB_SSA_XAUUSD!$A$2:$A$1001,ALGLIB_SSA_XAUUSD!$C$2:$C$1001,"",0)</f>
        <v/>
      </c>
      <c r="D379" s="1">
        <f>D374+(D386-D374)*5/12</f>
        <v>4653.5458333333336</v>
      </c>
      <c r="E379" s="1">
        <f>E374+(E386-E374)*5/12</f>
        <v>4656.1737816666664</v>
      </c>
      <c r="F379" s="1">
        <f>F374+(F386-F374)*5/12</f>
        <v>4658.056943333333</v>
      </c>
      <c r="G379" s="1">
        <f>G374+(G386-G374)*5/12</f>
        <v>4664.0882233333332</v>
      </c>
      <c r="H379" s="1">
        <f>H374+(H386-H374)*5/12</f>
        <v>4648.9964566666667</v>
      </c>
      <c r="I379" t="str">
        <f>_xlfn.XLOOKUP($A379,ALGLIB_SSA_XAUUSD!$J$2:$J$1001,ALGLIB_SSA_XAUUSD!$K$2:$K$1001,"",0)</f>
        <v>XAUUSD</v>
      </c>
      <c r="J379" t="str">
        <f>_xlfn.XLOOKUP($A379,ALGLIB_SSA_XAUUSD!$J$2:$J$1001,ALGLIB_SSA_XAUUSD!$L$2:$L$1001,"",0)</f>
        <v>M5</v>
      </c>
      <c r="K379">
        <f>_xlfn.XLOOKUP($A379,ALGLIB_SSA_XAUUSD!$J$2:$J$1001,ALGLIB_SSA_XAUUSD!$M$2:$M$1001,"",0)</f>
        <v>4650.38</v>
      </c>
      <c r="L379">
        <f>_xlfn.XLOOKUP($A379,ALGLIB_SSA_XAUUSD!$J$2:$J$1001,ALGLIB_SSA_XAUUSD!$N$2:$N$1001,"",0)</f>
        <v>4650.3474399999996</v>
      </c>
      <c r="M379">
        <f>_xlfn.XLOOKUP($A379,ALGLIB_SSA_XAUUSD!$J$2:$J$1001,ALGLIB_SSA_XAUUSD!$O$2:$O$1001,"",0)</f>
        <v>4650.6341700000003</v>
      </c>
      <c r="N379">
        <f>_xlfn.XLOOKUP($A379,ALGLIB_SSA_XAUUSD!$J$2:$J$1001,ALGLIB_SSA_XAUUSD!$P$2:$P$1001,"",0)</f>
        <v>4652.5781500000003</v>
      </c>
      <c r="O379">
        <f>_xlfn.XLOOKUP($A379,ALGLIB_SSA_XAUUSD!$J$2:$J$1001,ALGLIB_SSA_XAUUSD!$Q$2:$Q$1001,"",0)</f>
        <v>4648.6860299999998</v>
      </c>
      <c r="R379">
        <f t="shared" si="136"/>
        <v>1775503500</v>
      </c>
      <c r="S379" t="str">
        <f t="shared" si="137"/>
        <v>XAUUSD</v>
      </c>
      <c r="T379" t="str">
        <f t="shared" si="137"/>
        <v>M5</v>
      </c>
      <c r="U379">
        <f t="shared" si="137"/>
        <v>4650.38</v>
      </c>
      <c r="V379">
        <f t="shared" si="138"/>
        <v>4656.1737816666664</v>
      </c>
      <c r="W379">
        <f t="shared" si="138"/>
        <v>4658.056943333333</v>
      </c>
      <c r="X379">
        <f t="shared" si="139"/>
        <v>4650.3474399999996</v>
      </c>
      <c r="Y379">
        <f t="shared" si="139"/>
        <v>4650.6341700000003</v>
      </c>
      <c r="Z379">
        <f t="shared" si="140"/>
        <v>4664.0882233333332</v>
      </c>
      <c r="AA379">
        <f t="shared" si="141"/>
        <v>4652.5781500000003</v>
      </c>
      <c r="AB379">
        <f t="shared" si="142"/>
        <v>4648.9964566666667</v>
      </c>
      <c r="AC379">
        <f t="shared" si="143"/>
        <v>4648.6860299999998</v>
      </c>
      <c r="AF379">
        <f t="shared" si="148"/>
        <v>1775503500</v>
      </c>
      <c r="AG379" t="str">
        <f t="shared" si="149"/>
        <v>XAUUSD</v>
      </c>
      <c r="AH379" t="str">
        <f t="shared" si="150"/>
        <v>M5</v>
      </c>
      <c r="AI379" s="19">
        <f t="shared" si="144"/>
        <v>4650.38</v>
      </c>
      <c r="AJ379" s="19">
        <f t="shared" si="145"/>
        <v>4656.1737816666664</v>
      </c>
      <c r="AK379" s="19">
        <f t="shared" si="146"/>
        <v>4658.056943333333</v>
      </c>
      <c r="AL379" s="19">
        <f t="shared" si="151"/>
        <v>-1.8831616666666378</v>
      </c>
      <c r="AM379" s="28" t="str">
        <f t="shared" si="147"/>
        <v>Bearish</v>
      </c>
      <c r="AN379" s="28" t="str">
        <f t="shared" si="152"/>
        <v>Bearish</v>
      </c>
      <c r="AO379">
        <f>IF(Z379&lt;&gt;"",Z379,"")</f>
        <v>4664.0882233333332</v>
      </c>
      <c r="AP379">
        <f>IF(AB379&lt;&gt;"",AB379,"")</f>
        <v>4648.9964566666667</v>
      </c>
      <c r="AQ379">
        <f t="shared" si="156"/>
        <v>6</v>
      </c>
      <c r="AR379" s="16">
        <f>IF(SLOPE($AO$362:$AO$373,$AQ$362:$AQ$373)&gt;0,MIN(3,ABS(SLOPE($AO$362:$AO$373,$AQ$362:$AQ$373))),IF(SLOPE($AO$362:$AO$373,$AQ$362:$AQ$373)&lt;-0.5,-0.5,0))</f>
        <v>0</v>
      </c>
      <c r="AS379" s="16">
        <f>IF(SLOPE($AP$362:$AP$373,$AQ$362:$AQ$373)&lt;0,MAX(-3,-ABS(SLOPE($AP$362:$AP$373,$AQ$362:$AQ$373))),IF(SLOPE($AP$362:$AP$373,$AQ$362:$AQ$373)&gt;0.5,0.5,0))</f>
        <v>-4.0360833333341145E-2</v>
      </c>
      <c r="AT379" s="22">
        <f>($AO$374+(AR379*(AQ379-1)))</f>
        <v>4664.4943899999998</v>
      </c>
      <c r="AU379" s="22">
        <f>($AP$374+(AS379*(AQ379-1)))</f>
        <v>4649.1886858333328</v>
      </c>
      <c r="AV379" s="18">
        <f>IF(AR379&gt;0,AT379+AR379,AT379)</f>
        <v>4664.4943899999998</v>
      </c>
      <c r="AW379" s="18">
        <f>IF(AS379&lt;0,AU379+AS379,AU379)</f>
        <v>4649.1483249999992</v>
      </c>
      <c r="AY379">
        <f t="shared" si="157"/>
        <v>0.40616666666664969</v>
      </c>
      <c r="AZ379">
        <f t="shared" si="158"/>
        <v>0.15186833333245886</v>
      </c>
      <c r="BB379" s="19">
        <f t="shared" si="153"/>
        <v>1775503500</v>
      </c>
      <c r="BC379" s="19" t="str">
        <f t="shared" si="154"/>
        <v>XAUUSD</v>
      </c>
      <c r="BD379" s="19" t="str">
        <f t="shared" si="155"/>
        <v>M5</v>
      </c>
      <c r="BE379">
        <f>V379</f>
        <v>4656.1737816666664</v>
      </c>
      <c r="BF379">
        <f>W379</f>
        <v>4658.056943333333</v>
      </c>
      <c r="BG379">
        <f>X379</f>
        <v>4650.3474399999996</v>
      </c>
      <c r="BH379">
        <f>Y379</f>
        <v>4650.6341700000003</v>
      </c>
      <c r="BI379">
        <f t="shared" si="159"/>
        <v>4664.4943899999998</v>
      </c>
      <c r="BJ379">
        <f t="shared" si="160"/>
        <v>4649.1483249999992</v>
      </c>
    </row>
    <row r="380" spans="1:62" x14ac:dyDescent="0.55000000000000004">
      <c r="A380">
        <f>ALGLIB_SSA_XAUUSD!J380</f>
        <v>1775503800</v>
      </c>
      <c r="B380" t="str">
        <f>_xlfn.XLOOKUP($A380,ALGLIB_SSA_XAUUSD!$A$2:$A$1001,ALGLIB_SSA_XAUUSD!$B$2:$B$1001,"",0)</f>
        <v/>
      </c>
      <c r="C380" t="str">
        <f>_xlfn.XLOOKUP($A380,ALGLIB_SSA_XAUUSD!$A$2:$A$1001,ALGLIB_SSA_XAUUSD!$C$2:$C$1001,"",0)</f>
        <v/>
      </c>
      <c r="D380" s="1">
        <f>D374+(D386-D374)*6/12</f>
        <v>4653.1350000000002</v>
      </c>
      <c r="E380" s="1">
        <f>E374+(E386-E374)*6/12</f>
        <v>4656.0660800000005</v>
      </c>
      <c r="F380" s="1">
        <f>F374+(F386-F374)*6/12</f>
        <v>4657.9181499999995</v>
      </c>
      <c r="G380" s="1">
        <f>G374+(G386-G374)*6/12</f>
        <v>4664.0069899999999</v>
      </c>
      <c r="H380" s="1">
        <f>H374+(H386-H374)*6/12</f>
        <v>4648.9176499999994</v>
      </c>
      <c r="I380" t="str">
        <f>_xlfn.XLOOKUP($A380,ALGLIB_SSA_XAUUSD!$J$2:$J$1001,ALGLIB_SSA_XAUUSD!$K$2:$K$1001,"",0)</f>
        <v>XAUUSD</v>
      </c>
      <c r="J380" t="str">
        <f>_xlfn.XLOOKUP($A380,ALGLIB_SSA_XAUUSD!$J$2:$J$1001,ALGLIB_SSA_XAUUSD!$L$2:$L$1001,"",0)</f>
        <v>M5</v>
      </c>
      <c r="K380">
        <f>_xlfn.XLOOKUP($A380,ALGLIB_SSA_XAUUSD!$J$2:$J$1001,ALGLIB_SSA_XAUUSD!$M$2:$M$1001,"",0)</f>
        <v>4651.51</v>
      </c>
      <c r="L380">
        <f>_xlfn.XLOOKUP($A380,ALGLIB_SSA_XAUUSD!$J$2:$J$1001,ALGLIB_SSA_XAUUSD!$N$2:$N$1001,"",0)</f>
        <v>4650.4634400000004</v>
      </c>
      <c r="M380">
        <f>_xlfn.XLOOKUP($A380,ALGLIB_SSA_XAUUSD!$J$2:$J$1001,ALGLIB_SSA_XAUUSD!$O$2:$O$1001,"",0)</f>
        <v>4650.5487999999996</v>
      </c>
      <c r="N380">
        <f>_xlfn.XLOOKUP($A380,ALGLIB_SSA_XAUUSD!$J$2:$J$1001,ALGLIB_SSA_XAUUSD!$P$2:$P$1001,"",0)</f>
        <v>4652.4500900000003</v>
      </c>
      <c r="O380">
        <f>_xlfn.XLOOKUP($A380,ALGLIB_SSA_XAUUSD!$J$2:$J$1001,ALGLIB_SSA_XAUUSD!$Q$2:$Q$1001,"",0)</f>
        <v>4648.89426</v>
      </c>
      <c r="R380">
        <f t="shared" si="136"/>
        <v>1775503800</v>
      </c>
      <c r="S380" t="str">
        <f t="shared" si="137"/>
        <v>XAUUSD</v>
      </c>
      <c r="T380" t="str">
        <f t="shared" si="137"/>
        <v>M5</v>
      </c>
      <c r="U380">
        <f t="shared" si="137"/>
        <v>4651.51</v>
      </c>
      <c r="V380">
        <f t="shared" si="138"/>
        <v>4656.0660800000005</v>
      </c>
      <c r="W380">
        <f t="shared" si="138"/>
        <v>4657.9181499999995</v>
      </c>
      <c r="X380">
        <f t="shared" si="139"/>
        <v>4650.4634400000004</v>
      </c>
      <c r="Y380">
        <f t="shared" si="139"/>
        <v>4650.5487999999996</v>
      </c>
      <c r="Z380">
        <f t="shared" si="140"/>
        <v>4664.0069899999999</v>
      </c>
      <c r="AA380">
        <f t="shared" si="141"/>
        <v>4652.4500900000003</v>
      </c>
      <c r="AB380">
        <f t="shared" si="142"/>
        <v>4648.9176499999994</v>
      </c>
      <c r="AC380">
        <f t="shared" si="143"/>
        <v>4648.89426</v>
      </c>
      <c r="AF380">
        <f t="shared" si="148"/>
        <v>1775503800</v>
      </c>
      <c r="AG380" t="str">
        <f t="shared" si="149"/>
        <v>XAUUSD</v>
      </c>
      <c r="AH380" t="str">
        <f t="shared" si="150"/>
        <v>M5</v>
      </c>
      <c r="AI380" s="19">
        <f t="shared" si="144"/>
        <v>4651.51</v>
      </c>
      <c r="AJ380" s="19">
        <f t="shared" si="145"/>
        <v>4656.0660800000005</v>
      </c>
      <c r="AK380" s="19">
        <f t="shared" si="146"/>
        <v>4657.9181499999995</v>
      </c>
      <c r="AL380" s="19">
        <f t="shared" si="151"/>
        <v>-1.8520699999990029</v>
      </c>
      <c r="AM380" s="28" t="str">
        <f t="shared" si="147"/>
        <v>Bearish</v>
      </c>
      <c r="AN380" s="28" t="str">
        <f t="shared" si="152"/>
        <v>Bearish</v>
      </c>
      <c r="AO380">
        <f>IF(Z380&lt;&gt;"",Z380,"")</f>
        <v>4664.0069899999999</v>
      </c>
      <c r="AP380">
        <f>IF(AB380&lt;&gt;"",AB380,"")</f>
        <v>4648.9176499999994</v>
      </c>
      <c r="AQ380">
        <f t="shared" si="156"/>
        <v>7</v>
      </c>
      <c r="AR380" s="16">
        <f>IF(SLOPE($AO$362:$AO$373,$AQ$362:$AQ$373)&gt;0,MIN(3,ABS(SLOPE($AO$362:$AO$373,$AQ$362:$AQ$373))),IF(SLOPE($AO$362:$AO$373,$AQ$362:$AQ$373)&lt;-0.5,-0.5,0))</f>
        <v>0</v>
      </c>
      <c r="AS380" s="16">
        <f>IF(SLOPE($AP$362:$AP$373,$AQ$362:$AQ$373)&lt;0,MAX(-3,-ABS(SLOPE($AP$362:$AP$373,$AQ$362:$AQ$373))),IF(SLOPE($AP$362:$AP$373,$AQ$362:$AQ$373)&gt;0.5,0.5,0))</f>
        <v>-4.0360833333341145E-2</v>
      </c>
      <c r="AT380" s="22">
        <f>($AO$374+(AR380*(AQ380-1)))</f>
        <v>4664.4943899999998</v>
      </c>
      <c r="AU380" s="22">
        <f>($AP$374+(AS380*(AQ380-1)))</f>
        <v>4649.1483250000001</v>
      </c>
      <c r="AV380" s="18">
        <f>IF(AR380&gt;0,AT380+AR380,AT380)</f>
        <v>4664.4943899999998</v>
      </c>
      <c r="AW380" s="18">
        <f>IF(AS380&lt;0,AU380+AS380,AU380)</f>
        <v>4649.1079641666665</v>
      </c>
      <c r="AY380">
        <f t="shared" si="157"/>
        <v>0.48739999999997963</v>
      </c>
      <c r="AZ380">
        <f t="shared" si="158"/>
        <v>0.19031416666712175</v>
      </c>
      <c r="BB380" s="19">
        <f t="shared" si="153"/>
        <v>1775503800</v>
      </c>
      <c r="BC380" s="19" t="str">
        <f t="shared" si="154"/>
        <v>XAUUSD</v>
      </c>
      <c r="BD380" s="19" t="str">
        <f t="shared" si="155"/>
        <v>M5</v>
      </c>
      <c r="BE380">
        <f>V380</f>
        <v>4656.0660800000005</v>
      </c>
      <c r="BF380">
        <f>W380</f>
        <v>4657.9181499999995</v>
      </c>
      <c r="BG380">
        <f>X380</f>
        <v>4650.4634400000004</v>
      </c>
      <c r="BH380">
        <f>Y380</f>
        <v>4650.5487999999996</v>
      </c>
      <c r="BI380">
        <f t="shared" si="159"/>
        <v>4664.4943899999998</v>
      </c>
      <c r="BJ380">
        <f t="shared" si="160"/>
        <v>4649.1079641666665</v>
      </c>
    </row>
    <row r="381" spans="1:62" x14ac:dyDescent="0.55000000000000004">
      <c r="A381">
        <f>ALGLIB_SSA_XAUUSD!J381</f>
        <v>1775504100</v>
      </c>
      <c r="B381" t="str">
        <f>_xlfn.XLOOKUP($A381,ALGLIB_SSA_XAUUSD!$A$2:$A$1001,ALGLIB_SSA_XAUUSD!$B$2:$B$1001,"",0)</f>
        <v/>
      </c>
      <c r="C381" t="str">
        <f>_xlfn.XLOOKUP($A381,ALGLIB_SSA_XAUUSD!$A$2:$A$1001,ALGLIB_SSA_XAUUSD!$C$2:$C$1001,"",0)</f>
        <v/>
      </c>
      <c r="D381" s="1">
        <f>D374+(D386-D374)*7/12</f>
        <v>4652.7241666666669</v>
      </c>
      <c r="E381" s="1">
        <f>E374+(E386-E374)*7/12</f>
        <v>4655.9583783333337</v>
      </c>
      <c r="F381" s="1">
        <f>F374+(F386-F374)*7/12</f>
        <v>4657.7793566666669</v>
      </c>
      <c r="G381" s="1">
        <f>G374+(G386-G374)*7/12</f>
        <v>4663.9257566666665</v>
      </c>
      <c r="H381" s="1">
        <f>H374+(H386-H374)*7/12</f>
        <v>4648.838843333333</v>
      </c>
      <c r="I381" t="str">
        <f>_xlfn.XLOOKUP($A381,ALGLIB_SSA_XAUUSD!$J$2:$J$1001,ALGLIB_SSA_XAUUSD!$K$2:$K$1001,"",0)</f>
        <v>XAUUSD</v>
      </c>
      <c r="J381" t="str">
        <f>_xlfn.XLOOKUP($A381,ALGLIB_SSA_XAUUSD!$J$2:$J$1001,ALGLIB_SSA_XAUUSD!$L$2:$L$1001,"",0)</f>
        <v>M5</v>
      </c>
      <c r="K381">
        <f>_xlfn.XLOOKUP($A381,ALGLIB_SSA_XAUUSD!$J$2:$J$1001,ALGLIB_SSA_XAUUSD!$M$2:$M$1001,"",0)</f>
        <v>4650.84</v>
      </c>
      <c r="L381">
        <f>_xlfn.XLOOKUP($A381,ALGLIB_SSA_XAUUSD!$J$2:$J$1001,ALGLIB_SSA_XAUUSD!$N$2:$N$1001,"",0)</f>
        <v>4650.8965699999999</v>
      </c>
      <c r="M381">
        <f>_xlfn.XLOOKUP($A381,ALGLIB_SSA_XAUUSD!$J$2:$J$1001,ALGLIB_SSA_XAUUSD!$O$2:$O$1001,"",0)</f>
        <v>4650.7226899999996</v>
      </c>
      <c r="N381">
        <f>_xlfn.XLOOKUP($A381,ALGLIB_SSA_XAUUSD!$J$2:$J$1001,ALGLIB_SSA_XAUUSD!$P$2:$P$1001,"",0)</f>
        <v>4652.6142799999998</v>
      </c>
      <c r="O381">
        <f>_xlfn.XLOOKUP($A381,ALGLIB_SSA_XAUUSD!$J$2:$J$1001,ALGLIB_SSA_XAUUSD!$Q$2:$Q$1001,"",0)</f>
        <v>4649.24881</v>
      </c>
      <c r="R381">
        <f t="shared" si="136"/>
        <v>1775504100</v>
      </c>
      <c r="S381" t="str">
        <f t="shared" si="137"/>
        <v>XAUUSD</v>
      </c>
      <c r="T381" t="str">
        <f t="shared" si="137"/>
        <v>M5</v>
      </c>
      <c r="U381">
        <f t="shared" si="137"/>
        <v>4650.84</v>
      </c>
      <c r="V381">
        <f t="shared" si="138"/>
        <v>4655.9583783333337</v>
      </c>
      <c r="W381">
        <f t="shared" si="138"/>
        <v>4657.7793566666669</v>
      </c>
      <c r="X381">
        <f t="shared" si="139"/>
        <v>4650.8965699999999</v>
      </c>
      <c r="Y381">
        <f t="shared" si="139"/>
        <v>4650.7226899999996</v>
      </c>
      <c r="Z381">
        <f t="shared" si="140"/>
        <v>4663.9257566666665</v>
      </c>
      <c r="AA381">
        <f t="shared" si="141"/>
        <v>4652.6142799999998</v>
      </c>
      <c r="AB381">
        <f t="shared" si="142"/>
        <v>4648.838843333333</v>
      </c>
      <c r="AC381">
        <f t="shared" si="143"/>
        <v>4649.24881</v>
      </c>
      <c r="AF381">
        <f t="shared" si="148"/>
        <v>1775504100</v>
      </c>
      <c r="AG381" t="str">
        <f t="shared" si="149"/>
        <v>XAUUSD</v>
      </c>
      <c r="AH381" t="str">
        <f t="shared" si="150"/>
        <v>M5</v>
      </c>
      <c r="AI381" s="19">
        <f t="shared" si="144"/>
        <v>4650.84</v>
      </c>
      <c r="AJ381" s="19">
        <f t="shared" si="145"/>
        <v>4655.9583783333337</v>
      </c>
      <c r="AK381" s="19">
        <f t="shared" si="146"/>
        <v>4657.7793566666669</v>
      </c>
      <c r="AL381" s="19">
        <f t="shared" si="151"/>
        <v>-1.820978333333187</v>
      </c>
      <c r="AM381" s="28" t="str">
        <f t="shared" si="147"/>
        <v>Bearish</v>
      </c>
      <c r="AN381" s="28" t="str">
        <f t="shared" si="152"/>
        <v>Bearish</v>
      </c>
      <c r="AO381">
        <f>IF(Z381&lt;&gt;"",Z381,"")</f>
        <v>4663.9257566666665</v>
      </c>
      <c r="AP381">
        <f>IF(AB381&lt;&gt;"",AB381,"")</f>
        <v>4648.838843333333</v>
      </c>
      <c r="AQ381">
        <f t="shared" si="156"/>
        <v>8</v>
      </c>
      <c r="AR381" s="16">
        <f>IF(SLOPE($AO$362:$AO$373,$AQ$362:$AQ$373)&gt;0,MIN(3,ABS(SLOPE($AO$362:$AO$373,$AQ$362:$AQ$373))),IF(SLOPE($AO$362:$AO$373,$AQ$362:$AQ$373)&lt;-0.5,-0.5,0))</f>
        <v>0</v>
      </c>
      <c r="AS381" s="16">
        <f>IF(SLOPE($AP$362:$AP$373,$AQ$362:$AQ$373)&lt;0,MAX(-3,-ABS(SLOPE($AP$362:$AP$373,$AQ$362:$AQ$373))),IF(SLOPE($AP$362:$AP$373,$AQ$362:$AQ$373)&gt;0.5,0.5,0))</f>
        <v>-4.0360833333341145E-2</v>
      </c>
      <c r="AT381" s="22">
        <f>($AO$374+(AR381*(AQ381-1)))</f>
        <v>4664.4943899999998</v>
      </c>
      <c r="AU381" s="22">
        <f>($AP$374+(AS381*(AQ381-1)))</f>
        <v>4649.1079641666665</v>
      </c>
      <c r="AV381" s="18">
        <f>IF(AR381&gt;0,AT381+AR381,AT381)</f>
        <v>4664.4943899999998</v>
      </c>
      <c r="AW381" s="18">
        <f>IF(AS381&lt;0,AU381+AS381,AU381)</f>
        <v>4649.067603333333</v>
      </c>
      <c r="AY381">
        <f t="shared" si="157"/>
        <v>0.56863333333330957</v>
      </c>
      <c r="AZ381">
        <f t="shared" si="158"/>
        <v>0.22875999999996566</v>
      </c>
      <c r="BB381" s="19">
        <f t="shared" si="153"/>
        <v>1775504100</v>
      </c>
      <c r="BC381" s="19" t="str">
        <f t="shared" si="154"/>
        <v>XAUUSD</v>
      </c>
      <c r="BD381" s="19" t="str">
        <f t="shared" si="155"/>
        <v>M5</v>
      </c>
      <c r="BE381">
        <f>V381</f>
        <v>4655.9583783333337</v>
      </c>
      <c r="BF381">
        <f>W381</f>
        <v>4657.7793566666669</v>
      </c>
      <c r="BG381">
        <f>X381</f>
        <v>4650.8965699999999</v>
      </c>
      <c r="BH381">
        <f>Y381</f>
        <v>4650.7226899999996</v>
      </c>
      <c r="BI381">
        <f t="shared" si="159"/>
        <v>4664.4943899999998</v>
      </c>
      <c r="BJ381">
        <f t="shared" si="160"/>
        <v>4649.067603333333</v>
      </c>
    </row>
    <row r="382" spans="1:62" x14ac:dyDescent="0.55000000000000004">
      <c r="A382">
        <f>ALGLIB_SSA_XAUUSD!J382</f>
        <v>1775504400</v>
      </c>
      <c r="B382" t="str">
        <f>_xlfn.XLOOKUP($A382,ALGLIB_SSA_XAUUSD!$A$2:$A$1001,ALGLIB_SSA_XAUUSD!$B$2:$B$1001,"",0)</f>
        <v/>
      </c>
      <c r="C382" t="str">
        <f>_xlfn.XLOOKUP($A382,ALGLIB_SSA_XAUUSD!$A$2:$A$1001,ALGLIB_SSA_XAUUSD!$C$2:$C$1001,"",0)</f>
        <v/>
      </c>
      <c r="D382" s="1">
        <f>D374+(D386-D374)*8/12</f>
        <v>4652.3133333333335</v>
      </c>
      <c r="E382" s="1">
        <f>E374+(E386-E374)*8/12</f>
        <v>4655.8506766666669</v>
      </c>
      <c r="F382" s="1">
        <f>F374+(F386-F374)*8/12</f>
        <v>4657.6405633333334</v>
      </c>
      <c r="G382" s="1">
        <f>G374+(G386-G374)*8/12</f>
        <v>4663.8445233333332</v>
      </c>
      <c r="H382" s="1">
        <f>H374+(H386-H374)*8/12</f>
        <v>4648.7600366666666</v>
      </c>
      <c r="I382" t="str">
        <f>_xlfn.XLOOKUP($A382,ALGLIB_SSA_XAUUSD!$J$2:$J$1001,ALGLIB_SSA_XAUUSD!$K$2:$K$1001,"",0)</f>
        <v>XAUUSD</v>
      </c>
      <c r="J382" t="str">
        <f>_xlfn.XLOOKUP($A382,ALGLIB_SSA_XAUUSD!$J$2:$J$1001,ALGLIB_SSA_XAUUSD!$L$2:$L$1001,"",0)</f>
        <v>M5</v>
      </c>
      <c r="K382">
        <f>_xlfn.XLOOKUP($A382,ALGLIB_SSA_XAUUSD!$J$2:$J$1001,ALGLIB_SSA_XAUUSD!$M$2:$M$1001,"",0)</f>
        <v>4651.8599999999997</v>
      </c>
      <c r="L382">
        <f>_xlfn.XLOOKUP($A382,ALGLIB_SSA_XAUUSD!$J$2:$J$1001,ALGLIB_SSA_XAUUSD!$N$2:$N$1001,"",0)</f>
        <v>4651.7039000000004</v>
      </c>
      <c r="M382">
        <f>_xlfn.XLOOKUP($A382,ALGLIB_SSA_XAUUSD!$J$2:$J$1001,ALGLIB_SSA_XAUUSD!$O$2:$O$1001,"",0)</f>
        <v>4651.2133000000003</v>
      </c>
      <c r="N382">
        <f>_xlfn.XLOOKUP($A382,ALGLIB_SSA_XAUUSD!$J$2:$J$1001,ALGLIB_SSA_XAUUSD!$P$2:$P$1001,"",0)</f>
        <v>4653.1696000000002</v>
      </c>
      <c r="O382">
        <f>_xlfn.XLOOKUP($A382,ALGLIB_SSA_XAUUSD!$J$2:$J$1001,ALGLIB_SSA_XAUUSD!$Q$2:$Q$1001,"",0)</f>
        <v>4649.8019400000003</v>
      </c>
      <c r="R382">
        <f t="shared" si="136"/>
        <v>1775504400</v>
      </c>
      <c r="S382" t="str">
        <f t="shared" si="137"/>
        <v>XAUUSD</v>
      </c>
      <c r="T382" t="str">
        <f t="shared" si="137"/>
        <v>M5</v>
      </c>
      <c r="U382">
        <f t="shared" si="137"/>
        <v>4651.8599999999997</v>
      </c>
      <c r="V382">
        <f t="shared" si="138"/>
        <v>4655.8506766666669</v>
      </c>
      <c r="W382">
        <f t="shared" si="138"/>
        <v>4657.6405633333334</v>
      </c>
      <c r="X382">
        <f t="shared" si="139"/>
        <v>4651.7039000000004</v>
      </c>
      <c r="Y382">
        <f t="shared" si="139"/>
        <v>4651.2133000000003</v>
      </c>
      <c r="Z382">
        <f t="shared" si="140"/>
        <v>4663.8445233333332</v>
      </c>
      <c r="AA382">
        <f t="shared" si="141"/>
        <v>4653.1696000000002</v>
      </c>
      <c r="AB382">
        <f t="shared" si="142"/>
        <v>4648.7600366666666</v>
      </c>
      <c r="AC382">
        <f t="shared" si="143"/>
        <v>4649.8019400000003</v>
      </c>
      <c r="AF382">
        <f t="shared" si="148"/>
        <v>1775504400</v>
      </c>
      <c r="AG382" t="str">
        <f t="shared" si="149"/>
        <v>XAUUSD</v>
      </c>
      <c r="AH382" t="str">
        <f t="shared" si="150"/>
        <v>M5</v>
      </c>
      <c r="AI382" s="19">
        <f t="shared" si="144"/>
        <v>4651.8599999999997</v>
      </c>
      <c r="AJ382" s="19">
        <f t="shared" si="145"/>
        <v>4655.8506766666669</v>
      </c>
      <c r="AK382" s="19">
        <f t="shared" si="146"/>
        <v>4657.6405633333334</v>
      </c>
      <c r="AL382" s="19">
        <f t="shared" si="151"/>
        <v>-1.7898866666664617</v>
      </c>
      <c r="AM382" s="28" t="str">
        <f t="shared" si="147"/>
        <v>Bearish</v>
      </c>
      <c r="AN382" s="28" t="str">
        <f t="shared" si="152"/>
        <v>Bearish</v>
      </c>
      <c r="AO382">
        <f>IF(Z382&lt;&gt;"",Z382,"")</f>
        <v>4663.8445233333332</v>
      </c>
      <c r="AP382">
        <f>IF(AB382&lt;&gt;"",AB382,"")</f>
        <v>4648.7600366666666</v>
      </c>
      <c r="AQ382">
        <f t="shared" si="156"/>
        <v>9</v>
      </c>
      <c r="AR382" s="16">
        <f>IF(SLOPE($AO$362:$AO$373,$AQ$362:$AQ$373)&gt;0,MIN(3,ABS(SLOPE($AO$362:$AO$373,$AQ$362:$AQ$373))),IF(SLOPE($AO$362:$AO$373,$AQ$362:$AQ$373)&lt;-0.5,-0.5,0))</f>
        <v>0</v>
      </c>
      <c r="AS382" s="16">
        <f>IF(SLOPE($AP$362:$AP$373,$AQ$362:$AQ$373)&lt;0,MAX(-3,-ABS(SLOPE($AP$362:$AP$373,$AQ$362:$AQ$373))),IF(SLOPE($AP$362:$AP$373,$AQ$362:$AQ$373)&gt;0.5,0.5,0))</f>
        <v>-4.0360833333341145E-2</v>
      </c>
      <c r="AT382" s="22">
        <f>($AO$374+(AR382*(AQ382-1)))</f>
        <v>4664.4943899999998</v>
      </c>
      <c r="AU382" s="22">
        <f>($AP$374+(AS382*(AQ382-1)))</f>
        <v>4649.067603333333</v>
      </c>
      <c r="AV382" s="18">
        <f>IF(AR382&gt;0,AT382+AR382,AT382)</f>
        <v>4664.4943899999998</v>
      </c>
      <c r="AW382" s="18">
        <f>IF(AS382&lt;0,AU382+AS382,AU382)</f>
        <v>4649.0272424999994</v>
      </c>
      <c r="AY382">
        <f t="shared" si="157"/>
        <v>0.6498666666666395</v>
      </c>
      <c r="AZ382">
        <f t="shared" si="158"/>
        <v>0.26720583333280956</v>
      </c>
      <c r="BB382" s="19">
        <f t="shared" si="153"/>
        <v>1775504400</v>
      </c>
      <c r="BC382" s="19" t="str">
        <f t="shared" si="154"/>
        <v>XAUUSD</v>
      </c>
      <c r="BD382" s="19" t="str">
        <f t="shared" si="155"/>
        <v>M5</v>
      </c>
      <c r="BE382">
        <f>V382</f>
        <v>4655.8506766666669</v>
      </c>
      <c r="BF382">
        <f>W382</f>
        <v>4657.6405633333334</v>
      </c>
      <c r="BG382">
        <f>X382</f>
        <v>4651.7039000000004</v>
      </c>
      <c r="BH382">
        <f>Y382</f>
        <v>4651.2133000000003</v>
      </c>
      <c r="BI382">
        <f t="shared" si="159"/>
        <v>4664.4943899999998</v>
      </c>
      <c r="BJ382">
        <f t="shared" si="160"/>
        <v>4649.0272424999994</v>
      </c>
    </row>
    <row r="383" spans="1:62" x14ac:dyDescent="0.55000000000000004">
      <c r="A383">
        <f>ALGLIB_SSA_XAUUSD!J383</f>
        <v>1775504700</v>
      </c>
      <c r="B383" t="str">
        <f>_xlfn.XLOOKUP($A383,ALGLIB_SSA_XAUUSD!$A$2:$A$1001,ALGLIB_SSA_XAUUSD!$B$2:$B$1001,"",0)</f>
        <v/>
      </c>
      <c r="C383" t="str">
        <f>_xlfn.XLOOKUP($A383,ALGLIB_SSA_XAUUSD!$A$2:$A$1001,ALGLIB_SSA_XAUUSD!$C$2:$C$1001,"",0)</f>
        <v/>
      </c>
      <c r="D383" s="1">
        <f>D374+(D386-D374)*9/12</f>
        <v>4651.9025000000001</v>
      </c>
      <c r="E383" s="1">
        <f>E374+(E386-E374)*9/12</f>
        <v>4655.7429750000001</v>
      </c>
      <c r="F383" s="1">
        <f>F374+(F386-F374)*9/12</f>
        <v>4657.5017699999999</v>
      </c>
      <c r="G383" s="1">
        <f>G374+(G386-G374)*9/12</f>
        <v>4663.7632899999999</v>
      </c>
      <c r="H383" s="1">
        <f>H374+(H386-H374)*9/12</f>
        <v>4648.6812300000001</v>
      </c>
      <c r="I383" t="str">
        <f>_xlfn.XLOOKUP($A383,ALGLIB_SSA_XAUUSD!$J$2:$J$1001,ALGLIB_SSA_XAUUSD!$K$2:$K$1001,"",0)</f>
        <v>XAUUSD</v>
      </c>
      <c r="J383" t="str">
        <f>_xlfn.XLOOKUP($A383,ALGLIB_SSA_XAUUSD!$J$2:$J$1001,ALGLIB_SSA_XAUUSD!$L$2:$L$1001,"",0)</f>
        <v>M5</v>
      </c>
      <c r="K383">
        <f>_xlfn.XLOOKUP($A383,ALGLIB_SSA_XAUUSD!$J$2:$J$1001,ALGLIB_SSA_XAUUSD!$M$2:$M$1001,"",0)</f>
        <v>4655.57</v>
      </c>
      <c r="L383">
        <f>_xlfn.XLOOKUP($A383,ALGLIB_SSA_XAUUSD!$J$2:$J$1001,ALGLIB_SSA_XAUUSD!$N$2:$N$1001,"",0)</f>
        <v>4652.8321299999998</v>
      </c>
      <c r="M383">
        <f>_xlfn.XLOOKUP($A383,ALGLIB_SSA_XAUUSD!$J$2:$J$1001,ALGLIB_SSA_XAUUSD!$O$2:$O$1001,"",0)</f>
        <v>4652.0227100000002</v>
      </c>
      <c r="N383">
        <f>_xlfn.XLOOKUP($A383,ALGLIB_SSA_XAUUSD!$J$2:$J$1001,ALGLIB_SSA_XAUUSD!$P$2:$P$1001,"",0)</f>
        <v>4654.1382199999998</v>
      </c>
      <c r="O383">
        <f>_xlfn.XLOOKUP($A383,ALGLIB_SSA_XAUUSD!$J$2:$J$1001,ALGLIB_SSA_XAUUSD!$Q$2:$Q$1001,"",0)</f>
        <v>4650.6502700000001</v>
      </c>
      <c r="R383">
        <f t="shared" si="136"/>
        <v>1775504700</v>
      </c>
      <c r="S383" t="str">
        <f t="shared" si="137"/>
        <v>XAUUSD</v>
      </c>
      <c r="T383" t="str">
        <f t="shared" si="137"/>
        <v>M5</v>
      </c>
      <c r="U383">
        <f t="shared" si="137"/>
        <v>4655.57</v>
      </c>
      <c r="V383">
        <f t="shared" si="138"/>
        <v>4655.7429750000001</v>
      </c>
      <c r="W383">
        <f t="shared" si="138"/>
        <v>4657.5017699999999</v>
      </c>
      <c r="X383">
        <f t="shared" si="139"/>
        <v>4652.8321299999998</v>
      </c>
      <c r="Y383">
        <f t="shared" si="139"/>
        <v>4652.0227100000002</v>
      </c>
      <c r="Z383">
        <f t="shared" si="140"/>
        <v>4663.7632899999999</v>
      </c>
      <c r="AA383">
        <f t="shared" si="141"/>
        <v>4654.1382199999998</v>
      </c>
      <c r="AB383">
        <f t="shared" si="142"/>
        <v>4648.6812300000001</v>
      </c>
      <c r="AC383">
        <f t="shared" si="143"/>
        <v>4650.6502700000001</v>
      </c>
      <c r="AF383">
        <f t="shared" si="148"/>
        <v>1775504700</v>
      </c>
      <c r="AG383" t="str">
        <f t="shared" si="149"/>
        <v>XAUUSD</v>
      </c>
      <c r="AH383" t="str">
        <f t="shared" si="150"/>
        <v>M5</v>
      </c>
      <c r="AI383" s="19">
        <f t="shared" si="144"/>
        <v>4655.57</v>
      </c>
      <c r="AJ383" s="19">
        <f t="shared" si="145"/>
        <v>4655.7429750000001</v>
      </c>
      <c r="AK383" s="19">
        <f t="shared" si="146"/>
        <v>4657.5017699999999</v>
      </c>
      <c r="AL383" s="19">
        <f t="shared" si="151"/>
        <v>-1.7587949999997363</v>
      </c>
      <c r="AM383" s="28" t="str">
        <f t="shared" si="147"/>
        <v>Bearish</v>
      </c>
      <c r="AN383" s="28" t="str">
        <f t="shared" si="152"/>
        <v>Bearish</v>
      </c>
      <c r="AO383">
        <f>IF(Z383&lt;&gt;"",Z383,"")</f>
        <v>4663.7632899999999</v>
      </c>
      <c r="AP383">
        <f>IF(AB383&lt;&gt;"",AB383,"")</f>
        <v>4648.6812300000001</v>
      </c>
      <c r="AQ383">
        <f t="shared" si="156"/>
        <v>10</v>
      </c>
      <c r="AR383" s="16">
        <f>IF(SLOPE($AO$362:$AO$373,$AQ$362:$AQ$373)&gt;0,MIN(3,ABS(SLOPE($AO$362:$AO$373,$AQ$362:$AQ$373))),IF(SLOPE($AO$362:$AO$373,$AQ$362:$AQ$373)&lt;-0.5,-0.5,0))</f>
        <v>0</v>
      </c>
      <c r="AS383" s="16">
        <f>IF(SLOPE($AP$362:$AP$373,$AQ$362:$AQ$373)&lt;0,MAX(-3,-ABS(SLOPE($AP$362:$AP$373,$AQ$362:$AQ$373))),IF(SLOPE($AP$362:$AP$373,$AQ$362:$AQ$373)&gt;0.5,0.5,0))</f>
        <v>-4.0360833333341145E-2</v>
      </c>
      <c r="AT383" s="22">
        <f>($AO$374+(AR383*(AQ383-1)))</f>
        <v>4664.4943899999998</v>
      </c>
      <c r="AU383" s="22">
        <f>($AP$374+(AS383*(AQ383-1)))</f>
        <v>4649.0272424999994</v>
      </c>
      <c r="AV383" s="18">
        <f>IF(AR383&gt;0,AT383+AR383,AT383)</f>
        <v>4664.4943899999998</v>
      </c>
      <c r="AW383" s="18">
        <f>IF(AS383&lt;0,AU383+AS383,AU383)</f>
        <v>4648.9868816666658</v>
      </c>
      <c r="AY383">
        <f t="shared" si="157"/>
        <v>0.73109999999996944</v>
      </c>
      <c r="AZ383">
        <f t="shared" si="158"/>
        <v>0.30565166666565347</v>
      </c>
      <c r="BB383" s="19">
        <f t="shared" si="153"/>
        <v>1775504700</v>
      </c>
      <c r="BC383" s="19" t="str">
        <f t="shared" si="154"/>
        <v>XAUUSD</v>
      </c>
      <c r="BD383" s="19" t="str">
        <f t="shared" si="155"/>
        <v>M5</v>
      </c>
      <c r="BE383">
        <f>V383</f>
        <v>4655.7429750000001</v>
      </c>
      <c r="BF383">
        <f>W383</f>
        <v>4657.5017699999999</v>
      </c>
      <c r="BG383">
        <f>X383</f>
        <v>4652.8321299999998</v>
      </c>
      <c r="BH383">
        <f>Y383</f>
        <v>4652.0227100000002</v>
      </c>
      <c r="BI383">
        <f t="shared" si="159"/>
        <v>4664.4943899999998</v>
      </c>
      <c r="BJ383">
        <f t="shared" si="160"/>
        <v>4648.9868816666658</v>
      </c>
    </row>
    <row r="384" spans="1:62" x14ac:dyDescent="0.55000000000000004">
      <c r="A384">
        <f>ALGLIB_SSA_XAUUSD!J384</f>
        <v>1775505000</v>
      </c>
      <c r="B384" t="str">
        <f>_xlfn.XLOOKUP($A384,ALGLIB_SSA_XAUUSD!$A$2:$A$1001,ALGLIB_SSA_XAUUSD!$B$2:$B$1001,"",0)</f>
        <v/>
      </c>
      <c r="C384" t="str">
        <f>_xlfn.XLOOKUP($A384,ALGLIB_SSA_XAUUSD!$A$2:$A$1001,ALGLIB_SSA_XAUUSD!$C$2:$C$1001,"",0)</f>
        <v/>
      </c>
      <c r="D384" s="1">
        <f>D374+(D386-D374)*10/12</f>
        <v>4651.4916666666668</v>
      </c>
      <c r="E384" s="1">
        <f>E374+(E386-E374)*10/12</f>
        <v>4655.6352733333333</v>
      </c>
      <c r="F384" s="1">
        <f>F374+(F386-F374)*10/12</f>
        <v>4657.3629766666672</v>
      </c>
      <c r="G384" s="1">
        <f>G374+(G386-G374)*10/12</f>
        <v>4663.6820566666665</v>
      </c>
      <c r="H384" s="1">
        <f>H374+(H386-H374)*10/12</f>
        <v>4648.6024233333337</v>
      </c>
      <c r="I384" t="str">
        <f>_xlfn.XLOOKUP($A384,ALGLIB_SSA_XAUUSD!$J$2:$J$1001,ALGLIB_SSA_XAUUSD!$K$2:$K$1001,"",0)</f>
        <v>XAUUSD</v>
      </c>
      <c r="J384" t="str">
        <f>_xlfn.XLOOKUP($A384,ALGLIB_SSA_XAUUSD!$J$2:$J$1001,ALGLIB_SSA_XAUUSD!$L$2:$L$1001,"",0)</f>
        <v>M5</v>
      </c>
      <c r="K384">
        <f>_xlfn.XLOOKUP($A384,ALGLIB_SSA_XAUUSD!$J$2:$J$1001,ALGLIB_SSA_XAUUSD!$M$2:$M$1001,"",0)</f>
        <v>4654.33</v>
      </c>
      <c r="L384">
        <f>_xlfn.XLOOKUP($A384,ALGLIB_SSA_XAUUSD!$J$2:$J$1001,ALGLIB_SSA_XAUUSD!$N$2:$N$1001,"",0)</f>
        <v>4654.0720600000004</v>
      </c>
      <c r="M384">
        <f>_xlfn.XLOOKUP($A384,ALGLIB_SSA_XAUUSD!$J$2:$J$1001,ALGLIB_SSA_XAUUSD!$O$2:$O$1001,"",0)</f>
        <v>4653.0473899999997</v>
      </c>
      <c r="N384">
        <f>_xlfn.XLOOKUP($A384,ALGLIB_SSA_XAUUSD!$J$2:$J$1001,ALGLIB_SSA_XAUUSD!$P$2:$P$1001,"",0)</f>
        <v>4655.3504199999998</v>
      </c>
      <c r="O384">
        <f>_xlfn.XLOOKUP($A384,ALGLIB_SSA_XAUUSD!$J$2:$J$1001,ALGLIB_SSA_XAUUSD!$Q$2:$Q$1001,"",0)</f>
        <v>4651.7011499999999</v>
      </c>
      <c r="R384">
        <f t="shared" si="136"/>
        <v>1775505000</v>
      </c>
      <c r="S384" t="str">
        <f t="shared" si="137"/>
        <v>XAUUSD</v>
      </c>
      <c r="T384" t="str">
        <f t="shared" si="137"/>
        <v>M5</v>
      </c>
      <c r="U384">
        <f t="shared" si="137"/>
        <v>4654.33</v>
      </c>
      <c r="V384">
        <f t="shared" si="138"/>
        <v>4655.6352733333333</v>
      </c>
      <c r="W384">
        <f t="shared" si="138"/>
        <v>4657.3629766666672</v>
      </c>
      <c r="X384">
        <f t="shared" si="139"/>
        <v>4654.0720600000004</v>
      </c>
      <c r="Y384">
        <f t="shared" si="139"/>
        <v>4653.0473899999997</v>
      </c>
      <c r="Z384">
        <f t="shared" si="140"/>
        <v>4663.6820566666665</v>
      </c>
      <c r="AA384">
        <f t="shared" si="141"/>
        <v>4655.3504199999998</v>
      </c>
      <c r="AB384">
        <f t="shared" si="142"/>
        <v>4648.6024233333337</v>
      </c>
      <c r="AC384">
        <f t="shared" si="143"/>
        <v>4651.7011499999999</v>
      </c>
      <c r="AF384">
        <f t="shared" si="148"/>
        <v>1775505000</v>
      </c>
      <c r="AG384" t="str">
        <f t="shared" si="149"/>
        <v>XAUUSD</v>
      </c>
      <c r="AH384" t="str">
        <f t="shared" si="150"/>
        <v>M5</v>
      </c>
      <c r="AI384" s="19">
        <f t="shared" si="144"/>
        <v>4654.33</v>
      </c>
      <c r="AJ384" s="19">
        <f t="shared" si="145"/>
        <v>4655.6352733333333</v>
      </c>
      <c r="AK384" s="19">
        <f t="shared" si="146"/>
        <v>4657.3629766666672</v>
      </c>
      <c r="AL384" s="19">
        <f t="shared" si="151"/>
        <v>-1.7277033333339205</v>
      </c>
      <c r="AM384" s="28" t="str">
        <f t="shared" si="147"/>
        <v>Bearish</v>
      </c>
      <c r="AN384" s="28" t="str">
        <f t="shared" si="152"/>
        <v>Bearish</v>
      </c>
      <c r="AO384">
        <f>IF(Z384&lt;&gt;"",Z384,"")</f>
        <v>4663.6820566666665</v>
      </c>
      <c r="AP384">
        <f>IF(AB384&lt;&gt;"",AB384,"")</f>
        <v>4648.6024233333337</v>
      </c>
      <c r="AQ384">
        <f t="shared" si="156"/>
        <v>11</v>
      </c>
      <c r="AR384" s="16">
        <f>IF(SLOPE($AO$362:$AO$373,$AQ$362:$AQ$373)&gt;0,MIN(3,ABS(SLOPE($AO$362:$AO$373,$AQ$362:$AQ$373))),IF(SLOPE($AO$362:$AO$373,$AQ$362:$AQ$373)&lt;-0.5,-0.5,0))</f>
        <v>0</v>
      </c>
      <c r="AS384" s="16">
        <f>IF(SLOPE($AP$362:$AP$373,$AQ$362:$AQ$373)&lt;0,MAX(-3,-ABS(SLOPE($AP$362:$AP$373,$AQ$362:$AQ$373))),IF(SLOPE($AP$362:$AP$373,$AQ$362:$AQ$373)&gt;0.5,0.5,0))</f>
        <v>-4.0360833333341145E-2</v>
      </c>
      <c r="AT384" s="22">
        <f>($AO$374+(AR384*(AQ384-1)))</f>
        <v>4664.4943899999998</v>
      </c>
      <c r="AU384" s="22">
        <f>($AP$374+(AS384*(AQ384-1)))</f>
        <v>4648.9868816666667</v>
      </c>
      <c r="AV384" s="18">
        <f>IF(AR384&gt;0,AT384+AR384,AT384)</f>
        <v>4664.4943899999998</v>
      </c>
      <c r="AW384" s="18">
        <f>IF(AS384&lt;0,AU384+AS384,AU384)</f>
        <v>4648.9465208333331</v>
      </c>
      <c r="AY384">
        <f t="shared" si="157"/>
        <v>0.81233333333329938</v>
      </c>
      <c r="AZ384">
        <f t="shared" si="158"/>
        <v>0.34409749999940686</v>
      </c>
      <c r="BB384" s="19">
        <f t="shared" si="153"/>
        <v>1775505000</v>
      </c>
      <c r="BC384" s="19" t="str">
        <f t="shared" si="154"/>
        <v>XAUUSD</v>
      </c>
      <c r="BD384" s="19" t="str">
        <f t="shared" si="155"/>
        <v>M5</v>
      </c>
      <c r="BE384">
        <f>V384</f>
        <v>4655.6352733333333</v>
      </c>
      <c r="BF384">
        <f>W384</f>
        <v>4657.3629766666672</v>
      </c>
      <c r="BG384">
        <f>X384</f>
        <v>4654.0720600000004</v>
      </c>
      <c r="BH384">
        <f>Y384</f>
        <v>4653.0473899999997</v>
      </c>
      <c r="BI384">
        <f t="shared" si="159"/>
        <v>4664.4943899999998</v>
      </c>
      <c r="BJ384">
        <f t="shared" si="160"/>
        <v>4648.9465208333331</v>
      </c>
    </row>
    <row r="385" spans="1:62" x14ac:dyDescent="0.55000000000000004">
      <c r="A385">
        <f>ALGLIB_SSA_XAUUSD!J385</f>
        <v>1775505300</v>
      </c>
      <c r="B385" t="str">
        <f>_xlfn.XLOOKUP($A385,ALGLIB_SSA_XAUUSD!$A$2:$A$1001,ALGLIB_SSA_XAUUSD!$B$2:$B$1001,"",0)</f>
        <v/>
      </c>
      <c r="C385" t="str">
        <f>_xlfn.XLOOKUP($A385,ALGLIB_SSA_XAUUSD!$A$2:$A$1001,ALGLIB_SSA_XAUUSD!$C$2:$C$1001,"",0)</f>
        <v/>
      </c>
      <c r="D385" s="1">
        <f>D374+(D386-D374)*11/12</f>
        <v>4651.0808333333334</v>
      </c>
      <c r="E385" s="1">
        <f>E374+(E386-E374)*11/12</f>
        <v>4655.5275716666665</v>
      </c>
      <c r="F385" s="1">
        <f>F374+(F386-F374)*11/12</f>
        <v>4657.2241833333337</v>
      </c>
      <c r="G385" s="1">
        <f>G374+(G386-G374)*11/12</f>
        <v>4663.6008233333332</v>
      </c>
      <c r="H385" s="1">
        <f>H374+(H386-H374)*11/12</f>
        <v>4648.5236166666664</v>
      </c>
      <c r="I385" t="str">
        <f>_xlfn.XLOOKUP($A385,ALGLIB_SSA_XAUUSD!$J$2:$J$1001,ALGLIB_SSA_XAUUSD!$K$2:$K$1001,"",0)</f>
        <v>XAUUSD</v>
      </c>
      <c r="J385" t="str">
        <f>_xlfn.XLOOKUP($A385,ALGLIB_SSA_XAUUSD!$J$2:$J$1001,ALGLIB_SSA_XAUUSD!$L$2:$L$1001,"",0)</f>
        <v>M5</v>
      </c>
      <c r="K385">
        <f>_xlfn.XLOOKUP($A385,ALGLIB_SSA_XAUUSD!$J$2:$J$1001,ALGLIB_SSA_XAUUSD!$M$2:$M$1001,"",0)</f>
        <v>4655.6000000000004</v>
      </c>
      <c r="L385">
        <f>_xlfn.XLOOKUP($A385,ALGLIB_SSA_XAUUSD!$J$2:$J$1001,ALGLIB_SSA_XAUUSD!$N$2:$N$1001,"",0)</f>
        <v>4655.2972399999999</v>
      </c>
      <c r="M385">
        <f>_xlfn.XLOOKUP($A385,ALGLIB_SSA_XAUUSD!$J$2:$J$1001,ALGLIB_SSA_XAUUSD!$O$2:$O$1001,"",0)</f>
        <v>4654.1723099999999</v>
      </c>
      <c r="N385">
        <f>_xlfn.XLOOKUP($A385,ALGLIB_SSA_XAUUSD!$J$2:$J$1001,ALGLIB_SSA_XAUUSD!$P$2:$P$1001,"",0)</f>
        <v>4656.6181200000001</v>
      </c>
      <c r="O385">
        <f>_xlfn.XLOOKUP($A385,ALGLIB_SSA_XAUUSD!$J$2:$J$1001,ALGLIB_SSA_XAUUSD!$Q$2:$Q$1001,"",0)</f>
        <v>4652.8223600000001</v>
      </c>
      <c r="R385">
        <f t="shared" si="136"/>
        <v>1775505300</v>
      </c>
      <c r="S385" t="str">
        <f t="shared" si="137"/>
        <v>XAUUSD</v>
      </c>
      <c r="T385" t="str">
        <f t="shared" si="137"/>
        <v>M5</v>
      </c>
      <c r="U385">
        <f t="shared" si="137"/>
        <v>4655.6000000000004</v>
      </c>
      <c r="V385">
        <f t="shared" si="138"/>
        <v>4655.5275716666665</v>
      </c>
      <c r="W385">
        <f t="shared" si="138"/>
        <v>4657.2241833333337</v>
      </c>
      <c r="X385">
        <f t="shared" si="139"/>
        <v>4655.2972399999999</v>
      </c>
      <c r="Y385">
        <f t="shared" si="139"/>
        <v>4654.1723099999999</v>
      </c>
      <c r="Z385">
        <f t="shared" si="140"/>
        <v>4663.6008233333332</v>
      </c>
      <c r="AA385">
        <f t="shared" si="141"/>
        <v>4656.6181200000001</v>
      </c>
      <c r="AB385">
        <f t="shared" si="142"/>
        <v>4648.5236166666664</v>
      </c>
      <c r="AC385">
        <f t="shared" si="143"/>
        <v>4652.8223600000001</v>
      </c>
      <c r="AF385">
        <f t="shared" si="148"/>
        <v>1775505300</v>
      </c>
      <c r="AG385" t="str">
        <f t="shared" si="149"/>
        <v>XAUUSD</v>
      </c>
      <c r="AH385" t="str">
        <f t="shared" si="150"/>
        <v>M5</v>
      </c>
      <c r="AI385" s="19">
        <f t="shared" si="144"/>
        <v>4655.6000000000004</v>
      </c>
      <c r="AJ385" s="19">
        <f t="shared" si="145"/>
        <v>4655.5275716666665</v>
      </c>
      <c r="AK385" s="19">
        <f t="shared" si="146"/>
        <v>4657.2241833333337</v>
      </c>
      <c r="AL385" s="19">
        <f t="shared" si="151"/>
        <v>-1.6966116666671951</v>
      </c>
      <c r="AM385" s="28" t="str">
        <f t="shared" si="147"/>
        <v>Bearish</v>
      </c>
      <c r="AN385" s="28" t="str">
        <f t="shared" si="152"/>
        <v>Bearish</v>
      </c>
      <c r="AO385">
        <f>IF(Z385&lt;&gt;"",Z385,"")</f>
        <v>4663.6008233333332</v>
      </c>
      <c r="AP385">
        <f>IF(AB385&lt;&gt;"",AB385,"")</f>
        <v>4648.5236166666664</v>
      </c>
      <c r="AQ385">
        <f t="shared" si="156"/>
        <v>12</v>
      </c>
      <c r="AR385" s="16">
        <f>IF(SLOPE($AO$362:$AO$373,$AQ$362:$AQ$373)&gt;0,MIN(3,ABS(SLOPE($AO$362:$AO$373,$AQ$362:$AQ$373))),IF(SLOPE($AO$362:$AO$373,$AQ$362:$AQ$373)&lt;-0.5,-0.5,0))</f>
        <v>0</v>
      </c>
      <c r="AS385" s="16">
        <f>IF(SLOPE($AP$362:$AP$373,$AQ$362:$AQ$373)&lt;0,MAX(-3,-ABS(SLOPE($AP$362:$AP$373,$AQ$362:$AQ$373))),IF(SLOPE($AP$362:$AP$373,$AQ$362:$AQ$373)&gt;0.5,0.5,0))</f>
        <v>-4.0360833333341145E-2</v>
      </c>
      <c r="AT385" s="22">
        <f>($AO$374+(AR385*(AQ385-1)))</f>
        <v>4664.4943899999998</v>
      </c>
      <c r="AU385" s="22">
        <f>($AP$374+(AS385*(AQ385-1)))</f>
        <v>4648.9465208333331</v>
      </c>
      <c r="AV385" s="18">
        <f>IF(AR385&gt;0,AT385+AR385,AT385)</f>
        <v>4664.4943899999998</v>
      </c>
      <c r="AW385" s="18">
        <f>IF(AS385&lt;0,AU385+AS385,AU385)</f>
        <v>4648.9061599999995</v>
      </c>
      <c r="AY385">
        <f t="shared" si="157"/>
        <v>0.89356666666662932</v>
      </c>
      <c r="AZ385">
        <f t="shared" si="158"/>
        <v>0.38254333333316026</v>
      </c>
      <c r="BB385" s="19">
        <f t="shared" si="153"/>
        <v>1775505300</v>
      </c>
      <c r="BC385" s="19" t="str">
        <f t="shared" si="154"/>
        <v>XAUUSD</v>
      </c>
      <c r="BD385" s="19" t="str">
        <f t="shared" si="155"/>
        <v>M5</v>
      </c>
      <c r="BE385">
        <f>V385</f>
        <v>4655.5275716666665</v>
      </c>
      <c r="BF385">
        <f>W385</f>
        <v>4657.2241833333337</v>
      </c>
      <c r="BG385">
        <f>X385</f>
        <v>4655.2972399999999</v>
      </c>
      <c r="BH385">
        <f>Y385</f>
        <v>4654.1723099999999</v>
      </c>
      <c r="BI385">
        <f t="shared" si="159"/>
        <v>4664.4943899999998</v>
      </c>
      <c r="BJ385">
        <f t="shared" si="160"/>
        <v>4648.9061599999995</v>
      </c>
    </row>
    <row r="386" spans="1:62" x14ac:dyDescent="0.55000000000000004">
      <c r="A386">
        <f>ALGLIB_SSA_XAUUSD!J386</f>
        <v>1775505600</v>
      </c>
      <c r="B386" t="str">
        <f>_xlfn.XLOOKUP($A386,ALGLIB_SSA_XAUUSD!$A$2:$A$1001,ALGLIB_SSA_XAUUSD!$B$2:$B$1001,"",0)</f>
        <v>XAUUSD</v>
      </c>
      <c r="C386" t="str">
        <f>_xlfn.XLOOKUP($A386,ALGLIB_SSA_XAUUSD!$A$2:$A$1001,ALGLIB_SSA_XAUUSD!$C$2:$C$1001,"",0)</f>
        <v>H1</v>
      </c>
      <c r="D386" s="2">
        <f>_xlfn.XLOOKUP($A386,ALGLIB_SSA_XAUUSD!$A$2:$A$1001,ALGLIB_SSA_XAUUSD!$D$2:$D$1001,"",0)</f>
        <v>4650.67</v>
      </c>
      <c r="E386" s="2">
        <f>_xlfn.XLOOKUP($A386,ALGLIB_SSA_XAUUSD!$A$2:$A$1001,ALGLIB_SSA_XAUUSD!$E$2:$E$1001,"",0)</f>
        <v>4655.4198699999997</v>
      </c>
      <c r="F386" s="2">
        <f>_xlfn.XLOOKUP($A386,ALGLIB_SSA_XAUUSD!$A$2:$A$1001,ALGLIB_SSA_XAUUSD!$F$2:$F$1001,"",0)</f>
        <v>4657.0853900000002</v>
      </c>
      <c r="G386" s="2">
        <f>_xlfn.XLOOKUP($A386,ALGLIB_SSA_XAUUSD!$A$2:$A$1001,ALGLIB_SSA_XAUUSD!$G$2:$G$1001,"",0)</f>
        <v>4663.5195899999999</v>
      </c>
      <c r="H386" s="2">
        <f>_xlfn.XLOOKUP($A386,ALGLIB_SSA_XAUUSD!$A$2:$A$1001,ALGLIB_SSA_XAUUSD!$H$2:$H$1001,"",0)</f>
        <v>4648.44481</v>
      </c>
      <c r="I386" t="str">
        <f>_xlfn.XLOOKUP($A386,ALGLIB_SSA_XAUUSD!$J$2:$J$1001,ALGLIB_SSA_XAUUSD!$K$2:$K$1001,"",0)</f>
        <v>XAUUSD</v>
      </c>
      <c r="J386" t="str">
        <f>_xlfn.XLOOKUP($A386,ALGLIB_SSA_XAUUSD!$J$2:$J$1001,ALGLIB_SSA_XAUUSD!$L$2:$L$1001,"",0)</f>
        <v>M5</v>
      </c>
      <c r="K386">
        <f>_xlfn.XLOOKUP($A386,ALGLIB_SSA_XAUUSD!$J$2:$J$1001,ALGLIB_SSA_XAUUSD!$M$2:$M$1001,"",0)</f>
        <v>4655.42</v>
      </c>
      <c r="L386">
        <f>_xlfn.XLOOKUP($A386,ALGLIB_SSA_XAUUSD!$J$2:$J$1001,ALGLIB_SSA_XAUUSD!$N$2:$N$1001,"",0)</f>
        <v>4656.2939100000003</v>
      </c>
      <c r="M386">
        <f>_xlfn.XLOOKUP($A386,ALGLIB_SSA_XAUUSD!$J$2:$J$1001,ALGLIB_SSA_XAUUSD!$O$2:$O$1001,"",0)</f>
        <v>4655.2331100000001</v>
      </c>
      <c r="N386">
        <f>_xlfn.XLOOKUP($A386,ALGLIB_SSA_XAUUSD!$J$2:$J$1001,ALGLIB_SSA_XAUUSD!$P$2:$P$1001,"",0)</f>
        <v>4657.6973200000002</v>
      </c>
      <c r="O386">
        <f>_xlfn.XLOOKUP($A386,ALGLIB_SSA_XAUUSD!$J$2:$J$1001,ALGLIB_SSA_XAUUSD!$Q$2:$Q$1001,"",0)</f>
        <v>4653.89066</v>
      </c>
      <c r="R386">
        <f t="shared" si="136"/>
        <v>1775505600</v>
      </c>
      <c r="S386" t="str">
        <f t="shared" si="137"/>
        <v>XAUUSD</v>
      </c>
      <c r="T386" t="str">
        <f t="shared" si="137"/>
        <v>M5</v>
      </c>
      <c r="U386">
        <f t="shared" si="137"/>
        <v>4655.42</v>
      </c>
      <c r="V386">
        <f t="shared" si="138"/>
        <v>4655.4198699999997</v>
      </c>
      <c r="W386">
        <f t="shared" si="138"/>
        <v>4657.0853900000002</v>
      </c>
      <c r="X386">
        <f t="shared" si="139"/>
        <v>4656.2939100000003</v>
      </c>
      <c r="Y386">
        <f t="shared" si="139"/>
        <v>4655.2331100000001</v>
      </c>
      <c r="Z386">
        <f t="shared" si="140"/>
        <v>4663.5195899999999</v>
      </c>
      <c r="AA386">
        <f t="shared" si="141"/>
        <v>4657.6973200000002</v>
      </c>
      <c r="AB386">
        <f t="shared" si="142"/>
        <v>4648.44481</v>
      </c>
      <c r="AC386">
        <f t="shared" si="143"/>
        <v>4653.89066</v>
      </c>
      <c r="AF386">
        <f t="shared" si="148"/>
        <v>1775505600</v>
      </c>
      <c r="AG386" t="str">
        <f t="shared" si="149"/>
        <v>XAUUSD</v>
      </c>
      <c r="AH386" t="str">
        <f t="shared" si="150"/>
        <v>M5</v>
      </c>
      <c r="AI386" s="19">
        <f t="shared" si="144"/>
        <v>4655.42</v>
      </c>
      <c r="AJ386" s="19">
        <f t="shared" si="145"/>
        <v>4655.4198699999997</v>
      </c>
      <c r="AK386" s="19">
        <f t="shared" si="146"/>
        <v>4657.0853900000002</v>
      </c>
      <c r="AL386" s="19">
        <f t="shared" si="151"/>
        <v>-1.6655200000004697</v>
      </c>
      <c r="AM386" s="28" t="str">
        <f t="shared" si="147"/>
        <v>Bearish</v>
      </c>
      <c r="AN386" s="28" t="str">
        <f t="shared" si="152"/>
        <v>Bearish</v>
      </c>
      <c r="AO386">
        <f>IF(Z386&lt;&gt;"",Z386,"")</f>
        <v>4663.5195899999999</v>
      </c>
      <c r="AP386">
        <f>IF(AB386&lt;&gt;"",AB386,"")</f>
        <v>4648.44481</v>
      </c>
      <c r="AQ386">
        <f t="shared" si="156"/>
        <v>1</v>
      </c>
      <c r="AR386" s="17">
        <f>IF(SLOPE($AO$374:$AO$385,$AQ$374:$AQ$385)&gt;0,MIN(3,ABS(SLOPE($AO$374:$AO$385,$AQ$374:$AQ$385))),IF(SLOPE($AO$374:$AO$385,$AQ$374:$AQ$385)&lt;-0.5,-0.5,0))</f>
        <v>0</v>
      </c>
      <c r="AS386" s="17">
        <f>IF(SLOPE($AP$374:$AP$385,$AQ$374:$AQ$385)&lt;0,MAX(-3,-ABS(SLOPE($AP$374:$AP$385,$AQ$374:$AQ$385))),IF(SLOPE($AP$374:$AP$385,$AQ$374:$AQ$385)&gt;0.5,0.5,0))</f>
        <v>-7.8806666666658878E-2</v>
      </c>
      <c r="AT386" s="10">
        <f>($AO$386+(AR386*(AQ386-1)))</f>
        <v>4663.5195899999999</v>
      </c>
      <c r="AU386" s="10">
        <f>($AP$386+(AS386*(AQ386-1)))</f>
        <v>4648.44481</v>
      </c>
      <c r="AV386" s="18">
        <f>IF(AR386&gt;0,AT386+AR386,AT386)</f>
        <v>4663.5195899999999</v>
      </c>
      <c r="AW386" s="18">
        <f>IF(AS386&lt;0,AU386+AS386,AU386)</f>
        <v>4648.3660033333335</v>
      </c>
      <c r="AY386">
        <f t="shared" si="157"/>
        <v>0</v>
      </c>
      <c r="AZ386">
        <f t="shared" si="158"/>
        <v>-7.8806666666423553E-2</v>
      </c>
      <c r="BB386" s="19">
        <f t="shared" si="153"/>
        <v>1775505600</v>
      </c>
      <c r="BC386" s="19" t="str">
        <f t="shared" si="154"/>
        <v>XAUUSD</v>
      </c>
      <c r="BD386" s="19" t="str">
        <f t="shared" si="155"/>
        <v>M5</v>
      </c>
      <c r="BE386">
        <f>V386</f>
        <v>4655.4198699999997</v>
      </c>
      <c r="BF386">
        <f>W386</f>
        <v>4657.0853900000002</v>
      </c>
      <c r="BG386">
        <f>X386</f>
        <v>4656.2939100000003</v>
      </c>
      <c r="BH386">
        <f>Y386</f>
        <v>4655.2331100000001</v>
      </c>
      <c r="BI386">
        <f t="shared" si="159"/>
        <v>4663.5195899999999</v>
      </c>
      <c r="BJ386">
        <f t="shared" si="160"/>
        <v>4648.3660033333335</v>
      </c>
    </row>
    <row r="387" spans="1:62" x14ac:dyDescent="0.55000000000000004">
      <c r="A387">
        <f>ALGLIB_SSA_XAUUSD!J387</f>
        <v>1775505900</v>
      </c>
      <c r="B387" t="str">
        <f>_xlfn.XLOOKUP($A387,ALGLIB_SSA_XAUUSD!$A$2:$A$1001,ALGLIB_SSA_XAUUSD!$B$2:$B$1001,"",0)</f>
        <v/>
      </c>
      <c r="C387" t="str">
        <f>_xlfn.XLOOKUP($A387,ALGLIB_SSA_XAUUSD!$A$2:$A$1001,ALGLIB_SSA_XAUUSD!$C$2:$C$1001,"",0)</f>
        <v/>
      </c>
      <c r="D387" s="1">
        <f>D386+(D398-D386)*1/12</f>
        <v>4651.3050000000003</v>
      </c>
      <c r="E387" s="1">
        <f>E386+(E398-E386)*1/12</f>
        <v>4655.2847183333333</v>
      </c>
      <c r="F387" s="1">
        <f>F386+(F398-F386)*1/12</f>
        <v>4656.9484174999998</v>
      </c>
      <c r="G387" s="1">
        <f>G386+(G398-G386)*1/12</f>
        <v>4663.4475883333334</v>
      </c>
      <c r="H387" s="1">
        <f>H386+(H398-H386)*1/12</f>
        <v>4648.2831291666662</v>
      </c>
      <c r="I387" t="str">
        <f>_xlfn.XLOOKUP($A387,ALGLIB_SSA_XAUUSD!$J$2:$J$1001,ALGLIB_SSA_XAUUSD!$K$2:$K$1001,"",0)</f>
        <v>XAUUSD</v>
      </c>
      <c r="J387" t="str">
        <f>_xlfn.XLOOKUP($A387,ALGLIB_SSA_XAUUSD!$J$2:$J$1001,ALGLIB_SSA_XAUUSD!$L$2:$L$1001,"",0)</f>
        <v>M5</v>
      </c>
      <c r="K387">
        <f>_xlfn.XLOOKUP($A387,ALGLIB_SSA_XAUUSD!$J$2:$J$1001,ALGLIB_SSA_XAUUSD!$M$2:$M$1001,"",0)</f>
        <v>4653.21</v>
      </c>
      <c r="L387">
        <f>_xlfn.XLOOKUP($A387,ALGLIB_SSA_XAUUSD!$J$2:$J$1001,ALGLIB_SSA_XAUUSD!$N$2:$N$1001,"",0)</f>
        <v>4656.8952099999997</v>
      </c>
      <c r="M387">
        <f>_xlfn.XLOOKUP($A387,ALGLIB_SSA_XAUUSD!$J$2:$J$1001,ALGLIB_SSA_XAUUSD!$O$2:$O$1001,"",0)</f>
        <v>4656.0641599999999</v>
      </c>
      <c r="N387">
        <f>_xlfn.XLOOKUP($A387,ALGLIB_SSA_XAUUSD!$J$2:$J$1001,ALGLIB_SSA_XAUUSD!$P$2:$P$1001,"",0)</f>
        <v>4658.4143999999997</v>
      </c>
      <c r="O387">
        <f>_xlfn.XLOOKUP($A387,ALGLIB_SSA_XAUUSD!$J$2:$J$1001,ALGLIB_SSA_XAUUSD!$Q$2:$Q$1001,"",0)</f>
        <v>4654.78755</v>
      </c>
      <c r="R387">
        <f t="shared" ref="R387:R450" si="161">A387</f>
        <v>1775505900</v>
      </c>
      <c r="S387" t="str">
        <f t="shared" ref="S387:U450" si="162">I387</f>
        <v>XAUUSD</v>
      </c>
      <c r="T387" t="str">
        <f t="shared" si="162"/>
        <v>M5</v>
      </c>
      <c r="U387">
        <f t="shared" si="162"/>
        <v>4653.21</v>
      </c>
      <c r="V387">
        <f t="shared" ref="V387:W450" si="163">E387</f>
        <v>4655.2847183333333</v>
      </c>
      <c r="W387">
        <f t="shared" si="163"/>
        <v>4656.9484174999998</v>
      </c>
      <c r="X387">
        <f t="shared" ref="X387:Y450" si="164">L387</f>
        <v>4656.8952099999997</v>
      </c>
      <c r="Y387">
        <f t="shared" si="164"/>
        <v>4656.0641599999999</v>
      </c>
      <c r="Z387">
        <f t="shared" ref="Z387:Z450" si="165">G387</f>
        <v>4663.4475883333334</v>
      </c>
      <c r="AA387">
        <f t="shared" ref="AA387:AA450" si="166">N387</f>
        <v>4658.4143999999997</v>
      </c>
      <c r="AB387">
        <f t="shared" ref="AB387:AB450" si="167">H387</f>
        <v>4648.2831291666662</v>
      </c>
      <c r="AC387">
        <f t="shared" ref="AC387:AC450" si="168">O387</f>
        <v>4654.78755</v>
      </c>
      <c r="AF387">
        <f t="shared" si="148"/>
        <v>1775505900</v>
      </c>
      <c r="AG387" t="str">
        <f t="shared" si="149"/>
        <v>XAUUSD</v>
      </c>
      <c r="AH387" t="str">
        <f t="shared" si="150"/>
        <v>M5</v>
      </c>
      <c r="AI387" s="19">
        <f t="shared" ref="AI387:AI450" si="169">IF(U387&lt;&gt;"",U387,"")</f>
        <v>4653.21</v>
      </c>
      <c r="AJ387" s="19">
        <f t="shared" ref="AJ387:AJ450" si="170">IF(V387&lt;&gt;"",V387,"")</f>
        <v>4655.2847183333333</v>
      </c>
      <c r="AK387" s="19">
        <f t="shared" ref="AK387:AK450" si="171">IF(W387&lt;&gt;"",W387,"")</f>
        <v>4656.9484174999998</v>
      </c>
      <c r="AL387" s="19">
        <f t="shared" si="151"/>
        <v>-1.6636991666664471</v>
      </c>
      <c r="AM387" s="28" t="str">
        <f t="shared" ref="AM387:AM450" si="172">IF(AL387="","",IF(AL387&gt;0,"Bullish","Bearish"))</f>
        <v>Bearish</v>
      </c>
      <c r="AN387" s="28" t="str">
        <f t="shared" si="152"/>
        <v>Bearish</v>
      </c>
      <c r="AO387">
        <f>IF(Z387&lt;&gt;"",Z387,"")</f>
        <v>4663.4475883333334</v>
      </c>
      <c r="AP387">
        <f>IF(AB387&lt;&gt;"",AB387,"")</f>
        <v>4648.2831291666662</v>
      </c>
      <c r="AQ387">
        <f t="shared" si="156"/>
        <v>2</v>
      </c>
      <c r="AR387" s="16">
        <f>IF(SLOPE($AO$374:$AO$385,$AQ$374:$AQ$385)&gt;0,MIN(3,ABS(SLOPE($AO$374:$AO$385,$AQ$374:$AQ$385))),IF(SLOPE($AO$374:$AO$385,$AQ$374:$AQ$385)&lt;-0.5,-0.5,0))</f>
        <v>0</v>
      </c>
      <c r="AS387" s="16">
        <f>IF(SLOPE($AP$374:$AP$385,$AQ$374:$AQ$385)&lt;0,MAX(-3,-ABS(SLOPE($AP$374:$AP$385,$AQ$374:$AQ$385))),IF(SLOPE($AP$374:$AP$385,$AQ$374:$AQ$385)&gt;0.5,0.5,0))</f>
        <v>-7.8806666666658878E-2</v>
      </c>
      <c r="AT387" s="22">
        <f>($AO$386+(AR387*(AQ387-1)))</f>
        <v>4663.5195899999999</v>
      </c>
      <c r="AU387" s="22">
        <f>($AP$386+(AS387*(AQ387-1)))</f>
        <v>4648.3660033333335</v>
      </c>
      <c r="AV387" s="18">
        <f>IF(AR387&gt;0,AT387+AR387,AT387)</f>
        <v>4663.5195899999999</v>
      </c>
      <c r="AW387" s="18">
        <f>IF(AS387&lt;0,AU387+AS387,AU387)</f>
        <v>4648.2871966666671</v>
      </c>
      <c r="AY387">
        <f t="shared" si="157"/>
        <v>7.2001666666437814E-2</v>
      </c>
      <c r="AZ387">
        <f t="shared" si="158"/>
        <v>4.0675000009287032E-3</v>
      </c>
      <c r="BB387" s="19">
        <f t="shared" si="153"/>
        <v>1775505900</v>
      </c>
      <c r="BC387" s="19" t="str">
        <f t="shared" si="154"/>
        <v>XAUUSD</v>
      </c>
      <c r="BD387" s="19" t="str">
        <f t="shared" si="155"/>
        <v>M5</v>
      </c>
      <c r="BE387">
        <f>V387</f>
        <v>4655.2847183333333</v>
      </c>
      <c r="BF387">
        <f>W387</f>
        <v>4656.9484174999998</v>
      </c>
      <c r="BG387">
        <f>X387</f>
        <v>4656.8952099999997</v>
      </c>
      <c r="BH387">
        <f>Y387</f>
        <v>4656.0641599999999</v>
      </c>
      <c r="BI387">
        <f t="shared" si="159"/>
        <v>4663.5195899999999</v>
      </c>
      <c r="BJ387">
        <f t="shared" si="160"/>
        <v>4648.2871966666671</v>
      </c>
    </row>
    <row r="388" spans="1:62" x14ac:dyDescent="0.55000000000000004">
      <c r="A388">
        <f>ALGLIB_SSA_XAUUSD!J388</f>
        <v>1775506200</v>
      </c>
      <c r="B388" t="str">
        <f>_xlfn.XLOOKUP($A388,ALGLIB_SSA_XAUUSD!$A$2:$A$1001,ALGLIB_SSA_XAUUSD!$B$2:$B$1001,"",0)</f>
        <v/>
      </c>
      <c r="C388" t="str">
        <f>_xlfn.XLOOKUP($A388,ALGLIB_SSA_XAUUSD!$A$2:$A$1001,ALGLIB_SSA_XAUUSD!$C$2:$C$1001,"",0)</f>
        <v/>
      </c>
      <c r="D388" s="1">
        <f>D386+(D398-D386)*2/12</f>
        <v>4651.9400000000005</v>
      </c>
      <c r="E388" s="1">
        <f>E386+(E398-E386)*2/12</f>
        <v>4655.1495666666669</v>
      </c>
      <c r="F388" s="1">
        <f>F386+(F398-F386)*2/12</f>
        <v>4656.8114450000003</v>
      </c>
      <c r="G388" s="1">
        <f>G386+(G398-G386)*2/12</f>
        <v>4663.375586666667</v>
      </c>
      <c r="H388" s="1">
        <f>H386+(H398-H386)*2/12</f>
        <v>4648.1214483333333</v>
      </c>
      <c r="I388" t="str">
        <f>_xlfn.XLOOKUP($A388,ALGLIB_SSA_XAUUSD!$J$2:$J$1001,ALGLIB_SSA_XAUUSD!$K$2:$K$1001,"",0)</f>
        <v>XAUUSD</v>
      </c>
      <c r="J388" t="str">
        <f>_xlfn.XLOOKUP($A388,ALGLIB_SSA_XAUUSD!$J$2:$J$1001,ALGLIB_SSA_XAUUSD!$L$2:$L$1001,"",0)</f>
        <v>M5</v>
      </c>
      <c r="K388">
        <f>_xlfn.XLOOKUP($A388,ALGLIB_SSA_XAUUSD!$J$2:$J$1001,ALGLIB_SSA_XAUUSD!$M$2:$M$1001,"",0)</f>
        <v>4657.2299999999996</v>
      </c>
      <c r="L388">
        <f>_xlfn.XLOOKUP($A388,ALGLIB_SSA_XAUUSD!$J$2:$J$1001,ALGLIB_SSA_XAUUSD!$N$2:$N$1001,"",0)</f>
        <v>4657.0463300000001</v>
      </c>
      <c r="M388">
        <f>_xlfn.XLOOKUP($A388,ALGLIB_SSA_XAUUSD!$J$2:$J$1001,ALGLIB_SSA_XAUUSD!$O$2:$O$1001,"",0)</f>
        <v>4656.5552399999997</v>
      </c>
      <c r="N388">
        <f>_xlfn.XLOOKUP($A388,ALGLIB_SSA_XAUUSD!$J$2:$J$1001,ALGLIB_SSA_XAUUSD!$P$2:$P$1001,"",0)</f>
        <v>4658.6725299999998</v>
      </c>
      <c r="O388">
        <f>_xlfn.XLOOKUP($A388,ALGLIB_SSA_XAUUSD!$J$2:$J$1001,ALGLIB_SSA_XAUUSD!$Q$2:$Q$1001,"",0)</f>
        <v>4655.3781799999997</v>
      </c>
      <c r="R388">
        <f t="shared" si="161"/>
        <v>1775506200</v>
      </c>
      <c r="S388" t="str">
        <f t="shared" si="162"/>
        <v>XAUUSD</v>
      </c>
      <c r="T388" t="str">
        <f t="shared" si="162"/>
        <v>M5</v>
      </c>
      <c r="U388">
        <f t="shared" si="162"/>
        <v>4657.2299999999996</v>
      </c>
      <c r="V388">
        <f t="shared" si="163"/>
        <v>4655.1495666666669</v>
      </c>
      <c r="W388">
        <f t="shared" si="163"/>
        <v>4656.8114450000003</v>
      </c>
      <c r="X388">
        <f t="shared" si="164"/>
        <v>4657.0463300000001</v>
      </c>
      <c r="Y388">
        <f t="shared" si="164"/>
        <v>4656.5552399999997</v>
      </c>
      <c r="Z388">
        <f t="shared" si="165"/>
        <v>4663.375586666667</v>
      </c>
      <c r="AA388">
        <f t="shared" si="166"/>
        <v>4658.6725299999998</v>
      </c>
      <c r="AB388">
        <f t="shared" si="167"/>
        <v>4648.1214483333333</v>
      </c>
      <c r="AC388">
        <f t="shared" si="168"/>
        <v>4655.3781799999997</v>
      </c>
      <c r="AF388">
        <f t="shared" ref="AF388:AF451" si="173">IF(R388&lt;&gt;"",R388,AF387+300)</f>
        <v>1775506200</v>
      </c>
      <c r="AG388" t="str">
        <f t="shared" ref="AG388:AG451" si="174">IF(S388&lt;&gt;"",S388,AG387)</f>
        <v>XAUUSD</v>
      </c>
      <c r="AH388" t="str">
        <f t="shared" ref="AH388:AH451" si="175">IF(T388&lt;&gt;"",T388,AH387)</f>
        <v>M5</v>
      </c>
      <c r="AI388" s="19">
        <f t="shared" si="169"/>
        <v>4657.2299999999996</v>
      </c>
      <c r="AJ388" s="19">
        <f t="shared" si="170"/>
        <v>4655.1495666666669</v>
      </c>
      <c r="AK388" s="19">
        <f t="shared" si="171"/>
        <v>4656.8114450000003</v>
      </c>
      <c r="AL388" s="19">
        <f t="shared" ref="AL388:AL451" si="176">IF(OR(AJ388="",AK388=""),"",AJ388-AK388)</f>
        <v>-1.661878333333334</v>
      </c>
      <c r="AM388" s="28" t="str">
        <f t="shared" si="172"/>
        <v>Bearish</v>
      </c>
      <c r="AN388" s="28" t="str">
        <f t="shared" ref="AN388:AN451" si="177">IF(AM388="",AN387,AM388)</f>
        <v>Bearish</v>
      </c>
      <c r="AO388">
        <f>IF(Z388&lt;&gt;"",Z388,"")</f>
        <v>4663.375586666667</v>
      </c>
      <c r="AP388">
        <f>IF(AB388&lt;&gt;"",AB388,"")</f>
        <v>4648.1214483333333</v>
      </c>
      <c r="AQ388">
        <f t="shared" si="156"/>
        <v>3</v>
      </c>
      <c r="AR388" s="16">
        <f>IF(SLOPE($AO$374:$AO$385,$AQ$374:$AQ$385)&gt;0,MIN(3,ABS(SLOPE($AO$374:$AO$385,$AQ$374:$AQ$385))),IF(SLOPE($AO$374:$AO$385,$AQ$374:$AQ$385)&lt;-0.5,-0.5,0))</f>
        <v>0</v>
      </c>
      <c r="AS388" s="16">
        <f>IF(SLOPE($AP$374:$AP$385,$AQ$374:$AQ$385)&lt;0,MAX(-3,-ABS(SLOPE($AP$374:$AP$385,$AQ$374:$AQ$385))),IF(SLOPE($AP$374:$AP$385,$AQ$374:$AQ$385)&gt;0.5,0.5,0))</f>
        <v>-7.8806666666658878E-2</v>
      </c>
      <c r="AT388" s="22">
        <f>($AO$386+(AR388*(AQ388-1)))</f>
        <v>4663.5195899999999</v>
      </c>
      <c r="AU388" s="22">
        <f>($AP$386+(AS388*(AQ388-1)))</f>
        <v>4648.2871966666662</v>
      </c>
      <c r="AV388" s="18">
        <f>IF(AR388&gt;0,AT388+AR388,AT388)</f>
        <v>4663.5195899999999</v>
      </c>
      <c r="AW388" s="18">
        <f>IF(AS388&lt;0,AU388+AS388,AU388)</f>
        <v>4648.2083899999998</v>
      </c>
      <c r="AY388">
        <f t="shared" si="157"/>
        <v>0.14400333333287563</v>
      </c>
      <c r="AZ388">
        <f t="shared" si="158"/>
        <v>8.694166666646197E-2</v>
      </c>
      <c r="BB388" s="19">
        <f t="shared" si="153"/>
        <v>1775506200</v>
      </c>
      <c r="BC388" s="19" t="str">
        <f t="shared" si="154"/>
        <v>XAUUSD</v>
      </c>
      <c r="BD388" s="19" t="str">
        <f t="shared" si="155"/>
        <v>M5</v>
      </c>
      <c r="BE388">
        <f>V388</f>
        <v>4655.1495666666669</v>
      </c>
      <c r="BF388">
        <f>W388</f>
        <v>4656.8114450000003</v>
      </c>
      <c r="BG388">
        <f>X388</f>
        <v>4657.0463300000001</v>
      </c>
      <c r="BH388">
        <f>Y388</f>
        <v>4656.5552399999997</v>
      </c>
      <c r="BI388">
        <f t="shared" si="159"/>
        <v>4663.5195899999999</v>
      </c>
      <c r="BJ388">
        <f t="shared" si="160"/>
        <v>4648.2083899999998</v>
      </c>
    </row>
    <row r="389" spans="1:62" x14ac:dyDescent="0.55000000000000004">
      <c r="A389">
        <f>ALGLIB_SSA_XAUUSD!J389</f>
        <v>1775506500</v>
      </c>
      <c r="B389" t="str">
        <f>_xlfn.XLOOKUP($A389,ALGLIB_SSA_XAUUSD!$A$2:$A$1001,ALGLIB_SSA_XAUUSD!$B$2:$B$1001,"",0)</f>
        <v/>
      </c>
      <c r="C389" t="str">
        <f>_xlfn.XLOOKUP($A389,ALGLIB_SSA_XAUUSD!$A$2:$A$1001,ALGLIB_SSA_XAUUSD!$C$2:$C$1001,"",0)</f>
        <v/>
      </c>
      <c r="D389" s="1">
        <f>D386+(D398-D386)*3/12</f>
        <v>4652.5749999999998</v>
      </c>
      <c r="E389" s="1">
        <f>E386+(E398-E386)*3/12</f>
        <v>4655.0144149999996</v>
      </c>
      <c r="F389" s="1">
        <f>F386+(F398-F386)*3/12</f>
        <v>4656.6744724999999</v>
      </c>
      <c r="G389" s="1">
        <f>G386+(G398-G386)*3/12</f>
        <v>4663.3035849999997</v>
      </c>
      <c r="H389" s="1">
        <f>H386+(H398-H386)*3/12</f>
        <v>4647.9597675000005</v>
      </c>
      <c r="I389" t="str">
        <f>_xlfn.XLOOKUP($A389,ALGLIB_SSA_XAUUSD!$J$2:$J$1001,ALGLIB_SSA_XAUUSD!$K$2:$K$1001,"",0)</f>
        <v>XAUUSD</v>
      </c>
      <c r="J389" t="str">
        <f>_xlfn.XLOOKUP($A389,ALGLIB_SSA_XAUUSD!$J$2:$J$1001,ALGLIB_SSA_XAUUSD!$L$2:$L$1001,"",0)</f>
        <v>M5</v>
      </c>
      <c r="K389">
        <f>_xlfn.XLOOKUP($A389,ALGLIB_SSA_XAUUSD!$J$2:$J$1001,ALGLIB_SSA_XAUUSD!$M$2:$M$1001,"",0)</f>
        <v>4656.78</v>
      </c>
      <c r="L389">
        <f>_xlfn.XLOOKUP($A389,ALGLIB_SSA_XAUUSD!$J$2:$J$1001,ALGLIB_SSA_XAUUSD!$N$2:$N$1001,"",0)</f>
        <v>4656.6307399999996</v>
      </c>
      <c r="M389">
        <f>_xlfn.XLOOKUP($A389,ALGLIB_SSA_XAUUSD!$J$2:$J$1001,ALGLIB_SSA_XAUUSD!$O$2:$O$1001,"",0)</f>
        <v>4656.5929900000001</v>
      </c>
      <c r="N389">
        <f>_xlfn.XLOOKUP($A389,ALGLIB_SSA_XAUUSD!$J$2:$J$1001,ALGLIB_SSA_XAUUSD!$P$2:$P$1001,"",0)</f>
        <v>4658.3759899999995</v>
      </c>
      <c r="O389">
        <f>_xlfn.XLOOKUP($A389,ALGLIB_SSA_XAUUSD!$J$2:$J$1001,ALGLIB_SSA_XAUUSD!$Q$2:$Q$1001,"",0)</f>
        <v>4655.5305099999996</v>
      </c>
      <c r="R389">
        <f t="shared" si="161"/>
        <v>1775506500</v>
      </c>
      <c r="S389" t="str">
        <f t="shared" si="162"/>
        <v>XAUUSD</v>
      </c>
      <c r="T389" t="str">
        <f t="shared" si="162"/>
        <v>M5</v>
      </c>
      <c r="U389">
        <f t="shared" si="162"/>
        <v>4656.78</v>
      </c>
      <c r="V389">
        <f t="shared" si="163"/>
        <v>4655.0144149999996</v>
      </c>
      <c r="W389">
        <f t="shared" si="163"/>
        <v>4656.6744724999999</v>
      </c>
      <c r="X389">
        <f t="shared" si="164"/>
        <v>4656.6307399999996</v>
      </c>
      <c r="Y389">
        <f t="shared" si="164"/>
        <v>4656.5929900000001</v>
      </c>
      <c r="Z389">
        <f t="shared" si="165"/>
        <v>4663.3035849999997</v>
      </c>
      <c r="AA389">
        <f t="shared" si="166"/>
        <v>4658.3759899999995</v>
      </c>
      <c r="AB389">
        <f t="shared" si="167"/>
        <v>4647.9597675000005</v>
      </c>
      <c r="AC389">
        <f t="shared" si="168"/>
        <v>4655.5305099999996</v>
      </c>
      <c r="AF389">
        <f t="shared" si="173"/>
        <v>1775506500</v>
      </c>
      <c r="AG389" t="str">
        <f t="shared" si="174"/>
        <v>XAUUSD</v>
      </c>
      <c r="AH389" t="str">
        <f t="shared" si="175"/>
        <v>M5</v>
      </c>
      <c r="AI389" s="19">
        <f t="shared" si="169"/>
        <v>4656.78</v>
      </c>
      <c r="AJ389" s="19">
        <f t="shared" si="170"/>
        <v>4655.0144149999996</v>
      </c>
      <c r="AK389" s="19">
        <f t="shared" si="171"/>
        <v>4656.6744724999999</v>
      </c>
      <c r="AL389" s="19">
        <f t="shared" si="176"/>
        <v>-1.6600575000002209</v>
      </c>
      <c r="AM389" s="28" t="str">
        <f t="shared" si="172"/>
        <v>Bearish</v>
      </c>
      <c r="AN389" s="28" t="str">
        <f t="shared" si="177"/>
        <v>Bearish</v>
      </c>
      <c r="AO389">
        <f>IF(Z389&lt;&gt;"",Z389,"")</f>
        <v>4663.3035849999997</v>
      </c>
      <c r="AP389">
        <f>IF(AB389&lt;&gt;"",AB389,"")</f>
        <v>4647.9597675000005</v>
      </c>
      <c r="AQ389">
        <f t="shared" si="156"/>
        <v>4</v>
      </c>
      <c r="AR389" s="16">
        <f>IF(SLOPE($AO$374:$AO$385,$AQ$374:$AQ$385)&gt;0,MIN(3,ABS(SLOPE($AO$374:$AO$385,$AQ$374:$AQ$385))),IF(SLOPE($AO$374:$AO$385,$AQ$374:$AQ$385)&lt;-0.5,-0.5,0))</f>
        <v>0</v>
      </c>
      <c r="AS389" s="16">
        <f>IF(SLOPE($AP$374:$AP$385,$AQ$374:$AQ$385)&lt;0,MAX(-3,-ABS(SLOPE($AP$374:$AP$385,$AQ$374:$AQ$385))),IF(SLOPE($AP$374:$AP$385,$AQ$374:$AQ$385)&gt;0.5,0.5,0))</f>
        <v>-7.8806666666658878E-2</v>
      </c>
      <c r="AT389" s="22">
        <f>($AO$386+(AR389*(AQ389-1)))</f>
        <v>4663.5195899999999</v>
      </c>
      <c r="AU389" s="22">
        <f>($AP$386+(AS389*(AQ389-1)))</f>
        <v>4648.2083899999998</v>
      </c>
      <c r="AV389" s="18">
        <f>IF(AR389&gt;0,AT389+AR389,AT389)</f>
        <v>4663.5195899999999</v>
      </c>
      <c r="AW389" s="18">
        <f>IF(AS389&lt;0,AU389+AS389,AU389)</f>
        <v>4648.1295833333334</v>
      </c>
      <c r="AY389">
        <f t="shared" si="157"/>
        <v>0.21600500000022294</v>
      </c>
      <c r="AZ389">
        <f t="shared" si="158"/>
        <v>0.16981583333290473</v>
      </c>
      <c r="BB389" s="19">
        <f t="shared" si="153"/>
        <v>1775506500</v>
      </c>
      <c r="BC389" s="19" t="str">
        <f t="shared" si="154"/>
        <v>XAUUSD</v>
      </c>
      <c r="BD389" s="19" t="str">
        <f t="shared" si="155"/>
        <v>M5</v>
      </c>
      <c r="BE389">
        <f>V389</f>
        <v>4655.0144149999996</v>
      </c>
      <c r="BF389">
        <f>W389</f>
        <v>4656.6744724999999</v>
      </c>
      <c r="BG389">
        <f>X389</f>
        <v>4656.6307399999996</v>
      </c>
      <c r="BH389">
        <f>Y389</f>
        <v>4656.5929900000001</v>
      </c>
      <c r="BI389">
        <f t="shared" si="159"/>
        <v>4663.5195899999999</v>
      </c>
      <c r="BJ389">
        <f t="shared" si="160"/>
        <v>4648.1295833333334</v>
      </c>
    </row>
    <row r="390" spans="1:62" x14ac:dyDescent="0.55000000000000004">
      <c r="A390">
        <f>ALGLIB_SSA_XAUUSD!J390</f>
        <v>1775506800</v>
      </c>
      <c r="B390" t="str">
        <f>_xlfn.XLOOKUP($A390,ALGLIB_SSA_XAUUSD!$A$2:$A$1001,ALGLIB_SSA_XAUUSD!$B$2:$B$1001,"",0)</f>
        <v/>
      </c>
      <c r="C390" t="str">
        <f>_xlfn.XLOOKUP($A390,ALGLIB_SSA_XAUUSD!$A$2:$A$1001,ALGLIB_SSA_XAUUSD!$C$2:$C$1001,"",0)</f>
        <v/>
      </c>
      <c r="D390" s="1">
        <f>D386+(D398-D386)*4/12</f>
        <v>4653.21</v>
      </c>
      <c r="E390" s="1">
        <f>E386+(E398-E386)*4/12</f>
        <v>4654.8792633333333</v>
      </c>
      <c r="F390" s="1">
        <f>F386+(F398-F386)*4/12</f>
        <v>4656.5375000000004</v>
      </c>
      <c r="G390" s="1">
        <f>G386+(G398-G386)*4/12</f>
        <v>4663.2315833333332</v>
      </c>
      <c r="H390" s="1">
        <f>H386+(H398-H386)*4/12</f>
        <v>4647.7980866666667</v>
      </c>
      <c r="I390" t="str">
        <f>_xlfn.XLOOKUP($A390,ALGLIB_SSA_XAUUSD!$J$2:$J$1001,ALGLIB_SSA_XAUUSD!$K$2:$K$1001,"",0)</f>
        <v>XAUUSD</v>
      </c>
      <c r="J390" t="str">
        <f>_xlfn.XLOOKUP($A390,ALGLIB_SSA_XAUUSD!$J$2:$J$1001,ALGLIB_SSA_XAUUSD!$L$2:$L$1001,"",0)</f>
        <v>M5</v>
      </c>
      <c r="K390">
        <f>_xlfn.XLOOKUP($A390,ALGLIB_SSA_XAUUSD!$J$2:$J$1001,ALGLIB_SSA_XAUUSD!$M$2:$M$1001,"",0)</f>
        <v>4656.43</v>
      </c>
      <c r="L390">
        <f>_xlfn.XLOOKUP($A390,ALGLIB_SSA_XAUUSD!$J$2:$J$1001,ALGLIB_SSA_XAUUSD!$N$2:$N$1001,"",0)</f>
        <v>4655.7565500000001</v>
      </c>
      <c r="M390">
        <f>_xlfn.XLOOKUP($A390,ALGLIB_SSA_XAUUSD!$J$2:$J$1001,ALGLIB_SSA_XAUUSD!$O$2:$O$1001,"",0)</f>
        <v>4656.1747699999996</v>
      </c>
      <c r="N390">
        <f>_xlfn.XLOOKUP($A390,ALGLIB_SSA_XAUUSD!$J$2:$J$1001,ALGLIB_SSA_XAUUSD!$P$2:$P$1001,"",0)</f>
        <v>4657.5968300000004</v>
      </c>
      <c r="O390">
        <f>_xlfn.XLOOKUP($A390,ALGLIB_SSA_XAUUSD!$J$2:$J$1001,ALGLIB_SSA_XAUUSD!$Q$2:$Q$1001,"",0)</f>
        <v>4655.1378400000003</v>
      </c>
      <c r="R390">
        <f t="shared" si="161"/>
        <v>1775506800</v>
      </c>
      <c r="S390" t="str">
        <f t="shared" si="162"/>
        <v>XAUUSD</v>
      </c>
      <c r="T390" t="str">
        <f t="shared" si="162"/>
        <v>M5</v>
      </c>
      <c r="U390">
        <f t="shared" si="162"/>
        <v>4656.43</v>
      </c>
      <c r="V390">
        <f t="shared" si="163"/>
        <v>4654.8792633333333</v>
      </c>
      <c r="W390">
        <f t="shared" si="163"/>
        <v>4656.5375000000004</v>
      </c>
      <c r="X390">
        <f t="shared" si="164"/>
        <v>4655.7565500000001</v>
      </c>
      <c r="Y390">
        <f t="shared" si="164"/>
        <v>4656.1747699999996</v>
      </c>
      <c r="Z390">
        <f t="shared" si="165"/>
        <v>4663.2315833333332</v>
      </c>
      <c r="AA390">
        <f t="shared" si="166"/>
        <v>4657.5968300000004</v>
      </c>
      <c r="AB390">
        <f t="shared" si="167"/>
        <v>4647.7980866666667</v>
      </c>
      <c r="AC390">
        <f t="shared" si="168"/>
        <v>4655.1378400000003</v>
      </c>
      <c r="AF390">
        <f t="shared" si="173"/>
        <v>1775506800</v>
      </c>
      <c r="AG390" t="str">
        <f t="shared" si="174"/>
        <v>XAUUSD</v>
      </c>
      <c r="AH390" t="str">
        <f t="shared" si="175"/>
        <v>M5</v>
      </c>
      <c r="AI390" s="19">
        <f t="shared" si="169"/>
        <v>4656.43</v>
      </c>
      <c r="AJ390" s="19">
        <f t="shared" si="170"/>
        <v>4654.8792633333333</v>
      </c>
      <c r="AK390" s="19">
        <f t="shared" si="171"/>
        <v>4656.5375000000004</v>
      </c>
      <c r="AL390" s="19">
        <f t="shared" si="176"/>
        <v>-1.6582366666671078</v>
      </c>
      <c r="AM390" s="28" t="str">
        <f t="shared" si="172"/>
        <v>Bearish</v>
      </c>
      <c r="AN390" s="28" t="str">
        <f t="shared" si="177"/>
        <v>Bearish</v>
      </c>
      <c r="AO390">
        <f>IF(Z390&lt;&gt;"",Z390,"")</f>
        <v>4663.2315833333332</v>
      </c>
      <c r="AP390">
        <f>IF(AB390&lt;&gt;"",AB390,"")</f>
        <v>4647.7980866666667</v>
      </c>
      <c r="AQ390">
        <f t="shared" si="156"/>
        <v>5</v>
      </c>
      <c r="AR390" s="16">
        <f>IF(SLOPE($AO$374:$AO$385,$AQ$374:$AQ$385)&gt;0,MIN(3,ABS(SLOPE($AO$374:$AO$385,$AQ$374:$AQ$385))),IF(SLOPE($AO$374:$AO$385,$AQ$374:$AQ$385)&lt;-0.5,-0.5,0))</f>
        <v>0</v>
      </c>
      <c r="AS390" s="16">
        <f>IF(SLOPE($AP$374:$AP$385,$AQ$374:$AQ$385)&lt;0,MAX(-3,-ABS(SLOPE($AP$374:$AP$385,$AQ$374:$AQ$385))),IF(SLOPE($AP$374:$AP$385,$AQ$374:$AQ$385)&gt;0.5,0.5,0))</f>
        <v>-7.8806666666658878E-2</v>
      </c>
      <c r="AT390" s="22">
        <f>($AO$386+(AR390*(AQ390-1)))</f>
        <v>4663.5195899999999</v>
      </c>
      <c r="AU390" s="22">
        <f>($AP$386+(AS390*(AQ390-1)))</f>
        <v>4648.1295833333334</v>
      </c>
      <c r="AV390" s="18">
        <f>IF(AR390&gt;0,AT390+AR390,AT390)</f>
        <v>4663.5195899999999</v>
      </c>
      <c r="AW390" s="18">
        <f>IF(AS390&lt;0,AU390+AS390,AU390)</f>
        <v>4648.0507766666669</v>
      </c>
      <c r="AY390">
        <f t="shared" si="157"/>
        <v>0.28800666666666075</v>
      </c>
      <c r="AZ390">
        <f t="shared" si="158"/>
        <v>0.25269000000025699</v>
      </c>
      <c r="BB390" s="19">
        <f t="shared" si="153"/>
        <v>1775506800</v>
      </c>
      <c r="BC390" s="19" t="str">
        <f t="shared" si="154"/>
        <v>XAUUSD</v>
      </c>
      <c r="BD390" s="19" t="str">
        <f t="shared" si="155"/>
        <v>M5</v>
      </c>
      <c r="BE390">
        <f>V390</f>
        <v>4654.8792633333333</v>
      </c>
      <c r="BF390">
        <f>W390</f>
        <v>4656.5375000000004</v>
      </c>
      <c r="BG390">
        <f>X390</f>
        <v>4655.7565500000001</v>
      </c>
      <c r="BH390">
        <f>Y390</f>
        <v>4656.1747699999996</v>
      </c>
      <c r="BI390">
        <f t="shared" si="159"/>
        <v>4663.5195899999999</v>
      </c>
      <c r="BJ390">
        <f t="shared" si="160"/>
        <v>4648.0507766666669</v>
      </c>
    </row>
    <row r="391" spans="1:62" x14ac:dyDescent="0.55000000000000004">
      <c r="A391">
        <f>ALGLIB_SSA_XAUUSD!J391</f>
        <v>1775507100</v>
      </c>
      <c r="B391" t="str">
        <f>_xlfn.XLOOKUP($A391,ALGLIB_SSA_XAUUSD!$A$2:$A$1001,ALGLIB_SSA_XAUUSD!$B$2:$B$1001,"",0)</f>
        <v/>
      </c>
      <c r="C391" t="str">
        <f>_xlfn.XLOOKUP($A391,ALGLIB_SSA_XAUUSD!$A$2:$A$1001,ALGLIB_SSA_XAUUSD!$C$2:$C$1001,"",0)</f>
        <v/>
      </c>
      <c r="D391" s="1">
        <f>D386+(D398-D386)*5/12</f>
        <v>4653.8450000000003</v>
      </c>
      <c r="E391" s="1">
        <f>E386+(E398-E386)*5/12</f>
        <v>4654.7441116666669</v>
      </c>
      <c r="F391" s="1">
        <f>F386+(F398-F386)*5/12</f>
        <v>4656.4005275</v>
      </c>
      <c r="G391" s="1">
        <f>G386+(G398-G386)*5/12</f>
        <v>4663.1595816666668</v>
      </c>
      <c r="H391" s="1">
        <f>H386+(H398-H386)*5/12</f>
        <v>4647.6364058333329</v>
      </c>
      <c r="I391" t="str">
        <f>_xlfn.XLOOKUP($A391,ALGLIB_SSA_XAUUSD!$J$2:$J$1001,ALGLIB_SSA_XAUUSD!$K$2:$K$1001,"",0)</f>
        <v>XAUUSD</v>
      </c>
      <c r="J391" t="str">
        <f>_xlfn.XLOOKUP($A391,ALGLIB_SSA_XAUUSD!$J$2:$J$1001,ALGLIB_SSA_XAUUSD!$L$2:$L$1001,"",0)</f>
        <v>M5</v>
      </c>
      <c r="K391">
        <f>_xlfn.XLOOKUP($A391,ALGLIB_SSA_XAUUSD!$J$2:$J$1001,ALGLIB_SSA_XAUUSD!$M$2:$M$1001,"",0)</f>
        <v>4655.9799999999996</v>
      </c>
      <c r="L391">
        <f>_xlfn.XLOOKUP($A391,ALGLIB_SSA_XAUUSD!$J$2:$J$1001,ALGLIB_SSA_XAUUSD!$N$2:$N$1001,"",0)</f>
        <v>4654.62889</v>
      </c>
      <c r="M391">
        <f>_xlfn.XLOOKUP($A391,ALGLIB_SSA_XAUUSD!$J$2:$J$1001,ALGLIB_SSA_XAUUSD!$O$2:$O$1001,"",0)</f>
        <v>4655.4018299999998</v>
      </c>
      <c r="N391">
        <f>_xlfn.XLOOKUP($A391,ALGLIB_SSA_XAUUSD!$J$2:$J$1001,ALGLIB_SSA_XAUUSD!$P$2:$P$1001,"",0)</f>
        <v>4656.53478</v>
      </c>
      <c r="O391">
        <f>_xlfn.XLOOKUP($A391,ALGLIB_SSA_XAUUSD!$J$2:$J$1001,ALGLIB_SSA_XAUUSD!$Q$2:$Q$1001,"",0)</f>
        <v>4654.2874700000002</v>
      </c>
      <c r="R391">
        <f t="shared" si="161"/>
        <v>1775507100</v>
      </c>
      <c r="S391" t="str">
        <f t="shared" si="162"/>
        <v>XAUUSD</v>
      </c>
      <c r="T391" t="str">
        <f t="shared" si="162"/>
        <v>M5</v>
      </c>
      <c r="U391">
        <f t="shared" si="162"/>
        <v>4655.9799999999996</v>
      </c>
      <c r="V391">
        <f t="shared" si="163"/>
        <v>4654.7441116666669</v>
      </c>
      <c r="W391">
        <f t="shared" si="163"/>
        <v>4656.4005275</v>
      </c>
      <c r="X391">
        <f t="shared" si="164"/>
        <v>4654.62889</v>
      </c>
      <c r="Y391">
        <f t="shared" si="164"/>
        <v>4655.4018299999998</v>
      </c>
      <c r="Z391">
        <f t="shared" si="165"/>
        <v>4663.1595816666668</v>
      </c>
      <c r="AA391">
        <f t="shared" si="166"/>
        <v>4656.53478</v>
      </c>
      <c r="AB391">
        <f t="shared" si="167"/>
        <v>4647.6364058333329</v>
      </c>
      <c r="AC391">
        <f t="shared" si="168"/>
        <v>4654.2874700000002</v>
      </c>
      <c r="AF391">
        <f t="shared" si="173"/>
        <v>1775507100</v>
      </c>
      <c r="AG391" t="str">
        <f t="shared" si="174"/>
        <v>XAUUSD</v>
      </c>
      <c r="AH391" t="str">
        <f t="shared" si="175"/>
        <v>M5</v>
      </c>
      <c r="AI391" s="19">
        <f t="shared" si="169"/>
        <v>4655.9799999999996</v>
      </c>
      <c r="AJ391" s="19">
        <f t="shared" si="170"/>
        <v>4654.7441116666669</v>
      </c>
      <c r="AK391" s="19">
        <f t="shared" si="171"/>
        <v>4656.4005275</v>
      </c>
      <c r="AL391" s="19">
        <f t="shared" si="176"/>
        <v>-1.6564158333330852</v>
      </c>
      <c r="AM391" s="28" t="str">
        <f t="shared" si="172"/>
        <v>Bearish</v>
      </c>
      <c r="AN391" s="28" t="str">
        <f t="shared" si="177"/>
        <v>Bearish</v>
      </c>
      <c r="AO391">
        <f>IF(Z391&lt;&gt;"",Z391,"")</f>
        <v>4663.1595816666668</v>
      </c>
      <c r="AP391">
        <f>IF(AB391&lt;&gt;"",AB391,"")</f>
        <v>4647.6364058333329</v>
      </c>
      <c r="AQ391">
        <f t="shared" si="156"/>
        <v>6</v>
      </c>
      <c r="AR391" s="16">
        <f>IF(SLOPE($AO$374:$AO$385,$AQ$374:$AQ$385)&gt;0,MIN(3,ABS(SLOPE($AO$374:$AO$385,$AQ$374:$AQ$385))),IF(SLOPE($AO$374:$AO$385,$AQ$374:$AQ$385)&lt;-0.5,-0.5,0))</f>
        <v>0</v>
      </c>
      <c r="AS391" s="16">
        <f>IF(SLOPE($AP$374:$AP$385,$AQ$374:$AQ$385)&lt;0,MAX(-3,-ABS(SLOPE($AP$374:$AP$385,$AQ$374:$AQ$385))),IF(SLOPE($AP$374:$AP$385,$AQ$374:$AQ$385)&gt;0.5,0.5,0))</f>
        <v>-7.8806666666658878E-2</v>
      </c>
      <c r="AT391" s="22">
        <f>($AO$386+(AR391*(AQ391-1)))</f>
        <v>4663.5195899999999</v>
      </c>
      <c r="AU391" s="22">
        <f>($AP$386+(AS391*(AQ391-1)))</f>
        <v>4648.0507766666669</v>
      </c>
      <c r="AV391" s="18">
        <f>IF(AR391&gt;0,AT391+AR391,AT391)</f>
        <v>4663.5195899999999</v>
      </c>
      <c r="AW391" s="18">
        <f>IF(AS391&lt;0,AU391+AS391,AU391)</f>
        <v>4647.9719700000005</v>
      </c>
      <c r="AY391">
        <f t="shared" si="157"/>
        <v>0.36000833333309856</v>
      </c>
      <c r="AZ391">
        <f t="shared" si="158"/>
        <v>0.33556416666760924</v>
      </c>
      <c r="BB391" s="19">
        <f t="shared" si="153"/>
        <v>1775507100</v>
      </c>
      <c r="BC391" s="19" t="str">
        <f t="shared" si="154"/>
        <v>XAUUSD</v>
      </c>
      <c r="BD391" s="19" t="str">
        <f t="shared" si="155"/>
        <v>M5</v>
      </c>
      <c r="BE391">
        <f>V391</f>
        <v>4654.7441116666669</v>
      </c>
      <c r="BF391">
        <f>W391</f>
        <v>4656.4005275</v>
      </c>
      <c r="BG391">
        <f>X391</f>
        <v>4654.62889</v>
      </c>
      <c r="BH391">
        <f>Y391</f>
        <v>4655.4018299999998</v>
      </c>
      <c r="BI391">
        <f t="shared" si="159"/>
        <v>4663.5195899999999</v>
      </c>
      <c r="BJ391">
        <f t="shared" si="160"/>
        <v>4647.9719700000005</v>
      </c>
    </row>
    <row r="392" spans="1:62" x14ac:dyDescent="0.55000000000000004">
      <c r="A392">
        <f>ALGLIB_SSA_XAUUSD!J392</f>
        <v>1775507400</v>
      </c>
      <c r="B392" t="str">
        <f>_xlfn.XLOOKUP($A392,ALGLIB_SSA_XAUUSD!$A$2:$A$1001,ALGLIB_SSA_XAUUSD!$B$2:$B$1001,"",0)</f>
        <v/>
      </c>
      <c r="C392" t="str">
        <f>_xlfn.XLOOKUP($A392,ALGLIB_SSA_XAUUSD!$A$2:$A$1001,ALGLIB_SSA_XAUUSD!$C$2:$C$1001,"",0)</f>
        <v/>
      </c>
      <c r="D392" s="1">
        <f>D386+(D398-D386)*6/12</f>
        <v>4654.4799999999996</v>
      </c>
      <c r="E392" s="1">
        <f>E386+(E398-E386)*6/12</f>
        <v>4654.6089599999996</v>
      </c>
      <c r="F392" s="1">
        <f>F386+(F398-F386)*6/12</f>
        <v>4656.2635549999995</v>
      </c>
      <c r="G392" s="1">
        <f>G386+(G398-G386)*6/12</f>
        <v>4663.0875799999994</v>
      </c>
      <c r="H392" s="1">
        <f>H386+(H398-H386)*6/12</f>
        <v>4647.474725</v>
      </c>
      <c r="I392" t="str">
        <f>_xlfn.XLOOKUP($A392,ALGLIB_SSA_XAUUSD!$J$2:$J$1001,ALGLIB_SSA_XAUUSD!$K$2:$K$1001,"",0)</f>
        <v>XAUUSD</v>
      </c>
      <c r="J392" t="str">
        <f>_xlfn.XLOOKUP($A392,ALGLIB_SSA_XAUUSD!$J$2:$J$1001,ALGLIB_SSA_XAUUSD!$L$2:$L$1001,"",0)</f>
        <v>M5</v>
      </c>
      <c r="K392">
        <f>_xlfn.XLOOKUP($A392,ALGLIB_SSA_XAUUSD!$J$2:$J$1001,ALGLIB_SSA_XAUUSD!$M$2:$M$1001,"",0)</f>
        <v>4656.87</v>
      </c>
      <c r="L392">
        <f>_xlfn.XLOOKUP($A392,ALGLIB_SSA_XAUUSD!$J$2:$J$1001,ALGLIB_SSA_XAUUSD!$N$2:$N$1001,"",0)</f>
        <v>4653.5383400000001</v>
      </c>
      <c r="M392">
        <f>_xlfn.XLOOKUP($A392,ALGLIB_SSA_XAUUSD!$J$2:$J$1001,ALGLIB_SSA_XAUUSD!$O$2:$O$1001,"",0)</f>
        <v>4654.4700899999998</v>
      </c>
      <c r="N392">
        <f>_xlfn.XLOOKUP($A392,ALGLIB_SSA_XAUUSD!$J$2:$J$1001,ALGLIB_SSA_XAUUSD!$P$2:$P$1001,"",0)</f>
        <v>4655.49982</v>
      </c>
      <c r="O392">
        <f>_xlfn.XLOOKUP($A392,ALGLIB_SSA_XAUUSD!$J$2:$J$1001,ALGLIB_SSA_XAUUSD!$Q$2:$Q$1001,"",0)</f>
        <v>4653.1485499999999</v>
      </c>
      <c r="R392">
        <f t="shared" si="161"/>
        <v>1775507400</v>
      </c>
      <c r="S392" t="str">
        <f t="shared" si="162"/>
        <v>XAUUSD</v>
      </c>
      <c r="T392" t="str">
        <f t="shared" si="162"/>
        <v>M5</v>
      </c>
      <c r="U392">
        <f t="shared" si="162"/>
        <v>4656.87</v>
      </c>
      <c r="V392">
        <f t="shared" si="163"/>
        <v>4654.6089599999996</v>
      </c>
      <c r="W392">
        <f t="shared" si="163"/>
        <v>4656.2635549999995</v>
      </c>
      <c r="X392">
        <f t="shared" si="164"/>
        <v>4653.5383400000001</v>
      </c>
      <c r="Y392">
        <f t="shared" si="164"/>
        <v>4654.4700899999998</v>
      </c>
      <c r="Z392">
        <f t="shared" si="165"/>
        <v>4663.0875799999994</v>
      </c>
      <c r="AA392">
        <f t="shared" si="166"/>
        <v>4655.49982</v>
      </c>
      <c r="AB392">
        <f t="shared" si="167"/>
        <v>4647.474725</v>
      </c>
      <c r="AC392">
        <f t="shared" si="168"/>
        <v>4653.1485499999999</v>
      </c>
      <c r="AF392">
        <f t="shared" si="173"/>
        <v>1775507400</v>
      </c>
      <c r="AG392" t="str">
        <f t="shared" si="174"/>
        <v>XAUUSD</v>
      </c>
      <c r="AH392" t="str">
        <f t="shared" si="175"/>
        <v>M5</v>
      </c>
      <c r="AI392" s="19">
        <f t="shared" si="169"/>
        <v>4656.87</v>
      </c>
      <c r="AJ392" s="19">
        <f t="shared" si="170"/>
        <v>4654.6089599999996</v>
      </c>
      <c r="AK392" s="19">
        <f t="shared" si="171"/>
        <v>4656.2635549999995</v>
      </c>
      <c r="AL392" s="19">
        <f t="shared" si="176"/>
        <v>-1.6545949999999721</v>
      </c>
      <c r="AM392" s="28" t="str">
        <f t="shared" si="172"/>
        <v>Bearish</v>
      </c>
      <c r="AN392" s="28" t="str">
        <f t="shared" si="177"/>
        <v>Bearish</v>
      </c>
      <c r="AO392">
        <f>IF(Z392&lt;&gt;"",Z392,"")</f>
        <v>4663.0875799999994</v>
      </c>
      <c r="AP392">
        <f>IF(AB392&lt;&gt;"",AB392,"")</f>
        <v>4647.474725</v>
      </c>
      <c r="AQ392">
        <f t="shared" si="156"/>
        <v>7</v>
      </c>
      <c r="AR392" s="16">
        <f>IF(SLOPE($AO$374:$AO$385,$AQ$374:$AQ$385)&gt;0,MIN(3,ABS(SLOPE($AO$374:$AO$385,$AQ$374:$AQ$385))),IF(SLOPE($AO$374:$AO$385,$AQ$374:$AQ$385)&lt;-0.5,-0.5,0))</f>
        <v>0</v>
      </c>
      <c r="AS392" s="16">
        <f>IF(SLOPE($AP$374:$AP$385,$AQ$374:$AQ$385)&lt;0,MAX(-3,-ABS(SLOPE($AP$374:$AP$385,$AQ$374:$AQ$385))),IF(SLOPE($AP$374:$AP$385,$AQ$374:$AQ$385)&gt;0.5,0.5,0))</f>
        <v>-7.8806666666658878E-2</v>
      </c>
      <c r="AT392" s="22">
        <f>($AO$386+(AR392*(AQ392-1)))</f>
        <v>4663.5195899999999</v>
      </c>
      <c r="AU392" s="22">
        <f>($AP$386+(AS392*(AQ392-1)))</f>
        <v>4647.9719699999996</v>
      </c>
      <c r="AV392" s="18">
        <f>IF(AR392&gt;0,AT392+AR392,AT392)</f>
        <v>4663.5195899999999</v>
      </c>
      <c r="AW392" s="18">
        <f>IF(AS392&lt;0,AU392+AS392,AU392)</f>
        <v>4647.8931633333332</v>
      </c>
      <c r="AY392">
        <f t="shared" si="157"/>
        <v>0.43201000000044587</v>
      </c>
      <c r="AZ392">
        <f t="shared" si="158"/>
        <v>0.41843833333314251</v>
      </c>
      <c r="BB392" s="19">
        <f t="shared" si="153"/>
        <v>1775507400</v>
      </c>
      <c r="BC392" s="19" t="str">
        <f t="shared" si="154"/>
        <v>XAUUSD</v>
      </c>
      <c r="BD392" s="19" t="str">
        <f t="shared" si="155"/>
        <v>M5</v>
      </c>
      <c r="BE392">
        <f>V392</f>
        <v>4654.6089599999996</v>
      </c>
      <c r="BF392">
        <f>W392</f>
        <v>4656.2635549999995</v>
      </c>
      <c r="BG392">
        <f>X392</f>
        <v>4653.5383400000001</v>
      </c>
      <c r="BH392">
        <f>Y392</f>
        <v>4654.4700899999998</v>
      </c>
      <c r="BI392">
        <f t="shared" si="159"/>
        <v>4663.5195899999999</v>
      </c>
      <c r="BJ392">
        <f t="shared" si="160"/>
        <v>4647.8931633333332</v>
      </c>
    </row>
    <row r="393" spans="1:62" x14ac:dyDescent="0.55000000000000004">
      <c r="A393">
        <f>ALGLIB_SSA_XAUUSD!J393</f>
        <v>1775507700</v>
      </c>
      <c r="B393" t="str">
        <f>_xlfn.XLOOKUP($A393,ALGLIB_SSA_XAUUSD!$A$2:$A$1001,ALGLIB_SSA_XAUUSD!$B$2:$B$1001,"",0)</f>
        <v/>
      </c>
      <c r="C393" t="str">
        <f>_xlfn.XLOOKUP($A393,ALGLIB_SSA_XAUUSD!$A$2:$A$1001,ALGLIB_SSA_XAUUSD!$C$2:$C$1001,"",0)</f>
        <v/>
      </c>
      <c r="D393" s="1">
        <f>D386+(D398-D386)*7/12</f>
        <v>4655.1149999999998</v>
      </c>
      <c r="E393" s="1">
        <f>E386+(E398-E386)*7/12</f>
        <v>4654.4738083333332</v>
      </c>
      <c r="F393" s="1">
        <f>F386+(F398-F386)*7/12</f>
        <v>4656.1265825</v>
      </c>
      <c r="G393" s="1">
        <f>G386+(G398-G386)*7/12</f>
        <v>4663.015578333333</v>
      </c>
      <c r="H393" s="1">
        <f>H386+(H398-H386)*7/12</f>
        <v>4647.3130441666672</v>
      </c>
      <c r="I393" t="str">
        <f>_xlfn.XLOOKUP($A393,ALGLIB_SSA_XAUUSD!$J$2:$J$1001,ALGLIB_SSA_XAUUSD!$K$2:$K$1001,"",0)</f>
        <v>XAUUSD</v>
      </c>
      <c r="J393" t="str">
        <f>_xlfn.XLOOKUP($A393,ALGLIB_SSA_XAUUSD!$J$2:$J$1001,ALGLIB_SSA_XAUUSD!$L$2:$L$1001,"",0)</f>
        <v>M5</v>
      </c>
      <c r="K393">
        <f>_xlfn.XLOOKUP($A393,ALGLIB_SSA_XAUUSD!$J$2:$J$1001,ALGLIB_SSA_XAUUSD!$M$2:$M$1001,"",0)</f>
        <v>4652.55</v>
      </c>
      <c r="L393">
        <f>_xlfn.XLOOKUP($A393,ALGLIB_SSA_XAUUSD!$J$2:$J$1001,ALGLIB_SSA_XAUUSD!$N$2:$N$1001,"",0)</f>
        <v>4652.7583400000003</v>
      </c>
      <c r="M393">
        <f>_xlfn.XLOOKUP($A393,ALGLIB_SSA_XAUUSD!$J$2:$J$1001,ALGLIB_SSA_XAUUSD!$O$2:$O$1001,"",0)</f>
        <v>4653.6142200000004</v>
      </c>
      <c r="N393">
        <f>_xlfn.XLOOKUP($A393,ALGLIB_SSA_XAUUSD!$J$2:$J$1001,ALGLIB_SSA_XAUUSD!$P$2:$P$1001,"",0)</f>
        <v>4654.7878199999996</v>
      </c>
      <c r="O393">
        <f>_xlfn.XLOOKUP($A393,ALGLIB_SSA_XAUUSD!$J$2:$J$1001,ALGLIB_SSA_XAUUSD!$Q$2:$Q$1001,"",0)</f>
        <v>4651.9781899999998</v>
      </c>
      <c r="R393">
        <f t="shared" si="161"/>
        <v>1775507700</v>
      </c>
      <c r="S393" t="str">
        <f t="shared" si="162"/>
        <v>XAUUSD</v>
      </c>
      <c r="T393" t="str">
        <f t="shared" si="162"/>
        <v>M5</v>
      </c>
      <c r="U393">
        <f t="shared" si="162"/>
        <v>4652.55</v>
      </c>
      <c r="V393">
        <f t="shared" si="163"/>
        <v>4654.4738083333332</v>
      </c>
      <c r="W393">
        <f t="shared" si="163"/>
        <v>4656.1265825</v>
      </c>
      <c r="X393">
        <f t="shared" si="164"/>
        <v>4652.7583400000003</v>
      </c>
      <c r="Y393">
        <f t="shared" si="164"/>
        <v>4653.6142200000004</v>
      </c>
      <c r="Z393">
        <f t="shared" si="165"/>
        <v>4663.015578333333</v>
      </c>
      <c r="AA393">
        <f t="shared" si="166"/>
        <v>4654.7878199999996</v>
      </c>
      <c r="AB393">
        <f t="shared" si="167"/>
        <v>4647.3130441666672</v>
      </c>
      <c r="AC393">
        <f t="shared" si="168"/>
        <v>4651.9781899999998</v>
      </c>
      <c r="AF393">
        <f t="shared" si="173"/>
        <v>1775507700</v>
      </c>
      <c r="AG393" t="str">
        <f t="shared" si="174"/>
        <v>XAUUSD</v>
      </c>
      <c r="AH393" t="str">
        <f t="shared" si="175"/>
        <v>M5</v>
      </c>
      <c r="AI393" s="19">
        <f t="shared" si="169"/>
        <v>4652.55</v>
      </c>
      <c r="AJ393" s="19">
        <f t="shared" si="170"/>
        <v>4654.4738083333332</v>
      </c>
      <c r="AK393" s="19">
        <f t="shared" si="171"/>
        <v>4656.1265825</v>
      </c>
      <c r="AL393" s="19">
        <f t="shared" si="176"/>
        <v>-1.6527741666668589</v>
      </c>
      <c r="AM393" s="28" t="str">
        <f t="shared" si="172"/>
        <v>Bearish</v>
      </c>
      <c r="AN393" s="28" t="str">
        <f t="shared" si="177"/>
        <v>Bearish</v>
      </c>
      <c r="AO393">
        <f>IF(Z393&lt;&gt;"",Z393,"")</f>
        <v>4663.015578333333</v>
      </c>
      <c r="AP393">
        <f>IF(AB393&lt;&gt;"",AB393,"")</f>
        <v>4647.3130441666672</v>
      </c>
      <c r="AQ393">
        <f t="shared" si="156"/>
        <v>8</v>
      </c>
      <c r="AR393" s="16">
        <f>IF(SLOPE($AO$374:$AO$385,$AQ$374:$AQ$385)&gt;0,MIN(3,ABS(SLOPE($AO$374:$AO$385,$AQ$374:$AQ$385))),IF(SLOPE($AO$374:$AO$385,$AQ$374:$AQ$385)&lt;-0.5,-0.5,0))</f>
        <v>0</v>
      </c>
      <c r="AS393" s="16">
        <f>IF(SLOPE($AP$374:$AP$385,$AQ$374:$AQ$385)&lt;0,MAX(-3,-ABS(SLOPE($AP$374:$AP$385,$AQ$374:$AQ$385))),IF(SLOPE($AP$374:$AP$385,$AQ$374:$AQ$385)&gt;0.5,0.5,0))</f>
        <v>-7.8806666666658878E-2</v>
      </c>
      <c r="AT393" s="22">
        <f>($AO$386+(AR393*(AQ393-1)))</f>
        <v>4663.5195899999999</v>
      </c>
      <c r="AU393" s="22">
        <f>($AP$386+(AS393*(AQ393-1)))</f>
        <v>4647.8931633333332</v>
      </c>
      <c r="AV393" s="18">
        <f>IF(AR393&gt;0,AT393+AR393,AT393)</f>
        <v>4663.5195899999999</v>
      </c>
      <c r="AW393" s="18">
        <f>IF(AS393&lt;0,AU393+AS393,AU393)</f>
        <v>4647.8143566666668</v>
      </c>
      <c r="AY393">
        <f t="shared" si="157"/>
        <v>0.50401166666688368</v>
      </c>
      <c r="AZ393">
        <f t="shared" si="158"/>
        <v>0.50131249999958527</v>
      </c>
      <c r="BB393" s="19">
        <f t="shared" si="153"/>
        <v>1775507700</v>
      </c>
      <c r="BC393" s="19" t="str">
        <f t="shared" si="154"/>
        <v>XAUUSD</v>
      </c>
      <c r="BD393" s="19" t="str">
        <f t="shared" si="155"/>
        <v>M5</v>
      </c>
      <c r="BE393">
        <f>V393</f>
        <v>4654.4738083333332</v>
      </c>
      <c r="BF393">
        <f>W393</f>
        <v>4656.1265825</v>
      </c>
      <c r="BG393">
        <f>X393</f>
        <v>4652.7583400000003</v>
      </c>
      <c r="BH393">
        <f>Y393</f>
        <v>4653.6142200000004</v>
      </c>
      <c r="BI393">
        <f t="shared" si="159"/>
        <v>4663.5195899999999</v>
      </c>
      <c r="BJ393">
        <f t="shared" si="160"/>
        <v>4647.8143566666668</v>
      </c>
    </row>
    <row r="394" spans="1:62" x14ac:dyDescent="0.55000000000000004">
      <c r="A394">
        <f>ALGLIB_SSA_XAUUSD!J394</f>
        <v>1775508000</v>
      </c>
      <c r="B394" t="str">
        <f>_xlfn.XLOOKUP($A394,ALGLIB_SSA_XAUUSD!$A$2:$A$1001,ALGLIB_SSA_XAUUSD!$B$2:$B$1001,"",0)</f>
        <v/>
      </c>
      <c r="C394" t="str">
        <f>_xlfn.XLOOKUP($A394,ALGLIB_SSA_XAUUSD!$A$2:$A$1001,ALGLIB_SSA_XAUUSD!$C$2:$C$1001,"",0)</f>
        <v/>
      </c>
      <c r="D394" s="1">
        <f>D386+(D398-D386)*8/12</f>
        <v>4655.75</v>
      </c>
      <c r="E394" s="1">
        <f>E386+(E398-E386)*8/12</f>
        <v>4654.3386566666668</v>
      </c>
      <c r="F394" s="1">
        <f>F386+(F398-F386)*8/12</f>
        <v>4655.9896099999996</v>
      </c>
      <c r="G394" s="1">
        <f>G386+(G398-G386)*8/12</f>
        <v>4662.9435766666666</v>
      </c>
      <c r="H394" s="1">
        <f>H386+(H398-H386)*8/12</f>
        <v>4647.1513633333334</v>
      </c>
      <c r="I394" t="str">
        <f>_xlfn.XLOOKUP($A394,ALGLIB_SSA_XAUUSD!$J$2:$J$1001,ALGLIB_SSA_XAUUSD!$K$2:$K$1001,"",0)</f>
        <v>XAUUSD</v>
      </c>
      <c r="J394" t="str">
        <f>_xlfn.XLOOKUP($A394,ALGLIB_SSA_XAUUSD!$J$2:$J$1001,ALGLIB_SSA_XAUUSD!$L$2:$L$1001,"",0)</f>
        <v>M5</v>
      </c>
      <c r="K394">
        <f>_xlfn.XLOOKUP($A394,ALGLIB_SSA_XAUUSD!$J$2:$J$1001,ALGLIB_SSA_XAUUSD!$M$2:$M$1001,"",0)</f>
        <v>4653.28</v>
      </c>
      <c r="L394">
        <f>_xlfn.XLOOKUP($A394,ALGLIB_SSA_XAUUSD!$J$2:$J$1001,ALGLIB_SSA_XAUUSD!$N$2:$N$1001,"",0)</f>
        <v>4652.6294200000002</v>
      </c>
      <c r="M394">
        <f>_xlfn.XLOOKUP($A394,ALGLIB_SSA_XAUUSD!$J$2:$J$1001,ALGLIB_SSA_XAUUSD!$O$2:$O$1001,"",0)</f>
        <v>4653.1218200000003</v>
      </c>
      <c r="N394">
        <f>_xlfn.XLOOKUP($A394,ALGLIB_SSA_XAUUSD!$J$2:$J$1001,ALGLIB_SSA_XAUUSD!$P$2:$P$1001,"",0)</f>
        <v>4654.6930700000003</v>
      </c>
      <c r="O394">
        <f>_xlfn.XLOOKUP($A394,ALGLIB_SSA_XAUUSD!$J$2:$J$1001,ALGLIB_SSA_XAUUSD!$Q$2:$Q$1001,"",0)</f>
        <v>4651.1508100000001</v>
      </c>
      <c r="R394">
        <f t="shared" si="161"/>
        <v>1775508000</v>
      </c>
      <c r="S394" t="str">
        <f t="shared" si="162"/>
        <v>XAUUSD</v>
      </c>
      <c r="T394" t="str">
        <f t="shared" si="162"/>
        <v>M5</v>
      </c>
      <c r="U394">
        <f t="shared" si="162"/>
        <v>4653.28</v>
      </c>
      <c r="V394">
        <f t="shared" si="163"/>
        <v>4654.3386566666668</v>
      </c>
      <c r="W394">
        <f t="shared" si="163"/>
        <v>4655.9896099999996</v>
      </c>
      <c r="X394">
        <f t="shared" si="164"/>
        <v>4652.6294200000002</v>
      </c>
      <c r="Y394">
        <f t="shared" si="164"/>
        <v>4653.1218200000003</v>
      </c>
      <c r="Z394">
        <f t="shared" si="165"/>
        <v>4662.9435766666666</v>
      </c>
      <c r="AA394">
        <f t="shared" si="166"/>
        <v>4654.6930700000003</v>
      </c>
      <c r="AB394">
        <f t="shared" si="167"/>
        <v>4647.1513633333334</v>
      </c>
      <c r="AC394">
        <f t="shared" si="168"/>
        <v>4651.1508100000001</v>
      </c>
      <c r="AF394">
        <f t="shared" si="173"/>
        <v>1775508000</v>
      </c>
      <c r="AG394" t="str">
        <f t="shared" si="174"/>
        <v>XAUUSD</v>
      </c>
      <c r="AH394" t="str">
        <f t="shared" si="175"/>
        <v>M5</v>
      </c>
      <c r="AI394" s="19">
        <f t="shared" si="169"/>
        <v>4653.28</v>
      </c>
      <c r="AJ394" s="19">
        <f t="shared" si="170"/>
        <v>4654.3386566666668</v>
      </c>
      <c r="AK394" s="19">
        <f t="shared" si="171"/>
        <v>4655.9896099999996</v>
      </c>
      <c r="AL394" s="19">
        <f t="shared" si="176"/>
        <v>-1.6509533333328363</v>
      </c>
      <c r="AM394" s="28" t="str">
        <f t="shared" si="172"/>
        <v>Bearish</v>
      </c>
      <c r="AN394" s="28" t="str">
        <f t="shared" si="177"/>
        <v>Bearish</v>
      </c>
      <c r="AO394">
        <f>IF(Z394&lt;&gt;"",Z394,"")</f>
        <v>4662.9435766666666</v>
      </c>
      <c r="AP394">
        <f>IF(AB394&lt;&gt;"",AB394,"")</f>
        <v>4647.1513633333334</v>
      </c>
      <c r="AQ394">
        <f t="shared" si="156"/>
        <v>9</v>
      </c>
      <c r="AR394" s="16">
        <f>IF(SLOPE($AO$374:$AO$385,$AQ$374:$AQ$385)&gt;0,MIN(3,ABS(SLOPE($AO$374:$AO$385,$AQ$374:$AQ$385))),IF(SLOPE($AO$374:$AO$385,$AQ$374:$AQ$385)&lt;-0.5,-0.5,0))</f>
        <v>0</v>
      </c>
      <c r="AS394" s="16">
        <f>IF(SLOPE($AP$374:$AP$385,$AQ$374:$AQ$385)&lt;0,MAX(-3,-ABS(SLOPE($AP$374:$AP$385,$AQ$374:$AQ$385))),IF(SLOPE($AP$374:$AP$385,$AQ$374:$AQ$385)&gt;0.5,0.5,0))</f>
        <v>-7.8806666666658878E-2</v>
      </c>
      <c r="AT394" s="22">
        <f>($AO$386+(AR394*(AQ394-1)))</f>
        <v>4663.5195899999999</v>
      </c>
      <c r="AU394" s="22">
        <f>($AP$386+(AS394*(AQ394-1)))</f>
        <v>4647.8143566666668</v>
      </c>
      <c r="AV394" s="18">
        <f>IF(AR394&gt;0,AT394+AR394,AT394)</f>
        <v>4663.5195899999999</v>
      </c>
      <c r="AW394" s="18">
        <f>IF(AS394&lt;0,AU394+AS394,AU394)</f>
        <v>4647.7355500000003</v>
      </c>
      <c r="AY394">
        <f t="shared" si="157"/>
        <v>0.5760133333333215</v>
      </c>
      <c r="AZ394">
        <f t="shared" si="158"/>
        <v>0.58418666666693753</v>
      </c>
      <c r="BB394" s="19">
        <f t="shared" si="153"/>
        <v>1775508000</v>
      </c>
      <c r="BC394" s="19" t="str">
        <f t="shared" si="154"/>
        <v>XAUUSD</v>
      </c>
      <c r="BD394" s="19" t="str">
        <f t="shared" si="155"/>
        <v>M5</v>
      </c>
      <c r="BE394">
        <f>V394</f>
        <v>4654.3386566666668</v>
      </c>
      <c r="BF394">
        <f>W394</f>
        <v>4655.9896099999996</v>
      </c>
      <c r="BG394">
        <f>X394</f>
        <v>4652.6294200000002</v>
      </c>
      <c r="BH394">
        <f>Y394</f>
        <v>4653.1218200000003</v>
      </c>
      <c r="BI394">
        <f t="shared" si="159"/>
        <v>4663.5195899999999</v>
      </c>
      <c r="BJ394">
        <f t="shared" si="160"/>
        <v>4647.7355500000003</v>
      </c>
    </row>
    <row r="395" spans="1:62" x14ac:dyDescent="0.55000000000000004">
      <c r="A395">
        <f>ALGLIB_SSA_XAUUSD!J395</f>
        <v>1775508300</v>
      </c>
      <c r="B395" t="str">
        <f>_xlfn.XLOOKUP($A395,ALGLIB_SSA_XAUUSD!$A$2:$A$1001,ALGLIB_SSA_XAUUSD!$B$2:$B$1001,"",0)</f>
        <v/>
      </c>
      <c r="C395" t="str">
        <f>_xlfn.XLOOKUP($A395,ALGLIB_SSA_XAUUSD!$A$2:$A$1001,ALGLIB_SSA_XAUUSD!$C$2:$C$1001,"",0)</f>
        <v/>
      </c>
      <c r="D395" s="1">
        <f>D386+(D398-D386)*9/12</f>
        <v>4656.3850000000002</v>
      </c>
      <c r="E395" s="1">
        <f>E386+(E398-E386)*9/12</f>
        <v>4654.2035050000004</v>
      </c>
      <c r="F395" s="1">
        <f>F386+(F398-F386)*9/12</f>
        <v>4655.8526375000001</v>
      </c>
      <c r="G395" s="1">
        <f>G386+(G398-G386)*9/12</f>
        <v>4662.8715750000001</v>
      </c>
      <c r="H395" s="1">
        <f>H386+(H398-H386)*9/12</f>
        <v>4646.9896824999996</v>
      </c>
      <c r="I395" t="str">
        <f>_xlfn.XLOOKUP($A395,ALGLIB_SSA_XAUUSD!$J$2:$J$1001,ALGLIB_SSA_XAUUSD!$K$2:$K$1001,"",0)</f>
        <v>XAUUSD</v>
      </c>
      <c r="J395" t="str">
        <f>_xlfn.XLOOKUP($A395,ALGLIB_SSA_XAUUSD!$J$2:$J$1001,ALGLIB_SSA_XAUUSD!$L$2:$L$1001,"",0)</f>
        <v>M5</v>
      </c>
      <c r="K395">
        <f>_xlfn.XLOOKUP($A395,ALGLIB_SSA_XAUUSD!$J$2:$J$1001,ALGLIB_SSA_XAUUSD!$M$2:$M$1001,"",0)</f>
        <v>4650.3900000000003</v>
      </c>
      <c r="L395">
        <f>_xlfn.XLOOKUP($A395,ALGLIB_SSA_XAUUSD!$J$2:$J$1001,ALGLIB_SSA_XAUUSD!$N$2:$N$1001,"",0)</f>
        <v>4653.2496000000001</v>
      </c>
      <c r="M395">
        <f>_xlfn.XLOOKUP($A395,ALGLIB_SSA_XAUUSD!$J$2:$J$1001,ALGLIB_SSA_XAUUSD!$O$2:$O$1001,"",0)</f>
        <v>4653.1857099999997</v>
      </c>
      <c r="N395">
        <f>_xlfn.XLOOKUP($A395,ALGLIB_SSA_XAUUSD!$J$2:$J$1001,ALGLIB_SSA_XAUUSD!$P$2:$P$1001,"",0)</f>
        <v>4655.4048300000004</v>
      </c>
      <c r="O395">
        <f>_xlfn.XLOOKUP($A395,ALGLIB_SSA_XAUUSD!$J$2:$J$1001,ALGLIB_SSA_XAUUSD!$Q$2:$Q$1001,"",0)</f>
        <v>4650.9196499999998</v>
      </c>
      <c r="R395">
        <f t="shared" si="161"/>
        <v>1775508300</v>
      </c>
      <c r="S395" t="str">
        <f t="shared" si="162"/>
        <v>XAUUSD</v>
      </c>
      <c r="T395" t="str">
        <f t="shared" si="162"/>
        <v>M5</v>
      </c>
      <c r="U395">
        <f t="shared" si="162"/>
        <v>4650.3900000000003</v>
      </c>
      <c r="V395">
        <f t="shared" si="163"/>
        <v>4654.2035050000004</v>
      </c>
      <c r="W395">
        <f t="shared" si="163"/>
        <v>4655.8526375000001</v>
      </c>
      <c r="X395">
        <f t="shared" si="164"/>
        <v>4653.2496000000001</v>
      </c>
      <c r="Y395">
        <f t="shared" si="164"/>
        <v>4653.1857099999997</v>
      </c>
      <c r="Z395">
        <f t="shared" si="165"/>
        <v>4662.8715750000001</v>
      </c>
      <c r="AA395">
        <f t="shared" si="166"/>
        <v>4655.4048300000004</v>
      </c>
      <c r="AB395">
        <f t="shared" si="167"/>
        <v>4646.9896824999996</v>
      </c>
      <c r="AC395">
        <f t="shared" si="168"/>
        <v>4650.9196499999998</v>
      </c>
      <c r="AF395">
        <f t="shared" si="173"/>
        <v>1775508300</v>
      </c>
      <c r="AG395" t="str">
        <f t="shared" si="174"/>
        <v>XAUUSD</v>
      </c>
      <c r="AH395" t="str">
        <f t="shared" si="175"/>
        <v>M5</v>
      </c>
      <c r="AI395" s="19">
        <f t="shared" si="169"/>
        <v>4650.3900000000003</v>
      </c>
      <c r="AJ395" s="19">
        <f t="shared" si="170"/>
        <v>4654.2035050000004</v>
      </c>
      <c r="AK395" s="19">
        <f t="shared" si="171"/>
        <v>4655.8526375000001</v>
      </c>
      <c r="AL395" s="19">
        <f t="shared" si="176"/>
        <v>-1.6491324999997232</v>
      </c>
      <c r="AM395" s="28" t="str">
        <f t="shared" si="172"/>
        <v>Bearish</v>
      </c>
      <c r="AN395" s="28" t="str">
        <f t="shared" si="177"/>
        <v>Bearish</v>
      </c>
      <c r="AO395">
        <f>IF(Z395&lt;&gt;"",Z395,"")</f>
        <v>4662.8715750000001</v>
      </c>
      <c r="AP395">
        <f>IF(AB395&lt;&gt;"",AB395,"")</f>
        <v>4646.9896824999996</v>
      </c>
      <c r="AQ395">
        <f t="shared" si="156"/>
        <v>10</v>
      </c>
      <c r="AR395" s="16">
        <f>IF(SLOPE($AO$374:$AO$385,$AQ$374:$AQ$385)&gt;0,MIN(3,ABS(SLOPE($AO$374:$AO$385,$AQ$374:$AQ$385))),IF(SLOPE($AO$374:$AO$385,$AQ$374:$AQ$385)&lt;-0.5,-0.5,0))</f>
        <v>0</v>
      </c>
      <c r="AS395" s="16">
        <f>IF(SLOPE($AP$374:$AP$385,$AQ$374:$AQ$385)&lt;0,MAX(-3,-ABS(SLOPE($AP$374:$AP$385,$AQ$374:$AQ$385))),IF(SLOPE($AP$374:$AP$385,$AQ$374:$AQ$385)&gt;0.5,0.5,0))</f>
        <v>-7.8806666666658878E-2</v>
      </c>
      <c r="AT395" s="22">
        <f>($AO$386+(AR395*(AQ395-1)))</f>
        <v>4663.5195899999999</v>
      </c>
      <c r="AU395" s="22">
        <f>($AP$386+(AS395*(AQ395-1)))</f>
        <v>4647.7355500000003</v>
      </c>
      <c r="AV395" s="18">
        <f>IF(AR395&gt;0,AT395+AR395,AT395)</f>
        <v>4663.5195899999999</v>
      </c>
      <c r="AW395" s="18">
        <f>IF(AS395&lt;0,AU395+AS395,AU395)</f>
        <v>4647.6567433333339</v>
      </c>
      <c r="AY395">
        <f t="shared" si="157"/>
        <v>0.64801499999975931</v>
      </c>
      <c r="AZ395">
        <f t="shared" si="158"/>
        <v>0.66706083333428978</v>
      </c>
      <c r="BB395" s="19">
        <f t="shared" si="153"/>
        <v>1775508300</v>
      </c>
      <c r="BC395" s="19" t="str">
        <f t="shared" si="154"/>
        <v>XAUUSD</v>
      </c>
      <c r="BD395" s="19" t="str">
        <f t="shared" si="155"/>
        <v>M5</v>
      </c>
      <c r="BE395">
        <f>V395</f>
        <v>4654.2035050000004</v>
      </c>
      <c r="BF395">
        <f>W395</f>
        <v>4655.8526375000001</v>
      </c>
      <c r="BG395">
        <f>X395</f>
        <v>4653.2496000000001</v>
      </c>
      <c r="BH395">
        <f>Y395</f>
        <v>4653.1857099999997</v>
      </c>
      <c r="BI395">
        <f t="shared" si="159"/>
        <v>4663.5195899999999</v>
      </c>
      <c r="BJ395">
        <f t="shared" si="160"/>
        <v>4647.6567433333339</v>
      </c>
    </row>
    <row r="396" spans="1:62" x14ac:dyDescent="0.55000000000000004">
      <c r="A396">
        <f>ALGLIB_SSA_XAUUSD!J396</f>
        <v>1775508600</v>
      </c>
      <c r="B396" t="str">
        <f>_xlfn.XLOOKUP($A396,ALGLIB_SSA_XAUUSD!$A$2:$A$1001,ALGLIB_SSA_XAUUSD!$B$2:$B$1001,"",0)</f>
        <v/>
      </c>
      <c r="C396" t="str">
        <f>_xlfn.XLOOKUP($A396,ALGLIB_SSA_XAUUSD!$A$2:$A$1001,ALGLIB_SSA_XAUUSD!$C$2:$C$1001,"",0)</f>
        <v/>
      </c>
      <c r="D396" s="1">
        <f>D386+(D398-D386)*10/12</f>
        <v>4657.0200000000004</v>
      </c>
      <c r="E396" s="1">
        <f>E386+(E398-E386)*10/12</f>
        <v>4654.068353333334</v>
      </c>
      <c r="F396" s="1">
        <f>F386+(F398-F386)*10/12</f>
        <v>4655.7156649999997</v>
      </c>
      <c r="G396" s="1">
        <f>G386+(G398-G386)*10/12</f>
        <v>4662.7995733333337</v>
      </c>
      <c r="H396" s="1">
        <f>H386+(H398-H386)*10/12</f>
        <v>4646.8280016666668</v>
      </c>
      <c r="I396" t="str">
        <f>_xlfn.XLOOKUP($A396,ALGLIB_SSA_XAUUSD!$J$2:$J$1001,ALGLIB_SSA_XAUUSD!$K$2:$K$1001,"",0)</f>
        <v>XAUUSD</v>
      </c>
      <c r="J396" t="str">
        <f>_xlfn.XLOOKUP($A396,ALGLIB_SSA_XAUUSD!$J$2:$J$1001,ALGLIB_SSA_XAUUSD!$L$2:$L$1001,"",0)</f>
        <v>M5</v>
      </c>
      <c r="K396">
        <f>_xlfn.XLOOKUP($A396,ALGLIB_SSA_XAUUSD!$J$2:$J$1001,ALGLIB_SSA_XAUUSD!$M$2:$M$1001,"",0)</f>
        <v>4652.0600000000004</v>
      </c>
      <c r="L396">
        <f>_xlfn.XLOOKUP($A396,ALGLIB_SSA_XAUUSD!$J$2:$J$1001,ALGLIB_SSA_XAUUSD!$N$2:$N$1001,"",0)</f>
        <v>4654.6657100000002</v>
      </c>
      <c r="M396">
        <f>_xlfn.XLOOKUP($A396,ALGLIB_SSA_XAUUSD!$J$2:$J$1001,ALGLIB_SSA_XAUUSD!$O$2:$O$1001,"",0)</f>
        <v>4653.9257100000004</v>
      </c>
      <c r="N396">
        <f>_xlfn.XLOOKUP($A396,ALGLIB_SSA_XAUUSD!$J$2:$J$1001,ALGLIB_SSA_XAUUSD!$P$2:$P$1001,"",0)</f>
        <v>4656.9016799999999</v>
      </c>
      <c r="O396">
        <f>_xlfn.XLOOKUP($A396,ALGLIB_SSA_XAUUSD!$J$2:$J$1001,ALGLIB_SSA_XAUUSD!$Q$2:$Q$1001,"",0)</f>
        <v>4651.4384</v>
      </c>
      <c r="R396">
        <f t="shared" si="161"/>
        <v>1775508600</v>
      </c>
      <c r="S396" t="str">
        <f t="shared" si="162"/>
        <v>XAUUSD</v>
      </c>
      <c r="T396" t="str">
        <f t="shared" si="162"/>
        <v>M5</v>
      </c>
      <c r="U396">
        <f t="shared" si="162"/>
        <v>4652.0600000000004</v>
      </c>
      <c r="V396">
        <f t="shared" si="163"/>
        <v>4654.068353333334</v>
      </c>
      <c r="W396">
        <f t="shared" si="163"/>
        <v>4655.7156649999997</v>
      </c>
      <c r="X396">
        <f t="shared" si="164"/>
        <v>4654.6657100000002</v>
      </c>
      <c r="Y396">
        <f t="shared" si="164"/>
        <v>4653.9257100000004</v>
      </c>
      <c r="Z396">
        <f t="shared" si="165"/>
        <v>4662.7995733333337</v>
      </c>
      <c r="AA396">
        <f t="shared" si="166"/>
        <v>4656.9016799999999</v>
      </c>
      <c r="AB396">
        <f t="shared" si="167"/>
        <v>4646.8280016666668</v>
      </c>
      <c r="AC396">
        <f t="shared" si="168"/>
        <v>4651.4384</v>
      </c>
      <c r="AF396">
        <f t="shared" si="173"/>
        <v>1775508600</v>
      </c>
      <c r="AG396" t="str">
        <f t="shared" si="174"/>
        <v>XAUUSD</v>
      </c>
      <c r="AH396" t="str">
        <f t="shared" si="175"/>
        <v>M5</v>
      </c>
      <c r="AI396" s="19">
        <f t="shared" si="169"/>
        <v>4652.0600000000004</v>
      </c>
      <c r="AJ396" s="19">
        <f t="shared" si="170"/>
        <v>4654.068353333334</v>
      </c>
      <c r="AK396" s="19">
        <f t="shared" si="171"/>
        <v>4655.7156649999997</v>
      </c>
      <c r="AL396" s="19">
        <f t="shared" si="176"/>
        <v>-1.6473116666657006</v>
      </c>
      <c r="AM396" s="28" t="str">
        <f t="shared" si="172"/>
        <v>Bearish</v>
      </c>
      <c r="AN396" s="28" t="str">
        <f t="shared" si="177"/>
        <v>Bearish</v>
      </c>
      <c r="AO396">
        <f>IF(Z396&lt;&gt;"",Z396,"")</f>
        <v>4662.7995733333337</v>
      </c>
      <c r="AP396">
        <f>IF(AB396&lt;&gt;"",AB396,"")</f>
        <v>4646.8280016666668</v>
      </c>
      <c r="AQ396">
        <f t="shared" si="156"/>
        <v>11</v>
      </c>
      <c r="AR396" s="16">
        <f>IF(SLOPE($AO$374:$AO$385,$AQ$374:$AQ$385)&gt;0,MIN(3,ABS(SLOPE($AO$374:$AO$385,$AQ$374:$AQ$385))),IF(SLOPE($AO$374:$AO$385,$AQ$374:$AQ$385)&lt;-0.5,-0.5,0))</f>
        <v>0</v>
      </c>
      <c r="AS396" s="16">
        <f>IF(SLOPE($AP$374:$AP$385,$AQ$374:$AQ$385)&lt;0,MAX(-3,-ABS(SLOPE($AP$374:$AP$385,$AQ$374:$AQ$385))),IF(SLOPE($AP$374:$AP$385,$AQ$374:$AQ$385)&gt;0.5,0.5,0))</f>
        <v>-7.8806666666658878E-2</v>
      </c>
      <c r="AT396" s="22">
        <f>($AO$386+(AR396*(AQ396-1)))</f>
        <v>4663.5195899999999</v>
      </c>
      <c r="AU396" s="22">
        <f>($AP$386+(AS396*(AQ396-1)))</f>
        <v>4647.656743333333</v>
      </c>
      <c r="AV396" s="18">
        <f>IF(AR396&gt;0,AT396+AR396,AT396)</f>
        <v>4663.5195899999999</v>
      </c>
      <c r="AW396" s="18">
        <f>IF(AS396&lt;0,AU396+AS396,AU396)</f>
        <v>4647.5779366666666</v>
      </c>
      <c r="AY396">
        <f t="shared" si="157"/>
        <v>0.72001666666619712</v>
      </c>
      <c r="AZ396">
        <f t="shared" si="158"/>
        <v>0.74993499999982305</v>
      </c>
      <c r="BB396" s="19">
        <f t="shared" si="153"/>
        <v>1775508600</v>
      </c>
      <c r="BC396" s="19" t="str">
        <f t="shared" si="154"/>
        <v>XAUUSD</v>
      </c>
      <c r="BD396" s="19" t="str">
        <f t="shared" si="155"/>
        <v>M5</v>
      </c>
      <c r="BE396">
        <f>V396</f>
        <v>4654.068353333334</v>
      </c>
      <c r="BF396">
        <f>W396</f>
        <v>4655.7156649999997</v>
      </c>
      <c r="BG396">
        <f>X396</f>
        <v>4654.6657100000002</v>
      </c>
      <c r="BH396">
        <f>Y396</f>
        <v>4653.9257100000004</v>
      </c>
      <c r="BI396">
        <f t="shared" si="159"/>
        <v>4663.5195899999999</v>
      </c>
      <c r="BJ396">
        <f t="shared" si="160"/>
        <v>4647.5779366666666</v>
      </c>
    </row>
    <row r="397" spans="1:62" x14ac:dyDescent="0.55000000000000004">
      <c r="A397">
        <f>ALGLIB_SSA_XAUUSD!J397</f>
        <v>1775508900</v>
      </c>
      <c r="B397" t="str">
        <f>_xlfn.XLOOKUP($A397,ALGLIB_SSA_XAUUSD!$A$2:$A$1001,ALGLIB_SSA_XAUUSD!$B$2:$B$1001,"",0)</f>
        <v/>
      </c>
      <c r="C397" t="str">
        <f>_xlfn.XLOOKUP($A397,ALGLIB_SSA_XAUUSD!$A$2:$A$1001,ALGLIB_SSA_XAUUSD!$C$2:$C$1001,"",0)</f>
        <v/>
      </c>
      <c r="D397" s="1">
        <f>D386+(D398-D386)*11/12</f>
        <v>4657.6549999999997</v>
      </c>
      <c r="E397" s="1">
        <f>E386+(E398-E386)*11/12</f>
        <v>4653.9332016666667</v>
      </c>
      <c r="F397" s="1">
        <f>F386+(F398-F386)*11/12</f>
        <v>4655.5786925000002</v>
      </c>
      <c r="G397" s="1">
        <f>G386+(G398-G386)*11/12</f>
        <v>4662.7275716666663</v>
      </c>
      <c r="H397" s="1">
        <f>H386+(H398-H386)*11/12</f>
        <v>4646.6663208333339</v>
      </c>
      <c r="I397" t="str">
        <f>_xlfn.XLOOKUP($A397,ALGLIB_SSA_XAUUSD!$J$2:$J$1001,ALGLIB_SSA_XAUUSD!$K$2:$K$1001,"",0)</f>
        <v>XAUUSD</v>
      </c>
      <c r="J397" t="str">
        <f>_xlfn.XLOOKUP($A397,ALGLIB_SSA_XAUUSD!$J$2:$J$1001,ALGLIB_SSA_XAUUSD!$L$2:$L$1001,"",0)</f>
        <v>M5</v>
      </c>
      <c r="K397">
        <f>_xlfn.XLOOKUP($A397,ALGLIB_SSA_XAUUSD!$J$2:$J$1001,ALGLIB_SSA_XAUUSD!$M$2:$M$1001,"",0)</f>
        <v>4650.67</v>
      </c>
      <c r="L397">
        <f>_xlfn.XLOOKUP($A397,ALGLIB_SSA_XAUUSD!$J$2:$J$1001,ALGLIB_SSA_XAUUSD!$N$2:$N$1001,"",0)</f>
        <v>4656.67058</v>
      </c>
      <c r="M397">
        <f>_xlfn.XLOOKUP($A397,ALGLIB_SSA_XAUUSD!$J$2:$J$1001,ALGLIB_SSA_XAUUSD!$O$2:$O$1001,"",0)</f>
        <v>4655.2981499999996</v>
      </c>
      <c r="N397">
        <f>_xlfn.XLOOKUP($A397,ALGLIB_SSA_XAUUSD!$J$2:$J$1001,ALGLIB_SSA_XAUUSD!$P$2:$P$1001,"",0)</f>
        <v>4659.0718299999999</v>
      </c>
      <c r="O397">
        <f>_xlfn.XLOOKUP($A397,ALGLIB_SSA_XAUUSD!$J$2:$J$1001,ALGLIB_SSA_XAUUSD!$Q$2:$Q$1001,"",0)</f>
        <v>4652.7112999999999</v>
      </c>
      <c r="R397">
        <f t="shared" si="161"/>
        <v>1775508900</v>
      </c>
      <c r="S397" t="str">
        <f t="shared" si="162"/>
        <v>XAUUSD</v>
      </c>
      <c r="T397" t="str">
        <f t="shared" si="162"/>
        <v>M5</v>
      </c>
      <c r="U397">
        <f t="shared" si="162"/>
        <v>4650.67</v>
      </c>
      <c r="V397">
        <f t="shared" si="163"/>
        <v>4653.9332016666667</v>
      </c>
      <c r="W397">
        <f t="shared" si="163"/>
        <v>4655.5786925000002</v>
      </c>
      <c r="X397">
        <f t="shared" si="164"/>
        <v>4656.67058</v>
      </c>
      <c r="Y397">
        <f t="shared" si="164"/>
        <v>4655.2981499999996</v>
      </c>
      <c r="Z397">
        <f t="shared" si="165"/>
        <v>4662.7275716666663</v>
      </c>
      <c r="AA397">
        <f t="shared" si="166"/>
        <v>4659.0718299999999</v>
      </c>
      <c r="AB397">
        <f t="shared" si="167"/>
        <v>4646.6663208333339</v>
      </c>
      <c r="AC397">
        <f t="shared" si="168"/>
        <v>4652.7112999999999</v>
      </c>
      <c r="AF397">
        <f t="shared" si="173"/>
        <v>1775508900</v>
      </c>
      <c r="AG397" t="str">
        <f t="shared" si="174"/>
        <v>XAUUSD</v>
      </c>
      <c r="AH397" t="str">
        <f t="shared" si="175"/>
        <v>M5</v>
      </c>
      <c r="AI397" s="19">
        <f t="shared" si="169"/>
        <v>4650.67</v>
      </c>
      <c r="AJ397" s="19">
        <f t="shared" si="170"/>
        <v>4653.9332016666667</v>
      </c>
      <c r="AK397" s="19">
        <f t="shared" si="171"/>
        <v>4655.5786925000002</v>
      </c>
      <c r="AL397" s="19">
        <f t="shared" si="176"/>
        <v>-1.645490833333497</v>
      </c>
      <c r="AM397" s="28" t="str">
        <f t="shared" si="172"/>
        <v>Bearish</v>
      </c>
      <c r="AN397" s="28" t="str">
        <f t="shared" si="177"/>
        <v>Bearish</v>
      </c>
      <c r="AO397">
        <f>IF(Z397&lt;&gt;"",Z397,"")</f>
        <v>4662.7275716666663</v>
      </c>
      <c r="AP397">
        <f>IF(AB397&lt;&gt;"",AB397,"")</f>
        <v>4646.6663208333339</v>
      </c>
      <c r="AQ397">
        <f t="shared" si="156"/>
        <v>12</v>
      </c>
      <c r="AR397" s="16">
        <f>IF(SLOPE($AO$374:$AO$385,$AQ$374:$AQ$385)&gt;0,MIN(3,ABS(SLOPE($AO$374:$AO$385,$AQ$374:$AQ$385))),IF(SLOPE($AO$374:$AO$385,$AQ$374:$AQ$385)&lt;-0.5,-0.5,0))</f>
        <v>0</v>
      </c>
      <c r="AS397" s="16">
        <f>IF(SLOPE($AP$374:$AP$385,$AQ$374:$AQ$385)&lt;0,MAX(-3,-ABS(SLOPE($AP$374:$AP$385,$AQ$374:$AQ$385))),IF(SLOPE($AP$374:$AP$385,$AQ$374:$AQ$385)&gt;0.5,0.5,0))</f>
        <v>-7.8806666666658878E-2</v>
      </c>
      <c r="AT397" s="22">
        <f>($AO$386+(AR397*(AQ397-1)))</f>
        <v>4663.5195899999999</v>
      </c>
      <c r="AU397" s="22">
        <f>($AP$386+(AS397*(AQ397-1)))</f>
        <v>4647.5779366666666</v>
      </c>
      <c r="AV397" s="18">
        <f>IF(AR397&gt;0,AT397+AR397,AT397)</f>
        <v>4663.5195899999999</v>
      </c>
      <c r="AW397" s="18">
        <f>IF(AS397&lt;0,AU397+AS397,AU397)</f>
        <v>4647.4991300000002</v>
      </c>
      <c r="AY397">
        <f t="shared" si="157"/>
        <v>0.79201833333354443</v>
      </c>
      <c r="AZ397">
        <f t="shared" si="158"/>
        <v>0.83280916666626581</v>
      </c>
      <c r="BB397" s="19">
        <f t="shared" si="153"/>
        <v>1775508900</v>
      </c>
      <c r="BC397" s="19" t="str">
        <f t="shared" si="154"/>
        <v>XAUUSD</v>
      </c>
      <c r="BD397" s="19" t="str">
        <f t="shared" si="155"/>
        <v>M5</v>
      </c>
      <c r="BE397">
        <f>V397</f>
        <v>4653.9332016666667</v>
      </c>
      <c r="BF397">
        <f>W397</f>
        <v>4655.5786925000002</v>
      </c>
      <c r="BG397">
        <f>X397</f>
        <v>4656.67058</v>
      </c>
      <c r="BH397">
        <f>Y397</f>
        <v>4655.2981499999996</v>
      </c>
      <c r="BI397">
        <f t="shared" si="159"/>
        <v>4663.5195899999999</v>
      </c>
      <c r="BJ397">
        <f t="shared" si="160"/>
        <v>4647.4991300000002</v>
      </c>
    </row>
    <row r="398" spans="1:62" x14ac:dyDescent="0.55000000000000004">
      <c r="A398">
        <f>ALGLIB_SSA_XAUUSD!J398</f>
        <v>1775512800</v>
      </c>
      <c r="B398" t="str">
        <f>_xlfn.XLOOKUP($A398,ALGLIB_SSA_XAUUSD!$A$2:$A$1001,ALGLIB_SSA_XAUUSD!$B$2:$B$1001,"",0)</f>
        <v>XAUUSD</v>
      </c>
      <c r="C398" t="str">
        <f>_xlfn.XLOOKUP($A398,ALGLIB_SSA_XAUUSD!$A$2:$A$1001,ALGLIB_SSA_XAUUSD!$C$2:$C$1001,"",0)</f>
        <v>H1</v>
      </c>
      <c r="D398" s="2">
        <f>_xlfn.XLOOKUP($A398,ALGLIB_SSA_XAUUSD!$A$2:$A$1001,ALGLIB_SSA_XAUUSD!$D$2:$D$1001,"",0)</f>
        <v>4658.29</v>
      </c>
      <c r="E398" s="2">
        <f>_xlfn.XLOOKUP($A398,ALGLIB_SSA_XAUUSD!$A$2:$A$1001,ALGLIB_SSA_XAUUSD!$E$2:$E$1001,"",0)</f>
        <v>4653.7980500000003</v>
      </c>
      <c r="F398" s="2">
        <f>_xlfn.XLOOKUP($A398,ALGLIB_SSA_XAUUSD!$A$2:$A$1001,ALGLIB_SSA_XAUUSD!$F$2:$F$1001,"",0)</f>
        <v>4655.4417199999998</v>
      </c>
      <c r="G398" s="2">
        <f>_xlfn.XLOOKUP($A398,ALGLIB_SSA_XAUUSD!$A$2:$A$1001,ALGLIB_SSA_XAUUSD!$G$2:$G$1001,"",0)</f>
        <v>4662.6555699999999</v>
      </c>
      <c r="H398" s="2">
        <f>_xlfn.XLOOKUP($A398,ALGLIB_SSA_XAUUSD!$A$2:$A$1001,ALGLIB_SSA_XAUUSD!$H$2:$H$1001,"",0)</f>
        <v>4646.5046400000001</v>
      </c>
      <c r="I398" t="str">
        <f>_xlfn.XLOOKUP($A398,ALGLIB_SSA_XAUUSD!$J$2:$J$1001,ALGLIB_SSA_XAUUSD!$K$2:$K$1001,"",0)</f>
        <v>XAUUSD</v>
      </c>
      <c r="J398" t="str">
        <f>_xlfn.XLOOKUP($A398,ALGLIB_SSA_XAUUSD!$J$2:$J$1001,ALGLIB_SSA_XAUUSD!$L$2:$L$1001,"",0)</f>
        <v>M5</v>
      </c>
      <c r="K398">
        <f>_xlfn.XLOOKUP($A398,ALGLIB_SSA_XAUUSD!$J$2:$J$1001,ALGLIB_SSA_XAUUSD!$M$2:$M$1001,"",0)</f>
        <v>4661.8</v>
      </c>
      <c r="L398">
        <f>_xlfn.XLOOKUP($A398,ALGLIB_SSA_XAUUSD!$J$2:$J$1001,ALGLIB_SSA_XAUUSD!$N$2:$N$1001,"",0)</f>
        <v>4659.0190899999998</v>
      </c>
      <c r="M398">
        <f>_xlfn.XLOOKUP($A398,ALGLIB_SSA_XAUUSD!$J$2:$J$1001,ALGLIB_SSA_XAUUSD!$O$2:$O$1001,"",0)</f>
        <v>4657.1586200000002</v>
      </c>
      <c r="N398">
        <f>_xlfn.XLOOKUP($A398,ALGLIB_SSA_XAUUSD!$J$2:$J$1001,ALGLIB_SSA_XAUUSD!$P$2:$P$1001,"",0)</f>
        <v>4661.6051299999999</v>
      </c>
      <c r="O398">
        <f>_xlfn.XLOOKUP($A398,ALGLIB_SSA_XAUUSD!$J$2:$J$1001,ALGLIB_SSA_XAUUSD!$Q$2:$Q$1001,"",0)</f>
        <v>4654.5937999999996</v>
      </c>
      <c r="R398">
        <f t="shared" si="161"/>
        <v>1775512800</v>
      </c>
      <c r="S398" t="str">
        <f t="shared" si="162"/>
        <v>XAUUSD</v>
      </c>
      <c r="T398" t="str">
        <f t="shared" si="162"/>
        <v>M5</v>
      </c>
      <c r="U398">
        <f t="shared" si="162"/>
        <v>4661.8</v>
      </c>
      <c r="V398">
        <f t="shared" si="163"/>
        <v>4653.7980500000003</v>
      </c>
      <c r="W398">
        <f t="shared" si="163"/>
        <v>4655.4417199999998</v>
      </c>
      <c r="X398">
        <f t="shared" si="164"/>
        <v>4659.0190899999998</v>
      </c>
      <c r="Y398">
        <f t="shared" si="164"/>
        <v>4657.1586200000002</v>
      </c>
      <c r="Z398">
        <f t="shared" si="165"/>
        <v>4662.6555699999999</v>
      </c>
      <c r="AA398">
        <f t="shared" si="166"/>
        <v>4661.6051299999999</v>
      </c>
      <c r="AB398">
        <f t="shared" si="167"/>
        <v>4646.5046400000001</v>
      </c>
      <c r="AC398">
        <f t="shared" si="168"/>
        <v>4654.5937999999996</v>
      </c>
      <c r="AF398">
        <f t="shared" si="173"/>
        <v>1775512800</v>
      </c>
      <c r="AG398" t="str">
        <f t="shared" si="174"/>
        <v>XAUUSD</v>
      </c>
      <c r="AH398" t="str">
        <f t="shared" si="175"/>
        <v>M5</v>
      </c>
      <c r="AI398" s="19">
        <f t="shared" si="169"/>
        <v>4661.8</v>
      </c>
      <c r="AJ398" s="19">
        <f t="shared" si="170"/>
        <v>4653.7980500000003</v>
      </c>
      <c r="AK398" s="19">
        <f t="shared" si="171"/>
        <v>4655.4417199999998</v>
      </c>
      <c r="AL398" s="19">
        <f t="shared" si="176"/>
        <v>-1.6436699999994744</v>
      </c>
      <c r="AM398" s="28" t="str">
        <f t="shared" si="172"/>
        <v>Bearish</v>
      </c>
      <c r="AN398" s="28" t="str">
        <f t="shared" si="177"/>
        <v>Bearish</v>
      </c>
      <c r="AO398">
        <f>IF(Z398&lt;&gt;"",Z398,"")</f>
        <v>4662.6555699999999</v>
      </c>
      <c r="AP398">
        <f>IF(AB398&lt;&gt;"",AB398,"")</f>
        <v>4646.5046400000001</v>
      </c>
      <c r="AQ398">
        <f t="shared" si="156"/>
        <v>1</v>
      </c>
      <c r="AR398" s="17">
        <f>IF(SLOPE($AO$386:$AO$397,$AQ$386:$AQ$397)&gt;0,MIN(3,ABS(SLOPE($AO$386:$AO$397,$AQ$386:$AQ$397))),IF(SLOPE($AO$386:$AO$397,$AQ$386:$AQ$397)&lt;-0.5,-0.5,0))</f>
        <v>0</v>
      </c>
      <c r="AS398" s="17">
        <f>IF(SLOPE($AP$386:$AP$397,$AQ$386:$AQ$397)&lt;0,MAX(-3,-ABS(SLOPE($AP$386:$AP$397,$AQ$386:$AQ$397))),IF(SLOPE($AP$386:$AP$397,$AQ$386:$AQ$397)&gt;0.5,0.5,0))</f>
        <v>-0.16168083333330199</v>
      </c>
      <c r="AT398" s="10">
        <f>($AO$398+(AR398*(AQ398-1)))</f>
        <v>4662.6555699999999</v>
      </c>
      <c r="AU398" s="10">
        <f>($AP$398+(AS398*(AQ398-1)))</f>
        <v>4646.5046400000001</v>
      </c>
      <c r="AV398" s="18">
        <f>IF(AR398&gt;0,AT398+AR398,AT398)</f>
        <v>4662.6555699999999</v>
      </c>
      <c r="AW398" s="18">
        <f>IF(AS398&lt;0,AU398+AS398,AU398)</f>
        <v>4646.3429591666672</v>
      </c>
      <c r="AY398">
        <f t="shared" si="157"/>
        <v>0</v>
      </c>
      <c r="AZ398">
        <f t="shared" si="158"/>
        <v>-0.16168083333286631</v>
      </c>
      <c r="BB398" s="19">
        <f t="shared" ref="BB398:BB461" si="178">AF398</f>
        <v>1775512800</v>
      </c>
      <c r="BC398" s="19" t="str">
        <f t="shared" ref="BC398:BC461" si="179">AG398</f>
        <v>XAUUSD</v>
      </c>
      <c r="BD398" s="19" t="str">
        <f t="shared" ref="BD398:BD461" si="180">AH398</f>
        <v>M5</v>
      </c>
      <c r="BE398">
        <f>V398</f>
        <v>4653.7980500000003</v>
      </c>
      <c r="BF398">
        <f>W398</f>
        <v>4655.4417199999998</v>
      </c>
      <c r="BG398">
        <f>X398</f>
        <v>4659.0190899999998</v>
      </c>
      <c r="BH398">
        <f>Y398</f>
        <v>4657.1586200000002</v>
      </c>
      <c r="BI398">
        <f t="shared" si="159"/>
        <v>4662.6555699999999</v>
      </c>
      <c r="BJ398">
        <f t="shared" si="160"/>
        <v>4646.3429591666672</v>
      </c>
    </row>
    <row r="399" spans="1:62" x14ac:dyDescent="0.55000000000000004">
      <c r="A399">
        <f>ALGLIB_SSA_XAUUSD!J399</f>
        <v>1775513100</v>
      </c>
      <c r="B399" t="str">
        <f>_xlfn.XLOOKUP($A399,ALGLIB_SSA_XAUUSD!$A$2:$A$1001,ALGLIB_SSA_XAUUSD!$B$2:$B$1001,"",0)</f>
        <v/>
      </c>
      <c r="C399" t="str">
        <f>_xlfn.XLOOKUP($A399,ALGLIB_SSA_XAUUSD!$A$2:$A$1001,ALGLIB_SSA_XAUUSD!$C$2:$C$1001,"",0)</f>
        <v/>
      </c>
      <c r="D399" s="1">
        <f>D398+(D410-D398)*1/12</f>
        <v>4658.3391666666666</v>
      </c>
      <c r="E399" s="1">
        <f>E398+(E410-E398)*1/12</f>
        <v>4653.5955700000004</v>
      </c>
      <c r="F399" s="1">
        <f>F398+(F410-F398)*1/12</f>
        <v>4655.2719941666664</v>
      </c>
      <c r="G399" s="1">
        <f>G398+(G410-G398)*1/12</f>
        <v>4662.529171666667</v>
      </c>
      <c r="H399" s="1">
        <f>H398+(H410-H398)*1/12</f>
        <v>4646.2395191666665</v>
      </c>
      <c r="I399" t="str">
        <f>_xlfn.XLOOKUP($A399,ALGLIB_SSA_XAUUSD!$J$2:$J$1001,ALGLIB_SSA_XAUUSD!$K$2:$K$1001,"",0)</f>
        <v>XAUUSD</v>
      </c>
      <c r="J399" t="str">
        <f>_xlfn.XLOOKUP($A399,ALGLIB_SSA_XAUUSD!$J$2:$J$1001,ALGLIB_SSA_XAUUSD!$L$2:$L$1001,"",0)</f>
        <v>M5</v>
      </c>
      <c r="K399">
        <f>_xlfn.XLOOKUP($A399,ALGLIB_SSA_XAUUSD!$J$2:$J$1001,ALGLIB_SSA_XAUUSD!$M$2:$M$1001,"",0)</f>
        <v>4667.33</v>
      </c>
      <c r="L399">
        <f>_xlfn.XLOOKUP($A399,ALGLIB_SSA_XAUUSD!$J$2:$J$1001,ALGLIB_SSA_XAUUSD!$N$2:$N$1001,"",0)</f>
        <v>4661.1002900000003</v>
      </c>
      <c r="M399">
        <f>_xlfn.XLOOKUP($A399,ALGLIB_SSA_XAUUSD!$J$2:$J$1001,ALGLIB_SSA_XAUUSD!$O$2:$O$1001,"",0)</f>
        <v>4659.1294500000004</v>
      </c>
      <c r="N399">
        <f>_xlfn.XLOOKUP($A399,ALGLIB_SSA_XAUUSD!$J$2:$J$1001,ALGLIB_SSA_XAUUSD!$P$2:$P$1001,"",0)</f>
        <v>4663.7860499999997</v>
      </c>
      <c r="O399">
        <f>_xlfn.XLOOKUP($A399,ALGLIB_SSA_XAUUSD!$J$2:$J$1001,ALGLIB_SSA_XAUUSD!$Q$2:$Q$1001,"",0)</f>
        <v>4656.8014599999997</v>
      </c>
      <c r="R399">
        <f t="shared" si="161"/>
        <v>1775513100</v>
      </c>
      <c r="S399" t="str">
        <f t="shared" si="162"/>
        <v>XAUUSD</v>
      </c>
      <c r="T399" t="str">
        <f t="shared" si="162"/>
        <v>M5</v>
      </c>
      <c r="U399">
        <f t="shared" si="162"/>
        <v>4667.33</v>
      </c>
      <c r="V399">
        <f t="shared" si="163"/>
        <v>4653.5955700000004</v>
      </c>
      <c r="W399">
        <f t="shared" si="163"/>
        <v>4655.2719941666664</v>
      </c>
      <c r="X399">
        <f t="shared" si="164"/>
        <v>4661.1002900000003</v>
      </c>
      <c r="Y399">
        <f t="shared" si="164"/>
        <v>4659.1294500000004</v>
      </c>
      <c r="Z399">
        <f t="shared" si="165"/>
        <v>4662.529171666667</v>
      </c>
      <c r="AA399">
        <f t="shared" si="166"/>
        <v>4663.7860499999997</v>
      </c>
      <c r="AB399">
        <f t="shared" si="167"/>
        <v>4646.2395191666665</v>
      </c>
      <c r="AC399">
        <f t="shared" si="168"/>
        <v>4656.8014599999997</v>
      </c>
      <c r="AF399">
        <f t="shared" si="173"/>
        <v>1775513100</v>
      </c>
      <c r="AG399" t="str">
        <f t="shared" si="174"/>
        <v>XAUUSD</v>
      </c>
      <c r="AH399" t="str">
        <f t="shared" si="175"/>
        <v>M5</v>
      </c>
      <c r="AI399" s="19">
        <f t="shared" si="169"/>
        <v>4667.33</v>
      </c>
      <c r="AJ399" s="19">
        <f t="shared" si="170"/>
        <v>4653.5955700000004</v>
      </c>
      <c r="AK399" s="19">
        <f t="shared" si="171"/>
        <v>4655.2719941666664</v>
      </c>
      <c r="AL399" s="19">
        <f t="shared" si="176"/>
        <v>-1.6764241666660382</v>
      </c>
      <c r="AM399" s="28" t="str">
        <f t="shared" si="172"/>
        <v>Bearish</v>
      </c>
      <c r="AN399" s="28" t="str">
        <f t="shared" si="177"/>
        <v>Bearish</v>
      </c>
      <c r="AO399">
        <f>IF(Z399&lt;&gt;"",Z399,"")</f>
        <v>4662.529171666667</v>
      </c>
      <c r="AP399">
        <f>IF(AB399&lt;&gt;"",AB399,"")</f>
        <v>4646.2395191666665</v>
      </c>
      <c r="AQ399">
        <f t="shared" ref="AQ399:AQ462" si="181">IF(AQ398+1=13,1,AQ398+1)</f>
        <v>2</v>
      </c>
      <c r="AR399" s="16">
        <f>IF(SLOPE($AO$386:$AO$397,$AQ$386:$AQ$397)&gt;0,MIN(3,ABS(SLOPE($AO$386:$AO$397,$AQ$386:$AQ$397))),IF(SLOPE($AO$386:$AO$397,$AQ$386:$AQ$397)&lt;-0.5,-0.5,0))</f>
        <v>0</v>
      </c>
      <c r="AS399" s="16">
        <f>IF(SLOPE($AP$386:$AP$397,$AQ$386:$AQ$397)&lt;0,MAX(-3,-ABS(SLOPE($AP$386:$AP$397,$AQ$386:$AQ$397))),IF(SLOPE($AP$386:$AP$397,$AQ$386:$AQ$397)&gt;0.5,0.5,0))</f>
        <v>-0.16168083333330199</v>
      </c>
      <c r="AT399" s="22">
        <f>($AO$398+(AR399*(AQ399-1)))</f>
        <v>4662.6555699999999</v>
      </c>
      <c r="AU399" s="22">
        <f>($AP$398+(AS399*(AQ399-1)))</f>
        <v>4646.3429591666672</v>
      </c>
      <c r="AV399" s="18">
        <f>IF(AR399&gt;0,AT399+AR399,AT399)</f>
        <v>4662.6555699999999</v>
      </c>
      <c r="AW399" s="18">
        <f>IF(AS399&lt;0,AU399+AS399,AU399)</f>
        <v>4646.1812783333344</v>
      </c>
      <c r="AY399">
        <f t="shared" ref="AY399:AY462" si="182">AV399-AO399</f>
        <v>0.12639833333287243</v>
      </c>
      <c r="AZ399">
        <f t="shared" ref="AZ399:AZ462" si="183">AW399-AP399</f>
        <v>-5.8240833332092734E-2</v>
      </c>
      <c r="BB399" s="19">
        <f t="shared" si="178"/>
        <v>1775513100</v>
      </c>
      <c r="BC399" s="19" t="str">
        <f t="shared" si="179"/>
        <v>XAUUSD</v>
      </c>
      <c r="BD399" s="19" t="str">
        <f t="shared" si="180"/>
        <v>M5</v>
      </c>
      <c r="BE399">
        <f>V399</f>
        <v>4653.5955700000004</v>
      </c>
      <c r="BF399">
        <f>W399</f>
        <v>4655.2719941666664</v>
      </c>
      <c r="BG399">
        <f>X399</f>
        <v>4661.1002900000003</v>
      </c>
      <c r="BH399">
        <f>Y399</f>
        <v>4659.1294500000004</v>
      </c>
      <c r="BI399">
        <f t="shared" si="159"/>
        <v>4662.6555699999999</v>
      </c>
      <c r="BJ399">
        <f t="shared" si="160"/>
        <v>4646.1812783333344</v>
      </c>
    </row>
    <row r="400" spans="1:62" x14ac:dyDescent="0.55000000000000004">
      <c r="A400">
        <f>ALGLIB_SSA_XAUUSD!J400</f>
        <v>1775513400</v>
      </c>
      <c r="B400" t="str">
        <f>_xlfn.XLOOKUP($A400,ALGLIB_SSA_XAUUSD!$A$2:$A$1001,ALGLIB_SSA_XAUUSD!$B$2:$B$1001,"",0)</f>
        <v/>
      </c>
      <c r="C400" t="str">
        <f>_xlfn.XLOOKUP($A400,ALGLIB_SSA_XAUUSD!$A$2:$A$1001,ALGLIB_SSA_XAUUSD!$C$2:$C$1001,"",0)</f>
        <v/>
      </c>
      <c r="D400" s="1">
        <f>D398+(D410-D398)*2/12</f>
        <v>4658.3883333333333</v>
      </c>
      <c r="E400" s="1">
        <f>E398+(E410-E398)*2/12</f>
        <v>4653.3930900000005</v>
      </c>
      <c r="F400" s="1">
        <f>F398+(F410-F398)*2/12</f>
        <v>4655.1022683333331</v>
      </c>
      <c r="G400" s="1">
        <f>G398+(G410-G398)*2/12</f>
        <v>4662.4027733333332</v>
      </c>
      <c r="H400" s="1">
        <f>H398+(H410-H398)*2/12</f>
        <v>4645.9743983333337</v>
      </c>
      <c r="I400" t="str">
        <f>_xlfn.XLOOKUP($A400,ALGLIB_SSA_XAUUSD!$J$2:$J$1001,ALGLIB_SSA_XAUUSD!$K$2:$K$1001,"",0)</f>
        <v>XAUUSD</v>
      </c>
      <c r="J400" t="str">
        <f>_xlfn.XLOOKUP($A400,ALGLIB_SSA_XAUUSD!$J$2:$J$1001,ALGLIB_SSA_XAUUSD!$L$2:$L$1001,"",0)</f>
        <v>M5</v>
      </c>
      <c r="K400">
        <f>_xlfn.XLOOKUP($A400,ALGLIB_SSA_XAUUSD!$J$2:$J$1001,ALGLIB_SSA_XAUUSD!$M$2:$M$1001,"",0)</f>
        <v>4663.66</v>
      </c>
      <c r="L400">
        <f>_xlfn.XLOOKUP($A400,ALGLIB_SSA_XAUUSD!$J$2:$J$1001,ALGLIB_SSA_XAUUSD!$N$2:$N$1001,"",0)</f>
        <v>4662.5143399999997</v>
      </c>
      <c r="M400">
        <f>_xlfn.XLOOKUP($A400,ALGLIB_SSA_XAUUSD!$J$2:$J$1001,ALGLIB_SSA_XAUUSD!$O$2:$O$1001,"",0)</f>
        <v>4660.8218900000002</v>
      </c>
      <c r="N400">
        <f>_xlfn.XLOOKUP($A400,ALGLIB_SSA_XAUUSD!$J$2:$J$1001,ALGLIB_SSA_XAUUSD!$P$2:$P$1001,"",0)</f>
        <v>4665.2850600000002</v>
      </c>
      <c r="O400">
        <f>_xlfn.XLOOKUP($A400,ALGLIB_SSA_XAUUSD!$J$2:$J$1001,ALGLIB_SSA_XAUUSD!$Q$2:$Q$1001,"",0)</f>
        <v>4658.7492499999998</v>
      </c>
      <c r="R400">
        <f t="shared" si="161"/>
        <v>1775513400</v>
      </c>
      <c r="S400" t="str">
        <f t="shared" si="162"/>
        <v>XAUUSD</v>
      </c>
      <c r="T400" t="str">
        <f t="shared" si="162"/>
        <v>M5</v>
      </c>
      <c r="U400">
        <f t="shared" si="162"/>
        <v>4663.66</v>
      </c>
      <c r="V400">
        <f t="shared" si="163"/>
        <v>4653.3930900000005</v>
      </c>
      <c r="W400">
        <f t="shared" si="163"/>
        <v>4655.1022683333331</v>
      </c>
      <c r="X400">
        <f t="shared" si="164"/>
        <v>4662.5143399999997</v>
      </c>
      <c r="Y400">
        <f t="shared" si="164"/>
        <v>4660.8218900000002</v>
      </c>
      <c r="Z400">
        <f t="shared" si="165"/>
        <v>4662.4027733333332</v>
      </c>
      <c r="AA400">
        <f t="shared" si="166"/>
        <v>4665.2850600000002</v>
      </c>
      <c r="AB400">
        <f t="shared" si="167"/>
        <v>4645.9743983333337</v>
      </c>
      <c r="AC400">
        <f t="shared" si="168"/>
        <v>4658.7492499999998</v>
      </c>
      <c r="AF400">
        <f t="shared" si="173"/>
        <v>1775513400</v>
      </c>
      <c r="AG400" t="str">
        <f t="shared" si="174"/>
        <v>XAUUSD</v>
      </c>
      <c r="AH400" t="str">
        <f t="shared" si="175"/>
        <v>M5</v>
      </c>
      <c r="AI400" s="19">
        <f t="shared" si="169"/>
        <v>4663.66</v>
      </c>
      <c r="AJ400" s="19">
        <f t="shared" si="170"/>
        <v>4653.3930900000005</v>
      </c>
      <c r="AK400" s="19">
        <f t="shared" si="171"/>
        <v>4655.1022683333331</v>
      </c>
      <c r="AL400" s="19">
        <f t="shared" si="176"/>
        <v>-1.7091783333326021</v>
      </c>
      <c r="AM400" s="28" t="str">
        <f t="shared" si="172"/>
        <v>Bearish</v>
      </c>
      <c r="AN400" s="28" t="str">
        <f t="shared" si="177"/>
        <v>Bearish</v>
      </c>
      <c r="AO400">
        <f>IF(Z400&lt;&gt;"",Z400,"")</f>
        <v>4662.4027733333332</v>
      </c>
      <c r="AP400">
        <f>IF(AB400&lt;&gt;"",AB400,"")</f>
        <v>4645.9743983333337</v>
      </c>
      <c r="AQ400">
        <f t="shared" si="181"/>
        <v>3</v>
      </c>
      <c r="AR400" s="16">
        <f>IF(SLOPE($AO$386:$AO$397,$AQ$386:$AQ$397)&gt;0,MIN(3,ABS(SLOPE($AO$386:$AO$397,$AQ$386:$AQ$397))),IF(SLOPE($AO$386:$AO$397,$AQ$386:$AQ$397)&lt;-0.5,-0.5,0))</f>
        <v>0</v>
      </c>
      <c r="AS400" s="16">
        <f>IF(SLOPE($AP$386:$AP$397,$AQ$386:$AQ$397)&lt;0,MAX(-3,-ABS(SLOPE($AP$386:$AP$397,$AQ$386:$AQ$397))),IF(SLOPE($AP$386:$AP$397,$AQ$386:$AQ$397)&gt;0.5,0.5,0))</f>
        <v>-0.16168083333330199</v>
      </c>
      <c r="AT400" s="22">
        <f>($AO$398+(AR400*(AQ400-1)))</f>
        <v>4662.6555699999999</v>
      </c>
      <c r="AU400" s="22">
        <f>($AP$398+(AS400*(AQ400-1)))</f>
        <v>4646.1812783333335</v>
      </c>
      <c r="AV400" s="18">
        <f>IF(AR400&gt;0,AT400+AR400,AT400)</f>
        <v>4662.6555699999999</v>
      </c>
      <c r="AW400" s="18">
        <f>IF(AS400&lt;0,AU400+AS400,AU400)</f>
        <v>4646.0195975000006</v>
      </c>
      <c r="AY400">
        <f t="shared" si="182"/>
        <v>0.25279666666665435</v>
      </c>
      <c r="AZ400">
        <f t="shared" si="183"/>
        <v>4.5199166666861856E-2</v>
      </c>
      <c r="BB400" s="19">
        <f t="shared" si="178"/>
        <v>1775513400</v>
      </c>
      <c r="BC400" s="19" t="str">
        <f t="shared" si="179"/>
        <v>XAUUSD</v>
      </c>
      <c r="BD400" s="19" t="str">
        <f t="shared" si="180"/>
        <v>M5</v>
      </c>
      <c r="BE400">
        <f>V400</f>
        <v>4653.3930900000005</v>
      </c>
      <c r="BF400">
        <f>W400</f>
        <v>4655.1022683333331</v>
      </c>
      <c r="BG400">
        <f>X400</f>
        <v>4662.5143399999997</v>
      </c>
      <c r="BH400">
        <f>Y400</f>
        <v>4660.8218900000002</v>
      </c>
      <c r="BI400">
        <f t="shared" si="159"/>
        <v>4662.6555699999999</v>
      </c>
      <c r="BJ400">
        <f t="shared" si="160"/>
        <v>4646.0195975000006</v>
      </c>
    </row>
    <row r="401" spans="1:62" x14ac:dyDescent="0.55000000000000004">
      <c r="A401">
        <f>ALGLIB_SSA_XAUUSD!J401</f>
        <v>1775513700</v>
      </c>
      <c r="B401" t="str">
        <f>_xlfn.XLOOKUP($A401,ALGLIB_SSA_XAUUSD!$A$2:$A$1001,ALGLIB_SSA_XAUUSD!$B$2:$B$1001,"",0)</f>
        <v/>
      </c>
      <c r="C401" t="str">
        <f>_xlfn.XLOOKUP($A401,ALGLIB_SSA_XAUUSD!$A$2:$A$1001,ALGLIB_SSA_XAUUSD!$C$2:$C$1001,"",0)</f>
        <v/>
      </c>
      <c r="D401" s="1">
        <f>D398+(D410-D398)*3/12</f>
        <v>4658.4375</v>
      </c>
      <c r="E401" s="1">
        <f>E398+(E410-E398)*3/12</f>
        <v>4653.1906100000006</v>
      </c>
      <c r="F401" s="1">
        <f>F398+(F410-F398)*3/12</f>
        <v>4654.9325424999997</v>
      </c>
      <c r="G401" s="1">
        <f>G398+(G410-G398)*3/12</f>
        <v>4662.2763749999995</v>
      </c>
      <c r="H401" s="1">
        <f>H398+(H410-H398)*3/12</f>
        <v>4645.7092775000001</v>
      </c>
      <c r="I401" t="str">
        <f>_xlfn.XLOOKUP($A401,ALGLIB_SSA_XAUUSD!$J$2:$J$1001,ALGLIB_SSA_XAUUSD!$K$2:$K$1001,"",0)</f>
        <v>XAUUSD</v>
      </c>
      <c r="J401" t="str">
        <f>_xlfn.XLOOKUP($A401,ALGLIB_SSA_XAUUSD!$J$2:$J$1001,ALGLIB_SSA_XAUUSD!$L$2:$L$1001,"",0)</f>
        <v>M5</v>
      </c>
      <c r="K401">
        <f>_xlfn.XLOOKUP($A401,ALGLIB_SSA_XAUUSD!$J$2:$J$1001,ALGLIB_SSA_XAUUSD!$M$2:$M$1001,"",0)</f>
        <v>4664.7</v>
      </c>
      <c r="L401">
        <f>_xlfn.XLOOKUP($A401,ALGLIB_SSA_XAUUSD!$J$2:$J$1001,ALGLIB_SSA_XAUUSD!$N$2:$N$1001,"",0)</f>
        <v>4663.2135399999997</v>
      </c>
      <c r="M401">
        <f>_xlfn.XLOOKUP($A401,ALGLIB_SSA_XAUUSD!$J$2:$J$1001,ALGLIB_SSA_XAUUSD!$O$2:$O$1001,"",0)</f>
        <v>4662.0177199999998</v>
      </c>
      <c r="N401">
        <f>_xlfn.XLOOKUP($A401,ALGLIB_SSA_XAUUSD!$J$2:$J$1001,ALGLIB_SSA_XAUUSD!$P$2:$P$1001,"",0)</f>
        <v>4665.9584299999997</v>
      </c>
      <c r="O401">
        <f>_xlfn.XLOOKUP($A401,ALGLIB_SSA_XAUUSD!$J$2:$J$1001,ALGLIB_SSA_XAUUSD!$Q$2:$Q$1001,"",0)</f>
        <v>4660.1241900000005</v>
      </c>
      <c r="R401">
        <f t="shared" si="161"/>
        <v>1775513700</v>
      </c>
      <c r="S401" t="str">
        <f t="shared" si="162"/>
        <v>XAUUSD</v>
      </c>
      <c r="T401" t="str">
        <f t="shared" si="162"/>
        <v>M5</v>
      </c>
      <c r="U401">
        <f t="shared" si="162"/>
        <v>4664.7</v>
      </c>
      <c r="V401">
        <f t="shared" si="163"/>
        <v>4653.1906100000006</v>
      </c>
      <c r="W401">
        <f t="shared" si="163"/>
        <v>4654.9325424999997</v>
      </c>
      <c r="X401">
        <f t="shared" si="164"/>
        <v>4663.2135399999997</v>
      </c>
      <c r="Y401">
        <f t="shared" si="164"/>
        <v>4662.0177199999998</v>
      </c>
      <c r="Z401">
        <f t="shared" si="165"/>
        <v>4662.2763749999995</v>
      </c>
      <c r="AA401">
        <f t="shared" si="166"/>
        <v>4665.9584299999997</v>
      </c>
      <c r="AB401">
        <f t="shared" si="167"/>
        <v>4645.7092775000001</v>
      </c>
      <c r="AC401">
        <f t="shared" si="168"/>
        <v>4660.1241900000005</v>
      </c>
      <c r="AF401">
        <f t="shared" si="173"/>
        <v>1775513700</v>
      </c>
      <c r="AG401" t="str">
        <f t="shared" si="174"/>
        <v>XAUUSD</v>
      </c>
      <c r="AH401" t="str">
        <f t="shared" si="175"/>
        <v>M5</v>
      </c>
      <c r="AI401" s="19">
        <f t="shared" si="169"/>
        <v>4664.7</v>
      </c>
      <c r="AJ401" s="19">
        <f t="shared" si="170"/>
        <v>4653.1906100000006</v>
      </c>
      <c r="AK401" s="19">
        <f t="shared" si="171"/>
        <v>4654.9325424999997</v>
      </c>
      <c r="AL401" s="19">
        <f t="shared" si="176"/>
        <v>-1.7419324999991659</v>
      </c>
      <c r="AM401" s="28" t="str">
        <f t="shared" si="172"/>
        <v>Bearish</v>
      </c>
      <c r="AN401" s="28" t="str">
        <f t="shared" si="177"/>
        <v>Bearish</v>
      </c>
      <c r="AO401">
        <f>IF(Z401&lt;&gt;"",Z401,"")</f>
        <v>4662.2763749999995</v>
      </c>
      <c r="AP401">
        <f>IF(AB401&lt;&gt;"",AB401,"")</f>
        <v>4645.7092775000001</v>
      </c>
      <c r="AQ401">
        <f t="shared" si="181"/>
        <v>4</v>
      </c>
      <c r="AR401" s="16">
        <f>IF(SLOPE($AO$386:$AO$397,$AQ$386:$AQ$397)&gt;0,MIN(3,ABS(SLOPE($AO$386:$AO$397,$AQ$386:$AQ$397))),IF(SLOPE($AO$386:$AO$397,$AQ$386:$AQ$397)&lt;-0.5,-0.5,0))</f>
        <v>0</v>
      </c>
      <c r="AS401" s="16">
        <f>IF(SLOPE($AP$386:$AP$397,$AQ$386:$AQ$397)&lt;0,MAX(-3,-ABS(SLOPE($AP$386:$AP$397,$AQ$386:$AQ$397))),IF(SLOPE($AP$386:$AP$397,$AQ$386:$AQ$397)&gt;0.5,0.5,0))</f>
        <v>-0.16168083333330199</v>
      </c>
      <c r="AT401" s="22">
        <f>($AO$398+(AR401*(AQ401-1)))</f>
        <v>4662.6555699999999</v>
      </c>
      <c r="AU401" s="22">
        <f>($AP$398+(AS401*(AQ401-1)))</f>
        <v>4646.0195975000006</v>
      </c>
      <c r="AV401" s="18">
        <f>IF(AR401&gt;0,AT401+AR401,AT401)</f>
        <v>4662.6555699999999</v>
      </c>
      <c r="AW401" s="18">
        <f>IF(AS401&lt;0,AU401+AS401,AU401)</f>
        <v>4645.8579166666677</v>
      </c>
      <c r="AY401">
        <f t="shared" si="182"/>
        <v>0.37919500000043627</v>
      </c>
      <c r="AZ401">
        <f t="shared" si="183"/>
        <v>0.14863916666763544</v>
      </c>
      <c r="BB401" s="19">
        <f t="shared" si="178"/>
        <v>1775513700</v>
      </c>
      <c r="BC401" s="19" t="str">
        <f t="shared" si="179"/>
        <v>XAUUSD</v>
      </c>
      <c r="BD401" s="19" t="str">
        <f t="shared" si="180"/>
        <v>M5</v>
      </c>
      <c r="BE401">
        <f>V401</f>
        <v>4653.1906100000006</v>
      </c>
      <c r="BF401">
        <f>W401</f>
        <v>4654.9325424999997</v>
      </c>
      <c r="BG401">
        <f>X401</f>
        <v>4663.2135399999997</v>
      </c>
      <c r="BH401">
        <f>Y401</f>
        <v>4662.0177199999998</v>
      </c>
      <c r="BI401">
        <f t="shared" si="159"/>
        <v>4662.6555699999999</v>
      </c>
      <c r="BJ401">
        <f t="shared" si="160"/>
        <v>4645.8579166666677</v>
      </c>
    </row>
    <row r="402" spans="1:62" x14ac:dyDescent="0.55000000000000004">
      <c r="A402">
        <f>ALGLIB_SSA_XAUUSD!J402</f>
        <v>1775514000</v>
      </c>
      <c r="B402" t="str">
        <f>_xlfn.XLOOKUP($A402,ALGLIB_SSA_XAUUSD!$A$2:$A$1001,ALGLIB_SSA_XAUUSD!$B$2:$B$1001,"",0)</f>
        <v/>
      </c>
      <c r="C402" t="str">
        <f>_xlfn.XLOOKUP($A402,ALGLIB_SSA_XAUUSD!$A$2:$A$1001,ALGLIB_SSA_XAUUSD!$C$2:$C$1001,"",0)</f>
        <v/>
      </c>
      <c r="D402" s="1">
        <f>D398+(D410-D398)*4/12</f>
        <v>4658.4866666666667</v>
      </c>
      <c r="E402" s="1">
        <f>E398+(E410-E398)*4/12</f>
        <v>4652.9881300000006</v>
      </c>
      <c r="F402" s="1">
        <f>F398+(F410-F398)*4/12</f>
        <v>4654.7628166666664</v>
      </c>
      <c r="G402" s="1">
        <f>G398+(G410-G398)*4/12</f>
        <v>4662.1499766666666</v>
      </c>
      <c r="H402" s="1">
        <f>H398+(H410-H398)*4/12</f>
        <v>4645.4441566666665</v>
      </c>
      <c r="I402" t="str">
        <f>_xlfn.XLOOKUP($A402,ALGLIB_SSA_XAUUSD!$J$2:$J$1001,ALGLIB_SSA_XAUUSD!$K$2:$K$1001,"",0)</f>
        <v>XAUUSD</v>
      </c>
      <c r="J402" t="str">
        <f>_xlfn.XLOOKUP($A402,ALGLIB_SSA_XAUUSD!$J$2:$J$1001,ALGLIB_SSA_XAUUSD!$L$2:$L$1001,"",0)</f>
        <v>M5</v>
      </c>
      <c r="K402">
        <f>_xlfn.XLOOKUP($A402,ALGLIB_SSA_XAUUSD!$J$2:$J$1001,ALGLIB_SSA_XAUUSD!$M$2:$M$1001,"",0)</f>
        <v>4660.88</v>
      </c>
      <c r="L402">
        <f>_xlfn.XLOOKUP($A402,ALGLIB_SSA_XAUUSD!$J$2:$J$1001,ALGLIB_SSA_XAUUSD!$N$2:$N$1001,"",0)</f>
        <v>4663.1814299999996</v>
      </c>
      <c r="M402">
        <f>_xlfn.XLOOKUP($A402,ALGLIB_SSA_XAUUSD!$J$2:$J$1001,ALGLIB_SSA_XAUUSD!$O$2:$O$1001,"",0)</f>
        <v>4662.5995800000001</v>
      </c>
      <c r="N402">
        <f>_xlfn.XLOOKUP($A402,ALGLIB_SSA_XAUUSD!$J$2:$J$1001,ALGLIB_SSA_XAUUSD!$P$2:$P$1001,"",0)</f>
        <v>4665.8425900000002</v>
      </c>
      <c r="O402">
        <f>_xlfn.XLOOKUP($A402,ALGLIB_SSA_XAUUSD!$J$2:$J$1001,ALGLIB_SSA_XAUUSD!$Q$2:$Q$1001,"",0)</f>
        <v>4660.8329999999996</v>
      </c>
      <c r="R402">
        <f t="shared" si="161"/>
        <v>1775514000</v>
      </c>
      <c r="S402" t="str">
        <f t="shared" si="162"/>
        <v>XAUUSD</v>
      </c>
      <c r="T402" t="str">
        <f t="shared" si="162"/>
        <v>M5</v>
      </c>
      <c r="U402">
        <f t="shared" si="162"/>
        <v>4660.88</v>
      </c>
      <c r="V402">
        <f t="shared" si="163"/>
        <v>4652.9881300000006</v>
      </c>
      <c r="W402">
        <f t="shared" si="163"/>
        <v>4654.7628166666664</v>
      </c>
      <c r="X402">
        <f t="shared" si="164"/>
        <v>4663.1814299999996</v>
      </c>
      <c r="Y402">
        <f t="shared" si="164"/>
        <v>4662.5995800000001</v>
      </c>
      <c r="Z402">
        <f t="shared" si="165"/>
        <v>4662.1499766666666</v>
      </c>
      <c r="AA402">
        <f t="shared" si="166"/>
        <v>4665.8425900000002</v>
      </c>
      <c r="AB402">
        <f t="shared" si="167"/>
        <v>4645.4441566666665</v>
      </c>
      <c r="AC402">
        <f t="shared" si="168"/>
        <v>4660.8329999999996</v>
      </c>
      <c r="AF402">
        <f t="shared" si="173"/>
        <v>1775514000</v>
      </c>
      <c r="AG402" t="str">
        <f t="shared" si="174"/>
        <v>XAUUSD</v>
      </c>
      <c r="AH402" t="str">
        <f t="shared" si="175"/>
        <v>M5</v>
      </c>
      <c r="AI402" s="19">
        <f t="shared" si="169"/>
        <v>4660.88</v>
      </c>
      <c r="AJ402" s="19">
        <f t="shared" si="170"/>
        <v>4652.9881300000006</v>
      </c>
      <c r="AK402" s="19">
        <f t="shared" si="171"/>
        <v>4654.7628166666664</v>
      </c>
      <c r="AL402" s="19">
        <f t="shared" si="176"/>
        <v>-1.7746866666657297</v>
      </c>
      <c r="AM402" s="28" t="str">
        <f t="shared" si="172"/>
        <v>Bearish</v>
      </c>
      <c r="AN402" s="28" t="str">
        <f t="shared" si="177"/>
        <v>Bearish</v>
      </c>
      <c r="AO402">
        <f>IF(Z402&lt;&gt;"",Z402,"")</f>
        <v>4662.1499766666666</v>
      </c>
      <c r="AP402">
        <f>IF(AB402&lt;&gt;"",AB402,"")</f>
        <v>4645.4441566666665</v>
      </c>
      <c r="AQ402">
        <f t="shared" si="181"/>
        <v>5</v>
      </c>
      <c r="AR402" s="16">
        <f>IF(SLOPE($AO$386:$AO$397,$AQ$386:$AQ$397)&gt;0,MIN(3,ABS(SLOPE($AO$386:$AO$397,$AQ$386:$AQ$397))),IF(SLOPE($AO$386:$AO$397,$AQ$386:$AQ$397)&lt;-0.5,-0.5,0))</f>
        <v>0</v>
      </c>
      <c r="AS402" s="16">
        <f>IF(SLOPE($AP$386:$AP$397,$AQ$386:$AQ$397)&lt;0,MAX(-3,-ABS(SLOPE($AP$386:$AP$397,$AQ$386:$AQ$397))),IF(SLOPE($AP$386:$AP$397,$AQ$386:$AQ$397)&gt;0.5,0.5,0))</f>
        <v>-0.16168083333330199</v>
      </c>
      <c r="AT402" s="22">
        <f>($AO$398+(AR402*(AQ402-1)))</f>
        <v>4662.6555699999999</v>
      </c>
      <c r="AU402" s="22">
        <f>($AP$398+(AS402*(AQ402-1)))</f>
        <v>4645.8579166666668</v>
      </c>
      <c r="AV402" s="18">
        <f>IF(AR402&gt;0,AT402+AR402,AT402)</f>
        <v>4662.6555699999999</v>
      </c>
      <c r="AW402" s="18">
        <f>IF(AS402&lt;0,AU402+AS402,AU402)</f>
        <v>4645.696235833334</v>
      </c>
      <c r="AY402">
        <f t="shared" si="182"/>
        <v>0.50559333333330869</v>
      </c>
      <c r="AZ402">
        <f t="shared" si="183"/>
        <v>0.25207916666749952</v>
      </c>
      <c r="BB402" s="19">
        <f t="shared" si="178"/>
        <v>1775514000</v>
      </c>
      <c r="BC402" s="19" t="str">
        <f t="shared" si="179"/>
        <v>XAUUSD</v>
      </c>
      <c r="BD402" s="19" t="str">
        <f t="shared" si="180"/>
        <v>M5</v>
      </c>
      <c r="BE402">
        <f>V402</f>
        <v>4652.9881300000006</v>
      </c>
      <c r="BF402">
        <f>W402</f>
        <v>4654.7628166666664</v>
      </c>
      <c r="BG402">
        <f>X402</f>
        <v>4663.1814299999996</v>
      </c>
      <c r="BH402">
        <f>Y402</f>
        <v>4662.5995800000001</v>
      </c>
      <c r="BI402">
        <f t="shared" si="159"/>
        <v>4662.6555699999999</v>
      </c>
      <c r="BJ402">
        <f t="shared" si="160"/>
        <v>4645.696235833334</v>
      </c>
    </row>
    <row r="403" spans="1:62" x14ac:dyDescent="0.55000000000000004">
      <c r="A403">
        <f>ALGLIB_SSA_XAUUSD!J403</f>
        <v>1775514300</v>
      </c>
      <c r="B403" t="str">
        <f>_xlfn.XLOOKUP($A403,ALGLIB_SSA_XAUUSD!$A$2:$A$1001,ALGLIB_SSA_XAUUSD!$B$2:$B$1001,"",0)</f>
        <v/>
      </c>
      <c r="C403" t="str">
        <f>_xlfn.XLOOKUP($A403,ALGLIB_SSA_XAUUSD!$A$2:$A$1001,ALGLIB_SSA_XAUUSD!$C$2:$C$1001,"",0)</f>
        <v/>
      </c>
      <c r="D403" s="1">
        <f>D398+(D410-D398)*5/12</f>
        <v>4658.5358333333334</v>
      </c>
      <c r="E403" s="1">
        <f>E398+(E410-E398)*5/12</f>
        <v>4652.7856500000007</v>
      </c>
      <c r="F403" s="1">
        <f>F398+(F410-F398)*5/12</f>
        <v>4654.593090833333</v>
      </c>
      <c r="G403" s="1">
        <f>G398+(G410-G398)*5/12</f>
        <v>4662.0235783333337</v>
      </c>
      <c r="H403" s="1">
        <f>H398+(H410-H398)*5/12</f>
        <v>4645.1790358333337</v>
      </c>
      <c r="I403" t="str">
        <f>_xlfn.XLOOKUP($A403,ALGLIB_SSA_XAUUSD!$J$2:$J$1001,ALGLIB_SSA_XAUUSD!$K$2:$K$1001,"",0)</f>
        <v>XAUUSD</v>
      </c>
      <c r="J403" t="str">
        <f>_xlfn.XLOOKUP($A403,ALGLIB_SSA_XAUUSD!$J$2:$J$1001,ALGLIB_SSA_XAUUSD!$L$2:$L$1001,"",0)</f>
        <v>M5</v>
      </c>
      <c r="K403">
        <f>_xlfn.XLOOKUP($A403,ALGLIB_SSA_XAUUSD!$J$2:$J$1001,ALGLIB_SSA_XAUUSD!$M$2:$M$1001,"",0)</f>
        <v>4662.25</v>
      </c>
      <c r="L403">
        <f>_xlfn.XLOOKUP($A403,ALGLIB_SSA_XAUUSD!$J$2:$J$1001,ALGLIB_SSA_XAUUSD!$N$2:$N$1001,"",0)</f>
        <v>4662.6431599999996</v>
      </c>
      <c r="M403">
        <f>_xlfn.XLOOKUP($A403,ALGLIB_SSA_XAUUSD!$J$2:$J$1001,ALGLIB_SSA_XAUUSD!$O$2:$O$1001,"",0)</f>
        <v>4662.6213699999998</v>
      </c>
      <c r="N403">
        <f>_xlfn.XLOOKUP($A403,ALGLIB_SSA_XAUUSD!$J$2:$J$1001,ALGLIB_SSA_XAUUSD!$P$2:$P$1001,"",0)</f>
        <v>4665.0964199999999</v>
      </c>
      <c r="O403">
        <f>_xlfn.XLOOKUP($A403,ALGLIB_SSA_XAUUSD!$J$2:$J$1001,ALGLIB_SSA_XAUUSD!$Q$2:$Q$1001,"",0)</f>
        <v>4660.94085</v>
      </c>
      <c r="R403">
        <f t="shared" si="161"/>
        <v>1775514300</v>
      </c>
      <c r="S403" t="str">
        <f t="shared" si="162"/>
        <v>XAUUSD</v>
      </c>
      <c r="T403" t="str">
        <f t="shared" si="162"/>
        <v>M5</v>
      </c>
      <c r="U403">
        <f t="shared" si="162"/>
        <v>4662.25</v>
      </c>
      <c r="V403">
        <f t="shared" si="163"/>
        <v>4652.7856500000007</v>
      </c>
      <c r="W403">
        <f t="shared" si="163"/>
        <v>4654.593090833333</v>
      </c>
      <c r="X403">
        <f t="shared" si="164"/>
        <v>4662.6431599999996</v>
      </c>
      <c r="Y403">
        <f t="shared" si="164"/>
        <v>4662.6213699999998</v>
      </c>
      <c r="Z403">
        <f t="shared" si="165"/>
        <v>4662.0235783333337</v>
      </c>
      <c r="AA403">
        <f t="shared" si="166"/>
        <v>4665.0964199999999</v>
      </c>
      <c r="AB403">
        <f t="shared" si="167"/>
        <v>4645.1790358333337</v>
      </c>
      <c r="AC403">
        <f t="shared" si="168"/>
        <v>4660.94085</v>
      </c>
      <c r="AF403">
        <f t="shared" si="173"/>
        <v>1775514300</v>
      </c>
      <c r="AG403" t="str">
        <f t="shared" si="174"/>
        <v>XAUUSD</v>
      </c>
      <c r="AH403" t="str">
        <f t="shared" si="175"/>
        <v>M5</v>
      </c>
      <c r="AI403" s="19">
        <f t="shared" si="169"/>
        <v>4662.25</v>
      </c>
      <c r="AJ403" s="19">
        <f t="shared" si="170"/>
        <v>4652.7856500000007</v>
      </c>
      <c r="AK403" s="19">
        <f t="shared" si="171"/>
        <v>4654.593090833333</v>
      </c>
      <c r="AL403" s="19">
        <f t="shared" si="176"/>
        <v>-1.8074408333322936</v>
      </c>
      <c r="AM403" s="28" t="str">
        <f t="shared" si="172"/>
        <v>Bearish</v>
      </c>
      <c r="AN403" s="28" t="str">
        <f t="shared" si="177"/>
        <v>Bearish</v>
      </c>
      <c r="AO403">
        <f>IF(Z403&lt;&gt;"",Z403,"")</f>
        <v>4662.0235783333337</v>
      </c>
      <c r="AP403">
        <f>IF(AB403&lt;&gt;"",AB403,"")</f>
        <v>4645.1790358333337</v>
      </c>
      <c r="AQ403">
        <f t="shared" si="181"/>
        <v>6</v>
      </c>
      <c r="AR403" s="16">
        <f>IF(SLOPE($AO$386:$AO$397,$AQ$386:$AQ$397)&gt;0,MIN(3,ABS(SLOPE($AO$386:$AO$397,$AQ$386:$AQ$397))),IF(SLOPE($AO$386:$AO$397,$AQ$386:$AQ$397)&lt;-0.5,-0.5,0))</f>
        <v>0</v>
      </c>
      <c r="AS403" s="16">
        <f>IF(SLOPE($AP$386:$AP$397,$AQ$386:$AQ$397)&lt;0,MAX(-3,-ABS(SLOPE($AP$386:$AP$397,$AQ$386:$AQ$397))),IF(SLOPE($AP$386:$AP$397,$AQ$386:$AQ$397)&gt;0.5,0.5,0))</f>
        <v>-0.16168083333330199</v>
      </c>
      <c r="AT403" s="22">
        <f>($AO$398+(AR403*(AQ403-1)))</f>
        <v>4662.6555699999999</v>
      </c>
      <c r="AU403" s="22">
        <f>($AP$398+(AS403*(AQ403-1)))</f>
        <v>4645.696235833334</v>
      </c>
      <c r="AV403" s="18">
        <f>IF(AR403&gt;0,AT403+AR403,AT403)</f>
        <v>4662.6555699999999</v>
      </c>
      <c r="AW403" s="18">
        <f>IF(AS403&lt;0,AU403+AS403,AU403)</f>
        <v>4645.5345550000011</v>
      </c>
      <c r="AY403">
        <f t="shared" si="182"/>
        <v>0.63199166666618112</v>
      </c>
      <c r="AZ403">
        <f t="shared" si="183"/>
        <v>0.35551916666736361</v>
      </c>
      <c r="BB403" s="19">
        <f t="shared" si="178"/>
        <v>1775514300</v>
      </c>
      <c r="BC403" s="19" t="str">
        <f t="shared" si="179"/>
        <v>XAUUSD</v>
      </c>
      <c r="BD403" s="19" t="str">
        <f t="shared" si="180"/>
        <v>M5</v>
      </c>
      <c r="BE403">
        <f>V403</f>
        <v>4652.7856500000007</v>
      </c>
      <c r="BF403">
        <f>W403</f>
        <v>4654.593090833333</v>
      </c>
      <c r="BG403">
        <f>X403</f>
        <v>4662.6431599999996</v>
      </c>
      <c r="BH403">
        <f>Y403</f>
        <v>4662.6213699999998</v>
      </c>
      <c r="BI403">
        <f t="shared" si="159"/>
        <v>4662.6555699999999</v>
      </c>
      <c r="BJ403">
        <f t="shared" si="160"/>
        <v>4645.5345550000011</v>
      </c>
    </row>
    <row r="404" spans="1:62" x14ac:dyDescent="0.55000000000000004">
      <c r="A404">
        <f>ALGLIB_SSA_XAUUSD!J404</f>
        <v>1775514600</v>
      </c>
      <c r="B404" t="str">
        <f>_xlfn.XLOOKUP($A404,ALGLIB_SSA_XAUUSD!$A$2:$A$1001,ALGLIB_SSA_XAUUSD!$B$2:$B$1001,"",0)</f>
        <v/>
      </c>
      <c r="C404" t="str">
        <f>_xlfn.XLOOKUP($A404,ALGLIB_SSA_XAUUSD!$A$2:$A$1001,ALGLIB_SSA_XAUUSD!$C$2:$C$1001,"",0)</f>
        <v/>
      </c>
      <c r="D404" s="1">
        <f>D398+(D410-D398)*6/12</f>
        <v>4658.585</v>
      </c>
      <c r="E404" s="1">
        <f>E398+(E410-E398)*6/12</f>
        <v>4652.5831699999999</v>
      </c>
      <c r="F404" s="1">
        <f>F398+(F410-F398)*6/12</f>
        <v>4654.4233650000006</v>
      </c>
      <c r="G404" s="1">
        <f>G398+(G410-G398)*6/12</f>
        <v>4661.8971799999999</v>
      </c>
      <c r="H404" s="1">
        <f>H398+(H410-H398)*6/12</f>
        <v>4644.9139150000001</v>
      </c>
      <c r="I404" t="str">
        <f>_xlfn.XLOOKUP($A404,ALGLIB_SSA_XAUUSD!$J$2:$J$1001,ALGLIB_SSA_XAUUSD!$K$2:$K$1001,"",0)</f>
        <v>XAUUSD</v>
      </c>
      <c r="J404" t="str">
        <f>_xlfn.XLOOKUP($A404,ALGLIB_SSA_XAUUSD!$J$2:$J$1001,ALGLIB_SSA_XAUUSD!$L$2:$L$1001,"",0)</f>
        <v>M5</v>
      </c>
      <c r="K404">
        <f>_xlfn.XLOOKUP($A404,ALGLIB_SSA_XAUUSD!$J$2:$J$1001,ALGLIB_SSA_XAUUSD!$M$2:$M$1001,"",0)</f>
        <v>4660.1099999999997</v>
      </c>
      <c r="L404">
        <f>_xlfn.XLOOKUP($A404,ALGLIB_SSA_XAUUSD!$J$2:$J$1001,ALGLIB_SSA_XAUUSD!$N$2:$N$1001,"",0)</f>
        <v>4661.7600400000001</v>
      </c>
      <c r="M404">
        <f>_xlfn.XLOOKUP($A404,ALGLIB_SSA_XAUUSD!$J$2:$J$1001,ALGLIB_SSA_XAUUSD!$O$2:$O$1001,"",0)</f>
        <v>4662.1907099999999</v>
      </c>
      <c r="N404">
        <f>_xlfn.XLOOKUP($A404,ALGLIB_SSA_XAUUSD!$J$2:$J$1001,ALGLIB_SSA_XAUUSD!$P$2:$P$1001,"",0)</f>
        <v>4663.9898700000003</v>
      </c>
      <c r="O404">
        <f>_xlfn.XLOOKUP($A404,ALGLIB_SSA_XAUUSD!$J$2:$J$1001,ALGLIB_SSA_XAUUSD!$Q$2:$Q$1001,"",0)</f>
        <v>4660.5215200000002</v>
      </c>
      <c r="R404">
        <f t="shared" si="161"/>
        <v>1775514600</v>
      </c>
      <c r="S404" t="str">
        <f t="shared" si="162"/>
        <v>XAUUSD</v>
      </c>
      <c r="T404" t="str">
        <f t="shared" si="162"/>
        <v>M5</v>
      </c>
      <c r="U404">
        <f t="shared" si="162"/>
        <v>4660.1099999999997</v>
      </c>
      <c r="V404">
        <f t="shared" si="163"/>
        <v>4652.5831699999999</v>
      </c>
      <c r="W404">
        <f t="shared" si="163"/>
        <v>4654.4233650000006</v>
      </c>
      <c r="X404">
        <f t="shared" si="164"/>
        <v>4661.7600400000001</v>
      </c>
      <c r="Y404">
        <f t="shared" si="164"/>
        <v>4662.1907099999999</v>
      </c>
      <c r="Z404">
        <f t="shared" si="165"/>
        <v>4661.8971799999999</v>
      </c>
      <c r="AA404">
        <f t="shared" si="166"/>
        <v>4663.9898700000003</v>
      </c>
      <c r="AB404">
        <f t="shared" si="167"/>
        <v>4644.9139150000001</v>
      </c>
      <c r="AC404">
        <f t="shared" si="168"/>
        <v>4660.5215200000002</v>
      </c>
      <c r="AF404">
        <f t="shared" si="173"/>
        <v>1775514600</v>
      </c>
      <c r="AG404" t="str">
        <f t="shared" si="174"/>
        <v>XAUUSD</v>
      </c>
      <c r="AH404" t="str">
        <f t="shared" si="175"/>
        <v>M5</v>
      </c>
      <c r="AI404" s="19">
        <f t="shared" si="169"/>
        <v>4660.1099999999997</v>
      </c>
      <c r="AJ404" s="19">
        <f t="shared" si="170"/>
        <v>4652.5831699999999</v>
      </c>
      <c r="AK404" s="19">
        <f t="shared" si="171"/>
        <v>4654.4233650000006</v>
      </c>
      <c r="AL404" s="19">
        <f t="shared" si="176"/>
        <v>-1.8401950000006764</v>
      </c>
      <c r="AM404" s="28" t="str">
        <f t="shared" si="172"/>
        <v>Bearish</v>
      </c>
      <c r="AN404" s="28" t="str">
        <f t="shared" si="177"/>
        <v>Bearish</v>
      </c>
      <c r="AO404">
        <f>IF(Z404&lt;&gt;"",Z404,"")</f>
        <v>4661.8971799999999</v>
      </c>
      <c r="AP404">
        <f>IF(AB404&lt;&gt;"",AB404,"")</f>
        <v>4644.9139150000001</v>
      </c>
      <c r="AQ404">
        <f t="shared" si="181"/>
        <v>7</v>
      </c>
      <c r="AR404" s="16">
        <f>IF(SLOPE($AO$386:$AO$397,$AQ$386:$AQ$397)&gt;0,MIN(3,ABS(SLOPE($AO$386:$AO$397,$AQ$386:$AQ$397))),IF(SLOPE($AO$386:$AO$397,$AQ$386:$AQ$397)&lt;-0.5,-0.5,0))</f>
        <v>0</v>
      </c>
      <c r="AS404" s="16">
        <f>IF(SLOPE($AP$386:$AP$397,$AQ$386:$AQ$397)&lt;0,MAX(-3,-ABS(SLOPE($AP$386:$AP$397,$AQ$386:$AQ$397))),IF(SLOPE($AP$386:$AP$397,$AQ$386:$AQ$397)&gt;0.5,0.5,0))</f>
        <v>-0.16168083333330199</v>
      </c>
      <c r="AT404" s="22">
        <f>($AO$398+(AR404*(AQ404-1)))</f>
        <v>4662.6555699999999</v>
      </c>
      <c r="AU404" s="22">
        <f>($AP$398+(AS404*(AQ404-1)))</f>
        <v>4645.5345550000002</v>
      </c>
      <c r="AV404" s="18">
        <f>IF(AR404&gt;0,AT404+AR404,AT404)</f>
        <v>4662.6555699999999</v>
      </c>
      <c r="AW404" s="18">
        <f>IF(AS404&lt;0,AU404+AS404,AU404)</f>
        <v>4645.3728741666673</v>
      </c>
      <c r="AY404">
        <f t="shared" si="182"/>
        <v>0.75838999999996304</v>
      </c>
      <c r="AZ404">
        <f t="shared" si="183"/>
        <v>0.45895916666722769</v>
      </c>
      <c r="BB404" s="19">
        <f t="shared" si="178"/>
        <v>1775514600</v>
      </c>
      <c r="BC404" s="19" t="str">
        <f t="shared" si="179"/>
        <v>XAUUSD</v>
      </c>
      <c r="BD404" s="19" t="str">
        <f t="shared" si="180"/>
        <v>M5</v>
      </c>
      <c r="BE404">
        <f>V404</f>
        <v>4652.5831699999999</v>
      </c>
      <c r="BF404">
        <f>W404</f>
        <v>4654.4233650000006</v>
      </c>
      <c r="BG404">
        <f>X404</f>
        <v>4661.7600400000001</v>
      </c>
      <c r="BH404">
        <f>Y404</f>
        <v>4662.1907099999999</v>
      </c>
      <c r="BI404">
        <f t="shared" ref="BI404:BI467" si="184">AV404</f>
        <v>4662.6555699999999</v>
      </c>
      <c r="BJ404">
        <f t="shared" ref="BJ404:BJ467" si="185">AW404</f>
        <v>4645.3728741666673</v>
      </c>
    </row>
    <row r="405" spans="1:62" x14ac:dyDescent="0.55000000000000004">
      <c r="A405">
        <f>ALGLIB_SSA_XAUUSD!J405</f>
        <v>1775514900</v>
      </c>
      <c r="B405" t="str">
        <f>_xlfn.XLOOKUP($A405,ALGLIB_SSA_XAUUSD!$A$2:$A$1001,ALGLIB_SSA_XAUUSD!$B$2:$B$1001,"",0)</f>
        <v/>
      </c>
      <c r="C405" t="str">
        <f>_xlfn.XLOOKUP($A405,ALGLIB_SSA_XAUUSD!$A$2:$A$1001,ALGLIB_SSA_XAUUSD!$C$2:$C$1001,"",0)</f>
        <v/>
      </c>
      <c r="D405" s="1">
        <f>D398+(D410-D398)*7/12</f>
        <v>4658.6341666666667</v>
      </c>
      <c r="E405" s="1">
        <f>E398+(E410-E398)*7/12</f>
        <v>4652.38069</v>
      </c>
      <c r="F405" s="1">
        <f>F398+(F410-F398)*7/12</f>
        <v>4654.2536391666672</v>
      </c>
      <c r="G405" s="1">
        <f>G398+(G410-G398)*7/12</f>
        <v>4661.7707816666662</v>
      </c>
      <c r="H405" s="1">
        <f>H398+(H410-H398)*7/12</f>
        <v>4644.6487941666664</v>
      </c>
      <c r="I405" t="str">
        <f>_xlfn.XLOOKUP($A405,ALGLIB_SSA_XAUUSD!$J$2:$J$1001,ALGLIB_SSA_XAUUSD!$K$2:$K$1001,"",0)</f>
        <v>XAUUSD</v>
      </c>
      <c r="J405" t="str">
        <f>_xlfn.XLOOKUP($A405,ALGLIB_SSA_XAUUSD!$J$2:$J$1001,ALGLIB_SSA_XAUUSD!$L$2:$L$1001,"",0)</f>
        <v>M5</v>
      </c>
      <c r="K405">
        <f>_xlfn.XLOOKUP($A405,ALGLIB_SSA_XAUUSD!$J$2:$J$1001,ALGLIB_SSA_XAUUSD!$M$2:$M$1001,"",0)</f>
        <v>4660.41</v>
      </c>
      <c r="L405">
        <f>_xlfn.XLOOKUP($A405,ALGLIB_SSA_XAUUSD!$J$2:$J$1001,ALGLIB_SSA_XAUUSD!$N$2:$N$1001,"",0)</f>
        <v>4660.7992999999997</v>
      </c>
      <c r="M405">
        <f>_xlfn.XLOOKUP($A405,ALGLIB_SSA_XAUUSD!$J$2:$J$1001,ALGLIB_SSA_XAUUSD!$O$2:$O$1001,"",0)</f>
        <v>4661.4949999999999</v>
      </c>
      <c r="N405">
        <f>_xlfn.XLOOKUP($A405,ALGLIB_SSA_XAUUSD!$J$2:$J$1001,ALGLIB_SSA_XAUUSD!$P$2:$P$1001,"",0)</f>
        <v>4662.7609899999998</v>
      </c>
      <c r="O405">
        <f>_xlfn.XLOOKUP($A405,ALGLIB_SSA_XAUUSD!$J$2:$J$1001,ALGLIB_SSA_XAUUSD!$Q$2:$Q$1001,"",0)</f>
        <v>4659.8108599999996</v>
      </c>
      <c r="R405">
        <f t="shared" si="161"/>
        <v>1775514900</v>
      </c>
      <c r="S405" t="str">
        <f t="shared" si="162"/>
        <v>XAUUSD</v>
      </c>
      <c r="T405" t="str">
        <f t="shared" si="162"/>
        <v>M5</v>
      </c>
      <c r="U405">
        <f t="shared" si="162"/>
        <v>4660.41</v>
      </c>
      <c r="V405">
        <f t="shared" si="163"/>
        <v>4652.38069</v>
      </c>
      <c r="W405">
        <f t="shared" si="163"/>
        <v>4654.2536391666672</v>
      </c>
      <c r="X405">
        <f t="shared" si="164"/>
        <v>4660.7992999999997</v>
      </c>
      <c r="Y405">
        <f t="shared" si="164"/>
        <v>4661.4949999999999</v>
      </c>
      <c r="Z405">
        <f t="shared" si="165"/>
        <v>4661.7707816666662</v>
      </c>
      <c r="AA405">
        <f t="shared" si="166"/>
        <v>4662.7609899999998</v>
      </c>
      <c r="AB405">
        <f t="shared" si="167"/>
        <v>4644.6487941666664</v>
      </c>
      <c r="AC405">
        <f t="shared" si="168"/>
        <v>4659.8108599999996</v>
      </c>
      <c r="AF405">
        <f t="shared" si="173"/>
        <v>1775514900</v>
      </c>
      <c r="AG405" t="str">
        <f t="shared" si="174"/>
        <v>XAUUSD</v>
      </c>
      <c r="AH405" t="str">
        <f t="shared" si="175"/>
        <v>M5</v>
      </c>
      <c r="AI405" s="19">
        <f t="shared" si="169"/>
        <v>4660.41</v>
      </c>
      <c r="AJ405" s="19">
        <f t="shared" si="170"/>
        <v>4652.38069</v>
      </c>
      <c r="AK405" s="19">
        <f t="shared" si="171"/>
        <v>4654.2536391666672</v>
      </c>
      <c r="AL405" s="19">
        <f t="shared" si="176"/>
        <v>-1.8729491666672402</v>
      </c>
      <c r="AM405" s="28" t="str">
        <f t="shared" si="172"/>
        <v>Bearish</v>
      </c>
      <c r="AN405" s="28" t="str">
        <f t="shared" si="177"/>
        <v>Bearish</v>
      </c>
      <c r="AO405">
        <f>IF(Z405&lt;&gt;"",Z405,"")</f>
        <v>4661.7707816666662</v>
      </c>
      <c r="AP405">
        <f>IF(AB405&lt;&gt;"",AB405,"")</f>
        <v>4644.6487941666664</v>
      </c>
      <c r="AQ405">
        <f t="shared" si="181"/>
        <v>8</v>
      </c>
      <c r="AR405" s="16">
        <f>IF(SLOPE($AO$386:$AO$397,$AQ$386:$AQ$397)&gt;0,MIN(3,ABS(SLOPE($AO$386:$AO$397,$AQ$386:$AQ$397))),IF(SLOPE($AO$386:$AO$397,$AQ$386:$AQ$397)&lt;-0.5,-0.5,0))</f>
        <v>0</v>
      </c>
      <c r="AS405" s="16">
        <f>IF(SLOPE($AP$386:$AP$397,$AQ$386:$AQ$397)&lt;0,MAX(-3,-ABS(SLOPE($AP$386:$AP$397,$AQ$386:$AQ$397))),IF(SLOPE($AP$386:$AP$397,$AQ$386:$AQ$397)&gt;0.5,0.5,0))</f>
        <v>-0.16168083333330199</v>
      </c>
      <c r="AT405" s="22">
        <f>($AO$398+(AR405*(AQ405-1)))</f>
        <v>4662.6555699999999</v>
      </c>
      <c r="AU405" s="22">
        <f>($AP$398+(AS405*(AQ405-1)))</f>
        <v>4645.3728741666673</v>
      </c>
      <c r="AV405" s="18">
        <f>IF(AR405&gt;0,AT405+AR405,AT405)</f>
        <v>4662.6555699999999</v>
      </c>
      <c r="AW405" s="18">
        <f>IF(AS405&lt;0,AU405+AS405,AU405)</f>
        <v>4645.2111933333344</v>
      </c>
      <c r="AY405">
        <f t="shared" si="182"/>
        <v>0.88478833333374496</v>
      </c>
      <c r="AZ405">
        <f t="shared" si="183"/>
        <v>0.56239916666800127</v>
      </c>
      <c r="BB405" s="19">
        <f t="shared" si="178"/>
        <v>1775514900</v>
      </c>
      <c r="BC405" s="19" t="str">
        <f t="shared" si="179"/>
        <v>XAUUSD</v>
      </c>
      <c r="BD405" s="19" t="str">
        <f t="shared" si="180"/>
        <v>M5</v>
      </c>
      <c r="BE405">
        <f>V405</f>
        <v>4652.38069</v>
      </c>
      <c r="BF405">
        <f>W405</f>
        <v>4654.2536391666672</v>
      </c>
      <c r="BG405">
        <f>X405</f>
        <v>4660.7992999999997</v>
      </c>
      <c r="BH405">
        <f>Y405</f>
        <v>4661.4949999999999</v>
      </c>
      <c r="BI405">
        <f t="shared" si="184"/>
        <v>4662.6555699999999</v>
      </c>
      <c r="BJ405">
        <f t="shared" si="185"/>
        <v>4645.2111933333344</v>
      </c>
    </row>
    <row r="406" spans="1:62" x14ac:dyDescent="0.55000000000000004">
      <c r="A406">
        <f>ALGLIB_SSA_XAUUSD!J406</f>
        <v>1775515200</v>
      </c>
      <c r="B406" t="str">
        <f>_xlfn.XLOOKUP($A406,ALGLIB_SSA_XAUUSD!$A$2:$A$1001,ALGLIB_SSA_XAUUSD!$B$2:$B$1001,"",0)</f>
        <v/>
      </c>
      <c r="C406" t="str">
        <f>_xlfn.XLOOKUP($A406,ALGLIB_SSA_XAUUSD!$A$2:$A$1001,ALGLIB_SSA_XAUUSD!$C$2:$C$1001,"",0)</f>
        <v/>
      </c>
      <c r="D406" s="1">
        <f>D398+(D410-D398)*8/12</f>
        <v>4658.6833333333334</v>
      </c>
      <c r="E406" s="1">
        <f>E398+(E410-E398)*8/12</f>
        <v>4652.17821</v>
      </c>
      <c r="F406" s="1">
        <f>F398+(F410-F398)*8/12</f>
        <v>4654.0839133333338</v>
      </c>
      <c r="G406" s="1">
        <f>G398+(G410-G398)*8/12</f>
        <v>4661.6443833333333</v>
      </c>
      <c r="H406" s="1">
        <f>H398+(H410-H398)*8/12</f>
        <v>4644.3836733333337</v>
      </c>
      <c r="I406" t="str">
        <f>_xlfn.XLOOKUP($A406,ALGLIB_SSA_XAUUSD!$J$2:$J$1001,ALGLIB_SSA_XAUUSD!$K$2:$K$1001,"",0)</f>
        <v>XAUUSD</v>
      </c>
      <c r="J406" t="str">
        <f>_xlfn.XLOOKUP($A406,ALGLIB_SSA_XAUUSD!$J$2:$J$1001,ALGLIB_SSA_XAUUSD!$L$2:$L$1001,"",0)</f>
        <v>M5</v>
      </c>
      <c r="K406">
        <f>_xlfn.XLOOKUP($A406,ALGLIB_SSA_XAUUSD!$J$2:$J$1001,ALGLIB_SSA_XAUUSD!$M$2:$M$1001,"",0)</f>
        <v>4659.13</v>
      </c>
      <c r="L406">
        <f>_xlfn.XLOOKUP($A406,ALGLIB_SSA_XAUUSD!$J$2:$J$1001,ALGLIB_SSA_XAUUSD!$N$2:$N$1001,"",0)</f>
        <v>4659.96389</v>
      </c>
      <c r="M406">
        <f>_xlfn.XLOOKUP($A406,ALGLIB_SSA_XAUUSD!$J$2:$J$1001,ALGLIB_SSA_XAUUSD!$O$2:$O$1001,"",0)</f>
        <v>4660.7294499999998</v>
      </c>
      <c r="N406">
        <f>_xlfn.XLOOKUP($A406,ALGLIB_SSA_XAUUSD!$J$2:$J$1001,ALGLIB_SSA_XAUUSD!$P$2:$P$1001,"",0)</f>
        <v>4661.6581399999995</v>
      </c>
      <c r="O406">
        <f>_xlfn.XLOOKUP($A406,ALGLIB_SSA_XAUUSD!$J$2:$J$1001,ALGLIB_SSA_XAUUSD!$Q$2:$Q$1001,"",0)</f>
        <v>4659.0070900000001</v>
      </c>
      <c r="R406">
        <f t="shared" si="161"/>
        <v>1775515200</v>
      </c>
      <c r="S406" t="str">
        <f t="shared" si="162"/>
        <v>XAUUSD</v>
      </c>
      <c r="T406" t="str">
        <f t="shared" si="162"/>
        <v>M5</v>
      </c>
      <c r="U406">
        <f t="shared" si="162"/>
        <v>4659.13</v>
      </c>
      <c r="V406">
        <f t="shared" si="163"/>
        <v>4652.17821</v>
      </c>
      <c r="W406">
        <f t="shared" si="163"/>
        <v>4654.0839133333338</v>
      </c>
      <c r="X406">
        <f t="shared" si="164"/>
        <v>4659.96389</v>
      </c>
      <c r="Y406">
        <f t="shared" si="164"/>
        <v>4660.7294499999998</v>
      </c>
      <c r="Z406">
        <f t="shared" si="165"/>
        <v>4661.6443833333333</v>
      </c>
      <c r="AA406">
        <f t="shared" si="166"/>
        <v>4661.6581399999995</v>
      </c>
      <c r="AB406">
        <f t="shared" si="167"/>
        <v>4644.3836733333337</v>
      </c>
      <c r="AC406">
        <f t="shared" si="168"/>
        <v>4659.0070900000001</v>
      </c>
      <c r="AF406">
        <f t="shared" si="173"/>
        <v>1775515200</v>
      </c>
      <c r="AG406" t="str">
        <f t="shared" si="174"/>
        <v>XAUUSD</v>
      </c>
      <c r="AH406" t="str">
        <f t="shared" si="175"/>
        <v>M5</v>
      </c>
      <c r="AI406" s="19">
        <f t="shared" si="169"/>
        <v>4659.13</v>
      </c>
      <c r="AJ406" s="19">
        <f t="shared" si="170"/>
        <v>4652.17821</v>
      </c>
      <c r="AK406" s="19">
        <f t="shared" si="171"/>
        <v>4654.0839133333338</v>
      </c>
      <c r="AL406" s="19">
        <f t="shared" si="176"/>
        <v>-1.905703333333804</v>
      </c>
      <c r="AM406" s="28" t="str">
        <f t="shared" si="172"/>
        <v>Bearish</v>
      </c>
      <c r="AN406" s="28" t="str">
        <f t="shared" si="177"/>
        <v>Bearish</v>
      </c>
      <c r="AO406">
        <f>IF(Z406&lt;&gt;"",Z406,"")</f>
        <v>4661.6443833333333</v>
      </c>
      <c r="AP406">
        <f>IF(AB406&lt;&gt;"",AB406,"")</f>
        <v>4644.3836733333337</v>
      </c>
      <c r="AQ406">
        <f t="shared" si="181"/>
        <v>9</v>
      </c>
      <c r="AR406" s="16">
        <f>IF(SLOPE($AO$386:$AO$397,$AQ$386:$AQ$397)&gt;0,MIN(3,ABS(SLOPE($AO$386:$AO$397,$AQ$386:$AQ$397))),IF(SLOPE($AO$386:$AO$397,$AQ$386:$AQ$397)&lt;-0.5,-0.5,0))</f>
        <v>0</v>
      </c>
      <c r="AS406" s="16">
        <f>IF(SLOPE($AP$386:$AP$397,$AQ$386:$AQ$397)&lt;0,MAX(-3,-ABS(SLOPE($AP$386:$AP$397,$AQ$386:$AQ$397))),IF(SLOPE($AP$386:$AP$397,$AQ$386:$AQ$397)&gt;0.5,0.5,0))</f>
        <v>-0.16168083333330199</v>
      </c>
      <c r="AT406" s="22">
        <f>($AO$398+(AR406*(AQ406-1)))</f>
        <v>4662.6555699999999</v>
      </c>
      <c r="AU406" s="22">
        <f>($AP$398+(AS406*(AQ406-1)))</f>
        <v>4645.2111933333335</v>
      </c>
      <c r="AV406" s="18">
        <f>IF(AR406&gt;0,AT406+AR406,AT406)</f>
        <v>4662.6555699999999</v>
      </c>
      <c r="AW406" s="18">
        <f>IF(AS406&lt;0,AU406+AS406,AU406)</f>
        <v>4645.0495125000007</v>
      </c>
      <c r="AY406">
        <f t="shared" si="182"/>
        <v>1.0111866666666174</v>
      </c>
      <c r="AZ406">
        <f t="shared" si="183"/>
        <v>0.66583916666695586</v>
      </c>
      <c r="BB406" s="19">
        <f t="shared" si="178"/>
        <v>1775515200</v>
      </c>
      <c r="BC406" s="19" t="str">
        <f t="shared" si="179"/>
        <v>XAUUSD</v>
      </c>
      <c r="BD406" s="19" t="str">
        <f t="shared" si="180"/>
        <v>M5</v>
      </c>
      <c r="BE406">
        <f>V406</f>
        <v>4652.17821</v>
      </c>
      <c r="BF406">
        <f>W406</f>
        <v>4654.0839133333338</v>
      </c>
      <c r="BG406">
        <f>X406</f>
        <v>4659.96389</v>
      </c>
      <c r="BH406">
        <f>Y406</f>
        <v>4660.7294499999998</v>
      </c>
      <c r="BI406">
        <f t="shared" si="184"/>
        <v>4662.6555699999999</v>
      </c>
      <c r="BJ406">
        <f t="shared" si="185"/>
        <v>4645.0495125000007</v>
      </c>
    </row>
    <row r="407" spans="1:62" x14ac:dyDescent="0.55000000000000004">
      <c r="A407">
        <f>ALGLIB_SSA_XAUUSD!J407</f>
        <v>1775515500</v>
      </c>
      <c r="B407" t="str">
        <f>_xlfn.XLOOKUP($A407,ALGLIB_SSA_XAUUSD!$A$2:$A$1001,ALGLIB_SSA_XAUUSD!$B$2:$B$1001,"",0)</f>
        <v/>
      </c>
      <c r="C407" t="str">
        <f>_xlfn.XLOOKUP($A407,ALGLIB_SSA_XAUUSD!$A$2:$A$1001,ALGLIB_SSA_XAUUSD!$C$2:$C$1001,"",0)</f>
        <v/>
      </c>
      <c r="D407" s="1">
        <f>D398+(D410-D398)*9/12</f>
        <v>4658.7325000000001</v>
      </c>
      <c r="E407" s="1">
        <f>E398+(E410-E398)*9/12</f>
        <v>4651.9757300000001</v>
      </c>
      <c r="F407" s="1">
        <f>F398+(F410-F398)*9/12</f>
        <v>4653.9141875000005</v>
      </c>
      <c r="G407" s="1">
        <f>G398+(G410-G398)*9/12</f>
        <v>4661.5179850000004</v>
      </c>
      <c r="H407" s="1">
        <f>H398+(H410-H398)*9/12</f>
        <v>4644.1185525000001</v>
      </c>
      <c r="I407" t="str">
        <f>_xlfn.XLOOKUP($A407,ALGLIB_SSA_XAUUSD!$J$2:$J$1001,ALGLIB_SSA_XAUUSD!$K$2:$K$1001,"",0)</f>
        <v>XAUUSD</v>
      </c>
      <c r="J407" t="str">
        <f>_xlfn.XLOOKUP($A407,ALGLIB_SSA_XAUUSD!$J$2:$J$1001,ALGLIB_SSA_XAUUSD!$L$2:$L$1001,"",0)</f>
        <v>M5</v>
      </c>
      <c r="K407">
        <f>_xlfn.XLOOKUP($A407,ALGLIB_SSA_XAUUSD!$J$2:$J$1001,ALGLIB_SSA_XAUUSD!$M$2:$M$1001,"",0)</f>
        <v>4660.99</v>
      </c>
      <c r="L407">
        <f>_xlfn.XLOOKUP($A407,ALGLIB_SSA_XAUUSD!$J$2:$J$1001,ALGLIB_SSA_XAUUSD!$N$2:$N$1001,"",0)</f>
        <v>4659.38328</v>
      </c>
      <c r="M407">
        <f>_xlfn.XLOOKUP($A407,ALGLIB_SSA_XAUUSD!$J$2:$J$1001,ALGLIB_SSA_XAUUSD!$O$2:$O$1001,"",0)</f>
        <v>4660.0563599999996</v>
      </c>
      <c r="N407">
        <f>_xlfn.XLOOKUP($A407,ALGLIB_SSA_XAUUSD!$J$2:$J$1001,ALGLIB_SSA_XAUUSD!$P$2:$P$1001,"",0)</f>
        <v>4660.8632500000003</v>
      </c>
      <c r="O407">
        <f>_xlfn.XLOOKUP($A407,ALGLIB_SSA_XAUUSD!$J$2:$J$1001,ALGLIB_SSA_XAUUSD!$Q$2:$Q$1001,"",0)</f>
        <v>4658.2694700000002</v>
      </c>
      <c r="R407">
        <f t="shared" si="161"/>
        <v>1775515500</v>
      </c>
      <c r="S407" t="str">
        <f t="shared" si="162"/>
        <v>XAUUSD</v>
      </c>
      <c r="T407" t="str">
        <f t="shared" si="162"/>
        <v>M5</v>
      </c>
      <c r="U407">
        <f t="shared" si="162"/>
        <v>4660.99</v>
      </c>
      <c r="V407">
        <f t="shared" si="163"/>
        <v>4651.9757300000001</v>
      </c>
      <c r="W407">
        <f t="shared" si="163"/>
        <v>4653.9141875000005</v>
      </c>
      <c r="X407">
        <f t="shared" si="164"/>
        <v>4659.38328</v>
      </c>
      <c r="Y407">
        <f t="shared" si="164"/>
        <v>4660.0563599999996</v>
      </c>
      <c r="Z407">
        <f t="shared" si="165"/>
        <v>4661.5179850000004</v>
      </c>
      <c r="AA407">
        <f t="shared" si="166"/>
        <v>4660.8632500000003</v>
      </c>
      <c r="AB407">
        <f t="shared" si="167"/>
        <v>4644.1185525000001</v>
      </c>
      <c r="AC407">
        <f t="shared" si="168"/>
        <v>4658.2694700000002</v>
      </c>
      <c r="AF407">
        <f t="shared" si="173"/>
        <v>1775515500</v>
      </c>
      <c r="AG407" t="str">
        <f t="shared" si="174"/>
        <v>XAUUSD</v>
      </c>
      <c r="AH407" t="str">
        <f t="shared" si="175"/>
        <v>M5</v>
      </c>
      <c r="AI407" s="19">
        <f t="shared" si="169"/>
        <v>4660.99</v>
      </c>
      <c r="AJ407" s="19">
        <f t="shared" si="170"/>
        <v>4651.9757300000001</v>
      </c>
      <c r="AK407" s="19">
        <f t="shared" si="171"/>
        <v>4653.9141875000005</v>
      </c>
      <c r="AL407" s="19">
        <f t="shared" si="176"/>
        <v>-1.9384575000003679</v>
      </c>
      <c r="AM407" s="28" t="str">
        <f t="shared" si="172"/>
        <v>Bearish</v>
      </c>
      <c r="AN407" s="28" t="str">
        <f t="shared" si="177"/>
        <v>Bearish</v>
      </c>
      <c r="AO407">
        <f>IF(Z407&lt;&gt;"",Z407,"")</f>
        <v>4661.5179850000004</v>
      </c>
      <c r="AP407">
        <f>IF(AB407&lt;&gt;"",AB407,"")</f>
        <v>4644.1185525000001</v>
      </c>
      <c r="AQ407">
        <f t="shared" si="181"/>
        <v>10</v>
      </c>
      <c r="AR407" s="16">
        <f>IF(SLOPE($AO$386:$AO$397,$AQ$386:$AQ$397)&gt;0,MIN(3,ABS(SLOPE($AO$386:$AO$397,$AQ$386:$AQ$397))),IF(SLOPE($AO$386:$AO$397,$AQ$386:$AQ$397)&lt;-0.5,-0.5,0))</f>
        <v>0</v>
      </c>
      <c r="AS407" s="16">
        <f>IF(SLOPE($AP$386:$AP$397,$AQ$386:$AQ$397)&lt;0,MAX(-3,-ABS(SLOPE($AP$386:$AP$397,$AQ$386:$AQ$397))),IF(SLOPE($AP$386:$AP$397,$AQ$386:$AQ$397)&gt;0.5,0.5,0))</f>
        <v>-0.16168083333330199</v>
      </c>
      <c r="AT407" s="22">
        <f>($AO$398+(AR407*(AQ407-1)))</f>
        <v>4662.6555699999999</v>
      </c>
      <c r="AU407" s="22">
        <f>($AP$398+(AS407*(AQ407-1)))</f>
        <v>4645.0495125000007</v>
      </c>
      <c r="AV407" s="18">
        <f>IF(AR407&gt;0,AT407+AR407,AT407)</f>
        <v>4662.6555699999999</v>
      </c>
      <c r="AW407" s="18">
        <f>IF(AS407&lt;0,AU407+AS407,AU407)</f>
        <v>4644.8878316666678</v>
      </c>
      <c r="AY407">
        <f t="shared" si="182"/>
        <v>1.1375849999994898</v>
      </c>
      <c r="AZ407">
        <f t="shared" si="183"/>
        <v>0.76927916666772944</v>
      </c>
      <c r="BB407" s="19">
        <f t="shared" si="178"/>
        <v>1775515500</v>
      </c>
      <c r="BC407" s="19" t="str">
        <f t="shared" si="179"/>
        <v>XAUUSD</v>
      </c>
      <c r="BD407" s="19" t="str">
        <f t="shared" si="180"/>
        <v>M5</v>
      </c>
      <c r="BE407">
        <f>V407</f>
        <v>4651.9757300000001</v>
      </c>
      <c r="BF407">
        <f>W407</f>
        <v>4653.9141875000005</v>
      </c>
      <c r="BG407">
        <f>X407</f>
        <v>4659.38328</v>
      </c>
      <c r="BH407">
        <f>Y407</f>
        <v>4660.0563599999996</v>
      </c>
      <c r="BI407">
        <f t="shared" si="184"/>
        <v>4662.6555699999999</v>
      </c>
      <c r="BJ407">
        <f t="shared" si="185"/>
        <v>4644.8878316666678</v>
      </c>
    </row>
    <row r="408" spans="1:62" x14ac:dyDescent="0.55000000000000004">
      <c r="A408">
        <f>ALGLIB_SSA_XAUUSD!J408</f>
        <v>1775515800</v>
      </c>
      <c r="B408" t="str">
        <f>_xlfn.XLOOKUP($A408,ALGLIB_SSA_XAUUSD!$A$2:$A$1001,ALGLIB_SSA_XAUUSD!$B$2:$B$1001,"",0)</f>
        <v/>
      </c>
      <c r="C408" t="str">
        <f>_xlfn.XLOOKUP($A408,ALGLIB_SSA_XAUUSD!$A$2:$A$1001,ALGLIB_SSA_XAUUSD!$C$2:$C$1001,"",0)</f>
        <v/>
      </c>
      <c r="D408" s="1">
        <f>D398+(D410-D398)*10/12</f>
        <v>4658.7816666666668</v>
      </c>
      <c r="E408" s="1">
        <f>E398+(E410-E398)*10/12</f>
        <v>4651.7732500000002</v>
      </c>
      <c r="F408" s="1">
        <f>F398+(F410-F398)*10/12</f>
        <v>4653.7444616666671</v>
      </c>
      <c r="G408" s="1">
        <f>G398+(G410-G398)*10/12</f>
        <v>4661.3915866666666</v>
      </c>
      <c r="H408" s="1">
        <f>H398+(H410-H398)*10/12</f>
        <v>4643.8534316666664</v>
      </c>
      <c r="I408" t="str">
        <f>_xlfn.XLOOKUP($A408,ALGLIB_SSA_XAUUSD!$J$2:$J$1001,ALGLIB_SSA_XAUUSD!$K$2:$K$1001,"",0)</f>
        <v>XAUUSD</v>
      </c>
      <c r="J408" t="str">
        <f>_xlfn.XLOOKUP($A408,ALGLIB_SSA_XAUUSD!$J$2:$J$1001,ALGLIB_SSA_XAUUSD!$L$2:$L$1001,"",0)</f>
        <v>M5</v>
      </c>
      <c r="K408">
        <f>_xlfn.XLOOKUP($A408,ALGLIB_SSA_XAUUSD!$J$2:$J$1001,ALGLIB_SSA_XAUUSD!$M$2:$M$1001,"",0)</f>
        <v>4657.68</v>
      </c>
      <c r="L408">
        <f>_xlfn.XLOOKUP($A408,ALGLIB_SSA_XAUUSD!$J$2:$J$1001,ALGLIB_SSA_XAUUSD!$N$2:$N$1001,"",0)</f>
        <v>4658.9925899999998</v>
      </c>
      <c r="M408">
        <f>_xlfn.XLOOKUP($A408,ALGLIB_SSA_XAUUSD!$J$2:$J$1001,ALGLIB_SSA_XAUUSD!$O$2:$O$1001,"",0)</f>
        <v>4659.52448</v>
      </c>
      <c r="N408">
        <f>_xlfn.XLOOKUP($A408,ALGLIB_SSA_XAUUSD!$J$2:$J$1001,ALGLIB_SSA_XAUUSD!$P$2:$P$1001,"",0)</f>
        <v>4660.3729000000003</v>
      </c>
      <c r="O408">
        <f>_xlfn.XLOOKUP($A408,ALGLIB_SSA_XAUUSD!$J$2:$J$1001,ALGLIB_SSA_XAUUSD!$Q$2:$Q$1001,"",0)</f>
        <v>4657.7040800000004</v>
      </c>
      <c r="R408">
        <f t="shared" si="161"/>
        <v>1775515800</v>
      </c>
      <c r="S408" t="str">
        <f t="shared" si="162"/>
        <v>XAUUSD</v>
      </c>
      <c r="T408" t="str">
        <f t="shared" si="162"/>
        <v>M5</v>
      </c>
      <c r="U408">
        <f t="shared" si="162"/>
        <v>4657.68</v>
      </c>
      <c r="V408">
        <f t="shared" si="163"/>
        <v>4651.7732500000002</v>
      </c>
      <c r="W408">
        <f t="shared" si="163"/>
        <v>4653.7444616666671</v>
      </c>
      <c r="X408">
        <f t="shared" si="164"/>
        <v>4658.9925899999998</v>
      </c>
      <c r="Y408">
        <f t="shared" si="164"/>
        <v>4659.52448</v>
      </c>
      <c r="Z408">
        <f t="shared" si="165"/>
        <v>4661.3915866666666</v>
      </c>
      <c r="AA408">
        <f t="shared" si="166"/>
        <v>4660.3729000000003</v>
      </c>
      <c r="AB408">
        <f t="shared" si="167"/>
        <v>4643.8534316666664</v>
      </c>
      <c r="AC408">
        <f t="shared" si="168"/>
        <v>4657.7040800000004</v>
      </c>
      <c r="AF408">
        <f t="shared" si="173"/>
        <v>1775515800</v>
      </c>
      <c r="AG408" t="str">
        <f t="shared" si="174"/>
        <v>XAUUSD</v>
      </c>
      <c r="AH408" t="str">
        <f t="shared" si="175"/>
        <v>M5</v>
      </c>
      <c r="AI408" s="19">
        <f t="shared" si="169"/>
        <v>4657.68</v>
      </c>
      <c r="AJ408" s="19">
        <f t="shared" si="170"/>
        <v>4651.7732500000002</v>
      </c>
      <c r="AK408" s="19">
        <f t="shared" si="171"/>
        <v>4653.7444616666671</v>
      </c>
      <c r="AL408" s="19">
        <f t="shared" si="176"/>
        <v>-1.9712116666669317</v>
      </c>
      <c r="AM408" s="28" t="str">
        <f t="shared" si="172"/>
        <v>Bearish</v>
      </c>
      <c r="AN408" s="28" t="str">
        <f t="shared" si="177"/>
        <v>Bearish</v>
      </c>
      <c r="AO408">
        <f>IF(Z408&lt;&gt;"",Z408,"")</f>
        <v>4661.3915866666666</v>
      </c>
      <c r="AP408">
        <f>IF(AB408&lt;&gt;"",AB408,"")</f>
        <v>4643.8534316666664</v>
      </c>
      <c r="AQ408">
        <f t="shared" si="181"/>
        <v>11</v>
      </c>
      <c r="AR408" s="16">
        <f>IF(SLOPE($AO$386:$AO$397,$AQ$386:$AQ$397)&gt;0,MIN(3,ABS(SLOPE($AO$386:$AO$397,$AQ$386:$AQ$397))),IF(SLOPE($AO$386:$AO$397,$AQ$386:$AQ$397)&lt;-0.5,-0.5,0))</f>
        <v>0</v>
      </c>
      <c r="AS408" s="16">
        <f>IF(SLOPE($AP$386:$AP$397,$AQ$386:$AQ$397)&lt;0,MAX(-3,-ABS(SLOPE($AP$386:$AP$397,$AQ$386:$AQ$397))),IF(SLOPE($AP$386:$AP$397,$AQ$386:$AQ$397)&gt;0.5,0.5,0))</f>
        <v>-0.16168083333330199</v>
      </c>
      <c r="AT408" s="22">
        <f>($AO$398+(AR408*(AQ408-1)))</f>
        <v>4662.6555699999999</v>
      </c>
      <c r="AU408" s="22">
        <f>($AP$398+(AS408*(AQ408-1)))</f>
        <v>4644.8878316666669</v>
      </c>
      <c r="AV408" s="18">
        <f>IF(AR408&gt;0,AT408+AR408,AT408)</f>
        <v>4662.6555699999999</v>
      </c>
      <c r="AW408" s="18">
        <f>IF(AS408&lt;0,AU408+AS408,AU408)</f>
        <v>4644.726150833334</v>
      </c>
      <c r="AY408">
        <f t="shared" si="182"/>
        <v>1.2639833333332717</v>
      </c>
      <c r="AZ408">
        <f t="shared" si="183"/>
        <v>0.87271916666759353</v>
      </c>
      <c r="BB408" s="19">
        <f t="shared" si="178"/>
        <v>1775515800</v>
      </c>
      <c r="BC408" s="19" t="str">
        <f t="shared" si="179"/>
        <v>XAUUSD</v>
      </c>
      <c r="BD408" s="19" t="str">
        <f t="shared" si="180"/>
        <v>M5</v>
      </c>
      <c r="BE408">
        <f>V408</f>
        <v>4651.7732500000002</v>
      </c>
      <c r="BF408">
        <f>W408</f>
        <v>4653.7444616666671</v>
      </c>
      <c r="BG408">
        <f>X408</f>
        <v>4658.9925899999998</v>
      </c>
      <c r="BH408">
        <f>Y408</f>
        <v>4659.52448</v>
      </c>
      <c r="BI408">
        <f t="shared" si="184"/>
        <v>4662.6555699999999</v>
      </c>
      <c r="BJ408">
        <f t="shared" si="185"/>
        <v>4644.726150833334</v>
      </c>
    </row>
    <row r="409" spans="1:62" x14ac:dyDescent="0.55000000000000004">
      <c r="A409">
        <f>ALGLIB_SSA_XAUUSD!J409</f>
        <v>1775516100</v>
      </c>
      <c r="B409" t="str">
        <f>_xlfn.XLOOKUP($A409,ALGLIB_SSA_XAUUSD!$A$2:$A$1001,ALGLIB_SSA_XAUUSD!$B$2:$B$1001,"",0)</f>
        <v/>
      </c>
      <c r="C409" t="str">
        <f>_xlfn.XLOOKUP($A409,ALGLIB_SSA_XAUUSD!$A$2:$A$1001,ALGLIB_SSA_XAUUSD!$C$2:$C$1001,"",0)</f>
        <v/>
      </c>
      <c r="D409" s="1">
        <f>D398+(D410-D398)*11/12</f>
        <v>4658.8308333333334</v>
      </c>
      <c r="E409" s="1">
        <f>E398+(E410-E398)*11/12</f>
        <v>4651.5707700000003</v>
      </c>
      <c r="F409" s="1">
        <f>F398+(F410-F398)*11/12</f>
        <v>4653.5747358333338</v>
      </c>
      <c r="G409" s="1">
        <f>G398+(G410-G398)*11/12</f>
        <v>4661.2651883333328</v>
      </c>
      <c r="H409" s="1">
        <f>H398+(H410-H398)*11/12</f>
        <v>4643.5883108333337</v>
      </c>
      <c r="I409" t="str">
        <f>_xlfn.XLOOKUP($A409,ALGLIB_SSA_XAUUSD!$J$2:$J$1001,ALGLIB_SSA_XAUUSD!$K$2:$K$1001,"",0)</f>
        <v>XAUUSD</v>
      </c>
      <c r="J409" t="str">
        <f>_xlfn.XLOOKUP($A409,ALGLIB_SSA_XAUUSD!$J$2:$J$1001,ALGLIB_SSA_XAUUSD!$L$2:$L$1001,"",0)</f>
        <v>M5</v>
      </c>
      <c r="K409">
        <f>_xlfn.XLOOKUP($A409,ALGLIB_SSA_XAUUSD!$J$2:$J$1001,ALGLIB_SSA_XAUUSD!$M$2:$M$1001,"",0)</f>
        <v>4658.29</v>
      </c>
      <c r="L409">
        <f>_xlfn.XLOOKUP($A409,ALGLIB_SSA_XAUUSD!$J$2:$J$1001,ALGLIB_SSA_XAUUSD!$N$2:$N$1001,"",0)</f>
        <v>4658.7952100000002</v>
      </c>
      <c r="M409">
        <f>_xlfn.XLOOKUP($A409,ALGLIB_SSA_XAUUSD!$J$2:$J$1001,ALGLIB_SSA_XAUUSD!$O$2:$O$1001,"",0)</f>
        <v>4659.1598400000003</v>
      </c>
      <c r="N409">
        <f>_xlfn.XLOOKUP($A409,ALGLIB_SSA_XAUUSD!$J$2:$J$1001,ALGLIB_SSA_XAUUSD!$P$2:$P$1001,"",0)</f>
        <v>4660.1166199999998</v>
      </c>
      <c r="O409">
        <f>_xlfn.XLOOKUP($A409,ALGLIB_SSA_XAUUSD!$J$2:$J$1001,ALGLIB_SSA_XAUUSD!$Q$2:$Q$1001,"",0)</f>
        <v>4657.3250600000001</v>
      </c>
      <c r="R409">
        <f t="shared" si="161"/>
        <v>1775516100</v>
      </c>
      <c r="S409" t="str">
        <f t="shared" si="162"/>
        <v>XAUUSD</v>
      </c>
      <c r="T409" t="str">
        <f t="shared" si="162"/>
        <v>M5</v>
      </c>
      <c r="U409">
        <f t="shared" si="162"/>
        <v>4658.29</v>
      </c>
      <c r="V409">
        <f t="shared" si="163"/>
        <v>4651.5707700000003</v>
      </c>
      <c r="W409">
        <f t="shared" si="163"/>
        <v>4653.5747358333338</v>
      </c>
      <c r="X409">
        <f t="shared" si="164"/>
        <v>4658.7952100000002</v>
      </c>
      <c r="Y409">
        <f t="shared" si="164"/>
        <v>4659.1598400000003</v>
      </c>
      <c r="Z409">
        <f t="shared" si="165"/>
        <v>4661.2651883333328</v>
      </c>
      <c r="AA409">
        <f t="shared" si="166"/>
        <v>4660.1166199999998</v>
      </c>
      <c r="AB409">
        <f t="shared" si="167"/>
        <v>4643.5883108333337</v>
      </c>
      <c r="AC409">
        <f t="shared" si="168"/>
        <v>4657.3250600000001</v>
      </c>
      <c r="AF409">
        <f t="shared" si="173"/>
        <v>1775516100</v>
      </c>
      <c r="AG409" t="str">
        <f t="shared" si="174"/>
        <v>XAUUSD</v>
      </c>
      <c r="AH409" t="str">
        <f t="shared" si="175"/>
        <v>M5</v>
      </c>
      <c r="AI409" s="19">
        <f t="shared" si="169"/>
        <v>4658.29</v>
      </c>
      <c r="AJ409" s="19">
        <f t="shared" si="170"/>
        <v>4651.5707700000003</v>
      </c>
      <c r="AK409" s="19">
        <f t="shared" si="171"/>
        <v>4653.5747358333338</v>
      </c>
      <c r="AL409" s="19">
        <f t="shared" si="176"/>
        <v>-2.0039658333334955</v>
      </c>
      <c r="AM409" s="28" t="str">
        <f t="shared" si="172"/>
        <v>Bearish</v>
      </c>
      <c r="AN409" s="28" t="str">
        <f t="shared" si="177"/>
        <v>Bearish</v>
      </c>
      <c r="AO409">
        <f>IF(Z409&lt;&gt;"",Z409,"")</f>
        <v>4661.2651883333328</v>
      </c>
      <c r="AP409">
        <f>IF(AB409&lt;&gt;"",AB409,"")</f>
        <v>4643.5883108333337</v>
      </c>
      <c r="AQ409">
        <f t="shared" si="181"/>
        <v>12</v>
      </c>
      <c r="AR409" s="16">
        <f>IF(SLOPE($AO$386:$AO$397,$AQ$386:$AQ$397)&gt;0,MIN(3,ABS(SLOPE($AO$386:$AO$397,$AQ$386:$AQ$397))),IF(SLOPE($AO$386:$AO$397,$AQ$386:$AQ$397)&lt;-0.5,-0.5,0))</f>
        <v>0</v>
      </c>
      <c r="AS409" s="16">
        <f>IF(SLOPE($AP$386:$AP$397,$AQ$386:$AQ$397)&lt;0,MAX(-3,-ABS(SLOPE($AP$386:$AP$397,$AQ$386:$AQ$397))),IF(SLOPE($AP$386:$AP$397,$AQ$386:$AQ$397)&gt;0.5,0.5,0))</f>
        <v>-0.16168083333330199</v>
      </c>
      <c r="AT409" s="22">
        <f>($AO$398+(AR409*(AQ409-1)))</f>
        <v>4662.6555699999999</v>
      </c>
      <c r="AU409" s="22">
        <f>($AP$398+(AS409*(AQ409-1)))</f>
        <v>4644.726150833334</v>
      </c>
      <c r="AV409" s="18">
        <f>IF(AR409&gt;0,AT409+AR409,AT409)</f>
        <v>4662.6555699999999</v>
      </c>
      <c r="AW409" s="18">
        <f>IF(AS409&lt;0,AU409+AS409,AU409)</f>
        <v>4644.5644700000012</v>
      </c>
      <c r="AY409">
        <f t="shared" si="182"/>
        <v>1.3903816666670537</v>
      </c>
      <c r="AZ409">
        <f t="shared" si="183"/>
        <v>0.97615916666745761</v>
      </c>
      <c r="BB409" s="19">
        <f t="shared" si="178"/>
        <v>1775516100</v>
      </c>
      <c r="BC409" s="19" t="str">
        <f t="shared" si="179"/>
        <v>XAUUSD</v>
      </c>
      <c r="BD409" s="19" t="str">
        <f t="shared" si="180"/>
        <v>M5</v>
      </c>
      <c r="BE409">
        <f>V409</f>
        <v>4651.5707700000003</v>
      </c>
      <c r="BF409">
        <f>W409</f>
        <v>4653.5747358333338</v>
      </c>
      <c r="BG409">
        <f>X409</f>
        <v>4658.7952100000002</v>
      </c>
      <c r="BH409">
        <f>Y409</f>
        <v>4659.1598400000003</v>
      </c>
      <c r="BI409">
        <f t="shared" si="184"/>
        <v>4662.6555699999999</v>
      </c>
      <c r="BJ409">
        <f t="shared" si="185"/>
        <v>4644.5644700000012</v>
      </c>
    </row>
    <row r="410" spans="1:62" x14ac:dyDescent="0.55000000000000004">
      <c r="A410">
        <f>ALGLIB_SSA_XAUUSD!J410</f>
        <v>1775516400</v>
      </c>
      <c r="B410" t="str">
        <f>_xlfn.XLOOKUP($A410,ALGLIB_SSA_XAUUSD!$A$2:$A$1001,ALGLIB_SSA_XAUUSD!$B$2:$B$1001,"",0)</f>
        <v>XAUUSD</v>
      </c>
      <c r="C410" t="str">
        <f>_xlfn.XLOOKUP($A410,ALGLIB_SSA_XAUUSD!$A$2:$A$1001,ALGLIB_SSA_XAUUSD!$C$2:$C$1001,"",0)</f>
        <v>H1</v>
      </c>
      <c r="D410" s="2">
        <f>_xlfn.XLOOKUP($A410,ALGLIB_SSA_XAUUSD!$A$2:$A$1001,ALGLIB_SSA_XAUUSD!$D$2:$D$1001,"",0)</f>
        <v>4658.88</v>
      </c>
      <c r="E410" s="2">
        <f>_xlfn.XLOOKUP($A410,ALGLIB_SSA_XAUUSD!$A$2:$A$1001,ALGLIB_SSA_XAUUSD!$E$2:$E$1001,"",0)</f>
        <v>4651.3682900000003</v>
      </c>
      <c r="F410" s="2">
        <f>_xlfn.XLOOKUP($A410,ALGLIB_SSA_XAUUSD!$A$2:$A$1001,ALGLIB_SSA_XAUUSD!$F$2:$F$1001,"",0)</f>
        <v>4653.4050100000004</v>
      </c>
      <c r="G410" s="2">
        <f>_xlfn.XLOOKUP($A410,ALGLIB_SSA_XAUUSD!$A$2:$A$1001,ALGLIB_SSA_XAUUSD!$G$2:$G$1001,"",0)</f>
        <v>4661.13879</v>
      </c>
      <c r="H410" s="2">
        <f>_xlfn.XLOOKUP($A410,ALGLIB_SSA_XAUUSD!$A$2:$A$1001,ALGLIB_SSA_XAUUSD!$H$2:$H$1001,"",0)</f>
        <v>4643.3231900000001</v>
      </c>
      <c r="I410" t="str">
        <f>_xlfn.XLOOKUP($A410,ALGLIB_SSA_XAUUSD!$J$2:$J$1001,ALGLIB_SSA_XAUUSD!$K$2:$K$1001,"",0)</f>
        <v>XAUUSD</v>
      </c>
      <c r="J410" t="str">
        <f>_xlfn.XLOOKUP($A410,ALGLIB_SSA_XAUUSD!$J$2:$J$1001,ALGLIB_SSA_XAUUSD!$L$2:$L$1001,"",0)</f>
        <v>M5</v>
      </c>
      <c r="K410">
        <f>_xlfn.XLOOKUP($A410,ALGLIB_SSA_XAUUSD!$J$2:$J$1001,ALGLIB_SSA_XAUUSD!$M$2:$M$1001,"",0)</f>
        <v>4659.3900000000003</v>
      </c>
      <c r="L410">
        <f>_xlfn.XLOOKUP($A410,ALGLIB_SSA_XAUUSD!$J$2:$J$1001,ALGLIB_SSA_XAUUSD!$N$2:$N$1001,"",0)</f>
        <v>4658.6447900000003</v>
      </c>
      <c r="M410">
        <f>_xlfn.XLOOKUP($A410,ALGLIB_SSA_XAUUSD!$J$2:$J$1001,ALGLIB_SSA_XAUUSD!$O$2:$O$1001,"",0)</f>
        <v>4658.9023200000001</v>
      </c>
      <c r="N410">
        <f>_xlfn.XLOOKUP($A410,ALGLIB_SSA_XAUUSD!$J$2:$J$1001,ALGLIB_SSA_XAUUSD!$P$2:$P$1001,"",0)</f>
        <v>4660.03485</v>
      </c>
      <c r="O410">
        <f>_xlfn.XLOOKUP($A410,ALGLIB_SSA_XAUUSD!$J$2:$J$1001,ALGLIB_SSA_XAUUSD!$Q$2:$Q$1001,"",0)</f>
        <v>4657.0942599999998</v>
      </c>
      <c r="R410">
        <f t="shared" si="161"/>
        <v>1775516400</v>
      </c>
      <c r="S410" t="str">
        <f t="shared" si="162"/>
        <v>XAUUSD</v>
      </c>
      <c r="T410" t="str">
        <f t="shared" si="162"/>
        <v>M5</v>
      </c>
      <c r="U410">
        <f t="shared" si="162"/>
        <v>4659.3900000000003</v>
      </c>
      <c r="V410">
        <f t="shared" si="163"/>
        <v>4651.3682900000003</v>
      </c>
      <c r="W410">
        <f t="shared" si="163"/>
        <v>4653.4050100000004</v>
      </c>
      <c r="X410">
        <f t="shared" si="164"/>
        <v>4658.6447900000003</v>
      </c>
      <c r="Y410">
        <f t="shared" si="164"/>
        <v>4658.9023200000001</v>
      </c>
      <c r="Z410">
        <f t="shared" si="165"/>
        <v>4661.13879</v>
      </c>
      <c r="AA410">
        <f t="shared" si="166"/>
        <v>4660.03485</v>
      </c>
      <c r="AB410">
        <f t="shared" si="167"/>
        <v>4643.3231900000001</v>
      </c>
      <c r="AC410">
        <f t="shared" si="168"/>
        <v>4657.0942599999998</v>
      </c>
      <c r="AF410">
        <f t="shared" si="173"/>
        <v>1775516400</v>
      </c>
      <c r="AG410" t="str">
        <f t="shared" si="174"/>
        <v>XAUUSD</v>
      </c>
      <c r="AH410" t="str">
        <f t="shared" si="175"/>
        <v>M5</v>
      </c>
      <c r="AI410" s="19">
        <f t="shared" si="169"/>
        <v>4659.3900000000003</v>
      </c>
      <c r="AJ410" s="19">
        <f t="shared" si="170"/>
        <v>4651.3682900000003</v>
      </c>
      <c r="AK410" s="19">
        <f t="shared" si="171"/>
        <v>4653.4050100000004</v>
      </c>
      <c r="AL410" s="19">
        <f t="shared" si="176"/>
        <v>-2.0367200000000594</v>
      </c>
      <c r="AM410" s="28" t="str">
        <f t="shared" si="172"/>
        <v>Bearish</v>
      </c>
      <c r="AN410" s="28" t="str">
        <f t="shared" si="177"/>
        <v>Bearish</v>
      </c>
      <c r="AO410">
        <f>IF(Z410&lt;&gt;"",Z410,"")</f>
        <v>4661.13879</v>
      </c>
      <c r="AP410">
        <f>IF(AB410&lt;&gt;"",AB410,"")</f>
        <v>4643.3231900000001</v>
      </c>
      <c r="AQ410">
        <f t="shared" si="181"/>
        <v>1</v>
      </c>
      <c r="AR410" s="17">
        <f>IF(SLOPE($AO$398:$AO$409,$AQ$398:$AQ$409)&gt;0,MIN(3,ABS(SLOPE($AO$398:$AO$409,$AQ$398:$AQ$409))),IF(SLOPE($AO$398:$AO$409,$AQ$398:$AQ$409)&lt;-0.5,-0.5,0))</f>
        <v>0</v>
      </c>
      <c r="AS410" s="17">
        <f>IF(SLOPE($AP$398:$AP$409,$AQ$398:$AQ$409)&lt;0,MAX(-3,-ABS(SLOPE($AP$398:$AP$409,$AQ$398:$AQ$409))),IF(SLOPE($AP$398:$AP$409,$AQ$398:$AQ$409)&gt;0.5,0.5,0))</f>
        <v>-0.26512083333332825</v>
      </c>
      <c r="AT410" s="10">
        <f>($AO$410+(AR410*(AQ410-1)))</f>
        <v>4661.13879</v>
      </c>
      <c r="AU410" s="10">
        <f>($AP$410+(AS410*(AQ410-1)))</f>
        <v>4643.3231900000001</v>
      </c>
      <c r="AV410" s="18">
        <f>IF(AR410&gt;0,AT410+AR410,AT410)</f>
        <v>4661.13879</v>
      </c>
      <c r="AW410" s="18">
        <f>IF(AS410&lt;0,AU410+AS410,AU410)</f>
        <v>4643.0580691666664</v>
      </c>
      <c r="AY410">
        <f t="shared" si="182"/>
        <v>0</v>
      </c>
      <c r="AZ410">
        <f t="shared" si="183"/>
        <v>-0.26512083333363989</v>
      </c>
      <c r="BB410" s="19">
        <f t="shared" si="178"/>
        <v>1775516400</v>
      </c>
      <c r="BC410" s="19" t="str">
        <f t="shared" si="179"/>
        <v>XAUUSD</v>
      </c>
      <c r="BD410" s="19" t="str">
        <f t="shared" si="180"/>
        <v>M5</v>
      </c>
      <c r="BE410">
        <f>V410</f>
        <v>4651.3682900000003</v>
      </c>
      <c r="BF410">
        <f>W410</f>
        <v>4653.4050100000004</v>
      </c>
      <c r="BG410">
        <f>X410</f>
        <v>4658.6447900000003</v>
      </c>
      <c r="BH410">
        <f>Y410</f>
        <v>4658.9023200000001</v>
      </c>
      <c r="BI410">
        <f t="shared" si="184"/>
        <v>4661.13879</v>
      </c>
      <c r="BJ410">
        <f t="shared" si="185"/>
        <v>4643.0580691666664</v>
      </c>
    </row>
    <row r="411" spans="1:62" x14ac:dyDescent="0.55000000000000004">
      <c r="A411">
        <f>ALGLIB_SSA_XAUUSD!J411</f>
        <v>1775516700</v>
      </c>
      <c r="B411" t="str">
        <f>_xlfn.XLOOKUP($A411,ALGLIB_SSA_XAUUSD!$A$2:$A$1001,ALGLIB_SSA_XAUUSD!$B$2:$B$1001,"",0)</f>
        <v/>
      </c>
      <c r="C411" t="str">
        <f>_xlfn.XLOOKUP($A411,ALGLIB_SSA_XAUUSD!$A$2:$A$1001,ALGLIB_SSA_XAUUSD!$C$2:$C$1001,"",0)</f>
        <v/>
      </c>
      <c r="D411" s="1">
        <f>D410+(D422-D410)*1/12</f>
        <v>4658.5733333333337</v>
      </c>
      <c r="E411" s="1">
        <f>E410+(E422-E410)*1/12</f>
        <v>4651.1255033333337</v>
      </c>
      <c r="F411" s="1">
        <f>F410+(F422-F410)*1/12</f>
        <v>4653.198753333334</v>
      </c>
      <c r="G411" s="1">
        <f>G410+(G422-G410)*1/12</f>
        <v>4660.974033333333</v>
      </c>
      <c r="H411" s="1">
        <f>H410+(H422-H410)*1/12</f>
        <v>4642.9720525000002</v>
      </c>
      <c r="I411" t="str">
        <f>_xlfn.XLOOKUP($A411,ALGLIB_SSA_XAUUSD!$J$2:$J$1001,ALGLIB_SSA_XAUUSD!$K$2:$K$1001,"",0)</f>
        <v>XAUUSD</v>
      </c>
      <c r="J411" t="str">
        <f>_xlfn.XLOOKUP($A411,ALGLIB_SSA_XAUUSD!$J$2:$J$1001,ALGLIB_SSA_XAUUSD!$L$2:$L$1001,"",0)</f>
        <v>M5</v>
      </c>
      <c r="K411">
        <f>_xlfn.XLOOKUP($A411,ALGLIB_SSA_XAUUSD!$J$2:$J$1001,ALGLIB_SSA_XAUUSD!$M$2:$M$1001,"",0)</f>
        <v>4660.3</v>
      </c>
      <c r="L411">
        <f>_xlfn.XLOOKUP($A411,ALGLIB_SSA_XAUUSD!$J$2:$J$1001,ALGLIB_SSA_XAUUSD!$N$2:$N$1001,"",0)</f>
        <v>4658.3919100000003</v>
      </c>
      <c r="M411">
        <f>_xlfn.XLOOKUP($A411,ALGLIB_SSA_XAUUSD!$J$2:$J$1001,ALGLIB_SSA_XAUUSD!$O$2:$O$1001,"",0)</f>
        <v>4658.6471199999996</v>
      </c>
      <c r="N411">
        <f>_xlfn.XLOOKUP($A411,ALGLIB_SSA_XAUUSD!$J$2:$J$1001,ALGLIB_SSA_XAUUSD!$P$2:$P$1001,"",0)</f>
        <v>4659.9218300000002</v>
      </c>
      <c r="O411">
        <f>_xlfn.XLOOKUP($A411,ALGLIB_SSA_XAUUSD!$J$2:$J$1001,ALGLIB_SSA_XAUUSD!$Q$2:$Q$1001,"",0)</f>
        <v>4656.91021</v>
      </c>
      <c r="R411">
        <f t="shared" si="161"/>
        <v>1775516700</v>
      </c>
      <c r="S411" t="str">
        <f t="shared" si="162"/>
        <v>XAUUSD</v>
      </c>
      <c r="T411" t="str">
        <f t="shared" si="162"/>
        <v>M5</v>
      </c>
      <c r="U411">
        <f t="shared" si="162"/>
        <v>4660.3</v>
      </c>
      <c r="V411">
        <f t="shared" si="163"/>
        <v>4651.1255033333337</v>
      </c>
      <c r="W411">
        <f t="shared" si="163"/>
        <v>4653.198753333334</v>
      </c>
      <c r="X411">
        <f t="shared" si="164"/>
        <v>4658.3919100000003</v>
      </c>
      <c r="Y411">
        <f t="shared" si="164"/>
        <v>4658.6471199999996</v>
      </c>
      <c r="Z411">
        <f t="shared" si="165"/>
        <v>4660.974033333333</v>
      </c>
      <c r="AA411">
        <f t="shared" si="166"/>
        <v>4659.9218300000002</v>
      </c>
      <c r="AB411">
        <f t="shared" si="167"/>
        <v>4642.9720525000002</v>
      </c>
      <c r="AC411">
        <f t="shared" si="168"/>
        <v>4656.91021</v>
      </c>
      <c r="AF411">
        <f t="shared" si="173"/>
        <v>1775516700</v>
      </c>
      <c r="AG411" t="str">
        <f t="shared" si="174"/>
        <v>XAUUSD</v>
      </c>
      <c r="AH411" t="str">
        <f t="shared" si="175"/>
        <v>M5</v>
      </c>
      <c r="AI411" s="19">
        <f t="shared" si="169"/>
        <v>4660.3</v>
      </c>
      <c r="AJ411" s="19">
        <f t="shared" si="170"/>
        <v>4651.1255033333337</v>
      </c>
      <c r="AK411" s="19">
        <f t="shared" si="171"/>
        <v>4653.198753333334</v>
      </c>
      <c r="AL411" s="19">
        <f t="shared" si="176"/>
        <v>-2.0732500000003711</v>
      </c>
      <c r="AM411" s="28" t="str">
        <f t="shared" si="172"/>
        <v>Bearish</v>
      </c>
      <c r="AN411" s="28" t="str">
        <f t="shared" si="177"/>
        <v>Bearish</v>
      </c>
      <c r="AO411">
        <f>IF(Z411&lt;&gt;"",Z411,"")</f>
        <v>4660.974033333333</v>
      </c>
      <c r="AP411">
        <f>IF(AB411&lt;&gt;"",AB411,"")</f>
        <v>4642.9720525000002</v>
      </c>
      <c r="AQ411">
        <f t="shared" si="181"/>
        <v>2</v>
      </c>
      <c r="AR411" s="16">
        <f>IF(SLOPE($AO$398:$AO$409,$AQ$398:$AQ$409)&gt;0,MIN(3,ABS(SLOPE($AO$398:$AO$409,$AQ$398:$AQ$409))),IF(SLOPE($AO$398:$AO$409,$AQ$398:$AQ$409)&lt;-0.5,-0.5,0))</f>
        <v>0</v>
      </c>
      <c r="AS411" s="16">
        <f>IF(SLOPE($AP$398:$AP$409,$AQ$398:$AQ$409)&lt;0,MAX(-3,-ABS(SLOPE($AP$398:$AP$409,$AQ$398:$AQ$409))),IF(SLOPE($AP$398:$AP$409,$AQ$398:$AQ$409)&gt;0.5,0.5,0))</f>
        <v>-0.26512083333332825</v>
      </c>
      <c r="AT411" s="22">
        <f>($AO$410+(AR411*(AQ411-1)))</f>
        <v>4661.13879</v>
      </c>
      <c r="AU411" s="22">
        <f>($AP$410+(AS411*(AQ411-1)))</f>
        <v>4643.0580691666664</v>
      </c>
      <c r="AV411" s="18">
        <f>IF(AR411&gt;0,AT411+AR411,AT411)</f>
        <v>4661.13879</v>
      </c>
      <c r="AW411" s="18">
        <f>IF(AS411&lt;0,AU411+AS411,AU411)</f>
        <v>4642.7929483333328</v>
      </c>
      <c r="AY411">
        <f t="shared" si="182"/>
        <v>0.16475666666701727</v>
      </c>
      <c r="AZ411">
        <f t="shared" si="183"/>
        <v>-0.17910416666745732</v>
      </c>
      <c r="BB411" s="19">
        <f t="shared" si="178"/>
        <v>1775516700</v>
      </c>
      <c r="BC411" s="19" t="str">
        <f t="shared" si="179"/>
        <v>XAUUSD</v>
      </c>
      <c r="BD411" s="19" t="str">
        <f t="shared" si="180"/>
        <v>M5</v>
      </c>
      <c r="BE411">
        <f>V411</f>
        <v>4651.1255033333337</v>
      </c>
      <c r="BF411">
        <f>W411</f>
        <v>4653.198753333334</v>
      </c>
      <c r="BG411">
        <f>X411</f>
        <v>4658.3919100000003</v>
      </c>
      <c r="BH411">
        <f>Y411</f>
        <v>4658.6471199999996</v>
      </c>
      <c r="BI411">
        <f t="shared" si="184"/>
        <v>4661.13879</v>
      </c>
      <c r="BJ411">
        <f t="shared" si="185"/>
        <v>4642.7929483333328</v>
      </c>
    </row>
    <row r="412" spans="1:62" x14ac:dyDescent="0.55000000000000004">
      <c r="A412">
        <f>ALGLIB_SSA_XAUUSD!J412</f>
        <v>1775517000</v>
      </c>
      <c r="B412" t="str">
        <f>_xlfn.XLOOKUP($A412,ALGLIB_SSA_XAUUSD!$A$2:$A$1001,ALGLIB_SSA_XAUUSD!$B$2:$B$1001,"",0)</f>
        <v/>
      </c>
      <c r="C412" t="str">
        <f>_xlfn.XLOOKUP($A412,ALGLIB_SSA_XAUUSD!$A$2:$A$1001,ALGLIB_SSA_XAUUSD!$C$2:$C$1001,"",0)</f>
        <v/>
      </c>
      <c r="D412" s="1">
        <f>D410+(D422-D410)*2/12</f>
        <v>4658.2666666666664</v>
      </c>
      <c r="E412" s="1">
        <f>E410+(E422-E410)*2/12</f>
        <v>4650.882716666667</v>
      </c>
      <c r="F412" s="1">
        <f>F410+(F422-F410)*2/12</f>
        <v>4652.9924966666667</v>
      </c>
      <c r="G412" s="1">
        <f>G410+(G422-G410)*2/12</f>
        <v>4660.8092766666668</v>
      </c>
      <c r="H412" s="1">
        <f>H410+(H422-H410)*2/12</f>
        <v>4642.6209150000004</v>
      </c>
      <c r="I412" t="str">
        <f>_xlfn.XLOOKUP($A412,ALGLIB_SSA_XAUUSD!$J$2:$J$1001,ALGLIB_SSA_XAUUSD!$K$2:$K$1001,"",0)</f>
        <v>XAUUSD</v>
      </c>
      <c r="J412" t="str">
        <f>_xlfn.XLOOKUP($A412,ALGLIB_SSA_XAUUSD!$J$2:$J$1001,ALGLIB_SSA_XAUUSD!$L$2:$L$1001,"",0)</f>
        <v>M5</v>
      </c>
      <c r="K412">
        <f>_xlfn.XLOOKUP($A412,ALGLIB_SSA_XAUUSD!$J$2:$J$1001,ALGLIB_SSA_XAUUSD!$M$2:$M$1001,"",0)</f>
        <v>4660.17</v>
      </c>
      <c r="L412">
        <f>_xlfn.XLOOKUP($A412,ALGLIB_SSA_XAUUSD!$J$2:$J$1001,ALGLIB_SSA_XAUUSD!$N$2:$N$1001,"",0)</f>
        <v>4657.9663700000001</v>
      </c>
      <c r="M412">
        <f>_xlfn.XLOOKUP($A412,ALGLIB_SSA_XAUUSD!$J$2:$J$1001,ALGLIB_SSA_XAUUSD!$O$2:$O$1001,"",0)</f>
        <v>4658.30674</v>
      </c>
      <c r="N412">
        <f>_xlfn.XLOOKUP($A412,ALGLIB_SSA_XAUUSD!$J$2:$J$1001,ALGLIB_SSA_XAUUSD!$P$2:$P$1001,"",0)</f>
        <v>4659.6194800000003</v>
      </c>
      <c r="O412">
        <f>_xlfn.XLOOKUP($A412,ALGLIB_SSA_XAUUSD!$J$2:$J$1001,ALGLIB_SSA_XAUUSD!$Q$2:$Q$1001,"",0)</f>
        <v>4656.6643800000002</v>
      </c>
      <c r="R412">
        <f t="shared" si="161"/>
        <v>1775517000</v>
      </c>
      <c r="S412" t="str">
        <f t="shared" si="162"/>
        <v>XAUUSD</v>
      </c>
      <c r="T412" t="str">
        <f t="shared" si="162"/>
        <v>M5</v>
      </c>
      <c r="U412">
        <f t="shared" si="162"/>
        <v>4660.17</v>
      </c>
      <c r="V412">
        <f t="shared" si="163"/>
        <v>4650.882716666667</v>
      </c>
      <c r="W412">
        <f t="shared" si="163"/>
        <v>4652.9924966666667</v>
      </c>
      <c r="X412">
        <f t="shared" si="164"/>
        <v>4657.9663700000001</v>
      </c>
      <c r="Y412">
        <f t="shared" si="164"/>
        <v>4658.30674</v>
      </c>
      <c r="Z412">
        <f t="shared" si="165"/>
        <v>4660.8092766666668</v>
      </c>
      <c r="AA412">
        <f t="shared" si="166"/>
        <v>4659.6194800000003</v>
      </c>
      <c r="AB412">
        <f t="shared" si="167"/>
        <v>4642.6209150000004</v>
      </c>
      <c r="AC412">
        <f t="shared" si="168"/>
        <v>4656.6643800000002</v>
      </c>
      <c r="AF412">
        <f t="shared" si="173"/>
        <v>1775517000</v>
      </c>
      <c r="AG412" t="str">
        <f t="shared" si="174"/>
        <v>XAUUSD</v>
      </c>
      <c r="AH412" t="str">
        <f t="shared" si="175"/>
        <v>M5</v>
      </c>
      <c r="AI412" s="19">
        <f t="shared" si="169"/>
        <v>4660.17</v>
      </c>
      <c r="AJ412" s="19">
        <f t="shared" si="170"/>
        <v>4650.882716666667</v>
      </c>
      <c r="AK412" s="19">
        <f t="shared" si="171"/>
        <v>4652.9924966666667</v>
      </c>
      <c r="AL412" s="19">
        <f t="shared" si="176"/>
        <v>-2.1097799999997733</v>
      </c>
      <c r="AM412" s="28" t="str">
        <f t="shared" si="172"/>
        <v>Bearish</v>
      </c>
      <c r="AN412" s="28" t="str">
        <f t="shared" si="177"/>
        <v>Bearish</v>
      </c>
      <c r="AO412">
        <f>IF(Z412&lt;&gt;"",Z412,"")</f>
        <v>4660.8092766666668</v>
      </c>
      <c r="AP412">
        <f>IF(AB412&lt;&gt;"",AB412,"")</f>
        <v>4642.6209150000004</v>
      </c>
      <c r="AQ412">
        <f t="shared" si="181"/>
        <v>3</v>
      </c>
      <c r="AR412" s="16">
        <f>IF(SLOPE($AO$398:$AO$409,$AQ$398:$AQ$409)&gt;0,MIN(3,ABS(SLOPE($AO$398:$AO$409,$AQ$398:$AQ$409))),IF(SLOPE($AO$398:$AO$409,$AQ$398:$AQ$409)&lt;-0.5,-0.5,0))</f>
        <v>0</v>
      </c>
      <c r="AS412" s="16">
        <f>IF(SLOPE($AP$398:$AP$409,$AQ$398:$AQ$409)&lt;0,MAX(-3,-ABS(SLOPE($AP$398:$AP$409,$AQ$398:$AQ$409))),IF(SLOPE($AP$398:$AP$409,$AQ$398:$AQ$409)&gt;0.5,0.5,0))</f>
        <v>-0.26512083333332825</v>
      </c>
      <c r="AT412" s="22">
        <f>($AO$410+(AR412*(AQ412-1)))</f>
        <v>4661.13879</v>
      </c>
      <c r="AU412" s="22">
        <f>($AP$410+(AS412*(AQ412-1)))</f>
        <v>4642.7929483333337</v>
      </c>
      <c r="AV412" s="18">
        <f>IF(AR412&gt;0,AT412+AR412,AT412)</f>
        <v>4661.13879</v>
      </c>
      <c r="AW412" s="18">
        <f>IF(AS412&lt;0,AU412+AS412,AU412)</f>
        <v>4642.5278275000001</v>
      </c>
      <c r="AY412">
        <f t="shared" si="182"/>
        <v>0.32951333333312505</v>
      </c>
      <c r="AZ412">
        <f t="shared" si="183"/>
        <v>-9.3087500000365253E-2</v>
      </c>
      <c r="BB412" s="19">
        <f t="shared" si="178"/>
        <v>1775517000</v>
      </c>
      <c r="BC412" s="19" t="str">
        <f t="shared" si="179"/>
        <v>XAUUSD</v>
      </c>
      <c r="BD412" s="19" t="str">
        <f t="shared" si="180"/>
        <v>M5</v>
      </c>
      <c r="BE412">
        <f>V412</f>
        <v>4650.882716666667</v>
      </c>
      <c r="BF412">
        <f>W412</f>
        <v>4652.9924966666667</v>
      </c>
      <c r="BG412">
        <f>X412</f>
        <v>4657.9663700000001</v>
      </c>
      <c r="BH412">
        <f>Y412</f>
        <v>4658.30674</v>
      </c>
      <c r="BI412">
        <f t="shared" si="184"/>
        <v>4661.13879</v>
      </c>
      <c r="BJ412">
        <f t="shared" si="185"/>
        <v>4642.5278275000001</v>
      </c>
    </row>
    <row r="413" spans="1:62" x14ac:dyDescent="0.55000000000000004">
      <c r="A413">
        <f>ALGLIB_SSA_XAUUSD!J413</f>
        <v>1775517300</v>
      </c>
      <c r="B413" t="str">
        <f>_xlfn.XLOOKUP($A413,ALGLIB_SSA_XAUUSD!$A$2:$A$1001,ALGLIB_SSA_XAUUSD!$B$2:$B$1001,"",0)</f>
        <v/>
      </c>
      <c r="C413" t="str">
        <f>_xlfn.XLOOKUP($A413,ALGLIB_SSA_XAUUSD!$A$2:$A$1001,ALGLIB_SSA_XAUUSD!$C$2:$C$1001,"",0)</f>
        <v/>
      </c>
      <c r="D413" s="1">
        <f>D410+(D422-D410)*3/12</f>
        <v>4657.96</v>
      </c>
      <c r="E413" s="1">
        <f>E410+(E422-E410)*3/12</f>
        <v>4650.6399300000003</v>
      </c>
      <c r="F413" s="1">
        <f>F410+(F422-F410)*3/12</f>
        <v>4652.7862400000004</v>
      </c>
      <c r="G413" s="1">
        <f>G410+(G422-G410)*3/12</f>
        <v>4660.6445199999998</v>
      </c>
      <c r="H413" s="1">
        <f>H410+(H422-H410)*3/12</f>
        <v>4642.2697774999997</v>
      </c>
      <c r="I413" t="str">
        <f>_xlfn.XLOOKUP($A413,ALGLIB_SSA_XAUUSD!$J$2:$J$1001,ALGLIB_SSA_XAUUSD!$K$2:$K$1001,"",0)</f>
        <v>XAUUSD</v>
      </c>
      <c r="J413" t="str">
        <f>_xlfn.XLOOKUP($A413,ALGLIB_SSA_XAUUSD!$J$2:$J$1001,ALGLIB_SSA_XAUUSD!$L$2:$L$1001,"",0)</f>
        <v>M5</v>
      </c>
      <c r="K413">
        <f>_xlfn.XLOOKUP($A413,ALGLIB_SSA_XAUUSD!$J$2:$J$1001,ALGLIB_SSA_XAUUSD!$M$2:$M$1001,"",0)</f>
        <v>4658.43</v>
      </c>
      <c r="L413">
        <f>_xlfn.XLOOKUP($A413,ALGLIB_SSA_XAUUSD!$J$2:$J$1001,ALGLIB_SSA_XAUUSD!$N$2:$N$1001,"",0)</f>
        <v>4657.36301</v>
      </c>
      <c r="M413">
        <f>_xlfn.XLOOKUP($A413,ALGLIB_SSA_XAUUSD!$J$2:$J$1001,ALGLIB_SSA_XAUUSD!$O$2:$O$1001,"",0)</f>
        <v>4657.8348699999997</v>
      </c>
      <c r="N413">
        <f>_xlfn.XLOOKUP($A413,ALGLIB_SSA_XAUUSD!$J$2:$J$1001,ALGLIB_SSA_XAUUSD!$P$2:$P$1001,"",0)</f>
        <v>4659.1038200000003</v>
      </c>
      <c r="O413">
        <f>_xlfn.XLOOKUP($A413,ALGLIB_SSA_XAUUSD!$J$2:$J$1001,ALGLIB_SSA_XAUUSD!$Q$2:$Q$1001,"",0)</f>
        <v>4656.2752700000001</v>
      </c>
      <c r="R413">
        <f t="shared" si="161"/>
        <v>1775517300</v>
      </c>
      <c r="S413" t="str">
        <f t="shared" si="162"/>
        <v>XAUUSD</v>
      </c>
      <c r="T413" t="str">
        <f t="shared" si="162"/>
        <v>M5</v>
      </c>
      <c r="U413">
        <f t="shared" si="162"/>
        <v>4658.43</v>
      </c>
      <c r="V413">
        <f t="shared" si="163"/>
        <v>4650.6399300000003</v>
      </c>
      <c r="W413">
        <f t="shared" si="163"/>
        <v>4652.7862400000004</v>
      </c>
      <c r="X413">
        <f t="shared" si="164"/>
        <v>4657.36301</v>
      </c>
      <c r="Y413">
        <f t="shared" si="164"/>
        <v>4657.8348699999997</v>
      </c>
      <c r="Z413">
        <f t="shared" si="165"/>
        <v>4660.6445199999998</v>
      </c>
      <c r="AA413">
        <f t="shared" si="166"/>
        <v>4659.1038200000003</v>
      </c>
      <c r="AB413">
        <f t="shared" si="167"/>
        <v>4642.2697774999997</v>
      </c>
      <c r="AC413">
        <f t="shared" si="168"/>
        <v>4656.2752700000001</v>
      </c>
      <c r="AF413">
        <f t="shared" si="173"/>
        <v>1775517300</v>
      </c>
      <c r="AG413" t="str">
        <f t="shared" si="174"/>
        <v>XAUUSD</v>
      </c>
      <c r="AH413" t="str">
        <f t="shared" si="175"/>
        <v>M5</v>
      </c>
      <c r="AI413" s="19">
        <f t="shared" si="169"/>
        <v>4658.43</v>
      </c>
      <c r="AJ413" s="19">
        <f t="shared" si="170"/>
        <v>4650.6399300000003</v>
      </c>
      <c r="AK413" s="19">
        <f t="shared" si="171"/>
        <v>4652.7862400000004</v>
      </c>
      <c r="AL413" s="19">
        <f t="shared" si="176"/>
        <v>-2.146310000000085</v>
      </c>
      <c r="AM413" s="28" t="str">
        <f t="shared" si="172"/>
        <v>Bearish</v>
      </c>
      <c r="AN413" s="28" t="str">
        <f t="shared" si="177"/>
        <v>Bearish</v>
      </c>
      <c r="AO413">
        <f>IF(Z413&lt;&gt;"",Z413,"")</f>
        <v>4660.6445199999998</v>
      </c>
      <c r="AP413">
        <f>IF(AB413&lt;&gt;"",AB413,"")</f>
        <v>4642.2697774999997</v>
      </c>
      <c r="AQ413">
        <f t="shared" si="181"/>
        <v>4</v>
      </c>
      <c r="AR413" s="16">
        <f>IF(SLOPE($AO$398:$AO$409,$AQ$398:$AQ$409)&gt;0,MIN(3,ABS(SLOPE($AO$398:$AO$409,$AQ$398:$AQ$409))),IF(SLOPE($AO$398:$AO$409,$AQ$398:$AQ$409)&lt;-0.5,-0.5,0))</f>
        <v>0</v>
      </c>
      <c r="AS413" s="16">
        <f>IF(SLOPE($AP$398:$AP$409,$AQ$398:$AQ$409)&lt;0,MAX(-3,-ABS(SLOPE($AP$398:$AP$409,$AQ$398:$AQ$409))),IF(SLOPE($AP$398:$AP$409,$AQ$398:$AQ$409)&gt;0.5,0.5,0))</f>
        <v>-0.26512083333332825</v>
      </c>
      <c r="AT413" s="22">
        <f>($AO$410+(AR413*(AQ413-1)))</f>
        <v>4661.13879</v>
      </c>
      <c r="AU413" s="22">
        <f>($AP$410+(AS413*(AQ413-1)))</f>
        <v>4642.5278275000001</v>
      </c>
      <c r="AV413" s="18">
        <f>IF(AR413&gt;0,AT413+AR413,AT413)</f>
        <v>4661.13879</v>
      </c>
      <c r="AW413" s="18">
        <f>IF(AS413&lt;0,AU413+AS413,AU413)</f>
        <v>4642.2627066666664</v>
      </c>
      <c r="AY413">
        <f t="shared" si="182"/>
        <v>0.49427000000014232</v>
      </c>
      <c r="AZ413">
        <f t="shared" si="183"/>
        <v>-7.0708333332731854E-3</v>
      </c>
      <c r="BB413" s="19">
        <f t="shared" si="178"/>
        <v>1775517300</v>
      </c>
      <c r="BC413" s="19" t="str">
        <f t="shared" si="179"/>
        <v>XAUUSD</v>
      </c>
      <c r="BD413" s="19" t="str">
        <f t="shared" si="180"/>
        <v>M5</v>
      </c>
      <c r="BE413">
        <f>V413</f>
        <v>4650.6399300000003</v>
      </c>
      <c r="BF413">
        <f>W413</f>
        <v>4652.7862400000004</v>
      </c>
      <c r="BG413">
        <f>X413</f>
        <v>4657.36301</v>
      </c>
      <c r="BH413">
        <f>Y413</f>
        <v>4657.8348699999997</v>
      </c>
      <c r="BI413">
        <f t="shared" si="184"/>
        <v>4661.13879</v>
      </c>
      <c r="BJ413">
        <f t="shared" si="185"/>
        <v>4642.2627066666664</v>
      </c>
    </row>
    <row r="414" spans="1:62" x14ac:dyDescent="0.55000000000000004">
      <c r="A414">
        <f>ALGLIB_SSA_XAUUSD!J414</f>
        <v>1775517600</v>
      </c>
      <c r="B414" t="str">
        <f>_xlfn.XLOOKUP($A414,ALGLIB_SSA_XAUUSD!$A$2:$A$1001,ALGLIB_SSA_XAUUSD!$B$2:$B$1001,"",0)</f>
        <v/>
      </c>
      <c r="C414" t="str">
        <f>_xlfn.XLOOKUP($A414,ALGLIB_SSA_XAUUSD!$A$2:$A$1001,ALGLIB_SSA_XAUUSD!$C$2:$C$1001,"",0)</f>
        <v/>
      </c>
      <c r="D414" s="1">
        <f>D410+(D422-D410)*4/12</f>
        <v>4657.6533333333336</v>
      </c>
      <c r="E414" s="1">
        <f>E410+(E422-E410)*4/12</f>
        <v>4650.3971433333336</v>
      </c>
      <c r="F414" s="1">
        <f>F410+(F422-F410)*4/12</f>
        <v>4652.579983333334</v>
      </c>
      <c r="G414" s="1">
        <f>G410+(G422-G410)*4/12</f>
        <v>4660.4797633333337</v>
      </c>
      <c r="H414" s="1">
        <f>H410+(H422-H410)*4/12</f>
        <v>4641.9186399999999</v>
      </c>
      <c r="I414" t="str">
        <f>_xlfn.XLOOKUP($A414,ALGLIB_SSA_XAUUSD!$J$2:$J$1001,ALGLIB_SSA_XAUUSD!$K$2:$K$1001,"",0)</f>
        <v>XAUUSD</v>
      </c>
      <c r="J414" t="str">
        <f>_xlfn.XLOOKUP($A414,ALGLIB_SSA_XAUUSD!$J$2:$J$1001,ALGLIB_SSA_XAUUSD!$L$2:$L$1001,"",0)</f>
        <v>M5</v>
      </c>
      <c r="K414">
        <f>_xlfn.XLOOKUP($A414,ALGLIB_SSA_XAUUSD!$J$2:$J$1001,ALGLIB_SSA_XAUUSD!$M$2:$M$1001,"",0)</f>
        <v>4653.78</v>
      </c>
      <c r="L414">
        <f>_xlfn.XLOOKUP($A414,ALGLIB_SSA_XAUUSD!$J$2:$J$1001,ALGLIB_SSA_XAUUSD!$N$2:$N$1001,"",0)</f>
        <v>4656.6836199999998</v>
      </c>
      <c r="M414">
        <f>_xlfn.XLOOKUP($A414,ALGLIB_SSA_XAUUSD!$J$2:$J$1001,ALGLIB_SSA_XAUUSD!$O$2:$O$1001,"",0)</f>
        <v>4657.2592500000001</v>
      </c>
      <c r="N414">
        <f>_xlfn.XLOOKUP($A414,ALGLIB_SSA_XAUUSD!$J$2:$J$1001,ALGLIB_SSA_XAUUSD!$P$2:$P$1001,"",0)</f>
        <v>4658.4009100000003</v>
      </c>
      <c r="O414">
        <f>_xlfn.XLOOKUP($A414,ALGLIB_SSA_XAUUSD!$J$2:$J$1001,ALGLIB_SSA_XAUUSD!$Q$2:$Q$1001,"",0)</f>
        <v>4655.74125</v>
      </c>
      <c r="R414">
        <f t="shared" si="161"/>
        <v>1775517600</v>
      </c>
      <c r="S414" t="str">
        <f t="shared" si="162"/>
        <v>XAUUSD</v>
      </c>
      <c r="T414" t="str">
        <f t="shared" si="162"/>
        <v>M5</v>
      </c>
      <c r="U414">
        <f t="shared" si="162"/>
        <v>4653.78</v>
      </c>
      <c r="V414">
        <f t="shared" si="163"/>
        <v>4650.3971433333336</v>
      </c>
      <c r="W414">
        <f t="shared" si="163"/>
        <v>4652.579983333334</v>
      </c>
      <c r="X414">
        <f t="shared" si="164"/>
        <v>4656.6836199999998</v>
      </c>
      <c r="Y414">
        <f t="shared" si="164"/>
        <v>4657.2592500000001</v>
      </c>
      <c r="Z414">
        <f t="shared" si="165"/>
        <v>4660.4797633333337</v>
      </c>
      <c r="AA414">
        <f t="shared" si="166"/>
        <v>4658.4009100000003</v>
      </c>
      <c r="AB414">
        <f t="shared" si="167"/>
        <v>4641.9186399999999</v>
      </c>
      <c r="AC414">
        <f t="shared" si="168"/>
        <v>4655.74125</v>
      </c>
      <c r="AF414">
        <f t="shared" si="173"/>
        <v>1775517600</v>
      </c>
      <c r="AG414" t="str">
        <f t="shared" si="174"/>
        <v>XAUUSD</v>
      </c>
      <c r="AH414" t="str">
        <f t="shared" si="175"/>
        <v>M5</v>
      </c>
      <c r="AI414" s="19">
        <f t="shared" si="169"/>
        <v>4653.78</v>
      </c>
      <c r="AJ414" s="19">
        <f t="shared" si="170"/>
        <v>4650.3971433333336</v>
      </c>
      <c r="AK414" s="19">
        <f t="shared" si="171"/>
        <v>4652.579983333334</v>
      </c>
      <c r="AL414" s="19">
        <f t="shared" si="176"/>
        <v>-2.1828400000003967</v>
      </c>
      <c r="AM414" s="28" t="str">
        <f t="shared" si="172"/>
        <v>Bearish</v>
      </c>
      <c r="AN414" s="28" t="str">
        <f t="shared" si="177"/>
        <v>Bearish</v>
      </c>
      <c r="AO414">
        <f>IF(Z414&lt;&gt;"",Z414,"")</f>
        <v>4660.4797633333337</v>
      </c>
      <c r="AP414">
        <f>IF(AB414&lt;&gt;"",AB414,"")</f>
        <v>4641.9186399999999</v>
      </c>
      <c r="AQ414">
        <f t="shared" si="181"/>
        <v>5</v>
      </c>
      <c r="AR414" s="16">
        <f>IF(SLOPE($AO$398:$AO$409,$AQ$398:$AQ$409)&gt;0,MIN(3,ABS(SLOPE($AO$398:$AO$409,$AQ$398:$AQ$409))),IF(SLOPE($AO$398:$AO$409,$AQ$398:$AQ$409)&lt;-0.5,-0.5,0))</f>
        <v>0</v>
      </c>
      <c r="AS414" s="16">
        <f>IF(SLOPE($AP$398:$AP$409,$AQ$398:$AQ$409)&lt;0,MAX(-3,-ABS(SLOPE($AP$398:$AP$409,$AQ$398:$AQ$409))),IF(SLOPE($AP$398:$AP$409,$AQ$398:$AQ$409)&gt;0.5,0.5,0))</f>
        <v>-0.26512083333332825</v>
      </c>
      <c r="AT414" s="22">
        <f>($AO$410+(AR414*(AQ414-1)))</f>
        <v>4661.13879</v>
      </c>
      <c r="AU414" s="22">
        <f>($AP$410+(AS414*(AQ414-1)))</f>
        <v>4642.2627066666664</v>
      </c>
      <c r="AV414" s="18">
        <f>IF(AR414&gt;0,AT414+AR414,AT414)</f>
        <v>4661.13879</v>
      </c>
      <c r="AW414" s="18">
        <f>IF(AS414&lt;0,AU414+AS414,AU414)</f>
        <v>4641.9975858333328</v>
      </c>
      <c r="AY414">
        <f t="shared" si="182"/>
        <v>0.65902666666625009</v>
      </c>
      <c r="AZ414">
        <f t="shared" si="183"/>
        <v>7.8945833332909388E-2</v>
      </c>
      <c r="BB414" s="19">
        <f t="shared" si="178"/>
        <v>1775517600</v>
      </c>
      <c r="BC414" s="19" t="str">
        <f t="shared" si="179"/>
        <v>XAUUSD</v>
      </c>
      <c r="BD414" s="19" t="str">
        <f t="shared" si="180"/>
        <v>M5</v>
      </c>
      <c r="BE414">
        <f>V414</f>
        <v>4650.3971433333336</v>
      </c>
      <c r="BF414">
        <f>W414</f>
        <v>4652.579983333334</v>
      </c>
      <c r="BG414">
        <f>X414</f>
        <v>4656.6836199999998</v>
      </c>
      <c r="BH414">
        <f>Y414</f>
        <v>4657.2592500000001</v>
      </c>
      <c r="BI414">
        <f t="shared" si="184"/>
        <v>4661.13879</v>
      </c>
      <c r="BJ414">
        <f t="shared" si="185"/>
        <v>4641.9975858333328</v>
      </c>
    </row>
    <row r="415" spans="1:62" x14ac:dyDescent="0.55000000000000004">
      <c r="A415">
        <f>ALGLIB_SSA_XAUUSD!J415</f>
        <v>1775517900</v>
      </c>
      <c r="B415" t="str">
        <f>_xlfn.XLOOKUP($A415,ALGLIB_SSA_XAUUSD!$A$2:$A$1001,ALGLIB_SSA_XAUUSD!$B$2:$B$1001,"",0)</f>
        <v/>
      </c>
      <c r="C415" t="str">
        <f>_xlfn.XLOOKUP($A415,ALGLIB_SSA_XAUUSD!$A$2:$A$1001,ALGLIB_SSA_XAUUSD!$C$2:$C$1001,"",0)</f>
        <v/>
      </c>
      <c r="D415" s="1">
        <f>D410+(D422-D410)*5/12</f>
        <v>4657.3466666666664</v>
      </c>
      <c r="E415" s="1">
        <f>E410+(E422-E410)*5/12</f>
        <v>4650.1543566666669</v>
      </c>
      <c r="F415" s="1">
        <f>F410+(F422-F410)*5/12</f>
        <v>4652.3737266666667</v>
      </c>
      <c r="G415" s="1">
        <f>G410+(G422-G410)*5/12</f>
        <v>4660.3150066666667</v>
      </c>
      <c r="H415" s="1">
        <f>H410+(H422-H410)*5/12</f>
        <v>4641.5675025</v>
      </c>
      <c r="I415" t="str">
        <f>_xlfn.XLOOKUP($A415,ALGLIB_SSA_XAUUSD!$J$2:$J$1001,ALGLIB_SSA_XAUUSD!$K$2:$K$1001,"",0)</f>
        <v>XAUUSD</v>
      </c>
      <c r="J415" t="str">
        <f>_xlfn.XLOOKUP($A415,ALGLIB_SSA_XAUUSD!$J$2:$J$1001,ALGLIB_SSA_XAUUSD!$L$2:$L$1001,"",0)</f>
        <v>M5</v>
      </c>
      <c r="K415">
        <f>_xlfn.XLOOKUP($A415,ALGLIB_SSA_XAUUSD!$J$2:$J$1001,ALGLIB_SSA_XAUUSD!$M$2:$M$1001,"",0)</f>
        <v>4654.49</v>
      </c>
      <c r="L415">
        <f>_xlfn.XLOOKUP($A415,ALGLIB_SSA_XAUUSD!$J$2:$J$1001,ALGLIB_SSA_XAUUSD!$N$2:$N$1001,"",0)</f>
        <v>4656.1345799999999</v>
      </c>
      <c r="M415">
        <f>_xlfn.XLOOKUP($A415,ALGLIB_SSA_XAUUSD!$J$2:$J$1001,ALGLIB_SSA_XAUUSD!$O$2:$O$1001,"",0)</f>
        <v>4656.6969099999997</v>
      </c>
      <c r="N415">
        <f>_xlfn.XLOOKUP($A415,ALGLIB_SSA_XAUUSD!$J$2:$J$1001,ALGLIB_SSA_XAUUSD!$P$2:$P$1001,"",0)</f>
        <v>4657.6696300000003</v>
      </c>
      <c r="O415">
        <f>_xlfn.XLOOKUP($A415,ALGLIB_SSA_XAUUSD!$J$2:$J$1001,ALGLIB_SSA_XAUUSD!$Q$2:$Q$1001,"",0)</f>
        <v>4655.1777599999996</v>
      </c>
      <c r="R415">
        <f t="shared" si="161"/>
        <v>1775517900</v>
      </c>
      <c r="S415" t="str">
        <f t="shared" si="162"/>
        <v>XAUUSD</v>
      </c>
      <c r="T415" t="str">
        <f t="shared" si="162"/>
        <v>M5</v>
      </c>
      <c r="U415">
        <f t="shared" si="162"/>
        <v>4654.49</v>
      </c>
      <c r="V415">
        <f t="shared" si="163"/>
        <v>4650.1543566666669</v>
      </c>
      <c r="W415">
        <f t="shared" si="163"/>
        <v>4652.3737266666667</v>
      </c>
      <c r="X415">
        <f t="shared" si="164"/>
        <v>4656.1345799999999</v>
      </c>
      <c r="Y415">
        <f t="shared" si="164"/>
        <v>4656.6969099999997</v>
      </c>
      <c r="Z415">
        <f t="shared" si="165"/>
        <v>4660.3150066666667</v>
      </c>
      <c r="AA415">
        <f t="shared" si="166"/>
        <v>4657.6696300000003</v>
      </c>
      <c r="AB415">
        <f t="shared" si="167"/>
        <v>4641.5675025</v>
      </c>
      <c r="AC415">
        <f t="shared" si="168"/>
        <v>4655.1777599999996</v>
      </c>
      <c r="AF415">
        <f t="shared" si="173"/>
        <v>1775517900</v>
      </c>
      <c r="AG415" t="str">
        <f t="shared" si="174"/>
        <v>XAUUSD</v>
      </c>
      <c r="AH415" t="str">
        <f t="shared" si="175"/>
        <v>M5</v>
      </c>
      <c r="AI415" s="19">
        <f t="shared" si="169"/>
        <v>4654.49</v>
      </c>
      <c r="AJ415" s="19">
        <f t="shared" si="170"/>
        <v>4650.1543566666669</v>
      </c>
      <c r="AK415" s="19">
        <f t="shared" si="171"/>
        <v>4652.3737266666667</v>
      </c>
      <c r="AL415" s="19">
        <f t="shared" si="176"/>
        <v>-2.2193699999997989</v>
      </c>
      <c r="AM415" s="28" t="str">
        <f t="shared" si="172"/>
        <v>Bearish</v>
      </c>
      <c r="AN415" s="28" t="str">
        <f t="shared" si="177"/>
        <v>Bearish</v>
      </c>
      <c r="AO415">
        <f>IF(Z415&lt;&gt;"",Z415,"")</f>
        <v>4660.3150066666667</v>
      </c>
      <c r="AP415">
        <f>IF(AB415&lt;&gt;"",AB415,"")</f>
        <v>4641.5675025</v>
      </c>
      <c r="AQ415">
        <f t="shared" si="181"/>
        <v>6</v>
      </c>
      <c r="AR415" s="16">
        <f>IF(SLOPE($AO$398:$AO$409,$AQ$398:$AQ$409)&gt;0,MIN(3,ABS(SLOPE($AO$398:$AO$409,$AQ$398:$AQ$409))),IF(SLOPE($AO$398:$AO$409,$AQ$398:$AQ$409)&lt;-0.5,-0.5,0))</f>
        <v>0</v>
      </c>
      <c r="AS415" s="16">
        <f>IF(SLOPE($AP$398:$AP$409,$AQ$398:$AQ$409)&lt;0,MAX(-3,-ABS(SLOPE($AP$398:$AP$409,$AQ$398:$AQ$409))),IF(SLOPE($AP$398:$AP$409,$AQ$398:$AQ$409)&gt;0.5,0.5,0))</f>
        <v>-0.26512083333332825</v>
      </c>
      <c r="AT415" s="22">
        <f>($AO$410+(AR415*(AQ415-1)))</f>
        <v>4661.13879</v>
      </c>
      <c r="AU415" s="22">
        <f>($AP$410+(AS415*(AQ415-1)))</f>
        <v>4641.9975858333337</v>
      </c>
      <c r="AV415" s="18">
        <f>IF(AR415&gt;0,AT415+AR415,AT415)</f>
        <v>4661.13879</v>
      </c>
      <c r="AW415" s="18">
        <f>IF(AS415&lt;0,AU415+AS415,AU415)</f>
        <v>4641.732465</v>
      </c>
      <c r="AY415">
        <f t="shared" si="182"/>
        <v>0.82378333333326736</v>
      </c>
      <c r="AZ415">
        <f t="shared" si="183"/>
        <v>0.16496250000000146</v>
      </c>
      <c r="BB415" s="19">
        <f t="shared" si="178"/>
        <v>1775517900</v>
      </c>
      <c r="BC415" s="19" t="str">
        <f t="shared" si="179"/>
        <v>XAUUSD</v>
      </c>
      <c r="BD415" s="19" t="str">
        <f t="shared" si="180"/>
        <v>M5</v>
      </c>
      <c r="BE415">
        <f>V415</f>
        <v>4650.1543566666669</v>
      </c>
      <c r="BF415">
        <f>W415</f>
        <v>4652.3737266666667</v>
      </c>
      <c r="BG415">
        <f>X415</f>
        <v>4656.1345799999999</v>
      </c>
      <c r="BH415">
        <f>Y415</f>
        <v>4656.6969099999997</v>
      </c>
      <c r="BI415">
        <f t="shared" si="184"/>
        <v>4661.13879</v>
      </c>
      <c r="BJ415">
        <f t="shared" si="185"/>
        <v>4641.732465</v>
      </c>
    </row>
    <row r="416" spans="1:62" x14ac:dyDescent="0.55000000000000004">
      <c r="A416">
        <f>ALGLIB_SSA_XAUUSD!J416</f>
        <v>1775518200</v>
      </c>
      <c r="B416" t="str">
        <f>_xlfn.XLOOKUP($A416,ALGLIB_SSA_XAUUSD!$A$2:$A$1001,ALGLIB_SSA_XAUUSD!$B$2:$B$1001,"",0)</f>
        <v/>
      </c>
      <c r="C416" t="str">
        <f>_xlfn.XLOOKUP($A416,ALGLIB_SSA_XAUUSD!$A$2:$A$1001,ALGLIB_SSA_XAUUSD!$C$2:$C$1001,"",0)</f>
        <v/>
      </c>
      <c r="D416" s="1">
        <f>D410+(D422-D410)*6/12</f>
        <v>4657.04</v>
      </c>
      <c r="E416" s="1">
        <f>E410+(E422-E410)*6/12</f>
        <v>4649.9115700000002</v>
      </c>
      <c r="F416" s="1">
        <f>F410+(F422-F410)*6/12</f>
        <v>4652.1674700000003</v>
      </c>
      <c r="G416" s="1">
        <f>G410+(G422-G410)*6/12</f>
        <v>4660.1502500000006</v>
      </c>
      <c r="H416" s="1">
        <f>H410+(H422-H410)*6/12</f>
        <v>4641.2163650000002</v>
      </c>
      <c r="I416" t="str">
        <f>_xlfn.XLOOKUP($A416,ALGLIB_SSA_XAUUSD!$J$2:$J$1001,ALGLIB_SSA_XAUUSD!$K$2:$K$1001,"",0)</f>
        <v>XAUUSD</v>
      </c>
      <c r="J416" t="str">
        <f>_xlfn.XLOOKUP($A416,ALGLIB_SSA_XAUUSD!$J$2:$J$1001,ALGLIB_SSA_XAUUSD!$L$2:$L$1001,"",0)</f>
        <v>M5</v>
      </c>
      <c r="K416">
        <f>_xlfn.XLOOKUP($A416,ALGLIB_SSA_XAUUSD!$J$2:$J$1001,ALGLIB_SSA_XAUUSD!$M$2:$M$1001,"",0)</f>
        <v>4653.93</v>
      </c>
      <c r="L416">
        <f>_xlfn.XLOOKUP($A416,ALGLIB_SSA_XAUUSD!$J$2:$J$1001,ALGLIB_SSA_XAUUSD!$N$2:$N$1001,"",0)</f>
        <v>4655.7560400000002</v>
      </c>
      <c r="M416">
        <f>_xlfn.XLOOKUP($A416,ALGLIB_SSA_XAUUSD!$J$2:$J$1001,ALGLIB_SSA_XAUUSD!$O$2:$O$1001,"",0)</f>
        <v>4656.2264800000003</v>
      </c>
      <c r="N416">
        <f>_xlfn.XLOOKUP($A416,ALGLIB_SSA_XAUUSD!$J$2:$J$1001,ALGLIB_SSA_XAUUSD!$P$2:$P$1001,"",0)</f>
        <v>4657.1056699999999</v>
      </c>
      <c r="O416">
        <f>_xlfn.XLOOKUP($A416,ALGLIB_SSA_XAUUSD!$J$2:$J$1001,ALGLIB_SSA_XAUUSD!$Q$2:$Q$1001,"",0)</f>
        <v>4654.5855000000001</v>
      </c>
      <c r="R416">
        <f t="shared" si="161"/>
        <v>1775518200</v>
      </c>
      <c r="S416" t="str">
        <f t="shared" si="162"/>
        <v>XAUUSD</v>
      </c>
      <c r="T416" t="str">
        <f t="shared" si="162"/>
        <v>M5</v>
      </c>
      <c r="U416">
        <f t="shared" si="162"/>
        <v>4653.93</v>
      </c>
      <c r="V416">
        <f t="shared" si="163"/>
        <v>4649.9115700000002</v>
      </c>
      <c r="W416">
        <f t="shared" si="163"/>
        <v>4652.1674700000003</v>
      </c>
      <c r="X416">
        <f t="shared" si="164"/>
        <v>4655.7560400000002</v>
      </c>
      <c r="Y416">
        <f t="shared" si="164"/>
        <v>4656.2264800000003</v>
      </c>
      <c r="Z416">
        <f t="shared" si="165"/>
        <v>4660.1502500000006</v>
      </c>
      <c r="AA416">
        <f t="shared" si="166"/>
        <v>4657.1056699999999</v>
      </c>
      <c r="AB416">
        <f t="shared" si="167"/>
        <v>4641.2163650000002</v>
      </c>
      <c r="AC416">
        <f t="shared" si="168"/>
        <v>4654.5855000000001</v>
      </c>
      <c r="AF416">
        <f t="shared" si="173"/>
        <v>1775518200</v>
      </c>
      <c r="AG416" t="str">
        <f t="shared" si="174"/>
        <v>XAUUSD</v>
      </c>
      <c r="AH416" t="str">
        <f t="shared" si="175"/>
        <v>M5</v>
      </c>
      <c r="AI416" s="19">
        <f t="shared" si="169"/>
        <v>4653.93</v>
      </c>
      <c r="AJ416" s="19">
        <f t="shared" si="170"/>
        <v>4649.9115700000002</v>
      </c>
      <c r="AK416" s="19">
        <f t="shared" si="171"/>
        <v>4652.1674700000003</v>
      </c>
      <c r="AL416" s="19">
        <f t="shared" si="176"/>
        <v>-2.2559000000001106</v>
      </c>
      <c r="AM416" s="28" t="str">
        <f t="shared" si="172"/>
        <v>Bearish</v>
      </c>
      <c r="AN416" s="28" t="str">
        <f t="shared" si="177"/>
        <v>Bearish</v>
      </c>
      <c r="AO416">
        <f>IF(Z416&lt;&gt;"",Z416,"")</f>
        <v>4660.1502500000006</v>
      </c>
      <c r="AP416">
        <f>IF(AB416&lt;&gt;"",AB416,"")</f>
        <v>4641.2163650000002</v>
      </c>
      <c r="AQ416">
        <f t="shared" si="181"/>
        <v>7</v>
      </c>
      <c r="AR416" s="16">
        <f>IF(SLOPE($AO$398:$AO$409,$AQ$398:$AQ$409)&gt;0,MIN(3,ABS(SLOPE($AO$398:$AO$409,$AQ$398:$AQ$409))),IF(SLOPE($AO$398:$AO$409,$AQ$398:$AQ$409)&lt;-0.5,-0.5,0))</f>
        <v>0</v>
      </c>
      <c r="AS416" s="16">
        <f>IF(SLOPE($AP$398:$AP$409,$AQ$398:$AQ$409)&lt;0,MAX(-3,-ABS(SLOPE($AP$398:$AP$409,$AQ$398:$AQ$409))),IF(SLOPE($AP$398:$AP$409,$AQ$398:$AQ$409)&gt;0.5,0.5,0))</f>
        <v>-0.26512083333332825</v>
      </c>
      <c r="AT416" s="22">
        <f>($AO$410+(AR416*(AQ416-1)))</f>
        <v>4661.13879</v>
      </c>
      <c r="AU416" s="22">
        <f>($AP$410+(AS416*(AQ416-1)))</f>
        <v>4641.732465</v>
      </c>
      <c r="AV416" s="18">
        <f>IF(AR416&gt;0,AT416+AR416,AT416)</f>
        <v>4661.13879</v>
      </c>
      <c r="AW416" s="18">
        <f>IF(AS416&lt;0,AU416+AS416,AU416)</f>
        <v>4641.4673441666664</v>
      </c>
      <c r="AY416">
        <f t="shared" si="182"/>
        <v>0.98853999999937514</v>
      </c>
      <c r="AZ416">
        <f t="shared" si="183"/>
        <v>0.25097916666618403</v>
      </c>
      <c r="BB416" s="19">
        <f t="shared" si="178"/>
        <v>1775518200</v>
      </c>
      <c r="BC416" s="19" t="str">
        <f t="shared" si="179"/>
        <v>XAUUSD</v>
      </c>
      <c r="BD416" s="19" t="str">
        <f t="shared" si="180"/>
        <v>M5</v>
      </c>
      <c r="BE416">
        <f>V416</f>
        <v>4649.9115700000002</v>
      </c>
      <c r="BF416">
        <f>W416</f>
        <v>4652.1674700000003</v>
      </c>
      <c r="BG416">
        <f>X416</f>
        <v>4655.7560400000002</v>
      </c>
      <c r="BH416">
        <f>Y416</f>
        <v>4656.2264800000003</v>
      </c>
      <c r="BI416">
        <f t="shared" si="184"/>
        <v>4661.13879</v>
      </c>
      <c r="BJ416">
        <f t="shared" si="185"/>
        <v>4641.4673441666664</v>
      </c>
    </row>
    <row r="417" spans="1:62" x14ac:dyDescent="0.55000000000000004">
      <c r="A417">
        <f>ALGLIB_SSA_XAUUSD!J417</f>
        <v>1775518500</v>
      </c>
      <c r="B417" t="str">
        <f>_xlfn.XLOOKUP($A417,ALGLIB_SSA_XAUUSD!$A$2:$A$1001,ALGLIB_SSA_XAUUSD!$B$2:$B$1001,"",0)</f>
        <v/>
      </c>
      <c r="C417" t="str">
        <f>_xlfn.XLOOKUP($A417,ALGLIB_SSA_XAUUSD!$A$2:$A$1001,ALGLIB_SSA_XAUUSD!$C$2:$C$1001,"",0)</f>
        <v/>
      </c>
      <c r="D417" s="1">
        <f>D410+(D422-D410)*7/12</f>
        <v>4656.7333333333336</v>
      </c>
      <c r="E417" s="1">
        <f>E410+(E422-E410)*7/12</f>
        <v>4649.6687833333335</v>
      </c>
      <c r="F417" s="1">
        <f>F410+(F422-F410)*7/12</f>
        <v>4651.9612133333339</v>
      </c>
      <c r="G417" s="1">
        <f>G410+(G422-G410)*7/12</f>
        <v>4659.9854933333336</v>
      </c>
      <c r="H417" s="1">
        <f>H410+(H422-H410)*7/12</f>
        <v>4640.8652275000004</v>
      </c>
      <c r="I417" t="str">
        <f>_xlfn.XLOOKUP($A417,ALGLIB_SSA_XAUUSD!$J$2:$J$1001,ALGLIB_SSA_XAUUSD!$K$2:$K$1001,"",0)</f>
        <v>XAUUSD</v>
      </c>
      <c r="J417" t="str">
        <f>_xlfn.XLOOKUP($A417,ALGLIB_SSA_XAUUSD!$J$2:$J$1001,ALGLIB_SSA_XAUUSD!$L$2:$L$1001,"",0)</f>
        <v>M5</v>
      </c>
      <c r="K417">
        <f>_xlfn.XLOOKUP($A417,ALGLIB_SSA_XAUUSD!$J$2:$J$1001,ALGLIB_SSA_XAUUSD!$M$2:$M$1001,"",0)</f>
        <v>4655.13</v>
      </c>
      <c r="L417">
        <f>_xlfn.XLOOKUP($A417,ALGLIB_SSA_XAUUSD!$J$2:$J$1001,ALGLIB_SSA_XAUUSD!$N$2:$N$1001,"",0)</f>
        <v>4655.5821599999999</v>
      </c>
      <c r="M417">
        <f>_xlfn.XLOOKUP($A417,ALGLIB_SSA_XAUUSD!$J$2:$J$1001,ALGLIB_SSA_XAUUSD!$O$2:$O$1001,"",0)</f>
        <v>4655.9043199999996</v>
      </c>
      <c r="N417">
        <f>_xlfn.XLOOKUP($A417,ALGLIB_SSA_XAUUSD!$J$2:$J$1001,ALGLIB_SSA_XAUUSD!$P$2:$P$1001,"",0)</f>
        <v>4656.7937099999999</v>
      </c>
      <c r="O417">
        <f>_xlfn.XLOOKUP($A417,ALGLIB_SSA_XAUUSD!$J$2:$J$1001,ALGLIB_SSA_XAUUSD!$Q$2:$Q$1001,"",0)</f>
        <v>4653.9447899999996</v>
      </c>
      <c r="R417">
        <f t="shared" si="161"/>
        <v>1775518500</v>
      </c>
      <c r="S417" t="str">
        <f t="shared" si="162"/>
        <v>XAUUSD</v>
      </c>
      <c r="T417" t="str">
        <f t="shared" si="162"/>
        <v>M5</v>
      </c>
      <c r="U417">
        <f t="shared" si="162"/>
        <v>4655.13</v>
      </c>
      <c r="V417">
        <f t="shared" si="163"/>
        <v>4649.6687833333335</v>
      </c>
      <c r="W417">
        <f t="shared" si="163"/>
        <v>4651.9612133333339</v>
      </c>
      <c r="X417">
        <f t="shared" si="164"/>
        <v>4655.5821599999999</v>
      </c>
      <c r="Y417">
        <f t="shared" si="164"/>
        <v>4655.9043199999996</v>
      </c>
      <c r="Z417">
        <f t="shared" si="165"/>
        <v>4659.9854933333336</v>
      </c>
      <c r="AA417">
        <f t="shared" si="166"/>
        <v>4656.7937099999999</v>
      </c>
      <c r="AB417">
        <f t="shared" si="167"/>
        <v>4640.8652275000004</v>
      </c>
      <c r="AC417">
        <f t="shared" si="168"/>
        <v>4653.9447899999996</v>
      </c>
      <c r="AF417">
        <f t="shared" si="173"/>
        <v>1775518500</v>
      </c>
      <c r="AG417" t="str">
        <f t="shared" si="174"/>
        <v>XAUUSD</v>
      </c>
      <c r="AH417" t="str">
        <f t="shared" si="175"/>
        <v>M5</v>
      </c>
      <c r="AI417" s="19">
        <f t="shared" si="169"/>
        <v>4655.13</v>
      </c>
      <c r="AJ417" s="19">
        <f t="shared" si="170"/>
        <v>4649.6687833333335</v>
      </c>
      <c r="AK417" s="19">
        <f t="shared" si="171"/>
        <v>4651.9612133333339</v>
      </c>
      <c r="AL417" s="19">
        <f t="shared" si="176"/>
        <v>-2.2924300000004223</v>
      </c>
      <c r="AM417" s="28" t="str">
        <f t="shared" si="172"/>
        <v>Bearish</v>
      </c>
      <c r="AN417" s="28" t="str">
        <f t="shared" si="177"/>
        <v>Bearish</v>
      </c>
      <c r="AO417">
        <f>IF(Z417&lt;&gt;"",Z417,"")</f>
        <v>4659.9854933333336</v>
      </c>
      <c r="AP417">
        <f>IF(AB417&lt;&gt;"",AB417,"")</f>
        <v>4640.8652275000004</v>
      </c>
      <c r="AQ417">
        <f t="shared" si="181"/>
        <v>8</v>
      </c>
      <c r="AR417" s="16">
        <f>IF(SLOPE($AO$398:$AO$409,$AQ$398:$AQ$409)&gt;0,MIN(3,ABS(SLOPE($AO$398:$AO$409,$AQ$398:$AQ$409))),IF(SLOPE($AO$398:$AO$409,$AQ$398:$AQ$409)&lt;-0.5,-0.5,0))</f>
        <v>0</v>
      </c>
      <c r="AS417" s="16">
        <f>IF(SLOPE($AP$398:$AP$409,$AQ$398:$AQ$409)&lt;0,MAX(-3,-ABS(SLOPE($AP$398:$AP$409,$AQ$398:$AQ$409))),IF(SLOPE($AP$398:$AP$409,$AQ$398:$AQ$409)&gt;0.5,0.5,0))</f>
        <v>-0.26512083333332825</v>
      </c>
      <c r="AT417" s="22">
        <f>($AO$410+(AR417*(AQ417-1)))</f>
        <v>4661.13879</v>
      </c>
      <c r="AU417" s="22">
        <f>($AP$410+(AS417*(AQ417-1)))</f>
        <v>4641.4673441666664</v>
      </c>
      <c r="AV417" s="18">
        <f>IF(AR417&gt;0,AT417+AR417,AT417)</f>
        <v>4661.13879</v>
      </c>
      <c r="AW417" s="18">
        <f>IF(AS417&lt;0,AU417+AS417,AU417)</f>
        <v>4641.2022233333328</v>
      </c>
      <c r="AY417">
        <f t="shared" si="182"/>
        <v>1.1532966666663924</v>
      </c>
      <c r="AZ417">
        <f t="shared" si="183"/>
        <v>0.3369958333323666</v>
      </c>
      <c r="BB417" s="19">
        <f t="shared" si="178"/>
        <v>1775518500</v>
      </c>
      <c r="BC417" s="19" t="str">
        <f t="shared" si="179"/>
        <v>XAUUSD</v>
      </c>
      <c r="BD417" s="19" t="str">
        <f t="shared" si="180"/>
        <v>M5</v>
      </c>
      <c r="BE417">
        <f>V417</f>
        <v>4649.6687833333335</v>
      </c>
      <c r="BF417">
        <f>W417</f>
        <v>4651.9612133333339</v>
      </c>
      <c r="BG417">
        <f>X417</f>
        <v>4655.5821599999999</v>
      </c>
      <c r="BH417">
        <f>Y417</f>
        <v>4655.9043199999996</v>
      </c>
      <c r="BI417">
        <f t="shared" si="184"/>
        <v>4661.13879</v>
      </c>
      <c r="BJ417">
        <f t="shared" si="185"/>
        <v>4641.2022233333328</v>
      </c>
    </row>
    <row r="418" spans="1:62" x14ac:dyDescent="0.55000000000000004">
      <c r="A418">
        <f>ALGLIB_SSA_XAUUSD!J418</f>
        <v>1775518800</v>
      </c>
      <c r="B418" t="str">
        <f>_xlfn.XLOOKUP($A418,ALGLIB_SSA_XAUUSD!$A$2:$A$1001,ALGLIB_SSA_XAUUSD!$B$2:$B$1001,"",0)</f>
        <v/>
      </c>
      <c r="C418" t="str">
        <f>_xlfn.XLOOKUP($A418,ALGLIB_SSA_XAUUSD!$A$2:$A$1001,ALGLIB_SSA_XAUUSD!$C$2:$C$1001,"",0)</f>
        <v/>
      </c>
      <c r="D418" s="1">
        <f>D410+(D422-D410)*8/12</f>
        <v>4656.4266666666663</v>
      </c>
      <c r="E418" s="1">
        <f>E410+(E422-E410)*8/12</f>
        <v>4649.4259966666668</v>
      </c>
      <c r="F418" s="1">
        <f>F410+(F422-F410)*8/12</f>
        <v>4651.7549566666667</v>
      </c>
      <c r="G418" s="1">
        <f>G410+(G422-G410)*8/12</f>
        <v>4659.8207366666666</v>
      </c>
      <c r="H418" s="1">
        <f>H410+(H422-H410)*8/12</f>
        <v>4640.5140900000006</v>
      </c>
      <c r="I418" t="str">
        <f>_xlfn.XLOOKUP($A418,ALGLIB_SSA_XAUUSD!$J$2:$J$1001,ALGLIB_SSA_XAUUSD!$K$2:$K$1001,"",0)</f>
        <v>XAUUSD</v>
      </c>
      <c r="J418" t="str">
        <f>_xlfn.XLOOKUP($A418,ALGLIB_SSA_XAUUSD!$J$2:$J$1001,ALGLIB_SSA_XAUUSD!$L$2:$L$1001,"",0)</f>
        <v>M5</v>
      </c>
      <c r="K418">
        <f>_xlfn.XLOOKUP($A418,ALGLIB_SSA_XAUUSD!$J$2:$J$1001,ALGLIB_SSA_XAUUSD!$M$2:$M$1001,"",0)</f>
        <v>4655.38</v>
      </c>
      <c r="L418">
        <f>_xlfn.XLOOKUP($A418,ALGLIB_SSA_XAUUSD!$J$2:$J$1001,ALGLIB_SSA_XAUUSD!$N$2:$N$1001,"",0)</f>
        <v>4655.57521</v>
      </c>
      <c r="M418">
        <f>_xlfn.XLOOKUP($A418,ALGLIB_SSA_XAUUSD!$J$2:$J$1001,ALGLIB_SSA_XAUUSD!$O$2:$O$1001,"",0)</f>
        <v>4655.7397600000004</v>
      </c>
      <c r="N418">
        <f>_xlfn.XLOOKUP($A418,ALGLIB_SSA_XAUUSD!$J$2:$J$1001,ALGLIB_SSA_XAUUSD!$P$2:$P$1001,"",0)</f>
        <v>4656.7661699999999</v>
      </c>
      <c r="O418">
        <f>_xlfn.XLOOKUP($A418,ALGLIB_SSA_XAUUSD!$J$2:$J$1001,ALGLIB_SSA_XAUUSD!$Q$2:$Q$1001,"",0)</f>
        <v>4653.3311700000004</v>
      </c>
      <c r="R418">
        <f t="shared" si="161"/>
        <v>1775518800</v>
      </c>
      <c r="S418" t="str">
        <f t="shared" si="162"/>
        <v>XAUUSD</v>
      </c>
      <c r="T418" t="str">
        <f t="shared" si="162"/>
        <v>M5</v>
      </c>
      <c r="U418">
        <f t="shared" si="162"/>
        <v>4655.38</v>
      </c>
      <c r="V418">
        <f t="shared" si="163"/>
        <v>4649.4259966666668</v>
      </c>
      <c r="W418">
        <f t="shared" si="163"/>
        <v>4651.7549566666667</v>
      </c>
      <c r="X418">
        <f t="shared" si="164"/>
        <v>4655.57521</v>
      </c>
      <c r="Y418">
        <f t="shared" si="164"/>
        <v>4655.7397600000004</v>
      </c>
      <c r="Z418">
        <f t="shared" si="165"/>
        <v>4659.8207366666666</v>
      </c>
      <c r="AA418">
        <f t="shared" si="166"/>
        <v>4656.7661699999999</v>
      </c>
      <c r="AB418">
        <f t="shared" si="167"/>
        <v>4640.5140900000006</v>
      </c>
      <c r="AC418">
        <f t="shared" si="168"/>
        <v>4653.3311700000004</v>
      </c>
      <c r="AF418">
        <f t="shared" si="173"/>
        <v>1775518800</v>
      </c>
      <c r="AG418" t="str">
        <f t="shared" si="174"/>
        <v>XAUUSD</v>
      </c>
      <c r="AH418" t="str">
        <f t="shared" si="175"/>
        <v>M5</v>
      </c>
      <c r="AI418" s="19">
        <f t="shared" si="169"/>
        <v>4655.38</v>
      </c>
      <c r="AJ418" s="19">
        <f t="shared" si="170"/>
        <v>4649.4259966666668</v>
      </c>
      <c r="AK418" s="19">
        <f t="shared" si="171"/>
        <v>4651.7549566666667</v>
      </c>
      <c r="AL418" s="19">
        <f t="shared" si="176"/>
        <v>-2.3289599999998245</v>
      </c>
      <c r="AM418" s="28" t="str">
        <f t="shared" si="172"/>
        <v>Bearish</v>
      </c>
      <c r="AN418" s="28" t="str">
        <f t="shared" si="177"/>
        <v>Bearish</v>
      </c>
      <c r="AO418">
        <f>IF(Z418&lt;&gt;"",Z418,"")</f>
        <v>4659.8207366666666</v>
      </c>
      <c r="AP418">
        <f>IF(AB418&lt;&gt;"",AB418,"")</f>
        <v>4640.5140900000006</v>
      </c>
      <c r="AQ418">
        <f t="shared" si="181"/>
        <v>9</v>
      </c>
      <c r="AR418" s="16">
        <f>IF(SLOPE($AO$398:$AO$409,$AQ$398:$AQ$409)&gt;0,MIN(3,ABS(SLOPE($AO$398:$AO$409,$AQ$398:$AQ$409))),IF(SLOPE($AO$398:$AO$409,$AQ$398:$AQ$409)&lt;-0.5,-0.5,0))</f>
        <v>0</v>
      </c>
      <c r="AS418" s="16">
        <f>IF(SLOPE($AP$398:$AP$409,$AQ$398:$AQ$409)&lt;0,MAX(-3,-ABS(SLOPE($AP$398:$AP$409,$AQ$398:$AQ$409))),IF(SLOPE($AP$398:$AP$409,$AQ$398:$AQ$409)&gt;0.5,0.5,0))</f>
        <v>-0.26512083333332825</v>
      </c>
      <c r="AT418" s="22">
        <f>($AO$410+(AR418*(AQ418-1)))</f>
        <v>4661.13879</v>
      </c>
      <c r="AU418" s="22">
        <f>($AP$410+(AS418*(AQ418-1)))</f>
        <v>4641.2022233333337</v>
      </c>
      <c r="AV418" s="18">
        <f>IF(AR418&gt;0,AT418+AR418,AT418)</f>
        <v>4661.13879</v>
      </c>
      <c r="AW418" s="18">
        <f>IF(AS418&lt;0,AU418+AS418,AU418)</f>
        <v>4640.9371025</v>
      </c>
      <c r="AY418">
        <f t="shared" si="182"/>
        <v>1.3180533333334097</v>
      </c>
      <c r="AZ418">
        <f t="shared" si="183"/>
        <v>0.42301249999945867</v>
      </c>
      <c r="BB418" s="19">
        <f t="shared" si="178"/>
        <v>1775518800</v>
      </c>
      <c r="BC418" s="19" t="str">
        <f t="shared" si="179"/>
        <v>XAUUSD</v>
      </c>
      <c r="BD418" s="19" t="str">
        <f t="shared" si="180"/>
        <v>M5</v>
      </c>
      <c r="BE418">
        <f>V418</f>
        <v>4649.4259966666668</v>
      </c>
      <c r="BF418">
        <f>W418</f>
        <v>4651.7549566666667</v>
      </c>
      <c r="BG418">
        <f>X418</f>
        <v>4655.57521</v>
      </c>
      <c r="BH418">
        <f>Y418</f>
        <v>4655.7397600000004</v>
      </c>
      <c r="BI418">
        <f t="shared" si="184"/>
        <v>4661.13879</v>
      </c>
      <c r="BJ418">
        <f t="shared" si="185"/>
        <v>4640.9371025</v>
      </c>
    </row>
    <row r="419" spans="1:62" x14ac:dyDescent="0.55000000000000004">
      <c r="A419">
        <f>ALGLIB_SSA_XAUUSD!J419</f>
        <v>1775519100</v>
      </c>
      <c r="B419" t="str">
        <f>_xlfn.XLOOKUP($A419,ALGLIB_SSA_XAUUSD!$A$2:$A$1001,ALGLIB_SSA_XAUUSD!$B$2:$B$1001,"",0)</f>
        <v/>
      </c>
      <c r="C419" t="str">
        <f>_xlfn.XLOOKUP($A419,ALGLIB_SSA_XAUUSD!$A$2:$A$1001,ALGLIB_SSA_XAUUSD!$C$2:$C$1001,"",0)</f>
        <v/>
      </c>
      <c r="D419" s="1">
        <f>D410+(D422-D410)*9/12</f>
        <v>4656.12</v>
      </c>
      <c r="E419" s="1">
        <f>E410+(E422-E410)*9/12</f>
        <v>4649.1832100000001</v>
      </c>
      <c r="F419" s="1">
        <f>F410+(F422-F410)*9/12</f>
        <v>4651.5487000000003</v>
      </c>
      <c r="G419" s="1">
        <f>G410+(G422-G410)*9/12</f>
        <v>4659.6559800000005</v>
      </c>
      <c r="H419" s="1">
        <f>H410+(H422-H410)*9/12</f>
        <v>4640.1629525000008</v>
      </c>
      <c r="I419" t="str">
        <f>_xlfn.XLOOKUP($A419,ALGLIB_SSA_XAUUSD!$J$2:$J$1001,ALGLIB_SSA_XAUUSD!$K$2:$K$1001,"",0)</f>
        <v>XAUUSD</v>
      </c>
      <c r="J419" t="str">
        <f>_xlfn.XLOOKUP($A419,ALGLIB_SSA_XAUUSD!$J$2:$J$1001,ALGLIB_SSA_XAUUSD!$L$2:$L$1001,"",0)</f>
        <v>M5</v>
      </c>
      <c r="K419">
        <f>_xlfn.XLOOKUP($A419,ALGLIB_SSA_XAUUSD!$J$2:$J$1001,ALGLIB_SSA_XAUUSD!$M$2:$M$1001,"",0)</f>
        <v>4656.54</v>
      </c>
      <c r="L419">
        <f>_xlfn.XLOOKUP($A419,ALGLIB_SSA_XAUUSD!$J$2:$J$1001,ALGLIB_SSA_XAUUSD!$N$2:$N$1001,"",0)</f>
        <v>4655.7082499999997</v>
      </c>
      <c r="M419">
        <f>_xlfn.XLOOKUP($A419,ALGLIB_SSA_XAUUSD!$J$2:$J$1001,ALGLIB_SSA_XAUUSD!$O$2:$O$1001,"",0)</f>
        <v>4655.7240099999999</v>
      </c>
      <c r="N419">
        <f>_xlfn.XLOOKUP($A419,ALGLIB_SSA_XAUUSD!$J$2:$J$1001,ALGLIB_SSA_XAUUSD!$P$2:$P$1001,"",0)</f>
        <v>4656.9847200000004</v>
      </c>
      <c r="O419">
        <f>_xlfn.XLOOKUP($A419,ALGLIB_SSA_XAUUSD!$J$2:$J$1001,ALGLIB_SSA_XAUUSD!$Q$2:$Q$1001,"",0)</f>
        <v>4652.7690000000002</v>
      </c>
      <c r="R419">
        <f t="shared" si="161"/>
        <v>1775519100</v>
      </c>
      <c r="S419" t="str">
        <f t="shared" si="162"/>
        <v>XAUUSD</v>
      </c>
      <c r="T419" t="str">
        <f t="shared" si="162"/>
        <v>M5</v>
      </c>
      <c r="U419">
        <f t="shared" si="162"/>
        <v>4656.54</v>
      </c>
      <c r="V419">
        <f t="shared" si="163"/>
        <v>4649.1832100000001</v>
      </c>
      <c r="W419">
        <f t="shared" si="163"/>
        <v>4651.5487000000003</v>
      </c>
      <c r="X419">
        <f t="shared" si="164"/>
        <v>4655.7082499999997</v>
      </c>
      <c r="Y419">
        <f t="shared" si="164"/>
        <v>4655.7240099999999</v>
      </c>
      <c r="Z419">
        <f t="shared" si="165"/>
        <v>4659.6559800000005</v>
      </c>
      <c r="AA419">
        <f t="shared" si="166"/>
        <v>4656.9847200000004</v>
      </c>
      <c r="AB419">
        <f t="shared" si="167"/>
        <v>4640.1629525000008</v>
      </c>
      <c r="AC419">
        <f t="shared" si="168"/>
        <v>4652.7690000000002</v>
      </c>
      <c r="AF419">
        <f t="shared" si="173"/>
        <v>1775519100</v>
      </c>
      <c r="AG419" t="str">
        <f t="shared" si="174"/>
        <v>XAUUSD</v>
      </c>
      <c r="AH419" t="str">
        <f t="shared" si="175"/>
        <v>M5</v>
      </c>
      <c r="AI419" s="19">
        <f t="shared" si="169"/>
        <v>4656.54</v>
      </c>
      <c r="AJ419" s="19">
        <f t="shared" si="170"/>
        <v>4649.1832100000001</v>
      </c>
      <c r="AK419" s="19">
        <f t="shared" si="171"/>
        <v>4651.5487000000003</v>
      </c>
      <c r="AL419" s="19">
        <f t="shared" si="176"/>
        <v>-2.3654900000001362</v>
      </c>
      <c r="AM419" s="28" t="str">
        <f t="shared" si="172"/>
        <v>Bearish</v>
      </c>
      <c r="AN419" s="28" t="str">
        <f t="shared" si="177"/>
        <v>Bearish</v>
      </c>
      <c r="AO419">
        <f>IF(Z419&lt;&gt;"",Z419,"")</f>
        <v>4659.6559800000005</v>
      </c>
      <c r="AP419">
        <f>IF(AB419&lt;&gt;"",AB419,"")</f>
        <v>4640.1629525000008</v>
      </c>
      <c r="AQ419">
        <f t="shared" si="181"/>
        <v>10</v>
      </c>
      <c r="AR419" s="16">
        <f>IF(SLOPE($AO$398:$AO$409,$AQ$398:$AQ$409)&gt;0,MIN(3,ABS(SLOPE($AO$398:$AO$409,$AQ$398:$AQ$409))),IF(SLOPE($AO$398:$AO$409,$AQ$398:$AQ$409)&lt;-0.5,-0.5,0))</f>
        <v>0</v>
      </c>
      <c r="AS419" s="16">
        <f>IF(SLOPE($AP$398:$AP$409,$AQ$398:$AQ$409)&lt;0,MAX(-3,-ABS(SLOPE($AP$398:$AP$409,$AQ$398:$AQ$409))),IF(SLOPE($AP$398:$AP$409,$AQ$398:$AQ$409)&gt;0.5,0.5,0))</f>
        <v>-0.26512083333332825</v>
      </c>
      <c r="AT419" s="22">
        <f>($AO$410+(AR419*(AQ419-1)))</f>
        <v>4661.13879</v>
      </c>
      <c r="AU419" s="22">
        <f>($AP$410+(AS419*(AQ419-1)))</f>
        <v>4640.9371025</v>
      </c>
      <c r="AV419" s="18">
        <f>IF(AR419&gt;0,AT419+AR419,AT419)</f>
        <v>4661.13879</v>
      </c>
      <c r="AW419" s="18">
        <f>IF(AS419&lt;0,AU419+AS419,AU419)</f>
        <v>4640.6719816666664</v>
      </c>
      <c r="AY419">
        <f t="shared" si="182"/>
        <v>1.4828099999995175</v>
      </c>
      <c r="AZ419">
        <f t="shared" si="183"/>
        <v>0.50902916666564124</v>
      </c>
      <c r="BB419" s="19">
        <f t="shared" si="178"/>
        <v>1775519100</v>
      </c>
      <c r="BC419" s="19" t="str">
        <f t="shared" si="179"/>
        <v>XAUUSD</v>
      </c>
      <c r="BD419" s="19" t="str">
        <f t="shared" si="180"/>
        <v>M5</v>
      </c>
      <c r="BE419">
        <f>V419</f>
        <v>4649.1832100000001</v>
      </c>
      <c r="BF419">
        <f>W419</f>
        <v>4651.5487000000003</v>
      </c>
      <c r="BG419">
        <f>X419</f>
        <v>4655.7082499999997</v>
      </c>
      <c r="BH419">
        <f>Y419</f>
        <v>4655.7240099999999</v>
      </c>
      <c r="BI419">
        <f t="shared" si="184"/>
        <v>4661.13879</v>
      </c>
      <c r="BJ419">
        <f t="shared" si="185"/>
        <v>4640.6719816666664</v>
      </c>
    </row>
    <row r="420" spans="1:62" x14ac:dyDescent="0.55000000000000004">
      <c r="A420">
        <f>ALGLIB_SSA_XAUUSD!J420</f>
        <v>1775519400</v>
      </c>
      <c r="B420" t="str">
        <f>_xlfn.XLOOKUP($A420,ALGLIB_SSA_XAUUSD!$A$2:$A$1001,ALGLIB_SSA_XAUUSD!$B$2:$B$1001,"",0)</f>
        <v/>
      </c>
      <c r="C420" t="str">
        <f>_xlfn.XLOOKUP($A420,ALGLIB_SSA_XAUUSD!$A$2:$A$1001,ALGLIB_SSA_XAUUSD!$C$2:$C$1001,"",0)</f>
        <v/>
      </c>
      <c r="D420" s="1">
        <f>D410+(D422-D410)*10/12</f>
        <v>4655.8133333333335</v>
      </c>
      <c r="E420" s="1">
        <f>E410+(E422-E410)*10/12</f>
        <v>4648.9404233333335</v>
      </c>
      <c r="F420" s="1">
        <f>F410+(F422-F410)*10/12</f>
        <v>4651.3424433333339</v>
      </c>
      <c r="G420" s="1">
        <f>G410+(G422-G410)*10/12</f>
        <v>4659.4912233333334</v>
      </c>
      <c r="H420" s="1">
        <f>H410+(H422-H410)*10/12</f>
        <v>4639.811815</v>
      </c>
      <c r="I420" t="str">
        <f>_xlfn.XLOOKUP($A420,ALGLIB_SSA_XAUUSD!$J$2:$J$1001,ALGLIB_SSA_XAUUSD!$K$2:$K$1001,"",0)</f>
        <v>XAUUSD</v>
      </c>
      <c r="J420" t="str">
        <f>_xlfn.XLOOKUP($A420,ALGLIB_SSA_XAUUSD!$J$2:$J$1001,ALGLIB_SSA_XAUUSD!$L$2:$L$1001,"",0)</f>
        <v>M5</v>
      </c>
      <c r="K420">
        <f>_xlfn.XLOOKUP($A420,ALGLIB_SSA_XAUUSD!$J$2:$J$1001,ALGLIB_SSA_XAUUSD!$M$2:$M$1001,"",0)</f>
        <v>4659.8</v>
      </c>
      <c r="L420">
        <f>_xlfn.XLOOKUP($A420,ALGLIB_SSA_XAUUSD!$J$2:$J$1001,ALGLIB_SSA_XAUUSD!$N$2:$N$1001,"",0)</f>
        <v>4655.9291800000001</v>
      </c>
      <c r="M420">
        <f>_xlfn.XLOOKUP($A420,ALGLIB_SSA_XAUUSD!$J$2:$J$1001,ALGLIB_SSA_XAUUSD!$O$2:$O$1001,"",0)</f>
        <v>4655.8265899999997</v>
      </c>
      <c r="N420">
        <f>_xlfn.XLOOKUP($A420,ALGLIB_SSA_XAUUSD!$J$2:$J$1001,ALGLIB_SSA_XAUUSD!$P$2:$P$1001,"",0)</f>
        <v>4657.3849499999997</v>
      </c>
      <c r="O420">
        <f>_xlfn.XLOOKUP($A420,ALGLIB_SSA_XAUUSD!$J$2:$J$1001,ALGLIB_SSA_XAUUSD!$Q$2:$Q$1001,"",0)</f>
        <v>4652.31113</v>
      </c>
      <c r="R420">
        <f t="shared" si="161"/>
        <v>1775519400</v>
      </c>
      <c r="S420" t="str">
        <f t="shared" si="162"/>
        <v>XAUUSD</v>
      </c>
      <c r="T420" t="str">
        <f t="shared" si="162"/>
        <v>M5</v>
      </c>
      <c r="U420">
        <f t="shared" si="162"/>
        <v>4659.8</v>
      </c>
      <c r="V420">
        <f t="shared" si="163"/>
        <v>4648.9404233333335</v>
      </c>
      <c r="W420">
        <f t="shared" si="163"/>
        <v>4651.3424433333339</v>
      </c>
      <c r="X420">
        <f t="shared" si="164"/>
        <v>4655.9291800000001</v>
      </c>
      <c r="Y420">
        <f t="shared" si="164"/>
        <v>4655.8265899999997</v>
      </c>
      <c r="Z420">
        <f t="shared" si="165"/>
        <v>4659.4912233333334</v>
      </c>
      <c r="AA420">
        <f t="shared" si="166"/>
        <v>4657.3849499999997</v>
      </c>
      <c r="AB420">
        <f t="shared" si="167"/>
        <v>4639.811815</v>
      </c>
      <c r="AC420">
        <f t="shared" si="168"/>
        <v>4652.31113</v>
      </c>
      <c r="AF420">
        <f t="shared" si="173"/>
        <v>1775519400</v>
      </c>
      <c r="AG420" t="str">
        <f t="shared" si="174"/>
        <v>XAUUSD</v>
      </c>
      <c r="AH420" t="str">
        <f t="shared" si="175"/>
        <v>M5</v>
      </c>
      <c r="AI420" s="19">
        <f t="shared" si="169"/>
        <v>4659.8</v>
      </c>
      <c r="AJ420" s="19">
        <f t="shared" si="170"/>
        <v>4648.9404233333335</v>
      </c>
      <c r="AK420" s="19">
        <f t="shared" si="171"/>
        <v>4651.3424433333339</v>
      </c>
      <c r="AL420" s="19">
        <f t="shared" si="176"/>
        <v>-2.4020200000004479</v>
      </c>
      <c r="AM420" s="28" t="str">
        <f t="shared" si="172"/>
        <v>Bearish</v>
      </c>
      <c r="AN420" s="28" t="str">
        <f t="shared" si="177"/>
        <v>Bearish</v>
      </c>
      <c r="AO420">
        <f>IF(Z420&lt;&gt;"",Z420,"")</f>
        <v>4659.4912233333334</v>
      </c>
      <c r="AP420">
        <f>IF(AB420&lt;&gt;"",AB420,"")</f>
        <v>4639.811815</v>
      </c>
      <c r="AQ420">
        <f t="shared" si="181"/>
        <v>11</v>
      </c>
      <c r="AR420" s="16">
        <f>IF(SLOPE($AO$398:$AO$409,$AQ$398:$AQ$409)&gt;0,MIN(3,ABS(SLOPE($AO$398:$AO$409,$AQ$398:$AQ$409))),IF(SLOPE($AO$398:$AO$409,$AQ$398:$AQ$409)&lt;-0.5,-0.5,0))</f>
        <v>0</v>
      </c>
      <c r="AS420" s="16">
        <f>IF(SLOPE($AP$398:$AP$409,$AQ$398:$AQ$409)&lt;0,MAX(-3,-ABS(SLOPE($AP$398:$AP$409,$AQ$398:$AQ$409))),IF(SLOPE($AP$398:$AP$409,$AQ$398:$AQ$409)&gt;0.5,0.5,0))</f>
        <v>-0.26512083333332825</v>
      </c>
      <c r="AT420" s="22">
        <f>($AO$410+(AR420*(AQ420-1)))</f>
        <v>4661.13879</v>
      </c>
      <c r="AU420" s="22">
        <f>($AP$410+(AS420*(AQ420-1)))</f>
        <v>4640.6719816666664</v>
      </c>
      <c r="AV420" s="18">
        <f>IF(AR420&gt;0,AT420+AR420,AT420)</f>
        <v>4661.13879</v>
      </c>
      <c r="AW420" s="18">
        <f>IF(AS420&lt;0,AU420+AS420,AU420)</f>
        <v>4640.4068608333328</v>
      </c>
      <c r="AY420">
        <f t="shared" si="182"/>
        <v>1.6475666666665347</v>
      </c>
      <c r="AZ420">
        <f t="shared" si="183"/>
        <v>0.59504583333273331</v>
      </c>
      <c r="BB420" s="19">
        <f t="shared" si="178"/>
        <v>1775519400</v>
      </c>
      <c r="BC420" s="19" t="str">
        <f t="shared" si="179"/>
        <v>XAUUSD</v>
      </c>
      <c r="BD420" s="19" t="str">
        <f t="shared" si="180"/>
        <v>M5</v>
      </c>
      <c r="BE420">
        <f>V420</f>
        <v>4648.9404233333335</v>
      </c>
      <c r="BF420">
        <f>W420</f>
        <v>4651.3424433333339</v>
      </c>
      <c r="BG420">
        <f>X420</f>
        <v>4655.9291800000001</v>
      </c>
      <c r="BH420">
        <f>Y420</f>
        <v>4655.8265899999997</v>
      </c>
      <c r="BI420">
        <f t="shared" si="184"/>
        <v>4661.13879</v>
      </c>
      <c r="BJ420">
        <f t="shared" si="185"/>
        <v>4640.4068608333328</v>
      </c>
    </row>
    <row r="421" spans="1:62" x14ac:dyDescent="0.55000000000000004">
      <c r="A421">
        <f>ALGLIB_SSA_XAUUSD!J421</f>
        <v>1775519700</v>
      </c>
      <c r="B421" t="str">
        <f>_xlfn.XLOOKUP($A421,ALGLIB_SSA_XAUUSD!$A$2:$A$1001,ALGLIB_SSA_XAUUSD!$B$2:$B$1001,"",0)</f>
        <v/>
      </c>
      <c r="C421" t="str">
        <f>_xlfn.XLOOKUP($A421,ALGLIB_SSA_XAUUSD!$A$2:$A$1001,ALGLIB_SSA_XAUUSD!$C$2:$C$1001,"",0)</f>
        <v/>
      </c>
      <c r="D421" s="1">
        <f>D410+(D422-D410)*11/12</f>
        <v>4655.5066666666662</v>
      </c>
      <c r="E421" s="1">
        <f>E410+(E422-E410)*11/12</f>
        <v>4648.6976366666668</v>
      </c>
      <c r="F421" s="1">
        <f>F410+(F422-F410)*11/12</f>
        <v>4651.1361866666666</v>
      </c>
      <c r="G421" s="1">
        <f>G410+(G422-G410)*11/12</f>
        <v>4659.3264666666673</v>
      </c>
      <c r="H421" s="1">
        <f>H410+(H422-H410)*11/12</f>
        <v>4639.4606775000002</v>
      </c>
      <c r="I421" t="str">
        <f>_xlfn.XLOOKUP($A421,ALGLIB_SSA_XAUUSD!$J$2:$J$1001,ALGLIB_SSA_XAUUSD!$K$2:$K$1001,"",0)</f>
        <v>XAUUSD</v>
      </c>
      <c r="J421" t="str">
        <f>_xlfn.XLOOKUP($A421,ALGLIB_SSA_XAUUSD!$J$2:$J$1001,ALGLIB_SSA_XAUUSD!$L$2:$L$1001,"",0)</f>
        <v>M5</v>
      </c>
      <c r="K421">
        <f>_xlfn.XLOOKUP($A421,ALGLIB_SSA_XAUUSD!$J$2:$J$1001,ALGLIB_SSA_XAUUSD!$M$2:$M$1001,"",0)</f>
        <v>4658.88</v>
      </c>
      <c r="L421">
        <f>_xlfn.XLOOKUP($A421,ALGLIB_SSA_XAUUSD!$J$2:$J$1001,ALGLIB_SSA_XAUUSD!$N$2:$N$1001,"",0)</f>
        <v>4656.1626999999999</v>
      </c>
      <c r="M421">
        <f>_xlfn.XLOOKUP($A421,ALGLIB_SSA_XAUUSD!$J$2:$J$1001,ALGLIB_SSA_XAUUSD!$O$2:$O$1001,"",0)</f>
        <v>4655.9946499999996</v>
      </c>
      <c r="N421">
        <f>_xlfn.XLOOKUP($A421,ALGLIB_SSA_XAUUSD!$J$2:$J$1001,ALGLIB_SSA_XAUUSD!$P$2:$P$1001,"",0)</f>
        <v>4657.8641600000001</v>
      </c>
      <c r="O421">
        <f>_xlfn.XLOOKUP($A421,ALGLIB_SSA_XAUUSD!$J$2:$J$1001,ALGLIB_SSA_XAUUSD!$Q$2:$Q$1001,"",0)</f>
        <v>4652.0821599999999</v>
      </c>
      <c r="R421">
        <f t="shared" si="161"/>
        <v>1775519700</v>
      </c>
      <c r="S421" t="str">
        <f t="shared" si="162"/>
        <v>XAUUSD</v>
      </c>
      <c r="T421" t="str">
        <f t="shared" si="162"/>
        <v>M5</v>
      </c>
      <c r="U421">
        <f t="shared" si="162"/>
        <v>4658.88</v>
      </c>
      <c r="V421">
        <f t="shared" si="163"/>
        <v>4648.6976366666668</v>
      </c>
      <c r="W421">
        <f t="shared" si="163"/>
        <v>4651.1361866666666</v>
      </c>
      <c r="X421">
        <f t="shared" si="164"/>
        <v>4656.1626999999999</v>
      </c>
      <c r="Y421">
        <f t="shared" si="164"/>
        <v>4655.9946499999996</v>
      </c>
      <c r="Z421">
        <f t="shared" si="165"/>
        <v>4659.3264666666673</v>
      </c>
      <c r="AA421">
        <f t="shared" si="166"/>
        <v>4657.8641600000001</v>
      </c>
      <c r="AB421">
        <f t="shared" si="167"/>
        <v>4639.4606775000002</v>
      </c>
      <c r="AC421">
        <f t="shared" si="168"/>
        <v>4652.0821599999999</v>
      </c>
      <c r="AF421">
        <f t="shared" si="173"/>
        <v>1775519700</v>
      </c>
      <c r="AG421" t="str">
        <f t="shared" si="174"/>
        <v>XAUUSD</v>
      </c>
      <c r="AH421" t="str">
        <f t="shared" si="175"/>
        <v>M5</v>
      </c>
      <c r="AI421" s="19">
        <f t="shared" si="169"/>
        <v>4658.88</v>
      </c>
      <c r="AJ421" s="19">
        <f t="shared" si="170"/>
        <v>4648.6976366666668</v>
      </c>
      <c r="AK421" s="19">
        <f t="shared" si="171"/>
        <v>4651.1361866666666</v>
      </c>
      <c r="AL421" s="19">
        <f t="shared" si="176"/>
        <v>-2.4385499999998501</v>
      </c>
      <c r="AM421" s="28" t="str">
        <f t="shared" si="172"/>
        <v>Bearish</v>
      </c>
      <c r="AN421" s="28" t="str">
        <f t="shared" si="177"/>
        <v>Bearish</v>
      </c>
      <c r="AO421">
        <f>IF(Z421&lt;&gt;"",Z421,"")</f>
        <v>4659.3264666666673</v>
      </c>
      <c r="AP421">
        <f>IF(AB421&lt;&gt;"",AB421,"")</f>
        <v>4639.4606775000002</v>
      </c>
      <c r="AQ421">
        <f t="shared" si="181"/>
        <v>12</v>
      </c>
      <c r="AR421" s="16">
        <f>IF(SLOPE($AO$398:$AO$409,$AQ$398:$AQ$409)&gt;0,MIN(3,ABS(SLOPE($AO$398:$AO$409,$AQ$398:$AQ$409))),IF(SLOPE($AO$398:$AO$409,$AQ$398:$AQ$409)&lt;-0.5,-0.5,0))</f>
        <v>0</v>
      </c>
      <c r="AS421" s="16">
        <f>IF(SLOPE($AP$398:$AP$409,$AQ$398:$AQ$409)&lt;0,MAX(-3,-ABS(SLOPE($AP$398:$AP$409,$AQ$398:$AQ$409))),IF(SLOPE($AP$398:$AP$409,$AQ$398:$AQ$409)&gt;0.5,0.5,0))</f>
        <v>-0.26512083333332825</v>
      </c>
      <c r="AT421" s="22">
        <f>($AO$410+(AR421*(AQ421-1)))</f>
        <v>4661.13879</v>
      </c>
      <c r="AU421" s="22">
        <f>($AP$410+(AS421*(AQ421-1)))</f>
        <v>4640.4068608333337</v>
      </c>
      <c r="AV421" s="18">
        <f>IF(AR421&gt;0,AT421+AR421,AT421)</f>
        <v>4661.13879</v>
      </c>
      <c r="AW421" s="18">
        <f>IF(AS421&lt;0,AU421+AS421,AU421)</f>
        <v>4640.14174</v>
      </c>
      <c r="AY421">
        <f t="shared" si="182"/>
        <v>1.8123233333326425</v>
      </c>
      <c r="AZ421">
        <f t="shared" si="183"/>
        <v>0.68106249999982538</v>
      </c>
      <c r="BB421" s="19">
        <f t="shared" si="178"/>
        <v>1775519700</v>
      </c>
      <c r="BC421" s="19" t="str">
        <f t="shared" si="179"/>
        <v>XAUUSD</v>
      </c>
      <c r="BD421" s="19" t="str">
        <f t="shared" si="180"/>
        <v>M5</v>
      </c>
      <c r="BE421">
        <f>V421</f>
        <v>4648.6976366666668</v>
      </c>
      <c r="BF421">
        <f>W421</f>
        <v>4651.1361866666666</v>
      </c>
      <c r="BG421">
        <f>X421</f>
        <v>4656.1626999999999</v>
      </c>
      <c r="BH421">
        <f>Y421</f>
        <v>4655.9946499999996</v>
      </c>
      <c r="BI421">
        <f t="shared" si="184"/>
        <v>4661.13879</v>
      </c>
      <c r="BJ421">
        <f t="shared" si="185"/>
        <v>4640.14174</v>
      </c>
    </row>
    <row r="422" spans="1:62" x14ac:dyDescent="0.55000000000000004">
      <c r="A422">
        <f>ALGLIB_SSA_XAUUSD!J422</f>
        <v>1775520000</v>
      </c>
      <c r="B422" t="str">
        <f>_xlfn.XLOOKUP($A422,ALGLIB_SSA_XAUUSD!$A$2:$A$1001,ALGLIB_SSA_XAUUSD!$B$2:$B$1001,"",0)</f>
        <v>XAUUSD</v>
      </c>
      <c r="C422" t="str">
        <f>_xlfn.XLOOKUP($A422,ALGLIB_SSA_XAUUSD!$A$2:$A$1001,ALGLIB_SSA_XAUUSD!$C$2:$C$1001,"",0)</f>
        <v>H1</v>
      </c>
      <c r="D422" s="2">
        <f>_xlfn.XLOOKUP($A422,ALGLIB_SSA_XAUUSD!$A$2:$A$1001,ALGLIB_SSA_XAUUSD!$D$2:$D$1001,"",0)</f>
        <v>4655.2</v>
      </c>
      <c r="E422" s="2">
        <f>_xlfn.XLOOKUP($A422,ALGLIB_SSA_XAUUSD!$A$2:$A$1001,ALGLIB_SSA_XAUUSD!$E$2:$E$1001,"",0)</f>
        <v>4648.4548500000001</v>
      </c>
      <c r="F422" s="2">
        <f>_xlfn.XLOOKUP($A422,ALGLIB_SSA_XAUUSD!$A$2:$A$1001,ALGLIB_SSA_XAUUSD!$F$2:$F$1001,"",0)</f>
        <v>4650.9299300000002</v>
      </c>
      <c r="G422" s="2">
        <f>_xlfn.XLOOKUP($A422,ALGLIB_SSA_XAUUSD!$A$2:$A$1001,ALGLIB_SSA_XAUUSD!$G$2:$G$1001,"",0)</f>
        <v>4659.1617100000003</v>
      </c>
      <c r="H422" s="2">
        <f>_xlfn.XLOOKUP($A422,ALGLIB_SSA_XAUUSD!$A$2:$A$1001,ALGLIB_SSA_XAUUSD!$H$2:$H$1001,"",0)</f>
        <v>4639.1095400000004</v>
      </c>
      <c r="I422" t="str">
        <f>_xlfn.XLOOKUP($A422,ALGLIB_SSA_XAUUSD!$J$2:$J$1001,ALGLIB_SSA_XAUUSD!$K$2:$K$1001,"",0)</f>
        <v>XAUUSD</v>
      </c>
      <c r="J422" t="str">
        <f>_xlfn.XLOOKUP($A422,ALGLIB_SSA_XAUUSD!$J$2:$J$1001,ALGLIB_SSA_XAUUSD!$L$2:$L$1001,"",0)</f>
        <v>M5</v>
      </c>
      <c r="K422">
        <f>_xlfn.XLOOKUP($A422,ALGLIB_SSA_XAUUSD!$J$2:$J$1001,ALGLIB_SSA_XAUUSD!$M$2:$M$1001,"",0)</f>
        <v>4654.95</v>
      </c>
      <c r="L422">
        <f>_xlfn.XLOOKUP($A422,ALGLIB_SSA_XAUUSD!$J$2:$J$1001,ALGLIB_SSA_XAUUSD!$N$2:$N$1001,"",0)</f>
        <v>4656.4670699999997</v>
      </c>
      <c r="M422">
        <f>_xlfn.XLOOKUP($A422,ALGLIB_SSA_XAUUSD!$J$2:$J$1001,ALGLIB_SSA_XAUUSD!$O$2:$O$1001,"",0)</f>
        <v>4656.2308599999997</v>
      </c>
      <c r="N422">
        <f>_xlfn.XLOOKUP($A422,ALGLIB_SSA_XAUUSD!$J$2:$J$1001,ALGLIB_SSA_XAUUSD!$P$2:$P$1001,"",0)</f>
        <v>4658.3867200000004</v>
      </c>
      <c r="O422">
        <f>_xlfn.XLOOKUP($A422,ALGLIB_SSA_XAUUSD!$J$2:$J$1001,ALGLIB_SSA_XAUUSD!$Q$2:$Q$1001,"",0)</f>
        <v>4652.1872000000003</v>
      </c>
      <c r="R422">
        <f t="shared" si="161"/>
        <v>1775520000</v>
      </c>
      <c r="S422" t="str">
        <f t="shared" si="162"/>
        <v>XAUUSD</v>
      </c>
      <c r="T422" t="str">
        <f t="shared" si="162"/>
        <v>M5</v>
      </c>
      <c r="U422">
        <f t="shared" si="162"/>
        <v>4654.95</v>
      </c>
      <c r="V422">
        <f t="shared" si="163"/>
        <v>4648.4548500000001</v>
      </c>
      <c r="W422">
        <f t="shared" si="163"/>
        <v>4650.9299300000002</v>
      </c>
      <c r="X422">
        <f t="shared" si="164"/>
        <v>4656.4670699999997</v>
      </c>
      <c r="Y422">
        <f t="shared" si="164"/>
        <v>4656.2308599999997</v>
      </c>
      <c r="Z422">
        <f t="shared" si="165"/>
        <v>4659.1617100000003</v>
      </c>
      <c r="AA422">
        <f t="shared" si="166"/>
        <v>4658.3867200000004</v>
      </c>
      <c r="AB422">
        <f t="shared" si="167"/>
        <v>4639.1095400000004</v>
      </c>
      <c r="AC422">
        <f t="shared" si="168"/>
        <v>4652.1872000000003</v>
      </c>
      <c r="AF422">
        <f t="shared" si="173"/>
        <v>1775520000</v>
      </c>
      <c r="AG422" t="str">
        <f t="shared" si="174"/>
        <v>XAUUSD</v>
      </c>
      <c r="AH422" t="str">
        <f t="shared" si="175"/>
        <v>M5</v>
      </c>
      <c r="AI422" s="19">
        <f t="shared" si="169"/>
        <v>4654.95</v>
      </c>
      <c r="AJ422" s="19">
        <f t="shared" si="170"/>
        <v>4648.4548500000001</v>
      </c>
      <c r="AK422" s="19">
        <f t="shared" si="171"/>
        <v>4650.9299300000002</v>
      </c>
      <c r="AL422" s="19">
        <f t="shared" si="176"/>
        <v>-2.4750800000001618</v>
      </c>
      <c r="AM422" s="28" t="str">
        <f t="shared" si="172"/>
        <v>Bearish</v>
      </c>
      <c r="AN422" s="28" t="str">
        <f t="shared" si="177"/>
        <v>Bearish</v>
      </c>
      <c r="AO422">
        <f>IF(Z422&lt;&gt;"",Z422,"")</f>
        <v>4659.1617100000003</v>
      </c>
      <c r="AP422">
        <f>IF(AB422&lt;&gt;"",AB422,"")</f>
        <v>4639.1095400000004</v>
      </c>
      <c r="AQ422">
        <f t="shared" si="181"/>
        <v>1</v>
      </c>
      <c r="AR422" s="17">
        <f>IF(SLOPE($AO$410:$AO$421,$AQ$410:$AQ$421)&gt;0,MIN(3,ABS(SLOPE($AO$410:$AO$421,$AQ$410:$AQ$421))),IF(SLOPE($AO$410:$AO$421,$AQ$410:$AQ$421)&lt;-0.5,-0.5,0))</f>
        <v>0</v>
      </c>
      <c r="AS422" s="17">
        <f>IF(SLOPE($AP$410:$AP$421,$AQ$410:$AQ$421)&lt;0,MAX(-3,-ABS(SLOPE($AP$410:$AP$421,$AQ$410:$AQ$421))),IF(SLOPE($AP$410:$AP$421,$AQ$410:$AQ$421)&gt;0.5,0.5,0))</f>
        <v>-0.3511374999999719</v>
      </c>
      <c r="AT422" s="10">
        <f>($AO$422+(AR422*(AQ422-1)))</f>
        <v>4659.1617100000003</v>
      </c>
      <c r="AU422" s="10">
        <f>($AP$422+(AS422*(AQ422-1)))</f>
        <v>4639.1095400000004</v>
      </c>
      <c r="AV422" s="18">
        <f>IF(AR422&gt;0,AT422+AR422,AT422)</f>
        <v>4659.1617100000003</v>
      </c>
      <c r="AW422" s="18">
        <f>IF(AS422&lt;0,AU422+AS422,AU422)</f>
        <v>4638.7584025000006</v>
      </c>
      <c r="AY422">
        <f t="shared" si="182"/>
        <v>0</v>
      </c>
      <c r="AZ422">
        <f t="shared" si="183"/>
        <v>-0.35113749999982247</v>
      </c>
      <c r="BB422" s="19">
        <f t="shared" si="178"/>
        <v>1775520000</v>
      </c>
      <c r="BC422" s="19" t="str">
        <f t="shared" si="179"/>
        <v>XAUUSD</v>
      </c>
      <c r="BD422" s="19" t="str">
        <f t="shared" si="180"/>
        <v>M5</v>
      </c>
      <c r="BE422">
        <f>V422</f>
        <v>4648.4548500000001</v>
      </c>
      <c r="BF422">
        <f>W422</f>
        <v>4650.9299300000002</v>
      </c>
      <c r="BG422">
        <f>X422</f>
        <v>4656.4670699999997</v>
      </c>
      <c r="BH422">
        <f>Y422</f>
        <v>4656.2308599999997</v>
      </c>
      <c r="BI422">
        <f t="shared" si="184"/>
        <v>4659.1617100000003</v>
      </c>
      <c r="BJ422">
        <f t="shared" si="185"/>
        <v>4638.7584025000006</v>
      </c>
    </row>
    <row r="423" spans="1:62" x14ac:dyDescent="0.55000000000000004">
      <c r="A423">
        <f>ALGLIB_SSA_XAUUSD!J423</f>
        <v>1775520300</v>
      </c>
      <c r="B423" t="str">
        <f>_xlfn.XLOOKUP($A423,ALGLIB_SSA_XAUUSD!$A$2:$A$1001,ALGLIB_SSA_XAUUSD!$B$2:$B$1001,"",0)</f>
        <v/>
      </c>
      <c r="C423" t="str">
        <f>_xlfn.XLOOKUP($A423,ALGLIB_SSA_XAUUSD!$A$2:$A$1001,ALGLIB_SSA_XAUUSD!$C$2:$C$1001,"",0)</f>
        <v/>
      </c>
      <c r="D423" s="1">
        <f>D422+(D434-D422)*1/12</f>
        <v>4652.8616666666667</v>
      </c>
      <c r="E423" s="1">
        <f>E422+(E434-E422)*1/12</f>
        <v>4648.2392391666672</v>
      </c>
      <c r="F423" s="1">
        <f>F422+(F434-F422)*1/12</f>
        <v>4650.7189958333338</v>
      </c>
      <c r="G423" s="1">
        <f>G422+(G434-G422)*1/12</f>
        <v>4658.9959333333336</v>
      </c>
      <c r="H423" s="1">
        <f>H422+(H434-H422)*1/12</f>
        <v>4638.7394333333341</v>
      </c>
      <c r="I423" t="str">
        <f>_xlfn.XLOOKUP($A423,ALGLIB_SSA_XAUUSD!$J$2:$J$1001,ALGLIB_SSA_XAUUSD!$K$2:$K$1001,"",0)</f>
        <v>XAUUSD</v>
      </c>
      <c r="J423" t="str">
        <f>_xlfn.XLOOKUP($A423,ALGLIB_SSA_XAUUSD!$J$2:$J$1001,ALGLIB_SSA_XAUUSD!$L$2:$L$1001,"",0)</f>
        <v>M5</v>
      </c>
      <c r="K423">
        <f>_xlfn.XLOOKUP($A423,ALGLIB_SSA_XAUUSD!$J$2:$J$1001,ALGLIB_SSA_XAUUSD!$M$2:$M$1001,"",0)</f>
        <v>4653.8</v>
      </c>
      <c r="L423">
        <f>_xlfn.XLOOKUP($A423,ALGLIB_SSA_XAUUSD!$J$2:$J$1001,ALGLIB_SSA_XAUUSD!$N$2:$N$1001,"",0)</f>
        <v>4656.9921100000001</v>
      </c>
      <c r="M423">
        <f>_xlfn.XLOOKUP($A423,ALGLIB_SSA_XAUUSD!$J$2:$J$1001,ALGLIB_SSA_XAUUSD!$O$2:$O$1001,"",0)</f>
        <v>4656.6114799999996</v>
      </c>
      <c r="N423">
        <f>_xlfn.XLOOKUP($A423,ALGLIB_SSA_XAUUSD!$J$2:$J$1001,ALGLIB_SSA_XAUUSD!$P$2:$P$1001,"",0)</f>
        <v>4658.96443</v>
      </c>
      <c r="O423">
        <f>_xlfn.XLOOKUP($A423,ALGLIB_SSA_XAUUSD!$J$2:$J$1001,ALGLIB_SSA_XAUUSD!$Q$2:$Q$1001,"",0)</f>
        <v>4652.9569300000003</v>
      </c>
      <c r="R423">
        <f t="shared" si="161"/>
        <v>1775520300</v>
      </c>
      <c r="S423" t="str">
        <f t="shared" si="162"/>
        <v>XAUUSD</v>
      </c>
      <c r="T423" t="str">
        <f t="shared" si="162"/>
        <v>M5</v>
      </c>
      <c r="U423">
        <f t="shared" si="162"/>
        <v>4653.8</v>
      </c>
      <c r="V423">
        <f t="shared" si="163"/>
        <v>4648.2392391666672</v>
      </c>
      <c r="W423">
        <f t="shared" si="163"/>
        <v>4650.7189958333338</v>
      </c>
      <c r="X423">
        <f t="shared" si="164"/>
        <v>4656.9921100000001</v>
      </c>
      <c r="Y423">
        <f t="shared" si="164"/>
        <v>4656.6114799999996</v>
      </c>
      <c r="Z423">
        <f t="shared" si="165"/>
        <v>4658.9959333333336</v>
      </c>
      <c r="AA423">
        <f t="shared" si="166"/>
        <v>4658.96443</v>
      </c>
      <c r="AB423">
        <f t="shared" si="167"/>
        <v>4638.7394333333341</v>
      </c>
      <c r="AC423">
        <f t="shared" si="168"/>
        <v>4652.9569300000003</v>
      </c>
      <c r="AF423">
        <f t="shared" si="173"/>
        <v>1775520300</v>
      </c>
      <c r="AG423" t="str">
        <f t="shared" si="174"/>
        <v>XAUUSD</v>
      </c>
      <c r="AH423" t="str">
        <f t="shared" si="175"/>
        <v>M5</v>
      </c>
      <c r="AI423" s="19">
        <f t="shared" si="169"/>
        <v>4653.8</v>
      </c>
      <c r="AJ423" s="19">
        <f t="shared" si="170"/>
        <v>4648.2392391666672</v>
      </c>
      <c r="AK423" s="19">
        <f t="shared" si="171"/>
        <v>4650.7189958333338</v>
      </c>
      <c r="AL423" s="19">
        <f t="shared" si="176"/>
        <v>-2.4797566666666171</v>
      </c>
      <c r="AM423" s="28" t="str">
        <f t="shared" si="172"/>
        <v>Bearish</v>
      </c>
      <c r="AN423" s="28" t="str">
        <f t="shared" si="177"/>
        <v>Bearish</v>
      </c>
      <c r="AO423">
        <f>IF(Z423&lt;&gt;"",Z423,"")</f>
        <v>4658.9959333333336</v>
      </c>
      <c r="AP423">
        <f>IF(AB423&lt;&gt;"",AB423,"")</f>
        <v>4638.7394333333341</v>
      </c>
      <c r="AQ423">
        <f t="shared" si="181"/>
        <v>2</v>
      </c>
      <c r="AR423" s="16">
        <f>IF(SLOPE($AO$410:$AO$421,$AQ$410:$AQ$421)&gt;0,MIN(3,ABS(SLOPE($AO$410:$AO$421,$AQ$410:$AQ$421))),IF(SLOPE($AO$410:$AO$421,$AQ$410:$AQ$421)&lt;-0.5,-0.5,0))</f>
        <v>0</v>
      </c>
      <c r="AS423" s="16">
        <f>IF(SLOPE($AP$410:$AP$421,$AQ$410:$AQ$421)&lt;0,MAX(-3,-ABS(SLOPE($AP$410:$AP$421,$AQ$410:$AQ$421))),IF(SLOPE($AP$410:$AP$421,$AQ$410:$AQ$421)&gt;0.5,0.5,0))</f>
        <v>-0.3511374999999719</v>
      </c>
      <c r="AT423" s="22">
        <f>($AO$422+(AR423*(AQ423-1)))</f>
        <v>4659.1617100000003</v>
      </c>
      <c r="AU423" s="22">
        <f>($AP$422+(AS423*(AQ423-1)))</f>
        <v>4638.7584025000006</v>
      </c>
      <c r="AV423" s="18">
        <f>IF(AR423&gt;0,AT423+AR423,AT423)</f>
        <v>4659.1617100000003</v>
      </c>
      <c r="AW423" s="18">
        <f>IF(AS423&lt;0,AU423+AS423,AU423)</f>
        <v>4638.4072650000007</v>
      </c>
      <c r="AY423">
        <f t="shared" si="182"/>
        <v>0.16577666666671576</v>
      </c>
      <c r="AZ423">
        <f t="shared" si="183"/>
        <v>-0.33216833333335671</v>
      </c>
      <c r="BB423" s="19">
        <f t="shared" si="178"/>
        <v>1775520300</v>
      </c>
      <c r="BC423" s="19" t="str">
        <f t="shared" si="179"/>
        <v>XAUUSD</v>
      </c>
      <c r="BD423" s="19" t="str">
        <f t="shared" si="180"/>
        <v>M5</v>
      </c>
      <c r="BE423">
        <f>V423</f>
        <v>4648.2392391666672</v>
      </c>
      <c r="BF423">
        <f>W423</f>
        <v>4650.7189958333338</v>
      </c>
      <c r="BG423">
        <f>X423</f>
        <v>4656.9921100000001</v>
      </c>
      <c r="BH423">
        <f>Y423</f>
        <v>4656.6114799999996</v>
      </c>
      <c r="BI423">
        <f t="shared" si="184"/>
        <v>4659.1617100000003</v>
      </c>
      <c r="BJ423">
        <f t="shared" si="185"/>
        <v>4638.4072650000007</v>
      </c>
    </row>
    <row r="424" spans="1:62" x14ac:dyDescent="0.55000000000000004">
      <c r="A424">
        <f>ALGLIB_SSA_XAUUSD!J424</f>
        <v>1775520600</v>
      </c>
      <c r="B424" t="str">
        <f>_xlfn.XLOOKUP($A424,ALGLIB_SSA_XAUUSD!$A$2:$A$1001,ALGLIB_SSA_XAUUSD!$B$2:$B$1001,"",0)</f>
        <v/>
      </c>
      <c r="C424" t="str">
        <f>_xlfn.XLOOKUP($A424,ALGLIB_SSA_XAUUSD!$A$2:$A$1001,ALGLIB_SSA_XAUUSD!$C$2:$C$1001,"",0)</f>
        <v/>
      </c>
      <c r="D424" s="1">
        <f>D422+(D434-D422)*2/12</f>
        <v>4650.5233333333335</v>
      </c>
      <c r="E424" s="1">
        <f>E422+(E434-E422)*2/12</f>
        <v>4648.0236283333334</v>
      </c>
      <c r="F424" s="1">
        <f>F422+(F434-F422)*2/12</f>
        <v>4650.5080616666673</v>
      </c>
      <c r="G424" s="1">
        <f>G422+(G434-G422)*2/12</f>
        <v>4658.8301566666669</v>
      </c>
      <c r="H424" s="1">
        <f>H422+(H434-H422)*2/12</f>
        <v>4638.3693266666669</v>
      </c>
      <c r="I424" t="str">
        <f>_xlfn.XLOOKUP($A424,ALGLIB_SSA_XAUUSD!$J$2:$J$1001,ALGLIB_SSA_XAUUSD!$K$2:$K$1001,"",0)</f>
        <v>XAUUSD</v>
      </c>
      <c r="J424" t="str">
        <f>_xlfn.XLOOKUP($A424,ALGLIB_SSA_XAUUSD!$J$2:$J$1001,ALGLIB_SSA_XAUUSD!$L$2:$L$1001,"",0)</f>
        <v>M5</v>
      </c>
      <c r="K424">
        <f>_xlfn.XLOOKUP($A424,ALGLIB_SSA_XAUUSD!$J$2:$J$1001,ALGLIB_SSA_XAUUSD!$M$2:$M$1001,"",0)</f>
        <v>4657.66</v>
      </c>
      <c r="L424">
        <f>_xlfn.XLOOKUP($A424,ALGLIB_SSA_XAUUSD!$J$2:$J$1001,ALGLIB_SSA_XAUUSD!$N$2:$N$1001,"",0)</f>
        <v>4657.78586</v>
      </c>
      <c r="M424">
        <f>_xlfn.XLOOKUP($A424,ALGLIB_SSA_XAUUSD!$J$2:$J$1001,ALGLIB_SSA_XAUUSD!$O$2:$O$1001,"",0)</f>
        <v>4657.1986699999998</v>
      </c>
      <c r="N424">
        <f>_xlfn.XLOOKUP($A424,ALGLIB_SSA_XAUUSD!$J$2:$J$1001,ALGLIB_SSA_XAUUSD!$P$2:$P$1001,"",0)</f>
        <v>4659.6688100000001</v>
      </c>
      <c r="O424">
        <f>_xlfn.XLOOKUP($A424,ALGLIB_SSA_XAUUSD!$J$2:$J$1001,ALGLIB_SSA_XAUUSD!$Q$2:$Q$1001,"",0)</f>
        <v>4654.3656199999996</v>
      </c>
      <c r="R424">
        <f t="shared" si="161"/>
        <v>1775520600</v>
      </c>
      <c r="S424" t="str">
        <f t="shared" si="162"/>
        <v>XAUUSD</v>
      </c>
      <c r="T424" t="str">
        <f t="shared" si="162"/>
        <v>M5</v>
      </c>
      <c r="U424">
        <f t="shared" si="162"/>
        <v>4657.66</v>
      </c>
      <c r="V424">
        <f t="shared" si="163"/>
        <v>4648.0236283333334</v>
      </c>
      <c r="W424">
        <f t="shared" si="163"/>
        <v>4650.5080616666673</v>
      </c>
      <c r="X424">
        <f t="shared" si="164"/>
        <v>4657.78586</v>
      </c>
      <c r="Y424">
        <f t="shared" si="164"/>
        <v>4657.1986699999998</v>
      </c>
      <c r="Z424">
        <f t="shared" si="165"/>
        <v>4658.8301566666669</v>
      </c>
      <c r="AA424">
        <f t="shared" si="166"/>
        <v>4659.6688100000001</v>
      </c>
      <c r="AB424">
        <f t="shared" si="167"/>
        <v>4638.3693266666669</v>
      </c>
      <c r="AC424">
        <f t="shared" si="168"/>
        <v>4654.3656199999996</v>
      </c>
      <c r="AF424">
        <f t="shared" si="173"/>
        <v>1775520600</v>
      </c>
      <c r="AG424" t="str">
        <f t="shared" si="174"/>
        <v>XAUUSD</v>
      </c>
      <c r="AH424" t="str">
        <f t="shared" si="175"/>
        <v>M5</v>
      </c>
      <c r="AI424" s="19">
        <f t="shared" si="169"/>
        <v>4657.66</v>
      </c>
      <c r="AJ424" s="19">
        <f t="shared" si="170"/>
        <v>4648.0236283333334</v>
      </c>
      <c r="AK424" s="19">
        <f t="shared" si="171"/>
        <v>4650.5080616666673</v>
      </c>
      <c r="AL424" s="19">
        <f t="shared" si="176"/>
        <v>-2.4844333333339819</v>
      </c>
      <c r="AM424" s="28" t="str">
        <f t="shared" si="172"/>
        <v>Bearish</v>
      </c>
      <c r="AN424" s="28" t="str">
        <f t="shared" si="177"/>
        <v>Bearish</v>
      </c>
      <c r="AO424">
        <f>IF(Z424&lt;&gt;"",Z424,"")</f>
        <v>4658.8301566666669</v>
      </c>
      <c r="AP424">
        <f>IF(AB424&lt;&gt;"",AB424,"")</f>
        <v>4638.3693266666669</v>
      </c>
      <c r="AQ424">
        <f t="shared" si="181"/>
        <v>3</v>
      </c>
      <c r="AR424" s="16">
        <f>IF(SLOPE($AO$410:$AO$421,$AQ$410:$AQ$421)&gt;0,MIN(3,ABS(SLOPE($AO$410:$AO$421,$AQ$410:$AQ$421))),IF(SLOPE($AO$410:$AO$421,$AQ$410:$AQ$421)&lt;-0.5,-0.5,0))</f>
        <v>0</v>
      </c>
      <c r="AS424" s="16">
        <f>IF(SLOPE($AP$410:$AP$421,$AQ$410:$AQ$421)&lt;0,MAX(-3,-ABS(SLOPE($AP$410:$AP$421,$AQ$410:$AQ$421))),IF(SLOPE($AP$410:$AP$421,$AQ$410:$AQ$421)&gt;0.5,0.5,0))</f>
        <v>-0.3511374999999719</v>
      </c>
      <c r="AT424" s="22">
        <f>($AO$422+(AR424*(AQ424-1)))</f>
        <v>4659.1617100000003</v>
      </c>
      <c r="AU424" s="22">
        <f>($AP$422+(AS424*(AQ424-1)))</f>
        <v>4638.4072650000007</v>
      </c>
      <c r="AV424" s="18">
        <f>IF(AR424&gt;0,AT424+AR424,AT424)</f>
        <v>4659.1617100000003</v>
      </c>
      <c r="AW424" s="18">
        <f>IF(AS424&lt;0,AU424+AS424,AU424)</f>
        <v>4638.0561275000009</v>
      </c>
      <c r="AY424">
        <f t="shared" si="182"/>
        <v>0.33155333333343151</v>
      </c>
      <c r="AZ424">
        <f t="shared" si="183"/>
        <v>-0.31319916666598147</v>
      </c>
      <c r="BB424" s="19">
        <f t="shared" si="178"/>
        <v>1775520600</v>
      </c>
      <c r="BC424" s="19" t="str">
        <f t="shared" si="179"/>
        <v>XAUUSD</v>
      </c>
      <c r="BD424" s="19" t="str">
        <f t="shared" si="180"/>
        <v>M5</v>
      </c>
      <c r="BE424">
        <f>V424</f>
        <v>4648.0236283333334</v>
      </c>
      <c r="BF424">
        <f>W424</f>
        <v>4650.5080616666673</v>
      </c>
      <c r="BG424">
        <f>X424</f>
        <v>4657.78586</v>
      </c>
      <c r="BH424">
        <f>Y424</f>
        <v>4657.1986699999998</v>
      </c>
      <c r="BI424">
        <f t="shared" si="184"/>
        <v>4659.1617100000003</v>
      </c>
      <c r="BJ424">
        <f t="shared" si="185"/>
        <v>4638.0561275000009</v>
      </c>
    </row>
    <row r="425" spans="1:62" x14ac:dyDescent="0.55000000000000004">
      <c r="A425">
        <f>ALGLIB_SSA_XAUUSD!J425</f>
        <v>1775520900</v>
      </c>
      <c r="B425" t="str">
        <f>_xlfn.XLOOKUP($A425,ALGLIB_SSA_XAUUSD!$A$2:$A$1001,ALGLIB_SSA_XAUUSD!$B$2:$B$1001,"",0)</f>
        <v/>
      </c>
      <c r="C425" t="str">
        <f>_xlfn.XLOOKUP($A425,ALGLIB_SSA_XAUUSD!$A$2:$A$1001,ALGLIB_SSA_XAUUSD!$C$2:$C$1001,"",0)</f>
        <v/>
      </c>
      <c r="D425" s="1">
        <f>D422+(D434-D422)*3/12</f>
        <v>4648.1849999999995</v>
      </c>
      <c r="E425" s="1">
        <f>E422+(E434-E422)*3/12</f>
        <v>4647.8080174999996</v>
      </c>
      <c r="F425" s="1">
        <f>F422+(F434-F422)*3/12</f>
        <v>4650.2971275</v>
      </c>
      <c r="G425" s="1">
        <f>G422+(G434-G422)*3/12</f>
        <v>4658.6643800000002</v>
      </c>
      <c r="H425" s="1">
        <f>H422+(H434-H422)*3/12</f>
        <v>4637.9992200000006</v>
      </c>
      <c r="I425" t="str">
        <f>_xlfn.XLOOKUP($A425,ALGLIB_SSA_XAUUSD!$J$2:$J$1001,ALGLIB_SSA_XAUUSD!$K$2:$K$1001,"",0)</f>
        <v>XAUUSD</v>
      </c>
      <c r="J425" t="str">
        <f>_xlfn.XLOOKUP($A425,ALGLIB_SSA_XAUUSD!$J$2:$J$1001,ALGLIB_SSA_XAUUSD!$L$2:$L$1001,"",0)</f>
        <v>M5</v>
      </c>
      <c r="K425">
        <f>_xlfn.XLOOKUP($A425,ALGLIB_SSA_XAUUSD!$J$2:$J$1001,ALGLIB_SSA_XAUUSD!$M$2:$M$1001,"",0)</f>
        <v>4658.59</v>
      </c>
      <c r="L425">
        <f>_xlfn.XLOOKUP($A425,ALGLIB_SSA_XAUUSD!$J$2:$J$1001,ALGLIB_SSA_XAUUSD!$N$2:$N$1001,"",0)</f>
        <v>4658.6952600000004</v>
      </c>
      <c r="M425">
        <f>_xlfn.XLOOKUP($A425,ALGLIB_SSA_XAUUSD!$J$2:$J$1001,ALGLIB_SSA_XAUUSD!$O$2:$O$1001,"",0)</f>
        <v>4657.9469600000002</v>
      </c>
      <c r="N425">
        <f>_xlfn.XLOOKUP($A425,ALGLIB_SSA_XAUUSD!$J$2:$J$1001,ALGLIB_SSA_XAUUSD!$P$2:$P$1001,"",0)</f>
        <v>4660.3547500000004</v>
      </c>
      <c r="O425">
        <f>_xlfn.XLOOKUP($A425,ALGLIB_SSA_XAUUSD!$J$2:$J$1001,ALGLIB_SSA_XAUUSD!$Q$2:$Q$1001,"",0)</f>
        <v>4656.1934700000002</v>
      </c>
      <c r="R425">
        <f t="shared" si="161"/>
        <v>1775520900</v>
      </c>
      <c r="S425" t="str">
        <f t="shared" si="162"/>
        <v>XAUUSD</v>
      </c>
      <c r="T425" t="str">
        <f t="shared" si="162"/>
        <v>M5</v>
      </c>
      <c r="U425">
        <f t="shared" si="162"/>
        <v>4658.59</v>
      </c>
      <c r="V425">
        <f t="shared" si="163"/>
        <v>4647.8080174999996</v>
      </c>
      <c r="W425">
        <f t="shared" si="163"/>
        <v>4650.2971275</v>
      </c>
      <c r="X425">
        <f t="shared" si="164"/>
        <v>4658.6952600000004</v>
      </c>
      <c r="Y425">
        <f t="shared" si="164"/>
        <v>4657.9469600000002</v>
      </c>
      <c r="Z425">
        <f t="shared" si="165"/>
        <v>4658.6643800000002</v>
      </c>
      <c r="AA425">
        <f t="shared" si="166"/>
        <v>4660.3547500000004</v>
      </c>
      <c r="AB425">
        <f t="shared" si="167"/>
        <v>4637.9992200000006</v>
      </c>
      <c r="AC425">
        <f t="shared" si="168"/>
        <v>4656.1934700000002</v>
      </c>
      <c r="AF425">
        <f t="shared" si="173"/>
        <v>1775520900</v>
      </c>
      <c r="AG425" t="str">
        <f t="shared" si="174"/>
        <v>XAUUSD</v>
      </c>
      <c r="AH425" t="str">
        <f t="shared" si="175"/>
        <v>M5</v>
      </c>
      <c r="AI425" s="19">
        <f t="shared" si="169"/>
        <v>4658.59</v>
      </c>
      <c r="AJ425" s="19">
        <f t="shared" si="170"/>
        <v>4647.8080174999996</v>
      </c>
      <c r="AK425" s="19">
        <f t="shared" si="171"/>
        <v>4650.2971275</v>
      </c>
      <c r="AL425" s="19">
        <f t="shared" si="176"/>
        <v>-2.4891100000004371</v>
      </c>
      <c r="AM425" s="28" t="str">
        <f t="shared" si="172"/>
        <v>Bearish</v>
      </c>
      <c r="AN425" s="28" t="str">
        <f t="shared" si="177"/>
        <v>Bearish</v>
      </c>
      <c r="AO425">
        <f>IF(Z425&lt;&gt;"",Z425,"")</f>
        <v>4658.6643800000002</v>
      </c>
      <c r="AP425">
        <f>IF(AB425&lt;&gt;"",AB425,"")</f>
        <v>4637.9992200000006</v>
      </c>
      <c r="AQ425">
        <f t="shared" si="181"/>
        <v>4</v>
      </c>
      <c r="AR425" s="16">
        <f>IF(SLOPE($AO$410:$AO$421,$AQ$410:$AQ$421)&gt;0,MIN(3,ABS(SLOPE($AO$410:$AO$421,$AQ$410:$AQ$421))),IF(SLOPE($AO$410:$AO$421,$AQ$410:$AQ$421)&lt;-0.5,-0.5,0))</f>
        <v>0</v>
      </c>
      <c r="AS425" s="16">
        <f>IF(SLOPE($AP$410:$AP$421,$AQ$410:$AQ$421)&lt;0,MAX(-3,-ABS(SLOPE($AP$410:$AP$421,$AQ$410:$AQ$421))),IF(SLOPE($AP$410:$AP$421,$AQ$410:$AQ$421)&gt;0.5,0.5,0))</f>
        <v>-0.3511374999999719</v>
      </c>
      <c r="AT425" s="22">
        <f>($AO$422+(AR425*(AQ425-1)))</f>
        <v>4659.1617100000003</v>
      </c>
      <c r="AU425" s="22">
        <f>($AP$422+(AS425*(AQ425-1)))</f>
        <v>4638.0561275000009</v>
      </c>
      <c r="AV425" s="18">
        <f>IF(AR425&gt;0,AT425+AR425,AT425)</f>
        <v>4659.1617100000003</v>
      </c>
      <c r="AW425" s="18">
        <f>IF(AS425&lt;0,AU425+AS425,AU425)</f>
        <v>4637.7049900000011</v>
      </c>
      <c r="AY425">
        <f t="shared" si="182"/>
        <v>0.49733000000014727</v>
      </c>
      <c r="AZ425">
        <f t="shared" si="183"/>
        <v>-0.29422999999951571</v>
      </c>
      <c r="BB425" s="19">
        <f t="shared" si="178"/>
        <v>1775520900</v>
      </c>
      <c r="BC425" s="19" t="str">
        <f t="shared" si="179"/>
        <v>XAUUSD</v>
      </c>
      <c r="BD425" s="19" t="str">
        <f t="shared" si="180"/>
        <v>M5</v>
      </c>
      <c r="BE425">
        <f>V425</f>
        <v>4647.8080174999996</v>
      </c>
      <c r="BF425">
        <f>W425</f>
        <v>4650.2971275</v>
      </c>
      <c r="BG425">
        <f>X425</f>
        <v>4658.6952600000004</v>
      </c>
      <c r="BH425">
        <f>Y425</f>
        <v>4657.9469600000002</v>
      </c>
      <c r="BI425">
        <f t="shared" si="184"/>
        <v>4659.1617100000003</v>
      </c>
      <c r="BJ425">
        <f t="shared" si="185"/>
        <v>4637.7049900000011</v>
      </c>
    </row>
    <row r="426" spans="1:62" x14ac:dyDescent="0.55000000000000004">
      <c r="A426">
        <f>ALGLIB_SSA_XAUUSD!J426</f>
        <v>1775521200</v>
      </c>
      <c r="B426" t="str">
        <f>_xlfn.XLOOKUP($A426,ALGLIB_SSA_XAUUSD!$A$2:$A$1001,ALGLIB_SSA_XAUUSD!$B$2:$B$1001,"",0)</f>
        <v/>
      </c>
      <c r="C426" t="str">
        <f>_xlfn.XLOOKUP($A426,ALGLIB_SSA_XAUUSD!$A$2:$A$1001,ALGLIB_SSA_XAUUSD!$C$2:$C$1001,"",0)</f>
        <v/>
      </c>
      <c r="D426" s="1">
        <f>D422+(D434-D422)*4/12</f>
        <v>4645.8466666666664</v>
      </c>
      <c r="E426" s="1">
        <f>E422+(E434-E422)*4/12</f>
        <v>4647.5924066666666</v>
      </c>
      <c r="F426" s="1">
        <f>F422+(F434-F422)*4/12</f>
        <v>4650.0861933333335</v>
      </c>
      <c r="G426" s="1">
        <f>G422+(G434-G422)*4/12</f>
        <v>4658.4986033333334</v>
      </c>
      <c r="H426" s="1">
        <f>H422+(H434-H422)*4/12</f>
        <v>4637.6291133333334</v>
      </c>
      <c r="I426" t="str">
        <f>_xlfn.XLOOKUP($A426,ALGLIB_SSA_XAUUSD!$J$2:$J$1001,ALGLIB_SSA_XAUUSD!$K$2:$K$1001,"",0)</f>
        <v>XAUUSD</v>
      </c>
      <c r="J426" t="str">
        <f>_xlfn.XLOOKUP($A426,ALGLIB_SSA_XAUUSD!$J$2:$J$1001,ALGLIB_SSA_XAUUSD!$L$2:$L$1001,"",0)</f>
        <v>M5</v>
      </c>
      <c r="K426">
        <f>_xlfn.XLOOKUP($A426,ALGLIB_SSA_XAUUSD!$J$2:$J$1001,ALGLIB_SSA_XAUUSD!$M$2:$M$1001,"",0)</f>
        <v>4659.26</v>
      </c>
      <c r="L426">
        <f>_xlfn.XLOOKUP($A426,ALGLIB_SSA_XAUUSD!$J$2:$J$1001,ALGLIB_SSA_XAUUSD!$N$2:$N$1001,"",0)</f>
        <v>4659.5822799999996</v>
      </c>
      <c r="M426">
        <f>_xlfn.XLOOKUP($A426,ALGLIB_SSA_XAUUSD!$J$2:$J$1001,ALGLIB_SSA_XAUUSD!$O$2:$O$1001,"",0)</f>
        <v>4658.7646199999999</v>
      </c>
      <c r="N426">
        <f>_xlfn.XLOOKUP($A426,ALGLIB_SSA_XAUUSD!$J$2:$J$1001,ALGLIB_SSA_XAUUSD!$P$2:$P$1001,"",0)</f>
        <v>4660.9479099999999</v>
      </c>
      <c r="O426">
        <f>_xlfn.XLOOKUP($A426,ALGLIB_SSA_XAUUSD!$J$2:$J$1001,ALGLIB_SSA_XAUUSD!$Q$2:$Q$1001,"",0)</f>
        <v>4657.9968399999998</v>
      </c>
      <c r="R426">
        <f t="shared" si="161"/>
        <v>1775521200</v>
      </c>
      <c r="S426" t="str">
        <f t="shared" si="162"/>
        <v>XAUUSD</v>
      </c>
      <c r="T426" t="str">
        <f t="shared" si="162"/>
        <v>M5</v>
      </c>
      <c r="U426">
        <f t="shared" si="162"/>
        <v>4659.26</v>
      </c>
      <c r="V426">
        <f t="shared" si="163"/>
        <v>4647.5924066666666</v>
      </c>
      <c r="W426">
        <f t="shared" si="163"/>
        <v>4650.0861933333335</v>
      </c>
      <c r="X426">
        <f t="shared" si="164"/>
        <v>4659.5822799999996</v>
      </c>
      <c r="Y426">
        <f t="shared" si="164"/>
        <v>4658.7646199999999</v>
      </c>
      <c r="Z426">
        <f t="shared" si="165"/>
        <v>4658.4986033333334</v>
      </c>
      <c r="AA426">
        <f t="shared" si="166"/>
        <v>4660.9479099999999</v>
      </c>
      <c r="AB426">
        <f t="shared" si="167"/>
        <v>4637.6291133333334</v>
      </c>
      <c r="AC426">
        <f t="shared" si="168"/>
        <v>4657.9968399999998</v>
      </c>
      <c r="AF426">
        <f t="shared" si="173"/>
        <v>1775521200</v>
      </c>
      <c r="AG426" t="str">
        <f t="shared" si="174"/>
        <v>XAUUSD</v>
      </c>
      <c r="AH426" t="str">
        <f t="shared" si="175"/>
        <v>M5</v>
      </c>
      <c r="AI426" s="19">
        <f t="shared" si="169"/>
        <v>4659.26</v>
      </c>
      <c r="AJ426" s="19">
        <f t="shared" si="170"/>
        <v>4647.5924066666666</v>
      </c>
      <c r="AK426" s="19">
        <f t="shared" si="171"/>
        <v>4650.0861933333335</v>
      </c>
      <c r="AL426" s="19">
        <f t="shared" si="176"/>
        <v>-2.4937866666668924</v>
      </c>
      <c r="AM426" s="28" t="str">
        <f t="shared" si="172"/>
        <v>Bearish</v>
      </c>
      <c r="AN426" s="28" t="str">
        <f t="shared" si="177"/>
        <v>Bearish</v>
      </c>
      <c r="AO426">
        <f>IF(Z426&lt;&gt;"",Z426,"")</f>
        <v>4658.4986033333334</v>
      </c>
      <c r="AP426">
        <f>IF(AB426&lt;&gt;"",AB426,"")</f>
        <v>4637.6291133333334</v>
      </c>
      <c r="AQ426">
        <f t="shared" si="181"/>
        <v>5</v>
      </c>
      <c r="AR426" s="16">
        <f>IF(SLOPE($AO$410:$AO$421,$AQ$410:$AQ$421)&gt;0,MIN(3,ABS(SLOPE($AO$410:$AO$421,$AQ$410:$AQ$421))),IF(SLOPE($AO$410:$AO$421,$AQ$410:$AQ$421)&lt;-0.5,-0.5,0))</f>
        <v>0</v>
      </c>
      <c r="AS426" s="16">
        <f>IF(SLOPE($AP$410:$AP$421,$AQ$410:$AQ$421)&lt;0,MAX(-3,-ABS(SLOPE($AP$410:$AP$421,$AQ$410:$AQ$421))),IF(SLOPE($AP$410:$AP$421,$AQ$410:$AQ$421)&gt;0.5,0.5,0))</f>
        <v>-0.3511374999999719</v>
      </c>
      <c r="AT426" s="22">
        <f>($AO$422+(AR426*(AQ426-1)))</f>
        <v>4659.1617100000003</v>
      </c>
      <c r="AU426" s="22">
        <f>($AP$422+(AS426*(AQ426-1)))</f>
        <v>4637.7049900000002</v>
      </c>
      <c r="AV426" s="18">
        <f>IF(AR426&gt;0,AT426+AR426,AT426)</f>
        <v>4659.1617100000003</v>
      </c>
      <c r="AW426" s="18">
        <f>IF(AS426&lt;0,AU426+AS426,AU426)</f>
        <v>4637.3538525000004</v>
      </c>
      <c r="AY426">
        <f t="shared" si="182"/>
        <v>0.66310666666686302</v>
      </c>
      <c r="AZ426">
        <f t="shared" si="183"/>
        <v>-0.27526083333304996</v>
      </c>
      <c r="BB426" s="19">
        <f t="shared" si="178"/>
        <v>1775521200</v>
      </c>
      <c r="BC426" s="19" t="str">
        <f t="shared" si="179"/>
        <v>XAUUSD</v>
      </c>
      <c r="BD426" s="19" t="str">
        <f t="shared" si="180"/>
        <v>M5</v>
      </c>
      <c r="BE426">
        <f>V426</f>
        <v>4647.5924066666666</v>
      </c>
      <c r="BF426">
        <f>W426</f>
        <v>4650.0861933333335</v>
      </c>
      <c r="BG426">
        <f>X426</f>
        <v>4659.5822799999996</v>
      </c>
      <c r="BH426">
        <f>Y426</f>
        <v>4658.7646199999999</v>
      </c>
      <c r="BI426">
        <f t="shared" si="184"/>
        <v>4659.1617100000003</v>
      </c>
      <c r="BJ426">
        <f t="shared" si="185"/>
        <v>4637.3538525000004</v>
      </c>
    </row>
    <row r="427" spans="1:62" x14ac:dyDescent="0.55000000000000004">
      <c r="A427">
        <f>ALGLIB_SSA_XAUUSD!J427</f>
        <v>1775521500</v>
      </c>
      <c r="B427" t="str">
        <f>_xlfn.XLOOKUP($A427,ALGLIB_SSA_XAUUSD!$A$2:$A$1001,ALGLIB_SSA_XAUUSD!$B$2:$B$1001,"",0)</f>
        <v/>
      </c>
      <c r="C427" t="str">
        <f>_xlfn.XLOOKUP($A427,ALGLIB_SSA_XAUUSD!$A$2:$A$1001,ALGLIB_SSA_XAUUSD!$C$2:$C$1001,"",0)</f>
        <v/>
      </c>
      <c r="D427" s="1">
        <f>D422+(D434-D422)*5/12</f>
        <v>4643.5083333333332</v>
      </c>
      <c r="E427" s="1">
        <f>E422+(E434-E422)*5/12</f>
        <v>4647.3767958333337</v>
      </c>
      <c r="F427" s="1">
        <f>F422+(F434-F422)*5/12</f>
        <v>4649.8752591666671</v>
      </c>
      <c r="G427" s="1">
        <f>G422+(G434-G422)*5/12</f>
        <v>4658.3328266666667</v>
      </c>
      <c r="H427" s="1">
        <f>H422+(H434-H422)*5/12</f>
        <v>4637.2590066666671</v>
      </c>
      <c r="I427" t="str">
        <f>_xlfn.XLOOKUP($A427,ALGLIB_SSA_XAUUSD!$J$2:$J$1001,ALGLIB_SSA_XAUUSD!$K$2:$K$1001,"",0)</f>
        <v>XAUUSD</v>
      </c>
      <c r="J427" t="str">
        <f>_xlfn.XLOOKUP($A427,ALGLIB_SSA_XAUUSD!$J$2:$J$1001,ALGLIB_SSA_XAUUSD!$L$2:$L$1001,"",0)</f>
        <v>M5</v>
      </c>
      <c r="K427">
        <f>_xlfn.XLOOKUP($A427,ALGLIB_SSA_XAUUSD!$J$2:$J$1001,ALGLIB_SSA_XAUUSD!$M$2:$M$1001,"",0)</f>
        <v>4659.25</v>
      </c>
      <c r="L427">
        <f>_xlfn.XLOOKUP($A427,ALGLIB_SSA_XAUUSD!$J$2:$J$1001,ALGLIB_SSA_XAUUSD!$N$2:$N$1001,"",0)</f>
        <v>4660.2746299999999</v>
      </c>
      <c r="M427">
        <f>_xlfn.XLOOKUP($A427,ALGLIB_SSA_XAUUSD!$J$2:$J$1001,ALGLIB_SSA_XAUUSD!$O$2:$O$1001,"",0)</f>
        <v>4659.51962</v>
      </c>
      <c r="N427">
        <f>_xlfn.XLOOKUP($A427,ALGLIB_SSA_XAUUSD!$J$2:$J$1001,ALGLIB_SSA_XAUUSD!$P$2:$P$1001,"",0)</f>
        <v>4661.4212699999998</v>
      </c>
      <c r="O427">
        <f>_xlfn.XLOOKUP($A427,ALGLIB_SSA_XAUUSD!$J$2:$J$1001,ALGLIB_SSA_XAUUSD!$Q$2:$Q$1001,"",0)</f>
        <v>4659.38382</v>
      </c>
      <c r="R427">
        <f t="shared" si="161"/>
        <v>1775521500</v>
      </c>
      <c r="S427" t="str">
        <f t="shared" si="162"/>
        <v>XAUUSD</v>
      </c>
      <c r="T427" t="str">
        <f t="shared" si="162"/>
        <v>M5</v>
      </c>
      <c r="U427">
        <f t="shared" si="162"/>
        <v>4659.25</v>
      </c>
      <c r="V427">
        <f t="shared" si="163"/>
        <v>4647.3767958333337</v>
      </c>
      <c r="W427">
        <f t="shared" si="163"/>
        <v>4649.8752591666671</v>
      </c>
      <c r="X427">
        <f t="shared" si="164"/>
        <v>4660.2746299999999</v>
      </c>
      <c r="Y427">
        <f t="shared" si="164"/>
        <v>4659.51962</v>
      </c>
      <c r="Z427">
        <f t="shared" si="165"/>
        <v>4658.3328266666667</v>
      </c>
      <c r="AA427">
        <f t="shared" si="166"/>
        <v>4661.4212699999998</v>
      </c>
      <c r="AB427">
        <f t="shared" si="167"/>
        <v>4637.2590066666671</v>
      </c>
      <c r="AC427">
        <f t="shared" si="168"/>
        <v>4659.38382</v>
      </c>
      <c r="AF427">
        <f t="shared" si="173"/>
        <v>1775521500</v>
      </c>
      <c r="AG427" t="str">
        <f t="shared" si="174"/>
        <v>XAUUSD</v>
      </c>
      <c r="AH427" t="str">
        <f t="shared" si="175"/>
        <v>M5</v>
      </c>
      <c r="AI427" s="19">
        <f t="shared" si="169"/>
        <v>4659.25</v>
      </c>
      <c r="AJ427" s="19">
        <f t="shared" si="170"/>
        <v>4647.3767958333337</v>
      </c>
      <c r="AK427" s="19">
        <f t="shared" si="171"/>
        <v>4649.8752591666671</v>
      </c>
      <c r="AL427" s="19">
        <f t="shared" si="176"/>
        <v>-2.4984633333333477</v>
      </c>
      <c r="AM427" s="28" t="str">
        <f t="shared" si="172"/>
        <v>Bearish</v>
      </c>
      <c r="AN427" s="28" t="str">
        <f t="shared" si="177"/>
        <v>Bearish</v>
      </c>
      <c r="AO427">
        <f>IF(Z427&lt;&gt;"",Z427,"")</f>
        <v>4658.3328266666667</v>
      </c>
      <c r="AP427">
        <f>IF(AB427&lt;&gt;"",AB427,"")</f>
        <v>4637.2590066666671</v>
      </c>
      <c r="AQ427">
        <f t="shared" si="181"/>
        <v>6</v>
      </c>
      <c r="AR427" s="16">
        <f>IF(SLOPE($AO$410:$AO$421,$AQ$410:$AQ$421)&gt;0,MIN(3,ABS(SLOPE($AO$410:$AO$421,$AQ$410:$AQ$421))),IF(SLOPE($AO$410:$AO$421,$AQ$410:$AQ$421)&lt;-0.5,-0.5,0))</f>
        <v>0</v>
      </c>
      <c r="AS427" s="16">
        <f>IF(SLOPE($AP$410:$AP$421,$AQ$410:$AQ$421)&lt;0,MAX(-3,-ABS(SLOPE($AP$410:$AP$421,$AQ$410:$AQ$421))),IF(SLOPE($AP$410:$AP$421,$AQ$410:$AQ$421)&gt;0.5,0.5,0))</f>
        <v>-0.3511374999999719</v>
      </c>
      <c r="AT427" s="22">
        <f>($AO$422+(AR427*(AQ427-1)))</f>
        <v>4659.1617100000003</v>
      </c>
      <c r="AU427" s="22">
        <f>($AP$422+(AS427*(AQ427-1)))</f>
        <v>4637.3538525000004</v>
      </c>
      <c r="AV427" s="18">
        <f>IF(AR427&gt;0,AT427+AR427,AT427)</f>
        <v>4659.1617100000003</v>
      </c>
      <c r="AW427" s="18">
        <f>IF(AS427&lt;0,AU427+AS427,AU427)</f>
        <v>4637.0027150000005</v>
      </c>
      <c r="AY427">
        <f t="shared" si="182"/>
        <v>0.82888333333357878</v>
      </c>
      <c r="AZ427">
        <f t="shared" si="183"/>
        <v>-0.25629166666658421</v>
      </c>
      <c r="BB427" s="19">
        <f t="shared" si="178"/>
        <v>1775521500</v>
      </c>
      <c r="BC427" s="19" t="str">
        <f t="shared" si="179"/>
        <v>XAUUSD</v>
      </c>
      <c r="BD427" s="19" t="str">
        <f t="shared" si="180"/>
        <v>M5</v>
      </c>
      <c r="BE427">
        <f>V427</f>
        <v>4647.3767958333337</v>
      </c>
      <c r="BF427">
        <f>W427</f>
        <v>4649.8752591666671</v>
      </c>
      <c r="BG427">
        <f>X427</f>
        <v>4660.2746299999999</v>
      </c>
      <c r="BH427">
        <f>Y427</f>
        <v>4659.51962</v>
      </c>
      <c r="BI427">
        <f t="shared" si="184"/>
        <v>4659.1617100000003</v>
      </c>
      <c r="BJ427">
        <f t="shared" si="185"/>
        <v>4637.0027150000005</v>
      </c>
    </row>
    <row r="428" spans="1:62" x14ac:dyDescent="0.55000000000000004">
      <c r="A428">
        <f>ALGLIB_SSA_XAUUSD!J428</f>
        <v>1775521800</v>
      </c>
      <c r="B428" t="str">
        <f>_xlfn.XLOOKUP($A428,ALGLIB_SSA_XAUUSD!$A$2:$A$1001,ALGLIB_SSA_XAUUSD!$B$2:$B$1001,"",0)</f>
        <v/>
      </c>
      <c r="C428" t="str">
        <f>_xlfn.XLOOKUP($A428,ALGLIB_SSA_XAUUSD!$A$2:$A$1001,ALGLIB_SSA_XAUUSD!$C$2:$C$1001,"",0)</f>
        <v/>
      </c>
      <c r="D428" s="1">
        <f>D422+(D434-D422)*6/12</f>
        <v>4641.17</v>
      </c>
      <c r="E428" s="1">
        <f>E422+(E434-E422)*6/12</f>
        <v>4647.1611849999999</v>
      </c>
      <c r="F428" s="1">
        <f>F422+(F434-F422)*6/12</f>
        <v>4649.6643249999997</v>
      </c>
      <c r="G428" s="1">
        <f>G422+(G434-G422)*6/12</f>
        <v>4658.16705</v>
      </c>
      <c r="H428" s="1">
        <f>H422+(H434-H422)*6/12</f>
        <v>4636.8888999999999</v>
      </c>
      <c r="I428" t="str">
        <f>_xlfn.XLOOKUP($A428,ALGLIB_SSA_XAUUSD!$J$2:$J$1001,ALGLIB_SSA_XAUUSD!$K$2:$K$1001,"",0)</f>
        <v>XAUUSD</v>
      </c>
      <c r="J428" t="str">
        <f>_xlfn.XLOOKUP($A428,ALGLIB_SSA_XAUUSD!$J$2:$J$1001,ALGLIB_SSA_XAUUSD!$L$2:$L$1001,"",0)</f>
        <v>M5</v>
      </c>
      <c r="K428">
        <f>_xlfn.XLOOKUP($A428,ALGLIB_SSA_XAUUSD!$J$2:$J$1001,ALGLIB_SSA_XAUUSD!$M$2:$M$1001,"",0)</f>
        <v>4660.8900000000003</v>
      </c>
      <c r="L428">
        <f>_xlfn.XLOOKUP($A428,ALGLIB_SSA_XAUUSD!$J$2:$J$1001,ALGLIB_SSA_XAUUSD!$N$2:$N$1001,"",0)</f>
        <v>4660.6069500000003</v>
      </c>
      <c r="M428">
        <f>_xlfn.XLOOKUP($A428,ALGLIB_SSA_XAUUSD!$J$2:$J$1001,ALGLIB_SSA_XAUUSD!$O$2:$O$1001,"",0)</f>
        <v>4660.0632900000001</v>
      </c>
      <c r="N428">
        <f>_xlfn.XLOOKUP($A428,ALGLIB_SSA_XAUUSD!$J$2:$J$1001,ALGLIB_SSA_XAUUSD!$P$2:$P$1001,"",0)</f>
        <v>4661.6824200000001</v>
      </c>
      <c r="O428">
        <f>_xlfn.XLOOKUP($A428,ALGLIB_SSA_XAUUSD!$J$2:$J$1001,ALGLIB_SSA_XAUUSD!$Q$2:$Q$1001,"",0)</f>
        <v>4659.90535</v>
      </c>
      <c r="R428">
        <f t="shared" si="161"/>
        <v>1775521800</v>
      </c>
      <c r="S428" t="str">
        <f t="shared" si="162"/>
        <v>XAUUSD</v>
      </c>
      <c r="T428" t="str">
        <f t="shared" si="162"/>
        <v>M5</v>
      </c>
      <c r="U428">
        <f t="shared" si="162"/>
        <v>4660.8900000000003</v>
      </c>
      <c r="V428">
        <f t="shared" si="163"/>
        <v>4647.1611849999999</v>
      </c>
      <c r="W428">
        <f t="shared" si="163"/>
        <v>4649.6643249999997</v>
      </c>
      <c r="X428">
        <f t="shared" si="164"/>
        <v>4660.6069500000003</v>
      </c>
      <c r="Y428">
        <f t="shared" si="164"/>
        <v>4660.0632900000001</v>
      </c>
      <c r="Z428">
        <f t="shared" si="165"/>
        <v>4658.16705</v>
      </c>
      <c r="AA428">
        <f t="shared" si="166"/>
        <v>4661.6824200000001</v>
      </c>
      <c r="AB428">
        <f t="shared" si="167"/>
        <v>4636.8888999999999</v>
      </c>
      <c r="AC428">
        <f t="shared" si="168"/>
        <v>4659.90535</v>
      </c>
      <c r="AF428">
        <f t="shared" si="173"/>
        <v>1775521800</v>
      </c>
      <c r="AG428" t="str">
        <f t="shared" si="174"/>
        <v>XAUUSD</v>
      </c>
      <c r="AH428" t="str">
        <f t="shared" si="175"/>
        <v>M5</v>
      </c>
      <c r="AI428" s="19">
        <f t="shared" si="169"/>
        <v>4660.8900000000003</v>
      </c>
      <c r="AJ428" s="19">
        <f t="shared" si="170"/>
        <v>4647.1611849999999</v>
      </c>
      <c r="AK428" s="19">
        <f t="shared" si="171"/>
        <v>4649.6643249999997</v>
      </c>
      <c r="AL428" s="19">
        <f t="shared" si="176"/>
        <v>-2.503139999999803</v>
      </c>
      <c r="AM428" s="28" t="str">
        <f t="shared" si="172"/>
        <v>Bearish</v>
      </c>
      <c r="AN428" s="28" t="str">
        <f t="shared" si="177"/>
        <v>Bearish</v>
      </c>
      <c r="AO428">
        <f>IF(Z428&lt;&gt;"",Z428,"")</f>
        <v>4658.16705</v>
      </c>
      <c r="AP428">
        <f>IF(AB428&lt;&gt;"",AB428,"")</f>
        <v>4636.8888999999999</v>
      </c>
      <c r="AQ428">
        <f t="shared" si="181"/>
        <v>7</v>
      </c>
      <c r="AR428" s="16">
        <f>IF(SLOPE($AO$410:$AO$421,$AQ$410:$AQ$421)&gt;0,MIN(3,ABS(SLOPE($AO$410:$AO$421,$AQ$410:$AQ$421))),IF(SLOPE($AO$410:$AO$421,$AQ$410:$AQ$421)&lt;-0.5,-0.5,0))</f>
        <v>0</v>
      </c>
      <c r="AS428" s="16">
        <f>IF(SLOPE($AP$410:$AP$421,$AQ$410:$AQ$421)&lt;0,MAX(-3,-ABS(SLOPE($AP$410:$AP$421,$AQ$410:$AQ$421))),IF(SLOPE($AP$410:$AP$421,$AQ$410:$AQ$421)&gt;0.5,0.5,0))</f>
        <v>-0.3511374999999719</v>
      </c>
      <c r="AT428" s="22">
        <f>($AO$422+(AR428*(AQ428-1)))</f>
        <v>4659.1617100000003</v>
      </c>
      <c r="AU428" s="22">
        <f>($AP$422+(AS428*(AQ428-1)))</f>
        <v>4637.0027150000005</v>
      </c>
      <c r="AV428" s="18">
        <f>IF(AR428&gt;0,AT428+AR428,AT428)</f>
        <v>4659.1617100000003</v>
      </c>
      <c r="AW428" s="18">
        <f>IF(AS428&lt;0,AU428+AS428,AU428)</f>
        <v>4636.6515775000007</v>
      </c>
      <c r="AY428">
        <f t="shared" si="182"/>
        <v>0.99466000000029453</v>
      </c>
      <c r="AZ428">
        <f t="shared" si="183"/>
        <v>-0.23732249999920896</v>
      </c>
      <c r="BB428" s="19">
        <f t="shared" si="178"/>
        <v>1775521800</v>
      </c>
      <c r="BC428" s="19" t="str">
        <f t="shared" si="179"/>
        <v>XAUUSD</v>
      </c>
      <c r="BD428" s="19" t="str">
        <f t="shared" si="180"/>
        <v>M5</v>
      </c>
      <c r="BE428">
        <f>V428</f>
        <v>4647.1611849999999</v>
      </c>
      <c r="BF428">
        <f>W428</f>
        <v>4649.6643249999997</v>
      </c>
      <c r="BG428">
        <f>X428</f>
        <v>4660.6069500000003</v>
      </c>
      <c r="BH428">
        <f>Y428</f>
        <v>4660.0632900000001</v>
      </c>
      <c r="BI428">
        <f t="shared" si="184"/>
        <v>4659.1617100000003</v>
      </c>
      <c r="BJ428">
        <f t="shared" si="185"/>
        <v>4636.6515775000007</v>
      </c>
    </row>
    <row r="429" spans="1:62" x14ac:dyDescent="0.55000000000000004">
      <c r="A429">
        <f>ALGLIB_SSA_XAUUSD!J429</f>
        <v>1775522100</v>
      </c>
      <c r="B429" t="str">
        <f>_xlfn.XLOOKUP($A429,ALGLIB_SSA_XAUUSD!$A$2:$A$1001,ALGLIB_SSA_XAUUSD!$B$2:$B$1001,"",0)</f>
        <v/>
      </c>
      <c r="C429" t="str">
        <f>_xlfn.XLOOKUP($A429,ALGLIB_SSA_XAUUSD!$A$2:$A$1001,ALGLIB_SSA_XAUUSD!$C$2:$C$1001,"",0)</f>
        <v/>
      </c>
      <c r="D429" s="1">
        <f>D422+(D434-D422)*7/12</f>
        <v>4638.8316666666669</v>
      </c>
      <c r="E429" s="1">
        <f>E422+(E434-E422)*7/12</f>
        <v>4646.9455741666661</v>
      </c>
      <c r="F429" s="1">
        <f>F422+(F434-F422)*7/12</f>
        <v>4649.4533908333333</v>
      </c>
      <c r="G429" s="1">
        <f>G422+(G434-G422)*7/12</f>
        <v>4658.0012733333333</v>
      </c>
      <c r="H429" s="1">
        <f>H422+(H434-H422)*7/12</f>
        <v>4636.5187933333336</v>
      </c>
      <c r="I429" t="str">
        <f>_xlfn.XLOOKUP($A429,ALGLIB_SSA_XAUUSD!$J$2:$J$1001,ALGLIB_SSA_XAUUSD!$K$2:$K$1001,"",0)</f>
        <v>XAUUSD</v>
      </c>
      <c r="J429" t="str">
        <f>_xlfn.XLOOKUP($A429,ALGLIB_SSA_XAUUSD!$J$2:$J$1001,ALGLIB_SSA_XAUUSD!$L$2:$L$1001,"",0)</f>
        <v>M5</v>
      </c>
      <c r="K429">
        <f>_xlfn.XLOOKUP($A429,ALGLIB_SSA_XAUUSD!$J$2:$J$1001,ALGLIB_SSA_XAUUSD!$M$2:$M$1001,"",0)</f>
        <v>4660.3999999999996</v>
      </c>
      <c r="L429">
        <f>_xlfn.XLOOKUP($A429,ALGLIB_SSA_XAUUSD!$J$2:$J$1001,ALGLIB_SSA_XAUUSD!$N$2:$N$1001,"",0)</f>
        <v>4660.3906399999996</v>
      </c>
      <c r="M429">
        <f>_xlfn.XLOOKUP($A429,ALGLIB_SSA_XAUUSD!$J$2:$J$1001,ALGLIB_SSA_XAUUSD!$O$2:$O$1001,"",0)</f>
        <v>4660.22696</v>
      </c>
      <c r="N429">
        <f>_xlfn.XLOOKUP($A429,ALGLIB_SSA_XAUUSD!$J$2:$J$1001,ALGLIB_SSA_XAUUSD!$P$2:$P$1001,"",0)</f>
        <v>4661.6199200000001</v>
      </c>
      <c r="O429">
        <f>_xlfn.XLOOKUP($A429,ALGLIB_SSA_XAUUSD!$J$2:$J$1001,ALGLIB_SSA_XAUUSD!$Q$2:$Q$1001,"",0)</f>
        <v>4659.2553600000001</v>
      </c>
      <c r="R429">
        <f t="shared" si="161"/>
        <v>1775522100</v>
      </c>
      <c r="S429" t="str">
        <f t="shared" si="162"/>
        <v>XAUUSD</v>
      </c>
      <c r="T429" t="str">
        <f t="shared" si="162"/>
        <v>M5</v>
      </c>
      <c r="U429">
        <f t="shared" si="162"/>
        <v>4660.3999999999996</v>
      </c>
      <c r="V429">
        <f t="shared" si="163"/>
        <v>4646.9455741666661</v>
      </c>
      <c r="W429">
        <f t="shared" si="163"/>
        <v>4649.4533908333333</v>
      </c>
      <c r="X429">
        <f t="shared" si="164"/>
        <v>4660.3906399999996</v>
      </c>
      <c r="Y429">
        <f t="shared" si="164"/>
        <v>4660.22696</v>
      </c>
      <c r="Z429">
        <f t="shared" si="165"/>
        <v>4658.0012733333333</v>
      </c>
      <c r="AA429">
        <f t="shared" si="166"/>
        <v>4661.6199200000001</v>
      </c>
      <c r="AB429">
        <f t="shared" si="167"/>
        <v>4636.5187933333336</v>
      </c>
      <c r="AC429">
        <f t="shared" si="168"/>
        <v>4659.2553600000001</v>
      </c>
      <c r="AF429">
        <f t="shared" si="173"/>
        <v>1775522100</v>
      </c>
      <c r="AG429" t="str">
        <f t="shared" si="174"/>
        <v>XAUUSD</v>
      </c>
      <c r="AH429" t="str">
        <f t="shared" si="175"/>
        <v>M5</v>
      </c>
      <c r="AI429" s="19">
        <f t="shared" si="169"/>
        <v>4660.3999999999996</v>
      </c>
      <c r="AJ429" s="19">
        <f t="shared" si="170"/>
        <v>4646.9455741666661</v>
      </c>
      <c r="AK429" s="19">
        <f t="shared" si="171"/>
        <v>4649.4533908333333</v>
      </c>
      <c r="AL429" s="19">
        <f t="shared" si="176"/>
        <v>-2.5078166666671677</v>
      </c>
      <c r="AM429" s="28" t="str">
        <f t="shared" si="172"/>
        <v>Bearish</v>
      </c>
      <c r="AN429" s="28" t="str">
        <f t="shared" si="177"/>
        <v>Bearish</v>
      </c>
      <c r="AO429">
        <f>IF(Z429&lt;&gt;"",Z429,"")</f>
        <v>4658.0012733333333</v>
      </c>
      <c r="AP429">
        <f>IF(AB429&lt;&gt;"",AB429,"")</f>
        <v>4636.5187933333336</v>
      </c>
      <c r="AQ429">
        <f t="shared" si="181"/>
        <v>8</v>
      </c>
      <c r="AR429" s="16">
        <f>IF(SLOPE($AO$410:$AO$421,$AQ$410:$AQ$421)&gt;0,MIN(3,ABS(SLOPE($AO$410:$AO$421,$AQ$410:$AQ$421))),IF(SLOPE($AO$410:$AO$421,$AQ$410:$AQ$421)&lt;-0.5,-0.5,0))</f>
        <v>0</v>
      </c>
      <c r="AS429" s="16">
        <f>IF(SLOPE($AP$410:$AP$421,$AQ$410:$AQ$421)&lt;0,MAX(-3,-ABS(SLOPE($AP$410:$AP$421,$AQ$410:$AQ$421))),IF(SLOPE($AP$410:$AP$421,$AQ$410:$AQ$421)&gt;0.5,0.5,0))</f>
        <v>-0.3511374999999719</v>
      </c>
      <c r="AT429" s="22">
        <f>($AO$422+(AR429*(AQ429-1)))</f>
        <v>4659.1617100000003</v>
      </c>
      <c r="AU429" s="22">
        <f>($AP$422+(AS429*(AQ429-1)))</f>
        <v>4636.6515775000007</v>
      </c>
      <c r="AV429" s="18">
        <f>IF(AR429&gt;0,AT429+AR429,AT429)</f>
        <v>4659.1617100000003</v>
      </c>
      <c r="AW429" s="18">
        <f>IF(AS429&lt;0,AU429+AS429,AU429)</f>
        <v>4636.3004400000009</v>
      </c>
      <c r="AY429">
        <f t="shared" si="182"/>
        <v>1.1604366666670103</v>
      </c>
      <c r="AZ429">
        <f t="shared" si="183"/>
        <v>-0.2183533333327432</v>
      </c>
      <c r="BB429" s="19">
        <f t="shared" si="178"/>
        <v>1775522100</v>
      </c>
      <c r="BC429" s="19" t="str">
        <f t="shared" si="179"/>
        <v>XAUUSD</v>
      </c>
      <c r="BD429" s="19" t="str">
        <f t="shared" si="180"/>
        <v>M5</v>
      </c>
      <c r="BE429">
        <f>V429</f>
        <v>4646.9455741666661</v>
      </c>
      <c r="BF429">
        <f>W429</f>
        <v>4649.4533908333333</v>
      </c>
      <c r="BG429">
        <f>X429</f>
        <v>4660.3906399999996</v>
      </c>
      <c r="BH429">
        <f>Y429</f>
        <v>4660.22696</v>
      </c>
      <c r="BI429">
        <f t="shared" si="184"/>
        <v>4659.1617100000003</v>
      </c>
      <c r="BJ429">
        <f t="shared" si="185"/>
        <v>4636.3004400000009</v>
      </c>
    </row>
    <row r="430" spans="1:62" x14ac:dyDescent="0.55000000000000004">
      <c r="A430">
        <f>ALGLIB_SSA_XAUUSD!J430</f>
        <v>1775522400</v>
      </c>
      <c r="B430" t="str">
        <f>_xlfn.XLOOKUP($A430,ALGLIB_SSA_XAUUSD!$A$2:$A$1001,ALGLIB_SSA_XAUUSD!$B$2:$B$1001,"",0)</f>
        <v/>
      </c>
      <c r="C430" t="str">
        <f>_xlfn.XLOOKUP($A430,ALGLIB_SSA_XAUUSD!$A$2:$A$1001,ALGLIB_SSA_XAUUSD!$C$2:$C$1001,"",0)</f>
        <v/>
      </c>
      <c r="D430" s="1">
        <f>D422+(D434-D422)*8/12</f>
        <v>4636.4933333333338</v>
      </c>
      <c r="E430" s="1">
        <f>E422+(E434-E422)*8/12</f>
        <v>4646.7299633333332</v>
      </c>
      <c r="F430" s="1">
        <f>F422+(F434-F422)*8/12</f>
        <v>4649.2424566666668</v>
      </c>
      <c r="G430" s="1">
        <f>G422+(G434-G422)*8/12</f>
        <v>4657.8354966666666</v>
      </c>
      <c r="H430" s="1">
        <f>H422+(H434-H422)*8/12</f>
        <v>4636.1486866666673</v>
      </c>
      <c r="I430" t="str">
        <f>_xlfn.XLOOKUP($A430,ALGLIB_SSA_XAUUSD!$J$2:$J$1001,ALGLIB_SSA_XAUUSD!$K$2:$K$1001,"",0)</f>
        <v>XAUUSD</v>
      </c>
      <c r="J430" t="str">
        <f>_xlfn.XLOOKUP($A430,ALGLIB_SSA_XAUUSD!$J$2:$J$1001,ALGLIB_SSA_XAUUSD!$L$2:$L$1001,"",0)</f>
        <v>M5</v>
      </c>
      <c r="K430">
        <f>_xlfn.XLOOKUP($A430,ALGLIB_SSA_XAUUSD!$J$2:$J$1001,ALGLIB_SSA_XAUUSD!$M$2:$M$1001,"",0)</f>
        <v>4660.87</v>
      </c>
      <c r="L430">
        <f>_xlfn.XLOOKUP($A430,ALGLIB_SSA_XAUUSD!$J$2:$J$1001,ALGLIB_SSA_XAUUSD!$N$2:$N$1001,"",0)</f>
        <v>4659.5775700000004</v>
      </c>
      <c r="M430">
        <f>_xlfn.XLOOKUP($A430,ALGLIB_SSA_XAUUSD!$J$2:$J$1001,ALGLIB_SSA_XAUUSD!$O$2:$O$1001,"",0)</f>
        <v>4659.9022699999996</v>
      </c>
      <c r="N430">
        <f>_xlfn.XLOOKUP($A430,ALGLIB_SSA_XAUUSD!$J$2:$J$1001,ALGLIB_SSA_XAUUSD!$P$2:$P$1001,"",0)</f>
        <v>4661.2052199999998</v>
      </c>
      <c r="O430">
        <f>_xlfn.XLOOKUP($A430,ALGLIB_SSA_XAUUSD!$J$2:$J$1001,ALGLIB_SSA_XAUUSD!$Q$2:$Q$1001,"",0)</f>
        <v>4657.2602200000001</v>
      </c>
      <c r="R430">
        <f t="shared" si="161"/>
        <v>1775522400</v>
      </c>
      <c r="S430" t="str">
        <f t="shared" si="162"/>
        <v>XAUUSD</v>
      </c>
      <c r="T430" t="str">
        <f t="shared" si="162"/>
        <v>M5</v>
      </c>
      <c r="U430">
        <f t="shared" si="162"/>
        <v>4660.87</v>
      </c>
      <c r="V430">
        <f t="shared" si="163"/>
        <v>4646.7299633333332</v>
      </c>
      <c r="W430">
        <f t="shared" si="163"/>
        <v>4649.2424566666668</v>
      </c>
      <c r="X430">
        <f t="shared" si="164"/>
        <v>4659.5775700000004</v>
      </c>
      <c r="Y430">
        <f t="shared" si="164"/>
        <v>4659.9022699999996</v>
      </c>
      <c r="Z430">
        <f t="shared" si="165"/>
        <v>4657.8354966666666</v>
      </c>
      <c r="AA430">
        <f t="shared" si="166"/>
        <v>4661.2052199999998</v>
      </c>
      <c r="AB430">
        <f t="shared" si="167"/>
        <v>4636.1486866666673</v>
      </c>
      <c r="AC430">
        <f t="shared" si="168"/>
        <v>4657.2602200000001</v>
      </c>
      <c r="AF430">
        <f t="shared" si="173"/>
        <v>1775522400</v>
      </c>
      <c r="AG430" t="str">
        <f t="shared" si="174"/>
        <v>XAUUSD</v>
      </c>
      <c r="AH430" t="str">
        <f t="shared" si="175"/>
        <v>M5</v>
      </c>
      <c r="AI430" s="19">
        <f t="shared" si="169"/>
        <v>4660.87</v>
      </c>
      <c r="AJ430" s="19">
        <f t="shared" si="170"/>
        <v>4646.7299633333332</v>
      </c>
      <c r="AK430" s="19">
        <f t="shared" si="171"/>
        <v>4649.2424566666668</v>
      </c>
      <c r="AL430" s="19">
        <f t="shared" si="176"/>
        <v>-2.512493333333623</v>
      </c>
      <c r="AM430" s="28" t="str">
        <f t="shared" si="172"/>
        <v>Bearish</v>
      </c>
      <c r="AN430" s="28" t="str">
        <f t="shared" si="177"/>
        <v>Bearish</v>
      </c>
      <c r="AO430">
        <f>IF(Z430&lt;&gt;"",Z430,"")</f>
        <v>4657.8354966666666</v>
      </c>
      <c r="AP430">
        <f>IF(AB430&lt;&gt;"",AB430,"")</f>
        <v>4636.1486866666673</v>
      </c>
      <c r="AQ430">
        <f t="shared" si="181"/>
        <v>9</v>
      </c>
      <c r="AR430" s="16">
        <f>IF(SLOPE($AO$410:$AO$421,$AQ$410:$AQ$421)&gt;0,MIN(3,ABS(SLOPE($AO$410:$AO$421,$AQ$410:$AQ$421))),IF(SLOPE($AO$410:$AO$421,$AQ$410:$AQ$421)&lt;-0.5,-0.5,0))</f>
        <v>0</v>
      </c>
      <c r="AS430" s="16">
        <f>IF(SLOPE($AP$410:$AP$421,$AQ$410:$AQ$421)&lt;0,MAX(-3,-ABS(SLOPE($AP$410:$AP$421,$AQ$410:$AQ$421))),IF(SLOPE($AP$410:$AP$421,$AQ$410:$AQ$421)&gt;0.5,0.5,0))</f>
        <v>-0.3511374999999719</v>
      </c>
      <c r="AT430" s="22">
        <f>($AO$422+(AR430*(AQ430-1)))</f>
        <v>4659.1617100000003</v>
      </c>
      <c r="AU430" s="22">
        <f>($AP$422+(AS430*(AQ430-1)))</f>
        <v>4636.3004400000009</v>
      </c>
      <c r="AV430" s="18">
        <f>IF(AR430&gt;0,AT430+AR430,AT430)</f>
        <v>4659.1617100000003</v>
      </c>
      <c r="AW430" s="18">
        <f>IF(AS430&lt;0,AU430+AS430,AU430)</f>
        <v>4635.9493025000011</v>
      </c>
      <c r="AY430">
        <f t="shared" si="182"/>
        <v>1.326213333333726</v>
      </c>
      <c r="AZ430">
        <f t="shared" si="183"/>
        <v>-0.19938416666627745</v>
      </c>
      <c r="BB430" s="19">
        <f t="shared" si="178"/>
        <v>1775522400</v>
      </c>
      <c r="BC430" s="19" t="str">
        <f t="shared" si="179"/>
        <v>XAUUSD</v>
      </c>
      <c r="BD430" s="19" t="str">
        <f t="shared" si="180"/>
        <v>M5</v>
      </c>
      <c r="BE430">
        <f>V430</f>
        <v>4646.7299633333332</v>
      </c>
      <c r="BF430">
        <f>W430</f>
        <v>4649.2424566666668</v>
      </c>
      <c r="BG430">
        <f>X430</f>
        <v>4659.5775700000004</v>
      </c>
      <c r="BH430">
        <f>Y430</f>
        <v>4659.9022699999996</v>
      </c>
      <c r="BI430">
        <f t="shared" si="184"/>
        <v>4659.1617100000003</v>
      </c>
      <c r="BJ430">
        <f t="shared" si="185"/>
        <v>4635.9493025000011</v>
      </c>
    </row>
    <row r="431" spans="1:62" x14ac:dyDescent="0.55000000000000004">
      <c r="A431">
        <f>ALGLIB_SSA_XAUUSD!J431</f>
        <v>1775522700</v>
      </c>
      <c r="B431" t="str">
        <f>_xlfn.XLOOKUP($A431,ALGLIB_SSA_XAUUSD!$A$2:$A$1001,ALGLIB_SSA_XAUUSD!$B$2:$B$1001,"",0)</f>
        <v/>
      </c>
      <c r="C431" t="str">
        <f>_xlfn.XLOOKUP($A431,ALGLIB_SSA_XAUUSD!$A$2:$A$1001,ALGLIB_SSA_XAUUSD!$C$2:$C$1001,"",0)</f>
        <v/>
      </c>
      <c r="D431" s="1">
        <f>D422+(D434-D422)*9/12</f>
        <v>4634.1550000000007</v>
      </c>
      <c r="E431" s="1">
        <f>E422+(E434-E422)*9/12</f>
        <v>4646.5143525000003</v>
      </c>
      <c r="F431" s="1">
        <f>F422+(F434-F422)*9/12</f>
        <v>4649.0315225000004</v>
      </c>
      <c r="G431" s="1">
        <f>G422+(G434-G422)*9/12</f>
        <v>4657.6697199999999</v>
      </c>
      <c r="H431" s="1">
        <f>H422+(H434-H422)*9/12</f>
        <v>4635.7785800000001</v>
      </c>
      <c r="I431" t="str">
        <f>_xlfn.XLOOKUP($A431,ALGLIB_SSA_XAUUSD!$J$2:$J$1001,ALGLIB_SSA_XAUUSD!$K$2:$K$1001,"",0)</f>
        <v>XAUUSD</v>
      </c>
      <c r="J431" t="str">
        <f>_xlfn.XLOOKUP($A431,ALGLIB_SSA_XAUUSD!$J$2:$J$1001,ALGLIB_SSA_XAUUSD!$L$2:$L$1001,"",0)</f>
        <v>M5</v>
      </c>
      <c r="K431">
        <f>_xlfn.XLOOKUP($A431,ALGLIB_SSA_XAUUSD!$J$2:$J$1001,ALGLIB_SSA_XAUUSD!$M$2:$M$1001,"",0)</f>
        <v>4658.75</v>
      </c>
      <c r="L431">
        <f>_xlfn.XLOOKUP($A431,ALGLIB_SSA_XAUUSD!$J$2:$J$1001,ALGLIB_SSA_XAUUSD!$N$2:$N$1001,"",0)</f>
        <v>4658.2193299999999</v>
      </c>
      <c r="M431">
        <f>_xlfn.XLOOKUP($A431,ALGLIB_SSA_XAUUSD!$J$2:$J$1001,ALGLIB_SSA_XAUUSD!$O$2:$O$1001,"",0)</f>
        <v>4659.0608000000002</v>
      </c>
      <c r="N431">
        <f>_xlfn.XLOOKUP($A431,ALGLIB_SSA_XAUUSD!$J$2:$J$1001,ALGLIB_SSA_XAUUSD!$P$2:$P$1001,"",0)</f>
        <v>4660.4739799999998</v>
      </c>
      <c r="O431">
        <f>_xlfn.XLOOKUP($A431,ALGLIB_SSA_XAUUSD!$J$2:$J$1001,ALGLIB_SSA_XAUUSD!$Q$2:$Q$1001,"",0)</f>
        <v>4654.0951299999997</v>
      </c>
      <c r="R431">
        <f t="shared" si="161"/>
        <v>1775522700</v>
      </c>
      <c r="S431" t="str">
        <f t="shared" si="162"/>
        <v>XAUUSD</v>
      </c>
      <c r="T431" t="str">
        <f t="shared" si="162"/>
        <v>M5</v>
      </c>
      <c r="U431">
        <f t="shared" si="162"/>
        <v>4658.75</v>
      </c>
      <c r="V431">
        <f t="shared" si="163"/>
        <v>4646.5143525000003</v>
      </c>
      <c r="W431">
        <f t="shared" si="163"/>
        <v>4649.0315225000004</v>
      </c>
      <c r="X431">
        <f t="shared" si="164"/>
        <v>4658.2193299999999</v>
      </c>
      <c r="Y431">
        <f t="shared" si="164"/>
        <v>4659.0608000000002</v>
      </c>
      <c r="Z431">
        <f t="shared" si="165"/>
        <v>4657.6697199999999</v>
      </c>
      <c r="AA431">
        <f t="shared" si="166"/>
        <v>4660.4739799999998</v>
      </c>
      <c r="AB431">
        <f t="shared" si="167"/>
        <v>4635.7785800000001</v>
      </c>
      <c r="AC431">
        <f t="shared" si="168"/>
        <v>4654.0951299999997</v>
      </c>
      <c r="AF431">
        <f t="shared" si="173"/>
        <v>1775522700</v>
      </c>
      <c r="AG431" t="str">
        <f t="shared" si="174"/>
        <v>XAUUSD</v>
      </c>
      <c r="AH431" t="str">
        <f t="shared" si="175"/>
        <v>M5</v>
      </c>
      <c r="AI431" s="19">
        <f t="shared" si="169"/>
        <v>4658.75</v>
      </c>
      <c r="AJ431" s="19">
        <f t="shared" si="170"/>
        <v>4646.5143525000003</v>
      </c>
      <c r="AK431" s="19">
        <f t="shared" si="171"/>
        <v>4649.0315225000004</v>
      </c>
      <c r="AL431" s="19">
        <f t="shared" si="176"/>
        <v>-2.5171700000000783</v>
      </c>
      <c r="AM431" s="28" t="str">
        <f t="shared" si="172"/>
        <v>Bearish</v>
      </c>
      <c r="AN431" s="28" t="str">
        <f t="shared" si="177"/>
        <v>Bearish</v>
      </c>
      <c r="AO431">
        <f>IF(Z431&lt;&gt;"",Z431,"")</f>
        <v>4657.6697199999999</v>
      </c>
      <c r="AP431">
        <f>IF(AB431&lt;&gt;"",AB431,"")</f>
        <v>4635.7785800000001</v>
      </c>
      <c r="AQ431">
        <f t="shared" si="181"/>
        <v>10</v>
      </c>
      <c r="AR431" s="16">
        <f>IF(SLOPE($AO$410:$AO$421,$AQ$410:$AQ$421)&gt;0,MIN(3,ABS(SLOPE($AO$410:$AO$421,$AQ$410:$AQ$421))),IF(SLOPE($AO$410:$AO$421,$AQ$410:$AQ$421)&lt;-0.5,-0.5,0))</f>
        <v>0</v>
      </c>
      <c r="AS431" s="16">
        <f>IF(SLOPE($AP$410:$AP$421,$AQ$410:$AQ$421)&lt;0,MAX(-3,-ABS(SLOPE($AP$410:$AP$421,$AQ$410:$AQ$421))),IF(SLOPE($AP$410:$AP$421,$AQ$410:$AQ$421)&gt;0.5,0.5,0))</f>
        <v>-0.3511374999999719</v>
      </c>
      <c r="AT431" s="22">
        <f>($AO$422+(AR431*(AQ431-1)))</f>
        <v>4659.1617100000003</v>
      </c>
      <c r="AU431" s="22">
        <f>($AP$422+(AS431*(AQ431-1)))</f>
        <v>4635.9493025000011</v>
      </c>
      <c r="AV431" s="18">
        <f>IF(AR431&gt;0,AT431+AR431,AT431)</f>
        <v>4659.1617100000003</v>
      </c>
      <c r="AW431" s="18">
        <f>IF(AS431&lt;0,AU431+AS431,AU431)</f>
        <v>4635.5981650000012</v>
      </c>
      <c r="AY431">
        <f t="shared" si="182"/>
        <v>1.4919900000004418</v>
      </c>
      <c r="AZ431">
        <f t="shared" si="183"/>
        <v>-0.1804149999989022</v>
      </c>
      <c r="BB431" s="19">
        <f t="shared" si="178"/>
        <v>1775522700</v>
      </c>
      <c r="BC431" s="19" t="str">
        <f t="shared" si="179"/>
        <v>XAUUSD</v>
      </c>
      <c r="BD431" s="19" t="str">
        <f t="shared" si="180"/>
        <v>M5</v>
      </c>
      <c r="BE431">
        <f>V431</f>
        <v>4646.5143525000003</v>
      </c>
      <c r="BF431">
        <f>W431</f>
        <v>4649.0315225000004</v>
      </c>
      <c r="BG431">
        <f>X431</f>
        <v>4658.2193299999999</v>
      </c>
      <c r="BH431">
        <f>Y431</f>
        <v>4659.0608000000002</v>
      </c>
      <c r="BI431">
        <f t="shared" si="184"/>
        <v>4659.1617100000003</v>
      </c>
      <c r="BJ431">
        <f t="shared" si="185"/>
        <v>4635.5981650000012</v>
      </c>
    </row>
    <row r="432" spans="1:62" x14ac:dyDescent="0.55000000000000004">
      <c r="A432">
        <f>ALGLIB_SSA_XAUUSD!J432</f>
        <v>1775523000</v>
      </c>
      <c r="B432" t="str">
        <f>_xlfn.XLOOKUP($A432,ALGLIB_SSA_XAUUSD!$A$2:$A$1001,ALGLIB_SSA_XAUUSD!$B$2:$B$1001,"",0)</f>
        <v/>
      </c>
      <c r="C432" t="str">
        <f>_xlfn.XLOOKUP($A432,ALGLIB_SSA_XAUUSD!$A$2:$A$1001,ALGLIB_SSA_XAUUSD!$C$2:$C$1001,"",0)</f>
        <v/>
      </c>
      <c r="D432" s="1">
        <f>D422+(D434-D422)*10/12</f>
        <v>4631.8166666666666</v>
      </c>
      <c r="E432" s="1">
        <f>E422+(E434-E422)*10/12</f>
        <v>4646.2987416666665</v>
      </c>
      <c r="F432" s="1">
        <f>F422+(F434-F422)*10/12</f>
        <v>4648.8205883333339</v>
      </c>
      <c r="G432" s="1">
        <f>G422+(G434-G422)*10/12</f>
        <v>4657.5039433333332</v>
      </c>
      <c r="H432" s="1">
        <f>H422+(H434-H422)*10/12</f>
        <v>4635.4084733333339</v>
      </c>
      <c r="I432" t="str">
        <f>_xlfn.XLOOKUP($A432,ALGLIB_SSA_XAUUSD!$J$2:$J$1001,ALGLIB_SSA_XAUUSD!$K$2:$K$1001,"",0)</f>
        <v>XAUUSD</v>
      </c>
      <c r="J432" t="str">
        <f>_xlfn.XLOOKUP($A432,ALGLIB_SSA_XAUUSD!$J$2:$J$1001,ALGLIB_SSA_XAUUSD!$L$2:$L$1001,"",0)</f>
        <v>M5</v>
      </c>
      <c r="K432">
        <f>_xlfn.XLOOKUP($A432,ALGLIB_SSA_XAUUSD!$J$2:$J$1001,ALGLIB_SSA_XAUUSD!$M$2:$M$1001,"",0)</f>
        <v>4657.4799999999996</v>
      </c>
      <c r="L432">
        <f>_xlfn.XLOOKUP($A432,ALGLIB_SSA_XAUUSD!$J$2:$J$1001,ALGLIB_SSA_XAUUSD!$N$2:$N$1001,"",0)</f>
        <v>4656.5333700000001</v>
      </c>
      <c r="M432">
        <f>_xlfn.XLOOKUP($A432,ALGLIB_SSA_XAUUSD!$J$2:$J$1001,ALGLIB_SSA_XAUUSD!$O$2:$O$1001,"",0)</f>
        <v>4657.7970800000003</v>
      </c>
      <c r="N432">
        <f>_xlfn.XLOOKUP($A432,ALGLIB_SSA_XAUUSD!$J$2:$J$1001,ALGLIB_SSA_XAUUSD!$P$2:$P$1001,"",0)</f>
        <v>4659.5262700000003</v>
      </c>
      <c r="O432">
        <f>_xlfn.XLOOKUP($A432,ALGLIB_SSA_XAUUSD!$J$2:$J$1001,ALGLIB_SSA_XAUUSD!$Q$2:$Q$1001,"",0)</f>
        <v>4650.1778000000004</v>
      </c>
      <c r="R432">
        <f t="shared" si="161"/>
        <v>1775523000</v>
      </c>
      <c r="S432" t="str">
        <f t="shared" si="162"/>
        <v>XAUUSD</v>
      </c>
      <c r="T432" t="str">
        <f t="shared" si="162"/>
        <v>M5</v>
      </c>
      <c r="U432">
        <f t="shared" si="162"/>
        <v>4657.4799999999996</v>
      </c>
      <c r="V432">
        <f t="shared" si="163"/>
        <v>4646.2987416666665</v>
      </c>
      <c r="W432">
        <f t="shared" si="163"/>
        <v>4648.8205883333339</v>
      </c>
      <c r="X432">
        <f t="shared" si="164"/>
        <v>4656.5333700000001</v>
      </c>
      <c r="Y432">
        <f t="shared" si="164"/>
        <v>4657.7970800000003</v>
      </c>
      <c r="Z432">
        <f t="shared" si="165"/>
        <v>4657.5039433333332</v>
      </c>
      <c r="AA432">
        <f t="shared" si="166"/>
        <v>4659.5262700000003</v>
      </c>
      <c r="AB432">
        <f t="shared" si="167"/>
        <v>4635.4084733333339</v>
      </c>
      <c r="AC432">
        <f t="shared" si="168"/>
        <v>4650.1778000000004</v>
      </c>
      <c r="AF432">
        <f t="shared" si="173"/>
        <v>1775523000</v>
      </c>
      <c r="AG432" t="str">
        <f t="shared" si="174"/>
        <v>XAUUSD</v>
      </c>
      <c r="AH432" t="str">
        <f t="shared" si="175"/>
        <v>M5</v>
      </c>
      <c r="AI432" s="19">
        <f t="shared" si="169"/>
        <v>4657.4799999999996</v>
      </c>
      <c r="AJ432" s="19">
        <f t="shared" si="170"/>
        <v>4646.2987416666665</v>
      </c>
      <c r="AK432" s="19">
        <f t="shared" si="171"/>
        <v>4648.8205883333339</v>
      </c>
      <c r="AL432" s="19">
        <f t="shared" si="176"/>
        <v>-2.5218466666674431</v>
      </c>
      <c r="AM432" s="28" t="str">
        <f t="shared" si="172"/>
        <v>Bearish</v>
      </c>
      <c r="AN432" s="28" t="str">
        <f t="shared" si="177"/>
        <v>Bearish</v>
      </c>
      <c r="AO432">
        <f>IF(Z432&lt;&gt;"",Z432,"")</f>
        <v>4657.5039433333332</v>
      </c>
      <c r="AP432">
        <f>IF(AB432&lt;&gt;"",AB432,"")</f>
        <v>4635.4084733333339</v>
      </c>
      <c r="AQ432">
        <f t="shared" si="181"/>
        <v>11</v>
      </c>
      <c r="AR432" s="16">
        <f>IF(SLOPE($AO$410:$AO$421,$AQ$410:$AQ$421)&gt;0,MIN(3,ABS(SLOPE($AO$410:$AO$421,$AQ$410:$AQ$421))),IF(SLOPE($AO$410:$AO$421,$AQ$410:$AQ$421)&lt;-0.5,-0.5,0))</f>
        <v>0</v>
      </c>
      <c r="AS432" s="16">
        <f>IF(SLOPE($AP$410:$AP$421,$AQ$410:$AQ$421)&lt;0,MAX(-3,-ABS(SLOPE($AP$410:$AP$421,$AQ$410:$AQ$421))),IF(SLOPE($AP$410:$AP$421,$AQ$410:$AQ$421)&gt;0.5,0.5,0))</f>
        <v>-0.3511374999999719</v>
      </c>
      <c r="AT432" s="22">
        <f>($AO$422+(AR432*(AQ432-1)))</f>
        <v>4659.1617100000003</v>
      </c>
      <c r="AU432" s="22">
        <f>($AP$422+(AS432*(AQ432-1)))</f>
        <v>4635.5981650000003</v>
      </c>
      <c r="AV432" s="18">
        <f>IF(AR432&gt;0,AT432+AR432,AT432)</f>
        <v>4659.1617100000003</v>
      </c>
      <c r="AW432" s="18">
        <f>IF(AS432&lt;0,AU432+AS432,AU432)</f>
        <v>4635.2470275000005</v>
      </c>
      <c r="AY432">
        <f t="shared" si="182"/>
        <v>1.6577666666671576</v>
      </c>
      <c r="AZ432">
        <f t="shared" si="183"/>
        <v>-0.16144583333334594</v>
      </c>
      <c r="BB432" s="19">
        <f t="shared" si="178"/>
        <v>1775523000</v>
      </c>
      <c r="BC432" s="19" t="str">
        <f t="shared" si="179"/>
        <v>XAUUSD</v>
      </c>
      <c r="BD432" s="19" t="str">
        <f t="shared" si="180"/>
        <v>M5</v>
      </c>
      <c r="BE432">
        <f>V432</f>
        <v>4646.2987416666665</v>
      </c>
      <c r="BF432">
        <f>W432</f>
        <v>4648.8205883333339</v>
      </c>
      <c r="BG432">
        <f>X432</f>
        <v>4656.5333700000001</v>
      </c>
      <c r="BH432">
        <f>Y432</f>
        <v>4657.7970800000003</v>
      </c>
      <c r="BI432">
        <f t="shared" si="184"/>
        <v>4659.1617100000003</v>
      </c>
      <c r="BJ432">
        <f t="shared" si="185"/>
        <v>4635.2470275000005</v>
      </c>
    </row>
    <row r="433" spans="1:62" x14ac:dyDescent="0.55000000000000004">
      <c r="A433">
        <f>ALGLIB_SSA_XAUUSD!J433</f>
        <v>1775523300</v>
      </c>
      <c r="B433" t="str">
        <f>_xlfn.XLOOKUP($A433,ALGLIB_SSA_XAUUSD!$A$2:$A$1001,ALGLIB_SSA_XAUUSD!$B$2:$B$1001,"",0)</f>
        <v/>
      </c>
      <c r="C433" t="str">
        <f>_xlfn.XLOOKUP($A433,ALGLIB_SSA_XAUUSD!$A$2:$A$1001,ALGLIB_SSA_XAUUSD!$C$2:$C$1001,"",0)</f>
        <v/>
      </c>
      <c r="D433" s="1">
        <f>D422+(D434-D422)*11/12</f>
        <v>4629.4783333333335</v>
      </c>
      <c r="E433" s="1">
        <f>E422+(E434-E422)*11/12</f>
        <v>4646.0831308333327</v>
      </c>
      <c r="F433" s="1">
        <f>F422+(F434-F422)*11/12</f>
        <v>4648.6096541666666</v>
      </c>
      <c r="G433" s="1">
        <f>G422+(G434-G422)*11/12</f>
        <v>4657.3381666666664</v>
      </c>
      <c r="H433" s="1">
        <f>H422+(H434-H422)*11/12</f>
        <v>4635.0383666666667</v>
      </c>
      <c r="I433" t="str">
        <f>_xlfn.XLOOKUP($A433,ALGLIB_SSA_XAUUSD!$J$2:$J$1001,ALGLIB_SSA_XAUUSD!$K$2:$K$1001,"",0)</f>
        <v>XAUUSD</v>
      </c>
      <c r="J433" t="str">
        <f>_xlfn.XLOOKUP($A433,ALGLIB_SSA_XAUUSD!$J$2:$J$1001,ALGLIB_SSA_XAUUSD!$L$2:$L$1001,"",0)</f>
        <v>M5</v>
      </c>
      <c r="K433">
        <f>_xlfn.XLOOKUP($A433,ALGLIB_SSA_XAUUSD!$J$2:$J$1001,ALGLIB_SSA_XAUUSD!$M$2:$M$1001,"",0)</f>
        <v>4655.2</v>
      </c>
      <c r="L433">
        <f>_xlfn.XLOOKUP($A433,ALGLIB_SSA_XAUUSD!$J$2:$J$1001,ALGLIB_SSA_XAUUSD!$N$2:$N$1001,"",0)</f>
        <v>4654.7712300000003</v>
      </c>
      <c r="M433">
        <f>_xlfn.XLOOKUP($A433,ALGLIB_SSA_XAUUSD!$J$2:$J$1001,ALGLIB_SSA_XAUUSD!$O$2:$O$1001,"",0)</f>
        <v>4656.2841500000004</v>
      </c>
      <c r="N433">
        <f>_xlfn.XLOOKUP($A433,ALGLIB_SSA_XAUUSD!$J$2:$J$1001,ALGLIB_SSA_XAUUSD!$P$2:$P$1001,"",0)</f>
        <v>4658.5642200000002</v>
      </c>
      <c r="O433">
        <f>_xlfn.XLOOKUP($A433,ALGLIB_SSA_XAUUSD!$J$2:$J$1001,ALGLIB_SSA_XAUUSD!$Q$2:$Q$1001,"",0)</f>
        <v>4646.1220000000003</v>
      </c>
      <c r="R433">
        <f t="shared" si="161"/>
        <v>1775523300</v>
      </c>
      <c r="S433" t="str">
        <f t="shared" si="162"/>
        <v>XAUUSD</v>
      </c>
      <c r="T433" t="str">
        <f t="shared" si="162"/>
        <v>M5</v>
      </c>
      <c r="U433">
        <f t="shared" si="162"/>
        <v>4655.2</v>
      </c>
      <c r="V433">
        <f t="shared" si="163"/>
        <v>4646.0831308333327</v>
      </c>
      <c r="W433">
        <f t="shared" si="163"/>
        <v>4648.6096541666666</v>
      </c>
      <c r="X433">
        <f t="shared" si="164"/>
        <v>4654.7712300000003</v>
      </c>
      <c r="Y433">
        <f t="shared" si="164"/>
        <v>4656.2841500000004</v>
      </c>
      <c r="Z433">
        <f t="shared" si="165"/>
        <v>4657.3381666666664</v>
      </c>
      <c r="AA433">
        <f t="shared" si="166"/>
        <v>4658.5642200000002</v>
      </c>
      <c r="AB433">
        <f t="shared" si="167"/>
        <v>4635.0383666666667</v>
      </c>
      <c r="AC433">
        <f t="shared" si="168"/>
        <v>4646.1220000000003</v>
      </c>
      <c r="AF433">
        <f t="shared" si="173"/>
        <v>1775523300</v>
      </c>
      <c r="AG433" t="str">
        <f t="shared" si="174"/>
        <v>XAUUSD</v>
      </c>
      <c r="AH433" t="str">
        <f t="shared" si="175"/>
        <v>M5</v>
      </c>
      <c r="AI433" s="19">
        <f t="shared" si="169"/>
        <v>4655.2</v>
      </c>
      <c r="AJ433" s="19">
        <f t="shared" si="170"/>
        <v>4646.0831308333327</v>
      </c>
      <c r="AK433" s="19">
        <f t="shared" si="171"/>
        <v>4648.6096541666666</v>
      </c>
      <c r="AL433" s="19">
        <f t="shared" si="176"/>
        <v>-2.5265233333338983</v>
      </c>
      <c r="AM433" s="28" t="str">
        <f t="shared" si="172"/>
        <v>Bearish</v>
      </c>
      <c r="AN433" s="28" t="str">
        <f t="shared" si="177"/>
        <v>Bearish</v>
      </c>
      <c r="AO433">
        <f>IF(Z433&lt;&gt;"",Z433,"")</f>
        <v>4657.3381666666664</v>
      </c>
      <c r="AP433">
        <f>IF(AB433&lt;&gt;"",AB433,"")</f>
        <v>4635.0383666666667</v>
      </c>
      <c r="AQ433">
        <f t="shared" si="181"/>
        <v>12</v>
      </c>
      <c r="AR433" s="16">
        <f>IF(SLOPE($AO$410:$AO$421,$AQ$410:$AQ$421)&gt;0,MIN(3,ABS(SLOPE($AO$410:$AO$421,$AQ$410:$AQ$421))),IF(SLOPE($AO$410:$AO$421,$AQ$410:$AQ$421)&lt;-0.5,-0.5,0))</f>
        <v>0</v>
      </c>
      <c r="AS433" s="16">
        <f>IF(SLOPE($AP$410:$AP$421,$AQ$410:$AQ$421)&lt;0,MAX(-3,-ABS(SLOPE($AP$410:$AP$421,$AQ$410:$AQ$421))),IF(SLOPE($AP$410:$AP$421,$AQ$410:$AQ$421)&gt;0.5,0.5,0))</f>
        <v>-0.3511374999999719</v>
      </c>
      <c r="AT433" s="22">
        <f>($AO$422+(AR433*(AQ433-1)))</f>
        <v>4659.1617100000003</v>
      </c>
      <c r="AU433" s="22">
        <f>($AP$422+(AS433*(AQ433-1)))</f>
        <v>4635.2470275000005</v>
      </c>
      <c r="AV433" s="18">
        <f>IF(AR433&gt;0,AT433+AR433,AT433)</f>
        <v>4659.1617100000003</v>
      </c>
      <c r="AW433" s="18">
        <f>IF(AS433&lt;0,AU433+AS433,AU433)</f>
        <v>4634.8958900000007</v>
      </c>
      <c r="AY433">
        <f t="shared" si="182"/>
        <v>1.8235433333338733</v>
      </c>
      <c r="AZ433">
        <f t="shared" si="183"/>
        <v>-0.1424766666659707</v>
      </c>
      <c r="BB433" s="19">
        <f t="shared" si="178"/>
        <v>1775523300</v>
      </c>
      <c r="BC433" s="19" t="str">
        <f t="shared" si="179"/>
        <v>XAUUSD</v>
      </c>
      <c r="BD433" s="19" t="str">
        <f t="shared" si="180"/>
        <v>M5</v>
      </c>
      <c r="BE433">
        <f>V433</f>
        <v>4646.0831308333327</v>
      </c>
      <c r="BF433">
        <f>W433</f>
        <v>4648.6096541666666</v>
      </c>
      <c r="BG433">
        <f>X433</f>
        <v>4654.7712300000003</v>
      </c>
      <c r="BH433">
        <f>Y433</f>
        <v>4656.2841500000004</v>
      </c>
      <c r="BI433">
        <f t="shared" si="184"/>
        <v>4659.1617100000003</v>
      </c>
      <c r="BJ433">
        <f t="shared" si="185"/>
        <v>4634.8958900000007</v>
      </c>
    </row>
    <row r="434" spans="1:62" x14ac:dyDescent="0.55000000000000004">
      <c r="A434">
        <f>ALGLIB_SSA_XAUUSD!J434</f>
        <v>1775523600</v>
      </c>
      <c r="B434" t="str">
        <f>_xlfn.XLOOKUP($A434,ALGLIB_SSA_XAUUSD!$A$2:$A$1001,ALGLIB_SSA_XAUUSD!$B$2:$B$1001,"",0)</f>
        <v>XAUUSD</v>
      </c>
      <c r="C434" t="str">
        <f>_xlfn.XLOOKUP($A434,ALGLIB_SSA_XAUUSD!$A$2:$A$1001,ALGLIB_SSA_XAUUSD!$C$2:$C$1001,"",0)</f>
        <v>H1</v>
      </c>
      <c r="D434" s="2">
        <f>_xlfn.XLOOKUP($A434,ALGLIB_SSA_XAUUSD!$A$2:$A$1001,ALGLIB_SSA_XAUUSD!$D$2:$D$1001,"",0)</f>
        <v>4627.1400000000003</v>
      </c>
      <c r="E434" s="2">
        <f>_xlfn.XLOOKUP($A434,ALGLIB_SSA_XAUUSD!$A$2:$A$1001,ALGLIB_SSA_XAUUSD!$E$2:$E$1001,"",0)</f>
        <v>4645.8675199999998</v>
      </c>
      <c r="F434" s="2">
        <f>_xlfn.XLOOKUP($A434,ALGLIB_SSA_XAUUSD!$A$2:$A$1001,ALGLIB_SSA_XAUUSD!$F$2:$F$1001,"",0)</f>
        <v>4648.3987200000001</v>
      </c>
      <c r="G434" s="2">
        <f>_xlfn.XLOOKUP($A434,ALGLIB_SSA_XAUUSD!$A$2:$A$1001,ALGLIB_SSA_XAUUSD!$G$2:$G$1001,"",0)</f>
        <v>4657.1723899999997</v>
      </c>
      <c r="H434" s="2">
        <f>_xlfn.XLOOKUP($A434,ALGLIB_SSA_XAUUSD!$A$2:$A$1001,ALGLIB_SSA_XAUUSD!$H$2:$H$1001,"",0)</f>
        <v>4634.6682600000004</v>
      </c>
      <c r="I434" t="str">
        <f>_xlfn.XLOOKUP($A434,ALGLIB_SSA_XAUUSD!$J$2:$J$1001,ALGLIB_SSA_XAUUSD!$K$2:$K$1001,"",0)</f>
        <v>XAUUSD</v>
      </c>
      <c r="J434" t="str">
        <f>_xlfn.XLOOKUP($A434,ALGLIB_SSA_XAUUSD!$J$2:$J$1001,ALGLIB_SSA_XAUUSD!$L$2:$L$1001,"",0)</f>
        <v>M5</v>
      </c>
      <c r="K434">
        <f>_xlfn.XLOOKUP($A434,ALGLIB_SSA_XAUUSD!$J$2:$J$1001,ALGLIB_SSA_XAUUSD!$M$2:$M$1001,"",0)</f>
        <v>4661.29</v>
      </c>
      <c r="L434">
        <f>_xlfn.XLOOKUP($A434,ALGLIB_SSA_XAUUSD!$J$2:$J$1001,ALGLIB_SSA_XAUUSD!$N$2:$N$1001,"",0)</f>
        <v>4653.1870900000004</v>
      </c>
      <c r="M434">
        <f>_xlfn.XLOOKUP($A434,ALGLIB_SSA_XAUUSD!$J$2:$J$1001,ALGLIB_SSA_XAUUSD!$O$2:$O$1001,"",0)</f>
        <v>4654.7356200000004</v>
      </c>
      <c r="N434">
        <f>_xlfn.XLOOKUP($A434,ALGLIB_SSA_XAUUSD!$J$2:$J$1001,ALGLIB_SSA_XAUUSD!$P$2:$P$1001,"",0)</f>
        <v>4657.78006</v>
      </c>
      <c r="O434">
        <f>_xlfn.XLOOKUP($A434,ALGLIB_SSA_XAUUSD!$J$2:$J$1001,ALGLIB_SSA_XAUUSD!$Q$2:$Q$1001,"",0)</f>
        <v>4642.5091899999998</v>
      </c>
      <c r="R434">
        <f t="shared" si="161"/>
        <v>1775523600</v>
      </c>
      <c r="S434" t="str">
        <f t="shared" si="162"/>
        <v>XAUUSD</v>
      </c>
      <c r="T434" t="str">
        <f t="shared" si="162"/>
        <v>M5</v>
      </c>
      <c r="U434">
        <f t="shared" si="162"/>
        <v>4661.29</v>
      </c>
      <c r="V434">
        <f t="shared" si="163"/>
        <v>4645.8675199999998</v>
      </c>
      <c r="W434">
        <f t="shared" si="163"/>
        <v>4648.3987200000001</v>
      </c>
      <c r="X434">
        <f t="shared" si="164"/>
        <v>4653.1870900000004</v>
      </c>
      <c r="Y434">
        <f t="shared" si="164"/>
        <v>4654.7356200000004</v>
      </c>
      <c r="Z434">
        <f t="shared" si="165"/>
        <v>4657.1723899999997</v>
      </c>
      <c r="AA434">
        <f t="shared" si="166"/>
        <v>4657.78006</v>
      </c>
      <c r="AB434">
        <f t="shared" si="167"/>
        <v>4634.6682600000004</v>
      </c>
      <c r="AC434">
        <f t="shared" si="168"/>
        <v>4642.5091899999998</v>
      </c>
      <c r="AF434">
        <f t="shared" si="173"/>
        <v>1775523600</v>
      </c>
      <c r="AG434" t="str">
        <f t="shared" si="174"/>
        <v>XAUUSD</v>
      </c>
      <c r="AH434" t="str">
        <f t="shared" si="175"/>
        <v>M5</v>
      </c>
      <c r="AI434" s="19">
        <f t="shared" si="169"/>
        <v>4661.29</v>
      </c>
      <c r="AJ434" s="19">
        <f t="shared" si="170"/>
        <v>4645.8675199999998</v>
      </c>
      <c r="AK434" s="19">
        <f t="shared" si="171"/>
        <v>4648.3987200000001</v>
      </c>
      <c r="AL434" s="19">
        <f t="shared" si="176"/>
        <v>-2.5312000000003536</v>
      </c>
      <c r="AM434" s="28" t="str">
        <f t="shared" si="172"/>
        <v>Bearish</v>
      </c>
      <c r="AN434" s="28" t="str">
        <f t="shared" si="177"/>
        <v>Bearish</v>
      </c>
      <c r="AO434">
        <f>IF(Z434&lt;&gt;"",Z434,"")</f>
        <v>4657.1723899999997</v>
      </c>
      <c r="AP434">
        <f>IF(AB434&lt;&gt;"",AB434,"")</f>
        <v>4634.6682600000004</v>
      </c>
      <c r="AQ434">
        <f t="shared" si="181"/>
        <v>1</v>
      </c>
      <c r="AR434" s="17">
        <f>IF(SLOPE($AO$422:$AO$433,$AQ$422:$AQ$433)&gt;0,MIN(3,ABS(SLOPE($AO$422:$AO$433,$AQ$422:$AQ$433))),IF(SLOPE($AO$422:$AO$433,$AQ$422:$AQ$433)&lt;-0.5,-0.5,0))</f>
        <v>0</v>
      </c>
      <c r="AS434" s="17">
        <f>IF(SLOPE($AP$422:$AP$433,$AQ$422:$AQ$433)&lt;0,MAX(-3,-ABS(SLOPE($AP$422:$AP$433,$AQ$422:$AQ$433))),IF(SLOPE($AP$422:$AP$433,$AQ$422:$AQ$433)&gt;0.5,0.5,0))</f>
        <v>-0.3701066666666889</v>
      </c>
      <c r="AT434" s="10">
        <f>($AO$434+(AR434*(AQ434-1)))</f>
        <v>4657.1723899999997</v>
      </c>
      <c r="AU434" s="10">
        <f>($AP$434+(AS434*(AQ434-1)))</f>
        <v>4634.6682600000004</v>
      </c>
      <c r="AV434" s="18">
        <f>IF(AR434&gt;0,AT434+AR434,AT434)</f>
        <v>4657.1723899999997</v>
      </c>
      <c r="AW434" s="18">
        <f>IF(AS434&lt;0,AU434+AS434,AU434)</f>
        <v>4634.2981533333341</v>
      </c>
      <c r="AY434">
        <f t="shared" si="182"/>
        <v>0</v>
      </c>
      <c r="AZ434">
        <f t="shared" si="183"/>
        <v>-0.37010666666628822</v>
      </c>
      <c r="BB434" s="19">
        <f t="shared" si="178"/>
        <v>1775523600</v>
      </c>
      <c r="BC434" s="19" t="str">
        <f t="shared" si="179"/>
        <v>XAUUSD</v>
      </c>
      <c r="BD434" s="19" t="str">
        <f t="shared" si="180"/>
        <v>M5</v>
      </c>
      <c r="BE434">
        <f>V434</f>
        <v>4645.8675199999998</v>
      </c>
      <c r="BF434">
        <f>W434</f>
        <v>4648.3987200000001</v>
      </c>
      <c r="BG434">
        <f>X434</f>
        <v>4653.1870900000004</v>
      </c>
      <c r="BH434">
        <f>Y434</f>
        <v>4654.7356200000004</v>
      </c>
      <c r="BI434">
        <f t="shared" si="184"/>
        <v>4657.1723899999997</v>
      </c>
      <c r="BJ434">
        <f t="shared" si="185"/>
        <v>4634.2981533333341</v>
      </c>
    </row>
    <row r="435" spans="1:62" x14ac:dyDescent="0.55000000000000004">
      <c r="A435">
        <f>ALGLIB_SSA_XAUUSD!J435</f>
        <v>1775523900</v>
      </c>
      <c r="B435" t="str">
        <f>_xlfn.XLOOKUP($A435,ALGLIB_SSA_XAUUSD!$A$2:$A$1001,ALGLIB_SSA_XAUUSD!$B$2:$B$1001,"",0)</f>
        <v/>
      </c>
      <c r="C435" t="str">
        <f>_xlfn.XLOOKUP($A435,ALGLIB_SSA_XAUUSD!$A$2:$A$1001,ALGLIB_SSA_XAUUSD!$C$2:$C$1001,"",0)</f>
        <v/>
      </c>
      <c r="D435" s="1">
        <f>D434+(D446-D434)*1/12</f>
        <v>4629.0891666666666</v>
      </c>
      <c r="E435" s="1">
        <f>E434+(E446-E434)*1/12</f>
        <v>4645.81203</v>
      </c>
      <c r="F435" s="1">
        <f>F434+(F446-F434)*1/12</f>
        <v>4648.2655083333339</v>
      </c>
      <c r="G435" s="1">
        <f>G434+(G446-G434)*1/12</f>
        <v>4657.0555624999997</v>
      </c>
      <c r="H435" s="1">
        <f>H434+(H446-H434)*1/12</f>
        <v>4634.4260041666666</v>
      </c>
      <c r="I435" t="str">
        <f>_xlfn.XLOOKUP($A435,ALGLIB_SSA_XAUUSD!$J$2:$J$1001,ALGLIB_SSA_XAUUSD!$K$2:$K$1001,"",0)</f>
        <v>XAUUSD</v>
      </c>
      <c r="J435" t="str">
        <f>_xlfn.XLOOKUP($A435,ALGLIB_SSA_XAUUSD!$J$2:$J$1001,ALGLIB_SSA_XAUUSD!$L$2:$L$1001,"",0)</f>
        <v>M5</v>
      </c>
      <c r="K435">
        <f>_xlfn.XLOOKUP($A435,ALGLIB_SSA_XAUUSD!$J$2:$J$1001,ALGLIB_SSA_XAUUSD!$M$2:$M$1001,"",0)</f>
        <v>4644.51</v>
      </c>
      <c r="L435">
        <f>_xlfn.XLOOKUP($A435,ALGLIB_SSA_XAUUSD!$J$2:$J$1001,ALGLIB_SSA_XAUUSD!$N$2:$N$1001,"",0)</f>
        <v>4651.7572300000002</v>
      </c>
      <c r="M435">
        <f>_xlfn.XLOOKUP($A435,ALGLIB_SSA_XAUUSD!$J$2:$J$1001,ALGLIB_SSA_XAUUSD!$O$2:$O$1001,"",0)</f>
        <v>4653.2464300000001</v>
      </c>
      <c r="N435">
        <f>_xlfn.XLOOKUP($A435,ALGLIB_SSA_XAUUSD!$J$2:$J$1001,ALGLIB_SSA_XAUUSD!$P$2:$P$1001,"",0)</f>
        <v>4657.1738599999999</v>
      </c>
      <c r="O435">
        <f>_xlfn.XLOOKUP($A435,ALGLIB_SSA_XAUUSD!$J$2:$J$1001,ALGLIB_SSA_XAUUSD!$Q$2:$Q$1001,"",0)</f>
        <v>4640.3879200000001</v>
      </c>
      <c r="R435">
        <f t="shared" si="161"/>
        <v>1775523900</v>
      </c>
      <c r="S435" t="str">
        <f t="shared" si="162"/>
        <v>XAUUSD</v>
      </c>
      <c r="T435" t="str">
        <f t="shared" si="162"/>
        <v>M5</v>
      </c>
      <c r="U435">
        <f t="shared" si="162"/>
        <v>4644.51</v>
      </c>
      <c r="V435">
        <f t="shared" si="163"/>
        <v>4645.81203</v>
      </c>
      <c r="W435">
        <f t="shared" si="163"/>
        <v>4648.2655083333339</v>
      </c>
      <c r="X435">
        <f t="shared" si="164"/>
        <v>4651.7572300000002</v>
      </c>
      <c r="Y435">
        <f t="shared" si="164"/>
        <v>4653.2464300000001</v>
      </c>
      <c r="Z435">
        <f t="shared" si="165"/>
        <v>4657.0555624999997</v>
      </c>
      <c r="AA435">
        <f t="shared" si="166"/>
        <v>4657.1738599999999</v>
      </c>
      <c r="AB435">
        <f t="shared" si="167"/>
        <v>4634.4260041666666</v>
      </c>
      <c r="AC435">
        <f t="shared" si="168"/>
        <v>4640.3879200000001</v>
      </c>
      <c r="AF435">
        <f t="shared" si="173"/>
        <v>1775523900</v>
      </c>
      <c r="AG435" t="str">
        <f t="shared" si="174"/>
        <v>XAUUSD</v>
      </c>
      <c r="AH435" t="str">
        <f t="shared" si="175"/>
        <v>M5</v>
      </c>
      <c r="AI435" s="19">
        <f t="shared" si="169"/>
        <v>4644.51</v>
      </c>
      <c r="AJ435" s="19">
        <f t="shared" si="170"/>
        <v>4645.81203</v>
      </c>
      <c r="AK435" s="19">
        <f t="shared" si="171"/>
        <v>4648.2655083333339</v>
      </c>
      <c r="AL435" s="19">
        <f t="shared" si="176"/>
        <v>-2.4534783333338055</v>
      </c>
      <c r="AM435" s="28" t="str">
        <f t="shared" si="172"/>
        <v>Bearish</v>
      </c>
      <c r="AN435" s="28" t="str">
        <f t="shared" si="177"/>
        <v>Bearish</v>
      </c>
      <c r="AO435">
        <f>IF(Z435&lt;&gt;"",Z435,"")</f>
        <v>4657.0555624999997</v>
      </c>
      <c r="AP435">
        <f>IF(AB435&lt;&gt;"",AB435,"")</f>
        <v>4634.4260041666666</v>
      </c>
      <c r="AQ435">
        <f t="shared" si="181"/>
        <v>2</v>
      </c>
      <c r="AR435" s="16">
        <f>IF(SLOPE($AO$422:$AO$433,$AQ$422:$AQ$433)&gt;0,MIN(3,ABS(SLOPE($AO$422:$AO$433,$AQ$422:$AQ$433))),IF(SLOPE($AO$422:$AO$433,$AQ$422:$AQ$433)&lt;-0.5,-0.5,0))</f>
        <v>0</v>
      </c>
      <c r="AS435" s="16">
        <f>IF(SLOPE($AP$422:$AP$433,$AQ$422:$AQ$433)&lt;0,MAX(-3,-ABS(SLOPE($AP$422:$AP$433,$AQ$422:$AQ$433))),IF(SLOPE($AP$422:$AP$433,$AQ$422:$AQ$433)&gt;0.5,0.5,0))</f>
        <v>-0.3701066666666889</v>
      </c>
      <c r="AT435" s="22">
        <f>($AO$434+(AR435*(AQ435-1)))</f>
        <v>4657.1723899999997</v>
      </c>
      <c r="AU435" s="22">
        <f>($AP$434+(AS435*(AQ435-1)))</f>
        <v>4634.2981533333341</v>
      </c>
      <c r="AV435" s="18">
        <f>IF(AR435&gt;0,AT435+AR435,AT435)</f>
        <v>4657.1723899999997</v>
      </c>
      <c r="AW435" s="18">
        <f>IF(AS435&lt;0,AU435+AS435,AU435)</f>
        <v>4633.9280466666678</v>
      </c>
      <c r="AY435">
        <f t="shared" si="182"/>
        <v>0.11682749999999942</v>
      </c>
      <c r="AZ435">
        <f t="shared" si="183"/>
        <v>-0.4979574999988472</v>
      </c>
      <c r="BB435" s="19">
        <f t="shared" si="178"/>
        <v>1775523900</v>
      </c>
      <c r="BC435" s="19" t="str">
        <f t="shared" si="179"/>
        <v>XAUUSD</v>
      </c>
      <c r="BD435" s="19" t="str">
        <f t="shared" si="180"/>
        <v>M5</v>
      </c>
      <c r="BE435">
        <f>V435</f>
        <v>4645.81203</v>
      </c>
      <c r="BF435">
        <f>W435</f>
        <v>4648.2655083333339</v>
      </c>
      <c r="BG435">
        <f>X435</f>
        <v>4651.7572300000002</v>
      </c>
      <c r="BH435">
        <f>Y435</f>
        <v>4653.2464300000001</v>
      </c>
      <c r="BI435">
        <f t="shared" si="184"/>
        <v>4657.1723899999997</v>
      </c>
      <c r="BJ435">
        <f t="shared" si="185"/>
        <v>4633.9280466666678</v>
      </c>
    </row>
    <row r="436" spans="1:62" x14ac:dyDescent="0.55000000000000004">
      <c r="A436">
        <f>ALGLIB_SSA_XAUUSD!J436</f>
        <v>1775524200</v>
      </c>
      <c r="B436" t="str">
        <f>_xlfn.XLOOKUP($A436,ALGLIB_SSA_XAUUSD!$A$2:$A$1001,ALGLIB_SSA_XAUUSD!$B$2:$B$1001,"",0)</f>
        <v/>
      </c>
      <c r="C436" t="str">
        <f>_xlfn.XLOOKUP($A436,ALGLIB_SSA_XAUUSD!$A$2:$A$1001,ALGLIB_SSA_XAUUSD!$C$2:$C$1001,"",0)</f>
        <v/>
      </c>
      <c r="D436" s="1">
        <f>D434+(D446-D434)*2/12</f>
        <v>4631.0383333333339</v>
      </c>
      <c r="E436" s="1">
        <f>E434+(E446-E434)*2/12</f>
        <v>4645.7565400000003</v>
      </c>
      <c r="F436" s="1">
        <f>F434+(F446-F434)*2/12</f>
        <v>4648.1322966666667</v>
      </c>
      <c r="G436" s="1">
        <f>G434+(G446-G434)*2/12</f>
        <v>4656.9387349999997</v>
      </c>
      <c r="H436" s="1">
        <f>H434+(H446-H434)*2/12</f>
        <v>4634.1837483333338</v>
      </c>
      <c r="I436" t="str">
        <f>_xlfn.XLOOKUP($A436,ALGLIB_SSA_XAUUSD!$J$2:$J$1001,ALGLIB_SSA_XAUUSD!$K$2:$K$1001,"",0)</f>
        <v>XAUUSD</v>
      </c>
      <c r="J436" t="str">
        <f>_xlfn.XLOOKUP($A436,ALGLIB_SSA_XAUUSD!$J$2:$J$1001,ALGLIB_SSA_XAUUSD!$L$2:$L$1001,"",0)</f>
        <v>M5</v>
      </c>
      <c r="K436">
        <f>_xlfn.XLOOKUP($A436,ALGLIB_SSA_XAUUSD!$J$2:$J$1001,ALGLIB_SSA_XAUUSD!$M$2:$M$1001,"",0)</f>
        <v>4641.13</v>
      </c>
      <c r="L436">
        <f>_xlfn.XLOOKUP($A436,ALGLIB_SSA_XAUUSD!$J$2:$J$1001,ALGLIB_SSA_XAUUSD!$N$2:$N$1001,"",0)</f>
        <v>4650.9205899999997</v>
      </c>
      <c r="M436">
        <f>_xlfn.XLOOKUP($A436,ALGLIB_SSA_XAUUSD!$J$2:$J$1001,ALGLIB_SSA_XAUUSD!$O$2:$O$1001,"",0)</f>
        <v>4652.0835100000004</v>
      </c>
      <c r="N436">
        <f>_xlfn.XLOOKUP($A436,ALGLIB_SSA_XAUUSD!$J$2:$J$1001,ALGLIB_SSA_XAUUSD!$P$2:$P$1001,"",0)</f>
        <v>4656.7174100000002</v>
      </c>
      <c r="O436">
        <f>_xlfn.XLOOKUP($A436,ALGLIB_SSA_XAUUSD!$J$2:$J$1001,ALGLIB_SSA_XAUUSD!$Q$2:$Q$1001,"",0)</f>
        <v>4639.5827399999998</v>
      </c>
      <c r="R436">
        <f t="shared" si="161"/>
        <v>1775524200</v>
      </c>
      <c r="S436" t="str">
        <f t="shared" si="162"/>
        <v>XAUUSD</v>
      </c>
      <c r="T436" t="str">
        <f t="shared" si="162"/>
        <v>M5</v>
      </c>
      <c r="U436">
        <f t="shared" si="162"/>
        <v>4641.13</v>
      </c>
      <c r="V436">
        <f t="shared" si="163"/>
        <v>4645.7565400000003</v>
      </c>
      <c r="W436">
        <f t="shared" si="163"/>
        <v>4648.1322966666667</v>
      </c>
      <c r="X436">
        <f t="shared" si="164"/>
        <v>4650.9205899999997</v>
      </c>
      <c r="Y436">
        <f t="shared" si="164"/>
        <v>4652.0835100000004</v>
      </c>
      <c r="Z436">
        <f t="shared" si="165"/>
        <v>4656.9387349999997</v>
      </c>
      <c r="AA436">
        <f t="shared" si="166"/>
        <v>4656.7174100000002</v>
      </c>
      <c r="AB436">
        <f t="shared" si="167"/>
        <v>4634.1837483333338</v>
      </c>
      <c r="AC436">
        <f t="shared" si="168"/>
        <v>4639.5827399999998</v>
      </c>
      <c r="AF436">
        <f t="shared" si="173"/>
        <v>1775524200</v>
      </c>
      <c r="AG436" t="str">
        <f t="shared" si="174"/>
        <v>XAUUSD</v>
      </c>
      <c r="AH436" t="str">
        <f t="shared" si="175"/>
        <v>M5</v>
      </c>
      <c r="AI436" s="19">
        <f t="shared" si="169"/>
        <v>4641.13</v>
      </c>
      <c r="AJ436" s="19">
        <f t="shared" si="170"/>
        <v>4645.7565400000003</v>
      </c>
      <c r="AK436" s="19">
        <f t="shared" si="171"/>
        <v>4648.1322966666667</v>
      </c>
      <c r="AL436" s="19">
        <f t="shared" si="176"/>
        <v>-2.3757566666663479</v>
      </c>
      <c r="AM436" s="28" t="str">
        <f t="shared" si="172"/>
        <v>Bearish</v>
      </c>
      <c r="AN436" s="28" t="str">
        <f t="shared" si="177"/>
        <v>Bearish</v>
      </c>
      <c r="AO436">
        <f>IF(Z436&lt;&gt;"",Z436,"")</f>
        <v>4656.9387349999997</v>
      </c>
      <c r="AP436">
        <f>IF(AB436&lt;&gt;"",AB436,"")</f>
        <v>4634.1837483333338</v>
      </c>
      <c r="AQ436">
        <f t="shared" si="181"/>
        <v>3</v>
      </c>
      <c r="AR436" s="16">
        <f>IF(SLOPE($AO$422:$AO$433,$AQ$422:$AQ$433)&gt;0,MIN(3,ABS(SLOPE($AO$422:$AO$433,$AQ$422:$AQ$433))),IF(SLOPE($AO$422:$AO$433,$AQ$422:$AQ$433)&lt;-0.5,-0.5,0))</f>
        <v>0</v>
      </c>
      <c r="AS436" s="16">
        <f>IF(SLOPE($AP$422:$AP$433,$AQ$422:$AQ$433)&lt;0,MAX(-3,-ABS(SLOPE($AP$422:$AP$433,$AQ$422:$AQ$433))),IF(SLOPE($AP$422:$AP$433,$AQ$422:$AQ$433)&gt;0.5,0.5,0))</f>
        <v>-0.3701066666666889</v>
      </c>
      <c r="AT436" s="22">
        <f>($AO$434+(AR436*(AQ436-1)))</f>
        <v>4657.1723899999997</v>
      </c>
      <c r="AU436" s="22">
        <f>($AP$434+(AS436*(AQ436-1)))</f>
        <v>4633.9280466666669</v>
      </c>
      <c r="AV436" s="18">
        <f>IF(AR436&gt;0,AT436+AR436,AT436)</f>
        <v>4657.1723899999997</v>
      </c>
      <c r="AW436" s="18">
        <f>IF(AS436&lt;0,AU436+AS436,AU436)</f>
        <v>4633.5579400000006</v>
      </c>
      <c r="AY436">
        <f t="shared" si="182"/>
        <v>0.23365499999999884</v>
      </c>
      <c r="AZ436">
        <f t="shared" si="183"/>
        <v>-0.62580833333322516</v>
      </c>
      <c r="BB436" s="19">
        <f t="shared" si="178"/>
        <v>1775524200</v>
      </c>
      <c r="BC436" s="19" t="str">
        <f t="shared" si="179"/>
        <v>XAUUSD</v>
      </c>
      <c r="BD436" s="19" t="str">
        <f t="shared" si="180"/>
        <v>M5</v>
      </c>
      <c r="BE436">
        <f>V436</f>
        <v>4645.7565400000003</v>
      </c>
      <c r="BF436">
        <f>W436</f>
        <v>4648.1322966666667</v>
      </c>
      <c r="BG436">
        <f>X436</f>
        <v>4650.9205899999997</v>
      </c>
      <c r="BH436">
        <f>Y436</f>
        <v>4652.0835100000004</v>
      </c>
      <c r="BI436">
        <f t="shared" si="184"/>
        <v>4657.1723899999997</v>
      </c>
      <c r="BJ436">
        <f t="shared" si="185"/>
        <v>4633.5579400000006</v>
      </c>
    </row>
    <row r="437" spans="1:62" x14ac:dyDescent="0.55000000000000004">
      <c r="A437">
        <f>ALGLIB_SSA_XAUUSD!J437</f>
        <v>1775524500</v>
      </c>
      <c r="B437" t="str">
        <f>_xlfn.XLOOKUP($A437,ALGLIB_SSA_XAUUSD!$A$2:$A$1001,ALGLIB_SSA_XAUUSD!$B$2:$B$1001,"",0)</f>
        <v/>
      </c>
      <c r="C437" t="str">
        <f>_xlfn.XLOOKUP($A437,ALGLIB_SSA_XAUUSD!$A$2:$A$1001,ALGLIB_SSA_XAUUSD!$C$2:$C$1001,"",0)</f>
        <v/>
      </c>
      <c r="D437" s="1">
        <f>D434+(D446-D434)*3/12</f>
        <v>4632.9875000000002</v>
      </c>
      <c r="E437" s="1">
        <f>E434+(E446-E434)*3/12</f>
        <v>4645.7010499999997</v>
      </c>
      <c r="F437" s="1">
        <f>F434+(F446-F434)*3/12</f>
        <v>4647.9990850000004</v>
      </c>
      <c r="G437" s="1">
        <f>G434+(G446-G434)*3/12</f>
        <v>4656.8219074999997</v>
      </c>
      <c r="H437" s="1">
        <f>H434+(H446-H434)*3/12</f>
        <v>4633.9414925000001</v>
      </c>
      <c r="I437" t="str">
        <f>_xlfn.XLOOKUP($A437,ALGLIB_SSA_XAUUSD!$J$2:$J$1001,ALGLIB_SSA_XAUUSD!$K$2:$K$1001,"",0)</f>
        <v>XAUUSD</v>
      </c>
      <c r="J437" t="str">
        <f>_xlfn.XLOOKUP($A437,ALGLIB_SSA_XAUUSD!$J$2:$J$1001,ALGLIB_SSA_XAUUSD!$L$2:$L$1001,"",0)</f>
        <v>M5</v>
      </c>
      <c r="K437">
        <f>_xlfn.XLOOKUP($A437,ALGLIB_SSA_XAUUSD!$J$2:$J$1001,ALGLIB_SSA_XAUUSD!$M$2:$M$1001,"",0)</f>
        <v>4651.33</v>
      </c>
      <c r="L437">
        <f>_xlfn.XLOOKUP($A437,ALGLIB_SSA_XAUUSD!$J$2:$J$1001,ALGLIB_SSA_XAUUSD!$N$2:$N$1001,"",0)</f>
        <v>4650.5928400000003</v>
      </c>
      <c r="M437">
        <f>_xlfn.XLOOKUP($A437,ALGLIB_SSA_XAUUSD!$J$2:$J$1001,ALGLIB_SSA_XAUUSD!$O$2:$O$1001,"",0)</f>
        <v>4651.33817</v>
      </c>
      <c r="N437">
        <f>_xlfn.XLOOKUP($A437,ALGLIB_SSA_XAUUSD!$J$2:$J$1001,ALGLIB_SSA_XAUUSD!$P$2:$P$1001,"",0)</f>
        <v>4656.7620800000004</v>
      </c>
      <c r="O437">
        <f>_xlfn.XLOOKUP($A437,ALGLIB_SSA_XAUUSD!$J$2:$J$1001,ALGLIB_SSA_XAUUSD!$Q$2:$Q$1001,"",0)</f>
        <v>4640.0118700000003</v>
      </c>
      <c r="R437">
        <f t="shared" si="161"/>
        <v>1775524500</v>
      </c>
      <c r="S437" t="str">
        <f t="shared" si="162"/>
        <v>XAUUSD</v>
      </c>
      <c r="T437" t="str">
        <f t="shared" si="162"/>
        <v>M5</v>
      </c>
      <c r="U437">
        <f t="shared" si="162"/>
        <v>4651.33</v>
      </c>
      <c r="V437">
        <f t="shared" si="163"/>
        <v>4645.7010499999997</v>
      </c>
      <c r="W437">
        <f t="shared" si="163"/>
        <v>4647.9990850000004</v>
      </c>
      <c r="X437">
        <f t="shared" si="164"/>
        <v>4650.5928400000003</v>
      </c>
      <c r="Y437">
        <f t="shared" si="164"/>
        <v>4651.33817</v>
      </c>
      <c r="Z437">
        <f t="shared" si="165"/>
        <v>4656.8219074999997</v>
      </c>
      <c r="AA437">
        <f t="shared" si="166"/>
        <v>4656.7620800000004</v>
      </c>
      <c r="AB437">
        <f t="shared" si="167"/>
        <v>4633.9414925000001</v>
      </c>
      <c r="AC437">
        <f t="shared" si="168"/>
        <v>4640.0118700000003</v>
      </c>
      <c r="AF437">
        <f t="shared" si="173"/>
        <v>1775524500</v>
      </c>
      <c r="AG437" t="str">
        <f t="shared" si="174"/>
        <v>XAUUSD</v>
      </c>
      <c r="AH437" t="str">
        <f t="shared" si="175"/>
        <v>M5</v>
      </c>
      <c r="AI437" s="19">
        <f t="shared" si="169"/>
        <v>4651.33</v>
      </c>
      <c r="AJ437" s="19">
        <f t="shared" si="170"/>
        <v>4645.7010499999997</v>
      </c>
      <c r="AK437" s="19">
        <f t="shared" si="171"/>
        <v>4647.9990850000004</v>
      </c>
      <c r="AL437" s="19">
        <f t="shared" si="176"/>
        <v>-2.2980350000007093</v>
      </c>
      <c r="AM437" s="28" t="str">
        <f t="shared" si="172"/>
        <v>Bearish</v>
      </c>
      <c r="AN437" s="28" t="str">
        <f t="shared" si="177"/>
        <v>Bearish</v>
      </c>
      <c r="AO437">
        <f>IF(Z437&lt;&gt;"",Z437,"")</f>
        <v>4656.8219074999997</v>
      </c>
      <c r="AP437">
        <f>IF(AB437&lt;&gt;"",AB437,"")</f>
        <v>4633.9414925000001</v>
      </c>
      <c r="AQ437">
        <f t="shared" si="181"/>
        <v>4</v>
      </c>
      <c r="AR437" s="16">
        <f>IF(SLOPE($AO$422:$AO$433,$AQ$422:$AQ$433)&gt;0,MIN(3,ABS(SLOPE($AO$422:$AO$433,$AQ$422:$AQ$433))),IF(SLOPE($AO$422:$AO$433,$AQ$422:$AQ$433)&lt;-0.5,-0.5,0))</f>
        <v>0</v>
      </c>
      <c r="AS437" s="16">
        <f>IF(SLOPE($AP$422:$AP$433,$AQ$422:$AQ$433)&lt;0,MAX(-3,-ABS(SLOPE($AP$422:$AP$433,$AQ$422:$AQ$433))),IF(SLOPE($AP$422:$AP$433,$AQ$422:$AQ$433)&gt;0.5,0.5,0))</f>
        <v>-0.3701066666666889</v>
      </c>
      <c r="AT437" s="22">
        <f>($AO$434+(AR437*(AQ437-1)))</f>
        <v>4657.1723899999997</v>
      </c>
      <c r="AU437" s="22">
        <f>($AP$434+(AS437*(AQ437-1)))</f>
        <v>4633.5579400000006</v>
      </c>
      <c r="AV437" s="18">
        <f>IF(AR437&gt;0,AT437+AR437,AT437)</f>
        <v>4657.1723899999997</v>
      </c>
      <c r="AW437" s="18">
        <f>IF(AS437&lt;0,AU437+AS437,AU437)</f>
        <v>4633.1878333333343</v>
      </c>
      <c r="AY437">
        <f t="shared" si="182"/>
        <v>0.35048249999999825</v>
      </c>
      <c r="AZ437">
        <f t="shared" si="183"/>
        <v>-0.75365916666578414</v>
      </c>
      <c r="BB437" s="19">
        <f t="shared" si="178"/>
        <v>1775524500</v>
      </c>
      <c r="BC437" s="19" t="str">
        <f t="shared" si="179"/>
        <v>XAUUSD</v>
      </c>
      <c r="BD437" s="19" t="str">
        <f t="shared" si="180"/>
        <v>M5</v>
      </c>
      <c r="BE437">
        <f>V437</f>
        <v>4645.7010499999997</v>
      </c>
      <c r="BF437">
        <f>W437</f>
        <v>4647.9990850000004</v>
      </c>
      <c r="BG437">
        <f>X437</f>
        <v>4650.5928400000003</v>
      </c>
      <c r="BH437">
        <f>Y437</f>
        <v>4651.33817</v>
      </c>
      <c r="BI437">
        <f t="shared" si="184"/>
        <v>4657.1723899999997</v>
      </c>
      <c r="BJ437">
        <f t="shared" si="185"/>
        <v>4633.1878333333343</v>
      </c>
    </row>
    <row r="438" spans="1:62" x14ac:dyDescent="0.55000000000000004">
      <c r="A438">
        <f>ALGLIB_SSA_XAUUSD!J438</f>
        <v>1775524800</v>
      </c>
      <c r="B438" t="str">
        <f>_xlfn.XLOOKUP($A438,ALGLIB_SSA_XAUUSD!$A$2:$A$1001,ALGLIB_SSA_XAUUSD!$B$2:$B$1001,"",0)</f>
        <v/>
      </c>
      <c r="C438" t="str">
        <f>_xlfn.XLOOKUP($A438,ALGLIB_SSA_XAUUSD!$A$2:$A$1001,ALGLIB_SSA_XAUUSD!$C$2:$C$1001,"",0)</f>
        <v/>
      </c>
      <c r="D438" s="1">
        <f>D434+(D446-D434)*4/12</f>
        <v>4634.9366666666665</v>
      </c>
      <c r="E438" s="1">
        <f>E434+(E446-E434)*4/12</f>
        <v>4645.6455599999999</v>
      </c>
      <c r="F438" s="1">
        <f>F434+(F446-F434)*4/12</f>
        <v>4647.8658733333332</v>
      </c>
      <c r="G438" s="1">
        <f>G434+(G446-G434)*4/12</f>
        <v>4656.7050799999997</v>
      </c>
      <c r="H438" s="1">
        <f>H434+(H446-H434)*4/12</f>
        <v>4633.6992366666673</v>
      </c>
      <c r="I438" t="str">
        <f>_xlfn.XLOOKUP($A438,ALGLIB_SSA_XAUUSD!$J$2:$J$1001,ALGLIB_SSA_XAUUSD!$K$2:$K$1001,"",0)</f>
        <v>XAUUSD</v>
      </c>
      <c r="J438" t="str">
        <f>_xlfn.XLOOKUP($A438,ALGLIB_SSA_XAUUSD!$J$2:$J$1001,ALGLIB_SSA_XAUUSD!$L$2:$L$1001,"",0)</f>
        <v>M5</v>
      </c>
      <c r="K438">
        <f>_xlfn.XLOOKUP($A438,ALGLIB_SSA_XAUUSD!$J$2:$J$1001,ALGLIB_SSA_XAUUSD!$M$2:$M$1001,"",0)</f>
        <v>4649.8999999999996</v>
      </c>
      <c r="L438">
        <f>_xlfn.XLOOKUP($A438,ALGLIB_SSA_XAUUSD!$J$2:$J$1001,ALGLIB_SSA_XAUUSD!$N$2:$N$1001,"",0)</f>
        <v>4650.17796</v>
      </c>
      <c r="M438">
        <f>_xlfn.XLOOKUP($A438,ALGLIB_SSA_XAUUSD!$J$2:$J$1001,ALGLIB_SSA_XAUUSD!$O$2:$O$1001,"",0)</f>
        <v>4650.7580699999999</v>
      </c>
      <c r="N438">
        <f>_xlfn.XLOOKUP($A438,ALGLIB_SSA_XAUUSD!$J$2:$J$1001,ALGLIB_SSA_XAUUSD!$P$2:$P$1001,"",0)</f>
        <v>4656.8975499999997</v>
      </c>
      <c r="O438">
        <f>_xlfn.XLOOKUP($A438,ALGLIB_SSA_XAUUSD!$J$2:$J$1001,ALGLIB_SSA_XAUUSD!$Q$2:$Q$1001,"",0)</f>
        <v>4640.8892900000001</v>
      </c>
      <c r="R438">
        <f t="shared" si="161"/>
        <v>1775524800</v>
      </c>
      <c r="S438" t="str">
        <f t="shared" si="162"/>
        <v>XAUUSD</v>
      </c>
      <c r="T438" t="str">
        <f t="shared" si="162"/>
        <v>M5</v>
      </c>
      <c r="U438">
        <f t="shared" si="162"/>
        <v>4649.8999999999996</v>
      </c>
      <c r="V438">
        <f t="shared" si="163"/>
        <v>4645.6455599999999</v>
      </c>
      <c r="W438">
        <f t="shared" si="163"/>
        <v>4647.8658733333332</v>
      </c>
      <c r="X438">
        <f t="shared" si="164"/>
        <v>4650.17796</v>
      </c>
      <c r="Y438">
        <f t="shared" si="164"/>
        <v>4650.7580699999999</v>
      </c>
      <c r="Z438">
        <f t="shared" si="165"/>
        <v>4656.7050799999997</v>
      </c>
      <c r="AA438">
        <f t="shared" si="166"/>
        <v>4656.8975499999997</v>
      </c>
      <c r="AB438">
        <f t="shared" si="167"/>
        <v>4633.6992366666673</v>
      </c>
      <c r="AC438">
        <f t="shared" si="168"/>
        <v>4640.8892900000001</v>
      </c>
      <c r="AF438">
        <f t="shared" si="173"/>
        <v>1775524800</v>
      </c>
      <c r="AG438" t="str">
        <f t="shared" si="174"/>
        <v>XAUUSD</v>
      </c>
      <c r="AH438" t="str">
        <f t="shared" si="175"/>
        <v>M5</v>
      </c>
      <c r="AI438" s="19">
        <f t="shared" si="169"/>
        <v>4649.8999999999996</v>
      </c>
      <c r="AJ438" s="19">
        <f t="shared" si="170"/>
        <v>4645.6455599999999</v>
      </c>
      <c r="AK438" s="19">
        <f t="shared" si="171"/>
        <v>4647.8658733333332</v>
      </c>
      <c r="AL438" s="19">
        <f t="shared" si="176"/>
        <v>-2.2203133333332516</v>
      </c>
      <c r="AM438" s="28" t="str">
        <f t="shared" si="172"/>
        <v>Bearish</v>
      </c>
      <c r="AN438" s="28" t="str">
        <f t="shared" si="177"/>
        <v>Bearish</v>
      </c>
      <c r="AO438">
        <f>IF(Z438&lt;&gt;"",Z438,"")</f>
        <v>4656.7050799999997</v>
      </c>
      <c r="AP438">
        <f>IF(AB438&lt;&gt;"",AB438,"")</f>
        <v>4633.6992366666673</v>
      </c>
      <c r="AQ438">
        <f t="shared" si="181"/>
        <v>5</v>
      </c>
      <c r="AR438" s="16">
        <f>IF(SLOPE($AO$422:$AO$433,$AQ$422:$AQ$433)&gt;0,MIN(3,ABS(SLOPE($AO$422:$AO$433,$AQ$422:$AQ$433))),IF(SLOPE($AO$422:$AO$433,$AQ$422:$AQ$433)&lt;-0.5,-0.5,0))</f>
        <v>0</v>
      </c>
      <c r="AS438" s="16">
        <f>IF(SLOPE($AP$422:$AP$433,$AQ$422:$AQ$433)&lt;0,MAX(-3,-ABS(SLOPE($AP$422:$AP$433,$AQ$422:$AQ$433))),IF(SLOPE($AP$422:$AP$433,$AQ$422:$AQ$433)&gt;0.5,0.5,0))</f>
        <v>-0.3701066666666889</v>
      </c>
      <c r="AT438" s="22">
        <f>($AO$434+(AR438*(AQ438-1)))</f>
        <v>4657.1723899999997</v>
      </c>
      <c r="AU438" s="22">
        <f>($AP$434+(AS438*(AQ438-1)))</f>
        <v>4633.1878333333334</v>
      </c>
      <c r="AV438" s="18">
        <f>IF(AR438&gt;0,AT438+AR438,AT438)</f>
        <v>4657.1723899999997</v>
      </c>
      <c r="AW438" s="18">
        <f>IF(AS438&lt;0,AU438+AS438,AU438)</f>
        <v>4632.8177266666671</v>
      </c>
      <c r="AY438">
        <f t="shared" si="182"/>
        <v>0.46730999999999767</v>
      </c>
      <c r="AZ438">
        <f t="shared" si="183"/>
        <v>-0.88151000000016211</v>
      </c>
      <c r="BB438" s="19">
        <f t="shared" si="178"/>
        <v>1775524800</v>
      </c>
      <c r="BC438" s="19" t="str">
        <f t="shared" si="179"/>
        <v>XAUUSD</v>
      </c>
      <c r="BD438" s="19" t="str">
        <f t="shared" si="180"/>
        <v>M5</v>
      </c>
      <c r="BE438">
        <f>V438</f>
        <v>4645.6455599999999</v>
      </c>
      <c r="BF438">
        <f>W438</f>
        <v>4647.8658733333332</v>
      </c>
      <c r="BG438">
        <f>X438</f>
        <v>4650.17796</v>
      </c>
      <c r="BH438">
        <f>Y438</f>
        <v>4650.7580699999999</v>
      </c>
      <c r="BI438">
        <f t="shared" si="184"/>
        <v>4657.1723899999997</v>
      </c>
      <c r="BJ438">
        <f t="shared" si="185"/>
        <v>4632.8177266666671</v>
      </c>
    </row>
    <row r="439" spans="1:62" x14ac:dyDescent="0.55000000000000004">
      <c r="A439">
        <f>ALGLIB_SSA_XAUUSD!J439</f>
        <v>1775525100</v>
      </c>
      <c r="B439" t="str">
        <f>_xlfn.XLOOKUP($A439,ALGLIB_SSA_XAUUSD!$A$2:$A$1001,ALGLIB_SSA_XAUUSD!$B$2:$B$1001,"",0)</f>
        <v/>
      </c>
      <c r="C439" t="str">
        <f>_xlfn.XLOOKUP($A439,ALGLIB_SSA_XAUUSD!$A$2:$A$1001,ALGLIB_SSA_XAUUSD!$C$2:$C$1001,"",0)</f>
        <v/>
      </c>
      <c r="D439" s="1">
        <f>D434+(D446-D434)*5/12</f>
        <v>4636.8858333333337</v>
      </c>
      <c r="E439" s="1">
        <f>E434+(E446-E434)*5/12</f>
        <v>4645.5900700000002</v>
      </c>
      <c r="F439" s="1">
        <f>F434+(F446-F434)*5/12</f>
        <v>4647.7326616666669</v>
      </c>
      <c r="G439" s="1">
        <f>G434+(G446-G434)*5/12</f>
        <v>4656.5882524999997</v>
      </c>
      <c r="H439" s="1">
        <f>H434+(H446-H434)*5/12</f>
        <v>4633.4569808333335</v>
      </c>
      <c r="I439" t="str">
        <f>_xlfn.XLOOKUP($A439,ALGLIB_SSA_XAUUSD!$J$2:$J$1001,ALGLIB_SSA_XAUUSD!$K$2:$K$1001,"",0)</f>
        <v>XAUUSD</v>
      </c>
      <c r="J439" t="str">
        <f>_xlfn.XLOOKUP($A439,ALGLIB_SSA_XAUUSD!$J$2:$J$1001,ALGLIB_SSA_XAUUSD!$L$2:$L$1001,"",0)</f>
        <v>M5</v>
      </c>
      <c r="K439">
        <f>_xlfn.XLOOKUP($A439,ALGLIB_SSA_XAUUSD!$J$2:$J$1001,ALGLIB_SSA_XAUUSD!$M$2:$M$1001,"",0)</f>
        <v>4654.8599999999997</v>
      </c>
      <c r="L439">
        <f>_xlfn.XLOOKUP($A439,ALGLIB_SSA_XAUUSD!$J$2:$J$1001,ALGLIB_SSA_XAUUSD!$N$2:$N$1001,"",0)</f>
        <v>4649.3176100000001</v>
      </c>
      <c r="M439">
        <f>_xlfn.XLOOKUP($A439,ALGLIB_SSA_XAUUSD!$J$2:$J$1001,ALGLIB_SSA_XAUUSD!$O$2:$O$1001,"",0)</f>
        <v>4650.03784</v>
      </c>
      <c r="N439">
        <f>_xlfn.XLOOKUP($A439,ALGLIB_SSA_XAUUSD!$J$2:$J$1001,ALGLIB_SSA_XAUUSD!$P$2:$P$1001,"",0)</f>
        <v>4656.58968</v>
      </c>
      <c r="O439">
        <f>_xlfn.XLOOKUP($A439,ALGLIB_SSA_XAUUSD!$J$2:$J$1001,ALGLIB_SSA_XAUUSD!$Q$2:$Q$1001,"",0)</f>
        <v>4641.2531099999997</v>
      </c>
      <c r="R439">
        <f t="shared" si="161"/>
        <v>1775525100</v>
      </c>
      <c r="S439" t="str">
        <f t="shared" si="162"/>
        <v>XAUUSD</v>
      </c>
      <c r="T439" t="str">
        <f t="shared" si="162"/>
        <v>M5</v>
      </c>
      <c r="U439">
        <f t="shared" si="162"/>
        <v>4654.8599999999997</v>
      </c>
      <c r="V439">
        <f t="shared" si="163"/>
        <v>4645.5900700000002</v>
      </c>
      <c r="W439">
        <f t="shared" si="163"/>
        <v>4647.7326616666669</v>
      </c>
      <c r="X439">
        <f t="shared" si="164"/>
        <v>4649.3176100000001</v>
      </c>
      <c r="Y439">
        <f t="shared" si="164"/>
        <v>4650.03784</v>
      </c>
      <c r="Z439">
        <f t="shared" si="165"/>
        <v>4656.5882524999997</v>
      </c>
      <c r="AA439">
        <f t="shared" si="166"/>
        <v>4656.58968</v>
      </c>
      <c r="AB439">
        <f t="shared" si="167"/>
        <v>4633.4569808333335</v>
      </c>
      <c r="AC439">
        <f t="shared" si="168"/>
        <v>4641.2531099999997</v>
      </c>
      <c r="AF439">
        <f t="shared" si="173"/>
        <v>1775525100</v>
      </c>
      <c r="AG439" t="str">
        <f t="shared" si="174"/>
        <v>XAUUSD</v>
      </c>
      <c r="AH439" t="str">
        <f t="shared" si="175"/>
        <v>M5</v>
      </c>
      <c r="AI439" s="19">
        <f t="shared" si="169"/>
        <v>4654.8599999999997</v>
      </c>
      <c r="AJ439" s="19">
        <f t="shared" si="170"/>
        <v>4645.5900700000002</v>
      </c>
      <c r="AK439" s="19">
        <f t="shared" si="171"/>
        <v>4647.7326616666669</v>
      </c>
      <c r="AL439" s="19">
        <f t="shared" si="176"/>
        <v>-2.1425916666667035</v>
      </c>
      <c r="AM439" s="28" t="str">
        <f t="shared" si="172"/>
        <v>Bearish</v>
      </c>
      <c r="AN439" s="28" t="str">
        <f t="shared" si="177"/>
        <v>Bearish</v>
      </c>
      <c r="AO439">
        <f>IF(Z439&lt;&gt;"",Z439,"")</f>
        <v>4656.5882524999997</v>
      </c>
      <c r="AP439">
        <f>IF(AB439&lt;&gt;"",AB439,"")</f>
        <v>4633.4569808333335</v>
      </c>
      <c r="AQ439">
        <f t="shared" si="181"/>
        <v>6</v>
      </c>
      <c r="AR439" s="16">
        <f>IF(SLOPE($AO$422:$AO$433,$AQ$422:$AQ$433)&gt;0,MIN(3,ABS(SLOPE($AO$422:$AO$433,$AQ$422:$AQ$433))),IF(SLOPE($AO$422:$AO$433,$AQ$422:$AQ$433)&lt;-0.5,-0.5,0))</f>
        <v>0</v>
      </c>
      <c r="AS439" s="16">
        <f>IF(SLOPE($AP$422:$AP$433,$AQ$422:$AQ$433)&lt;0,MAX(-3,-ABS(SLOPE($AP$422:$AP$433,$AQ$422:$AQ$433))),IF(SLOPE($AP$422:$AP$433,$AQ$422:$AQ$433)&gt;0.5,0.5,0))</f>
        <v>-0.3701066666666889</v>
      </c>
      <c r="AT439" s="22">
        <f>($AO$434+(AR439*(AQ439-1)))</f>
        <v>4657.1723899999997</v>
      </c>
      <c r="AU439" s="22">
        <f>($AP$434+(AS439*(AQ439-1)))</f>
        <v>4632.8177266666671</v>
      </c>
      <c r="AV439" s="18">
        <f>IF(AR439&gt;0,AT439+AR439,AT439)</f>
        <v>4657.1723899999997</v>
      </c>
      <c r="AW439" s="18">
        <f>IF(AS439&lt;0,AU439+AS439,AU439)</f>
        <v>4632.4476200000008</v>
      </c>
      <c r="AY439">
        <f t="shared" si="182"/>
        <v>0.58413749999999709</v>
      </c>
      <c r="AZ439">
        <f t="shared" si="183"/>
        <v>-1.0093608333327211</v>
      </c>
      <c r="BB439" s="19">
        <f t="shared" si="178"/>
        <v>1775525100</v>
      </c>
      <c r="BC439" s="19" t="str">
        <f t="shared" si="179"/>
        <v>XAUUSD</v>
      </c>
      <c r="BD439" s="19" t="str">
        <f t="shared" si="180"/>
        <v>M5</v>
      </c>
      <c r="BE439">
        <f>V439</f>
        <v>4645.5900700000002</v>
      </c>
      <c r="BF439">
        <f>W439</f>
        <v>4647.7326616666669</v>
      </c>
      <c r="BG439">
        <f>X439</f>
        <v>4649.3176100000001</v>
      </c>
      <c r="BH439">
        <f>Y439</f>
        <v>4650.03784</v>
      </c>
      <c r="BI439">
        <f t="shared" si="184"/>
        <v>4657.1723899999997</v>
      </c>
      <c r="BJ439">
        <f t="shared" si="185"/>
        <v>4632.4476200000008</v>
      </c>
    </row>
    <row r="440" spans="1:62" x14ac:dyDescent="0.55000000000000004">
      <c r="A440">
        <f>ALGLIB_SSA_XAUUSD!J440</f>
        <v>1775525400</v>
      </c>
      <c r="B440" t="str">
        <f>_xlfn.XLOOKUP($A440,ALGLIB_SSA_XAUUSD!$A$2:$A$1001,ALGLIB_SSA_XAUUSD!$B$2:$B$1001,"",0)</f>
        <v/>
      </c>
      <c r="C440" t="str">
        <f>_xlfn.XLOOKUP($A440,ALGLIB_SSA_XAUUSD!$A$2:$A$1001,ALGLIB_SSA_XAUUSD!$C$2:$C$1001,"",0)</f>
        <v/>
      </c>
      <c r="D440" s="1">
        <f>D434+(D446-D434)*6/12</f>
        <v>4638.835</v>
      </c>
      <c r="E440" s="1">
        <f>E434+(E446-E434)*6/12</f>
        <v>4645.5345799999996</v>
      </c>
      <c r="F440" s="1">
        <f>F434+(F446-F434)*6/12</f>
        <v>4647.5994499999997</v>
      </c>
      <c r="G440" s="1">
        <f>G434+(G446-G434)*6/12</f>
        <v>4656.4714249999997</v>
      </c>
      <c r="H440" s="1">
        <f>H434+(H446-H434)*6/12</f>
        <v>4633.2147249999998</v>
      </c>
      <c r="I440" t="str">
        <f>_xlfn.XLOOKUP($A440,ALGLIB_SSA_XAUUSD!$J$2:$J$1001,ALGLIB_SSA_XAUUSD!$K$2:$K$1001,"",0)</f>
        <v>XAUUSD</v>
      </c>
      <c r="J440" t="str">
        <f>_xlfn.XLOOKUP($A440,ALGLIB_SSA_XAUUSD!$J$2:$J$1001,ALGLIB_SSA_XAUUSD!$L$2:$L$1001,"",0)</f>
        <v>M5</v>
      </c>
      <c r="K440">
        <f>_xlfn.XLOOKUP($A440,ALGLIB_SSA_XAUUSD!$J$2:$J$1001,ALGLIB_SSA_XAUUSD!$M$2:$M$1001,"",0)</f>
        <v>4657.66</v>
      </c>
      <c r="L440">
        <f>_xlfn.XLOOKUP($A440,ALGLIB_SSA_XAUUSD!$J$2:$J$1001,ALGLIB_SSA_XAUUSD!$N$2:$N$1001,"",0)</f>
        <v>4647.53989</v>
      </c>
      <c r="M440">
        <f>_xlfn.XLOOKUP($A440,ALGLIB_SSA_XAUUSD!$J$2:$J$1001,ALGLIB_SSA_XAUUSD!$O$2:$O$1001,"",0)</f>
        <v>4648.7888700000003</v>
      </c>
      <c r="N440">
        <f>_xlfn.XLOOKUP($A440,ALGLIB_SSA_XAUUSD!$J$2:$J$1001,ALGLIB_SSA_XAUUSD!$P$2:$P$1001,"",0)</f>
        <v>4655.5137699999996</v>
      </c>
      <c r="O440">
        <f>_xlfn.XLOOKUP($A440,ALGLIB_SSA_XAUUSD!$J$2:$J$1001,ALGLIB_SSA_XAUUSD!$Q$2:$Q$1001,"",0)</f>
        <v>4640.5688200000004</v>
      </c>
      <c r="R440">
        <f t="shared" si="161"/>
        <v>1775525400</v>
      </c>
      <c r="S440" t="str">
        <f t="shared" si="162"/>
        <v>XAUUSD</v>
      </c>
      <c r="T440" t="str">
        <f t="shared" si="162"/>
        <v>M5</v>
      </c>
      <c r="U440">
        <f t="shared" si="162"/>
        <v>4657.66</v>
      </c>
      <c r="V440">
        <f t="shared" si="163"/>
        <v>4645.5345799999996</v>
      </c>
      <c r="W440">
        <f t="shared" si="163"/>
        <v>4647.5994499999997</v>
      </c>
      <c r="X440">
        <f t="shared" si="164"/>
        <v>4647.53989</v>
      </c>
      <c r="Y440">
        <f t="shared" si="164"/>
        <v>4648.7888700000003</v>
      </c>
      <c r="Z440">
        <f t="shared" si="165"/>
        <v>4656.4714249999997</v>
      </c>
      <c r="AA440">
        <f t="shared" si="166"/>
        <v>4655.5137699999996</v>
      </c>
      <c r="AB440">
        <f t="shared" si="167"/>
        <v>4633.2147249999998</v>
      </c>
      <c r="AC440">
        <f t="shared" si="168"/>
        <v>4640.5688200000004</v>
      </c>
      <c r="AF440">
        <f t="shared" si="173"/>
        <v>1775525400</v>
      </c>
      <c r="AG440" t="str">
        <f t="shared" si="174"/>
        <v>XAUUSD</v>
      </c>
      <c r="AH440" t="str">
        <f t="shared" si="175"/>
        <v>M5</v>
      </c>
      <c r="AI440" s="19">
        <f t="shared" si="169"/>
        <v>4657.66</v>
      </c>
      <c r="AJ440" s="19">
        <f t="shared" si="170"/>
        <v>4645.5345799999996</v>
      </c>
      <c r="AK440" s="19">
        <f t="shared" si="171"/>
        <v>4647.5994499999997</v>
      </c>
      <c r="AL440" s="19">
        <f t="shared" si="176"/>
        <v>-2.0648700000001554</v>
      </c>
      <c r="AM440" s="28" t="str">
        <f t="shared" si="172"/>
        <v>Bearish</v>
      </c>
      <c r="AN440" s="28" t="str">
        <f t="shared" si="177"/>
        <v>Bearish</v>
      </c>
      <c r="AO440">
        <f>IF(Z440&lt;&gt;"",Z440,"")</f>
        <v>4656.4714249999997</v>
      </c>
      <c r="AP440">
        <f>IF(AB440&lt;&gt;"",AB440,"")</f>
        <v>4633.2147249999998</v>
      </c>
      <c r="AQ440">
        <f t="shared" si="181"/>
        <v>7</v>
      </c>
      <c r="AR440" s="16">
        <f>IF(SLOPE($AO$422:$AO$433,$AQ$422:$AQ$433)&gt;0,MIN(3,ABS(SLOPE($AO$422:$AO$433,$AQ$422:$AQ$433))),IF(SLOPE($AO$422:$AO$433,$AQ$422:$AQ$433)&lt;-0.5,-0.5,0))</f>
        <v>0</v>
      </c>
      <c r="AS440" s="16">
        <f>IF(SLOPE($AP$422:$AP$433,$AQ$422:$AQ$433)&lt;0,MAX(-3,-ABS(SLOPE($AP$422:$AP$433,$AQ$422:$AQ$433))),IF(SLOPE($AP$422:$AP$433,$AQ$422:$AQ$433)&gt;0.5,0.5,0))</f>
        <v>-0.3701066666666889</v>
      </c>
      <c r="AT440" s="22">
        <f>($AO$434+(AR440*(AQ440-1)))</f>
        <v>4657.1723899999997</v>
      </c>
      <c r="AU440" s="22">
        <f>($AP$434+(AS440*(AQ440-1)))</f>
        <v>4632.4476199999999</v>
      </c>
      <c r="AV440" s="18">
        <f>IF(AR440&gt;0,AT440+AR440,AT440)</f>
        <v>4657.1723899999997</v>
      </c>
      <c r="AW440" s="18">
        <f>IF(AS440&lt;0,AU440+AS440,AU440)</f>
        <v>4632.0775133333336</v>
      </c>
      <c r="AY440">
        <f t="shared" si="182"/>
        <v>0.70096499999999651</v>
      </c>
      <c r="AZ440">
        <f t="shared" si="183"/>
        <v>-1.1372116666661896</v>
      </c>
      <c r="BB440" s="19">
        <f t="shared" si="178"/>
        <v>1775525400</v>
      </c>
      <c r="BC440" s="19" t="str">
        <f t="shared" si="179"/>
        <v>XAUUSD</v>
      </c>
      <c r="BD440" s="19" t="str">
        <f t="shared" si="180"/>
        <v>M5</v>
      </c>
      <c r="BE440">
        <f>V440</f>
        <v>4645.5345799999996</v>
      </c>
      <c r="BF440">
        <f>W440</f>
        <v>4647.5994499999997</v>
      </c>
      <c r="BG440">
        <f>X440</f>
        <v>4647.53989</v>
      </c>
      <c r="BH440">
        <f>Y440</f>
        <v>4648.7888700000003</v>
      </c>
      <c r="BI440">
        <f t="shared" si="184"/>
        <v>4657.1723899999997</v>
      </c>
      <c r="BJ440">
        <f t="shared" si="185"/>
        <v>4632.0775133333336</v>
      </c>
    </row>
    <row r="441" spans="1:62" x14ac:dyDescent="0.55000000000000004">
      <c r="A441">
        <f>ALGLIB_SSA_XAUUSD!J441</f>
        <v>1775525700</v>
      </c>
      <c r="B441" t="str">
        <f>_xlfn.XLOOKUP($A441,ALGLIB_SSA_XAUUSD!$A$2:$A$1001,ALGLIB_SSA_XAUUSD!$B$2:$B$1001,"",0)</f>
        <v/>
      </c>
      <c r="C441" t="str">
        <f>_xlfn.XLOOKUP($A441,ALGLIB_SSA_XAUUSD!$A$2:$A$1001,ALGLIB_SSA_XAUUSD!$C$2:$C$1001,"",0)</f>
        <v/>
      </c>
      <c r="D441" s="1">
        <f>D434+(D446-D434)*7/12</f>
        <v>4640.7841666666664</v>
      </c>
      <c r="E441" s="1">
        <f>E434+(E446-E434)*7/12</f>
        <v>4645.4790899999998</v>
      </c>
      <c r="F441" s="1">
        <f>F434+(F446-F434)*7/12</f>
        <v>4647.4662383333334</v>
      </c>
      <c r="G441" s="1">
        <f>G434+(G446-G434)*7/12</f>
        <v>4656.3545974999997</v>
      </c>
      <c r="H441" s="1">
        <f>H434+(H446-H434)*7/12</f>
        <v>4632.972469166667</v>
      </c>
      <c r="I441" t="str">
        <f>_xlfn.XLOOKUP($A441,ALGLIB_SSA_XAUUSD!$J$2:$J$1001,ALGLIB_SSA_XAUUSD!$K$2:$K$1001,"",0)</f>
        <v>XAUUSD</v>
      </c>
      <c r="J441" t="str">
        <f>_xlfn.XLOOKUP($A441,ALGLIB_SSA_XAUUSD!$J$2:$J$1001,ALGLIB_SSA_XAUUSD!$L$2:$L$1001,"",0)</f>
        <v>M5</v>
      </c>
      <c r="K441">
        <f>_xlfn.XLOOKUP($A441,ALGLIB_SSA_XAUUSD!$J$2:$J$1001,ALGLIB_SSA_XAUUSD!$M$2:$M$1001,"",0)</f>
        <v>4639.53</v>
      </c>
      <c r="L441">
        <f>_xlfn.XLOOKUP($A441,ALGLIB_SSA_XAUUSD!$J$2:$J$1001,ALGLIB_SSA_XAUUSD!$N$2:$N$1001,"",0)</f>
        <v>4644.5977000000003</v>
      </c>
      <c r="M441">
        <f>_xlfn.XLOOKUP($A441,ALGLIB_SSA_XAUUSD!$J$2:$J$1001,ALGLIB_SSA_XAUUSD!$O$2:$O$1001,"",0)</f>
        <v>4646.6932800000004</v>
      </c>
      <c r="N441">
        <f>_xlfn.XLOOKUP($A441,ALGLIB_SSA_XAUUSD!$J$2:$J$1001,ALGLIB_SSA_XAUUSD!$P$2:$P$1001,"",0)</f>
        <v>4653.1985599999998</v>
      </c>
      <c r="O441">
        <f>_xlfn.XLOOKUP($A441,ALGLIB_SSA_XAUUSD!$J$2:$J$1001,ALGLIB_SSA_XAUUSD!$Q$2:$Q$1001,"",0)</f>
        <v>4638.3731600000001</v>
      </c>
      <c r="R441">
        <f t="shared" si="161"/>
        <v>1775525700</v>
      </c>
      <c r="S441" t="str">
        <f t="shared" si="162"/>
        <v>XAUUSD</v>
      </c>
      <c r="T441" t="str">
        <f t="shared" si="162"/>
        <v>M5</v>
      </c>
      <c r="U441">
        <f t="shared" si="162"/>
        <v>4639.53</v>
      </c>
      <c r="V441">
        <f t="shared" si="163"/>
        <v>4645.4790899999998</v>
      </c>
      <c r="W441">
        <f t="shared" si="163"/>
        <v>4647.4662383333334</v>
      </c>
      <c r="X441">
        <f t="shared" si="164"/>
        <v>4644.5977000000003</v>
      </c>
      <c r="Y441">
        <f t="shared" si="164"/>
        <v>4646.6932800000004</v>
      </c>
      <c r="Z441">
        <f t="shared" si="165"/>
        <v>4656.3545974999997</v>
      </c>
      <c r="AA441">
        <f t="shared" si="166"/>
        <v>4653.1985599999998</v>
      </c>
      <c r="AB441">
        <f t="shared" si="167"/>
        <v>4632.972469166667</v>
      </c>
      <c r="AC441">
        <f t="shared" si="168"/>
        <v>4638.3731600000001</v>
      </c>
      <c r="AF441">
        <f t="shared" si="173"/>
        <v>1775525700</v>
      </c>
      <c r="AG441" t="str">
        <f t="shared" si="174"/>
        <v>XAUUSD</v>
      </c>
      <c r="AH441" t="str">
        <f t="shared" si="175"/>
        <v>M5</v>
      </c>
      <c r="AI441" s="19">
        <f t="shared" si="169"/>
        <v>4639.53</v>
      </c>
      <c r="AJ441" s="19">
        <f t="shared" si="170"/>
        <v>4645.4790899999998</v>
      </c>
      <c r="AK441" s="19">
        <f t="shared" si="171"/>
        <v>4647.4662383333334</v>
      </c>
      <c r="AL441" s="19">
        <f t="shared" si="176"/>
        <v>-1.9871483333336073</v>
      </c>
      <c r="AM441" s="28" t="str">
        <f t="shared" si="172"/>
        <v>Bearish</v>
      </c>
      <c r="AN441" s="28" t="str">
        <f t="shared" si="177"/>
        <v>Bearish</v>
      </c>
      <c r="AO441">
        <f>IF(Z441&lt;&gt;"",Z441,"")</f>
        <v>4656.3545974999997</v>
      </c>
      <c r="AP441">
        <f>IF(AB441&lt;&gt;"",AB441,"")</f>
        <v>4632.972469166667</v>
      </c>
      <c r="AQ441">
        <f t="shared" si="181"/>
        <v>8</v>
      </c>
      <c r="AR441" s="16">
        <f>IF(SLOPE($AO$422:$AO$433,$AQ$422:$AQ$433)&gt;0,MIN(3,ABS(SLOPE($AO$422:$AO$433,$AQ$422:$AQ$433))),IF(SLOPE($AO$422:$AO$433,$AQ$422:$AQ$433)&lt;-0.5,-0.5,0))</f>
        <v>0</v>
      </c>
      <c r="AS441" s="16">
        <f>IF(SLOPE($AP$422:$AP$433,$AQ$422:$AQ$433)&lt;0,MAX(-3,-ABS(SLOPE($AP$422:$AP$433,$AQ$422:$AQ$433))),IF(SLOPE($AP$422:$AP$433,$AQ$422:$AQ$433)&gt;0.5,0.5,0))</f>
        <v>-0.3701066666666889</v>
      </c>
      <c r="AT441" s="22">
        <f>($AO$434+(AR441*(AQ441-1)))</f>
        <v>4657.1723899999997</v>
      </c>
      <c r="AU441" s="22">
        <f>($AP$434+(AS441*(AQ441-1)))</f>
        <v>4632.0775133333336</v>
      </c>
      <c r="AV441" s="18">
        <f>IF(AR441&gt;0,AT441+AR441,AT441)</f>
        <v>4657.1723899999997</v>
      </c>
      <c r="AW441" s="18">
        <f>IF(AS441&lt;0,AU441+AS441,AU441)</f>
        <v>4631.7074066666673</v>
      </c>
      <c r="AY441">
        <f t="shared" si="182"/>
        <v>0.81779249999999593</v>
      </c>
      <c r="AZ441">
        <f t="shared" si="183"/>
        <v>-1.265062499999658</v>
      </c>
      <c r="BB441" s="19">
        <f t="shared" si="178"/>
        <v>1775525700</v>
      </c>
      <c r="BC441" s="19" t="str">
        <f t="shared" si="179"/>
        <v>XAUUSD</v>
      </c>
      <c r="BD441" s="19" t="str">
        <f t="shared" si="180"/>
        <v>M5</v>
      </c>
      <c r="BE441">
        <f>V441</f>
        <v>4645.4790899999998</v>
      </c>
      <c r="BF441">
        <f>W441</f>
        <v>4647.4662383333334</v>
      </c>
      <c r="BG441">
        <f>X441</f>
        <v>4644.5977000000003</v>
      </c>
      <c r="BH441">
        <f>Y441</f>
        <v>4646.6932800000004</v>
      </c>
      <c r="BI441">
        <f t="shared" si="184"/>
        <v>4657.1723899999997</v>
      </c>
      <c r="BJ441">
        <f t="shared" si="185"/>
        <v>4631.7074066666673</v>
      </c>
    </row>
    <row r="442" spans="1:62" x14ac:dyDescent="0.55000000000000004">
      <c r="A442">
        <f>ALGLIB_SSA_XAUUSD!J442</f>
        <v>1775526000</v>
      </c>
      <c r="B442" t="str">
        <f>_xlfn.XLOOKUP($A442,ALGLIB_SSA_XAUUSD!$A$2:$A$1001,ALGLIB_SSA_XAUUSD!$B$2:$B$1001,"",0)</f>
        <v/>
      </c>
      <c r="C442" t="str">
        <f>_xlfn.XLOOKUP($A442,ALGLIB_SSA_XAUUSD!$A$2:$A$1001,ALGLIB_SSA_XAUUSD!$C$2:$C$1001,"",0)</f>
        <v/>
      </c>
      <c r="D442" s="1">
        <f>D434+(D446-D434)*8/12</f>
        <v>4642.7333333333336</v>
      </c>
      <c r="E442" s="1">
        <f>E434+(E446-E434)*8/12</f>
        <v>4645.4236000000001</v>
      </c>
      <c r="F442" s="1">
        <f>F434+(F446-F434)*8/12</f>
        <v>4647.3330266666671</v>
      </c>
      <c r="G442" s="1">
        <f>G434+(G446-G434)*8/12</f>
        <v>4656.2377699999997</v>
      </c>
      <c r="H442" s="1">
        <f>H434+(H446-H434)*8/12</f>
        <v>4632.7302133333333</v>
      </c>
      <c r="I442" t="str">
        <f>_xlfn.XLOOKUP($A442,ALGLIB_SSA_XAUUSD!$J$2:$J$1001,ALGLIB_SSA_XAUUSD!$K$2:$K$1001,"",0)</f>
        <v>XAUUSD</v>
      </c>
      <c r="J442" t="str">
        <f>_xlfn.XLOOKUP($A442,ALGLIB_SSA_XAUUSD!$J$2:$J$1001,ALGLIB_SSA_XAUUSD!$L$2:$L$1001,"",0)</f>
        <v>M5</v>
      </c>
      <c r="K442">
        <f>_xlfn.XLOOKUP($A442,ALGLIB_SSA_XAUUSD!$J$2:$J$1001,ALGLIB_SSA_XAUUSD!$M$2:$M$1001,"",0)</f>
        <v>4642.03</v>
      </c>
      <c r="L442">
        <f>_xlfn.XLOOKUP($A442,ALGLIB_SSA_XAUUSD!$J$2:$J$1001,ALGLIB_SSA_XAUUSD!$N$2:$N$1001,"",0)</f>
        <v>4640.9912400000003</v>
      </c>
      <c r="M442">
        <f>_xlfn.XLOOKUP($A442,ALGLIB_SSA_XAUUSD!$J$2:$J$1001,ALGLIB_SSA_XAUUSD!$O$2:$O$1001,"",0)</f>
        <v>4643.8422600000004</v>
      </c>
      <c r="N442">
        <f>_xlfn.XLOOKUP($A442,ALGLIB_SSA_XAUUSD!$J$2:$J$1001,ALGLIB_SSA_XAUUSD!$P$2:$P$1001,"",0)</f>
        <v>4649.6217699999997</v>
      </c>
      <c r="O442">
        <f>_xlfn.XLOOKUP($A442,ALGLIB_SSA_XAUUSD!$J$2:$J$1001,ALGLIB_SSA_XAUUSD!$Q$2:$Q$1001,"",0)</f>
        <v>4635.1774999999998</v>
      </c>
      <c r="R442">
        <f t="shared" si="161"/>
        <v>1775526000</v>
      </c>
      <c r="S442" t="str">
        <f t="shared" si="162"/>
        <v>XAUUSD</v>
      </c>
      <c r="T442" t="str">
        <f t="shared" si="162"/>
        <v>M5</v>
      </c>
      <c r="U442">
        <f t="shared" si="162"/>
        <v>4642.03</v>
      </c>
      <c r="V442">
        <f t="shared" si="163"/>
        <v>4645.4236000000001</v>
      </c>
      <c r="W442">
        <f t="shared" si="163"/>
        <v>4647.3330266666671</v>
      </c>
      <c r="X442">
        <f t="shared" si="164"/>
        <v>4640.9912400000003</v>
      </c>
      <c r="Y442">
        <f t="shared" si="164"/>
        <v>4643.8422600000004</v>
      </c>
      <c r="Z442">
        <f t="shared" si="165"/>
        <v>4656.2377699999997</v>
      </c>
      <c r="AA442">
        <f t="shared" si="166"/>
        <v>4649.6217699999997</v>
      </c>
      <c r="AB442">
        <f t="shared" si="167"/>
        <v>4632.7302133333333</v>
      </c>
      <c r="AC442">
        <f t="shared" si="168"/>
        <v>4635.1774999999998</v>
      </c>
      <c r="AF442">
        <f t="shared" si="173"/>
        <v>1775526000</v>
      </c>
      <c r="AG442" t="str">
        <f t="shared" si="174"/>
        <v>XAUUSD</v>
      </c>
      <c r="AH442" t="str">
        <f t="shared" si="175"/>
        <v>M5</v>
      </c>
      <c r="AI442" s="19">
        <f t="shared" si="169"/>
        <v>4642.03</v>
      </c>
      <c r="AJ442" s="19">
        <f t="shared" si="170"/>
        <v>4645.4236000000001</v>
      </c>
      <c r="AK442" s="19">
        <f t="shared" si="171"/>
        <v>4647.3330266666671</v>
      </c>
      <c r="AL442" s="19">
        <f t="shared" si="176"/>
        <v>-1.9094266666670592</v>
      </c>
      <c r="AM442" s="28" t="str">
        <f t="shared" si="172"/>
        <v>Bearish</v>
      </c>
      <c r="AN442" s="28" t="str">
        <f t="shared" si="177"/>
        <v>Bearish</v>
      </c>
      <c r="AO442">
        <f>IF(Z442&lt;&gt;"",Z442,"")</f>
        <v>4656.2377699999997</v>
      </c>
      <c r="AP442">
        <f>IF(AB442&lt;&gt;"",AB442,"")</f>
        <v>4632.7302133333333</v>
      </c>
      <c r="AQ442">
        <f t="shared" si="181"/>
        <v>9</v>
      </c>
      <c r="AR442" s="16">
        <f>IF(SLOPE($AO$422:$AO$433,$AQ$422:$AQ$433)&gt;0,MIN(3,ABS(SLOPE($AO$422:$AO$433,$AQ$422:$AQ$433))),IF(SLOPE($AO$422:$AO$433,$AQ$422:$AQ$433)&lt;-0.5,-0.5,0))</f>
        <v>0</v>
      </c>
      <c r="AS442" s="16">
        <f>IF(SLOPE($AP$422:$AP$433,$AQ$422:$AQ$433)&lt;0,MAX(-3,-ABS(SLOPE($AP$422:$AP$433,$AQ$422:$AQ$433))),IF(SLOPE($AP$422:$AP$433,$AQ$422:$AQ$433)&gt;0.5,0.5,0))</f>
        <v>-0.3701066666666889</v>
      </c>
      <c r="AT442" s="22">
        <f>($AO$434+(AR442*(AQ442-1)))</f>
        <v>4657.1723899999997</v>
      </c>
      <c r="AU442" s="22">
        <f>($AP$434+(AS442*(AQ442-1)))</f>
        <v>4631.7074066666664</v>
      </c>
      <c r="AV442" s="18">
        <f>IF(AR442&gt;0,AT442+AR442,AT442)</f>
        <v>4657.1723899999997</v>
      </c>
      <c r="AW442" s="18">
        <f>IF(AS442&lt;0,AU442+AS442,AU442)</f>
        <v>4631.3373000000001</v>
      </c>
      <c r="AY442">
        <f t="shared" si="182"/>
        <v>0.93461999999999534</v>
      </c>
      <c r="AZ442">
        <f t="shared" si="183"/>
        <v>-1.3929133333331265</v>
      </c>
      <c r="BB442" s="19">
        <f t="shared" si="178"/>
        <v>1775526000</v>
      </c>
      <c r="BC442" s="19" t="str">
        <f t="shared" si="179"/>
        <v>XAUUSD</v>
      </c>
      <c r="BD442" s="19" t="str">
        <f t="shared" si="180"/>
        <v>M5</v>
      </c>
      <c r="BE442">
        <f>V442</f>
        <v>4645.4236000000001</v>
      </c>
      <c r="BF442">
        <f>W442</f>
        <v>4647.3330266666671</v>
      </c>
      <c r="BG442">
        <f>X442</f>
        <v>4640.9912400000003</v>
      </c>
      <c r="BH442">
        <f>Y442</f>
        <v>4643.8422600000004</v>
      </c>
      <c r="BI442">
        <f t="shared" si="184"/>
        <v>4657.1723899999997</v>
      </c>
      <c r="BJ442">
        <f t="shared" si="185"/>
        <v>4631.3373000000001</v>
      </c>
    </row>
    <row r="443" spans="1:62" x14ac:dyDescent="0.55000000000000004">
      <c r="A443">
        <f>ALGLIB_SSA_XAUUSD!J443</f>
        <v>1775526300</v>
      </c>
      <c r="B443" t="str">
        <f>_xlfn.XLOOKUP($A443,ALGLIB_SSA_XAUUSD!$A$2:$A$1001,ALGLIB_SSA_XAUUSD!$B$2:$B$1001,"",0)</f>
        <v/>
      </c>
      <c r="C443" t="str">
        <f>_xlfn.XLOOKUP($A443,ALGLIB_SSA_XAUUSD!$A$2:$A$1001,ALGLIB_SSA_XAUUSD!$C$2:$C$1001,"",0)</f>
        <v/>
      </c>
      <c r="D443" s="1">
        <f>D434+(D446-D434)*9/12</f>
        <v>4644.6824999999999</v>
      </c>
      <c r="E443" s="1">
        <f>E434+(E446-E434)*9/12</f>
        <v>4645.3681100000003</v>
      </c>
      <c r="F443" s="1">
        <f>F434+(F446-F434)*9/12</f>
        <v>4647.1998149999999</v>
      </c>
      <c r="G443" s="1">
        <f>G434+(G446-G434)*9/12</f>
        <v>4656.1209424999997</v>
      </c>
      <c r="H443" s="1">
        <f>H434+(H446-H434)*9/12</f>
        <v>4632.4879575000004</v>
      </c>
      <c r="I443" t="str">
        <f>_xlfn.XLOOKUP($A443,ALGLIB_SSA_XAUUSD!$J$2:$J$1001,ALGLIB_SSA_XAUUSD!$K$2:$K$1001,"",0)</f>
        <v>XAUUSD</v>
      </c>
      <c r="J443" t="str">
        <f>_xlfn.XLOOKUP($A443,ALGLIB_SSA_XAUUSD!$J$2:$J$1001,ALGLIB_SSA_XAUUSD!$L$2:$L$1001,"",0)</f>
        <v>M5</v>
      </c>
      <c r="K443">
        <f>_xlfn.XLOOKUP($A443,ALGLIB_SSA_XAUUSD!$J$2:$J$1001,ALGLIB_SSA_XAUUSD!$M$2:$M$1001,"",0)</f>
        <v>4634.29</v>
      </c>
      <c r="L443">
        <f>_xlfn.XLOOKUP($A443,ALGLIB_SSA_XAUUSD!$J$2:$J$1001,ALGLIB_SSA_XAUUSD!$N$2:$N$1001,"",0)</f>
        <v>4636.89426</v>
      </c>
      <c r="M443">
        <f>_xlfn.XLOOKUP($A443,ALGLIB_SSA_XAUUSD!$J$2:$J$1001,ALGLIB_SSA_XAUUSD!$O$2:$O$1001,"",0)</f>
        <v>4640.3682600000002</v>
      </c>
      <c r="N443">
        <f>_xlfn.XLOOKUP($A443,ALGLIB_SSA_XAUUSD!$J$2:$J$1001,ALGLIB_SSA_XAUUSD!$P$2:$P$1001,"",0)</f>
        <v>4645.2283600000001</v>
      </c>
      <c r="O443">
        <f>_xlfn.XLOOKUP($A443,ALGLIB_SSA_XAUUSD!$J$2:$J$1001,ALGLIB_SSA_XAUUSD!$Q$2:$Q$1001,"",0)</f>
        <v>4631.1117000000004</v>
      </c>
      <c r="R443">
        <f t="shared" si="161"/>
        <v>1775526300</v>
      </c>
      <c r="S443" t="str">
        <f t="shared" si="162"/>
        <v>XAUUSD</v>
      </c>
      <c r="T443" t="str">
        <f t="shared" si="162"/>
        <v>M5</v>
      </c>
      <c r="U443">
        <f t="shared" si="162"/>
        <v>4634.29</v>
      </c>
      <c r="V443">
        <f t="shared" si="163"/>
        <v>4645.3681100000003</v>
      </c>
      <c r="W443">
        <f t="shared" si="163"/>
        <v>4647.1998149999999</v>
      </c>
      <c r="X443">
        <f t="shared" si="164"/>
        <v>4636.89426</v>
      </c>
      <c r="Y443">
        <f t="shared" si="164"/>
        <v>4640.3682600000002</v>
      </c>
      <c r="Z443">
        <f t="shared" si="165"/>
        <v>4656.1209424999997</v>
      </c>
      <c r="AA443">
        <f t="shared" si="166"/>
        <v>4645.2283600000001</v>
      </c>
      <c r="AB443">
        <f t="shared" si="167"/>
        <v>4632.4879575000004</v>
      </c>
      <c r="AC443">
        <f t="shared" si="168"/>
        <v>4631.1117000000004</v>
      </c>
      <c r="AF443">
        <f t="shared" si="173"/>
        <v>1775526300</v>
      </c>
      <c r="AG443" t="str">
        <f t="shared" si="174"/>
        <v>XAUUSD</v>
      </c>
      <c r="AH443" t="str">
        <f t="shared" si="175"/>
        <v>M5</v>
      </c>
      <c r="AI443" s="19">
        <f t="shared" si="169"/>
        <v>4634.29</v>
      </c>
      <c r="AJ443" s="19">
        <f t="shared" si="170"/>
        <v>4645.3681100000003</v>
      </c>
      <c r="AK443" s="19">
        <f t="shared" si="171"/>
        <v>4647.1998149999999</v>
      </c>
      <c r="AL443" s="19">
        <f t="shared" si="176"/>
        <v>-1.8317049999996016</v>
      </c>
      <c r="AM443" s="28" t="str">
        <f t="shared" si="172"/>
        <v>Bearish</v>
      </c>
      <c r="AN443" s="28" t="str">
        <f t="shared" si="177"/>
        <v>Bearish</v>
      </c>
      <c r="AO443">
        <f>IF(Z443&lt;&gt;"",Z443,"")</f>
        <v>4656.1209424999997</v>
      </c>
      <c r="AP443">
        <f>IF(AB443&lt;&gt;"",AB443,"")</f>
        <v>4632.4879575000004</v>
      </c>
      <c r="AQ443">
        <f t="shared" si="181"/>
        <v>10</v>
      </c>
      <c r="AR443" s="16">
        <f>IF(SLOPE($AO$422:$AO$433,$AQ$422:$AQ$433)&gt;0,MIN(3,ABS(SLOPE($AO$422:$AO$433,$AQ$422:$AQ$433))),IF(SLOPE($AO$422:$AO$433,$AQ$422:$AQ$433)&lt;-0.5,-0.5,0))</f>
        <v>0</v>
      </c>
      <c r="AS443" s="16">
        <f>IF(SLOPE($AP$422:$AP$433,$AQ$422:$AQ$433)&lt;0,MAX(-3,-ABS(SLOPE($AP$422:$AP$433,$AQ$422:$AQ$433))),IF(SLOPE($AP$422:$AP$433,$AQ$422:$AQ$433)&gt;0.5,0.5,0))</f>
        <v>-0.3701066666666889</v>
      </c>
      <c r="AT443" s="22">
        <f>($AO$434+(AR443*(AQ443-1)))</f>
        <v>4657.1723899999997</v>
      </c>
      <c r="AU443" s="22">
        <f>($AP$434+(AS443*(AQ443-1)))</f>
        <v>4631.3373000000001</v>
      </c>
      <c r="AV443" s="18">
        <f>IF(AR443&gt;0,AT443+AR443,AT443)</f>
        <v>4657.1723899999997</v>
      </c>
      <c r="AW443" s="18">
        <f>IF(AS443&lt;0,AU443+AS443,AU443)</f>
        <v>4630.9671933333339</v>
      </c>
      <c r="AY443">
        <f t="shared" si="182"/>
        <v>1.0514474999999948</v>
      </c>
      <c r="AZ443">
        <f t="shared" si="183"/>
        <v>-1.520764166666595</v>
      </c>
      <c r="BB443" s="19">
        <f t="shared" si="178"/>
        <v>1775526300</v>
      </c>
      <c r="BC443" s="19" t="str">
        <f t="shared" si="179"/>
        <v>XAUUSD</v>
      </c>
      <c r="BD443" s="19" t="str">
        <f t="shared" si="180"/>
        <v>M5</v>
      </c>
      <c r="BE443">
        <f>V443</f>
        <v>4645.3681100000003</v>
      </c>
      <c r="BF443">
        <f>W443</f>
        <v>4647.1998149999999</v>
      </c>
      <c r="BG443">
        <f>X443</f>
        <v>4636.89426</v>
      </c>
      <c r="BH443">
        <f>Y443</f>
        <v>4640.3682600000002</v>
      </c>
      <c r="BI443">
        <f t="shared" si="184"/>
        <v>4657.1723899999997</v>
      </c>
      <c r="BJ443">
        <f t="shared" si="185"/>
        <v>4630.9671933333339</v>
      </c>
    </row>
    <row r="444" spans="1:62" x14ac:dyDescent="0.55000000000000004">
      <c r="A444">
        <f>ALGLIB_SSA_XAUUSD!J444</f>
        <v>1775526600</v>
      </c>
      <c r="B444" t="str">
        <f>_xlfn.XLOOKUP($A444,ALGLIB_SSA_XAUUSD!$A$2:$A$1001,ALGLIB_SSA_XAUUSD!$B$2:$B$1001,"",0)</f>
        <v/>
      </c>
      <c r="C444" t="str">
        <f>_xlfn.XLOOKUP($A444,ALGLIB_SSA_XAUUSD!$A$2:$A$1001,ALGLIB_SSA_XAUUSD!$C$2:$C$1001,"",0)</f>
        <v/>
      </c>
      <c r="D444" s="1">
        <f>D434+(D446-D434)*10/12</f>
        <v>4646.6316666666662</v>
      </c>
      <c r="E444" s="1">
        <f>E434+(E446-E434)*10/12</f>
        <v>4645.3126200000006</v>
      </c>
      <c r="F444" s="1">
        <f>F434+(F446-F434)*10/12</f>
        <v>4647.0666033333337</v>
      </c>
      <c r="G444" s="1">
        <f>G434+(G446-G434)*10/12</f>
        <v>4656.0041149999997</v>
      </c>
      <c r="H444" s="1">
        <f>H434+(H446-H434)*10/12</f>
        <v>4632.2457016666667</v>
      </c>
      <c r="I444" t="str">
        <f>_xlfn.XLOOKUP($A444,ALGLIB_SSA_XAUUSD!$J$2:$J$1001,ALGLIB_SSA_XAUUSD!$K$2:$K$1001,"",0)</f>
        <v>XAUUSD</v>
      </c>
      <c r="J444" t="str">
        <f>_xlfn.XLOOKUP($A444,ALGLIB_SSA_XAUUSD!$J$2:$J$1001,ALGLIB_SSA_XAUUSD!$L$2:$L$1001,"",0)</f>
        <v>M5</v>
      </c>
      <c r="K444">
        <f>_xlfn.XLOOKUP($A444,ALGLIB_SSA_XAUUSD!$J$2:$J$1001,ALGLIB_SSA_XAUUSD!$M$2:$M$1001,"",0)</f>
        <v>4627.92</v>
      </c>
      <c r="L444">
        <f>_xlfn.XLOOKUP($A444,ALGLIB_SSA_XAUUSD!$J$2:$J$1001,ALGLIB_SSA_XAUUSD!$N$2:$N$1001,"",0)</f>
        <v>4632.8778499999999</v>
      </c>
      <c r="M444">
        <f>_xlfn.XLOOKUP($A444,ALGLIB_SSA_XAUUSD!$J$2:$J$1001,ALGLIB_SSA_XAUUSD!$O$2:$O$1001,"",0)</f>
        <v>4636.6230599999999</v>
      </c>
      <c r="N444">
        <f>_xlfn.XLOOKUP($A444,ALGLIB_SSA_XAUUSD!$J$2:$J$1001,ALGLIB_SSA_XAUUSD!$P$2:$P$1001,"",0)</f>
        <v>4640.3917700000002</v>
      </c>
      <c r="O444">
        <f>_xlfn.XLOOKUP($A444,ALGLIB_SSA_XAUUSD!$J$2:$J$1001,ALGLIB_SSA_XAUUSD!$Q$2:$Q$1001,"",0)</f>
        <v>4626.7209700000003</v>
      </c>
      <c r="R444">
        <f t="shared" si="161"/>
        <v>1775526600</v>
      </c>
      <c r="S444" t="str">
        <f t="shared" si="162"/>
        <v>XAUUSD</v>
      </c>
      <c r="T444" t="str">
        <f t="shared" si="162"/>
        <v>M5</v>
      </c>
      <c r="U444">
        <f t="shared" si="162"/>
        <v>4627.92</v>
      </c>
      <c r="V444">
        <f t="shared" si="163"/>
        <v>4645.3126200000006</v>
      </c>
      <c r="W444">
        <f t="shared" si="163"/>
        <v>4647.0666033333337</v>
      </c>
      <c r="X444">
        <f t="shared" si="164"/>
        <v>4632.8778499999999</v>
      </c>
      <c r="Y444">
        <f t="shared" si="164"/>
        <v>4636.6230599999999</v>
      </c>
      <c r="Z444">
        <f t="shared" si="165"/>
        <v>4656.0041149999997</v>
      </c>
      <c r="AA444">
        <f t="shared" si="166"/>
        <v>4640.3917700000002</v>
      </c>
      <c r="AB444">
        <f t="shared" si="167"/>
        <v>4632.2457016666667</v>
      </c>
      <c r="AC444">
        <f t="shared" si="168"/>
        <v>4626.7209700000003</v>
      </c>
      <c r="AF444">
        <f t="shared" si="173"/>
        <v>1775526600</v>
      </c>
      <c r="AG444" t="str">
        <f t="shared" si="174"/>
        <v>XAUUSD</v>
      </c>
      <c r="AH444" t="str">
        <f t="shared" si="175"/>
        <v>M5</v>
      </c>
      <c r="AI444" s="19">
        <f t="shared" si="169"/>
        <v>4627.92</v>
      </c>
      <c r="AJ444" s="19">
        <f t="shared" si="170"/>
        <v>4645.3126200000006</v>
      </c>
      <c r="AK444" s="19">
        <f t="shared" si="171"/>
        <v>4647.0666033333337</v>
      </c>
      <c r="AL444" s="19">
        <f t="shared" si="176"/>
        <v>-1.7539833333330535</v>
      </c>
      <c r="AM444" s="28" t="str">
        <f t="shared" si="172"/>
        <v>Bearish</v>
      </c>
      <c r="AN444" s="28" t="str">
        <f t="shared" si="177"/>
        <v>Bearish</v>
      </c>
      <c r="AO444">
        <f>IF(Z444&lt;&gt;"",Z444,"")</f>
        <v>4656.0041149999997</v>
      </c>
      <c r="AP444">
        <f>IF(AB444&lt;&gt;"",AB444,"")</f>
        <v>4632.2457016666667</v>
      </c>
      <c r="AQ444">
        <f t="shared" si="181"/>
        <v>11</v>
      </c>
      <c r="AR444" s="16">
        <f>IF(SLOPE($AO$422:$AO$433,$AQ$422:$AQ$433)&gt;0,MIN(3,ABS(SLOPE($AO$422:$AO$433,$AQ$422:$AQ$433))),IF(SLOPE($AO$422:$AO$433,$AQ$422:$AQ$433)&lt;-0.5,-0.5,0))</f>
        <v>0</v>
      </c>
      <c r="AS444" s="16">
        <f>IF(SLOPE($AP$422:$AP$433,$AQ$422:$AQ$433)&lt;0,MAX(-3,-ABS(SLOPE($AP$422:$AP$433,$AQ$422:$AQ$433))),IF(SLOPE($AP$422:$AP$433,$AQ$422:$AQ$433)&gt;0.5,0.5,0))</f>
        <v>-0.3701066666666889</v>
      </c>
      <c r="AT444" s="22">
        <f>($AO$434+(AR444*(AQ444-1)))</f>
        <v>4657.1723899999997</v>
      </c>
      <c r="AU444" s="22">
        <f>($AP$434+(AS444*(AQ444-1)))</f>
        <v>4630.9671933333339</v>
      </c>
      <c r="AV444" s="18">
        <f>IF(AR444&gt;0,AT444+AR444,AT444)</f>
        <v>4657.1723899999997</v>
      </c>
      <c r="AW444" s="18">
        <f>IF(AS444&lt;0,AU444+AS444,AU444)</f>
        <v>4630.5970866666676</v>
      </c>
      <c r="AY444">
        <f t="shared" si="182"/>
        <v>1.1682749999999942</v>
      </c>
      <c r="AZ444">
        <f t="shared" si="183"/>
        <v>-1.648614999999154</v>
      </c>
      <c r="BB444" s="19">
        <f t="shared" si="178"/>
        <v>1775526600</v>
      </c>
      <c r="BC444" s="19" t="str">
        <f t="shared" si="179"/>
        <v>XAUUSD</v>
      </c>
      <c r="BD444" s="19" t="str">
        <f t="shared" si="180"/>
        <v>M5</v>
      </c>
      <c r="BE444">
        <f>V444</f>
        <v>4645.3126200000006</v>
      </c>
      <c r="BF444">
        <f>W444</f>
        <v>4647.0666033333337</v>
      </c>
      <c r="BG444">
        <f>X444</f>
        <v>4632.8778499999999</v>
      </c>
      <c r="BH444">
        <f>Y444</f>
        <v>4636.6230599999999</v>
      </c>
      <c r="BI444">
        <f t="shared" si="184"/>
        <v>4657.1723899999997</v>
      </c>
      <c r="BJ444">
        <f t="shared" si="185"/>
        <v>4630.5970866666676</v>
      </c>
    </row>
    <row r="445" spans="1:62" x14ac:dyDescent="0.55000000000000004">
      <c r="A445">
        <f>ALGLIB_SSA_XAUUSD!J445</f>
        <v>1775526900</v>
      </c>
      <c r="B445" t="str">
        <f>_xlfn.XLOOKUP($A445,ALGLIB_SSA_XAUUSD!$A$2:$A$1001,ALGLIB_SSA_XAUUSD!$B$2:$B$1001,"",0)</f>
        <v/>
      </c>
      <c r="C445" t="str">
        <f>_xlfn.XLOOKUP($A445,ALGLIB_SSA_XAUUSD!$A$2:$A$1001,ALGLIB_SSA_XAUUSD!$C$2:$C$1001,"",0)</f>
        <v/>
      </c>
      <c r="D445" s="1">
        <f>D434+(D446-D434)*11/12</f>
        <v>4648.5808333333334</v>
      </c>
      <c r="E445" s="1">
        <f>E434+(E446-E434)*11/12</f>
        <v>4645.25713</v>
      </c>
      <c r="F445" s="1">
        <f>F434+(F446-F434)*11/12</f>
        <v>4646.9333916666665</v>
      </c>
      <c r="G445" s="1">
        <f>G434+(G446-G434)*11/12</f>
        <v>4655.8872874999997</v>
      </c>
      <c r="H445" s="1">
        <f>H434+(H446-H434)*11/12</f>
        <v>4632.0034458333339</v>
      </c>
      <c r="I445" t="str">
        <f>_xlfn.XLOOKUP($A445,ALGLIB_SSA_XAUUSD!$J$2:$J$1001,ALGLIB_SSA_XAUUSD!$K$2:$K$1001,"",0)</f>
        <v>XAUUSD</v>
      </c>
      <c r="J445" t="str">
        <f>_xlfn.XLOOKUP($A445,ALGLIB_SSA_XAUUSD!$J$2:$J$1001,ALGLIB_SSA_XAUUSD!$L$2:$L$1001,"",0)</f>
        <v>M5</v>
      </c>
      <c r="K445">
        <f>_xlfn.XLOOKUP($A445,ALGLIB_SSA_XAUUSD!$J$2:$J$1001,ALGLIB_SSA_XAUUSD!$M$2:$M$1001,"",0)</f>
        <v>4627.1400000000003</v>
      </c>
      <c r="L445">
        <f>_xlfn.XLOOKUP($A445,ALGLIB_SSA_XAUUSD!$J$2:$J$1001,ALGLIB_SSA_XAUUSD!$N$2:$N$1001,"",0)</f>
        <v>4629.5489500000003</v>
      </c>
      <c r="M445">
        <f>_xlfn.XLOOKUP($A445,ALGLIB_SSA_XAUUSD!$J$2:$J$1001,ALGLIB_SSA_XAUUSD!$O$2:$O$1001,"",0)</f>
        <v>4633.0860000000002</v>
      </c>
      <c r="N445">
        <f>_xlfn.XLOOKUP($A445,ALGLIB_SSA_XAUUSD!$J$2:$J$1001,ALGLIB_SSA_XAUUSD!$P$2:$P$1001,"",0)</f>
        <v>4635.8693000000003</v>
      </c>
      <c r="O445">
        <f>_xlfn.XLOOKUP($A445,ALGLIB_SSA_XAUUSD!$J$2:$J$1001,ALGLIB_SSA_XAUUSD!$Q$2:$Q$1001,"",0)</f>
        <v>4622.95111</v>
      </c>
      <c r="R445">
        <f t="shared" si="161"/>
        <v>1775526900</v>
      </c>
      <c r="S445" t="str">
        <f t="shared" si="162"/>
        <v>XAUUSD</v>
      </c>
      <c r="T445" t="str">
        <f t="shared" si="162"/>
        <v>M5</v>
      </c>
      <c r="U445">
        <f t="shared" si="162"/>
        <v>4627.1400000000003</v>
      </c>
      <c r="V445">
        <f t="shared" si="163"/>
        <v>4645.25713</v>
      </c>
      <c r="W445">
        <f t="shared" si="163"/>
        <v>4646.9333916666665</v>
      </c>
      <c r="X445">
        <f t="shared" si="164"/>
        <v>4629.5489500000003</v>
      </c>
      <c r="Y445">
        <f t="shared" si="164"/>
        <v>4633.0860000000002</v>
      </c>
      <c r="Z445">
        <f t="shared" si="165"/>
        <v>4655.8872874999997</v>
      </c>
      <c r="AA445">
        <f t="shared" si="166"/>
        <v>4635.8693000000003</v>
      </c>
      <c r="AB445">
        <f t="shared" si="167"/>
        <v>4632.0034458333339</v>
      </c>
      <c r="AC445">
        <f t="shared" si="168"/>
        <v>4622.95111</v>
      </c>
      <c r="AF445">
        <f t="shared" si="173"/>
        <v>1775526900</v>
      </c>
      <c r="AG445" t="str">
        <f t="shared" si="174"/>
        <v>XAUUSD</v>
      </c>
      <c r="AH445" t="str">
        <f t="shared" si="175"/>
        <v>M5</v>
      </c>
      <c r="AI445" s="19">
        <f t="shared" si="169"/>
        <v>4627.1400000000003</v>
      </c>
      <c r="AJ445" s="19">
        <f t="shared" si="170"/>
        <v>4645.25713</v>
      </c>
      <c r="AK445" s="19">
        <f t="shared" si="171"/>
        <v>4646.9333916666665</v>
      </c>
      <c r="AL445" s="19">
        <f t="shared" si="176"/>
        <v>-1.6762616666665053</v>
      </c>
      <c r="AM445" s="28" t="str">
        <f t="shared" si="172"/>
        <v>Bearish</v>
      </c>
      <c r="AN445" s="28" t="str">
        <f t="shared" si="177"/>
        <v>Bearish</v>
      </c>
      <c r="AO445">
        <f>IF(Z445&lt;&gt;"",Z445,"")</f>
        <v>4655.8872874999997</v>
      </c>
      <c r="AP445">
        <f>IF(AB445&lt;&gt;"",AB445,"")</f>
        <v>4632.0034458333339</v>
      </c>
      <c r="AQ445">
        <f t="shared" si="181"/>
        <v>12</v>
      </c>
      <c r="AR445" s="16">
        <f>IF(SLOPE($AO$422:$AO$433,$AQ$422:$AQ$433)&gt;0,MIN(3,ABS(SLOPE($AO$422:$AO$433,$AQ$422:$AQ$433))),IF(SLOPE($AO$422:$AO$433,$AQ$422:$AQ$433)&lt;-0.5,-0.5,0))</f>
        <v>0</v>
      </c>
      <c r="AS445" s="16">
        <f>IF(SLOPE($AP$422:$AP$433,$AQ$422:$AQ$433)&lt;0,MAX(-3,-ABS(SLOPE($AP$422:$AP$433,$AQ$422:$AQ$433))),IF(SLOPE($AP$422:$AP$433,$AQ$422:$AQ$433)&gt;0.5,0.5,0))</f>
        <v>-0.3701066666666889</v>
      </c>
      <c r="AT445" s="22">
        <f>($AO$434+(AR445*(AQ445-1)))</f>
        <v>4657.1723899999997</v>
      </c>
      <c r="AU445" s="22">
        <f>($AP$434+(AS445*(AQ445-1)))</f>
        <v>4630.5970866666667</v>
      </c>
      <c r="AV445" s="18">
        <f>IF(AR445&gt;0,AT445+AR445,AT445)</f>
        <v>4657.1723899999997</v>
      </c>
      <c r="AW445" s="18">
        <f>IF(AS445&lt;0,AU445+AS445,AU445)</f>
        <v>4630.2269800000004</v>
      </c>
      <c r="AY445">
        <f t="shared" si="182"/>
        <v>1.2851024999999936</v>
      </c>
      <c r="AZ445">
        <f t="shared" si="183"/>
        <v>-1.7764658333335319</v>
      </c>
      <c r="BB445" s="19">
        <f t="shared" si="178"/>
        <v>1775526900</v>
      </c>
      <c r="BC445" s="19" t="str">
        <f t="shared" si="179"/>
        <v>XAUUSD</v>
      </c>
      <c r="BD445" s="19" t="str">
        <f t="shared" si="180"/>
        <v>M5</v>
      </c>
      <c r="BE445">
        <f>V445</f>
        <v>4645.25713</v>
      </c>
      <c r="BF445">
        <f>W445</f>
        <v>4646.9333916666665</v>
      </c>
      <c r="BG445">
        <f>X445</f>
        <v>4629.5489500000003</v>
      </c>
      <c r="BH445">
        <f>Y445</f>
        <v>4633.0860000000002</v>
      </c>
      <c r="BI445">
        <f t="shared" si="184"/>
        <v>4657.1723899999997</v>
      </c>
      <c r="BJ445">
        <f t="shared" si="185"/>
        <v>4630.2269800000004</v>
      </c>
    </row>
    <row r="446" spans="1:62" x14ac:dyDescent="0.55000000000000004">
      <c r="A446">
        <f>ALGLIB_SSA_XAUUSD!J446</f>
        <v>1775527200</v>
      </c>
      <c r="B446" t="str">
        <f>_xlfn.XLOOKUP($A446,ALGLIB_SSA_XAUUSD!$A$2:$A$1001,ALGLIB_SSA_XAUUSD!$B$2:$B$1001,"",0)</f>
        <v>XAUUSD</v>
      </c>
      <c r="C446" t="str">
        <f>_xlfn.XLOOKUP($A446,ALGLIB_SSA_XAUUSD!$A$2:$A$1001,ALGLIB_SSA_XAUUSD!$C$2:$C$1001,"",0)</f>
        <v>H1</v>
      </c>
      <c r="D446" s="2">
        <f>_xlfn.XLOOKUP($A446,ALGLIB_SSA_XAUUSD!$A$2:$A$1001,ALGLIB_SSA_XAUUSD!$D$2:$D$1001,"",0)</f>
        <v>4650.53</v>
      </c>
      <c r="E446" s="2">
        <f>_xlfn.XLOOKUP($A446,ALGLIB_SSA_XAUUSD!$A$2:$A$1001,ALGLIB_SSA_XAUUSD!$E$2:$E$1001,"",0)</f>
        <v>4645.2016400000002</v>
      </c>
      <c r="F446" s="2">
        <f>_xlfn.XLOOKUP($A446,ALGLIB_SSA_XAUUSD!$A$2:$A$1001,ALGLIB_SSA_XAUUSD!$F$2:$F$1001,"",0)</f>
        <v>4646.8001800000002</v>
      </c>
      <c r="G446" s="2">
        <f>_xlfn.XLOOKUP($A446,ALGLIB_SSA_XAUUSD!$A$2:$A$1001,ALGLIB_SSA_XAUUSD!$G$2:$G$1001,"",0)</f>
        <v>4655.7704599999997</v>
      </c>
      <c r="H446" s="2">
        <f>_xlfn.XLOOKUP($A446,ALGLIB_SSA_XAUUSD!$A$2:$A$1001,ALGLIB_SSA_XAUUSD!$H$2:$H$1001,"",0)</f>
        <v>4631.7611900000002</v>
      </c>
      <c r="I446" t="str">
        <f>_xlfn.XLOOKUP($A446,ALGLIB_SSA_XAUUSD!$J$2:$J$1001,ALGLIB_SSA_XAUUSD!$K$2:$K$1001,"",0)</f>
        <v>XAUUSD</v>
      </c>
      <c r="J446" t="str">
        <f>_xlfn.XLOOKUP($A446,ALGLIB_SSA_XAUUSD!$J$2:$J$1001,ALGLIB_SSA_XAUUSD!$L$2:$L$1001,"",0)</f>
        <v>M5</v>
      </c>
      <c r="K446">
        <f>_xlfn.XLOOKUP($A446,ALGLIB_SSA_XAUUSD!$J$2:$J$1001,ALGLIB_SSA_XAUUSD!$M$2:$M$1001,"",0)</f>
        <v>4628.32</v>
      </c>
      <c r="L446">
        <f>_xlfn.XLOOKUP($A446,ALGLIB_SSA_XAUUSD!$J$2:$J$1001,ALGLIB_SSA_XAUUSD!$N$2:$N$1001,"",0)</f>
        <v>4627.3237099999997</v>
      </c>
      <c r="M446">
        <f>_xlfn.XLOOKUP($A446,ALGLIB_SSA_XAUUSD!$J$2:$J$1001,ALGLIB_SSA_XAUUSD!$O$2:$O$1001,"",0)</f>
        <v>4630.2048599999998</v>
      </c>
      <c r="N446">
        <f>_xlfn.XLOOKUP($A446,ALGLIB_SSA_XAUUSD!$J$2:$J$1001,ALGLIB_SSA_XAUUSD!$P$2:$P$1001,"",0)</f>
        <v>4632.3976700000003</v>
      </c>
      <c r="O446">
        <f>_xlfn.XLOOKUP($A446,ALGLIB_SSA_XAUUSD!$J$2:$J$1001,ALGLIB_SSA_XAUUSD!$Q$2:$Q$1001,"",0)</f>
        <v>4620.4564600000003</v>
      </c>
      <c r="R446">
        <f t="shared" si="161"/>
        <v>1775527200</v>
      </c>
      <c r="S446" t="str">
        <f t="shared" si="162"/>
        <v>XAUUSD</v>
      </c>
      <c r="T446" t="str">
        <f t="shared" si="162"/>
        <v>M5</v>
      </c>
      <c r="U446">
        <f t="shared" si="162"/>
        <v>4628.32</v>
      </c>
      <c r="V446">
        <f t="shared" si="163"/>
        <v>4645.2016400000002</v>
      </c>
      <c r="W446">
        <f t="shared" si="163"/>
        <v>4646.8001800000002</v>
      </c>
      <c r="X446">
        <f t="shared" si="164"/>
        <v>4627.3237099999997</v>
      </c>
      <c r="Y446">
        <f t="shared" si="164"/>
        <v>4630.2048599999998</v>
      </c>
      <c r="Z446">
        <f t="shared" si="165"/>
        <v>4655.7704599999997</v>
      </c>
      <c r="AA446">
        <f t="shared" si="166"/>
        <v>4632.3976700000003</v>
      </c>
      <c r="AB446">
        <f t="shared" si="167"/>
        <v>4631.7611900000002</v>
      </c>
      <c r="AC446">
        <f t="shared" si="168"/>
        <v>4620.4564600000003</v>
      </c>
      <c r="AF446">
        <f t="shared" si="173"/>
        <v>1775527200</v>
      </c>
      <c r="AG446" t="str">
        <f t="shared" si="174"/>
        <v>XAUUSD</v>
      </c>
      <c r="AH446" t="str">
        <f t="shared" si="175"/>
        <v>M5</v>
      </c>
      <c r="AI446" s="19">
        <f t="shared" si="169"/>
        <v>4628.32</v>
      </c>
      <c r="AJ446" s="19">
        <f t="shared" si="170"/>
        <v>4645.2016400000002</v>
      </c>
      <c r="AK446" s="19">
        <f t="shared" si="171"/>
        <v>4646.8001800000002</v>
      </c>
      <c r="AL446" s="19">
        <f t="shared" si="176"/>
        <v>-1.5985399999999572</v>
      </c>
      <c r="AM446" s="28" t="str">
        <f t="shared" si="172"/>
        <v>Bearish</v>
      </c>
      <c r="AN446" s="28" t="str">
        <f t="shared" si="177"/>
        <v>Bearish</v>
      </c>
      <c r="AO446">
        <f>IF(Z446&lt;&gt;"",Z446,"")</f>
        <v>4655.7704599999997</v>
      </c>
      <c r="AP446">
        <f>IF(AB446&lt;&gt;"",AB446,"")</f>
        <v>4631.7611900000002</v>
      </c>
      <c r="AQ446">
        <f t="shared" si="181"/>
        <v>1</v>
      </c>
      <c r="AR446" s="17">
        <f>IF(SLOPE($AO$434:$AO$445,$AQ$434:$AQ$445)&gt;0,MIN(3,ABS(SLOPE($AO$434:$AO$445,$AQ$434:$AQ$445))),IF(SLOPE($AO$434:$AO$445,$AQ$434:$AQ$445)&lt;-0.5,-0.5,0))</f>
        <v>0</v>
      </c>
      <c r="AS446" s="17">
        <f>IF(SLOPE($AP$434:$AP$445,$AQ$434:$AQ$445)&lt;0,MAX(-3,-ABS(SLOPE($AP$434:$AP$445,$AQ$434:$AQ$445))),IF(SLOPE($AP$434:$AP$445,$AQ$434:$AQ$445)&gt;0.5,0.5,0))</f>
        <v>-0.24225583333333173</v>
      </c>
      <c r="AT446" s="10">
        <f>($AO$446+(AR446*(AQ446-1)))</f>
        <v>4655.7704599999997</v>
      </c>
      <c r="AU446" s="10">
        <f>($AP$446+(AS446*(AQ446-1)))</f>
        <v>4631.7611900000002</v>
      </c>
      <c r="AV446" s="18">
        <f>IF(AR446&gt;0,AT446+AR446,AT446)</f>
        <v>4655.7704599999997</v>
      </c>
      <c r="AW446" s="18">
        <f>IF(AS446&lt;0,AU446+AS446,AU446)</f>
        <v>4631.5189341666664</v>
      </c>
      <c r="AY446">
        <f t="shared" si="182"/>
        <v>0</v>
      </c>
      <c r="AZ446">
        <f t="shared" si="183"/>
        <v>-0.24225583333372924</v>
      </c>
      <c r="BB446" s="19">
        <f t="shared" si="178"/>
        <v>1775527200</v>
      </c>
      <c r="BC446" s="19" t="str">
        <f t="shared" si="179"/>
        <v>XAUUSD</v>
      </c>
      <c r="BD446" s="19" t="str">
        <f t="shared" si="180"/>
        <v>M5</v>
      </c>
      <c r="BE446">
        <f>V446</f>
        <v>4645.2016400000002</v>
      </c>
      <c r="BF446">
        <f>W446</f>
        <v>4646.8001800000002</v>
      </c>
      <c r="BG446">
        <f>X446</f>
        <v>4627.3237099999997</v>
      </c>
      <c r="BH446">
        <f>Y446</f>
        <v>4630.2048599999998</v>
      </c>
      <c r="BI446">
        <f t="shared" si="184"/>
        <v>4655.7704599999997</v>
      </c>
      <c r="BJ446">
        <f t="shared" si="185"/>
        <v>4631.5189341666664</v>
      </c>
    </row>
    <row r="447" spans="1:62" x14ac:dyDescent="0.55000000000000004">
      <c r="A447">
        <f>ALGLIB_SSA_XAUUSD!J447</f>
        <v>1775527500</v>
      </c>
      <c r="B447" t="str">
        <f>_xlfn.XLOOKUP($A447,ALGLIB_SSA_XAUUSD!$A$2:$A$1001,ALGLIB_SSA_XAUUSD!$B$2:$B$1001,"",0)</f>
        <v/>
      </c>
      <c r="C447" t="str">
        <f>_xlfn.XLOOKUP($A447,ALGLIB_SSA_XAUUSD!$A$2:$A$1001,ALGLIB_SSA_XAUUSD!$C$2:$C$1001,"",0)</f>
        <v/>
      </c>
      <c r="D447" s="1">
        <f>D446+(D458-D446)*1/12</f>
        <v>4650.4391666666661</v>
      </c>
      <c r="E447" s="1">
        <f>E446+(E458-E446)*1/12</f>
        <v>4645.2901233333332</v>
      </c>
      <c r="F447" s="1">
        <f>F446+(F458-F446)*1/12</f>
        <v>4646.7778158333331</v>
      </c>
      <c r="G447" s="1">
        <f>G446+(G458-G446)*1/12</f>
        <v>4655.7842291666666</v>
      </c>
      <c r="H447" s="1">
        <f>H446+(H458-H446)*1/12</f>
        <v>4631.6923316666671</v>
      </c>
      <c r="I447" t="str">
        <f>_xlfn.XLOOKUP($A447,ALGLIB_SSA_XAUUSD!$J$2:$J$1001,ALGLIB_SSA_XAUUSD!$K$2:$K$1001,"",0)</f>
        <v>XAUUSD</v>
      </c>
      <c r="J447" t="str">
        <f>_xlfn.XLOOKUP($A447,ALGLIB_SSA_XAUUSD!$J$2:$J$1001,ALGLIB_SSA_XAUUSD!$L$2:$L$1001,"",0)</f>
        <v>M5</v>
      </c>
      <c r="K447">
        <f>_xlfn.XLOOKUP($A447,ALGLIB_SSA_XAUUSD!$J$2:$J$1001,ALGLIB_SSA_XAUUSD!$M$2:$M$1001,"",0)</f>
        <v>4631.6099999999997</v>
      </c>
      <c r="L447">
        <f>_xlfn.XLOOKUP($A447,ALGLIB_SSA_XAUUSD!$J$2:$J$1001,ALGLIB_SSA_XAUUSD!$N$2:$N$1001,"",0)</f>
        <v>4626.4400599999999</v>
      </c>
      <c r="M447">
        <f>_xlfn.XLOOKUP($A447,ALGLIB_SSA_XAUUSD!$J$2:$J$1001,ALGLIB_SSA_XAUUSD!$O$2:$O$1001,"",0)</f>
        <v>4628.3224600000003</v>
      </c>
      <c r="N447">
        <f>_xlfn.XLOOKUP($A447,ALGLIB_SSA_XAUUSD!$J$2:$J$1001,ALGLIB_SSA_XAUUSD!$P$2:$P$1001,"",0)</f>
        <v>4630.2571900000003</v>
      </c>
      <c r="O447">
        <f>_xlfn.XLOOKUP($A447,ALGLIB_SSA_XAUUSD!$J$2:$J$1001,ALGLIB_SSA_XAUUSD!$Q$2:$Q$1001,"",0)</f>
        <v>4619.4282899999998</v>
      </c>
      <c r="R447">
        <f t="shared" si="161"/>
        <v>1775527500</v>
      </c>
      <c r="S447" t="str">
        <f t="shared" si="162"/>
        <v>XAUUSD</v>
      </c>
      <c r="T447" t="str">
        <f t="shared" si="162"/>
        <v>M5</v>
      </c>
      <c r="U447">
        <f t="shared" si="162"/>
        <v>4631.6099999999997</v>
      </c>
      <c r="V447">
        <f t="shared" si="163"/>
        <v>4645.2901233333332</v>
      </c>
      <c r="W447">
        <f t="shared" si="163"/>
        <v>4646.7778158333331</v>
      </c>
      <c r="X447">
        <f t="shared" si="164"/>
        <v>4626.4400599999999</v>
      </c>
      <c r="Y447">
        <f t="shared" si="164"/>
        <v>4628.3224600000003</v>
      </c>
      <c r="Z447">
        <f t="shared" si="165"/>
        <v>4655.7842291666666</v>
      </c>
      <c r="AA447">
        <f t="shared" si="166"/>
        <v>4630.2571900000003</v>
      </c>
      <c r="AB447">
        <f t="shared" si="167"/>
        <v>4631.6923316666671</v>
      </c>
      <c r="AC447">
        <f t="shared" si="168"/>
        <v>4619.4282899999998</v>
      </c>
      <c r="AF447">
        <f t="shared" si="173"/>
        <v>1775527500</v>
      </c>
      <c r="AG447" t="str">
        <f t="shared" si="174"/>
        <v>XAUUSD</v>
      </c>
      <c r="AH447" t="str">
        <f t="shared" si="175"/>
        <v>M5</v>
      </c>
      <c r="AI447" s="19">
        <f t="shared" si="169"/>
        <v>4631.6099999999997</v>
      </c>
      <c r="AJ447" s="19">
        <f t="shared" si="170"/>
        <v>4645.2901233333332</v>
      </c>
      <c r="AK447" s="19">
        <f t="shared" si="171"/>
        <v>4646.7778158333331</v>
      </c>
      <c r="AL447" s="19">
        <f t="shared" si="176"/>
        <v>-1.4876924999998664</v>
      </c>
      <c r="AM447" s="28" t="str">
        <f t="shared" si="172"/>
        <v>Bearish</v>
      </c>
      <c r="AN447" s="28" t="str">
        <f t="shared" si="177"/>
        <v>Bearish</v>
      </c>
      <c r="AO447">
        <f>IF(Z447&lt;&gt;"",Z447,"")</f>
        <v>4655.7842291666666</v>
      </c>
      <c r="AP447">
        <f>IF(AB447&lt;&gt;"",AB447,"")</f>
        <v>4631.6923316666671</v>
      </c>
      <c r="AQ447">
        <f t="shared" si="181"/>
        <v>2</v>
      </c>
      <c r="AR447" s="16">
        <f>IF(SLOPE($AO$434:$AO$445,$AQ$434:$AQ$445)&gt;0,MIN(3,ABS(SLOPE($AO$434:$AO$445,$AQ$434:$AQ$445))),IF(SLOPE($AO$434:$AO$445,$AQ$434:$AQ$445)&lt;-0.5,-0.5,0))</f>
        <v>0</v>
      </c>
      <c r="AS447" s="16">
        <f>IF(SLOPE($AP$434:$AP$445,$AQ$434:$AQ$445)&lt;0,MAX(-3,-ABS(SLOPE($AP$434:$AP$445,$AQ$434:$AQ$445))),IF(SLOPE($AP$434:$AP$445,$AQ$434:$AQ$445)&gt;0.5,0.5,0))</f>
        <v>-0.24225583333333173</v>
      </c>
      <c r="AT447" s="22">
        <f>($AO$446+(AR447*(AQ447-1)))</f>
        <v>4655.7704599999997</v>
      </c>
      <c r="AU447" s="22">
        <f>($AP$446+(AS447*(AQ447-1)))</f>
        <v>4631.5189341666664</v>
      </c>
      <c r="AV447" s="18">
        <f>IF(AR447&gt;0,AT447+AR447,AT447)</f>
        <v>4655.7704599999997</v>
      </c>
      <c r="AW447" s="18">
        <f>IF(AS447&lt;0,AU447+AS447,AU447)</f>
        <v>4631.2766783333327</v>
      </c>
      <c r="AY447">
        <f t="shared" si="182"/>
        <v>-1.3769166666861565E-2</v>
      </c>
      <c r="AZ447">
        <f t="shared" si="183"/>
        <v>-0.41565333333437593</v>
      </c>
      <c r="BB447" s="19">
        <f t="shared" si="178"/>
        <v>1775527500</v>
      </c>
      <c r="BC447" s="19" t="str">
        <f t="shared" si="179"/>
        <v>XAUUSD</v>
      </c>
      <c r="BD447" s="19" t="str">
        <f t="shared" si="180"/>
        <v>M5</v>
      </c>
      <c r="BE447">
        <f>V447</f>
        <v>4645.2901233333332</v>
      </c>
      <c r="BF447">
        <f>W447</f>
        <v>4646.7778158333331</v>
      </c>
      <c r="BG447">
        <f>X447</f>
        <v>4626.4400599999999</v>
      </c>
      <c r="BH447">
        <f>Y447</f>
        <v>4628.3224600000003</v>
      </c>
      <c r="BI447">
        <f t="shared" si="184"/>
        <v>4655.7704599999997</v>
      </c>
      <c r="BJ447">
        <f t="shared" si="185"/>
        <v>4631.2766783333327</v>
      </c>
    </row>
    <row r="448" spans="1:62" x14ac:dyDescent="0.55000000000000004">
      <c r="A448">
        <f>ALGLIB_SSA_XAUUSD!J448</f>
        <v>1775527800</v>
      </c>
      <c r="B448" t="str">
        <f>_xlfn.XLOOKUP($A448,ALGLIB_SSA_XAUUSD!$A$2:$A$1001,ALGLIB_SSA_XAUUSD!$B$2:$B$1001,"",0)</f>
        <v/>
      </c>
      <c r="C448" t="str">
        <f>_xlfn.XLOOKUP($A448,ALGLIB_SSA_XAUUSD!$A$2:$A$1001,ALGLIB_SSA_XAUUSD!$C$2:$C$1001,"",0)</f>
        <v/>
      </c>
      <c r="D448" s="1">
        <f>D446+(D458-D446)*2/12</f>
        <v>4650.3483333333334</v>
      </c>
      <c r="E448" s="1">
        <f>E446+(E458-E446)*2/12</f>
        <v>4645.3786066666671</v>
      </c>
      <c r="F448" s="1">
        <f>F446+(F458-F446)*2/12</f>
        <v>4646.7554516666669</v>
      </c>
      <c r="G448" s="1">
        <f>G446+(G458-G446)*2/12</f>
        <v>4655.7979983333335</v>
      </c>
      <c r="H448" s="1">
        <f>H446+(H458-H446)*2/12</f>
        <v>4631.6234733333331</v>
      </c>
      <c r="I448" t="str">
        <f>_xlfn.XLOOKUP($A448,ALGLIB_SSA_XAUUSD!$J$2:$J$1001,ALGLIB_SSA_XAUUSD!$K$2:$K$1001,"",0)</f>
        <v>XAUUSD</v>
      </c>
      <c r="J448" t="str">
        <f>_xlfn.XLOOKUP($A448,ALGLIB_SSA_XAUUSD!$J$2:$J$1001,ALGLIB_SSA_XAUUSD!$L$2:$L$1001,"",0)</f>
        <v>M5</v>
      </c>
      <c r="K448">
        <f>_xlfn.XLOOKUP($A448,ALGLIB_SSA_XAUUSD!$J$2:$J$1001,ALGLIB_SSA_XAUUSD!$M$2:$M$1001,"",0)</f>
        <v>4626.9399999999996</v>
      </c>
      <c r="L448">
        <f>_xlfn.XLOOKUP($A448,ALGLIB_SSA_XAUUSD!$J$2:$J$1001,ALGLIB_SSA_XAUUSD!$N$2:$N$1001,"",0)</f>
        <v>4626.9356100000005</v>
      </c>
      <c r="M448">
        <f>_xlfn.XLOOKUP($A448,ALGLIB_SSA_XAUUSD!$J$2:$J$1001,ALGLIB_SSA_XAUUSD!$O$2:$O$1001,"",0)</f>
        <v>4627.6290300000001</v>
      </c>
      <c r="N448">
        <f>_xlfn.XLOOKUP($A448,ALGLIB_SSA_XAUUSD!$J$2:$J$1001,ALGLIB_SSA_XAUUSD!$P$2:$P$1001,"",0)</f>
        <v>4629.6924799999997</v>
      </c>
      <c r="O448">
        <f>_xlfn.XLOOKUP($A448,ALGLIB_SSA_XAUUSD!$J$2:$J$1001,ALGLIB_SSA_XAUUSD!$Q$2:$Q$1001,"",0)</f>
        <v>4620.1099299999996</v>
      </c>
      <c r="R448">
        <f t="shared" si="161"/>
        <v>1775527800</v>
      </c>
      <c r="S448" t="str">
        <f t="shared" si="162"/>
        <v>XAUUSD</v>
      </c>
      <c r="T448" t="str">
        <f t="shared" si="162"/>
        <v>M5</v>
      </c>
      <c r="U448">
        <f t="shared" si="162"/>
        <v>4626.9399999999996</v>
      </c>
      <c r="V448">
        <f t="shared" si="163"/>
        <v>4645.3786066666671</v>
      </c>
      <c r="W448">
        <f t="shared" si="163"/>
        <v>4646.7554516666669</v>
      </c>
      <c r="X448">
        <f t="shared" si="164"/>
        <v>4626.9356100000005</v>
      </c>
      <c r="Y448">
        <f t="shared" si="164"/>
        <v>4627.6290300000001</v>
      </c>
      <c r="Z448">
        <f t="shared" si="165"/>
        <v>4655.7979983333335</v>
      </c>
      <c r="AA448">
        <f t="shared" si="166"/>
        <v>4629.6924799999997</v>
      </c>
      <c r="AB448">
        <f t="shared" si="167"/>
        <v>4631.6234733333331</v>
      </c>
      <c r="AC448">
        <f t="shared" si="168"/>
        <v>4620.1099299999996</v>
      </c>
      <c r="AF448">
        <f t="shared" si="173"/>
        <v>1775527800</v>
      </c>
      <c r="AG448" t="str">
        <f t="shared" si="174"/>
        <v>XAUUSD</v>
      </c>
      <c r="AH448" t="str">
        <f t="shared" si="175"/>
        <v>M5</v>
      </c>
      <c r="AI448" s="19">
        <f t="shared" si="169"/>
        <v>4626.9399999999996</v>
      </c>
      <c r="AJ448" s="19">
        <f t="shared" si="170"/>
        <v>4645.3786066666671</v>
      </c>
      <c r="AK448" s="19">
        <f t="shared" si="171"/>
        <v>4646.7554516666669</v>
      </c>
      <c r="AL448" s="19">
        <f t="shared" si="176"/>
        <v>-1.3768449999997756</v>
      </c>
      <c r="AM448" s="28" t="str">
        <f t="shared" si="172"/>
        <v>Bearish</v>
      </c>
      <c r="AN448" s="28" t="str">
        <f t="shared" si="177"/>
        <v>Bearish</v>
      </c>
      <c r="AO448">
        <f>IF(Z448&lt;&gt;"",Z448,"")</f>
        <v>4655.7979983333335</v>
      </c>
      <c r="AP448">
        <f>IF(AB448&lt;&gt;"",AB448,"")</f>
        <v>4631.6234733333331</v>
      </c>
      <c r="AQ448">
        <f t="shared" si="181"/>
        <v>3</v>
      </c>
      <c r="AR448" s="16">
        <f>IF(SLOPE($AO$434:$AO$445,$AQ$434:$AQ$445)&gt;0,MIN(3,ABS(SLOPE($AO$434:$AO$445,$AQ$434:$AQ$445))),IF(SLOPE($AO$434:$AO$445,$AQ$434:$AQ$445)&lt;-0.5,-0.5,0))</f>
        <v>0</v>
      </c>
      <c r="AS448" s="16">
        <f>IF(SLOPE($AP$434:$AP$445,$AQ$434:$AQ$445)&lt;0,MAX(-3,-ABS(SLOPE($AP$434:$AP$445,$AQ$434:$AQ$445))),IF(SLOPE($AP$434:$AP$445,$AQ$434:$AQ$445)&gt;0.5,0.5,0))</f>
        <v>-0.24225583333333173</v>
      </c>
      <c r="AT448" s="22">
        <f>($AO$446+(AR448*(AQ448-1)))</f>
        <v>4655.7704599999997</v>
      </c>
      <c r="AU448" s="22">
        <f>($AP$446+(AS448*(AQ448-1)))</f>
        <v>4631.2766783333336</v>
      </c>
      <c r="AV448" s="18">
        <f>IF(AR448&gt;0,AT448+AR448,AT448)</f>
        <v>4655.7704599999997</v>
      </c>
      <c r="AW448" s="18">
        <f>IF(AS448&lt;0,AU448+AS448,AU448)</f>
        <v>4631.0344224999999</v>
      </c>
      <c r="AY448">
        <f t="shared" si="182"/>
        <v>-2.7538333333723131E-2</v>
      </c>
      <c r="AZ448">
        <f t="shared" si="183"/>
        <v>-0.58905083333320363</v>
      </c>
      <c r="BB448" s="19">
        <f t="shared" si="178"/>
        <v>1775527800</v>
      </c>
      <c r="BC448" s="19" t="str">
        <f t="shared" si="179"/>
        <v>XAUUSD</v>
      </c>
      <c r="BD448" s="19" t="str">
        <f t="shared" si="180"/>
        <v>M5</v>
      </c>
      <c r="BE448">
        <f>V448</f>
        <v>4645.3786066666671</v>
      </c>
      <c r="BF448">
        <f>W448</f>
        <v>4646.7554516666669</v>
      </c>
      <c r="BG448">
        <f>X448</f>
        <v>4626.9356100000005</v>
      </c>
      <c r="BH448">
        <f>Y448</f>
        <v>4627.6290300000001</v>
      </c>
      <c r="BI448">
        <f t="shared" si="184"/>
        <v>4655.7704599999997</v>
      </c>
      <c r="BJ448">
        <f t="shared" si="185"/>
        <v>4631.0344224999999</v>
      </c>
    </row>
    <row r="449" spans="1:62" x14ac:dyDescent="0.55000000000000004">
      <c r="A449">
        <f>ALGLIB_SSA_XAUUSD!J449</f>
        <v>1775528100</v>
      </c>
      <c r="B449" t="str">
        <f>_xlfn.XLOOKUP($A449,ALGLIB_SSA_XAUUSD!$A$2:$A$1001,ALGLIB_SSA_XAUUSD!$B$2:$B$1001,"",0)</f>
        <v/>
      </c>
      <c r="C449" t="str">
        <f>_xlfn.XLOOKUP($A449,ALGLIB_SSA_XAUUSD!$A$2:$A$1001,ALGLIB_SSA_XAUUSD!$C$2:$C$1001,"",0)</f>
        <v/>
      </c>
      <c r="D449" s="1">
        <f>D446+(D458-D446)*3/12</f>
        <v>4650.2574999999997</v>
      </c>
      <c r="E449" s="1">
        <f>E446+(E458-E446)*3/12</f>
        <v>4645.4670900000001</v>
      </c>
      <c r="F449" s="1">
        <f>F446+(F458-F446)*3/12</f>
        <v>4646.7330875000007</v>
      </c>
      <c r="G449" s="1">
        <f>G446+(G458-G446)*3/12</f>
        <v>4655.8117674999994</v>
      </c>
      <c r="H449" s="1">
        <f>H446+(H458-H446)*3/12</f>
        <v>4631.554615</v>
      </c>
      <c r="I449" t="str">
        <f>_xlfn.XLOOKUP($A449,ALGLIB_SSA_XAUUSD!$J$2:$J$1001,ALGLIB_SSA_XAUUSD!$K$2:$K$1001,"",0)</f>
        <v>XAUUSD</v>
      </c>
      <c r="J449" t="str">
        <f>_xlfn.XLOOKUP($A449,ALGLIB_SSA_XAUUSD!$J$2:$J$1001,ALGLIB_SSA_XAUUSD!$L$2:$L$1001,"",0)</f>
        <v>M5</v>
      </c>
      <c r="K449">
        <f>_xlfn.XLOOKUP($A449,ALGLIB_SSA_XAUUSD!$J$2:$J$1001,ALGLIB_SSA_XAUUSD!$M$2:$M$1001,"",0)</f>
        <v>4631.01</v>
      </c>
      <c r="L449">
        <f>_xlfn.XLOOKUP($A449,ALGLIB_SSA_XAUUSD!$J$2:$J$1001,ALGLIB_SSA_XAUUSD!$N$2:$N$1001,"",0)</f>
        <v>4628.8801899999999</v>
      </c>
      <c r="M449">
        <f>_xlfn.XLOOKUP($A449,ALGLIB_SSA_XAUUSD!$J$2:$J$1001,ALGLIB_SSA_XAUUSD!$O$2:$O$1001,"",0)</f>
        <v>4628.25461</v>
      </c>
      <c r="N449">
        <f>_xlfn.XLOOKUP($A449,ALGLIB_SSA_XAUUSD!$J$2:$J$1001,ALGLIB_SSA_XAUUSD!$P$2:$P$1001,"",0)</f>
        <v>4630.68786</v>
      </c>
      <c r="O449">
        <f>_xlfn.XLOOKUP($A449,ALGLIB_SSA_XAUUSD!$J$2:$J$1001,ALGLIB_SSA_XAUUSD!$Q$2:$Q$1001,"",0)</f>
        <v>4622.3222699999997</v>
      </c>
      <c r="R449">
        <f t="shared" si="161"/>
        <v>1775528100</v>
      </c>
      <c r="S449" t="str">
        <f t="shared" si="162"/>
        <v>XAUUSD</v>
      </c>
      <c r="T449" t="str">
        <f t="shared" si="162"/>
        <v>M5</v>
      </c>
      <c r="U449">
        <f t="shared" si="162"/>
        <v>4631.01</v>
      </c>
      <c r="V449">
        <f t="shared" si="163"/>
        <v>4645.4670900000001</v>
      </c>
      <c r="W449">
        <f t="shared" si="163"/>
        <v>4646.7330875000007</v>
      </c>
      <c r="X449">
        <f t="shared" si="164"/>
        <v>4628.8801899999999</v>
      </c>
      <c r="Y449">
        <f t="shared" si="164"/>
        <v>4628.25461</v>
      </c>
      <c r="Z449">
        <f t="shared" si="165"/>
        <v>4655.8117674999994</v>
      </c>
      <c r="AA449">
        <f t="shared" si="166"/>
        <v>4630.68786</v>
      </c>
      <c r="AB449">
        <f t="shared" si="167"/>
        <v>4631.554615</v>
      </c>
      <c r="AC449">
        <f t="shared" si="168"/>
        <v>4622.3222699999997</v>
      </c>
      <c r="AF449">
        <f t="shared" si="173"/>
        <v>1775528100</v>
      </c>
      <c r="AG449" t="str">
        <f t="shared" si="174"/>
        <v>XAUUSD</v>
      </c>
      <c r="AH449" t="str">
        <f t="shared" si="175"/>
        <v>M5</v>
      </c>
      <c r="AI449" s="19">
        <f t="shared" si="169"/>
        <v>4631.01</v>
      </c>
      <c r="AJ449" s="19">
        <f t="shared" si="170"/>
        <v>4645.4670900000001</v>
      </c>
      <c r="AK449" s="19">
        <f t="shared" si="171"/>
        <v>4646.7330875000007</v>
      </c>
      <c r="AL449" s="19">
        <f t="shared" si="176"/>
        <v>-1.2659975000005943</v>
      </c>
      <c r="AM449" s="28" t="str">
        <f t="shared" si="172"/>
        <v>Bearish</v>
      </c>
      <c r="AN449" s="28" t="str">
        <f t="shared" si="177"/>
        <v>Bearish</v>
      </c>
      <c r="AO449">
        <f>IF(Z449&lt;&gt;"",Z449,"")</f>
        <v>4655.8117674999994</v>
      </c>
      <c r="AP449">
        <f>IF(AB449&lt;&gt;"",AB449,"")</f>
        <v>4631.554615</v>
      </c>
      <c r="AQ449">
        <f t="shared" si="181"/>
        <v>4</v>
      </c>
      <c r="AR449" s="16">
        <f>IF(SLOPE($AO$434:$AO$445,$AQ$434:$AQ$445)&gt;0,MIN(3,ABS(SLOPE($AO$434:$AO$445,$AQ$434:$AQ$445))),IF(SLOPE($AO$434:$AO$445,$AQ$434:$AQ$445)&lt;-0.5,-0.5,0))</f>
        <v>0</v>
      </c>
      <c r="AS449" s="16">
        <f>IF(SLOPE($AP$434:$AP$445,$AQ$434:$AQ$445)&lt;0,MAX(-3,-ABS(SLOPE($AP$434:$AP$445,$AQ$434:$AQ$445))),IF(SLOPE($AP$434:$AP$445,$AQ$434:$AQ$445)&gt;0.5,0.5,0))</f>
        <v>-0.24225583333333173</v>
      </c>
      <c r="AT449" s="22">
        <f>($AO$446+(AR449*(AQ449-1)))</f>
        <v>4655.7704599999997</v>
      </c>
      <c r="AU449" s="22">
        <f>($AP$446+(AS449*(AQ449-1)))</f>
        <v>4631.0344224999999</v>
      </c>
      <c r="AV449" s="18">
        <f>IF(AR449&gt;0,AT449+AR449,AT449)</f>
        <v>4655.7704599999997</v>
      </c>
      <c r="AW449" s="18">
        <f>IF(AS449&lt;0,AU449+AS449,AU449)</f>
        <v>4630.7921666666662</v>
      </c>
      <c r="AY449">
        <f t="shared" si="182"/>
        <v>-4.1307499999675201E-2</v>
      </c>
      <c r="AZ449">
        <f t="shared" si="183"/>
        <v>-0.76244833333385031</v>
      </c>
      <c r="BB449" s="19">
        <f t="shared" si="178"/>
        <v>1775528100</v>
      </c>
      <c r="BC449" s="19" t="str">
        <f t="shared" si="179"/>
        <v>XAUUSD</v>
      </c>
      <c r="BD449" s="19" t="str">
        <f t="shared" si="180"/>
        <v>M5</v>
      </c>
      <c r="BE449">
        <f>V449</f>
        <v>4645.4670900000001</v>
      </c>
      <c r="BF449">
        <f>W449</f>
        <v>4646.7330875000007</v>
      </c>
      <c r="BG449">
        <f>X449</f>
        <v>4628.8801899999999</v>
      </c>
      <c r="BH449">
        <f>Y449</f>
        <v>4628.25461</v>
      </c>
      <c r="BI449">
        <f t="shared" si="184"/>
        <v>4655.7704599999997</v>
      </c>
      <c r="BJ449">
        <f t="shared" si="185"/>
        <v>4630.7921666666662</v>
      </c>
    </row>
    <row r="450" spans="1:62" x14ac:dyDescent="0.55000000000000004">
      <c r="A450">
        <f>ALGLIB_SSA_XAUUSD!J450</f>
        <v>1775528400</v>
      </c>
      <c r="B450" t="str">
        <f>_xlfn.XLOOKUP($A450,ALGLIB_SSA_XAUUSD!$A$2:$A$1001,ALGLIB_SSA_XAUUSD!$B$2:$B$1001,"",0)</f>
        <v/>
      </c>
      <c r="C450" t="str">
        <f>_xlfn.XLOOKUP($A450,ALGLIB_SSA_XAUUSD!$A$2:$A$1001,ALGLIB_SSA_XAUUSD!$C$2:$C$1001,"",0)</f>
        <v/>
      </c>
      <c r="D450" s="1">
        <f>D446+(D458-D446)*4/12</f>
        <v>4650.1666666666661</v>
      </c>
      <c r="E450" s="1">
        <f>E446+(E458-E446)*4/12</f>
        <v>4645.5555733333331</v>
      </c>
      <c r="F450" s="1">
        <f>F446+(F458-F446)*4/12</f>
        <v>4646.7107233333336</v>
      </c>
      <c r="G450" s="1">
        <f>G446+(G458-G446)*4/12</f>
        <v>4655.8255366666663</v>
      </c>
      <c r="H450" s="1">
        <f>H446+(H458-H446)*4/12</f>
        <v>4631.4857566666669</v>
      </c>
      <c r="I450" t="str">
        <f>_xlfn.XLOOKUP($A450,ALGLIB_SSA_XAUUSD!$J$2:$J$1001,ALGLIB_SSA_XAUUSD!$K$2:$K$1001,"",0)</f>
        <v>XAUUSD</v>
      </c>
      <c r="J450" t="str">
        <f>_xlfn.XLOOKUP($A450,ALGLIB_SSA_XAUUSD!$J$2:$J$1001,ALGLIB_SSA_XAUUSD!$L$2:$L$1001,"",0)</f>
        <v>M5</v>
      </c>
      <c r="K450">
        <f>_xlfn.XLOOKUP($A450,ALGLIB_SSA_XAUUSD!$J$2:$J$1001,ALGLIB_SSA_XAUUSD!$M$2:$M$1001,"",0)</f>
        <v>4630.3900000000003</v>
      </c>
      <c r="L450">
        <f>_xlfn.XLOOKUP($A450,ALGLIB_SSA_XAUUSD!$J$2:$J$1001,ALGLIB_SSA_XAUUSD!$N$2:$N$1001,"",0)</f>
        <v>4631.9551099999999</v>
      </c>
      <c r="M450">
        <f>_xlfn.XLOOKUP($A450,ALGLIB_SSA_XAUUSD!$J$2:$J$1001,ALGLIB_SSA_XAUUSD!$O$2:$O$1001,"",0)</f>
        <v>4630.1048600000004</v>
      </c>
      <c r="N450">
        <f>_xlfn.XLOOKUP($A450,ALGLIB_SSA_XAUUSD!$J$2:$J$1001,ALGLIB_SSA_XAUUSD!$P$2:$P$1001,"",0)</f>
        <v>4633.1532500000003</v>
      </c>
      <c r="O450">
        <f>_xlfn.XLOOKUP($A450,ALGLIB_SSA_XAUUSD!$J$2:$J$1001,ALGLIB_SSA_XAUUSD!$Q$2:$Q$1001,"",0)</f>
        <v>4625.8137299999999</v>
      </c>
      <c r="R450">
        <f t="shared" si="161"/>
        <v>1775528400</v>
      </c>
      <c r="S450" t="str">
        <f t="shared" si="162"/>
        <v>XAUUSD</v>
      </c>
      <c r="T450" t="str">
        <f t="shared" si="162"/>
        <v>M5</v>
      </c>
      <c r="U450">
        <f t="shared" si="162"/>
        <v>4630.3900000000003</v>
      </c>
      <c r="V450">
        <f t="shared" si="163"/>
        <v>4645.5555733333331</v>
      </c>
      <c r="W450">
        <f t="shared" si="163"/>
        <v>4646.7107233333336</v>
      </c>
      <c r="X450">
        <f t="shared" si="164"/>
        <v>4631.9551099999999</v>
      </c>
      <c r="Y450">
        <f t="shared" si="164"/>
        <v>4630.1048600000004</v>
      </c>
      <c r="Z450">
        <f t="shared" si="165"/>
        <v>4655.8255366666663</v>
      </c>
      <c r="AA450">
        <f t="shared" si="166"/>
        <v>4633.1532500000003</v>
      </c>
      <c r="AB450">
        <f t="shared" si="167"/>
        <v>4631.4857566666669</v>
      </c>
      <c r="AC450">
        <f t="shared" si="168"/>
        <v>4625.8137299999999</v>
      </c>
      <c r="AF450">
        <f t="shared" si="173"/>
        <v>1775528400</v>
      </c>
      <c r="AG450" t="str">
        <f t="shared" si="174"/>
        <v>XAUUSD</v>
      </c>
      <c r="AH450" t="str">
        <f t="shared" si="175"/>
        <v>M5</v>
      </c>
      <c r="AI450" s="19">
        <f t="shared" si="169"/>
        <v>4630.3900000000003</v>
      </c>
      <c r="AJ450" s="19">
        <f t="shared" si="170"/>
        <v>4645.5555733333331</v>
      </c>
      <c r="AK450" s="19">
        <f t="shared" si="171"/>
        <v>4646.7107233333336</v>
      </c>
      <c r="AL450" s="19">
        <f t="shared" si="176"/>
        <v>-1.1551500000005035</v>
      </c>
      <c r="AM450" s="28" t="str">
        <f t="shared" si="172"/>
        <v>Bearish</v>
      </c>
      <c r="AN450" s="28" t="str">
        <f t="shared" si="177"/>
        <v>Bearish</v>
      </c>
      <c r="AO450">
        <f>IF(Z450&lt;&gt;"",Z450,"")</f>
        <v>4655.8255366666663</v>
      </c>
      <c r="AP450">
        <f>IF(AB450&lt;&gt;"",AB450,"")</f>
        <v>4631.4857566666669</v>
      </c>
      <c r="AQ450">
        <f t="shared" si="181"/>
        <v>5</v>
      </c>
      <c r="AR450" s="16">
        <f>IF(SLOPE($AO$434:$AO$445,$AQ$434:$AQ$445)&gt;0,MIN(3,ABS(SLOPE($AO$434:$AO$445,$AQ$434:$AQ$445))),IF(SLOPE($AO$434:$AO$445,$AQ$434:$AQ$445)&lt;-0.5,-0.5,0))</f>
        <v>0</v>
      </c>
      <c r="AS450" s="16">
        <f>IF(SLOPE($AP$434:$AP$445,$AQ$434:$AQ$445)&lt;0,MAX(-3,-ABS(SLOPE($AP$434:$AP$445,$AQ$434:$AQ$445))),IF(SLOPE($AP$434:$AP$445,$AQ$434:$AQ$445)&gt;0.5,0.5,0))</f>
        <v>-0.24225583333333173</v>
      </c>
      <c r="AT450" s="22">
        <f>($AO$446+(AR450*(AQ450-1)))</f>
        <v>4655.7704599999997</v>
      </c>
      <c r="AU450" s="22">
        <f>($AP$446+(AS450*(AQ450-1)))</f>
        <v>4630.7921666666671</v>
      </c>
      <c r="AV450" s="18">
        <f>IF(AR450&gt;0,AT450+AR450,AT450)</f>
        <v>4655.7704599999997</v>
      </c>
      <c r="AW450" s="18">
        <f>IF(AS450&lt;0,AU450+AS450,AU450)</f>
        <v>4630.5499108333333</v>
      </c>
      <c r="AY450">
        <f t="shared" si="182"/>
        <v>-5.5076666666536767E-2</v>
      </c>
      <c r="AZ450">
        <f t="shared" si="183"/>
        <v>-0.93584583333358751</v>
      </c>
      <c r="BB450" s="19">
        <f t="shared" si="178"/>
        <v>1775528400</v>
      </c>
      <c r="BC450" s="19" t="str">
        <f t="shared" si="179"/>
        <v>XAUUSD</v>
      </c>
      <c r="BD450" s="19" t="str">
        <f t="shared" si="180"/>
        <v>M5</v>
      </c>
      <c r="BE450">
        <f>V450</f>
        <v>4645.5555733333331</v>
      </c>
      <c r="BF450">
        <f>W450</f>
        <v>4646.7107233333336</v>
      </c>
      <c r="BG450">
        <f>X450</f>
        <v>4631.9551099999999</v>
      </c>
      <c r="BH450">
        <f>Y450</f>
        <v>4630.1048600000004</v>
      </c>
      <c r="BI450">
        <f t="shared" si="184"/>
        <v>4655.7704599999997</v>
      </c>
      <c r="BJ450">
        <f t="shared" si="185"/>
        <v>4630.5499108333333</v>
      </c>
    </row>
    <row r="451" spans="1:62" x14ac:dyDescent="0.55000000000000004">
      <c r="A451">
        <f>ALGLIB_SSA_XAUUSD!J451</f>
        <v>1775528700</v>
      </c>
      <c r="B451" t="str">
        <f>_xlfn.XLOOKUP($A451,ALGLIB_SSA_XAUUSD!$A$2:$A$1001,ALGLIB_SSA_XAUUSD!$B$2:$B$1001,"",0)</f>
        <v/>
      </c>
      <c r="C451" t="str">
        <f>_xlfn.XLOOKUP($A451,ALGLIB_SSA_XAUUSD!$A$2:$A$1001,ALGLIB_SSA_XAUUSD!$C$2:$C$1001,"",0)</f>
        <v/>
      </c>
      <c r="D451" s="1">
        <f>D446+(D458-D446)*5/12</f>
        <v>4650.0758333333333</v>
      </c>
      <c r="E451" s="1">
        <f>E446+(E458-E446)*5/12</f>
        <v>4645.644056666667</v>
      </c>
      <c r="F451" s="1">
        <f>F446+(F458-F446)*5/12</f>
        <v>4646.6883591666665</v>
      </c>
      <c r="G451" s="1">
        <f>G446+(G458-G446)*5/12</f>
        <v>4655.8393058333331</v>
      </c>
      <c r="H451" s="1">
        <f>H446+(H458-H446)*5/12</f>
        <v>4631.4168983333338</v>
      </c>
      <c r="I451" t="str">
        <f>_xlfn.XLOOKUP($A451,ALGLIB_SSA_XAUUSD!$J$2:$J$1001,ALGLIB_SSA_XAUUSD!$K$2:$K$1001,"",0)</f>
        <v>XAUUSD</v>
      </c>
      <c r="J451" t="str">
        <f>_xlfn.XLOOKUP($A451,ALGLIB_SSA_XAUUSD!$J$2:$J$1001,ALGLIB_SSA_XAUUSD!$L$2:$L$1001,"",0)</f>
        <v>M5</v>
      </c>
      <c r="K451">
        <f>_xlfn.XLOOKUP($A451,ALGLIB_SSA_XAUUSD!$J$2:$J$1001,ALGLIB_SSA_XAUUSD!$M$2:$M$1001,"",0)</f>
        <v>4634.87</v>
      </c>
      <c r="L451">
        <f>_xlfn.XLOOKUP($A451,ALGLIB_SSA_XAUUSD!$J$2:$J$1001,ALGLIB_SSA_XAUUSD!$N$2:$N$1001,"",0)</f>
        <v>4635.81639</v>
      </c>
      <c r="M451">
        <f>_xlfn.XLOOKUP($A451,ALGLIB_SSA_XAUUSD!$J$2:$J$1001,ALGLIB_SSA_XAUUSD!$O$2:$O$1001,"",0)</f>
        <v>4632.9606299999996</v>
      </c>
      <c r="N451">
        <f>_xlfn.XLOOKUP($A451,ALGLIB_SSA_XAUUSD!$J$2:$J$1001,ALGLIB_SSA_XAUUSD!$P$2:$P$1001,"",0)</f>
        <v>4636.7464600000003</v>
      </c>
      <c r="O451">
        <f>_xlfn.XLOOKUP($A451,ALGLIB_SSA_XAUUSD!$J$2:$J$1001,ALGLIB_SSA_XAUUSD!$Q$2:$Q$1001,"",0)</f>
        <v>4630.0922099999998</v>
      </c>
      <c r="R451">
        <f t="shared" ref="R451:R514" si="186">A451</f>
        <v>1775528700</v>
      </c>
      <c r="S451" t="str">
        <f t="shared" ref="S451:U514" si="187">I451</f>
        <v>XAUUSD</v>
      </c>
      <c r="T451" t="str">
        <f t="shared" si="187"/>
        <v>M5</v>
      </c>
      <c r="U451">
        <f t="shared" si="187"/>
        <v>4634.87</v>
      </c>
      <c r="V451">
        <f t="shared" ref="V451:W514" si="188">E451</f>
        <v>4645.644056666667</v>
      </c>
      <c r="W451">
        <f t="shared" si="188"/>
        <v>4646.6883591666665</v>
      </c>
      <c r="X451">
        <f t="shared" ref="X451:Y514" si="189">L451</f>
        <v>4635.81639</v>
      </c>
      <c r="Y451">
        <f t="shared" si="189"/>
        <v>4632.9606299999996</v>
      </c>
      <c r="Z451">
        <f t="shared" ref="Z451:Z514" si="190">G451</f>
        <v>4655.8393058333331</v>
      </c>
      <c r="AA451">
        <f t="shared" ref="AA451:AA514" si="191">N451</f>
        <v>4636.7464600000003</v>
      </c>
      <c r="AB451">
        <f t="shared" ref="AB451:AB514" si="192">H451</f>
        <v>4631.4168983333338</v>
      </c>
      <c r="AC451">
        <f t="shared" ref="AC451:AC514" si="193">O451</f>
        <v>4630.0922099999998</v>
      </c>
      <c r="AF451">
        <f t="shared" si="173"/>
        <v>1775528700</v>
      </c>
      <c r="AG451" t="str">
        <f t="shared" si="174"/>
        <v>XAUUSD</v>
      </c>
      <c r="AH451" t="str">
        <f t="shared" si="175"/>
        <v>M5</v>
      </c>
      <c r="AI451" s="19">
        <f t="shared" ref="AI451:AI514" si="194">IF(U451&lt;&gt;"",U451,"")</f>
        <v>4634.87</v>
      </c>
      <c r="AJ451" s="19">
        <f t="shared" ref="AJ451:AJ514" si="195">IF(V451&lt;&gt;"",V451,"")</f>
        <v>4645.644056666667</v>
      </c>
      <c r="AK451" s="19">
        <f t="shared" ref="AK451:AK514" si="196">IF(W451&lt;&gt;"",W451,"")</f>
        <v>4646.6883591666665</v>
      </c>
      <c r="AL451" s="19">
        <f t="shared" si="176"/>
        <v>-1.0443024999995032</v>
      </c>
      <c r="AM451" s="28" t="str">
        <f t="shared" ref="AM451:AM514" si="197">IF(AL451="","",IF(AL451&gt;0,"Bullish","Bearish"))</f>
        <v>Bearish</v>
      </c>
      <c r="AN451" s="28" t="str">
        <f t="shared" si="177"/>
        <v>Bearish</v>
      </c>
      <c r="AO451">
        <f>IF(Z451&lt;&gt;"",Z451,"")</f>
        <v>4655.8393058333331</v>
      </c>
      <c r="AP451">
        <f>IF(AB451&lt;&gt;"",AB451,"")</f>
        <v>4631.4168983333338</v>
      </c>
      <c r="AQ451">
        <f t="shared" si="181"/>
        <v>6</v>
      </c>
      <c r="AR451" s="16">
        <f>IF(SLOPE($AO$434:$AO$445,$AQ$434:$AQ$445)&gt;0,MIN(3,ABS(SLOPE($AO$434:$AO$445,$AQ$434:$AQ$445))),IF(SLOPE($AO$434:$AO$445,$AQ$434:$AQ$445)&lt;-0.5,-0.5,0))</f>
        <v>0</v>
      </c>
      <c r="AS451" s="16">
        <f>IF(SLOPE($AP$434:$AP$445,$AQ$434:$AQ$445)&lt;0,MAX(-3,-ABS(SLOPE($AP$434:$AP$445,$AQ$434:$AQ$445))),IF(SLOPE($AP$434:$AP$445,$AQ$434:$AQ$445)&gt;0.5,0.5,0))</f>
        <v>-0.24225583333333173</v>
      </c>
      <c r="AT451" s="22">
        <f>($AO$446+(AR451*(AQ451-1)))</f>
        <v>4655.7704599999997</v>
      </c>
      <c r="AU451" s="22">
        <f>($AP$446+(AS451*(AQ451-1)))</f>
        <v>4630.5499108333333</v>
      </c>
      <c r="AV451" s="18">
        <f>IF(AR451&gt;0,AT451+AR451,AT451)</f>
        <v>4655.7704599999997</v>
      </c>
      <c r="AW451" s="18">
        <f>IF(AS451&lt;0,AU451+AS451,AU451)</f>
        <v>4630.3076549999996</v>
      </c>
      <c r="AY451">
        <f t="shared" si="182"/>
        <v>-6.8845833333398332E-2</v>
      </c>
      <c r="AZ451">
        <f t="shared" si="183"/>
        <v>-1.1092433333342342</v>
      </c>
      <c r="BB451" s="19">
        <f t="shared" si="178"/>
        <v>1775528700</v>
      </c>
      <c r="BC451" s="19" t="str">
        <f t="shared" si="179"/>
        <v>XAUUSD</v>
      </c>
      <c r="BD451" s="19" t="str">
        <f t="shared" si="180"/>
        <v>M5</v>
      </c>
      <c r="BE451">
        <f>V451</f>
        <v>4645.644056666667</v>
      </c>
      <c r="BF451">
        <f>W451</f>
        <v>4646.6883591666665</v>
      </c>
      <c r="BG451">
        <f>X451</f>
        <v>4635.81639</v>
      </c>
      <c r="BH451">
        <f>Y451</f>
        <v>4632.9606299999996</v>
      </c>
      <c r="BI451">
        <f t="shared" si="184"/>
        <v>4655.7704599999997</v>
      </c>
      <c r="BJ451">
        <f t="shared" si="185"/>
        <v>4630.3076549999996</v>
      </c>
    </row>
    <row r="452" spans="1:62" x14ac:dyDescent="0.55000000000000004">
      <c r="A452">
        <f>ALGLIB_SSA_XAUUSD!J452</f>
        <v>1775529000</v>
      </c>
      <c r="B452" t="str">
        <f>_xlfn.XLOOKUP($A452,ALGLIB_SSA_XAUUSD!$A$2:$A$1001,ALGLIB_SSA_XAUUSD!$B$2:$B$1001,"",0)</f>
        <v/>
      </c>
      <c r="C452" t="str">
        <f>_xlfn.XLOOKUP($A452,ALGLIB_SSA_XAUUSD!$A$2:$A$1001,ALGLIB_SSA_XAUUSD!$C$2:$C$1001,"",0)</f>
        <v/>
      </c>
      <c r="D452" s="1">
        <f>D446+(D458-D446)*6/12</f>
        <v>4649.9849999999997</v>
      </c>
      <c r="E452" s="1">
        <f>E446+(E458-E446)*6/12</f>
        <v>4645.73254</v>
      </c>
      <c r="F452" s="1">
        <f>F446+(F458-F446)*6/12</f>
        <v>4646.6659950000003</v>
      </c>
      <c r="G452" s="1">
        <f>G446+(G458-G446)*6/12</f>
        <v>4655.853075</v>
      </c>
      <c r="H452" s="1">
        <f>H446+(H458-H446)*6/12</f>
        <v>4631.3480400000008</v>
      </c>
      <c r="I452" t="str">
        <f>_xlfn.XLOOKUP($A452,ALGLIB_SSA_XAUUSD!$J$2:$J$1001,ALGLIB_SSA_XAUUSD!$K$2:$K$1001,"",0)</f>
        <v>XAUUSD</v>
      </c>
      <c r="J452" t="str">
        <f>_xlfn.XLOOKUP($A452,ALGLIB_SSA_XAUUSD!$J$2:$J$1001,ALGLIB_SSA_XAUUSD!$L$2:$L$1001,"",0)</f>
        <v>M5</v>
      </c>
      <c r="K452">
        <f>_xlfn.XLOOKUP($A452,ALGLIB_SSA_XAUUSD!$J$2:$J$1001,ALGLIB_SSA_XAUUSD!$M$2:$M$1001,"",0)</f>
        <v>4638.1000000000004</v>
      </c>
      <c r="L452">
        <f>_xlfn.XLOOKUP($A452,ALGLIB_SSA_XAUUSD!$J$2:$J$1001,ALGLIB_SSA_XAUUSD!$N$2:$N$1001,"",0)</f>
        <v>4639.9252399999996</v>
      </c>
      <c r="M452">
        <f>_xlfn.XLOOKUP($A452,ALGLIB_SSA_XAUUSD!$J$2:$J$1001,ALGLIB_SSA_XAUUSD!$O$2:$O$1001,"",0)</f>
        <v>4636.4429300000002</v>
      </c>
      <c r="N452">
        <f>_xlfn.XLOOKUP($A452,ALGLIB_SSA_XAUUSD!$J$2:$J$1001,ALGLIB_SSA_XAUUSD!$P$2:$P$1001,"",0)</f>
        <v>4640.9250099999999</v>
      </c>
      <c r="O452">
        <f>_xlfn.XLOOKUP($A452,ALGLIB_SSA_XAUUSD!$J$2:$J$1001,ALGLIB_SSA_XAUUSD!$Q$2:$Q$1001,"",0)</f>
        <v>4634.64167</v>
      </c>
      <c r="R452">
        <f t="shared" si="186"/>
        <v>1775529000</v>
      </c>
      <c r="S452" t="str">
        <f t="shared" si="187"/>
        <v>XAUUSD</v>
      </c>
      <c r="T452" t="str">
        <f t="shared" si="187"/>
        <v>M5</v>
      </c>
      <c r="U452">
        <f t="shared" si="187"/>
        <v>4638.1000000000004</v>
      </c>
      <c r="V452">
        <f t="shared" si="188"/>
        <v>4645.73254</v>
      </c>
      <c r="W452">
        <f t="shared" si="188"/>
        <v>4646.6659950000003</v>
      </c>
      <c r="X452">
        <f t="shared" si="189"/>
        <v>4639.9252399999996</v>
      </c>
      <c r="Y452">
        <f t="shared" si="189"/>
        <v>4636.4429300000002</v>
      </c>
      <c r="Z452">
        <f t="shared" si="190"/>
        <v>4655.853075</v>
      </c>
      <c r="AA452">
        <f t="shared" si="191"/>
        <v>4640.9250099999999</v>
      </c>
      <c r="AB452">
        <f t="shared" si="192"/>
        <v>4631.3480400000008</v>
      </c>
      <c r="AC452">
        <f t="shared" si="193"/>
        <v>4634.64167</v>
      </c>
      <c r="AF452">
        <f t="shared" ref="AF452:AF515" si="198">IF(R452&lt;&gt;"",R452,AF451+300)</f>
        <v>1775529000</v>
      </c>
      <c r="AG452" t="str">
        <f t="shared" ref="AG452:AG515" si="199">IF(S452&lt;&gt;"",S452,AG451)</f>
        <v>XAUUSD</v>
      </c>
      <c r="AH452" t="str">
        <f t="shared" ref="AH452:AH515" si="200">IF(T452&lt;&gt;"",T452,AH451)</f>
        <v>M5</v>
      </c>
      <c r="AI452" s="19">
        <f t="shared" si="194"/>
        <v>4638.1000000000004</v>
      </c>
      <c r="AJ452" s="19">
        <f t="shared" si="195"/>
        <v>4645.73254</v>
      </c>
      <c r="AK452" s="19">
        <f t="shared" si="196"/>
        <v>4646.6659950000003</v>
      </c>
      <c r="AL452" s="19">
        <f t="shared" ref="AL452:AL515" si="201">IF(OR(AJ452="",AK452=""),"",AJ452-AK452)</f>
        <v>-0.93345500000032189</v>
      </c>
      <c r="AM452" s="28" t="str">
        <f t="shared" si="197"/>
        <v>Bearish</v>
      </c>
      <c r="AN452" s="28" t="str">
        <f t="shared" ref="AN452:AN515" si="202">IF(AM452="",AN451,AM452)</f>
        <v>Bearish</v>
      </c>
      <c r="AO452">
        <f>IF(Z452&lt;&gt;"",Z452,"")</f>
        <v>4655.853075</v>
      </c>
      <c r="AP452">
        <f>IF(AB452&lt;&gt;"",AB452,"")</f>
        <v>4631.3480400000008</v>
      </c>
      <c r="AQ452">
        <f t="shared" si="181"/>
        <v>7</v>
      </c>
      <c r="AR452" s="16">
        <f>IF(SLOPE($AO$434:$AO$445,$AQ$434:$AQ$445)&gt;0,MIN(3,ABS(SLOPE($AO$434:$AO$445,$AQ$434:$AQ$445))),IF(SLOPE($AO$434:$AO$445,$AQ$434:$AQ$445)&lt;-0.5,-0.5,0))</f>
        <v>0</v>
      </c>
      <c r="AS452" s="16">
        <f>IF(SLOPE($AP$434:$AP$445,$AQ$434:$AQ$445)&lt;0,MAX(-3,-ABS(SLOPE($AP$434:$AP$445,$AQ$434:$AQ$445))),IF(SLOPE($AP$434:$AP$445,$AQ$434:$AQ$445)&gt;0.5,0.5,0))</f>
        <v>-0.24225583333333173</v>
      </c>
      <c r="AT452" s="22">
        <f>($AO$446+(AR452*(AQ452-1)))</f>
        <v>4655.7704599999997</v>
      </c>
      <c r="AU452" s="22">
        <f>($AP$446+(AS452*(AQ452-1)))</f>
        <v>4630.3076550000005</v>
      </c>
      <c r="AV452" s="18">
        <f>IF(AR452&gt;0,AT452+AR452,AT452)</f>
        <v>4655.7704599999997</v>
      </c>
      <c r="AW452" s="18">
        <f>IF(AS452&lt;0,AU452+AS452,AU452)</f>
        <v>4630.0653991666668</v>
      </c>
      <c r="AY452">
        <f t="shared" si="182"/>
        <v>-8.2615000000259897E-2</v>
      </c>
      <c r="AZ452">
        <f t="shared" si="183"/>
        <v>-1.2826408333339714</v>
      </c>
      <c r="BB452" s="19">
        <f t="shared" si="178"/>
        <v>1775529000</v>
      </c>
      <c r="BC452" s="19" t="str">
        <f t="shared" si="179"/>
        <v>XAUUSD</v>
      </c>
      <c r="BD452" s="19" t="str">
        <f t="shared" si="180"/>
        <v>M5</v>
      </c>
      <c r="BE452">
        <f>V452</f>
        <v>4645.73254</v>
      </c>
      <c r="BF452">
        <f>W452</f>
        <v>4646.6659950000003</v>
      </c>
      <c r="BG452">
        <f>X452</f>
        <v>4639.9252399999996</v>
      </c>
      <c r="BH452">
        <f>Y452</f>
        <v>4636.4429300000002</v>
      </c>
      <c r="BI452">
        <f t="shared" si="184"/>
        <v>4655.7704599999997</v>
      </c>
      <c r="BJ452">
        <f t="shared" si="185"/>
        <v>4630.0653991666668</v>
      </c>
    </row>
    <row r="453" spans="1:62" x14ac:dyDescent="0.55000000000000004">
      <c r="A453">
        <f>ALGLIB_SSA_XAUUSD!J453</f>
        <v>1775529300</v>
      </c>
      <c r="B453" t="str">
        <f>_xlfn.XLOOKUP($A453,ALGLIB_SSA_XAUUSD!$A$2:$A$1001,ALGLIB_SSA_XAUUSD!$B$2:$B$1001,"",0)</f>
        <v/>
      </c>
      <c r="C453" t="str">
        <f>_xlfn.XLOOKUP($A453,ALGLIB_SSA_XAUUSD!$A$2:$A$1001,ALGLIB_SSA_XAUUSD!$C$2:$C$1001,"",0)</f>
        <v/>
      </c>
      <c r="D453" s="1">
        <f>D446+(D458-D446)*7/12</f>
        <v>4649.894166666666</v>
      </c>
      <c r="E453" s="1">
        <f>E446+(E458-E446)*7/12</f>
        <v>4645.821023333333</v>
      </c>
      <c r="F453" s="1">
        <f>F446+(F458-F446)*7/12</f>
        <v>4646.6436308333341</v>
      </c>
      <c r="G453" s="1">
        <f>G446+(G458-G446)*7/12</f>
        <v>4655.8668441666669</v>
      </c>
      <c r="H453" s="1">
        <f>H446+(H458-H446)*7/12</f>
        <v>4631.2791816666668</v>
      </c>
      <c r="I453" t="str">
        <f>_xlfn.XLOOKUP($A453,ALGLIB_SSA_XAUUSD!$J$2:$J$1001,ALGLIB_SSA_XAUUSD!$K$2:$K$1001,"",0)</f>
        <v>XAUUSD</v>
      </c>
      <c r="J453" t="str">
        <f>_xlfn.XLOOKUP($A453,ALGLIB_SSA_XAUUSD!$J$2:$J$1001,ALGLIB_SSA_XAUUSD!$L$2:$L$1001,"",0)</f>
        <v>M5</v>
      </c>
      <c r="K453">
        <f>_xlfn.XLOOKUP($A453,ALGLIB_SSA_XAUUSD!$J$2:$J$1001,ALGLIB_SSA_XAUUSD!$M$2:$M$1001,"",0)</f>
        <v>4642.49</v>
      </c>
      <c r="L453">
        <f>_xlfn.XLOOKUP($A453,ALGLIB_SSA_XAUUSD!$J$2:$J$1001,ALGLIB_SSA_XAUUSD!$N$2:$N$1001,"",0)</f>
        <v>4643.7705100000003</v>
      </c>
      <c r="M453">
        <f>_xlfn.XLOOKUP($A453,ALGLIB_SSA_XAUUSD!$J$2:$J$1001,ALGLIB_SSA_XAUUSD!$O$2:$O$1001,"",0)</f>
        <v>4640.1067199999998</v>
      </c>
      <c r="N453">
        <f>_xlfn.XLOOKUP($A453,ALGLIB_SSA_XAUUSD!$J$2:$J$1001,ALGLIB_SSA_XAUUSD!$P$2:$P$1001,"",0)</f>
        <v>4645.0485600000002</v>
      </c>
      <c r="O453">
        <f>_xlfn.XLOOKUP($A453,ALGLIB_SSA_XAUUSD!$J$2:$J$1001,ALGLIB_SSA_XAUUSD!$Q$2:$Q$1001,"",0)</f>
        <v>4638.9175800000003</v>
      </c>
      <c r="R453">
        <f t="shared" si="186"/>
        <v>1775529300</v>
      </c>
      <c r="S453" t="str">
        <f t="shared" si="187"/>
        <v>XAUUSD</v>
      </c>
      <c r="T453" t="str">
        <f t="shared" si="187"/>
        <v>M5</v>
      </c>
      <c r="U453">
        <f t="shared" si="187"/>
        <v>4642.49</v>
      </c>
      <c r="V453">
        <f t="shared" si="188"/>
        <v>4645.821023333333</v>
      </c>
      <c r="W453">
        <f t="shared" si="188"/>
        <v>4646.6436308333341</v>
      </c>
      <c r="X453">
        <f t="shared" si="189"/>
        <v>4643.7705100000003</v>
      </c>
      <c r="Y453">
        <f t="shared" si="189"/>
        <v>4640.1067199999998</v>
      </c>
      <c r="Z453">
        <f t="shared" si="190"/>
        <v>4655.8668441666669</v>
      </c>
      <c r="AA453">
        <f t="shared" si="191"/>
        <v>4645.0485600000002</v>
      </c>
      <c r="AB453">
        <f t="shared" si="192"/>
        <v>4631.2791816666668</v>
      </c>
      <c r="AC453">
        <f t="shared" si="193"/>
        <v>4638.9175800000003</v>
      </c>
      <c r="AF453">
        <f t="shared" si="198"/>
        <v>1775529300</v>
      </c>
      <c r="AG453" t="str">
        <f t="shared" si="199"/>
        <v>XAUUSD</v>
      </c>
      <c r="AH453" t="str">
        <f t="shared" si="200"/>
        <v>M5</v>
      </c>
      <c r="AI453" s="19">
        <f t="shared" si="194"/>
        <v>4642.49</v>
      </c>
      <c r="AJ453" s="19">
        <f t="shared" si="195"/>
        <v>4645.821023333333</v>
      </c>
      <c r="AK453" s="19">
        <f t="shared" si="196"/>
        <v>4646.6436308333341</v>
      </c>
      <c r="AL453" s="19">
        <f t="shared" si="201"/>
        <v>-0.82260750000114058</v>
      </c>
      <c r="AM453" s="28" t="str">
        <f t="shared" si="197"/>
        <v>Bearish</v>
      </c>
      <c r="AN453" s="28" t="str">
        <f t="shared" si="202"/>
        <v>Bearish</v>
      </c>
      <c r="AO453">
        <f>IF(Z453&lt;&gt;"",Z453,"")</f>
        <v>4655.8668441666669</v>
      </c>
      <c r="AP453">
        <f>IF(AB453&lt;&gt;"",AB453,"")</f>
        <v>4631.2791816666668</v>
      </c>
      <c r="AQ453">
        <f t="shared" si="181"/>
        <v>8</v>
      </c>
      <c r="AR453" s="16">
        <f>IF(SLOPE($AO$434:$AO$445,$AQ$434:$AQ$445)&gt;0,MIN(3,ABS(SLOPE($AO$434:$AO$445,$AQ$434:$AQ$445))),IF(SLOPE($AO$434:$AO$445,$AQ$434:$AQ$445)&lt;-0.5,-0.5,0))</f>
        <v>0</v>
      </c>
      <c r="AS453" s="16">
        <f>IF(SLOPE($AP$434:$AP$445,$AQ$434:$AQ$445)&lt;0,MAX(-3,-ABS(SLOPE($AP$434:$AP$445,$AQ$434:$AQ$445))),IF(SLOPE($AP$434:$AP$445,$AQ$434:$AQ$445)&gt;0.5,0.5,0))</f>
        <v>-0.24225583333333173</v>
      </c>
      <c r="AT453" s="22">
        <f>($AO$446+(AR453*(AQ453-1)))</f>
        <v>4655.7704599999997</v>
      </c>
      <c r="AU453" s="22">
        <f>($AP$446+(AS453*(AQ453-1)))</f>
        <v>4630.0653991666668</v>
      </c>
      <c r="AV453" s="18">
        <f>IF(AR453&gt;0,AT453+AR453,AT453)</f>
        <v>4655.7704599999997</v>
      </c>
      <c r="AW453" s="18">
        <f>IF(AS453&lt;0,AU453+AS453,AU453)</f>
        <v>4629.8231433333331</v>
      </c>
      <c r="AY453">
        <f t="shared" si="182"/>
        <v>-9.6384166667121463E-2</v>
      </c>
      <c r="AZ453">
        <f t="shared" si="183"/>
        <v>-1.4560383333337086</v>
      </c>
      <c r="BB453" s="19">
        <f t="shared" si="178"/>
        <v>1775529300</v>
      </c>
      <c r="BC453" s="19" t="str">
        <f t="shared" si="179"/>
        <v>XAUUSD</v>
      </c>
      <c r="BD453" s="19" t="str">
        <f t="shared" si="180"/>
        <v>M5</v>
      </c>
      <c r="BE453">
        <f>V453</f>
        <v>4645.821023333333</v>
      </c>
      <c r="BF453">
        <f>W453</f>
        <v>4646.6436308333341</v>
      </c>
      <c r="BG453">
        <f>X453</f>
        <v>4643.7705100000003</v>
      </c>
      <c r="BH453">
        <f>Y453</f>
        <v>4640.1067199999998</v>
      </c>
      <c r="BI453">
        <f t="shared" si="184"/>
        <v>4655.7704599999997</v>
      </c>
      <c r="BJ453">
        <f t="shared" si="185"/>
        <v>4629.8231433333331</v>
      </c>
    </row>
    <row r="454" spans="1:62" x14ac:dyDescent="0.55000000000000004">
      <c r="A454">
        <f>ALGLIB_SSA_XAUUSD!J454</f>
        <v>1775529600</v>
      </c>
      <c r="B454" t="str">
        <f>_xlfn.XLOOKUP($A454,ALGLIB_SSA_XAUUSD!$A$2:$A$1001,ALGLIB_SSA_XAUUSD!$B$2:$B$1001,"",0)</f>
        <v/>
      </c>
      <c r="C454" t="str">
        <f>_xlfn.XLOOKUP($A454,ALGLIB_SSA_XAUUSD!$A$2:$A$1001,ALGLIB_SSA_XAUUSD!$C$2:$C$1001,"",0)</f>
        <v/>
      </c>
      <c r="D454" s="1">
        <f>D446+(D458-D446)*8/12</f>
        <v>4649.8033333333333</v>
      </c>
      <c r="E454" s="1">
        <f>E446+(E458-E446)*8/12</f>
        <v>4645.9095066666669</v>
      </c>
      <c r="F454" s="1">
        <f>F446+(F458-F446)*8/12</f>
        <v>4646.621266666667</v>
      </c>
      <c r="G454" s="1">
        <f>G446+(G458-G446)*8/12</f>
        <v>4655.8806133333337</v>
      </c>
      <c r="H454" s="1">
        <f>H446+(H458-H446)*8/12</f>
        <v>4631.2103233333337</v>
      </c>
      <c r="I454" t="str">
        <f>_xlfn.XLOOKUP($A454,ALGLIB_SSA_XAUUSD!$J$2:$J$1001,ALGLIB_SSA_XAUUSD!$K$2:$K$1001,"",0)</f>
        <v>XAUUSD</v>
      </c>
      <c r="J454" t="str">
        <f>_xlfn.XLOOKUP($A454,ALGLIB_SSA_XAUUSD!$J$2:$J$1001,ALGLIB_SSA_XAUUSD!$L$2:$L$1001,"",0)</f>
        <v>M5</v>
      </c>
      <c r="K454">
        <f>_xlfn.XLOOKUP($A454,ALGLIB_SSA_XAUUSD!$J$2:$J$1001,ALGLIB_SSA_XAUUSD!$M$2:$M$1001,"",0)</f>
        <v>4646.32</v>
      </c>
      <c r="L454">
        <f>_xlfn.XLOOKUP($A454,ALGLIB_SSA_XAUUSD!$J$2:$J$1001,ALGLIB_SSA_XAUUSD!$N$2:$N$1001,"",0)</f>
        <v>4646.8734299999996</v>
      </c>
      <c r="M454">
        <f>_xlfn.XLOOKUP($A454,ALGLIB_SSA_XAUUSD!$J$2:$J$1001,ALGLIB_SSA_XAUUSD!$O$2:$O$1001,"",0)</f>
        <v>4643.4900799999996</v>
      </c>
      <c r="N454">
        <f>_xlfn.XLOOKUP($A454,ALGLIB_SSA_XAUUSD!$J$2:$J$1001,ALGLIB_SSA_XAUUSD!$P$2:$P$1001,"",0)</f>
        <v>4648.5947699999997</v>
      </c>
      <c r="O454">
        <f>_xlfn.XLOOKUP($A454,ALGLIB_SSA_XAUUSD!$J$2:$J$1001,ALGLIB_SSA_XAUUSD!$Q$2:$Q$1001,"",0)</f>
        <v>4642.5212199999996</v>
      </c>
      <c r="R454">
        <f t="shared" si="186"/>
        <v>1775529600</v>
      </c>
      <c r="S454" t="str">
        <f t="shared" si="187"/>
        <v>XAUUSD</v>
      </c>
      <c r="T454" t="str">
        <f t="shared" si="187"/>
        <v>M5</v>
      </c>
      <c r="U454">
        <f t="shared" si="187"/>
        <v>4646.32</v>
      </c>
      <c r="V454">
        <f t="shared" si="188"/>
        <v>4645.9095066666669</v>
      </c>
      <c r="W454">
        <f t="shared" si="188"/>
        <v>4646.621266666667</v>
      </c>
      <c r="X454">
        <f t="shared" si="189"/>
        <v>4646.8734299999996</v>
      </c>
      <c r="Y454">
        <f t="shared" si="189"/>
        <v>4643.4900799999996</v>
      </c>
      <c r="Z454">
        <f t="shared" si="190"/>
        <v>4655.8806133333337</v>
      </c>
      <c r="AA454">
        <f t="shared" si="191"/>
        <v>4648.5947699999997</v>
      </c>
      <c r="AB454">
        <f t="shared" si="192"/>
        <v>4631.2103233333337</v>
      </c>
      <c r="AC454">
        <f t="shared" si="193"/>
        <v>4642.5212199999996</v>
      </c>
      <c r="AF454">
        <f t="shared" si="198"/>
        <v>1775529600</v>
      </c>
      <c r="AG454" t="str">
        <f t="shared" si="199"/>
        <v>XAUUSD</v>
      </c>
      <c r="AH454" t="str">
        <f t="shared" si="200"/>
        <v>M5</v>
      </c>
      <c r="AI454" s="19">
        <f t="shared" si="194"/>
        <v>4646.32</v>
      </c>
      <c r="AJ454" s="19">
        <f t="shared" si="195"/>
        <v>4645.9095066666669</v>
      </c>
      <c r="AK454" s="19">
        <f t="shared" si="196"/>
        <v>4646.621266666667</v>
      </c>
      <c r="AL454" s="19">
        <f t="shared" si="201"/>
        <v>-0.71176000000014028</v>
      </c>
      <c r="AM454" s="28" t="str">
        <f t="shared" si="197"/>
        <v>Bearish</v>
      </c>
      <c r="AN454" s="28" t="str">
        <f t="shared" si="202"/>
        <v>Bearish</v>
      </c>
      <c r="AO454">
        <f>IF(Z454&lt;&gt;"",Z454,"")</f>
        <v>4655.8806133333337</v>
      </c>
      <c r="AP454">
        <f>IF(AB454&lt;&gt;"",AB454,"")</f>
        <v>4631.2103233333337</v>
      </c>
      <c r="AQ454">
        <f t="shared" si="181"/>
        <v>9</v>
      </c>
      <c r="AR454" s="16">
        <f>IF(SLOPE($AO$434:$AO$445,$AQ$434:$AQ$445)&gt;0,MIN(3,ABS(SLOPE($AO$434:$AO$445,$AQ$434:$AQ$445))),IF(SLOPE($AO$434:$AO$445,$AQ$434:$AQ$445)&lt;-0.5,-0.5,0))</f>
        <v>0</v>
      </c>
      <c r="AS454" s="16">
        <f>IF(SLOPE($AP$434:$AP$445,$AQ$434:$AQ$445)&lt;0,MAX(-3,-ABS(SLOPE($AP$434:$AP$445,$AQ$434:$AQ$445))),IF(SLOPE($AP$434:$AP$445,$AQ$434:$AQ$445)&gt;0.5,0.5,0))</f>
        <v>-0.24225583333333173</v>
      </c>
      <c r="AT454" s="22">
        <f>($AO$446+(AR454*(AQ454-1)))</f>
        <v>4655.7704599999997</v>
      </c>
      <c r="AU454" s="22">
        <f>($AP$446+(AS454*(AQ454-1)))</f>
        <v>4629.8231433333331</v>
      </c>
      <c r="AV454" s="18">
        <f>IF(AR454&gt;0,AT454+AR454,AT454)</f>
        <v>4655.7704599999997</v>
      </c>
      <c r="AW454" s="18">
        <f>IF(AS454&lt;0,AU454+AS454,AU454)</f>
        <v>4629.5808874999993</v>
      </c>
      <c r="AY454">
        <f t="shared" si="182"/>
        <v>-0.11015333333398303</v>
      </c>
      <c r="AZ454">
        <f t="shared" si="183"/>
        <v>-1.6294358333343553</v>
      </c>
      <c r="BB454" s="19">
        <f t="shared" si="178"/>
        <v>1775529600</v>
      </c>
      <c r="BC454" s="19" t="str">
        <f t="shared" si="179"/>
        <v>XAUUSD</v>
      </c>
      <c r="BD454" s="19" t="str">
        <f t="shared" si="180"/>
        <v>M5</v>
      </c>
      <c r="BE454">
        <f>V454</f>
        <v>4645.9095066666669</v>
      </c>
      <c r="BF454">
        <f>W454</f>
        <v>4646.621266666667</v>
      </c>
      <c r="BG454">
        <f>X454</f>
        <v>4646.8734299999996</v>
      </c>
      <c r="BH454">
        <f>Y454</f>
        <v>4643.4900799999996</v>
      </c>
      <c r="BI454">
        <f t="shared" si="184"/>
        <v>4655.7704599999997</v>
      </c>
      <c r="BJ454">
        <f t="shared" si="185"/>
        <v>4629.5808874999993</v>
      </c>
    </row>
    <row r="455" spans="1:62" x14ac:dyDescent="0.55000000000000004">
      <c r="A455">
        <f>ALGLIB_SSA_XAUUSD!J455</f>
        <v>1775529900</v>
      </c>
      <c r="B455" t="str">
        <f>_xlfn.XLOOKUP($A455,ALGLIB_SSA_XAUUSD!$A$2:$A$1001,ALGLIB_SSA_XAUUSD!$B$2:$B$1001,"",0)</f>
        <v/>
      </c>
      <c r="C455" t="str">
        <f>_xlfn.XLOOKUP($A455,ALGLIB_SSA_XAUUSD!$A$2:$A$1001,ALGLIB_SSA_XAUUSD!$C$2:$C$1001,"",0)</f>
        <v/>
      </c>
      <c r="D455" s="1">
        <f>D446+(D458-D446)*9/12</f>
        <v>4649.7124999999996</v>
      </c>
      <c r="E455" s="1">
        <f>E446+(E458-E446)*9/12</f>
        <v>4645.9979899999998</v>
      </c>
      <c r="F455" s="1">
        <f>F446+(F458-F446)*9/12</f>
        <v>4646.5989024999999</v>
      </c>
      <c r="G455" s="1">
        <f>G446+(G458-G446)*9/12</f>
        <v>4655.8943825000006</v>
      </c>
      <c r="H455" s="1">
        <f>H446+(H458-H446)*9/12</f>
        <v>4631.1414650000006</v>
      </c>
      <c r="I455" t="str">
        <f>_xlfn.XLOOKUP($A455,ALGLIB_SSA_XAUUSD!$J$2:$J$1001,ALGLIB_SSA_XAUUSD!$K$2:$K$1001,"",0)</f>
        <v>XAUUSD</v>
      </c>
      <c r="J455" t="str">
        <f>_xlfn.XLOOKUP($A455,ALGLIB_SSA_XAUUSD!$J$2:$J$1001,ALGLIB_SSA_XAUUSD!$L$2:$L$1001,"",0)</f>
        <v>M5</v>
      </c>
      <c r="K455">
        <f>_xlfn.XLOOKUP($A455,ALGLIB_SSA_XAUUSD!$J$2:$J$1001,ALGLIB_SSA_XAUUSD!$M$2:$M$1001,"",0)</f>
        <v>4651.12</v>
      </c>
      <c r="L455">
        <f>_xlfn.XLOOKUP($A455,ALGLIB_SSA_XAUUSD!$J$2:$J$1001,ALGLIB_SSA_XAUUSD!$N$2:$N$1001,"",0)</f>
        <v>4648.8921899999996</v>
      </c>
      <c r="M455">
        <f>_xlfn.XLOOKUP($A455,ALGLIB_SSA_XAUUSD!$J$2:$J$1001,ALGLIB_SSA_XAUUSD!$O$2:$O$1001,"",0)</f>
        <v>4646.1911300000002</v>
      </c>
      <c r="N455">
        <f>_xlfn.XLOOKUP($A455,ALGLIB_SSA_XAUUSD!$J$2:$J$1001,ALGLIB_SSA_XAUUSD!$P$2:$P$1001,"",0)</f>
        <v>4651.1296499999999</v>
      </c>
      <c r="O455">
        <f>_xlfn.XLOOKUP($A455,ALGLIB_SSA_XAUUSD!$J$2:$J$1001,ALGLIB_SSA_XAUUSD!$Q$2:$Q$1001,"",0)</f>
        <v>4645.0746799999997</v>
      </c>
      <c r="R455">
        <f t="shared" si="186"/>
        <v>1775529900</v>
      </c>
      <c r="S455" t="str">
        <f t="shared" si="187"/>
        <v>XAUUSD</v>
      </c>
      <c r="T455" t="str">
        <f t="shared" si="187"/>
        <v>M5</v>
      </c>
      <c r="U455">
        <f t="shared" si="187"/>
        <v>4651.12</v>
      </c>
      <c r="V455">
        <f t="shared" si="188"/>
        <v>4645.9979899999998</v>
      </c>
      <c r="W455">
        <f t="shared" si="188"/>
        <v>4646.5989024999999</v>
      </c>
      <c r="X455">
        <f t="shared" si="189"/>
        <v>4648.8921899999996</v>
      </c>
      <c r="Y455">
        <f t="shared" si="189"/>
        <v>4646.1911300000002</v>
      </c>
      <c r="Z455">
        <f t="shared" si="190"/>
        <v>4655.8943825000006</v>
      </c>
      <c r="AA455">
        <f t="shared" si="191"/>
        <v>4651.1296499999999</v>
      </c>
      <c r="AB455">
        <f t="shared" si="192"/>
        <v>4631.1414650000006</v>
      </c>
      <c r="AC455">
        <f t="shared" si="193"/>
        <v>4645.0746799999997</v>
      </c>
      <c r="AF455">
        <f t="shared" si="198"/>
        <v>1775529900</v>
      </c>
      <c r="AG455" t="str">
        <f t="shared" si="199"/>
        <v>XAUUSD</v>
      </c>
      <c r="AH455" t="str">
        <f t="shared" si="200"/>
        <v>M5</v>
      </c>
      <c r="AI455" s="19">
        <f t="shared" si="194"/>
        <v>4651.12</v>
      </c>
      <c r="AJ455" s="19">
        <f t="shared" si="195"/>
        <v>4645.9979899999998</v>
      </c>
      <c r="AK455" s="19">
        <f t="shared" si="196"/>
        <v>4646.5989024999999</v>
      </c>
      <c r="AL455" s="19">
        <f t="shared" si="201"/>
        <v>-0.60091250000004948</v>
      </c>
      <c r="AM455" s="28" t="str">
        <f t="shared" si="197"/>
        <v>Bearish</v>
      </c>
      <c r="AN455" s="28" t="str">
        <f t="shared" si="202"/>
        <v>Bearish</v>
      </c>
      <c r="AO455">
        <f>IF(Z455&lt;&gt;"",Z455,"")</f>
        <v>4655.8943825000006</v>
      </c>
      <c r="AP455">
        <f>IF(AB455&lt;&gt;"",AB455,"")</f>
        <v>4631.1414650000006</v>
      </c>
      <c r="AQ455">
        <f t="shared" si="181"/>
        <v>10</v>
      </c>
      <c r="AR455" s="16">
        <f>IF(SLOPE($AO$434:$AO$445,$AQ$434:$AQ$445)&gt;0,MIN(3,ABS(SLOPE($AO$434:$AO$445,$AQ$434:$AQ$445))),IF(SLOPE($AO$434:$AO$445,$AQ$434:$AQ$445)&lt;-0.5,-0.5,0))</f>
        <v>0</v>
      </c>
      <c r="AS455" s="16">
        <f>IF(SLOPE($AP$434:$AP$445,$AQ$434:$AQ$445)&lt;0,MAX(-3,-ABS(SLOPE($AP$434:$AP$445,$AQ$434:$AQ$445))),IF(SLOPE($AP$434:$AP$445,$AQ$434:$AQ$445)&gt;0.5,0.5,0))</f>
        <v>-0.24225583333333173</v>
      </c>
      <c r="AT455" s="22">
        <f>($AO$446+(AR455*(AQ455-1)))</f>
        <v>4655.7704599999997</v>
      </c>
      <c r="AU455" s="22">
        <f>($AP$446+(AS455*(AQ455-1)))</f>
        <v>4629.5808875000002</v>
      </c>
      <c r="AV455" s="18">
        <f>IF(AR455&gt;0,AT455+AR455,AT455)</f>
        <v>4655.7704599999997</v>
      </c>
      <c r="AW455" s="18">
        <f>IF(AS455&lt;0,AU455+AS455,AU455)</f>
        <v>4629.3386316666665</v>
      </c>
      <c r="AY455">
        <f t="shared" si="182"/>
        <v>-0.12392250000084459</v>
      </c>
      <c r="AZ455">
        <f t="shared" si="183"/>
        <v>-1.8028333333340925</v>
      </c>
      <c r="BB455" s="19">
        <f t="shared" si="178"/>
        <v>1775529900</v>
      </c>
      <c r="BC455" s="19" t="str">
        <f t="shared" si="179"/>
        <v>XAUUSD</v>
      </c>
      <c r="BD455" s="19" t="str">
        <f t="shared" si="180"/>
        <v>M5</v>
      </c>
      <c r="BE455">
        <f>V455</f>
        <v>4645.9979899999998</v>
      </c>
      <c r="BF455">
        <f>W455</f>
        <v>4646.5989024999999</v>
      </c>
      <c r="BG455">
        <f>X455</f>
        <v>4648.8921899999996</v>
      </c>
      <c r="BH455">
        <f>Y455</f>
        <v>4646.1911300000002</v>
      </c>
      <c r="BI455">
        <f t="shared" si="184"/>
        <v>4655.7704599999997</v>
      </c>
      <c r="BJ455">
        <f t="shared" si="185"/>
        <v>4629.3386316666665</v>
      </c>
    </row>
    <row r="456" spans="1:62" x14ac:dyDescent="0.55000000000000004">
      <c r="A456">
        <f>ALGLIB_SSA_XAUUSD!J456</f>
        <v>1775530200</v>
      </c>
      <c r="B456" t="str">
        <f>_xlfn.XLOOKUP($A456,ALGLIB_SSA_XAUUSD!$A$2:$A$1001,ALGLIB_SSA_XAUUSD!$B$2:$B$1001,"",0)</f>
        <v/>
      </c>
      <c r="C456" t="str">
        <f>_xlfn.XLOOKUP($A456,ALGLIB_SSA_XAUUSD!$A$2:$A$1001,ALGLIB_SSA_XAUUSD!$C$2:$C$1001,"",0)</f>
        <v/>
      </c>
      <c r="D456" s="1">
        <f>D446+(D458-D446)*10/12</f>
        <v>4649.621666666666</v>
      </c>
      <c r="E456" s="1">
        <f>E446+(E458-E446)*10/12</f>
        <v>4646.0864733333328</v>
      </c>
      <c r="F456" s="1">
        <f>F446+(F458-F446)*10/12</f>
        <v>4646.5765383333337</v>
      </c>
      <c r="G456" s="1">
        <f>G446+(G458-G446)*10/12</f>
        <v>4655.9081516666665</v>
      </c>
      <c r="H456" s="1">
        <f>H446+(H458-H446)*10/12</f>
        <v>4631.0726066666666</v>
      </c>
      <c r="I456" t="str">
        <f>_xlfn.XLOOKUP($A456,ALGLIB_SSA_XAUUSD!$J$2:$J$1001,ALGLIB_SSA_XAUUSD!$K$2:$K$1001,"",0)</f>
        <v>XAUUSD</v>
      </c>
      <c r="J456" t="str">
        <f>_xlfn.XLOOKUP($A456,ALGLIB_SSA_XAUUSD!$J$2:$J$1001,ALGLIB_SSA_XAUUSD!$L$2:$L$1001,"",0)</f>
        <v>M5</v>
      </c>
      <c r="K456">
        <f>_xlfn.XLOOKUP($A456,ALGLIB_SSA_XAUUSD!$J$2:$J$1001,ALGLIB_SSA_XAUUSD!$M$2:$M$1001,"",0)</f>
        <v>4650.62</v>
      </c>
      <c r="L456">
        <f>_xlfn.XLOOKUP($A456,ALGLIB_SSA_XAUUSD!$J$2:$J$1001,ALGLIB_SSA_XAUUSD!$N$2:$N$1001,"",0)</f>
        <v>4649.6400899999999</v>
      </c>
      <c r="M456">
        <f>_xlfn.XLOOKUP($A456,ALGLIB_SSA_XAUUSD!$J$2:$J$1001,ALGLIB_SSA_XAUUSD!$O$2:$O$1001,"",0)</f>
        <v>4647.91561</v>
      </c>
      <c r="N456">
        <f>_xlfn.XLOOKUP($A456,ALGLIB_SSA_XAUUSD!$J$2:$J$1001,ALGLIB_SSA_XAUUSD!$P$2:$P$1001,"",0)</f>
        <v>4652.3278099999998</v>
      </c>
      <c r="O456">
        <f>_xlfn.XLOOKUP($A456,ALGLIB_SSA_XAUUSD!$J$2:$J$1001,ALGLIB_SSA_XAUUSD!$Q$2:$Q$1001,"",0)</f>
        <v>4646.3930099999998</v>
      </c>
      <c r="R456">
        <f t="shared" si="186"/>
        <v>1775530200</v>
      </c>
      <c r="S456" t="str">
        <f t="shared" si="187"/>
        <v>XAUUSD</v>
      </c>
      <c r="T456" t="str">
        <f t="shared" si="187"/>
        <v>M5</v>
      </c>
      <c r="U456">
        <f t="shared" si="187"/>
        <v>4650.62</v>
      </c>
      <c r="V456">
        <f t="shared" si="188"/>
        <v>4646.0864733333328</v>
      </c>
      <c r="W456">
        <f t="shared" si="188"/>
        <v>4646.5765383333337</v>
      </c>
      <c r="X456">
        <f t="shared" si="189"/>
        <v>4649.6400899999999</v>
      </c>
      <c r="Y456">
        <f t="shared" si="189"/>
        <v>4647.91561</v>
      </c>
      <c r="Z456">
        <f t="shared" si="190"/>
        <v>4655.9081516666665</v>
      </c>
      <c r="AA456">
        <f t="shared" si="191"/>
        <v>4652.3278099999998</v>
      </c>
      <c r="AB456">
        <f t="shared" si="192"/>
        <v>4631.0726066666666</v>
      </c>
      <c r="AC456">
        <f t="shared" si="193"/>
        <v>4646.3930099999998</v>
      </c>
      <c r="AF456">
        <f t="shared" si="198"/>
        <v>1775530200</v>
      </c>
      <c r="AG456" t="str">
        <f t="shared" si="199"/>
        <v>XAUUSD</v>
      </c>
      <c r="AH456" t="str">
        <f t="shared" si="200"/>
        <v>M5</v>
      </c>
      <c r="AI456" s="19">
        <f t="shared" si="194"/>
        <v>4650.62</v>
      </c>
      <c r="AJ456" s="19">
        <f t="shared" si="195"/>
        <v>4646.0864733333328</v>
      </c>
      <c r="AK456" s="19">
        <f t="shared" si="196"/>
        <v>4646.5765383333337</v>
      </c>
      <c r="AL456" s="19">
        <f t="shared" si="201"/>
        <v>-0.49006500000086817</v>
      </c>
      <c r="AM456" s="28" t="str">
        <f t="shared" si="197"/>
        <v>Bearish</v>
      </c>
      <c r="AN456" s="28" t="str">
        <f t="shared" si="202"/>
        <v>Bearish</v>
      </c>
      <c r="AO456">
        <f>IF(Z456&lt;&gt;"",Z456,"")</f>
        <v>4655.9081516666665</v>
      </c>
      <c r="AP456">
        <f>IF(AB456&lt;&gt;"",AB456,"")</f>
        <v>4631.0726066666666</v>
      </c>
      <c r="AQ456">
        <f t="shared" si="181"/>
        <v>11</v>
      </c>
      <c r="AR456" s="16">
        <f>IF(SLOPE($AO$434:$AO$445,$AQ$434:$AQ$445)&gt;0,MIN(3,ABS(SLOPE($AO$434:$AO$445,$AQ$434:$AQ$445))),IF(SLOPE($AO$434:$AO$445,$AQ$434:$AQ$445)&lt;-0.5,-0.5,0))</f>
        <v>0</v>
      </c>
      <c r="AS456" s="16">
        <f>IF(SLOPE($AP$434:$AP$445,$AQ$434:$AQ$445)&lt;0,MAX(-3,-ABS(SLOPE($AP$434:$AP$445,$AQ$434:$AQ$445))),IF(SLOPE($AP$434:$AP$445,$AQ$434:$AQ$445)&gt;0.5,0.5,0))</f>
        <v>-0.24225583333333173</v>
      </c>
      <c r="AT456" s="22">
        <f>($AO$446+(AR456*(AQ456-1)))</f>
        <v>4655.7704599999997</v>
      </c>
      <c r="AU456" s="22">
        <f>($AP$446+(AS456*(AQ456-1)))</f>
        <v>4629.3386316666665</v>
      </c>
      <c r="AV456" s="18">
        <f>IF(AR456&gt;0,AT456+AR456,AT456)</f>
        <v>4655.7704599999997</v>
      </c>
      <c r="AW456" s="18">
        <f>IF(AS456&lt;0,AU456+AS456,AU456)</f>
        <v>4629.0963758333328</v>
      </c>
      <c r="AY456">
        <f t="shared" si="182"/>
        <v>-0.13769166666679666</v>
      </c>
      <c r="AZ456">
        <f t="shared" si="183"/>
        <v>-1.9762308333338297</v>
      </c>
      <c r="BB456" s="19">
        <f t="shared" si="178"/>
        <v>1775530200</v>
      </c>
      <c r="BC456" s="19" t="str">
        <f t="shared" si="179"/>
        <v>XAUUSD</v>
      </c>
      <c r="BD456" s="19" t="str">
        <f t="shared" si="180"/>
        <v>M5</v>
      </c>
      <c r="BE456">
        <f>V456</f>
        <v>4646.0864733333328</v>
      </c>
      <c r="BF456">
        <f>W456</f>
        <v>4646.5765383333337</v>
      </c>
      <c r="BG456">
        <f>X456</f>
        <v>4649.6400899999999</v>
      </c>
      <c r="BH456">
        <f>Y456</f>
        <v>4647.91561</v>
      </c>
      <c r="BI456">
        <f t="shared" si="184"/>
        <v>4655.7704599999997</v>
      </c>
      <c r="BJ456">
        <f t="shared" si="185"/>
        <v>4629.0963758333328</v>
      </c>
    </row>
    <row r="457" spans="1:62" x14ac:dyDescent="0.55000000000000004">
      <c r="A457">
        <f>ALGLIB_SSA_XAUUSD!J457</f>
        <v>1775530500</v>
      </c>
      <c r="B457" t="str">
        <f>_xlfn.XLOOKUP($A457,ALGLIB_SSA_XAUUSD!$A$2:$A$1001,ALGLIB_SSA_XAUUSD!$B$2:$B$1001,"",0)</f>
        <v/>
      </c>
      <c r="C457" t="str">
        <f>_xlfn.XLOOKUP($A457,ALGLIB_SSA_XAUUSD!$A$2:$A$1001,ALGLIB_SSA_XAUUSD!$C$2:$C$1001,"",0)</f>
        <v/>
      </c>
      <c r="D457" s="1">
        <f>D446+(D458-D446)*11/12</f>
        <v>4649.5308333333332</v>
      </c>
      <c r="E457" s="1">
        <f>E446+(E458-E446)*11/12</f>
        <v>4646.1749566666667</v>
      </c>
      <c r="F457" s="1">
        <f>F446+(F458-F446)*11/12</f>
        <v>4646.5541741666675</v>
      </c>
      <c r="G457" s="1">
        <f>G446+(G458-G446)*11/12</f>
        <v>4655.9219208333334</v>
      </c>
      <c r="H457" s="1">
        <f>H446+(H458-H446)*11/12</f>
        <v>4631.0037483333335</v>
      </c>
      <c r="I457" t="str">
        <f>_xlfn.XLOOKUP($A457,ALGLIB_SSA_XAUUSD!$J$2:$J$1001,ALGLIB_SSA_XAUUSD!$K$2:$K$1001,"",0)</f>
        <v>XAUUSD</v>
      </c>
      <c r="J457" t="str">
        <f>_xlfn.XLOOKUP($A457,ALGLIB_SSA_XAUUSD!$J$2:$J$1001,ALGLIB_SSA_XAUUSD!$L$2:$L$1001,"",0)</f>
        <v>M5</v>
      </c>
      <c r="K457">
        <f>_xlfn.XLOOKUP($A457,ALGLIB_SSA_XAUUSD!$J$2:$J$1001,ALGLIB_SSA_XAUUSD!$M$2:$M$1001,"",0)</f>
        <v>4650.53</v>
      </c>
      <c r="L457">
        <f>_xlfn.XLOOKUP($A457,ALGLIB_SSA_XAUUSD!$J$2:$J$1001,ALGLIB_SSA_XAUUSD!$N$2:$N$1001,"",0)</f>
        <v>4649.2686400000002</v>
      </c>
      <c r="M457">
        <f>_xlfn.XLOOKUP($A457,ALGLIB_SSA_XAUUSD!$J$2:$J$1001,ALGLIB_SSA_XAUUSD!$O$2:$O$1001,"",0)</f>
        <v>4648.59213</v>
      </c>
      <c r="N457">
        <f>_xlfn.XLOOKUP($A457,ALGLIB_SSA_XAUUSD!$J$2:$J$1001,ALGLIB_SSA_XAUUSD!$P$2:$P$1001,"",0)</f>
        <v>4652.2803599999997</v>
      </c>
      <c r="O457">
        <f>_xlfn.XLOOKUP($A457,ALGLIB_SSA_XAUUSD!$J$2:$J$1001,ALGLIB_SSA_XAUUSD!$Q$2:$Q$1001,"",0)</f>
        <v>4646.4634299999998</v>
      </c>
      <c r="R457">
        <f t="shared" si="186"/>
        <v>1775530500</v>
      </c>
      <c r="S457" t="str">
        <f t="shared" si="187"/>
        <v>XAUUSD</v>
      </c>
      <c r="T457" t="str">
        <f t="shared" si="187"/>
        <v>M5</v>
      </c>
      <c r="U457">
        <f t="shared" si="187"/>
        <v>4650.53</v>
      </c>
      <c r="V457">
        <f t="shared" si="188"/>
        <v>4646.1749566666667</v>
      </c>
      <c r="W457">
        <f t="shared" si="188"/>
        <v>4646.5541741666675</v>
      </c>
      <c r="X457">
        <f t="shared" si="189"/>
        <v>4649.2686400000002</v>
      </c>
      <c r="Y457">
        <f t="shared" si="189"/>
        <v>4648.59213</v>
      </c>
      <c r="Z457">
        <f t="shared" si="190"/>
        <v>4655.9219208333334</v>
      </c>
      <c r="AA457">
        <f t="shared" si="191"/>
        <v>4652.2803599999997</v>
      </c>
      <c r="AB457">
        <f t="shared" si="192"/>
        <v>4631.0037483333335</v>
      </c>
      <c r="AC457">
        <f t="shared" si="193"/>
        <v>4646.4634299999998</v>
      </c>
      <c r="AF457">
        <f t="shared" si="198"/>
        <v>1775530500</v>
      </c>
      <c r="AG457" t="str">
        <f t="shared" si="199"/>
        <v>XAUUSD</v>
      </c>
      <c r="AH457" t="str">
        <f t="shared" si="200"/>
        <v>M5</v>
      </c>
      <c r="AI457" s="19">
        <f t="shared" si="194"/>
        <v>4650.53</v>
      </c>
      <c r="AJ457" s="19">
        <f t="shared" si="195"/>
        <v>4646.1749566666667</v>
      </c>
      <c r="AK457" s="19">
        <f t="shared" si="196"/>
        <v>4646.5541741666675</v>
      </c>
      <c r="AL457" s="19">
        <f t="shared" si="201"/>
        <v>-0.37921750000077736</v>
      </c>
      <c r="AM457" s="28" t="str">
        <f t="shared" si="197"/>
        <v>Bearish</v>
      </c>
      <c r="AN457" s="28" t="str">
        <f t="shared" si="202"/>
        <v>Bearish</v>
      </c>
      <c r="AO457">
        <f>IF(Z457&lt;&gt;"",Z457,"")</f>
        <v>4655.9219208333334</v>
      </c>
      <c r="AP457">
        <f>IF(AB457&lt;&gt;"",AB457,"")</f>
        <v>4631.0037483333335</v>
      </c>
      <c r="AQ457">
        <f t="shared" si="181"/>
        <v>12</v>
      </c>
      <c r="AR457" s="16">
        <f>IF(SLOPE($AO$434:$AO$445,$AQ$434:$AQ$445)&gt;0,MIN(3,ABS(SLOPE($AO$434:$AO$445,$AQ$434:$AQ$445))),IF(SLOPE($AO$434:$AO$445,$AQ$434:$AQ$445)&lt;-0.5,-0.5,0))</f>
        <v>0</v>
      </c>
      <c r="AS457" s="16">
        <f>IF(SLOPE($AP$434:$AP$445,$AQ$434:$AQ$445)&lt;0,MAX(-3,-ABS(SLOPE($AP$434:$AP$445,$AQ$434:$AQ$445))),IF(SLOPE($AP$434:$AP$445,$AQ$434:$AQ$445)&gt;0.5,0.5,0))</f>
        <v>-0.24225583333333173</v>
      </c>
      <c r="AT457" s="22">
        <f>($AO$446+(AR457*(AQ457-1)))</f>
        <v>4655.7704599999997</v>
      </c>
      <c r="AU457" s="22">
        <f>($AP$446+(AS457*(AQ457-1)))</f>
        <v>4629.0963758333337</v>
      </c>
      <c r="AV457" s="18">
        <f>IF(AR457&gt;0,AT457+AR457,AT457)</f>
        <v>4655.7704599999997</v>
      </c>
      <c r="AW457" s="18">
        <f>IF(AS457&lt;0,AU457+AS457,AU457)</f>
        <v>4628.85412</v>
      </c>
      <c r="AY457">
        <f t="shared" si="182"/>
        <v>-0.15146083333365823</v>
      </c>
      <c r="AZ457">
        <f t="shared" si="183"/>
        <v>-2.1496283333335668</v>
      </c>
      <c r="BB457" s="19">
        <f t="shared" si="178"/>
        <v>1775530500</v>
      </c>
      <c r="BC457" s="19" t="str">
        <f t="shared" si="179"/>
        <v>XAUUSD</v>
      </c>
      <c r="BD457" s="19" t="str">
        <f t="shared" si="180"/>
        <v>M5</v>
      </c>
      <c r="BE457">
        <f>V457</f>
        <v>4646.1749566666667</v>
      </c>
      <c r="BF457">
        <f>W457</f>
        <v>4646.5541741666675</v>
      </c>
      <c r="BG457">
        <f>X457</f>
        <v>4649.2686400000002</v>
      </c>
      <c r="BH457">
        <f>Y457</f>
        <v>4648.59213</v>
      </c>
      <c r="BI457">
        <f t="shared" si="184"/>
        <v>4655.7704599999997</v>
      </c>
      <c r="BJ457">
        <f t="shared" si="185"/>
        <v>4628.85412</v>
      </c>
    </row>
    <row r="458" spans="1:62" x14ac:dyDescent="0.55000000000000004">
      <c r="A458">
        <f>ALGLIB_SSA_XAUUSD!J458</f>
        <v>1775530800</v>
      </c>
      <c r="B458" t="str">
        <f>_xlfn.XLOOKUP($A458,ALGLIB_SSA_XAUUSD!$A$2:$A$1001,ALGLIB_SSA_XAUUSD!$B$2:$B$1001,"",0)</f>
        <v>XAUUSD</v>
      </c>
      <c r="C458" t="str">
        <f>_xlfn.XLOOKUP($A458,ALGLIB_SSA_XAUUSD!$A$2:$A$1001,ALGLIB_SSA_XAUUSD!$C$2:$C$1001,"",0)</f>
        <v>H1</v>
      </c>
      <c r="D458" s="2">
        <f>_xlfn.XLOOKUP($A458,ALGLIB_SSA_XAUUSD!$A$2:$A$1001,ALGLIB_SSA_XAUUSD!$D$2:$D$1001,"",0)</f>
        <v>4649.4399999999996</v>
      </c>
      <c r="E458" s="2">
        <f>_xlfn.XLOOKUP($A458,ALGLIB_SSA_XAUUSD!$A$2:$A$1001,ALGLIB_SSA_XAUUSD!$E$2:$E$1001,"",0)</f>
        <v>4646.2634399999997</v>
      </c>
      <c r="F458" s="2">
        <f>_xlfn.XLOOKUP($A458,ALGLIB_SSA_XAUUSD!$A$2:$A$1001,ALGLIB_SSA_XAUUSD!$F$2:$F$1001,"",0)</f>
        <v>4646.5318100000004</v>
      </c>
      <c r="G458" s="2">
        <f>_xlfn.XLOOKUP($A458,ALGLIB_SSA_XAUUSD!$A$2:$A$1001,ALGLIB_SSA_XAUUSD!$G$2:$G$1001,"",0)</f>
        <v>4655.9356900000002</v>
      </c>
      <c r="H458" s="2">
        <f>_xlfn.XLOOKUP($A458,ALGLIB_SSA_XAUUSD!$A$2:$A$1001,ALGLIB_SSA_XAUUSD!$H$2:$H$1001,"",0)</f>
        <v>4630.9348900000005</v>
      </c>
      <c r="I458" t="str">
        <f>_xlfn.XLOOKUP($A458,ALGLIB_SSA_XAUUSD!$J$2:$J$1001,ALGLIB_SSA_XAUUSD!$K$2:$K$1001,"",0)</f>
        <v>XAUUSD</v>
      </c>
      <c r="J458" t="str">
        <f>_xlfn.XLOOKUP($A458,ALGLIB_SSA_XAUUSD!$J$2:$J$1001,ALGLIB_SSA_XAUUSD!$L$2:$L$1001,"",0)</f>
        <v>M5</v>
      </c>
      <c r="K458">
        <f>_xlfn.XLOOKUP($A458,ALGLIB_SSA_XAUUSD!$J$2:$J$1001,ALGLIB_SSA_XAUUSD!$M$2:$M$1001,"",0)</f>
        <v>4648.2299999999996</v>
      </c>
      <c r="L458">
        <f>_xlfn.XLOOKUP($A458,ALGLIB_SSA_XAUUSD!$J$2:$J$1001,ALGLIB_SSA_XAUUSD!$N$2:$N$1001,"",0)</f>
        <v>4648.0839299999998</v>
      </c>
      <c r="M458">
        <f>_xlfn.XLOOKUP($A458,ALGLIB_SSA_XAUUSD!$J$2:$J$1001,ALGLIB_SSA_XAUUSD!$O$2:$O$1001,"",0)</f>
        <v>4648.3380299999999</v>
      </c>
      <c r="N458">
        <f>_xlfn.XLOOKUP($A458,ALGLIB_SSA_XAUUSD!$J$2:$J$1001,ALGLIB_SSA_XAUUSD!$P$2:$P$1001,"",0)</f>
        <v>4651.32557</v>
      </c>
      <c r="O458">
        <f>_xlfn.XLOOKUP($A458,ALGLIB_SSA_XAUUSD!$J$2:$J$1001,ALGLIB_SSA_XAUUSD!$Q$2:$Q$1001,"",0)</f>
        <v>4645.5983900000001</v>
      </c>
      <c r="R458">
        <f t="shared" si="186"/>
        <v>1775530800</v>
      </c>
      <c r="S458" t="str">
        <f t="shared" si="187"/>
        <v>XAUUSD</v>
      </c>
      <c r="T458" t="str">
        <f t="shared" si="187"/>
        <v>M5</v>
      </c>
      <c r="U458">
        <f t="shared" si="187"/>
        <v>4648.2299999999996</v>
      </c>
      <c r="V458">
        <f t="shared" si="188"/>
        <v>4646.2634399999997</v>
      </c>
      <c r="W458">
        <f t="shared" si="188"/>
        <v>4646.5318100000004</v>
      </c>
      <c r="X458">
        <f t="shared" si="189"/>
        <v>4648.0839299999998</v>
      </c>
      <c r="Y458">
        <f t="shared" si="189"/>
        <v>4648.3380299999999</v>
      </c>
      <c r="Z458">
        <f t="shared" si="190"/>
        <v>4655.9356900000002</v>
      </c>
      <c r="AA458">
        <f t="shared" si="191"/>
        <v>4651.32557</v>
      </c>
      <c r="AB458">
        <f t="shared" si="192"/>
        <v>4630.9348900000005</v>
      </c>
      <c r="AC458">
        <f t="shared" si="193"/>
        <v>4645.5983900000001</v>
      </c>
      <c r="AF458">
        <f t="shared" si="198"/>
        <v>1775530800</v>
      </c>
      <c r="AG458" t="str">
        <f t="shared" si="199"/>
        <v>XAUUSD</v>
      </c>
      <c r="AH458" t="str">
        <f t="shared" si="200"/>
        <v>M5</v>
      </c>
      <c r="AI458" s="19">
        <f t="shared" si="194"/>
        <v>4648.2299999999996</v>
      </c>
      <c r="AJ458" s="19">
        <f t="shared" si="195"/>
        <v>4646.2634399999997</v>
      </c>
      <c r="AK458" s="19">
        <f t="shared" si="196"/>
        <v>4646.5318100000004</v>
      </c>
      <c r="AL458" s="19">
        <f t="shared" si="201"/>
        <v>-0.26837000000068656</v>
      </c>
      <c r="AM458" s="28" t="str">
        <f t="shared" si="197"/>
        <v>Bearish</v>
      </c>
      <c r="AN458" s="28" t="str">
        <f t="shared" si="202"/>
        <v>Bearish</v>
      </c>
      <c r="AO458">
        <f>IF(Z458&lt;&gt;"",Z458,"")</f>
        <v>4655.9356900000002</v>
      </c>
      <c r="AP458">
        <f>IF(AB458&lt;&gt;"",AB458,"")</f>
        <v>4630.9348900000005</v>
      </c>
      <c r="AQ458">
        <f t="shared" si="181"/>
        <v>1</v>
      </c>
      <c r="AR458" s="17">
        <f>IF(SLOPE($AO$446:$AO$457,$AQ$446:$AQ$457)&gt;0,MIN(3,ABS(SLOPE($AO$446:$AO$457,$AQ$446:$AQ$457))),IF(SLOPE($AO$446:$AO$457,$AQ$446:$AQ$457)&lt;-0.5,-0.5,0))</f>
        <v>1.3769166666712103E-2</v>
      </c>
      <c r="AS458" s="17">
        <f>IF(SLOPE($AP$446:$AP$457,$AQ$446:$AQ$457)&lt;0,MAX(-3,-ABS(SLOPE($AP$446:$AP$457,$AQ$446:$AQ$457))),IF(SLOPE($AP$446:$AP$457,$AQ$446:$AQ$457)&gt;0.5,0.5,0))</f>
        <v>-6.8858333333321059E-2</v>
      </c>
      <c r="AT458" s="10">
        <f>($AO$458+(AR458*(AQ458-1)))</f>
        <v>4655.9356900000002</v>
      </c>
      <c r="AU458" s="10">
        <f>($AP$458+(AS458*(AQ458-1)))</f>
        <v>4630.9348900000005</v>
      </c>
      <c r="AV458" s="18">
        <f>IF(AR458&gt;0,AT458+AR458,AT458)</f>
        <v>4655.9494591666671</v>
      </c>
      <c r="AW458" s="18">
        <f>IF(AS458&lt;0,AU458+AS458,AU458)</f>
        <v>4630.8660316666674</v>
      </c>
      <c r="AY458">
        <f t="shared" si="182"/>
        <v>1.3769166666861565E-2</v>
      </c>
      <c r="AZ458">
        <f t="shared" si="183"/>
        <v>-6.8858333333082555E-2</v>
      </c>
      <c r="BB458" s="19">
        <f t="shared" si="178"/>
        <v>1775530800</v>
      </c>
      <c r="BC458" s="19" t="str">
        <f t="shared" si="179"/>
        <v>XAUUSD</v>
      </c>
      <c r="BD458" s="19" t="str">
        <f t="shared" si="180"/>
        <v>M5</v>
      </c>
      <c r="BE458">
        <f>V458</f>
        <v>4646.2634399999997</v>
      </c>
      <c r="BF458">
        <f>W458</f>
        <v>4646.5318100000004</v>
      </c>
      <c r="BG458">
        <f>X458</f>
        <v>4648.0839299999998</v>
      </c>
      <c r="BH458">
        <f>Y458</f>
        <v>4648.3380299999999</v>
      </c>
      <c r="BI458">
        <f t="shared" si="184"/>
        <v>4655.9494591666671</v>
      </c>
      <c r="BJ458">
        <f t="shared" si="185"/>
        <v>4630.8660316666674</v>
      </c>
    </row>
    <row r="459" spans="1:62" x14ac:dyDescent="0.55000000000000004">
      <c r="A459">
        <f>ALGLIB_SSA_XAUUSD!J459</f>
        <v>1775531100</v>
      </c>
      <c r="B459" t="str">
        <f>_xlfn.XLOOKUP($A459,ALGLIB_SSA_XAUUSD!$A$2:$A$1001,ALGLIB_SSA_XAUUSD!$B$2:$B$1001,"",0)</f>
        <v/>
      </c>
      <c r="C459" t="str">
        <f>_xlfn.XLOOKUP($A459,ALGLIB_SSA_XAUUSD!$A$2:$A$1001,ALGLIB_SSA_XAUUSD!$C$2:$C$1001,"",0)</f>
        <v/>
      </c>
      <c r="D459" s="1">
        <f>D458+(D470-D458)*1/12</f>
        <v>4650.2658333333329</v>
      </c>
      <c r="E459" s="1">
        <f>E458+(E470-E458)*1/12</f>
        <v>4646.4994383333333</v>
      </c>
      <c r="F459" s="1">
        <f>F458+(F470-F458)*1/12</f>
        <v>4646.6386266666668</v>
      </c>
      <c r="G459" s="1">
        <f>G458+(G470-G458)*1/12</f>
        <v>4656.1187850000006</v>
      </c>
      <c r="H459" s="1">
        <f>H458+(H470-H458)*1/12</f>
        <v>4631.0130400000007</v>
      </c>
      <c r="I459" t="str">
        <f>_xlfn.XLOOKUP($A459,ALGLIB_SSA_XAUUSD!$J$2:$J$1001,ALGLIB_SSA_XAUUSD!$K$2:$K$1001,"",0)</f>
        <v>XAUUSD</v>
      </c>
      <c r="J459" t="str">
        <f>_xlfn.XLOOKUP($A459,ALGLIB_SSA_XAUUSD!$J$2:$J$1001,ALGLIB_SSA_XAUUSD!$L$2:$L$1001,"",0)</f>
        <v>M5</v>
      </c>
      <c r="K459">
        <f>_xlfn.XLOOKUP($A459,ALGLIB_SSA_XAUUSD!$J$2:$J$1001,ALGLIB_SSA_XAUUSD!$M$2:$M$1001,"",0)</f>
        <v>4646.3599999999997</v>
      </c>
      <c r="L459">
        <f>_xlfn.XLOOKUP($A459,ALGLIB_SSA_XAUUSD!$J$2:$J$1001,ALGLIB_SSA_XAUUSD!$N$2:$N$1001,"",0)</f>
        <v>4646.51566</v>
      </c>
      <c r="M459">
        <f>_xlfn.XLOOKUP($A459,ALGLIB_SSA_XAUUSD!$J$2:$J$1001,ALGLIB_SSA_XAUUSD!$O$2:$O$1001,"",0)</f>
        <v>4647.4268400000001</v>
      </c>
      <c r="N459">
        <f>_xlfn.XLOOKUP($A459,ALGLIB_SSA_XAUUSD!$J$2:$J$1001,ALGLIB_SSA_XAUUSD!$P$2:$P$1001,"",0)</f>
        <v>4649.7790100000002</v>
      </c>
      <c r="O459">
        <f>_xlfn.XLOOKUP($A459,ALGLIB_SSA_XAUUSD!$J$2:$J$1001,ALGLIB_SSA_XAUUSD!$Q$2:$Q$1001,"",0)</f>
        <v>4644.1517199999998</v>
      </c>
      <c r="R459">
        <f t="shared" si="186"/>
        <v>1775531100</v>
      </c>
      <c r="S459" t="str">
        <f t="shared" si="187"/>
        <v>XAUUSD</v>
      </c>
      <c r="T459" t="str">
        <f t="shared" si="187"/>
        <v>M5</v>
      </c>
      <c r="U459">
        <f t="shared" si="187"/>
        <v>4646.3599999999997</v>
      </c>
      <c r="V459">
        <f t="shared" si="188"/>
        <v>4646.4994383333333</v>
      </c>
      <c r="W459">
        <f t="shared" si="188"/>
        <v>4646.6386266666668</v>
      </c>
      <c r="X459">
        <f t="shared" si="189"/>
        <v>4646.51566</v>
      </c>
      <c r="Y459">
        <f t="shared" si="189"/>
        <v>4647.4268400000001</v>
      </c>
      <c r="Z459">
        <f t="shared" si="190"/>
        <v>4656.1187850000006</v>
      </c>
      <c r="AA459">
        <f t="shared" si="191"/>
        <v>4649.7790100000002</v>
      </c>
      <c r="AB459">
        <f t="shared" si="192"/>
        <v>4631.0130400000007</v>
      </c>
      <c r="AC459">
        <f t="shared" si="193"/>
        <v>4644.1517199999998</v>
      </c>
      <c r="AF459">
        <f t="shared" si="198"/>
        <v>1775531100</v>
      </c>
      <c r="AG459" t="str">
        <f t="shared" si="199"/>
        <v>XAUUSD</v>
      </c>
      <c r="AH459" t="str">
        <f t="shared" si="200"/>
        <v>M5</v>
      </c>
      <c r="AI459" s="19">
        <f t="shared" si="194"/>
        <v>4646.3599999999997</v>
      </c>
      <c r="AJ459" s="19">
        <f t="shared" si="195"/>
        <v>4646.4994383333333</v>
      </c>
      <c r="AK459" s="19">
        <f t="shared" si="196"/>
        <v>4646.6386266666668</v>
      </c>
      <c r="AL459" s="19">
        <f t="shared" si="201"/>
        <v>-0.13918833333354996</v>
      </c>
      <c r="AM459" s="28" t="str">
        <f t="shared" si="197"/>
        <v>Bearish</v>
      </c>
      <c r="AN459" s="28" t="str">
        <f t="shared" si="202"/>
        <v>Bearish</v>
      </c>
      <c r="AO459">
        <f>IF(Z459&lt;&gt;"",Z459,"")</f>
        <v>4656.1187850000006</v>
      </c>
      <c r="AP459">
        <f>IF(AB459&lt;&gt;"",AB459,"")</f>
        <v>4631.0130400000007</v>
      </c>
      <c r="AQ459">
        <f t="shared" si="181"/>
        <v>2</v>
      </c>
      <c r="AR459" s="16">
        <f>IF(SLOPE($AO$446:$AO$457,$AQ$446:$AQ$457)&gt;0,MIN(3,ABS(SLOPE($AO$446:$AO$457,$AQ$446:$AQ$457))),IF(SLOPE($AO$446:$AO$457,$AQ$446:$AQ$457)&lt;-0.5,-0.5,0))</f>
        <v>1.3769166666712103E-2</v>
      </c>
      <c r="AS459" s="16">
        <f>IF(SLOPE($AP$446:$AP$457,$AQ$446:$AQ$457)&lt;0,MAX(-3,-ABS(SLOPE($AP$446:$AP$457,$AQ$446:$AQ$457))),IF(SLOPE($AP$446:$AP$457,$AQ$446:$AQ$457)&gt;0.5,0.5,0))</f>
        <v>-6.8858333333321059E-2</v>
      </c>
      <c r="AT459" s="22">
        <f>($AO$458+(AR459*(AQ459-1)))</f>
        <v>4655.9494591666671</v>
      </c>
      <c r="AU459" s="22">
        <f>($AP$458+(AS459*(AQ459-1)))</f>
        <v>4630.8660316666674</v>
      </c>
      <c r="AV459" s="18">
        <f>IF(AR459&gt;0,AT459+AR459,AT459)</f>
        <v>4655.963228333334</v>
      </c>
      <c r="AW459" s="18">
        <f>IF(AS459&lt;0,AU459+AS459,AU459)</f>
        <v>4630.7971733333343</v>
      </c>
      <c r="AY459">
        <f t="shared" si="182"/>
        <v>-0.15555666666659818</v>
      </c>
      <c r="AZ459">
        <f t="shared" si="183"/>
        <v>-0.21586666666644305</v>
      </c>
      <c r="BB459" s="19">
        <f t="shared" si="178"/>
        <v>1775531100</v>
      </c>
      <c r="BC459" s="19" t="str">
        <f t="shared" si="179"/>
        <v>XAUUSD</v>
      </c>
      <c r="BD459" s="19" t="str">
        <f t="shared" si="180"/>
        <v>M5</v>
      </c>
      <c r="BE459">
        <f>V459</f>
        <v>4646.4994383333333</v>
      </c>
      <c r="BF459">
        <f>W459</f>
        <v>4646.6386266666668</v>
      </c>
      <c r="BG459">
        <f>X459</f>
        <v>4646.51566</v>
      </c>
      <c r="BH459">
        <f>Y459</f>
        <v>4647.4268400000001</v>
      </c>
      <c r="BI459">
        <f t="shared" si="184"/>
        <v>4655.963228333334</v>
      </c>
      <c r="BJ459">
        <f t="shared" si="185"/>
        <v>4630.7971733333343</v>
      </c>
    </row>
    <row r="460" spans="1:62" x14ac:dyDescent="0.55000000000000004">
      <c r="A460">
        <f>ALGLIB_SSA_XAUUSD!J460</f>
        <v>1775531400</v>
      </c>
      <c r="B460" t="str">
        <f>_xlfn.XLOOKUP($A460,ALGLIB_SSA_XAUUSD!$A$2:$A$1001,ALGLIB_SSA_XAUUSD!$B$2:$B$1001,"",0)</f>
        <v/>
      </c>
      <c r="C460" t="str">
        <f>_xlfn.XLOOKUP($A460,ALGLIB_SSA_XAUUSD!$A$2:$A$1001,ALGLIB_SSA_XAUUSD!$C$2:$C$1001,"",0)</f>
        <v/>
      </c>
      <c r="D460" s="1">
        <f>D458+(D470-D458)*2/12</f>
        <v>4651.0916666666662</v>
      </c>
      <c r="E460" s="1">
        <f>E458+(E470-E458)*2/12</f>
        <v>4646.7354366666659</v>
      </c>
      <c r="F460" s="1">
        <f>F458+(F470-F458)*2/12</f>
        <v>4646.7454433333332</v>
      </c>
      <c r="G460" s="1">
        <f>G458+(G470-G458)*2/12</f>
        <v>4656.30188</v>
      </c>
      <c r="H460" s="1">
        <f>H458+(H470-H458)*2/12</f>
        <v>4631.0911900000001</v>
      </c>
      <c r="I460" t="str">
        <f>_xlfn.XLOOKUP($A460,ALGLIB_SSA_XAUUSD!$J$2:$J$1001,ALGLIB_SSA_XAUUSD!$K$2:$K$1001,"",0)</f>
        <v>XAUUSD</v>
      </c>
      <c r="J460" t="str">
        <f>_xlfn.XLOOKUP($A460,ALGLIB_SSA_XAUUSD!$J$2:$J$1001,ALGLIB_SSA_XAUUSD!$L$2:$L$1001,"",0)</f>
        <v>M5</v>
      </c>
      <c r="K460">
        <f>_xlfn.XLOOKUP($A460,ALGLIB_SSA_XAUUSD!$J$2:$J$1001,ALGLIB_SSA_XAUUSD!$M$2:$M$1001,"",0)</f>
        <v>4645.2299999999996</v>
      </c>
      <c r="L460">
        <f>_xlfn.XLOOKUP($A460,ALGLIB_SSA_XAUUSD!$J$2:$J$1001,ALGLIB_SSA_XAUUSD!$N$2:$N$1001,"",0)</f>
        <v>4644.9843499999997</v>
      </c>
      <c r="M460">
        <f>_xlfn.XLOOKUP($A460,ALGLIB_SSA_XAUUSD!$J$2:$J$1001,ALGLIB_SSA_XAUUSD!$O$2:$O$1001,"",0)</f>
        <v>4646.2056000000002</v>
      </c>
      <c r="N460">
        <f>_xlfn.XLOOKUP($A460,ALGLIB_SSA_XAUUSD!$J$2:$J$1001,ALGLIB_SSA_XAUUSD!$P$2:$P$1001,"",0)</f>
        <v>4648.1789600000002</v>
      </c>
      <c r="O460">
        <f>_xlfn.XLOOKUP($A460,ALGLIB_SSA_XAUUSD!$J$2:$J$1001,ALGLIB_SSA_XAUUSD!$Q$2:$Q$1001,"",0)</f>
        <v>4642.65852</v>
      </c>
      <c r="R460">
        <f t="shared" si="186"/>
        <v>1775531400</v>
      </c>
      <c r="S460" t="str">
        <f t="shared" si="187"/>
        <v>XAUUSD</v>
      </c>
      <c r="T460" t="str">
        <f t="shared" si="187"/>
        <v>M5</v>
      </c>
      <c r="U460">
        <f t="shared" si="187"/>
        <v>4645.2299999999996</v>
      </c>
      <c r="V460">
        <f t="shared" si="188"/>
        <v>4646.7354366666659</v>
      </c>
      <c r="W460">
        <f t="shared" si="188"/>
        <v>4646.7454433333332</v>
      </c>
      <c r="X460">
        <f t="shared" si="189"/>
        <v>4644.9843499999997</v>
      </c>
      <c r="Y460">
        <f t="shared" si="189"/>
        <v>4646.2056000000002</v>
      </c>
      <c r="Z460">
        <f t="shared" si="190"/>
        <v>4656.30188</v>
      </c>
      <c r="AA460">
        <f t="shared" si="191"/>
        <v>4648.1789600000002</v>
      </c>
      <c r="AB460">
        <f t="shared" si="192"/>
        <v>4631.0911900000001</v>
      </c>
      <c r="AC460">
        <f t="shared" si="193"/>
        <v>4642.65852</v>
      </c>
      <c r="AF460">
        <f t="shared" si="198"/>
        <v>1775531400</v>
      </c>
      <c r="AG460" t="str">
        <f t="shared" si="199"/>
        <v>XAUUSD</v>
      </c>
      <c r="AH460" t="str">
        <f t="shared" si="200"/>
        <v>M5</v>
      </c>
      <c r="AI460" s="19">
        <f t="shared" si="194"/>
        <v>4645.2299999999996</v>
      </c>
      <c r="AJ460" s="19">
        <f t="shared" si="195"/>
        <v>4646.7354366666659</v>
      </c>
      <c r="AK460" s="19">
        <f t="shared" si="196"/>
        <v>4646.7454433333332</v>
      </c>
      <c r="AL460" s="19">
        <f t="shared" si="201"/>
        <v>-1.0006666667322861E-2</v>
      </c>
      <c r="AM460" s="28" t="str">
        <f t="shared" si="197"/>
        <v>Bearish</v>
      </c>
      <c r="AN460" s="28" t="str">
        <f t="shared" si="202"/>
        <v>Bearish</v>
      </c>
      <c r="AO460">
        <f>IF(Z460&lt;&gt;"",Z460,"")</f>
        <v>4656.30188</v>
      </c>
      <c r="AP460">
        <f>IF(AB460&lt;&gt;"",AB460,"")</f>
        <v>4631.0911900000001</v>
      </c>
      <c r="AQ460">
        <f t="shared" si="181"/>
        <v>3</v>
      </c>
      <c r="AR460" s="16">
        <f>IF(SLOPE($AO$446:$AO$457,$AQ$446:$AQ$457)&gt;0,MIN(3,ABS(SLOPE($AO$446:$AO$457,$AQ$446:$AQ$457))),IF(SLOPE($AO$446:$AO$457,$AQ$446:$AQ$457)&lt;-0.5,-0.5,0))</f>
        <v>1.3769166666712103E-2</v>
      </c>
      <c r="AS460" s="16">
        <f>IF(SLOPE($AP$446:$AP$457,$AQ$446:$AQ$457)&lt;0,MAX(-3,-ABS(SLOPE($AP$446:$AP$457,$AQ$446:$AQ$457))),IF(SLOPE($AP$446:$AP$457,$AQ$446:$AQ$457)&gt;0.5,0.5,0))</f>
        <v>-6.8858333333321059E-2</v>
      </c>
      <c r="AT460" s="22">
        <f>($AO$458+(AR460*(AQ460-1)))</f>
        <v>4655.963228333334</v>
      </c>
      <c r="AU460" s="22">
        <f>($AP$458+(AS460*(AQ460-1)))</f>
        <v>4630.7971733333334</v>
      </c>
      <c r="AV460" s="18">
        <f>IF(AR460&gt;0,AT460+AR460,AT460)</f>
        <v>4655.9769975000008</v>
      </c>
      <c r="AW460" s="18">
        <f>IF(AS460&lt;0,AU460+AS460,AU460)</f>
        <v>4630.7283150000003</v>
      </c>
      <c r="AY460">
        <f t="shared" si="182"/>
        <v>-0.32488249999914842</v>
      </c>
      <c r="AZ460">
        <f t="shared" si="183"/>
        <v>-0.36287499999980355</v>
      </c>
      <c r="BB460" s="19">
        <f t="shared" si="178"/>
        <v>1775531400</v>
      </c>
      <c r="BC460" s="19" t="str">
        <f t="shared" si="179"/>
        <v>XAUUSD</v>
      </c>
      <c r="BD460" s="19" t="str">
        <f t="shared" si="180"/>
        <v>M5</v>
      </c>
      <c r="BE460">
        <f>V460</f>
        <v>4646.7354366666659</v>
      </c>
      <c r="BF460">
        <f>W460</f>
        <v>4646.7454433333332</v>
      </c>
      <c r="BG460">
        <f>X460</f>
        <v>4644.9843499999997</v>
      </c>
      <c r="BH460">
        <f>Y460</f>
        <v>4646.2056000000002</v>
      </c>
      <c r="BI460">
        <f t="shared" si="184"/>
        <v>4655.9769975000008</v>
      </c>
      <c r="BJ460">
        <f t="shared" si="185"/>
        <v>4630.7283150000003</v>
      </c>
    </row>
    <row r="461" spans="1:62" x14ac:dyDescent="0.55000000000000004">
      <c r="A461">
        <f>ALGLIB_SSA_XAUUSD!J461</f>
        <v>1775531700</v>
      </c>
      <c r="B461" t="str">
        <f>_xlfn.XLOOKUP($A461,ALGLIB_SSA_XAUUSD!$A$2:$A$1001,ALGLIB_SSA_XAUUSD!$B$2:$B$1001,"",0)</f>
        <v/>
      </c>
      <c r="C461" t="str">
        <f>_xlfn.XLOOKUP($A461,ALGLIB_SSA_XAUUSD!$A$2:$A$1001,ALGLIB_SSA_XAUUSD!$C$2:$C$1001,"",0)</f>
        <v/>
      </c>
      <c r="D461" s="1">
        <f>D458+(D470-D458)*3/12</f>
        <v>4651.9174999999996</v>
      </c>
      <c r="E461" s="1">
        <f>E458+(E470-E458)*3/12</f>
        <v>4646.9714349999995</v>
      </c>
      <c r="F461" s="1">
        <f>F458+(F470-F458)*3/12</f>
        <v>4646.8522600000006</v>
      </c>
      <c r="G461" s="1">
        <f>G458+(G470-G458)*3/12</f>
        <v>4656.4849750000003</v>
      </c>
      <c r="H461" s="1">
        <f>H458+(H470-H458)*3/12</f>
        <v>4631.1693400000004</v>
      </c>
      <c r="I461" t="str">
        <f>_xlfn.XLOOKUP($A461,ALGLIB_SSA_XAUUSD!$J$2:$J$1001,ALGLIB_SSA_XAUUSD!$K$2:$K$1001,"",0)</f>
        <v>XAUUSD</v>
      </c>
      <c r="J461" t="str">
        <f>_xlfn.XLOOKUP($A461,ALGLIB_SSA_XAUUSD!$J$2:$J$1001,ALGLIB_SSA_XAUUSD!$L$2:$L$1001,"",0)</f>
        <v>M5</v>
      </c>
      <c r="K461">
        <f>_xlfn.XLOOKUP($A461,ALGLIB_SSA_XAUUSD!$J$2:$J$1001,ALGLIB_SSA_XAUUSD!$M$2:$M$1001,"",0)</f>
        <v>4641.99</v>
      </c>
      <c r="L461">
        <f>_xlfn.XLOOKUP($A461,ALGLIB_SSA_XAUUSD!$J$2:$J$1001,ALGLIB_SSA_XAUUSD!$N$2:$N$1001,"",0)</f>
        <v>4643.8481899999997</v>
      </c>
      <c r="M461">
        <f>_xlfn.XLOOKUP($A461,ALGLIB_SSA_XAUUSD!$J$2:$J$1001,ALGLIB_SSA_XAUUSD!$O$2:$O$1001,"",0)</f>
        <v>4645.0268900000001</v>
      </c>
      <c r="N461">
        <f>_xlfn.XLOOKUP($A461,ALGLIB_SSA_XAUUSD!$J$2:$J$1001,ALGLIB_SSA_XAUUSD!$P$2:$P$1001,"",0)</f>
        <v>4646.8767200000002</v>
      </c>
      <c r="O461">
        <f>_xlfn.XLOOKUP($A461,ALGLIB_SSA_XAUUSD!$J$2:$J$1001,ALGLIB_SSA_XAUUSD!$Q$2:$Q$1001,"",0)</f>
        <v>4641.4352500000005</v>
      </c>
      <c r="R461">
        <f t="shared" si="186"/>
        <v>1775531700</v>
      </c>
      <c r="S461" t="str">
        <f t="shared" si="187"/>
        <v>XAUUSD</v>
      </c>
      <c r="T461" t="str">
        <f t="shared" si="187"/>
        <v>M5</v>
      </c>
      <c r="U461">
        <f t="shared" si="187"/>
        <v>4641.99</v>
      </c>
      <c r="V461">
        <f t="shared" si="188"/>
        <v>4646.9714349999995</v>
      </c>
      <c r="W461">
        <f t="shared" si="188"/>
        <v>4646.8522600000006</v>
      </c>
      <c r="X461">
        <f t="shared" si="189"/>
        <v>4643.8481899999997</v>
      </c>
      <c r="Y461">
        <f t="shared" si="189"/>
        <v>4645.0268900000001</v>
      </c>
      <c r="Z461">
        <f t="shared" si="190"/>
        <v>4656.4849750000003</v>
      </c>
      <c r="AA461">
        <f t="shared" si="191"/>
        <v>4646.8767200000002</v>
      </c>
      <c r="AB461">
        <f t="shared" si="192"/>
        <v>4631.1693400000004</v>
      </c>
      <c r="AC461">
        <f t="shared" si="193"/>
        <v>4641.4352500000005</v>
      </c>
      <c r="AF461">
        <f t="shared" si="198"/>
        <v>1775531700</v>
      </c>
      <c r="AG461" t="str">
        <f t="shared" si="199"/>
        <v>XAUUSD</v>
      </c>
      <c r="AH461" t="str">
        <f t="shared" si="200"/>
        <v>M5</v>
      </c>
      <c r="AI461" s="19">
        <f t="shared" si="194"/>
        <v>4641.99</v>
      </c>
      <c r="AJ461" s="19">
        <f t="shared" si="195"/>
        <v>4646.9714349999995</v>
      </c>
      <c r="AK461" s="19">
        <f t="shared" si="196"/>
        <v>4646.8522600000006</v>
      </c>
      <c r="AL461" s="19">
        <f t="shared" si="201"/>
        <v>0.11917499999890424</v>
      </c>
      <c r="AM461" s="28" t="str">
        <f t="shared" si="197"/>
        <v>Bullish</v>
      </c>
      <c r="AN461" s="28" t="str">
        <f t="shared" si="202"/>
        <v>Bullish</v>
      </c>
      <c r="AO461">
        <f>IF(Z461&lt;&gt;"",Z461,"")</f>
        <v>4656.4849750000003</v>
      </c>
      <c r="AP461">
        <f>IF(AB461&lt;&gt;"",AB461,"")</f>
        <v>4631.1693400000004</v>
      </c>
      <c r="AQ461">
        <f t="shared" si="181"/>
        <v>4</v>
      </c>
      <c r="AR461" s="16">
        <f>IF(SLOPE($AO$446:$AO$457,$AQ$446:$AQ$457)&gt;0,MIN(3,ABS(SLOPE($AO$446:$AO$457,$AQ$446:$AQ$457))),IF(SLOPE($AO$446:$AO$457,$AQ$446:$AQ$457)&lt;-0.5,-0.5,0))</f>
        <v>1.3769166666712103E-2</v>
      </c>
      <c r="AS461" s="16">
        <f>IF(SLOPE($AP$446:$AP$457,$AQ$446:$AQ$457)&lt;0,MAX(-3,-ABS(SLOPE($AP$446:$AP$457,$AQ$446:$AQ$457))),IF(SLOPE($AP$446:$AP$457,$AQ$446:$AQ$457)&gt;0.5,0.5,0))</f>
        <v>-6.8858333333321059E-2</v>
      </c>
      <c r="AT461" s="22">
        <f>($AO$458+(AR461*(AQ461-1)))</f>
        <v>4655.9769975000008</v>
      </c>
      <c r="AU461" s="22">
        <f>($AP$458+(AS461*(AQ461-1)))</f>
        <v>4630.7283150000003</v>
      </c>
      <c r="AV461" s="18">
        <f>IF(AR461&gt;0,AT461+AR461,AT461)</f>
        <v>4655.9907666666677</v>
      </c>
      <c r="AW461" s="18">
        <f>IF(AS461&lt;0,AU461+AS461,AU461)</f>
        <v>4630.6594566666672</v>
      </c>
      <c r="AY461">
        <f t="shared" si="182"/>
        <v>-0.49420833333260816</v>
      </c>
      <c r="AZ461">
        <f t="shared" si="183"/>
        <v>-0.50988333333316405</v>
      </c>
      <c r="BB461" s="19">
        <f t="shared" si="178"/>
        <v>1775531700</v>
      </c>
      <c r="BC461" s="19" t="str">
        <f t="shared" si="179"/>
        <v>XAUUSD</v>
      </c>
      <c r="BD461" s="19" t="str">
        <f t="shared" si="180"/>
        <v>M5</v>
      </c>
      <c r="BE461">
        <f>V461</f>
        <v>4646.9714349999995</v>
      </c>
      <c r="BF461">
        <f>W461</f>
        <v>4646.8522600000006</v>
      </c>
      <c r="BG461">
        <f>X461</f>
        <v>4643.8481899999997</v>
      </c>
      <c r="BH461">
        <f>Y461</f>
        <v>4645.0268900000001</v>
      </c>
      <c r="BI461">
        <f t="shared" si="184"/>
        <v>4655.9907666666677</v>
      </c>
      <c r="BJ461">
        <f t="shared" si="185"/>
        <v>4630.6594566666672</v>
      </c>
    </row>
    <row r="462" spans="1:62" x14ac:dyDescent="0.55000000000000004">
      <c r="A462">
        <f>ALGLIB_SSA_XAUUSD!J462</f>
        <v>1775532000</v>
      </c>
      <c r="B462" t="str">
        <f>_xlfn.XLOOKUP($A462,ALGLIB_SSA_XAUUSD!$A$2:$A$1001,ALGLIB_SSA_XAUUSD!$B$2:$B$1001,"",0)</f>
        <v/>
      </c>
      <c r="C462" t="str">
        <f>_xlfn.XLOOKUP($A462,ALGLIB_SSA_XAUUSD!$A$2:$A$1001,ALGLIB_SSA_XAUUSD!$C$2:$C$1001,"",0)</f>
        <v/>
      </c>
      <c r="D462" s="1">
        <f>D458+(D470-D458)*4/12</f>
        <v>4652.7433333333329</v>
      </c>
      <c r="E462" s="1">
        <f>E458+(E470-E458)*4/12</f>
        <v>4647.207433333333</v>
      </c>
      <c r="F462" s="1">
        <f>F458+(F470-F458)*4/12</f>
        <v>4646.959076666667</v>
      </c>
      <c r="G462" s="1">
        <f>G458+(G470-G458)*4/12</f>
        <v>4656.6680699999997</v>
      </c>
      <c r="H462" s="1">
        <f>H458+(H470-H458)*4/12</f>
        <v>4631.2474900000007</v>
      </c>
      <c r="I462" t="str">
        <f>_xlfn.XLOOKUP($A462,ALGLIB_SSA_XAUUSD!$J$2:$J$1001,ALGLIB_SSA_XAUUSD!$K$2:$K$1001,"",0)</f>
        <v>XAUUSD</v>
      </c>
      <c r="J462" t="str">
        <f>_xlfn.XLOOKUP($A462,ALGLIB_SSA_XAUUSD!$J$2:$J$1001,ALGLIB_SSA_XAUUSD!$L$2:$L$1001,"",0)</f>
        <v>M5</v>
      </c>
      <c r="K462">
        <f>_xlfn.XLOOKUP($A462,ALGLIB_SSA_XAUUSD!$J$2:$J$1001,ALGLIB_SSA_XAUUSD!$M$2:$M$1001,"",0)</f>
        <v>4642.3100000000004</v>
      </c>
      <c r="L462">
        <f>_xlfn.XLOOKUP($A462,ALGLIB_SSA_XAUUSD!$J$2:$J$1001,ALGLIB_SSA_XAUUSD!$N$2:$N$1001,"",0)</f>
        <v>4643.3868599999996</v>
      </c>
      <c r="M462">
        <f>_xlfn.XLOOKUP($A462,ALGLIB_SSA_XAUUSD!$J$2:$J$1001,ALGLIB_SSA_XAUUSD!$O$2:$O$1001,"",0)</f>
        <v>4644.2068799999997</v>
      </c>
      <c r="N462">
        <f>_xlfn.XLOOKUP($A462,ALGLIB_SSA_XAUUSD!$J$2:$J$1001,ALGLIB_SSA_XAUUSD!$P$2:$P$1001,"",0)</f>
        <v>4646.0978100000002</v>
      </c>
      <c r="O462">
        <f>_xlfn.XLOOKUP($A462,ALGLIB_SSA_XAUUSD!$J$2:$J$1001,ALGLIB_SSA_XAUUSD!$Q$2:$Q$1001,"",0)</f>
        <v>4640.7829000000002</v>
      </c>
      <c r="R462">
        <f t="shared" si="186"/>
        <v>1775532000</v>
      </c>
      <c r="S462" t="str">
        <f t="shared" si="187"/>
        <v>XAUUSD</v>
      </c>
      <c r="T462" t="str">
        <f t="shared" si="187"/>
        <v>M5</v>
      </c>
      <c r="U462">
        <f t="shared" si="187"/>
        <v>4642.3100000000004</v>
      </c>
      <c r="V462">
        <f t="shared" si="188"/>
        <v>4647.207433333333</v>
      </c>
      <c r="W462">
        <f t="shared" si="188"/>
        <v>4646.959076666667</v>
      </c>
      <c r="X462">
        <f t="shared" si="189"/>
        <v>4643.3868599999996</v>
      </c>
      <c r="Y462">
        <f t="shared" si="189"/>
        <v>4644.2068799999997</v>
      </c>
      <c r="Z462">
        <f t="shared" si="190"/>
        <v>4656.6680699999997</v>
      </c>
      <c r="AA462">
        <f t="shared" si="191"/>
        <v>4646.0978100000002</v>
      </c>
      <c r="AB462">
        <f t="shared" si="192"/>
        <v>4631.2474900000007</v>
      </c>
      <c r="AC462">
        <f t="shared" si="193"/>
        <v>4640.7829000000002</v>
      </c>
      <c r="AF462">
        <f t="shared" si="198"/>
        <v>1775532000</v>
      </c>
      <c r="AG462" t="str">
        <f t="shared" si="199"/>
        <v>XAUUSD</v>
      </c>
      <c r="AH462" t="str">
        <f t="shared" si="200"/>
        <v>M5</v>
      </c>
      <c r="AI462" s="19">
        <f t="shared" si="194"/>
        <v>4642.3100000000004</v>
      </c>
      <c r="AJ462" s="19">
        <f t="shared" si="195"/>
        <v>4647.207433333333</v>
      </c>
      <c r="AK462" s="19">
        <f t="shared" si="196"/>
        <v>4646.959076666667</v>
      </c>
      <c r="AL462" s="19">
        <f t="shared" si="201"/>
        <v>0.24835666666604084</v>
      </c>
      <c r="AM462" s="28" t="str">
        <f t="shared" si="197"/>
        <v>Bullish</v>
      </c>
      <c r="AN462" s="28" t="str">
        <f t="shared" si="202"/>
        <v>Bullish</v>
      </c>
      <c r="AO462">
        <f>IF(Z462&lt;&gt;"",Z462,"")</f>
        <v>4656.6680699999997</v>
      </c>
      <c r="AP462">
        <f>IF(AB462&lt;&gt;"",AB462,"")</f>
        <v>4631.2474900000007</v>
      </c>
      <c r="AQ462">
        <f t="shared" si="181"/>
        <v>5</v>
      </c>
      <c r="AR462" s="16">
        <f>IF(SLOPE($AO$446:$AO$457,$AQ$446:$AQ$457)&gt;0,MIN(3,ABS(SLOPE($AO$446:$AO$457,$AQ$446:$AQ$457))),IF(SLOPE($AO$446:$AO$457,$AQ$446:$AQ$457)&lt;-0.5,-0.5,0))</f>
        <v>1.3769166666712103E-2</v>
      </c>
      <c r="AS462" s="16">
        <f>IF(SLOPE($AP$446:$AP$457,$AQ$446:$AQ$457)&lt;0,MAX(-3,-ABS(SLOPE($AP$446:$AP$457,$AQ$446:$AQ$457))),IF(SLOPE($AP$446:$AP$457,$AQ$446:$AQ$457)&gt;0.5,0.5,0))</f>
        <v>-6.8858333333321059E-2</v>
      </c>
      <c r="AT462" s="22">
        <f>($AO$458+(AR462*(AQ462-1)))</f>
        <v>4655.9907666666668</v>
      </c>
      <c r="AU462" s="22">
        <f>($AP$458+(AS462*(AQ462-1)))</f>
        <v>4630.6594566666672</v>
      </c>
      <c r="AV462" s="18">
        <f>IF(AR462&gt;0,AT462+AR462,AT462)</f>
        <v>4656.0045358333336</v>
      </c>
      <c r="AW462" s="18">
        <f>IF(AS462&lt;0,AU462+AS462,AU462)</f>
        <v>4630.5905983333341</v>
      </c>
      <c r="AY462">
        <f t="shared" si="182"/>
        <v>-0.6635341666660679</v>
      </c>
      <c r="AZ462">
        <f t="shared" si="183"/>
        <v>-0.65689166666652454</v>
      </c>
      <c r="BB462" s="19">
        <f t="shared" ref="BB462:BB525" si="203">AF462</f>
        <v>1775532000</v>
      </c>
      <c r="BC462" s="19" t="str">
        <f t="shared" ref="BC462:BC525" si="204">AG462</f>
        <v>XAUUSD</v>
      </c>
      <c r="BD462" s="19" t="str">
        <f t="shared" ref="BD462:BD525" si="205">AH462</f>
        <v>M5</v>
      </c>
      <c r="BE462">
        <f>V462</f>
        <v>4647.207433333333</v>
      </c>
      <c r="BF462">
        <f>W462</f>
        <v>4646.959076666667</v>
      </c>
      <c r="BG462">
        <f>X462</f>
        <v>4643.3868599999996</v>
      </c>
      <c r="BH462">
        <f>Y462</f>
        <v>4644.2068799999997</v>
      </c>
      <c r="BI462">
        <f t="shared" si="184"/>
        <v>4656.0045358333336</v>
      </c>
      <c r="BJ462">
        <f t="shared" si="185"/>
        <v>4630.5905983333341</v>
      </c>
    </row>
    <row r="463" spans="1:62" x14ac:dyDescent="0.55000000000000004">
      <c r="A463">
        <f>ALGLIB_SSA_XAUUSD!J463</f>
        <v>1775532300</v>
      </c>
      <c r="B463" t="str">
        <f>_xlfn.XLOOKUP($A463,ALGLIB_SSA_XAUUSD!$A$2:$A$1001,ALGLIB_SSA_XAUUSD!$B$2:$B$1001,"",0)</f>
        <v/>
      </c>
      <c r="C463" t="str">
        <f>_xlfn.XLOOKUP($A463,ALGLIB_SSA_XAUUSD!$A$2:$A$1001,ALGLIB_SSA_XAUUSD!$C$2:$C$1001,"",0)</f>
        <v/>
      </c>
      <c r="D463" s="1">
        <f>D458+(D470-D458)*5/12</f>
        <v>4653.5691666666662</v>
      </c>
      <c r="E463" s="1">
        <f>E458+(E470-E458)*5/12</f>
        <v>4647.4434316666666</v>
      </c>
      <c r="F463" s="1">
        <f>F458+(F470-F458)*5/12</f>
        <v>4647.0658933333334</v>
      </c>
      <c r="G463" s="1">
        <f>G458+(G470-G458)*5/12</f>
        <v>4656.851165</v>
      </c>
      <c r="H463" s="1">
        <f>H458+(H470-H458)*5/12</f>
        <v>4631.32564</v>
      </c>
      <c r="I463" t="str">
        <f>_xlfn.XLOOKUP($A463,ALGLIB_SSA_XAUUSD!$J$2:$J$1001,ALGLIB_SSA_XAUUSD!$K$2:$K$1001,"",0)</f>
        <v>XAUUSD</v>
      </c>
      <c r="J463" t="str">
        <f>_xlfn.XLOOKUP($A463,ALGLIB_SSA_XAUUSD!$J$2:$J$1001,ALGLIB_SSA_XAUUSD!$L$2:$L$1001,"",0)</f>
        <v>M5</v>
      </c>
      <c r="K463">
        <f>_xlfn.XLOOKUP($A463,ALGLIB_SSA_XAUUSD!$J$2:$J$1001,ALGLIB_SSA_XAUUSD!$M$2:$M$1001,"",0)</f>
        <v>4642.84</v>
      </c>
      <c r="L463">
        <f>_xlfn.XLOOKUP($A463,ALGLIB_SSA_XAUUSD!$J$2:$J$1001,ALGLIB_SSA_XAUUSD!$N$2:$N$1001,"",0)</f>
        <v>4643.6322200000004</v>
      </c>
      <c r="M463">
        <f>_xlfn.XLOOKUP($A463,ALGLIB_SSA_XAUUSD!$J$2:$J$1001,ALGLIB_SSA_XAUUSD!$O$2:$O$1001,"",0)</f>
        <v>4643.9195499999996</v>
      </c>
      <c r="N463">
        <f>_xlfn.XLOOKUP($A463,ALGLIB_SSA_XAUUSD!$J$2:$J$1001,ALGLIB_SSA_XAUUSD!$P$2:$P$1001,"",0)</f>
        <v>4645.9893099999999</v>
      </c>
      <c r="O463">
        <f>_xlfn.XLOOKUP($A463,ALGLIB_SSA_XAUUSD!$J$2:$J$1001,ALGLIB_SSA_XAUUSD!$Q$2:$Q$1001,"",0)</f>
        <v>4640.8633499999996</v>
      </c>
      <c r="R463">
        <f t="shared" si="186"/>
        <v>1775532300</v>
      </c>
      <c r="S463" t="str">
        <f t="shared" si="187"/>
        <v>XAUUSD</v>
      </c>
      <c r="T463" t="str">
        <f t="shared" si="187"/>
        <v>M5</v>
      </c>
      <c r="U463">
        <f t="shared" si="187"/>
        <v>4642.84</v>
      </c>
      <c r="V463">
        <f t="shared" si="188"/>
        <v>4647.4434316666666</v>
      </c>
      <c r="W463">
        <f t="shared" si="188"/>
        <v>4647.0658933333334</v>
      </c>
      <c r="X463">
        <f t="shared" si="189"/>
        <v>4643.6322200000004</v>
      </c>
      <c r="Y463">
        <f t="shared" si="189"/>
        <v>4643.9195499999996</v>
      </c>
      <c r="Z463">
        <f t="shared" si="190"/>
        <v>4656.851165</v>
      </c>
      <c r="AA463">
        <f t="shared" si="191"/>
        <v>4645.9893099999999</v>
      </c>
      <c r="AB463">
        <f t="shared" si="192"/>
        <v>4631.32564</v>
      </c>
      <c r="AC463">
        <f t="shared" si="193"/>
        <v>4640.8633499999996</v>
      </c>
      <c r="AF463">
        <f t="shared" si="198"/>
        <v>1775532300</v>
      </c>
      <c r="AG463" t="str">
        <f t="shared" si="199"/>
        <v>XAUUSD</v>
      </c>
      <c r="AH463" t="str">
        <f t="shared" si="200"/>
        <v>M5</v>
      </c>
      <c r="AI463" s="19">
        <f t="shared" si="194"/>
        <v>4642.84</v>
      </c>
      <c r="AJ463" s="19">
        <f t="shared" si="195"/>
        <v>4647.4434316666666</v>
      </c>
      <c r="AK463" s="19">
        <f t="shared" si="196"/>
        <v>4647.0658933333334</v>
      </c>
      <c r="AL463" s="19">
        <f t="shared" si="201"/>
        <v>0.37753833333317743</v>
      </c>
      <c r="AM463" s="28" t="str">
        <f t="shared" si="197"/>
        <v>Bullish</v>
      </c>
      <c r="AN463" s="28" t="str">
        <f t="shared" si="202"/>
        <v>Bullish</v>
      </c>
      <c r="AO463">
        <f>IF(Z463&lt;&gt;"",Z463,"")</f>
        <v>4656.851165</v>
      </c>
      <c r="AP463">
        <f>IF(AB463&lt;&gt;"",AB463,"")</f>
        <v>4631.32564</v>
      </c>
      <c r="AQ463">
        <f t="shared" ref="AQ463:AQ526" si="206">IF(AQ462+1=13,1,AQ462+1)</f>
        <v>6</v>
      </c>
      <c r="AR463" s="16">
        <f>IF(SLOPE($AO$446:$AO$457,$AQ$446:$AQ$457)&gt;0,MIN(3,ABS(SLOPE($AO$446:$AO$457,$AQ$446:$AQ$457))),IF(SLOPE($AO$446:$AO$457,$AQ$446:$AQ$457)&lt;-0.5,-0.5,0))</f>
        <v>1.3769166666712103E-2</v>
      </c>
      <c r="AS463" s="16">
        <f>IF(SLOPE($AP$446:$AP$457,$AQ$446:$AQ$457)&lt;0,MAX(-3,-ABS(SLOPE($AP$446:$AP$457,$AQ$446:$AQ$457))),IF(SLOPE($AP$446:$AP$457,$AQ$446:$AQ$457)&gt;0.5,0.5,0))</f>
        <v>-6.8858333333321059E-2</v>
      </c>
      <c r="AT463" s="22">
        <f>($AO$458+(AR463*(AQ463-1)))</f>
        <v>4656.0045358333336</v>
      </c>
      <c r="AU463" s="22">
        <f>($AP$458+(AS463*(AQ463-1)))</f>
        <v>4630.5905983333341</v>
      </c>
      <c r="AV463" s="18">
        <f>IF(AR463&gt;0,AT463+AR463,AT463)</f>
        <v>4656.0183050000005</v>
      </c>
      <c r="AW463" s="18">
        <f>IF(AS463&lt;0,AU463+AS463,AU463)</f>
        <v>4630.521740000001</v>
      </c>
      <c r="AY463">
        <f t="shared" ref="AY463:AY526" si="207">AV463-AO463</f>
        <v>-0.83285999999952764</v>
      </c>
      <c r="AZ463">
        <f t="shared" ref="AZ463:AZ526" si="208">AW463-AP463</f>
        <v>-0.80389999999897555</v>
      </c>
      <c r="BB463" s="19">
        <f t="shared" si="203"/>
        <v>1775532300</v>
      </c>
      <c r="BC463" s="19" t="str">
        <f t="shared" si="204"/>
        <v>XAUUSD</v>
      </c>
      <c r="BD463" s="19" t="str">
        <f t="shared" si="205"/>
        <v>M5</v>
      </c>
      <c r="BE463">
        <f>V463</f>
        <v>4647.4434316666666</v>
      </c>
      <c r="BF463">
        <f>W463</f>
        <v>4647.0658933333334</v>
      </c>
      <c r="BG463">
        <f>X463</f>
        <v>4643.6322200000004</v>
      </c>
      <c r="BH463">
        <f>Y463</f>
        <v>4643.9195499999996</v>
      </c>
      <c r="BI463">
        <f t="shared" si="184"/>
        <v>4656.0183050000005</v>
      </c>
      <c r="BJ463">
        <f t="shared" si="185"/>
        <v>4630.521740000001</v>
      </c>
    </row>
    <row r="464" spans="1:62" x14ac:dyDescent="0.55000000000000004">
      <c r="A464">
        <f>ALGLIB_SSA_XAUUSD!J464</f>
        <v>1775532600</v>
      </c>
      <c r="B464" t="str">
        <f>_xlfn.XLOOKUP($A464,ALGLIB_SSA_XAUUSD!$A$2:$A$1001,ALGLIB_SSA_XAUUSD!$B$2:$B$1001,"",0)</f>
        <v/>
      </c>
      <c r="C464" t="str">
        <f>_xlfn.XLOOKUP($A464,ALGLIB_SSA_XAUUSD!$A$2:$A$1001,ALGLIB_SSA_XAUUSD!$C$2:$C$1001,"",0)</f>
        <v/>
      </c>
      <c r="D464" s="1">
        <f>D458+(D470-D458)*6/12</f>
        <v>4654.3950000000004</v>
      </c>
      <c r="E464" s="1">
        <f>E458+(E470-E458)*6/12</f>
        <v>4647.6794300000001</v>
      </c>
      <c r="F464" s="1">
        <f>F458+(F470-F458)*6/12</f>
        <v>4647.1727100000007</v>
      </c>
      <c r="G464" s="1">
        <f>G458+(G470-G458)*6/12</f>
        <v>4657.0342600000004</v>
      </c>
      <c r="H464" s="1">
        <f>H458+(H470-H458)*6/12</f>
        <v>4631.4037900000003</v>
      </c>
      <c r="I464" t="str">
        <f>_xlfn.XLOOKUP($A464,ALGLIB_SSA_XAUUSD!$J$2:$J$1001,ALGLIB_SSA_XAUUSD!$K$2:$K$1001,"",0)</f>
        <v>XAUUSD</v>
      </c>
      <c r="J464" t="str">
        <f>_xlfn.XLOOKUP($A464,ALGLIB_SSA_XAUUSD!$J$2:$J$1001,ALGLIB_SSA_XAUUSD!$L$2:$L$1001,"",0)</f>
        <v>M5</v>
      </c>
      <c r="K464">
        <f>_xlfn.XLOOKUP($A464,ALGLIB_SSA_XAUUSD!$J$2:$J$1001,ALGLIB_SSA_XAUUSD!$M$2:$M$1001,"",0)</f>
        <v>4645.9399999999996</v>
      </c>
      <c r="L464">
        <f>_xlfn.XLOOKUP($A464,ALGLIB_SSA_XAUUSD!$J$2:$J$1001,ALGLIB_SSA_XAUUSD!$N$2:$N$1001,"",0)</f>
        <v>4644.4570299999996</v>
      </c>
      <c r="M464">
        <f>_xlfn.XLOOKUP($A464,ALGLIB_SSA_XAUUSD!$J$2:$J$1001,ALGLIB_SSA_XAUUSD!$O$2:$O$1001,"",0)</f>
        <v>4644.1882900000001</v>
      </c>
      <c r="N464">
        <f>_xlfn.XLOOKUP($A464,ALGLIB_SSA_XAUUSD!$J$2:$J$1001,ALGLIB_SSA_XAUUSD!$P$2:$P$1001,"",0)</f>
        <v>4646.4790599999997</v>
      </c>
      <c r="O464">
        <f>_xlfn.XLOOKUP($A464,ALGLIB_SSA_XAUUSD!$J$2:$J$1001,ALGLIB_SSA_XAUUSD!$Q$2:$Q$1001,"",0)</f>
        <v>4641.6499199999998</v>
      </c>
      <c r="R464">
        <f t="shared" si="186"/>
        <v>1775532600</v>
      </c>
      <c r="S464" t="str">
        <f t="shared" si="187"/>
        <v>XAUUSD</v>
      </c>
      <c r="T464" t="str">
        <f t="shared" si="187"/>
        <v>M5</v>
      </c>
      <c r="U464">
        <f t="shared" si="187"/>
        <v>4645.9399999999996</v>
      </c>
      <c r="V464">
        <f t="shared" si="188"/>
        <v>4647.6794300000001</v>
      </c>
      <c r="W464">
        <f t="shared" si="188"/>
        <v>4647.1727100000007</v>
      </c>
      <c r="X464">
        <f t="shared" si="189"/>
        <v>4644.4570299999996</v>
      </c>
      <c r="Y464">
        <f t="shared" si="189"/>
        <v>4644.1882900000001</v>
      </c>
      <c r="Z464">
        <f t="shared" si="190"/>
        <v>4657.0342600000004</v>
      </c>
      <c r="AA464">
        <f t="shared" si="191"/>
        <v>4646.4790599999997</v>
      </c>
      <c r="AB464">
        <f t="shared" si="192"/>
        <v>4631.4037900000003</v>
      </c>
      <c r="AC464">
        <f t="shared" si="193"/>
        <v>4641.6499199999998</v>
      </c>
      <c r="AF464">
        <f t="shared" si="198"/>
        <v>1775532600</v>
      </c>
      <c r="AG464" t="str">
        <f t="shared" si="199"/>
        <v>XAUUSD</v>
      </c>
      <c r="AH464" t="str">
        <f t="shared" si="200"/>
        <v>M5</v>
      </c>
      <c r="AI464" s="19">
        <f t="shared" si="194"/>
        <v>4645.9399999999996</v>
      </c>
      <c r="AJ464" s="19">
        <f t="shared" si="195"/>
        <v>4647.6794300000001</v>
      </c>
      <c r="AK464" s="19">
        <f t="shared" si="196"/>
        <v>4647.1727100000007</v>
      </c>
      <c r="AL464" s="19">
        <f t="shared" si="201"/>
        <v>0.50671999999940454</v>
      </c>
      <c r="AM464" s="28" t="str">
        <f t="shared" si="197"/>
        <v>Bullish</v>
      </c>
      <c r="AN464" s="28" t="str">
        <f t="shared" si="202"/>
        <v>Bullish</v>
      </c>
      <c r="AO464">
        <f>IF(Z464&lt;&gt;"",Z464,"")</f>
        <v>4657.0342600000004</v>
      </c>
      <c r="AP464">
        <f>IF(AB464&lt;&gt;"",AB464,"")</f>
        <v>4631.4037900000003</v>
      </c>
      <c r="AQ464">
        <f t="shared" si="206"/>
        <v>7</v>
      </c>
      <c r="AR464" s="16">
        <f>IF(SLOPE($AO$446:$AO$457,$AQ$446:$AQ$457)&gt;0,MIN(3,ABS(SLOPE($AO$446:$AO$457,$AQ$446:$AQ$457))),IF(SLOPE($AO$446:$AO$457,$AQ$446:$AQ$457)&lt;-0.5,-0.5,0))</f>
        <v>1.3769166666712103E-2</v>
      </c>
      <c r="AS464" s="16">
        <f>IF(SLOPE($AP$446:$AP$457,$AQ$446:$AQ$457)&lt;0,MAX(-3,-ABS(SLOPE($AP$446:$AP$457,$AQ$446:$AQ$457))),IF(SLOPE($AP$446:$AP$457,$AQ$446:$AQ$457)&gt;0.5,0.5,0))</f>
        <v>-6.8858333333321059E-2</v>
      </c>
      <c r="AT464" s="22">
        <f>($AO$458+(AR464*(AQ464-1)))</f>
        <v>4656.0183050000005</v>
      </c>
      <c r="AU464" s="22">
        <f>($AP$458+(AS464*(AQ464-1)))</f>
        <v>4630.5217400000001</v>
      </c>
      <c r="AV464" s="18">
        <f>IF(AR464&gt;0,AT464+AR464,AT464)</f>
        <v>4656.0320741666674</v>
      </c>
      <c r="AW464" s="18">
        <f>IF(AS464&lt;0,AU464+AS464,AU464)</f>
        <v>4630.4528816666671</v>
      </c>
      <c r="AY464">
        <f t="shared" si="207"/>
        <v>-1.0021858333329874</v>
      </c>
      <c r="AZ464">
        <f t="shared" si="208"/>
        <v>-0.95090833333324554</v>
      </c>
      <c r="BB464" s="19">
        <f t="shared" si="203"/>
        <v>1775532600</v>
      </c>
      <c r="BC464" s="19" t="str">
        <f t="shared" si="204"/>
        <v>XAUUSD</v>
      </c>
      <c r="BD464" s="19" t="str">
        <f t="shared" si="205"/>
        <v>M5</v>
      </c>
      <c r="BE464">
        <f>V464</f>
        <v>4647.6794300000001</v>
      </c>
      <c r="BF464">
        <f>W464</f>
        <v>4647.1727100000007</v>
      </c>
      <c r="BG464">
        <f>X464</f>
        <v>4644.4570299999996</v>
      </c>
      <c r="BH464">
        <f>Y464</f>
        <v>4644.1882900000001</v>
      </c>
      <c r="BI464">
        <f t="shared" si="184"/>
        <v>4656.0320741666674</v>
      </c>
      <c r="BJ464">
        <f t="shared" si="185"/>
        <v>4630.4528816666671</v>
      </c>
    </row>
    <row r="465" spans="1:62" x14ac:dyDescent="0.55000000000000004">
      <c r="A465">
        <f>ALGLIB_SSA_XAUUSD!J465</f>
        <v>1775532900</v>
      </c>
      <c r="B465" t="str">
        <f>_xlfn.XLOOKUP($A465,ALGLIB_SSA_XAUUSD!$A$2:$A$1001,ALGLIB_SSA_XAUUSD!$B$2:$B$1001,"",0)</f>
        <v/>
      </c>
      <c r="C465" t="str">
        <f>_xlfn.XLOOKUP($A465,ALGLIB_SSA_XAUUSD!$A$2:$A$1001,ALGLIB_SSA_XAUUSD!$C$2:$C$1001,"",0)</f>
        <v/>
      </c>
      <c r="D465" s="1">
        <f>D458+(D470-D458)*7/12</f>
        <v>4655.2208333333338</v>
      </c>
      <c r="E465" s="1">
        <f>E458+(E470-E458)*7/12</f>
        <v>4647.9154283333328</v>
      </c>
      <c r="F465" s="1">
        <f>F458+(F470-F458)*7/12</f>
        <v>4647.2795266666672</v>
      </c>
      <c r="G465" s="1">
        <f>G458+(G470-G458)*7/12</f>
        <v>4657.2173549999998</v>
      </c>
      <c r="H465" s="1">
        <f>H458+(H470-H458)*7/12</f>
        <v>4631.4819400000006</v>
      </c>
      <c r="I465" t="str">
        <f>_xlfn.XLOOKUP($A465,ALGLIB_SSA_XAUUSD!$J$2:$J$1001,ALGLIB_SSA_XAUUSD!$K$2:$K$1001,"",0)</f>
        <v>XAUUSD</v>
      </c>
      <c r="J465" t="str">
        <f>_xlfn.XLOOKUP($A465,ALGLIB_SSA_XAUUSD!$J$2:$J$1001,ALGLIB_SSA_XAUUSD!$L$2:$L$1001,"",0)</f>
        <v>M5</v>
      </c>
      <c r="K465">
        <f>_xlfn.XLOOKUP($A465,ALGLIB_SSA_XAUUSD!$J$2:$J$1001,ALGLIB_SSA_XAUUSD!$M$2:$M$1001,"",0)</f>
        <v>4645.42</v>
      </c>
      <c r="L465">
        <f>_xlfn.XLOOKUP($A465,ALGLIB_SSA_XAUUSD!$J$2:$J$1001,ALGLIB_SSA_XAUUSD!$N$2:$N$1001,"",0)</f>
        <v>4645.5632400000004</v>
      </c>
      <c r="M465">
        <f>_xlfn.XLOOKUP($A465,ALGLIB_SSA_XAUUSD!$J$2:$J$1001,ALGLIB_SSA_XAUUSD!$O$2:$O$1001,"",0)</f>
        <v>4644.8757699999996</v>
      </c>
      <c r="N465">
        <f>_xlfn.XLOOKUP($A465,ALGLIB_SSA_XAUUSD!$J$2:$J$1001,ALGLIB_SSA_XAUUSD!$P$2:$P$1001,"",0)</f>
        <v>4647.2830299999996</v>
      </c>
      <c r="O465">
        <f>_xlfn.XLOOKUP($A465,ALGLIB_SSA_XAUUSD!$J$2:$J$1001,ALGLIB_SSA_XAUUSD!$Q$2:$Q$1001,"",0)</f>
        <v>4642.94254</v>
      </c>
      <c r="R465">
        <f t="shared" si="186"/>
        <v>1775532900</v>
      </c>
      <c r="S465" t="str">
        <f t="shared" si="187"/>
        <v>XAUUSD</v>
      </c>
      <c r="T465" t="str">
        <f t="shared" si="187"/>
        <v>M5</v>
      </c>
      <c r="U465">
        <f t="shared" si="187"/>
        <v>4645.42</v>
      </c>
      <c r="V465">
        <f t="shared" si="188"/>
        <v>4647.9154283333328</v>
      </c>
      <c r="W465">
        <f t="shared" si="188"/>
        <v>4647.2795266666672</v>
      </c>
      <c r="X465">
        <f t="shared" si="189"/>
        <v>4645.5632400000004</v>
      </c>
      <c r="Y465">
        <f t="shared" si="189"/>
        <v>4644.8757699999996</v>
      </c>
      <c r="Z465">
        <f t="shared" si="190"/>
        <v>4657.2173549999998</v>
      </c>
      <c r="AA465">
        <f t="shared" si="191"/>
        <v>4647.2830299999996</v>
      </c>
      <c r="AB465">
        <f t="shared" si="192"/>
        <v>4631.4819400000006</v>
      </c>
      <c r="AC465">
        <f t="shared" si="193"/>
        <v>4642.94254</v>
      </c>
      <c r="AF465">
        <f t="shared" si="198"/>
        <v>1775532900</v>
      </c>
      <c r="AG465" t="str">
        <f t="shared" si="199"/>
        <v>XAUUSD</v>
      </c>
      <c r="AH465" t="str">
        <f t="shared" si="200"/>
        <v>M5</v>
      </c>
      <c r="AI465" s="19">
        <f t="shared" si="194"/>
        <v>4645.42</v>
      </c>
      <c r="AJ465" s="19">
        <f t="shared" si="195"/>
        <v>4647.9154283333328</v>
      </c>
      <c r="AK465" s="19">
        <f t="shared" si="196"/>
        <v>4647.2795266666672</v>
      </c>
      <c r="AL465" s="19">
        <f t="shared" si="201"/>
        <v>0.63590166666563164</v>
      </c>
      <c r="AM465" s="28" t="str">
        <f t="shared" si="197"/>
        <v>Bullish</v>
      </c>
      <c r="AN465" s="28" t="str">
        <f t="shared" si="202"/>
        <v>Bullish</v>
      </c>
      <c r="AO465">
        <f>IF(Z465&lt;&gt;"",Z465,"")</f>
        <v>4657.2173549999998</v>
      </c>
      <c r="AP465">
        <f>IF(AB465&lt;&gt;"",AB465,"")</f>
        <v>4631.4819400000006</v>
      </c>
      <c r="AQ465">
        <f t="shared" si="206"/>
        <v>8</v>
      </c>
      <c r="AR465" s="16">
        <f>IF(SLOPE($AO$446:$AO$457,$AQ$446:$AQ$457)&gt;0,MIN(3,ABS(SLOPE($AO$446:$AO$457,$AQ$446:$AQ$457))),IF(SLOPE($AO$446:$AO$457,$AQ$446:$AQ$457)&lt;-0.5,-0.5,0))</f>
        <v>1.3769166666712103E-2</v>
      </c>
      <c r="AS465" s="16">
        <f>IF(SLOPE($AP$446:$AP$457,$AQ$446:$AQ$457)&lt;0,MAX(-3,-ABS(SLOPE($AP$446:$AP$457,$AQ$446:$AQ$457))),IF(SLOPE($AP$446:$AP$457,$AQ$446:$AQ$457)&gt;0.5,0.5,0))</f>
        <v>-6.8858333333321059E-2</v>
      </c>
      <c r="AT465" s="22">
        <f>($AO$458+(AR465*(AQ465-1)))</f>
        <v>4656.0320741666674</v>
      </c>
      <c r="AU465" s="22">
        <f>($AP$458+(AS465*(AQ465-1)))</f>
        <v>4630.4528816666671</v>
      </c>
      <c r="AV465" s="18">
        <f>IF(AR465&gt;0,AT465+AR465,AT465)</f>
        <v>4656.0458433333342</v>
      </c>
      <c r="AW465" s="18">
        <f>IF(AS465&lt;0,AU465+AS465,AU465)</f>
        <v>4630.384023333334</v>
      </c>
      <c r="AY465">
        <f t="shared" si="207"/>
        <v>-1.1715116666655376</v>
      </c>
      <c r="AZ465">
        <f t="shared" si="208"/>
        <v>-1.097916666666606</v>
      </c>
      <c r="BB465" s="19">
        <f t="shared" si="203"/>
        <v>1775532900</v>
      </c>
      <c r="BC465" s="19" t="str">
        <f t="shared" si="204"/>
        <v>XAUUSD</v>
      </c>
      <c r="BD465" s="19" t="str">
        <f t="shared" si="205"/>
        <v>M5</v>
      </c>
      <c r="BE465">
        <f>V465</f>
        <v>4647.9154283333328</v>
      </c>
      <c r="BF465">
        <f>W465</f>
        <v>4647.2795266666672</v>
      </c>
      <c r="BG465">
        <f>X465</f>
        <v>4645.5632400000004</v>
      </c>
      <c r="BH465">
        <f>Y465</f>
        <v>4644.8757699999996</v>
      </c>
      <c r="BI465">
        <f t="shared" si="184"/>
        <v>4656.0458433333342</v>
      </c>
      <c r="BJ465">
        <f t="shared" si="185"/>
        <v>4630.384023333334</v>
      </c>
    </row>
    <row r="466" spans="1:62" x14ac:dyDescent="0.55000000000000004">
      <c r="A466">
        <f>ALGLIB_SSA_XAUUSD!J466</f>
        <v>1775533200</v>
      </c>
      <c r="B466" t="str">
        <f>_xlfn.XLOOKUP($A466,ALGLIB_SSA_XAUUSD!$A$2:$A$1001,ALGLIB_SSA_XAUUSD!$B$2:$B$1001,"",0)</f>
        <v/>
      </c>
      <c r="C466" t="str">
        <f>_xlfn.XLOOKUP($A466,ALGLIB_SSA_XAUUSD!$A$2:$A$1001,ALGLIB_SSA_XAUUSD!$C$2:$C$1001,"",0)</f>
        <v/>
      </c>
      <c r="D466" s="1">
        <f>D458+(D470-D458)*8/12</f>
        <v>4656.0466666666671</v>
      </c>
      <c r="E466" s="1">
        <f>E458+(E470-E458)*8/12</f>
        <v>4648.1514266666663</v>
      </c>
      <c r="F466" s="1">
        <f>F458+(F470-F458)*8/12</f>
        <v>4647.3863433333336</v>
      </c>
      <c r="G466" s="1">
        <f>G458+(G470-G458)*8/12</f>
        <v>4657.4004500000001</v>
      </c>
      <c r="H466" s="1">
        <f>H458+(H470-H458)*8/12</f>
        <v>4631.5600899999999</v>
      </c>
      <c r="I466" t="str">
        <f>_xlfn.XLOOKUP($A466,ALGLIB_SSA_XAUUSD!$J$2:$J$1001,ALGLIB_SSA_XAUUSD!$K$2:$K$1001,"",0)</f>
        <v>XAUUSD</v>
      </c>
      <c r="J466" t="str">
        <f>_xlfn.XLOOKUP($A466,ALGLIB_SSA_XAUUSD!$J$2:$J$1001,ALGLIB_SSA_XAUUSD!$L$2:$L$1001,"",0)</f>
        <v>M5</v>
      </c>
      <c r="K466">
        <f>_xlfn.XLOOKUP($A466,ALGLIB_SSA_XAUUSD!$J$2:$J$1001,ALGLIB_SSA_XAUUSD!$M$2:$M$1001,"",0)</f>
        <v>4648.1000000000004</v>
      </c>
      <c r="L466">
        <f>_xlfn.XLOOKUP($A466,ALGLIB_SSA_XAUUSD!$J$2:$J$1001,ALGLIB_SSA_XAUUSD!$N$2:$N$1001,"",0)</f>
        <v>4646.7434400000002</v>
      </c>
      <c r="M466">
        <f>_xlfn.XLOOKUP($A466,ALGLIB_SSA_XAUUSD!$J$2:$J$1001,ALGLIB_SSA_XAUUSD!$O$2:$O$1001,"",0)</f>
        <v>4645.8095999999996</v>
      </c>
      <c r="N466">
        <f>_xlfn.XLOOKUP($A466,ALGLIB_SSA_XAUUSD!$J$2:$J$1001,ALGLIB_SSA_XAUUSD!$P$2:$P$1001,"",0)</f>
        <v>4648.2227700000003</v>
      </c>
      <c r="O466">
        <f>_xlfn.XLOOKUP($A466,ALGLIB_SSA_XAUUSD!$J$2:$J$1001,ALGLIB_SSA_XAUUSD!$Q$2:$Q$1001,"",0)</f>
        <v>4644.4582899999996</v>
      </c>
      <c r="R466">
        <f t="shared" si="186"/>
        <v>1775533200</v>
      </c>
      <c r="S466" t="str">
        <f t="shared" si="187"/>
        <v>XAUUSD</v>
      </c>
      <c r="T466" t="str">
        <f t="shared" si="187"/>
        <v>M5</v>
      </c>
      <c r="U466">
        <f t="shared" si="187"/>
        <v>4648.1000000000004</v>
      </c>
      <c r="V466">
        <f t="shared" si="188"/>
        <v>4648.1514266666663</v>
      </c>
      <c r="W466">
        <f t="shared" si="188"/>
        <v>4647.3863433333336</v>
      </c>
      <c r="X466">
        <f t="shared" si="189"/>
        <v>4646.7434400000002</v>
      </c>
      <c r="Y466">
        <f t="shared" si="189"/>
        <v>4645.8095999999996</v>
      </c>
      <c r="Z466">
        <f t="shared" si="190"/>
        <v>4657.4004500000001</v>
      </c>
      <c r="AA466">
        <f t="shared" si="191"/>
        <v>4648.2227700000003</v>
      </c>
      <c r="AB466">
        <f t="shared" si="192"/>
        <v>4631.5600899999999</v>
      </c>
      <c r="AC466">
        <f t="shared" si="193"/>
        <v>4644.4582899999996</v>
      </c>
      <c r="AF466">
        <f t="shared" si="198"/>
        <v>1775533200</v>
      </c>
      <c r="AG466" t="str">
        <f t="shared" si="199"/>
        <v>XAUUSD</v>
      </c>
      <c r="AH466" t="str">
        <f t="shared" si="200"/>
        <v>M5</v>
      </c>
      <c r="AI466" s="19">
        <f t="shared" si="194"/>
        <v>4648.1000000000004</v>
      </c>
      <c r="AJ466" s="19">
        <f t="shared" si="195"/>
        <v>4648.1514266666663</v>
      </c>
      <c r="AK466" s="19">
        <f t="shared" si="196"/>
        <v>4647.3863433333336</v>
      </c>
      <c r="AL466" s="19">
        <f t="shared" si="201"/>
        <v>0.76508333333276823</v>
      </c>
      <c r="AM466" s="28" t="str">
        <f t="shared" si="197"/>
        <v>Bullish</v>
      </c>
      <c r="AN466" s="28" t="str">
        <f t="shared" si="202"/>
        <v>Bullish</v>
      </c>
      <c r="AO466">
        <f>IF(Z466&lt;&gt;"",Z466,"")</f>
        <v>4657.4004500000001</v>
      </c>
      <c r="AP466">
        <f>IF(AB466&lt;&gt;"",AB466,"")</f>
        <v>4631.5600899999999</v>
      </c>
      <c r="AQ466">
        <f t="shared" si="206"/>
        <v>9</v>
      </c>
      <c r="AR466" s="16">
        <f>IF(SLOPE($AO$446:$AO$457,$AQ$446:$AQ$457)&gt;0,MIN(3,ABS(SLOPE($AO$446:$AO$457,$AQ$446:$AQ$457))),IF(SLOPE($AO$446:$AO$457,$AQ$446:$AQ$457)&lt;-0.5,-0.5,0))</f>
        <v>1.3769166666712103E-2</v>
      </c>
      <c r="AS466" s="16">
        <f>IF(SLOPE($AP$446:$AP$457,$AQ$446:$AQ$457)&lt;0,MAX(-3,-ABS(SLOPE($AP$446:$AP$457,$AQ$446:$AQ$457))),IF(SLOPE($AP$446:$AP$457,$AQ$446:$AQ$457)&gt;0.5,0.5,0))</f>
        <v>-6.8858333333321059E-2</v>
      </c>
      <c r="AT466" s="22">
        <f>($AO$458+(AR466*(AQ466-1)))</f>
        <v>4656.0458433333342</v>
      </c>
      <c r="AU466" s="22">
        <f>($AP$458+(AS466*(AQ466-1)))</f>
        <v>4630.384023333334</v>
      </c>
      <c r="AV466" s="18">
        <f>IF(AR466&gt;0,AT466+AR466,AT466)</f>
        <v>4656.0596125000011</v>
      </c>
      <c r="AW466" s="18">
        <f>IF(AS466&lt;0,AU466+AS466,AU466)</f>
        <v>4630.3151650000009</v>
      </c>
      <c r="AY466">
        <f t="shared" si="207"/>
        <v>-1.3408374999989974</v>
      </c>
      <c r="AZ466">
        <f t="shared" si="208"/>
        <v>-1.244924999999057</v>
      </c>
      <c r="BB466" s="19">
        <f t="shared" si="203"/>
        <v>1775533200</v>
      </c>
      <c r="BC466" s="19" t="str">
        <f t="shared" si="204"/>
        <v>XAUUSD</v>
      </c>
      <c r="BD466" s="19" t="str">
        <f t="shared" si="205"/>
        <v>M5</v>
      </c>
      <c r="BE466">
        <f>V466</f>
        <v>4648.1514266666663</v>
      </c>
      <c r="BF466">
        <f>W466</f>
        <v>4647.3863433333336</v>
      </c>
      <c r="BG466">
        <f>X466</f>
        <v>4646.7434400000002</v>
      </c>
      <c r="BH466">
        <f>Y466</f>
        <v>4645.8095999999996</v>
      </c>
      <c r="BI466">
        <f t="shared" si="184"/>
        <v>4656.0596125000011</v>
      </c>
      <c r="BJ466">
        <f t="shared" si="185"/>
        <v>4630.3151650000009</v>
      </c>
    </row>
    <row r="467" spans="1:62" x14ac:dyDescent="0.55000000000000004">
      <c r="A467">
        <f>ALGLIB_SSA_XAUUSD!J467</f>
        <v>1775533500</v>
      </c>
      <c r="B467" t="str">
        <f>_xlfn.XLOOKUP($A467,ALGLIB_SSA_XAUUSD!$A$2:$A$1001,ALGLIB_SSA_XAUUSD!$B$2:$B$1001,"",0)</f>
        <v/>
      </c>
      <c r="C467" t="str">
        <f>_xlfn.XLOOKUP($A467,ALGLIB_SSA_XAUUSD!$A$2:$A$1001,ALGLIB_SSA_XAUUSD!$C$2:$C$1001,"",0)</f>
        <v/>
      </c>
      <c r="D467" s="1">
        <f>D458+(D470-D458)*9/12</f>
        <v>4656.8725000000004</v>
      </c>
      <c r="E467" s="1">
        <f>E458+(E470-E458)*9/12</f>
        <v>4648.3874249999999</v>
      </c>
      <c r="F467" s="1">
        <f>F458+(F470-F458)*9/12</f>
        <v>4647.49316</v>
      </c>
      <c r="G467" s="1">
        <f>G458+(G470-G458)*9/12</f>
        <v>4657.5835449999995</v>
      </c>
      <c r="H467" s="1">
        <f>H458+(H470-H458)*9/12</f>
        <v>4631.6382400000002</v>
      </c>
      <c r="I467" t="str">
        <f>_xlfn.XLOOKUP($A467,ALGLIB_SSA_XAUUSD!$J$2:$J$1001,ALGLIB_SSA_XAUUSD!$K$2:$K$1001,"",0)</f>
        <v>XAUUSD</v>
      </c>
      <c r="J467" t="str">
        <f>_xlfn.XLOOKUP($A467,ALGLIB_SSA_XAUUSD!$J$2:$J$1001,ALGLIB_SSA_XAUUSD!$L$2:$L$1001,"",0)</f>
        <v>M5</v>
      </c>
      <c r="K467">
        <f>_xlfn.XLOOKUP($A467,ALGLIB_SSA_XAUUSD!$J$2:$J$1001,ALGLIB_SSA_XAUUSD!$M$2:$M$1001,"",0)</f>
        <v>4647.5200000000004</v>
      </c>
      <c r="L467">
        <f>_xlfn.XLOOKUP($A467,ALGLIB_SSA_XAUUSD!$J$2:$J$1001,ALGLIB_SSA_XAUUSD!$N$2:$N$1001,"",0)</f>
        <v>4647.7143999999998</v>
      </c>
      <c r="M467">
        <f>_xlfn.XLOOKUP($A467,ALGLIB_SSA_XAUUSD!$J$2:$J$1001,ALGLIB_SSA_XAUUSD!$O$2:$O$1001,"",0)</f>
        <v>4646.7619999999997</v>
      </c>
      <c r="N467">
        <f>_xlfn.XLOOKUP($A467,ALGLIB_SSA_XAUUSD!$J$2:$J$1001,ALGLIB_SSA_XAUUSD!$P$2:$P$1001,"",0)</f>
        <v>4649.0798000000004</v>
      </c>
      <c r="O467">
        <f>_xlfn.XLOOKUP($A467,ALGLIB_SSA_XAUUSD!$J$2:$J$1001,ALGLIB_SSA_XAUUSD!$Q$2:$Q$1001,"",0)</f>
        <v>4645.90272</v>
      </c>
      <c r="R467">
        <f t="shared" si="186"/>
        <v>1775533500</v>
      </c>
      <c r="S467" t="str">
        <f t="shared" si="187"/>
        <v>XAUUSD</v>
      </c>
      <c r="T467" t="str">
        <f t="shared" si="187"/>
        <v>M5</v>
      </c>
      <c r="U467">
        <f t="shared" si="187"/>
        <v>4647.5200000000004</v>
      </c>
      <c r="V467">
        <f t="shared" si="188"/>
        <v>4648.3874249999999</v>
      </c>
      <c r="W467">
        <f t="shared" si="188"/>
        <v>4647.49316</v>
      </c>
      <c r="X467">
        <f t="shared" si="189"/>
        <v>4647.7143999999998</v>
      </c>
      <c r="Y467">
        <f t="shared" si="189"/>
        <v>4646.7619999999997</v>
      </c>
      <c r="Z467">
        <f t="shared" si="190"/>
        <v>4657.5835449999995</v>
      </c>
      <c r="AA467">
        <f t="shared" si="191"/>
        <v>4649.0798000000004</v>
      </c>
      <c r="AB467">
        <f t="shared" si="192"/>
        <v>4631.6382400000002</v>
      </c>
      <c r="AC467">
        <f t="shared" si="193"/>
        <v>4645.90272</v>
      </c>
      <c r="AF467">
        <f t="shared" si="198"/>
        <v>1775533500</v>
      </c>
      <c r="AG467" t="str">
        <f t="shared" si="199"/>
        <v>XAUUSD</v>
      </c>
      <c r="AH467" t="str">
        <f t="shared" si="200"/>
        <v>M5</v>
      </c>
      <c r="AI467" s="19">
        <f t="shared" si="194"/>
        <v>4647.5200000000004</v>
      </c>
      <c r="AJ467" s="19">
        <f t="shared" si="195"/>
        <v>4648.3874249999999</v>
      </c>
      <c r="AK467" s="19">
        <f t="shared" si="196"/>
        <v>4647.49316</v>
      </c>
      <c r="AL467" s="19">
        <f t="shared" si="201"/>
        <v>0.89426499999990483</v>
      </c>
      <c r="AM467" s="28" t="str">
        <f t="shared" si="197"/>
        <v>Bullish</v>
      </c>
      <c r="AN467" s="28" t="str">
        <f t="shared" si="202"/>
        <v>Bullish</v>
      </c>
      <c r="AO467">
        <f>IF(Z467&lt;&gt;"",Z467,"")</f>
        <v>4657.5835449999995</v>
      </c>
      <c r="AP467">
        <f>IF(AB467&lt;&gt;"",AB467,"")</f>
        <v>4631.6382400000002</v>
      </c>
      <c r="AQ467">
        <f t="shared" si="206"/>
        <v>10</v>
      </c>
      <c r="AR467" s="16">
        <f>IF(SLOPE($AO$446:$AO$457,$AQ$446:$AQ$457)&gt;0,MIN(3,ABS(SLOPE($AO$446:$AO$457,$AQ$446:$AQ$457))),IF(SLOPE($AO$446:$AO$457,$AQ$446:$AQ$457)&lt;-0.5,-0.5,0))</f>
        <v>1.3769166666712103E-2</v>
      </c>
      <c r="AS467" s="16">
        <f>IF(SLOPE($AP$446:$AP$457,$AQ$446:$AQ$457)&lt;0,MAX(-3,-ABS(SLOPE($AP$446:$AP$457,$AQ$446:$AQ$457))),IF(SLOPE($AP$446:$AP$457,$AQ$446:$AQ$457)&gt;0.5,0.5,0))</f>
        <v>-6.8858333333321059E-2</v>
      </c>
      <c r="AT467" s="22">
        <f>($AO$458+(AR467*(AQ467-1)))</f>
        <v>4656.0596125000011</v>
      </c>
      <c r="AU467" s="22">
        <f>($AP$458+(AS467*(AQ467-1)))</f>
        <v>4630.3151650000009</v>
      </c>
      <c r="AV467" s="18">
        <f>IF(AR467&gt;0,AT467+AR467,AT467)</f>
        <v>4656.073381666668</v>
      </c>
      <c r="AW467" s="18">
        <f>IF(AS467&lt;0,AU467+AS467,AU467)</f>
        <v>4630.2463066666678</v>
      </c>
      <c r="AY467">
        <f t="shared" si="207"/>
        <v>-1.5101633333315476</v>
      </c>
      <c r="AZ467">
        <f t="shared" si="208"/>
        <v>-1.3919333333324175</v>
      </c>
      <c r="BB467" s="19">
        <f t="shared" si="203"/>
        <v>1775533500</v>
      </c>
      <c r="BC467" s="19" t="str">
        <f t="shared" si="204"/>
        <v>XAUUSD</v>
      </c>
      <c r="BD467" s="19" t="str">
        <f t="shared" si="205"/>
        <v>M5</v>
      </c>
      <c r="BE467">
        <f>V467</f>
        <v>4648.3874249999999</v>
      </c>
      <c r="BF467">
        <f>W467</f>
        <v>4647.49316</v>
      </c>
      <c r="BG467">
        <f>X467</f>
        <v>4647.7143999999998</v>
      </c>
      <c r="BH467">
        <f>Y467</f>
        <v>4646.7619999999997</v>
      </c>
      <c r="BI467">
        <f t="shared" si="184"/>
        <v>4656.073381666668</v>
      </c>
      <c r="BJ467">
        <f t="shared" si="185"/>
        <v>4630.2463066666678</v>
      </c>
    </row>
    <row r="468" spans="1:62" x14ac:dyDescent="0.55000000000000004">
      <c r="A468">
        <f>ALGLIB_SSA_XAUUSD!J468</f>
        <v>1775533800</v>
      </c>
      <c r="B468" t="str">
        <f>_xlfn.XLOOKUP($A468,ALGLIB_SSA_XAUUSD!$A$2:$A$1001,ALGLIB_SSA_XAUUSD!$B$2:$B$1001,"",0)</f>
        <v/>
      </c>
      <c r="C468" t="str">
        <f>_xlfn.XLOOKUP($A468,ALGLIB_SSA_XAUUSD!$A$2:$A$1001,ALGLIB_SSA_XAUUSD!$C$2:$C$1001,"",0)</f>
        <v/>
      </c>
      <c r="D468" s="1">
        <f>D458+(D470-D458)*10/12</f>
        <v>4657.6983333333337</v>
      </c>
      <c r="E468" s="1">
        <f>E458+(E470-E458)*10/12</f>
        <v>4648.6234233333325</v>
      </c>
      <c r="F468" s="1">
        <f>F458+(F470-F458)*10/12</f>
        <v>4647.5999766666664</v>
      </c>
      <c r="G468" s="1">
        <f>G458+(G470-G458)*10/12</f>
        <v>4657.7666399999998</v>
      </c>
      <c r="H468" s="1">
        <f>H458+(H470-H458)*10/12</f>
        <v>4631.7163900000005</v>
      </c>
      <c r="I468" t="str">
        <f>_xlfn.XLOOKUP($A468,ALGLIB_SSA_XAUUSD!$J$2:$J$1001,ALGLIB_SSA_XAUUSD!$K$2:$K$1001,"",0)</f>
        <v>XAUUSD</v>
      </c>
      <c r="J468" t="str">
        <f>_xlfn.XLOOKUP($A468,ALGLIB_SSA_XAUUSD!$J$2:$J$1001,ALGLIB_SSA_XAUUSD!$L$2:$L$1001,"",0)</f>
        <v>M5</v>
      </c>
      <c r="K468">
        <f>_xlfn.XLOOKUP($A468,ALGLIB_SSA_XAUUSD!$J$2:$J$1001,ALGLIB_SSA_XAUUSD!$M$2:$M$1001,"",0)</f>
        <v>4647.74</v>
      </c>
      <c r="L468">
        <f>_xlfn.XLOOKUP($A468,ALGLIB_SSA_XAUUSD!$J$2:$J$1001,ALGLIB_SSA_XAUUSD!$N$2:$N$1001,"",0)</f>
        <v>4648.3485499999997</v>
      </c>
      <c r="M468">
        <f>_xlfn.XLOOKUP($A468,ALGLIB_SSA_XAUUSD!$J$2:$J$1001,ALGLIB_SSA_XAUUSD!$O$2:$O$1001,"",0)</f>
        <v>4647.5552799999996</v>
      </c>
      <c r="N468">
        <f>_xlfn.XLOOKUP($A468,ALGLIB_SSA_XAUUSD!$J$2:$J$1001,ALGLIB_SSA_XAUUSD!$P$2:$P$1001,"",0)</f>
        <v>4649.6764300000004</v>
      </c>
      <c r="O468">
        <f>_xlfn.XLOOKUP($A468,ALGLIB_SSA_XAUUSD!$J$2:$J$1001,ALGLIB_SSA_XAUUSD!$Q$2:$Q$1001,"",0)</f>
        <v>4646.9503100000002</v>
      </c>
      <c r="R468">
        <f t="shared" si="186"/>
        <v>1775533800</v>
      </c>
      <c r="S468" t="str">
        <f t="shared" si="187"/>
        <v>XAUUSD</v>
      </c>
      <c r="T468" t="str">
        <f t="shared" si="187"/>
        <v>M5</v>
      </c>
      <c r="U468">
        <f t="shared" si="187"/>
        <v>4647.74</v>
      </c>
      <c r="V468">
        <f t="shared" si="188"/>
        <v>4648.6234233333325</v>
      </c>
      <c r="W468">
        <f t="shared" si="188"/>
        <v>4647.5999766666664</v>
      </c>
      <c r="X468">
        <f t="shared" si="189"/>
        <v>4648.3485499999997</v>
      </c>
      <c r="Y468">
        <f t="shared" si="189"/>
        <v>4647.5552799999996</v>
      </c>
      <c r="Z468">
        <f t="shared" si="190"/>
        <v>4657.7666399999998</v>
      </c>
      <c r="AA468">
        <f t="shared" si="191"/>
        <v>4649.6764300000004</v>
      </c>
      <c r="AB468">
        <f t="shared" si="192"/>
        <v>4631.7163900000005</v>
      </c>
      <c r="AC468">
        <f t="shared" si="193"/>
        <v>4646.9503100000002</v>
      </c>
      <c r="AF468">
        <f t="shared" si="198"/>
        <v>1775533800</v>
      </c>
      <c r="AG468" t="str">
        <f t="shared" si="199"/>
        <v>XAUUSD</v>
      </c>
      <c r="AH468" t="str">
        <f t="shared" si="200"/>
        <v>M5</v>
      </c>
      <c r="AI468" s="19">
        <f t="shared" si="194"/>
        <v>4647.74</v>
      </c>
      <c r="AJ468" s="19">
        <f t="shared" si="195"/>
        <v>4648.6234233333325</v>
      </c>
      <c r="AK468" s="19">
        <f t="shared" si="196"/>
        <v>4647.5999766666664</v>
      </c>
      <c r="AL468" s="19">
        <f t="shared" si="201"/>
        <v>1.0234466666661319</v>
      </c>
      <c r="AM468" s="28" t="str">
        <f t="shared" si="197"/>
        <v>Bullish</v>
      </c>
      <c r="AN468" s="28" t="str">
        <f t="shared" si="202"/>
        <v>Bullish</v>
      </c>
      <c r="AO468">
        <f>IF(Z468&lt;&gt;"",Z468,"")</f>
        <v>4657.7666399999998</v>
      </c>
      <c r="AP468">
        <f>IF(AB468&lt;&gt;"",AB468,"")</f>
        <v>4631.7163900000005</v>
      </c>
      <c r="AQ468">
        <f t="shared" si="206"/>
        <v>11</v>
      </c>
      <c r="AR468" s="16">
        <f>IF(SLOPE($AO$446:$AO$457,$AQ$446:$AQ$457)&gt;0,MIN(3,ABS(SLOPE($AO$446:$AO$457,$AQ$446:$AQ$457))),IF(SLOPE($AO$446:$AO$457,$AQ$446:$AQ$457)&lt;-0.5,-0.5,0))</f>
        <v>1.3769166666712103E-2</v>
      </c>
      <c r="AS468" s="16">
        <f>IF(SLOPE($AP$446:$AP$457,$AQ$446:$AQ$457)&lt;0,MAX(-3,-ABS(SLOPE($AP$446:$AP$457,$AQ$446:$AQ$457))),IF(SLOPE($AP$446:$AP$457,$AQ$446:$AQ$457)&gt;0.5,0.5,0))</f>
        <v>-6.8858333333321059E-2</v>
      </c>
      <c r="AT468" s="22">
        <f>($AO$458+(AR468*(AQ468-1)))</f>
        <v>4656.073381666667</v>
      </c>
      <c r="AU468" s="22">
        <f>($AP$458+(AS468*(AQ468-1)))</f>
        <v>4630.2463066666669</v>
      </c>
      <c r="AV468" s="18">
        <f>IF(AR468&gt;0,AT468+AR468,AT468)</f>
        <v>4656.0871508333339</v>
      </c>
      <c r="AW468" s="18">
        <f>IF(AS468&lt;0,AU468+AS468,AU468)</f>
        <v>4630.1774483333338</v>
      </c>
      <c r="AY468">
        <f t="shared" si="207"/>
        <v>-1.6794891666659169</v>
      </c>
      <c r="AZ468">
        <f t="shared" si="208"/>
        <v>-1.5389416666666875</v>
      </c>
      <c r="BB468" s="19">
        <f t="shared" si="203"/>
        <v>1775533800</v>
      </c>
      <c r="BC468" s="19" t="str">
        <f t="shared" si="204"/>
        <v>XAUUSD</v>
      </c>
      <c r="BD468" s="19" t="str">
        <f t="shared" si="205"/>
        <v>M5</v>
      </c>
      <c r="BE468">
        <f>V468</f>
        <v>4648.6234233333325</v>
      </c>
      <c r="BF468">
        <f>W468</f>
        <v>4647.5999766666664</v>
      </c>
      <c r="BG468">
        <f>X468</f>
        <v>4648.3485499999997</v>
      </c>
      <c r="BH468">
        <f>Y468</f>
        <v>4647.5552799999996</v>
      </c>
      <c r="BI468">
        <f t="shared" ref="BI468:BI531" si="209">AV468</f>
        <v>4656.0871508333339</v>
      </c>
      <c r="BJ468">
        <f t="shared" ref="BJ468:BJ531" si="210">AW468</f>
        <v>4630.1774483333338</v>
      </c>
    </row>
    <row r="469" spans="1:62" x14ac:dyDescent="0.55000000000000004">
      <c r="A469">
        <f>ALGLIB_SSA_XAUUSD!J469</f>
        <v>1775534100</v>
      </c>
      <c r="B469" t="str">
        <f>_xlfn.XLOOKUP($A469,ALGLIB_SSA_XAUUSD!$A$2:$A$1001,ALGLIB_SSA_XAUUSD!$B$2:$B$1001,"",0)</f>
        <v/>
      </c>
      <c r="C469" t="str">
        <f>_xlfn.XLOOKUP($A469,ALGLIB_SSA_XAUUSD!$A$2:$A$1001,ALGLIB_SSA_XAUUSD!$C$2:$C$1001,"",0)</f>
        <v/>
      </c>
      <c r="D469" s="1">
        <f>D458+(D470-D458)*11/12</f>
        <v>4658.524166666667</v>
      </c>
      <c r="E469" s="1">
        <f>E458+(E470-E458)*11/12</f>
        <v>4648.8594216666661</v>
      </c>
      <c r="F469" s="1">
        <f>F458+(F470-F458)*11/12</f>
        <v>4647.7067933333337</v>
      </c>
      <c r="G469" s="1">
        <f>G458+(G470-G458)*11/12</f>
        <v>4657.9497349999992</v>
      </c>
      <c r="H469" s="1">
        <f>H458+(H470-H458)*11/12</f>
        <v>4631.7945399999999</v>
      </c>
      <c r="I469" t="str">
        <f>_xlfn.XLOOKUP($A469,ALGLIB_SSA_XAUUSD!$J$2:$J$1001,ALGLIB_SSA_XAUUSD!$K$2:$K$1001,"",0)</f>
        <v>XAUUSD</v>
      </c>
      <c r="J469" t="str">
        <f>_xlfn.XLOOKUP($A469,ALGLIB_SSA_XAUUSD!$J$2:$J$1001,ALGLIB_SSA_XAUUSD!$L$2:$L$1001,"",0)</f>
        <v>M5</v>
      </c>
      <c r="K469">
        <f>_xlfn.XLOOKUP($A469,ALGLIB_SSA_XAUUSD!$J$2:$J$1001,ALGLIB_SSA_XAUUSD!$M$2:$M$1001,"",0)</f>
        <v>4649.4399999999996</v>
      </c>
      <c r="L469">
        <f>_xlfn.XLOOKUP($A469,ALGLIB_SSA_XAUUSD!$J$2:$J$1001,ALGLIB_SSA_XAUUSD!$N$2:$N$1001,"",0)</f>
        <v>4648.6243199999999</v>
      </c>
      <c r="M469">
        <f>_xlfn.XLOOKUP($A469,ALGLIB_SSA_XAUUSD!$J$2:$J$1001,ALGLIB_SSA_XAUUSD!$O$2:$O$1001,"",0)</f>
        <v>4648.0897999999997</v>
      </c>
      <c r="N469">
        <f>_xlfn.XLOOKUP($A469,ALGLIB_SSA_XAUUSD!$J$2:$J$1001,ALGLIB_SSA_XAUUSD!$P$2:$P$1001,"",0)</f>
        <v>4649.9743500000004</v>
      </c>
      <c r="O469">
        <f>_xlfn.XLOOKUP($A469,ALGLIB_SSA_XAUUSD!$J$2:$J$1001,ALGLIB_SSA_XAUUSD!$Q$2:$Q$1001,"",0)</f>
        <v>4647.4778200000001</v>
      </c>
      <c r="R469">
        <f t="shared" si="186"/>
        <v>1775534100</v>
      </c>
      <c r="S469" t="str">
        <f t="shared" si="187"/>
        <v>XAUUSD</v>
      </c>
      <c r="T469" t="str">
        <f t="shared" si="187"/>
        <v>M5</v>
      </c>
      <c r="U469">
        <f t="shared" si="187"/>
        <v>4649.4399999999996</v>
      </c>
      <c r="V469">
        <f t="shared" si="188"/>
        <v>4648.8594216666661</v>
      </c>
      <c r="W469">
        <f t="shared" si="188"/>
        <v>4647.7067933333337</v>
      </c>
      <c r="X469">
        <f t="shared" si="189"/>
        <v>4648.6243199999999</v>
      </c>
      <c r="Y469">
        <f t="shared" si="189"/>
        <v>4648.0897999999997</v>
      </c>
      <c r="Z469">
        <f t="shared" si="190"/>
        <v>4657.9497349999992</v>
      </c>
      <c r="AA469">
        <f t="shared" si="191"/>
        <v>4649.9743500000004</v>
      </c>
      <c r="AB469">
        <f t="shared" si="192"/>
        <v>4631.7945399999999</v>
      </c>
      <c r="AC469">
        <f t="shared" si="193"/>
        <v>4647.4778200000001</v>
      </c>
      <c r="AF469">
        <f t="shared" si="198"/>
        <v>1775534100</v>
      </c>
      <c r="AG469" t="str">
        <f t="shared" si="199"/>
        <v>XAUUSD</v>
      </c>
      <c r="AH469" t="str">
        <f t="shared" si="200"/>
        <v>M5</v>
      </c>
      <c r="AI469" s="19">
        <f t="shared" si="194"/>
        <v>4649.4399999999996</v>
      </c>
      <c r="AJ469" s="19">
        <f t="shared" si="195"/>
        <v>4648.8594216666661</v>
      </c>
      <c r="AK469" s="19">
        <f t="shared" si="196"/>
        <v>4647.7067933333337</v>
      </c>
      <c r="AL469" s="19">
        <f t="shared" si="201"/>
        <v>1.152628333332359</v>
      </c>
      <c r="AM469" s="28" t="str">
        <f t="shared" si="197"/>
        <v>Bullish</v>
      </c>
      <c r="AN469" s="28" t="str">
        <f t="shared" si="202"/>
        <v>Bullish</v>
      </c>
      <c r="AO469">
        <f>IF(Z469&lt;&gt;"",Z469,"")</f>
        <v>4657.9497349999992</v>
      </c>
      <c r="AP469">
        <f>IF(AB469&lt;&gt;"",AB469,"")</f>
        <v>4631.7945399999999</v>
      </c>
      <c r="AQ469">
        <f t="shared" si="206"/>
        <v>12</v>
      </c>
      <c r="AR469" s="16">
        <f>IF(SLOPE($AO$446:$AO$457,$AQ$446:$AQ$457)&gt;0,MIN(3,ABS(SLOPE($AO$446:$AO$457,$AQ$446:$AQ$457))),IF(SLOPE($AO$446:$AO$457,$AQ$446:$AQ$457)&lt;-0.5,-0.5,0))</f>
        <v>1.3769166666712103E-2</v>
      </c>
      <c r="AS469" s="16">
        <f>IF(SLOPE($AP$446:$AP$457,$AQ$446:$AQ$457)&lt;0,MAX(-3,-ABS(SLOPE($AP$446:$AP$457,$AQ$446:$AQ$457))),IF(SLOPE($AP$446:$AP$457,$AQ$446:$AQ$457)&gt;0.5,0.5,0))</f>
        <v>-6.8858333333321059E-2</v>
      </c>
      <c r="AT469" s="22">
        <f>($AO$458+(AR469*(AQ469-1)))</f>
        <v>4656.0871508333339</v>
      </c>
      <c r="AU469" s="22">
        <f>($AP$458+(AS469*(AQ469-1)))</f>
        <v>4630.1774483333338</v>
      </c>
      <c r="AV469" s="18">
        <f>IF(AR469&gt;0,AT469+AR469,AT469)</f>
        <v>4656.1009200000008</v>
      </c>
      <c r="AW469" s="18">
        <f>IF(AS469&lt;0,AU469+AS469,AU469)</f>
        <v>4630.1085900000007</v>
      </c>
      <c r="AY469">
        <f t="shared" si="207"/>
        <v>-1.8488149999984671</v>
      </c>
      <c r="AZ469">
        <f t="shared" si="208"/>
        <v>-1.6859499999991385</v>
      </c>
      <c r="BB469" s="19">
        <f t="shared" si="203"/>
        <v>1775534100</v>
      </c>
      <c r="BC469" s="19" t="str">
        <f t="shared" si="204"/>
        <v>XAUUSD</v>
      </c>
      <c r="BD469" s="19" t="str">
        <f t="shared" si="205"/>
        <v>M5</v>
      </c>
      <c r="BE469">
        <f>V469</f>
        <v>4648.8594216666661</v>
      </c>
      <c r="BF469">
        <f>W469</f>
        <v>4647.7067933333337</v>
      </c>
      <c r="BG469">
        <f>X469</f>
        <v>4648.6243199999999</v>
      </c>
      <c r="BH469">
        <f>Y469</f>
        <v>4648.0897999999997</v>
      </c>
      <c r="BI469">
        <f t="shared" si="209"/>
        <v>4656.1009200000008</v>
      </c>
      <c r="BJ469">
        <f t="shared" si="210"/>
        <v>4630.1085900000007</v>
      </c>
    </row>
    <row r="470" spans="1:62" x14ac:dyDescent="0.55000000000000004">
      <c r="A470">
        <f>ALGLIB_SSA_XAUUSD!J470</f>
        <v>1775534400</v>
      </c>
      <c r="B470" t="str">
        <f>_xlfn.XLOOKUP($A470,ALGLIB_SSA_XAUUSD!$A$2:$A$1001,ALGLIB_SSA_XAUUSD!$B$2:$B$1001,"",0)</f>
        <v>XAUUSD</v>
      </c>
      <c r="C470" t="str">
        <f>_xlfn.XLOOKUP($A470,ALGLIB_SSA_XAUUSD!$A$2:$A$1001,ALGLIB_SSA_XAUUSD!$C$2:$C$1001,"",0)</f>
        <v>H1</v>
      </c>
      <c r="D470" s="2">
        <f>_xlfn.XLOOKUP($A470,ALGLIB_SSA_XAUUSD!$A$2:$A$1001,ALGLIB_SSA_XAUUSD!$D$2:$D$1001,"",0)</f>
        <v>4659.3500000000004</v>
      </c>
      <c r="E470" s="2">
        <f>_xlfn.XLOOKUP($A470,ALGLIB_SSA_XAUUSD!$A$2:$A$1001,ALGLIB_SSA_XAUUSD!$E$2:$E$1001,"",0)</f>
        <v>4649.0954199999996</v>
      </c>
      <c r="F470" s="2">
        <f>_xlfn.XLOOKUP($A470,ALGLIB_SSA_XAUUSD!$A$2:$A$1001,ALGLIB_SSA_XAUUSD!$F$2:$F$1001,"",0)</f>
        <v>4647.8136100000002</v>
      </c>
      <c r="G470" s="2">
        <f>_xlfn.XLOOKUP($A470,ALGLIB_SSA_XAUUSD!$A$2:$A$1001,ALGLIB_SSA_XAUUSD!$G$2:$G$1001,"",0)</f>
        <v>4658.1328299999996</v>
      </c>
      <c r="H470" s="2">
        <f>_xlfn.XLOOKUP($A470,ALGLIB_SSA_XAUUSD!$A$2:$A$1001,ALGLIB_SSA_XAUUSD!$H$2:$H$1001,"",0)</f>
        <v>4631.8726900000001</v>
      </c>
      <c r="I470" t="str">
        <f>_xlfn.XLOOKUP($A470,ALGLIB_SSA_XAUUSD!$J$2:$J$1001,ALGLIB_SSA_XAUUSD!$K$2:$K$1001,"",0)</f>
        <v>XAUUSD</v>
      </c>
      <c r="J470" t="str">
        <f>_xlfn.XLOOKUP($A470,ALGLIB_SSA_XAUUSD!$J$2:$J$1001,ALGLIB_SSA_XAUUSD!$L$2:$L$1001,"",0)</f>
        <v>M5</v>
      </c>
      <c r="K470">
        <f>_xlfn.XLOOKUP($A470,ALGLIB_SSA_XAUUSD!$J$2:$J$1001,ALGLIB_SSA_XAUUSD!$M$2:$M$1001,"",0)</f>
        <v>4649.18</v>
      </c>
      <c r="L470">
        <f>_xlfn.XLOOKUP($A470,ALGLIB_SSA_XAUUSD!$J$2:$J$1001,ALGLIB_SSA_XAUUSD!$N$2:$N$1001,"",0)</f>
        <v>4648.5993799999997</v>
      </c>
      <c r="M470">
        <f>_xlfn.XLOOKUP($A470,ALGLIB_SSA_XAUUSD!$J$2:$J$1001,ALGLIB_SSA_XAUUSD!$O$2:$O$1001,"",0)</f>
        <v>4648.3445899999997</v>
      </c>
      <c r="N470">
        <f>_xlfn.XLOOKUP($A470,ALGLIB_SSA_XAUUSD!$J$2:$J$1001,ALGLIB_SSA_XAUUSD!$P$2:$P$1001,"",0)</f>
        <v>4650.0064899999998</v>
      </c>
      <c r="O470">
        <f>_xlfn.XLOOKUP($A470,ALGLIB_SSA_XAUUSD!$J$2:$J$1001,ALGLIB_SSA_XAUUSD!$Q$2:$Q$1001,"",0)</f>
        <v>4647.5075900000002</v>
      </c>
      <c r="R470">
        <f t="shared" si="186"/>
        <v>1775534400</v>
      </c>
      <c r="S470" t="str">
        <f t="shared" si="187"/>
        <v>XAUUSD</v>
      </c>
      <c r="T470" t="str">
        <f t="shared" si="187"/>
        <v>M5</v>
      </c>
      <c r="U470">
        <f t="shared" si="187"/>
        <v>4649.18</v>
      </c>
      <c r="V470">
        <f t="shared" si="188"/>
        <v>4649.0954199999996</v>
      </c>
      <c r="W470">
        <f t="shared" si="188"/>
        <v>4647.8136100000002</v>
      </c>
      <c r="X470">
        <f t="shared" si="189"/>
        <v>4648.5993799999997</v>
      </c>
      <c r="Y470">
        <f t="shared" si="189"/>
        <v>4648.3445899999997</v>
      </c>
      <c r="Z470">
        <f t="shared" si="190"/>
        <v>4658.1328299999996</v>
      </c>
      <c r="AA470">
        <f t="shared" si="191"/>
        <v>4650.0064899999998</v>
      </c>
      <c r="AB470">
        <f t="shared" si="192"/>
        <v>4631.8726900000001</v>
      </c>
      <c r="AC470">
        <f t="shared" si="193"/>
        <v>4647.5075900000002</v>
      </c>
      <c r="AF470">
        <f t="shared" si="198"/>
        <v>1775534400</v>
      </c>
      <c r="AG470" t="str">
        <f t="shared" si="199"/>
        <v>XAUUSD</v>
      </c>
      <c r="AH470" t="str">
        <f t="shared" si="200"/>
        <v>M5</v>
      </c>
      <c r="AI470" s="19">
        <f t="shared" si="194"/>
        <v>4649.18</v>
      </c>
      <c r="AJ470" s="19">
        <f t="shared" si="195"/>
        <v>4649.0954199999996</v>
      </c>
      <c r="AK470" s="19">
        <f t="shared" si="196"/>
        <v>4647.8136100000002</v>
      </c>
      <c r="AL470" s="19">
        <f t="shared" si="201"/>
        <v>1.2818099999994956</v>
      </c>
      <c r="AM470" s="28" t="str">
        <f t="shared" si="197"/>
        <v>Bullish</v>
      </c>
      <c r="AN470" s="28" t="str">
        <f t="shared" si="202"/>
        <v>Bullish</v>
      </c>
      <c r="AO470">
        <f>IF(Z470&lt;&gt;"",Z470,"")</f>
        <v>4658.1328299999996</v>
      </c>
      <c r="AP470">
        <f>IF(AB470&lt;&gt;"",AB470,"")</f>
        <v>4631.8726900000001</v>
      </c>
      <c r="AQ470">
        <f t="shared" si="206"/>
        <v>1</v>
      </c>
      <c r="AR470" s="17">
        <f>IF(SLOPE($AO$458:$AO$469,$AQ$458:$AQ$469)&gt;0,MIN(3,ABS(SLOPE($AO$458:$AO$469,$AQ$458:$AQ$469))),IF(SLOPE($AO$458:$AO$469,$AQ$458:$AQ$469)&lt;-0.5,-0.5,0))</f>
        <v>0.18309499999992379</v>
      </c>
      <c r="AS470" s="17">
        <f>IF(SLOPE($AP$458:$AP$469,$AQ$458:$AQ$469)&lt;0,MAX(-3,-ABS(SLOPE($AP$458:$AP$469,$AQ$458:$AQ$469))),IF(SLOPE($AP$458:$AP$469,$AQ$458:$AQ$469)&gt;0.5,0.5,0))</f>
        <v>0</v>
      </c>
      <c r="AT470" s="10">
        <f>($AO$470+(AR470*(AQ470-1)))</f>
        <v>4658.1328299999996</v>
      </c>
      <c r="AU470" s="10">
        <f>($AP$470+(AS470*(AQ470-1)))</f>
        <v>4631.8726900000001</v>
      </c>
      <c r="AV470" s="18">
        <f>IF(AR470&gt;0,AT470+AR470,AT470)</f>
        <v>4658.3159249999999</v>
      </c>
      <c r="AW470" s="18">
        <f>IF(AS470&lt;0,AU470+AS470,AU470)</f>
        <v>4631.8726900000001</v>
      </c>
      <c r="AY470">
        <f t="shared" si="207"/>
        <v>0.18309500000032131</v>
      </c>
      <c r="AZ470">
        <f t="shared" si="208"/>
        <v>0</v>
      </c>
      <c r="BB470" s="19">
        <f t="shared" si="203"/>
        <v>1775534400</v>
      </c>
      <c r="BC470" s="19" t="str">
        <f t="shared" si="204"/>
        <v>XAUUSD</v>
      </c>
      <c r="BD470" s="19" t="str">
        <f t="shared" si="205"/>
        <v>M5</v>
      </c>
      <c r="BE470">
        <f>V470</f>
        <v>4649.0954199999996</v>
      </c>
      <c r="BF470">
        <f>W470</f>
        <v>4647.8136100000002</v>
      </c>
      <c r="BG470">
        <f>X470</f>
        <v>4648.5993799999997</v>
      </c>
      <c r="BH470">
        <f>Y470</f>
        <v>4648.3445899999997</v>
      </c>
      <c r="BI470">
        <f t="shared" si="209"/>
        <v>4658.3159249999999</v>
      </c>
      <c r="BJ470">
        <f t="shared" si="210"/>
        <v>4631.8726900000001</v>
      </c>
    </row>
    <row r="471" spans="1:62" x14ac:dyDescent="0.55000000000000004">
      <c r="A471">
        <f>ALGLIB_SSA_XAUUSD!J471</f>
        <v>1775534700</v>
      </c>
      <c r="B471" t="str">
        <f>_xlfn.XLOOKUP($A471,ALGLIB_SSA_XAUUSD!$A$2:$A$1001,ALGLIB_SSA_XAUUSD!$B$2:$B$1001,"",0)</f>
        <v/>
      </c>
      <c r="C471" t="str">
        <f>_xlfn.XLOOKUP($A471,ALGLIB_SSA_XAUUSD!$A$2:$A$1001,ALGLIB_SSA_XAUUSD!$C$2:$C$1001,"",0)</f>
        <v/>
      </c>
      <c r="D471" s="1">
        <f>D470+(D482-D470)*1/12</f>
        <v>4657.9866666666667</v>
      </c>
      <c r="E471" s="1">
        <f>E470+(E482-E470)*1/12</f>
        <v>4649.4182033333327</v>
      </c>
      <c r="F471" s="1">
        <f>F470+(F482-F470)*1/12</f>
        <v>4648.0284108333335</v>
      </c>
      <c r="G471" s="1">
        <f>G470+(G482-G470)*1/12</f>
        <v>4658.4650149999998</v>
      </c>
      <c r="H471" s="1">
        <f>H470+(H482-H470)*1/12</f>
        <v>4632.0714875000003</v>
      </c>
      <c r="I471" t="str">
        <f>_xlfn.XLOOKUP($A471,ALGLIB_SSA_XAUUSD!$J$2:$J$1001,ALGLIB_SSA_XAUUSD!$K$2:$K$1001,"",0)</f>
        <v>XAUUSD</v>
      </c>
      <c r="J471" t="str">
        <f>_xlfn.XLOOKUP($A471,ALGLIB_SSA_XAUUSD!$J$2:$J$1001,ALGLIB_SSA_XAUUSD!$L$2:$L$1001,"",0)</f>
        <v>M5</v>
      </c>
      <c r="K471">
        <f>_xlfn.XLOOKUP($A471,ALGLIB_SSA_XAUUSD!$J$2:$J$1001,ALGLIB_SSA_XAUUSD!$M$2:$M$1001,"",0)</f>
        <v>4648.6899999999996</v>
      </c>
      <c r="L471">
        <f>_xlfn.XLOOKUP($A471,ALGLIB_SSA_XAUUSD!$J$2:$J$1001,ALGLIB_SSA_XAUUSD!$N$2:$N$1001,"",0)</f>
        <v>4648.4868699999997</v>
      </c>
      <c r="M471">
        <f>_xlfn.XLOOKUP($A471,ALGLIB_SSA_XAUUSD!$J$2:$J$1001,ALGLIB_SSA_XAUUSD!$O$2:$O$1001,"",0)</f>
        <v>4648.4157299999997</v>
      </c>
      <c r="N471">
        <f>_xlfn.XLOOKUP($A471,ALGLIB_SSA_XAUUSD!$J$2:$J$1001,ALGLIB_SSA_XAUUSD!$P$2:$P$1001,"",0)</f>
        <v>4649.9293600000001</v>
      </c>
      <c r="O471">
        <f>_xlfn.XLOOKUP($A471,ALGLIB_SSA_XAUUSD!$J$2:$J$1001,ALGLIB_SSA_XAUUSD!$Q$2:$Q$1001,"",0)</f>
        <v>4647.2023300000001</v>
      </c>
      <c r="R471">
        <f t="shared" si="186"/>
        <v>1775534700</v>
      </c>
      <c r="S471" t="str">
        <f t="shared" si="187"/>
        <v>XAUUSD</v>
      </c>
      <c r="T471" t="str">
        <f t="shared" si="187"/>
        <v>M5</v>
      </c>
      <c r="U471">
        <f t="shared" si="187"/>
        <v>4648.6899999999996</v>
      </c>
      <c r="V471">
        <f t="shared" si="188"/>
        <v>4649.4182033333327</v>
      </c>
      <c r="W471">
        <f t="shared" si="188"/>
        <v>4648.0284108333335</v>
      </c>
      <c r="X471">
        <f t="shared" si="189"/>
        <v>4648.4868699999997</v>
      </c>
      <c r="Y471">
        <f t="shared" si="189"/>
        <v>4648.4157299999997</v>
      </c>
      <c r="Z471">
        <f t="shared" si="190"/>
        <v>4658.4650149999998</v>
      </c>
      <c r="AA471">
        <f t="shared" si="191"/>
        <v>4649.9293600000001</v>
      </c>
      <c r="AB471">
        <f t="shared" si="192"/>
        <v>4632.0714875000003</v>
      </c>
      <c r="AC471">
        <f t="shared" si="193"/>
        <v>4647.2023300000001</v>
      </c>
      <c r="AF471">
        <f t="shared" si="198"/>
        <v>1775534700</v>
      </c>
      <c r="AG471" t="str">
        <f t="shared" si="199"/>
        <v>XAUUSD</v>
      </c>
      <c r="AH471" t="str">
        <f t="shared" si="200"/>
        <v>M5</v>
      </c>
      <c r="AI471" s="19">
        <f t="shared" si="194"/>
        <v>4648.6899999999996</v>
      </c>
      <c r="AJ471" s="19">
        <f t="shared" si="195"/>
        <v>4649.4182033333327</v>
      </c>
      <c r="AK471" s="19">
        <f t="shared" si="196"/>
        <v>4648.0284108333335</v>
      </c>
      <c r="AL471" s="19">
        <f t="shared" si="201"/>
        <v>1.3897924999992028</v>
      </c>
      <c r="AM471" s="28" t="str">
        <f t="shared" si="197"/>
        <v>Bullish</v>
      </c>
      <c r="AN471" s="28" t="str">
        <f t="shared" si="202"/>
        <v>Bullish</v>
      </c>
      <c r="AO471">
        <f>IF(Z471&lt;&gt;"",Z471,"")</f>
        <v>4658.4650149999998</v>
      </c>
      <c r="AP471">
        <f>IF(AB471&lt;&gt;"",AB471,"")</f>
        <v>4632.0714875000003</v>
      </c>
      <c r="AQ471">
        <f t="shared" si="206"/>
        <v>2</v>
      </c>
      <c r="AR471" s="16">
        <f>IF(SLOPE($AO$458:$AO$469,$AQ$458:$AQ$469)&gt;0,MIN(3,ABS(SLOPE($AO$458:$AO$469,$AQ$458:$AQ$469))),IF(SLOPE($AO$458:$AO$469,$AQ$458:$AQ$469)&lt;-0.5,-0.5,0))</f>
        <v>0.18309499999992379</v>
      </c>
      <c r="AS471" s="16">
        <f>IF(SLOPE($AP$458:$AP$469,$AQ$458:$AQ$469)&lt;0,MAX(-3,-ABS(SLOPE($AP$458:$AP$469,$AQ$458:$AQ$469))),IF(SLOPE($AP$458:$AP$469,$AQ$458:$AQ$469)&gt;0.5,0.5,0))</f>
        <v>0</v>
      </c>
      <c r="AT471" s="22">
        <f>($AO$470+(AR471*(AQ471-1)))</f>
        <v>4658.3159249999999</v>
      </c>
      <c r="AU471" s="22">
        <f>($AP$470+(AS471*(AQ471-1)))</f>
        <v>4631.8726900000001</v>
      </c>
      <c r="AV471" s="18">
        <f>IF(AR471&gt;0,AT471+AR471,AT471)</f>
        <v>4658.4990200000002</v>
      </c>
      <c r="AW471" s="18">
        <f>IF(AS471&lt;0,AU471+AS471,AU471)</f>
        <v>4631.8726900000001</v>
      </c>
      <c r="AY471">
        <f t="shared" si="207"/>
        <v>3.4005000000433938E-2</v>
      </c>
      <c r="AZ471">
        <f t="shared" si="208"/>
        <v>-0.19879750000018248</v>
      </c>
      <c r="BB471" s="19">
        <f t="shared" si="203"/>
        <v>1775534700</v>
      </c>
      <c r="BC471" s="19" t="str">
        <f t="shared" si="204"/>
        <v>XAUUSD</v>
      </c>
      <c r="BD471" s="19" t="str">
        <f t="shared" si="205"/>
        <v>M5</v>
      </c>
      <c r="BE471">
        <f>V471</f>
        <v>4649.4182033333327</v>
      </c>
      <c r="BF471">
        <f>W471</f>
        <v>4648.0284108333335</v>
      </c>
      <c r="BG471">
        <f>X471</f>
        <v>4648.4868699999997</v>
      </c>
      <c r="BH471">
        <f>Y471</f>
        <v>4648.4157299999997</v>
      </c>
      <c r="BI471">
        <f t="shared" si="209"/>
        <v>4658.4990200000002</v>
      </c>
      <c r="BJ471">
        <f t="shared" si="210"/>
        <v>4631.8726900000001</v>
      </c>
    </row>
    <row r="472" spans="1:62" x14ac:dyDescent="0.55000000000000004">
      <c r="A472">
        <f>ALGLIB_SSA_XAUUSD!J472</f>
        <v>1775535000</v>
      </c>
      <c r="B472" t="str">
        <f>_xlfn.XLOOKUP($A472,ALGLIB_SSA_XAUUSD!$A$2:$A$1001,ALGLIB_SSA_XAUUSD!$B$2:$B$1001,"",0)</f>
        <v/>
      </c>
      <c r="C472" t="str">
        <f>_xlfn.XLOOKUP($A472,ALGLIB_SSA_XAUUSD!$A$2:$A$1001,ALGLIB_SSA_XAUUSD!$C$2:$C$1001,"",0)</f>
        <v/>
      </c>
      <c r="D472" s="1">
        <f>D470+(D482-D470)*2/12</f>
        <v>4656.6233333333339</v>
      </c>
      <c r="E472" s="1">
        <f>E470+(E482-E470)*2/12</f>
        <v>4649.7409866666667</v>
      </c>
      <c r="F472" s="1">
        <f>F470+(F482-F470)*2/12</f>
        <v>4648.2432116666669</v>
      </c>
      <c r="G472" s="1">
        <f>G470+(G482-G470)*2/12</f>
        <v>4658.7972</v>
      </c>
      <c r="H472" s="1">
        <f>H470+(H482-H470)*2/12</f>
        <v>4632.2702850000005</v>
      </c>
      <c r="I472" t="str">
        <f>_xlfn.XLOOKUP($A472,ALGLIB_SSA_XAUUSD!$J$2:$J$1001,ALGLIB_SSA_XAUUSD!$K$2:$K$1001,"",0)</f>
        <v>XAUUSD</v>
      </c>
      <c r="J472" t="str">
        <f>_xlfn.XLOOKUP($A472,ALGLIB_SSA_XAUUSD!$J$2:$J$1001,ALGLIB_SSA_XAUUSD!$L$2:$L$1001,"",0)</f>
        <v>M5</v>
      </c>
      <c r="K472">
        <f>_xlfn.XLOOKUP($A472,ALGLIB_SSA_XAUUSD!$J$2:$J$1001,ALGLIB_SSA_XAUUSD!$M$2:$M$1001,"",0)</f>
        <v>4646.25</v>
      </c>
      <c r="L472">
        <f>_xlfn.XLOOKUP($A472,ALGLIB_SSA_XAUUSD!$J$2:$J$1001,ALGLIB_SSA_XAUUSD!$N$2:$N$1001,"",0)</f>
        <v>4648.5910299999996</v>
      </c>
      <c r="M472">
        <f>_xlfn.XLOOKUP($A472,ALGLIB_SSA_XAUUSD!$J$2:$J$1001,ALGLIB_SSA_XAUUSD!$O$2:$O$1001,"",0)</f>
        <v>4648.5033800000001</v>
      </c>
      <c r="N472">
        <f>_xlfn.XLOOKUP($A472,ALGLIB_SSA_XAUUSD!$J$2:$J$1001,ALGLIB_SSA_XAUUSD!$P$2:$P$1001,"",0)</f>
        <v>4650.0206200000002</v>
      </c>
      <c r="O472">
        <f>_xlfn.XLOOKUP($A472,ALGLIB_SSA_XAUUSD!$J$2:$J$1001,ALGLIB_SSA_XAUUSD!$Q$2:$Q$1001,"",0)</f>
        <v>4646.8915299999999</v>
      </c>
      <c r="R472">
        <f t="shared" si="186"/>
        <v>1775535000</v>
      </c>
      <c r="S472" t="str">
        <f t="shared" si="187"/>
        <v>XAUUSD</v>
      </c>
      <c r="T472" t="str">
        <f t="shared" si="187"/>
        <v>M5</v>
      </c>
      <c r="U472">
        <f t="shared" si="187"/>
        <v>4646.25</v>
      </c>
      <c r="V472">
        <f t="shared" si="188"/>
        <v>4649.7409866666667</v>
      </c>
      <c r="W472">
        <f t="shared" si="188"/>
        <v>4648.2432116666669</v>
      </c>
      <c r="X472">
        <f t="shared" si="189"/>
        <v>4648.5910299999996</v>
      </c>
      <c r="Y472">
        <f t="shared" si="189"/>
        <v>4648.5033800000001</v>
      </c>
      <c r="Z472">
        <f t="shared" si="190"/>
        <v>4658.7972</v>
      </c>
      <c r="AA472">
        <f t="shared" si="191"/>
        <v>4650.0206200000002</v>
      </c>
      <c r="AB472">
        <f t="shared" si="192"/>
        <v>4632.2702850000005</v>
      </c>
      <c r="AC472">
        <f t="shared" si="193"/>
        <v>4646.8915299999999</v>
      </c>
      <c r="AF472">
        <f t="shared" si="198"/>
        <v>1775535000</v>
      </c>
      <c r="AG472" t="str">
        <f t="shared" si="199"/>
        <v>XAUUSD</v>
      </c>
      <c r="AH472" t="str">
        <f t="shared" si="200"/>
        <v>M5</v>
      </c>
      <c r="AI472" s="19">
        <f t="shared" si="194"/>
        <v>4646.25</v>
      </c>
      <c r="AJ472" s="19">
        <f t="shared" si="195"/>
        <v>4649.7409866666667</v>
      </c>
      <c r="AK472" s="19">
        <f t="shared" si="196"/>
        <v>4648.2432116666669</v>
      </c>
      <c r="AL472" s="19">
        <f t="shared" si="201"/>
        <v>1.4977749999998196</v>
      </c>
      <c r="AM472" s="28" t="str">
        <f t="shared" si="197"/>
        <v>Bullish</v>
      </c>
      <c r="AN472" s="28" t="str">
        <f t="shared" si="202"/>
        <v>Bullish</v>
      </c>
      <c r="AO472">
        <f>IF(Z472&lt;&gt;"",Z472,"")</f>
        <v>4658.7972</v>
      </c>
      <c r="AP472">
        <f>IF(AB472&lt;&gt;"",AB472,"")</f>
        <v>4632.2702850000005</v>
      </c>
      <c r="AQ472">
        <f t="shared" si="206"/>
        <v>3</v>
      </c>
      <c r="AR472" s="16">
        <f>IF(SLOPE($AO$458:$AO$469,$AQ$458:$AQ$469)&gt;0,MIN(3,ABS(SLOPE($AO$458:$AO$469,$AQ$458:$AQ$469))),IF(SLOPE($AO$458:$AO$469,$AQ$458:$AQ$469)&lt;-0.5,-0.5,0))</f>
        <v>0.18309499999992379</v>
      </c>
      <c r="AS472" s="16">
        <f>IF(SLOPE($AP$458:$AP$469,$AQ$458:$AQ$469)&lt;0,MAX(-3,-ABS(SLOPE($AP$458:$AP$469,$AQ$458:$AQ$469))),IF(SLOPE($AP$458:$AP$469,$AQ$458:$AQ$469)&gt;0.5,0.5,0))</f>
        <v>0</v>
      </c>
      <c r="AT472" s="22">
        <f>($AO$470+(AR472*(AQ472-1)))</f>
        <v>4658.4990199999993</v>
      </c>
      <c r="AU472" s="22">
        <f>($AP$470+(AS472*(AQ472-1)))</f>
        <v>4631.8726900000001</v>
      </c>
      <c r="AV472" s="18">
        <f>IF(AR472&gt;0,AT472+AR472,AT472)</f>
        <v>4658.6821149999996</v>
      </c>
      <c r="AW472" s="18">
        <f>IF(AS472&lt;0,AU472+AS472,AU472)</f>
        <v>4631.8726900000001</v>
      </c>
      <c r="AY472">
        <f t="shared" si="207"/>
        <v>-0.11508500000036292</v>
      </c>
      <c r="AZ472">
        <f t="shared" si="208"/>
        <v>-0.39759500000036496</v>
      </c>
      <c r="BB472" s="19">
        <f t="shared" si="203"/>
        <v>1775535000</v>
      </c>
      <c r="BC472" s="19" t="str">
        <f t="shared" si="204"/>
        <v>XAUUSD</v>
      </c>
      <c r="BD472" s="19" t="str">
        <f t="shared" si="205"/>
        <v>M5</v>
      </c>
      <c r="BE472">
        <f>V472</f>
        <v>4649.7409866666667</v>
      </c>
      <c r="BF472">
        <f>W472</f>
        <v>4648.2432116666669</v>
      </c>
      <c r="BG472">
        <f>X472</f>
        <v>4648.5910299999996</v>
      </c>
      <c r="BH472">
        <f>Y472</f>
        <v>4648.5033800000001</v>
      </c>
      <c r="BI472">
        <f t="shared" si="209"/>
        <v>4658.6821149999996</v>
      </c>
      <c r="BJ472">
        <f t="shared" si="210"/>
        <v>4631.8726900000001</v>
      </c>
    </row>
    <row r="473" spans="1:62" x14ac:dyDescent="0.55000000000000004">
      <c r="A473">
        <f>ALGLIB_SSA_XAUUSD!J473</f>
        <v>1775535300</v>
      </c>
      <c r="B473" t="str">
        <f>_xlfn.XLOOKUP($A473,ALGLIB_SSA_XAUUSD!$A$2:$A$1001,ALGLIB_SSA_XAUUSD!$B$2:$B$1001,"",0)</f>
        <v/>
      </c>
      <c r="C473" t="str">
        <f>_xlfn.XLOOKUP($A473,ALGLIB_SSA_XAUUSD!$A$2:$A$1001,ALGLIB_SSA_XAUUSD!$C$2:$C$1001,"",0)</f>
        <v/>
      </c>
      <c r="D473" s="1">
        <f>D470+(D482-D470)*3/12</f>
        <v>4655.26</v>
      </c>
      <c r="E473" s="1">
        <f>E470+(E482-E470)*3/12</f>
        <v>4650.0637699999997</v>
      </c>
      <c r="F473" s="1">
        <f>F470+(F482-F470)*3/12</f>
        <v>4648.4580125000002</v>
      </c>
      <c r="G473" s="1">
        <f>G470+(G482-G470)*3/12</f>
        <v>4659.1293850000002</v>
      </c>
      <c r="H473" s="1">
        <f>H470+(H482-H470)*3/12</f>
        <v>4632.4690824999998</v>
      </c>
      <c r="I473" t="str">
        <f>_xlfn.XLOOKUP($A473,ALGLIB_SSA_XAUUSD!$J$2:$J$1001,ALGLIB_SSA_XAUUSD!$K$2:$K$1001,"",0)</f>
        <v>XAUUSD</v>
      </c>
      <c r="J473" t="str">
        <f>_xlfn.XLOOKUP($A473,ALGLIB_SSA_XAUUSD!$J$2:$J$1001,ALGLIB_SSA_XAUUSD!$L$2:$L$1001,"",0)</f>
        <v>M5</v>
      </c>
      <c r="K473">
        <f>_xlfn.XLOOKUP($A473,ALGLIB_SSA_XAUUSD!$J$2:$J$1001,ALGLIB_SSA_XAUUSD!$M$2:$M$1001,"",0)</f>
        <v>4649.3999999999996</v>
      </c>
      <c r="L473">
        <f>_xlfn.XLOOKUP($A473,ALGLIB_SSA_XAUUSD!$J$2:$J$1001,ALGLIB_SSA_XAUUSD!$N$2:$N$1001,"",0)</f>
        <v>4649.2227400000002</v>
      </c>
      <c r="M473">
        <f>_xlfn.XLOOKUP($A473,ALGLIB_SSA_XAUUSD!$J$2:$J$1001,ALGLIB_SSA_XAUUSD!$O$2:$O$1001,"",0)</f>
        <v>4648.8630599999997</v>
      </c>
      <c r="N473">
        <f>_xlfn.XLOOKUP($A473,ALGLIB_SSA_XAUUSD!$J$2:$J$1001,ALGLIB_SSA_XAUUSD!$P$2:$P$1001,"",0)</f>
        <v>4650.5370199999998</v>
      </c>
      <c r="O473">
        <f>_xlfn.XLOOKUP($A473,ALGLIB_SSA_XAUUSD!$J$2:$J$1001,ALGLIB_SSA_XAUUSD!$Q$2:$Q$1001,"",0)</f>
        <v>4646.9499100000003</v>
      </c>
      <c r="R473">
        <f t="shared" si="186"/>
        <v>1775535300</v>
      </c>
      <c r="S473" t="str">
        <f t="shared" si="187"/>
        <v>XAUUSD</v>
      </c>
      <c r="T473" t="str">
        <f t="shared" si="187"/>
        <v>M5</v>
      </c>
      <c r="U473">
        <f t="shared" si="187"/>
        <v>4649.3999999999996</v>
      </c>
      <c r="V473">
        <f t="shared" si="188"/>
        <v>4650.0637699999997</v>
      </c>
      <c r="W473">
        <f t="shared" si="188"/>
        <v>4648.4580125000002</v>
      </c>
      <c r="X473">
        <f t="shared" si="189"/>
        <v>4649.2227400000002</v>
      </c>
      <c r="Y473">
        <f t="shared" si="189"/>
        <v>4648.8630599999997</v>
      </c>
      <c r="Z473">
        <f t="shared" si="190"/>
        <v>4659.1293850000002</v>
      </c>
      <c r="AA473">
        <f t="shared" si="191"/>
        <v>4650.5370199999998</v>
      </c>
      <c r="AB473">
        <f t="shared" si="192"/>
        <v>4632.4690824999998</v>
      </c>
      <c r="AC473">
        <f t="shared" si="193"/>
        <v>4646.9499100000003</v>
      </c>
      <c r="AF473">
        <f t="shared" si="198"/>
        <v>1775535300</v>
      </c>
      <c r="AG473" t="str">
        <f t="shared" si="199"/>
        <v>XAUUSD</v>
      </c>
      <c r="AH473" t="str">
        <f t="shared" si="200"/>
        <v>M5</v>
      </c>
      <c r="AI473" s="19">
        <f t="shared" si="194"/>
        <v>4649.3999999999996</v>
      </c>
      <c r="AJ473" s="19">
        <f t="shared" si="195"/>
        <v>4650.0637699999997</v>
      </c>
      <c r="AK473" s="19">
        <f t="shared" si="196"/>
        <v>4648.4580125000002</v>
      </c>
      <c r="AL473" s="19">
        <f t="shared" si="201"/>
        <v>1.6057574999995268</v>
      </c>
      <c r="AM473" s="28" t="str">
        <f t="shared" si="197"/>
        <v>Bullish</v>
      </c>
      <c r="AN473" s="28" t="str">
        <f t="shared" si="202"/>
        <v>Bullish</v>
      </c>
      <c r="AO473">
        <f>IF(Z473&lt;&gt;"",Z473,"")</f>
        <v>4659.1293850000002</v>
      </c>
      <c r="AP473">
        <f>IF(AB473&lt;&gt;"",AB473,"")</f>
        <v>4632.4690824999998</v>
      </c>
      <c r="AQ473">
        <f t="shared" si="206"/>
        <v>4</v>
      </c>
      <c r="AR473" s="16">
        <f>IF(SLOPE($AO$458:$AO$469,$AQ$458:$AQ$469)&gt;0,MIN(3,ABS(SLOPE($AO$458:$AO$469,$AQ$458:$AQ$469))),IF(SLOPE($AO$458:$AO$469,$AQ$458:$AQ$469)&lt;-0.5,-0.5,0))</f>
        <v>0.18309499999992379</v>
      </c>
      <c r="AS473" s="16">
        <f>IF(SLOPE($AP$458:$AP$469,$AQ$458:$AQ$469)&lt;0,MAX(-3,-ABS(SLOPE($AP$458:$AP$469,$AQ$458:$AQ$469))),IF(SLOPE($AP$458:$AP$469,$AQ$458:$AQ$469)&gt;0.5,0.5,0))</f>
        <v>0</v>
      </c>
      <c r="AT473" s="22">
        <f>($AO$470+(AR473*(AQ473-1)))</f>
        <v>4658.6821149999996</v>
      </c>
      <c r="AU473" s="22">
        <f>($AP$470+(AS473*(AQ473-1)))</f>
        <v>4631.8726900000001</v>
      </c>
      <c r="AV473" s="18">
        <f>IF(AR473&gt;0,AT473+AR473,AT473)</f>
        <v>4658.8652099999999</v>
      </c>
      <c r="AW473" s="18">
        <f>IF(AS473&lt;0,AU473+AS473,AU473)</f>
        <v>4631.8726900000001</v>
      </c>
      <c r="AY473">
        <f t="shared" si="207"/>
        <v>-0.26417500000025029</v>
      </c>
      <c r="AZ473">
        <f t="shared" si="208"/>
        <v>-0.59639249999963795</v>
      </c>
      <c r="BB473" s="19">
        <f t="shared" si="203"/>
        <v>1775535300</v>
      </c>
      <c r="BC473" s="19" t="str">
        <f t="shared" si="204"/>
        <v>XAUUSD</v>
      </c>
      <c r="BD473" s="19" t="str">
        <f t="shared" si="205"/>
        <v>M5</v>
      </c>
      <c r="BE473">
        <f>V473</f>
        <v>4650.0637699999997</v>
      </c>
      <c r="BF473">
        <f>W473</f>
        <v>4648.4580125000002</v>
      </c>
      <c r="BG473">
        <f>X473</f>
        <v>4649.2227400000002</v>
      </c>
      <c r="BH473">
        <f>Y473</f>
        <v>4648.8630599999997</v>
      </c>
      <c r="BI473">
        <f t="shared" si="209"/>
        <v>4658.8652099999999</v>
      </c>
      <c r="BJ473">
        <f t="shared" si="210"/>
        <v>4631.8726900000001</v>
      </c>
    </row>
    <row r="474" spans="1:62" x14ac:dyDescent="0.55000000000000004">
      <c r="A474">
        <f>ALGLIB_SSA_XAUUSD!J474</f>
        <v>1775535600</v>
      </c>
      <c r="B474" t="str">
        <f>_xlfn.XLOOKUP($A474,ALGLIB_SSA_XAUUSD!$A$2:$A$1001,ALGLIB_SSA_XAUUSD!$B$2:$B$1001,"",0)</f>
        <v/>
      </c>
      <c r="C474" t="str">
        <f>_xlfn.XLOOKUP($A474,ALGLIB_SSA_XAUUSD!$A$2:$A$1001,ALGLIB_SSA_XAUUSD!$C$2:$C$1001,"",0)</f>
        <v/>
      </c>
      <c r="D474" s="1">
        <f>D470+(D482-D470)*4/12</f>
        <v>4653.8966666666665</v>
      </c>
      <c r="E474" s="1">
        <f>E470+(E482-E470)*4/12</f>
        <v>4650.3865533333328</v>
      </c>
      <c r="F474" s="1">
        <f>F470+(F482-F470)*4/12</f>
        <v>4648.6728133333336</v>
      </c>
      <c r="G474" s="1">
        <f>G470+(G482-G470)*4/12</f>
        <v>4659.4615699999995</v>
      </c>
      <c r="H474" s="1">
        <f>H470+(H482-H470)*4/12</f>
        <v>4632.66788</v>
      </c>
      <c r="I474" t="str">
        <f>_xlfn.XLOOKUP($A474,ALGLIB_SSA_XAUUSD!$J$2:$J$1001,ALGLIB_SSA_XAUUSD!$K$2:$K$1001,"",0)</f>
        <v>XAUUSD</v>
      </c>
      <c r="J474" t="str">
        <f>_xlfn.XLOOKUP($A474,ALGLIB_SSA_XAUUSD!$J$2:$J$1001,ALGLIB_SSA_XAUUSD!$L$2:$L$1001,"",0)</f>
        <v>M5</v>
      </c>
      <c r="K474">
        <f>_xlfn.XLOOKUP($A474,ALGLIB_SSA_XAUUSD!$J$2:$J$1001,ALGLIB_SSA_XAUUSD!$M$2:$M$1001,"",0)</f>
        <v>4649.76</v>
      </c>
      <c r="L474">
        <f>_xlfn.XLOOKUP($A474,ALGLIB_SSA_XAUUSD!$J$2:$J$1001,ALGLIB_SSA_XAUUSD!$N$2:$N$1001,"",0)</f>
        <v>4650.4913500000002</v>
      </c>
      <c r="M474">
        <f>_xlfn.XLOOKUP($A474,ALGLIB_SSA_XAUUSD!$J$2:$J$1001,ALGLIB_SSA_XAUUSD!$O$2:$O$1001,"",0)</f>
        <v>4649.6772000000001</v>
      </c>
      <c r="N474">
        <f>_xlfn.XLOOKUP($A474,ALGLIB_SSA_XAUUSD!$J$2:$J$1001,ALGLIB_SSA_XAUUSD!$P$2:$P$1001,"",0)</f>
        <v>4651.6712299999999</v>
      </c>
      <c r="O474">
        <f>_xlfn.XLOOKUP($A474,ALGLIB_SSA_XAUUSD!$J$2:$J$1001,ALGLIB_SSA_XAUUSD!$Q$2:$Q$1001,"",0)</f>
        <v>4647.6670100000001</v>
      </c>
      <c r="R474">
        <f t="shared" si="186"/>
        <v>1775535600</v>
      </c>
      <c r="S474" t="str">
        <f t="shared" si="187"/>
        <v>XAUUSD</v>
      </c>
      <c r="T474" t="str">
        <f t="shared" si="187"/>
        <v>M5</v>
      </c>
      <c r="U474">
        <f t="shared" si="187"/>
        <v>4649.76</v>
      </c>
      <c r="V474">
        <f t="shared" si="188"/>
        <v>4650.3865533333328</v>
      </c>
      <c r="W474">
        <f t="shared" si="188"/>
        <v>4648.6728133333336</v>
      </c>
      <c r="X474">
        <f t="shared" si="189"/>
        <v>4650.4913500000002</v>
      </c>
      <c r="Y474">
        <f t="shared" si="189"/>
        <v>4649.6772000000001</v>
      </c>
      <c r="Z474">
        <f t="shared" si="190"/>
        <v>4659.4615699999995</v>
      </c>
      <c r="AA474">
        <f t="shared" si="191"/>
        <v>4651.6712299999999</v>
      </c>
      <c r="AB474">
        <f t="shared" si="192"/>
        <v>4632.66788</v>
      </c>
      <c r="AC474">
        <f t="shared" si="193"/>
        <v>4647.6670100000001</v>
      </c>
      <c r="AF474">
        <f t="shared" si="198"/>
        <v>1775535600</v>
      </c>
      <c r="AG474" t="str">
        <f t="shared" si="199"/>
        <v>XAUUSD</v>
      </c>
      <c r="AH474" t="str">
        <f t="shared" si="200"/>
        <v>M5</v>
      </c>
      <c r="AI474" s="19">
        <f t="shared" si="194"/>
        <v>4649.76</v>
      </c>
      <c r="AJ474" s="19">
        <f t="shared" si="195"/>
        <v>4650.3865533333328</v>
      </c>
      <c r="AK474" s="19">
        <f t="shared" si="196"/>
        <v>4648.6728133333336</v>
      </c>
      <c r="AL474" s="19">
        <f t="shared" si="201"/>
        <v>1.713739999999234</v>
      </c>
      <c r="AM474" s="28" t="str">
        <f t="shared" si="197"/>
        <v>Bullish</v>
      </c>
      <c r="AN474" s="28" t="str">
        <f t="shared" si="202"/>
        <v>Bullish</v>
      </c>
      <c r="AO474">
        <f>IF(Z474&lt;&gt;"",Z474,"")</f>
        <v>4659.4615699999995</v>
      </c>
      <c r="AP474">
        <f>IF(AB474&lt;&gt;"",AB474,"")</f>
        <v>4632.66788</v>
      </c>
      <c r="AQ474">
        <f t="shared" si="206"/>
        <v>5</v>
      </c>
      <c r="AR474" s="16">
        <f>IF(SLOPE($AO$458:$AO$469,$AQ$458:$AQ$469)&gt;0,MIN(3,ABS(SLOPE($AO$458:$AO$469,$AQ$458:$AQ$469))),IF(SLOPE($AO$458:$AO$469,$AQ$458:$AQ$469)&lt;-0.5,-0.5,0))</f>
        <v>0.18309499999992379</v>
      </c>
      <c r="AS474" s="16">
        <f>IF(SLOPE($AP$458:$AP$469,$AQ$458:$AQ$469)&lt;0,MAX(-3,-ABS(SLOPE($AP$458:$AP$469,$AQ$458:$AQ$469))),IF(SLOPE($AP$458:$AP$469,$AQ$458:$AQ$469)&gt;0.5,0.5,0))</f>
        <v>0</v>
      </c>
      <c r="AT474" s="22">
        <f>($AO$470+(AR474*(AQ474-1)))</f>
        <v>4658.865209999999</v>
      </c>
      <c r="AU474" s="22">
        <f>($AP$470+(AS474*(AQ474-1)))</f>
        <v>4631.8726900000001</v>
      </c>
      <c r="AV474" s="18">
        <f>IF(AR474&gt;0,AT474+AR474,AT474)</f>
        <v>4659.0483049999993</v>
      </c>
      <c r="AW474" s="18">
        <f>IF(AS474&lt;0,AU474+AS474,AU474)</f>
        <v>4631.8726900000001</v>
      </c>
      <c r="AY474">
        <f t="shared" si="207"/>
        <v>-0.41326500000013766</v>
      </c>
      <c r="AZ474">
        <f t="shared" si="208"/>
        <v>-0.79518999999982043</v>
      </c>
      <c r="BB474" s="19">
        <f t="shared" si="203"/>
        <v>1775535600</v>
      </c>
      <c r="BC474" s="19" t="str">
        <f t="shared" si="204"/>
        <v>XAUUSD</v>
      </c>
      <c r="BD474" s="19" t="str">
        <f t="shared" si="205"/>
        <v>M5</v>
      </c>
      <c r="BE474">
        <f>V474</f>
        <v>4650.3865533333328</v>
      </c>
      <c r="BF474">
        <f>W474</f>
        <v>4648.6728133333336</v>
      </c>
      <c r="BG474">
        <f>X474</f>
        <v>4650.4913500000002</v>
      </c>
      <c r="BH474">
        <f>Y474</f>
        <v>4649.6772000000001</v>
      </c>
      <c r="BI474">
        <f t="shared" si="209"/>
        <v>4659.0483049999993</v>
      </c>
      <c r="BJ474">
        <f t="shared" si="210"/>
        <v>4631.8726900000001</v>
      </c>
    </row>
    <row r="475" spans="1:62" x14ac:dyDescent="0.55000000000000004">
      <c r="A475">
        <f>ALGLIB_SSA_XAUUSD!J475</f>
        <v>1775535900</v>
      </c>
      <c r="B475" t="str">
        <f>_xlfn.XLOOKUP($A475,ALGLIB_SSA_XAUUSD!$A$2:$A$1001,ALGLIB_SSA_XAUUSD!$B$2:$B$1001,"",0)</f>
        <v/>
      </c>
      <c r="C475" t="str">
        <f>_xlfn.XLOOKUP($A475,ALGLIB_SSA_XAUUSD!$A$2:$A$1001,ALGLIB_SSA_XAUUSD!$C$2:$C$1001,"",0)</f>
        <v/>
      </c>
      <c r="D475" s="1">
        <f>D470+(D482-D470)*5/12</f>
        <v>4652.5333333333338</v>
      </c>
      <c r="E475" s="1">
        <f>E470+(E482-E470)*5/12</f>
        <v>4650.7093366666668</v>
      </c>
      <c r="F475" s="1">
        <f>F470+(F482-F470)*5/12</f>
        <v>4648.8876141666669</v>
      </c>
      <c r="G475" s="1">
        <f>G470+(G482-G470)*5/12</f>
        <v>4659.7937549999997</v>
      </c>
      <c r="H475" s="1">
        <f>H470+(H482-H470)*5/12</f>
        <v>4632.8666775000002</v>
      </c>
      <c r="I475" t="str">
        <f>_xlfn.XLOOKUP($A475,ALGLIB_SSA_XAUUSD!$J$2:$J$1001,ALGLIB_SSA_XAUUSD!$K$2:$K$1001,"",0)</f>
        <v>XAUUSD</v>
      </c>
      <c r="J475" t="str">
        <f>_xlfn.XLOOKUP($A475,ALGLIB_SSA_XAUUSD!$J$2:$J$1001,ALGLIB_SSA_XAUUSD!$L$2:$L$1001,"",0)</f>
        <v>M5</v>
      </c>
      <c r="K475">
        <f>_xlfn.XLOOKUP($A475,ALGLIB_SSA_XAUUSD!$J$2:$J$1001,ALGLIB_SSA_XAUUSD!$M$2:$M$1001,"",0)</f>
        <v>4650.08</v>
      </c>
      <c r="L475">
        <f>_xlfn.XLOOKUP($A475,ALGLIB_SSA_XAUUSD!$J$2:$J$1001,ALGLIB_SSA_XAUUSD!$N$2:$N$1001,"",0)</f>
        <v>4652.4430300000004</v>
      </c>
      <c r="M475">
        <f>_xlfn.XLOOKUP($A475,ALGLIB_SSA_XAUUSD!$J$2:$J$1001,ALGLIB_SSA_XAUUSD!$O$2:$O$1001,"",0)</f>
        <v>4651.0601200000001</v>
      </c>
      <c r="N475">
        <f>_xlfn.XLOOKUP($A475,ALGLIB_SSA_XAUUSD!$J$2:$J$1001,ALGLIB_SSA_XAUUSD!$P$2:$P$1001,"",0)</f>
        <v>4653.5068000000001</v>
      </c>
      <c r="O475">
        <f>_xlfn.XLOOKUP($A475,ALGLIB_SSA_XAUUSD!$J$2:$J$1001,ALGLIB_SSA_XAUUSD!$Q$2:$Q$1001,"",0)</f>
        <v>4649.1671500000002</v>
      </c>
      <c r="R475">
        <f t="shared" si="186"/>
        <v>1775535900</v>
      </c>
      <c r="S475" t="str">
        <f t="shared" si="187"/>
        <v>XAUUSD</v>
      </c>
      <c r="T475" t="str">
        <f t="shared" si="187"/>
        <v>M5</v>
      </c>
      <c r="U475">
        <f t="shared" si="187"/>
        <v>4650.08</v>
      </c>
      <c r="V475">
        <f t="shared" si="188"/>
        <v>4650.7093366666668</v>
      </c>
      <c r="W475">
        <f t="shared" si="188"/>
        <v>4648.8876141666669</v>
      </c>
      <c r="X475">
        <f t="shared" si="189"/>
        <v>4652.4430300000004</v>
      </c>
      <c r="Y475">
        <f t="shared" si="189"/>
        <v>4651.0601200000001</v>
      </c>
      <c r="Z475">
        <f t="shared" si="190"/>
        <v>4659.7937549999997</v>
      </c>
      <c r="AA475">
        <f t="shared" si="191"/>
        <v>4653.5068000000001</v>
      </c>
      <c r="AB475">
        <f t="shared" si="192"/>
        <v>4632.8666775000002</v>
      </c>
      <c r="AC475">
        <f t="shared" si="193"/>
        <v>4649.1671500000002</v>
      </c>
      <c r="AF475">
        <f t="shared" si="198"/>
        <v>1775535900</v>
      </c>
      <c r="AG475" t="str">
        <f t="shared" si="199"/>
        <v>XAUUSD</v>
      </c>
      <c r="AH475" t="str">
        <f t="shared" si="200"/>
        <v>M5</v>
      </c>
      <c r="AI475" s="19">
        <f t="shared" si="194"/>
        <v>4650.08</v>
      </c>
      <c r="AJ475" s="19">
        <f t="shared" si="195"/>
        <v>4650.7093366666668</v>
      </c>
      <c r="AK475" s="19">
        <f t="shared" si="196"/>
        <v>4648.8876141666669</v>
      </c>
      <c r="AL475" s="19">
        <f t="shared" si="201"/>
        <v>1.8217224999998507</v>
      </c>
      <c r="AM475" s="28" t="str">
        <f t="shared" si="197"/>
        <v>Bullish</v>
      </c>
      <c r="AN475" s="28" t="str">
        <f t="shared" si="202"/>
        <v>Bullish</v>
      </c>
      <c r="AO475">
        <f>IF(Z475&lt;&gt;"",Z475,"")</f>
        <v>4659.7937549999997</v>
      </c>
      <c r="AP475">
        <f>IF(AB475&lt;&gt;"",AB475,"")</f>
        <v>4632.8666775000002</v>
      </c>
      <c r="AQ475">
        <f t="shared" si="206"/>
        <v>6</v>
      </c>
      <c r="AR475" s="16">
        <f>IF(SLOPE($AO$458:$AO$469,$AQ$458:$AQ$469)&gt;0,MIN(3,ABS(SLOPE($AO$458:$AO$469,$AQ$458:$AQ$469))),IF(SLOPE($AO$458:$AO$469,$AQ$458:$AQ$469)&lt;-0.5,-0.5,0))</f>
        <v>0.18309499999992379</v>
      </c>
      <c r="AS475" s="16">
        <f>IF(SLOPE($AP$458:$AP$469,$AQ$458:$AQ$469)&lt;0,MAX(-3,-ABS(SLOPE($AP$458:$AP$469,$AQ$458:$AQ$469))),IF(SLOPE($AP$458:$AP$469,$AQ$458:$AQ$469)&gt;0.5,0.5,0))</f>
        <v>0</v>
      </c>
      <c r="AT475" s="22">
        <f>($AO$470+(AR475*(AQ475-1)))</f>
        <v>4659.0483049999993</v>
      </c>
      <c r="AU475" s="22">
        <f>($AP$470+(AS475*(AQ475-1)))</f>
        <v>4631.8726900000001</v>
      </c>
      <c r="AV475" s="18">
        <f>IF(AR475&gt;0,AT475+AR475,AT475)</f>
        <v>4659.2313999999997</v>
      </c>
      <c r="AW475" s="18">
        <f>IF(AS475&lt;0,AU475+AS475,AU475)</f>
        <v>4631.8726900000001</v>
      </c>
      <c r="AY475">
        <f t="shared" si="207"/>
        <v>-0.56235500000002503</v>
      </c>
      <c r="AZ475">
        <f t="shared" si="208"/>
        <v>-0.99398750000000291</v>
      </c>
      <c r="BB475" s="19">
        <f t="shared" si="203"/>
        <v>1775535900</v>
      </c>
      <c r="BC475" s="19" t="str">
        <f t="shared" si="204"/>
        <v>XAUUSD</v>
      </c>
      <c r="BD475" s="19" t="str">
        <f t="shared" si="205"/>
        <v>M5</v>
      </c>
      <c r="BE475">
        <f>V475</f>
        <v>4650.7093366666668</v>
      </c>
      <c r="BF475">
        <f>W475</f>
        <v>4648.8876141666669</v>
      </c>
      <c r="BG475">
        <f>X475</f>
        <v>4652.4430300000004</v>
      </c>
      <c r="BH475">
        <f>Y475</f>
        <v>4651.0601200000001</v>
      </c>
      <c r="BI475">
        <f t="shared" si="209"/>
        <v>4659.2313999999997</v>
      </c>
      <c r="BJ475">
        <f t="shared" si="210"/>
        <v>4631.8726900000001</v>
      </c>
    </row>
    <row r="476" spans="1:62" x14ac:dyDescent="0.55000000000000004">
      <c r="A476">
        <f>ALGLIB_SSA_XAUUSD!J476</f>
        <v>1775536200</v>
      </c>
      <c r="B476" t="str">
        <f>_xlfn.XLOOKUP($A476,ALGLIB_SSA_XAUUSD!$A$2:$A$1001,ALGLIB_SSA_XAUUSD!$B$2:$B$1001,"",0)</f>
        <v/>
      </c>
      <c r="C476" t="str">
        <f>_xlfn.XLOOKUP($A476,ALGLIB_SSA_XAUUSD!$A$2:$A$1001,ALGLIB_SSA_XAUUSD!$C$2:$C$1001,"",0)</f>
        <v/>
      </c>
      <c r="D476" s="1">
        <f>D470+(D482-D470)*6/12</f>
        <v>4651.17</v>
      </c>
      <c r="E476" s="1">
        <f>E470+(E482-E470)*6/12</f>
        <v>4651.0321199999998</v>
      </c>
      <c r="F476" s="1">
        <f>F470+(F482-F470)*6/12</f>
        <v>4649.1024150000003</v>
      </c>
      <c r="G476" s="1">
        <f>G470+(G482-G470)*6/12</f>
        <v>4660.1259399999999</v>
      </c>
      <c r="H476" s="1">
        <f>H470+(H482-H470)*6/12</f>
        <v>4633.0654749999994</v>
      </c>
      <c r="I476" t="str">
        <f>_xlfn.XLOOKUP($A476,ALGLIB_SSA_XAUUSD!$J$2:$J$1001,ALGLIB_SSA_XAUUSD!$K$2:$K$1001,"",0)</f>
        <v>XAUUSD</v>
      </c>
      <c r="J476" t="str">
        <f>_xlfn.XLOOKUP($A476,ALGLIB_SSA_XAUUSD!$J$2:$J$1001,ALGLIB_SSA_XAUUSD!$L$2:$L$1001,"",0)</f>
        <v>M5</v>
      </c>
      <c r="K476">
        <f>_xlfn.XLOOKUP($A476,ALGLIB_SSA_XAUUSD!$J$2:$J$1001,ALGLIB_SSA_XAUUSD!$M$2:$M$1001,"",0)</f>
        <v>4658.8100000000004</v>
      </c>
      <c r="L476">
        <f>_xlfn.XLOOKUP($A476,ALGLIB_SSA_XAUUSD!$J$2:$J$1001,ALGLIB_SSA_XAUUSD!$N$2:$N$1001,"",0)</f>
        <v>4654.9628700000003</v>
      </c>
      <c r="M476">
        <f>_xlfn.XLOOKUP($A476,ALGLIB_SSA_XAUUSD!$J$2:$J$1001,ALGLIB_SSA_XAUUSD!$O$2:$O$1001,"",0)</f>
        <v>4653.0114899999999</v>
      </c>
      <c r="N476">
        <f>_xlfn.XLOOKUP($A476,ALGLIB_SSA_XAUUSD!$J$2:$J$1001,ALGLIB_SSA_XAUUSD!$P$2:$P$1001,"",0)</f>
        <v>4655.9501799999998</v>
      </c>
      <c r="O476">
        <f>_xlfn.XLOOKUP($A476,ALGLIB_SSA_XAUUSD!$J$2:$J$1001,ALGLIB_SSA_XAUUSD!$Q$2:$Q$1001,"",0)</f>
        <v>4651.4213600000003</v>
      </c>
      <c r="R476">
        <f t="shared" si="186"/>
        <v>1775536200</v>
      </c>
      <c r="S476" t="str">
        <f t="shared" si="187"/>
        <v>XAUUSD</v>
      </c>
      <c r="T476" t="str">
        <f t="shared" si="187"/>
        <v>M5</v>
      </c>
      <c r="U476">
        <f t="shared" si="187"/>
        <v>4658.8100000000004</v>
      </c>
      <c r="V476">
        <f t="shared" si="188"/>
        <v>4651.0321199999998</v>
      </c>
      <c r="W476">
        <f t="shared" si="188"/>
        <v>4649.1024150000003</v>
      </c>
      <c r="X476">
        <f t="shared" si="189"/>
        <v>4654.9628700000003</v>
      </c>
      <c r="Y476">
        <f t="shared" si="189"/>
        <v>4653.0114899999999</v>
      </c>
      <c r="Z476">
        <f t="shared" si="190"/>
        <v>4660.1259399999999</v>
      </c>
      <c r="AA476">
        <f t="shared" si="191"/>
        <v>4655.9501799999998</v>
      </c>
      <c r="AB476">
        <f t="shared" si="192"/>
        <v>4633.0654749999994</v>
      </c>
      <c r="AC476">
        <f t="shared" si="193"/>
        <v>4651.4213600000003</v>
      </c>
      <c r="AF476">
        <f t="shared" si="198"/>
        <v>1775536200</v>
      </c>
      <c r="AG476" t="str">
        <f t="shared" si="199"/>
        <v>XAUUSD</v>
      </c>
      <c r="AH476" t="str">
        <f t="shared" si="200"/>
        <v>M5</v>
      </c>
      <c r="AI476" s="19">
        <f t="shared" si="194"/>
        <v>4658.8100000000004</v>
      </c>
      <c r="AJ476" s="19">
        <f t="shared" si="195"/>
        <v>4651.0321199999998</v>
      </c>
      <c r="AK476" s="19">
        <f t="shared" si="196"/>
        <v>4649.1024150000003</v>
      </c>
      <c r="AL476" s="19">
        <f t="shared" si="201"/>
        <v>1.9297049999995579</v>
      </c>
      <c r="AM476" s="28" t="str">
        <f t="shared" si="197"/>
        <v>Bullish</v>
      </c>
      <c r="AN476" s="28" t="str">
        <f t="shared" si="202"/>
        <v>Bullish</v>
      </c>
      <c r="AO476">
        <f>IF(Z476&lt;&gt;"",Z476,"")</f>
        <v>4660.1259399999999</v>
      </c>
      <c r="AP476">
        <f>IF(AB476&lt;&gt;"",AB476,"")</f>
        <v>4633.0654749999994</v>
      </c>
      <c r="AQ476">
        <f t="shared" si="206"/>
        <v>7</v>
      </c>
      <c r="AR476" s="16">
        <f>IF(SLOPE($AO$458:$AO$469,$AQ$458:$AQ$469)&gt;0,MIN(3,ABS(SLOPE($AO$458:$AO$469,$AQ$458:$AQ$469))),IF(SLOPE($AO$458:$AO$469,$AQ$458:$AQ$469)&lt;-0.5,-0.5,0))</f>
        <v>0.18309499999992379</v>
      </c>
      <c r="AS476" s="16">
        <f>IF(SLOPE($AP$458:$AP$469,$AQ$458:$AQ$469)&lt;0,MAX(-3,-ABS(SLOPE($AP$458:$AP$469,$AQ$458:$AQ$469))),IF(SLOPE($AP$458:$AP$469,$AQ$458:$AQ$469)&gt;0.5,0.5,0))</f>
        <v>0</v>
      </c>
      <c r="AT476" s="22">
        <f>($AO$470+(AR476*(AQ476-1)))</f>
        <v>4659.2313999999988</v>
      </c>
      <c r="AU476" s="22">
        <f>($AP$470+(AS476*(AQ476-1)))</f>
        <v>4631.8726900000001</v>
      </c>
      <c r="AV476" s="18">
        <f>IF(AR476&gt;0,AT476+AR476,AT476)</f>
        <v>4659.4144949999991</v>
      </c>
      <c r="AW476" s="18">
        <f>IF(AS476&lt;0,AU476+AS476,AU476)</f>
        <v>4631.8726900000001</v>
      </c>
      <c r="AY476">
        <f t="shared" si="207"/>
        <v>-0.71144500000082189</v>
      </c>
      <c r="AZ476">
        <f t="shared" si="208"/>
        <v>-1.1927849999992759</v>
      </c>
      <c r="BB476" s="19">
        <f t="shared" si="203"/>
        <v>1775536200</v>
      </c>
      <c r="BC476" s="19" t="str">
        <f t="shared" si="204"/>
        <v>XAUUSD</v>
      </c>
      <c r="BD476" s="19" t="str">
        <f t="shared" si="205"/>
        <v>M5</v>
      </c>
      <c r="BE476">
        <f>V476</f>
        <v>4651.0321199999998</v>
      </c>
      <c r="BF476">
        <f>W476</f>
        <v>4649.1024150000003</v>
      </c>
      <c r="BG476">
        <f>X476</f>
        <v>4654.9628700000003</v>
      </c>
      <c r="BH476">
        <f>Y476</f>
        <v>4653.0114899999999</v>
      </c>
      <c r="BI476">
        <f t="shared" si="209"/>
        <v>4659.4144949999991</v>
      </c>
      <c r="BJ476">
        <f t="shared" si="210"/>
        <v>4631.8726900000001</v>
      </c>
    </row>
    <row r="477" spans="1:62" x14ac:dyDescent="0.55000000000000004">
      <c r="A477">
        <f>ALGLIB_SSA_XAUUSD!J477</f>
        <v>1775536500</v>
      </c>
      <c r="B477" t="str">
        <f>_xlfn.XLOOKUP($A477,ALGLIB_SSA_XAUUSD!$A$2:$A$1001,ALGLIB_SSA_XAUUSD!$B$2:$B$1001,"",0)</f>
        <v/>
      </c>
      <c r="C477" t="str">
        <f>_xlfn.XLOOKUP($A477,ALGLIB_SSA_XAUUSD!$A$2:$A$1001,ALGLIB_SSA_XAUUSD!$C$2:$C$1001,"",0)</f>
        <v/>
      </c>
      <c r="D477" s="1">
        <f>D470+(D482-D470)*7/12</f>
        <v>4649.8066666666664</v>
      </c>
      <c r="E477" s="1">
        <f>E470+(E482-E470)*7/12</f>
        <v>4651.3549033333329</v>
      </c>
      <c r="F477" s="1">
        <f>F470+(F482-F470)*7/12</f>
        <v>4649.3172158333336</v>
      </c>
      <c r="G477" s="1">
        <f>G470+(G482-G470)*7/12</f>
        <v>4660.4581250000001</v>
      </c>
      <c r="H477" s="1">
        <f>H470+(H482-H470)*7/12</f>
        <v>4633.2642724999996</v>
      </c>
      <c r="I477" t="str">
        <f>_xlfn.XLOOKUP($A477,ALGLIB_SSA_XAUUSD!$J$2:$J$1001,ALGLIB_SSA_XAUUSD!$K$2:$K$1001,"",0)</f>
        <v>XAUUSD</v>
      </c>
      <c r="J477" t="str">
        <f>_xlfn.XLOOKUP($A477,ALGLIB_SSA_XAUUSD!$J$2:$J$1001,ALGLIB_SSA_XAUUSD!$L$2:$L$1001,"",0)</f>
        <v>M5</v>
      </c>
      <c r="K477">
        <f>_xlfn.XLOOKUP($A477,ALGLIB_SSA_XAUUSD!$J$2:$J$1001,ALGLIB_SSA_XAUUSD!$M$2:$M$1001,"",0)</f>
        <v>4658.4799999999996</v>
      </c>
      <c r="L477">
        <f>_xlfn.XLOOKUP($A477,ALGLIB_SSA_XAUUSD!$J$2:$J$1001,ALGLIB_SSA_XAUUSD!$N$2:$N$1001,"",0)</f>
        <v>4657.5779499999999</v>
      </c>
      <c r="M477">
        <f>_xlfn.XLOOKUP($A477,ALGLIB_SSA_XAUUSD!$J$2:$J$1001,ALGLIB_SSA_XAUUSD!$O$2:$O$1001,"",0)</f>
        <v>4655.2947199999999</v>
      </c>
      <c r="N477">
        <f>_xlfn.XLOOKUP($A477,ALGLIB_SSA_XAUUSD!$J$2:$J$1001,ALGLIB_SSA_XAUUSD!$P$2:$P$1001,"",0)</f>
        <v>4658.5821100000003</v>
      </c>
      <c r="O477">
        <f>_xlfn.XLOOKUP($A477,ALGLIB_SSA_XAUUSD!$J$2:$J$1001,ALGLIB_SSA_XAUUSD!$Q$2:$Q$1001,"",0)</f>
        <v>4654.2368299999998</v>
      </c>
      <c r="R477">
        <f t="shared" si="186"/>
        <v>1775536500</v>
      </c>
      <c r="S477" t="str">
        <f t="shared" si="187"/>
        <v>XAUUSD</v>
      </c>
      <c r="T477" t="str">
        <f t="shared" si="187"/>
        <v>M5</v>
      </c>
      <c r="U477">
        <f t="shared" si="187"/>
        <v>4658.4799999999996</v>
      </c>
      <c r="V477">
        <f t="shared" si="188"/>
        <v>4651.3549033333329</v>
      </c>
      <c r="W477">
        <f t="shared" si="188"/>
        <v>4649.3172158333336</v>
      </c>
      <c r="X477">
        <f t="shared" si="189"/>
        <v>4657.5779499999999</v>
      </c>
      <c r="Y477">
        <f t="shared" si="189"/>
        <v>4655.2947199999999</v>
      </c>
      <c r="Z477">
        <f t="shared" si="190"/>
        <v>4660.4581250000001</v>
      </c>
      <c r="AA477">
        <f t="shared" si="191"/>
        <v>4658.5821100000003</v>
      </c>
      <c r="AB477">
        <f t="shared" si="192"/>
        <v>4633.2642724999996</v>
      </c>
      <c r="AC477">
        <f t="shared" si="193"/>
        <v>4654.2368299999998</v>
      </c>
      <c r="AF477">
        <f t="shared" si="198"/>
        <v>1775536500</v>
      </c>
      <c r="AG477" t="str">
        <f t="shared" si="199"/>
        <v>XAUUSD</v>
      </c>
      <c r="AH477" t="str">
        <f t="shared" si="200"/>
        <v>M5</v>
      </c>
      <c r="AI477" s="19">
        <f t="shared" si="194"/>
        <v>4658.4799999999996</v>
      </c>
      <c r="AJ477" s="19">
        <f t="shared" si="195"/>
        <v>4651.3549033333329</v>
      </c>
      <c r="AK477" s="19">
        <f t="shared" si="196"/>
        <v>4649.3172158333336</v>
      </c>
      <c r="AL477" s="19">
        <f t="shared" si="201"/>
        <v>2.0376874999992651</v>
      </c>
      <c r="AM477" s="28" t="str">
        <f t="shared" si="197"/>
        <v>Bullish</v>
      </c>
      <c r="AN477" s="28" t="str">
        <f t="shared" si="202"/>
        <v>Bullish</v>
      </c>
      <c r="AO477">
        <f>IF(Z477&lt;&gt;"",Z477,"")</f>
        <v>4660.4581250000001</v>
      </c>
      <c r="AP477">
        <f>IF(AB477&lt;&gt;"",AB477,"")</f>
        <v>4633.2642724999996</v>
      </c>
      <c r="AQ477">
        <f t="shared" si="206"/>
        <v>8</v>
      </c>
      <c r="AR477" s="16">
        <f>IF(SLOPE($AO$458:$AO$469,$AQ$458:$AQ$469)&gt;0,MIN(3,ABS(SLOPE($AO$458:$AO$469,$AQ$458:$AQ$469))),IF(SLOPE($AO$458:$AO$469,$AQ$458:$AQ$469)&lt;-0.5,-0.5,0))</f>
        <v>0.18309499999992379</v>
      </c>
      <c r="AS477" s="16">
        <f>IF(SLOPE($AP$458:$AP$469,$AQ$458:$AQ$469)&lt;0,MAX(-3,-ABS(SLOPE($AP$458:$AP$469,$AQ$458:$AQ$469))),IF(SLOPE($AP$458:$AP$469,$AQ$458:$AQ$469)&gt;0.5,0.5,0))</f>
        <v>0</v>
      </c>
      <c r="AT477" s="22">
        <f>($AO$470+(AR477*(AQ477-1)))</f>
        <v>4659.4144949999991</v>
      </c>
      <c r="AU477" s="22">
        <f>($AP$470+(AS477*(AQ477-1)))</f>
        <v>4631.8726900000001</v>
      </c>
      <c r="AV477" s="18">
        <f>IF(AR477&gt;0,AT477+AR477,AT477)</f>
        <v>4659.5975899999994</v>
      </c>
      <c r="AW477" s="18">
        <f>IF(AS477&lt;0,AU477+AS477,AU477)</f>
        <v>4631.8726900000001</v>
      </c>
      <c r="AY477">
        <f t="shared" si="207"/>
        <v>-0.86053500000070926</v>
      </c>
      <c r="AZ477">
        <f t="shared" si="208"/>
        <v>-1.3915824999994584</v>
      </c>
      <c r="BB477" s="19">
        <f t="shared" si="203"/>
        <v>1775536500</v>
      </c>
      <c r="BC477" s="19" t="str">
        <f t="shared" si="204"/>
        <v>XAUUSD</v>
      </c>
      <c r="BD477" s="19" t="str">
        <f t="shared" si="205"/>
        <v>M5</v>
      </c>
      <c r="BE477">
        <f>V477</f>
        <v>4651.3549033333329</v>
      </c>
      <c r="BF477">
        <f>W477</f>
        <v>4649.3172158333336</v>
      </c>
      <c r="BG477">
        <f>X477</f>
        <v>4657.5779499999999</v>
      </c>
      <c r="BH477">
        <f>Y477</f>
        <v>4655.2947199999999</v>
      </c>
      <c r="BI477">
        <f t="shared" si="209"/>
        <v>4659.5975899999994</v>
      </c>
      <c r="BJ477">
        <f t="shared" si="210"/>
        <v>4631.8726900000001</v>
      </c>
    </row>
    <row r="478" spans="1:62" x14ac:dyDescent="0.55000000000000004">
      <c r="A478">
        <f>ALGLIB_SSA_XAUUSD!J478</f>
        <v>1775536800</v>
      </c>
      <c r="B478" t="str">
        <f>_xlfn.XLOOKUP($A478,ALGLIB_SSA_XAUUSD!$A$2:$A$1001,ALGLIB_SSA_XAUUSD!$B$2:$B$1001,"",0)</f>
        <v/>
      </c>
      <c r="C478" t="str">
        <f>_xlfn.XLOOKUP($A478,ALGLIB_SSA_XAUUSD!$A$2:$A$1001,ALGLIB_SSA_XAUUSD!$C$2:$C$1001,"",0)</f>
        <v/>
      </c>
      <c r="D478" s="1">
        <f>D470+(D482-D470)*8/12</f>
        <v>4648.4433333333336</v>
      </c>
      <c r="E478" s="1">
        <f>E470+(E482-E470)*8/12</f>
        <v>4651.6776866666669</v>
      </c>
      <c r="F478" s="1">
        <f>F470+(F482-F470)*8/12</f>
        <v>4649.532016666667</v>
      </c>
      <c r="G478" s="1">
        <f>G470+(G482-G470)*8/12</f>
        <v>4660.7903100000003</v>
      </c>
      <c r="H478" s="1">
        <f>H470+(H482-H470)*8/12</f>
        <v>4633.4630699999998</v>
      </c>
      <c r="I478" t="str">
        <f>_xlfn.XLOOKUP($A478,ALGLIB_SSA_XAUUSD!$J$2:$J$1001,ALGLIB_SSA_XAUUSD!$K$2:$K$1001,"",0)</f>
        <v>XAUUSD</v>
      </c>
      <c r="J478" t="str">
        <f>_xlfn.XLOOKUP($A478,ALGLIB_SSA_XAUUSD!$J$2:$J$1001,ALGLIB_SSA_XAUUSD!$L$2:$L$1001,"",0)</f>
        <v>M5</v>
      </c>
      <c r="K478">
        <f>_xlfn.XLOOKUP($A478,ALGLIB_SSA_XAUUSD!$J$2:$J$1001,ALGLIB_SSA_XAUUSD!$M$2:$M$1001,"",0)</f>
        <v>4661.8100000000004</v>
      </c>
      <c r="L478">
        <f>_xlfn.XLOOKUP($A478,ALGLIB_SSA_XAUUSD!$J$2:$J$1001,ALGLIB_SSA_XAUUSD!$N$2:$N$1001,"",0)</f>
        <v>4659.9480299999996</v>
      </c>
      <c r="M478">
        <f>_xlfn.XLOOKUP($A478,ALGLIB_SSA_XAUUSD!$J$2:$J$1001,ALGLIB_SSA_XAUUSD!$O$2:$O$1001,"",0)</f>
        <v>4657.6213799999996</v>
      </c>
      <c r="N478">
        <f>_xlfn.XLOOKUP($A478,ALGLIB_SSA_XAUUSD!$J$2:$J$1001,ALGLIB_SSA_XAUUSD!$P$2:$P$1001,"",0)</f>
        <v>4661.0434299999997</v>
      </c>
      <c r="O478">
        <f>_xlfn.XLOOKUP($A478,ALGLIB_SSA_XAUUSD!$J$2:$J$1001,ALGLIB_SSA_XAUUSD!$Q$2:$Q$1001,"",0)</f>
        <v>4657.0763100000004</v>
      </c>
      <c r="R478">
        <f t="shared" si="186"/>
        <v>1775536800</v>
      </c>
      <c r="S478" t="str">
        <f t="shared" si="187"/>
        <v>XAUUSD</v>
      </c>
      <c r="T478" t="str">
        <f t="shared" si="187"/>
        <v>M5</v>
      </c>
      <c r="U478">
        <f t="shared" si="187"/>
        <v>4661.8100000000004</v>
      </c>
      <c r="V478">
        <f t="shared" si="188"/>
        <v>4651.6776866666669</v>
      </c>
      <c r="W478">
        <f t="shared" si="188"/>
        <v>4649.532016666667</v>
      </c>
      <c r="X478">
        <f t="shared" si="189"/>
        <v>4659.9480299999996</v>
      </c>
      <c r="Y478">
        <f t="shared" si="189"/>
        <v>4657.6213799999996</v>
      </c>
      <c r="Z478">
        <f t="shared" si="190"/>
        <v>4660.7903100000003</v>
      </c>
      <c r="AA478">
        <f t="shared" si="191"/>
        <v>4661.0434299999997</v>
      </c>
      <c r="AB478">
        <f t="shared" si="192"/>
        <v>4633.4630699999998</v>
      </c>
      <c r="AC478">
        <f t="shared" si="193"/>
        <v>4657.0763100000004</v>
      </c>
      <c r="AF478">
        <f t="shared" si="198"/>
        <v>1775536800</v>
      </c>
      <c r="AG478" t="str">
        <f t="shared" si="199"/>
        <v>XAUUSD</v>
      </c>
      <c r="AH478" t="str">
        <f t="shared" si="200"/>
        <v>M5</v>
      </c>
      <c r="AI478" s="19">
        <f t="shared" si="194"/>
        <v>4661.8100000000004</v>
      </c>
      <c r="AJ478" s="19">
        <f t="shared" si="195"/>
        <v>4651.6776866666669</v>
      </c>
      <c r="AK478" s="19">
        <f t="shared" si="196"/>
        <v>4649.532016666667</v>
      </c>
      <c r="AL478" s="19">
        <f t="shared" si="201"/>
        <v>2.1456699999998818</v>
      </c>
      <c r="AM478" s="28" t="str">
        <f t="shared" si="197"/>
        <v>Bullish</v>
      </c>
      <c r="AN478" s="28" t="str">
        <f t="shared" si="202"/>
        <v>Bullish</v>
      </c>
      <c r="AO478">
        <f>IF(Z478&lt;&gt;"",Z478,"")</f>
        <v>4660.7903100000003</v>
      </c>
      <c r="AP478">
        <f>IF(AB478&lt;&gt;"",AB478,"")</f>
        <v>4633.4630699999998</v>
      </c>
      <c r="AQ478">
        <f t="shared" si="206"/>
        <v>9</v>
      </c>
      <c r="AR478" s="16">
        <f>IF(SLOPE($AO$458:$AO$469,$AQ$458:$AQ$469)&gt;0,MIN(3,ABS(SLOPE($AO$458:$AO$469,$AQ$458:$AQ$469))),IF(SLOPE($AO$458:$AO$469,$AQ$458:$AQ$469)&lt;-0.5,-0.5,0))</f>
        <v>0.18309499999992379</v>
      </c>
      <c r="AS478" s="16">
        <f>IF(SLOPE($AP$458:$AP$469,$AQ$458:$AQ$469)&lt;0,MAX(-3,-ABS(SLOPE($AP$458:$AP$469,$AQ$458:$AQ$469))),IF(SLOPE($AP$458:$AP$469,$AQ$458:$AQ$469)&gt;0.5,0.5,0))</f>
        <v>0</v>
      </c>
      <c r="AT478" s="22">
        <f>($AO$470+(AR478*(AQ478-1)))</f>
        <v>4659.5975899999994</v>
      </c>
      <c r="AU478" s="22">
        <f>($AP$470+(AS478*(AQ478-1)))</f>
        <v>4631.8726900000001</v>
      </c>
      <c r="AV478" s="18">
        <f>IF(AR478&gt;0,AT478+AR478,AT478)</f>
        <v>4659.7806849999997</v>
      </c>
      <c r="AW478" s="18">
        <f>IF(AS478&lt;0,AU478+AS478,AU478)</f>
        <v>4631.8726900000001</v>
      </c>
      <c r="AY478">
        <f t="shared" si="207"/>
        <v>-1.0096250000005966</v>
      </c>
      <c r="AZ478">
        <f t="shared" si="208"/>
        <v>-1.5903799999996409</v>
      </c>
      <c r="BB478" s="19">
        <f t="shared" si="203"/>
        <v>1775536800</v>
      </c>
      <c r="BC478" s="19" t="str">
        <f t="shared" si="204"/>
        <v>XAUUSD</v>
      </c>
      <c r="BD478" s="19" t="str">
        <f t="shared" si="205"/>
        <v>M5</v>
      </c>
      <c r="BE478">
        <f>V478</f>
        <v>4651.6776866666669</v>
      </c>
      <c r="BF478">
        <f>W478</f>
        <v>4649.532016666667</v>
      </c>
      <c r="BG478">
        <f>X478</f>
        <v>4659.9480299999996</v>
      </c>
      <c r="BH478">
        <f>Y478</f>
        <v>4657.6213799999996</v>
      </c>
      <c r="BI478">
        <f t="shared" si="209"/>
        <v>4659.7806849999997</v>
      </c>
      <c r="BJ478">
        <f t="shared" si="210"/>
        <v>4631.8726900000001</v>
      </c>
    </row>
    <row r="479" spans="1:62" x14ac:dyDescent="0.55000000000000004">
      <c r="A479">
        <f>ALGLIB_SSA_XAUUSD!J479</f>
        <v>1775537100</v>
      </c>
      <c r="B479" t="str">
        <f>_xlfn.XLOOKUP($A479,ALGLIB_SSA_XAUUSD!$A$2:$A$1001,ALGLIB_SSA_XAUUSD!$B$2:$B$1001,"",0)</f>
        <v/>
      </c>
      <c r="C479" t="str">
        <f>_xlfn.XLOOKUP($A479,ALGLIB_SSA_XAUUSD!$A$2:$A$1001,ALGLIB_SSA_XAUUSD!$C$2:$C$1001,"",0)</f>
        <v/>
      </c>
      <c r="D479" s="1">
        <f>D470+(D482-D470)*9/12</f>
        <v>4647.08</v>
      </c>
      <c r="E479" s="1">
        <f>E470+(E482-E470)*9/12</f>
        <v>4652.00047</v>
      </c>
      <c r="F479" s="1">
        <f>F470+(F482-F470)*9/12</f>
        <v>4649.7468175000004</v>
      </c>
      <c r="G479" s="1">
        <f>G470+(G482-G470)*9/12</f>
        <v>4661.1224949999996</v>
      </c>
      <c r="H479" s="1">
        <f>H470+(H482-H470)*9/12</f>
        <v>4633.6618675</v>
      </c>
      <c r="I479" t="str">
        <f>_xlfn.XLOOKUP($A479,ALGLIB_SSA_XAUUSD!$J$2:$J$1001,ALGLIB_SSA_XAUUSD!$K$2:$K$1001,"",0)</f>
        <v>XAUUSD</v>
      </c>
      <c r="J479" t="str">
        <f>_xlfn.XLOOKUP($A479,ALGLIB_SSA_XAUUSD!$J$2:$J$1001,ALGLIB_SSA_XAUUSD!$L$2:$L$1001,"",0)</f>
        <v>M5</v>
      </c>
      <c r="K479">
        <f>_xlfn.XLOOKUP($A479,ALGLIB_SSA_XAUUSD!$J$2:$J$1001,ALGLIB_SSA_XAUUSD!$M$2:$M$1001,"",0)</f>
        <v>4660.8900000000003</v>
      </c>
      <c r="L479">
        <f>_xlfn.XLOOKUP($A479,ALGLIB_SSA_XAUUSD!$J$2:$J$1001,ALGLIB_SSA_XAUUSD!$N$2:$N$1001,"",0)</f>
        <v>4661.6254600000002</v>
      </c>
      <c r="M479">
        <f>_xlfn.XLOOKUP($A479,ALGLIB_SSA_XAUUSD!$J$2:$J$1001,ALGLIB_SSA_XAUUSD!$O$2:$O$1001,"",0)</f>
        <v>4659.6234199999999</v>
      </c>
      <c r="N479">
        <f>_xlfn.XLOOKUP($A479,ALGLIB_SSA_XAUUSD!$J$2:$J$1001,ALGLIB_SSA_XAUUSD!$P$2:$P$1001,"",0)</f>
        <v>4662.9305299999996</v>
      </c>
      <c r="O479">
        <f>_xlfn.XLOOKUP($A479,ALGLIB_SSA_XAUUSD!$J$2:$J$1001,ALGLIB_SSA_XAUUSD!$Q$2:$Q$1001,"",0)</f>
        <v>4659.4564200000004</v>
      </c>
      <c r="R479">
        <f t="shared" si="186"/>
        <v>1775537100</v>
      </c>
      <c r="S479" t="str">
        <f t="shared" si="187"/>
        <v>XAUUSD</v>
      </c>
      <c r="T479" t="str">
        <f t="shared" si="187"/>
        <v>M5</v>
      </c>
      <c r="U479">
        <f t="shared" si="187"/>
        <v>4660.8900000000003</v>
      </c>
      <c r="V479">
        <f t="shared" si="188"/>
        <v>4652.00047</v>
      </c>
      <c r="W479">
        <f t="shared" si="188"/>
        <v>4649.7468175000004</v>
      </c>
      <c r="X479">
        <f t="shared" si="189"/>
        <v>4661.6254600000002</v>
      </c>
      <c r="Y479">
        <f t="shared" si="189"/>
        <v>4659.6234199999999</v>
      </c>
      <c r="Z479">
        <f t="shared" si="190"/>
        <v>4661.1224949999996</v>
      </c>
      <c r="AA479">
        <f t="shared" si="191"/>
        <v>4662.9305299999996</v>
      </c>
      <c r="AB479">
        <f t="shared" si="192"/>
        <v>4633.6618675</v>
      </c>
      <c r="AC479">
        <f t="shared" si="193"/>
        <v>4659.4564200000004</v>
      </c>
      <c r="AF479">
        <f t="shared" si="198"/>
        <v>1775537100</v>
      </c>
      <c r="AG479" t="str">
        <f t="shared" si="199"/>
        <v>XAUUSD</v>
      </c>
      <c r="AH479" t="str">
        <f t="shared" si="200"/>
        <v>M5</v>
      </c>
      <c r="AI479" s="19">
        <f t="shared" si="194"/>
        <v>4660.8900000000003</v>
      </c>
      <c r="AJ479" s="19">
        <f t="shared" si="195"/>
        <v>4652.00047</v>
      </c>
      <c r="AK479" s="19">
        <f t="shared" si="196"/>
        <v>4649.7468175000004</v>
      </c>
      <c r="AL479" s="19">
        <f t="shared" si="201"/>
        <v>2.2536524999995891</v>
      </c>
      <c r="AM479" s="28" t="str">
        <f t="shared" si="197"/>
        <v>Bullish</v>
      </c>
      <c r="AN479" s="28" t="str">
        <f t="shared" si="202"/>
        <v>Bullish</v>
      </c>
      <c r="AO479">
        <f>IF(Z479&lt;&gt;"",Z479,"")</f>
        <v>4661.1224949999996</v>
      </c>
      <c r="AP479">
        <f>IF(AB479&lt;&gt;"",AB479,"")</f>
        <v>4633.6618675</v>
      </c>
      <c r="AQ479">
        <f t="shared" si="206"/>
        <v>10</v>
      </c>
      <c r="AR479" s="16">
        <f>IF(SLOPE($AO$458:$AO$469,$AQ$458:$AQ$469)&gt;0,MIN(3,ABS(SLOPE($AO$458:$AO$469,$AQ$458:$AQ$469))),IF(SLOPE($AO$458:$AO$469,$AQ$458:$AQ$469)&lt;-0.5,-0.5,0))</f>
        <v>0.18309499999992379</v>
      </c>
      <c r="AS479" s="16">
        <f>IF(SLOPE($AP$458:$AP$469,$AQ$458:$AQ$469)&lt;0,MAX(-3,-ABS(SLOPE($AP$458:$AP$469,$AQ$458:$AQ$469))),IF(SLOPE($AP$458:$AP$469,$AQ$458:$AQ$469)&gt;0.5,0.5,0))</f>
        <v>0</v>
      </c>
      <c r="AT479" s="22">
        <f>($AO$470+(AR479*(AQ479-1)))</f>
        <v>4659.7806849999988</v>
      </c>
      <c r="AU479" s="22">
        <f>($AP$470+(AS479*(AQ479-1)))</f>
        <v>4631.8726900000001</v>
      </c>
      <c r="AV479" s="18">
        <f>IF(AR479&gt;0,AT479+AR479,AT479)</f>
        <v>4659.9637799999991</v>
      </c>
      <c r="AW479" s="18">
        <f>IF(AS479&lt;0,AU479+AS479,AU479)</f>
        <v>4631.8726900000001</v>
      </c>
      <c r="AY479">
        <f t="shared" si="207"/>
        <v>-1.158715000000484</v>
      </c>
      <c r="AZ479">
        <f t="shared" si="208"/>
        <v>-1.7891774999998233</v>
      </c>
      <c r="BB479" s="19">
        <f t="shared" si="203"/>
        <v>1775537100</v>
      </c>
      <c r="BC479" s="19" t="str">
        <f t="shared" si="204"/>
        <v>XAUUSD</v>
      </c>
      <c r="BD479" s="19" t="str">
        <f t="shared" si="205"/>
        <v>M5</v>
      </c>
      <c r="BE479">
        <f>V479</f>
        <v>4652.00047</v>
      </c>
      <c r="BF479">
        <f>W479</f>
        <v>4649.7468175000004</v>
      </c>
      <c r="BG479">
        <f>X479</f>
        <v>4661.6254600000002</v>
      </c>
      <c r="BH479">
        <f>Y479</f>
        <v>4659.6234199999999</v>
      </c>
      <c r="BI479">
        <f t="shared" si="209"/>
        <v>4659.9637799999991</v>
      </c>
      <c r="BJ479">
        <f t="shared" si="210"/>
        <v>4631.8726900000001</v>
      </c>
    </row>
    <row r="480" spans="1:62" x14ac:dyDescent="0.55000000000000004">
      <c r="A480">
        <f>ALGLIB_SSA_XAUUSD!J480</f>
        <v>1775537400</v>
      </c>
      <c r="B480" t="str">
        <f>_xlfn.XLOOKUP($A480,ALGLIB_SSA_XAUUSD!$A$2:$A$1001,ALGLIB_SSA_XAUUSD!$B$2:$B$1001,"",0)</f>
        <v/>
      </c>
      <c r="C480" t="str">
        <f>_xlfn.XLOOKUP($A480,ALGLIB_SSA_XAUUSD!$A$2:$A$1001,ALGLIB_SSA_XAUUSD!$C$2:$C$1001,"",0)</f>
        <v/>
      </c>
      <c r="D480" s="1">
        <f>D470+(D482-D470)*10/12</f>
        <v>4645.7166666666662</v>
      </c>
      <c r="E480" s="1">
        <f>E470+(E482-E470)*10/12</f>
        <v>4652.323253333333</v>
      </c>
      <c r="F480" s="1">
        <f>F470+(F482-F470)*10/12</f>
        <v>4649.9616183333337</v>
      </c>
      <c r="G480" s="1">
        <f>G470+(G482-G470)*10/12</f>
        <v>4661.4546799999998</v>
      </c>
      <c r="H480" s="1">
        <f>H470+(H482-H470)*10/12</f>
        <v>4633.8606650000002</v>
      </c>
      <c r="I480" t="str">
        <f>_xlfn.XLOOKUP($A480,ALGLIB_SSA_XAUUSD!$J$2:$J$1001,ALGLIB_SSA_XAUUSD!$K$2:$K$1001,"",0)</f>
        <v>XAUUSD</v>
      </c>
      <c r="J480" t="str">
        <f>_xlfn.XLOOKUP($A480,ALGLIB_SSA_XAUUSD!$J$2:$J$1001,ALGLIB_SSA_XAUUSD!$L$2:$L$1001,"",0)</f>
        <v>M5</v>
      </c>
      <c r="K480">
        <f>_xlfn.XLOOKUP($A480,ALGLIB_SSA_XAUUSD!$J$2:$J$1001,ALGLIB_SSA_XAUUSD!$M$2:$M$1001,"",0)</f>
        <v>4661.75</v>
      </c>
      <c r="L480">
        <f>_xlfn.XLOOKUP($A480,ALGLIB_SSA_XAUUSD!$J$2:$J$1001,ALGLIB_SSA_XAUUSD!$N$2:$N$1001,"",0)</f>
        <v>4662.29007</v>
      </c>
      <c r="M480">
        <f>_xlfn.XLOOKUP($A480,ALGLIB_SSA_XAUUSD!$J$2:$J$1001,ALGLIB_SSA_XAUUSD!$O$2:$O$1001,"",0)</f>
        <v>4660.9567399999996</v>
      </c>
      <c r="N480">
        <f>_xlfn.XLOOKUP($A480,ALGLIB_SSA_XAUUSD!$J$2:$J$1001,ALGLIB_SSA_XAUUSD!$P$2:$P$1001,"",0)</f>
        <v>4663.9657100000004</v>
      </c>
      <c r="O480">
        <f>_xlfn.XLOOKUP($A480,ALGLIB_SSA_XAUUSD!$J$2:$J$1001,ALGLIB_SSA_XAUUSD!$Q$2:$Q$1001,"",0)</f>
        <v>4660.8723300000001</v>
      </c>
      <c r="R480">
        <f t="shared" si="186"/>
        <v>1775537400</v>
      </c>
      <c r="S480" t="str">
        <f t="shared" si="187"/>
        <v>XAUUSD</v>
      </c>
      <c r="T480" t="str">
        <f t="shared" si="187"/>
        <v>M5</v>
      </c>
      <c r="U480">
        <f t="shared" si="187"/>
        <v>4661.75</v>
      </c>
      <c r="V480">
        <f t="shared" si="188"/>
        <v>4652.323253333333</v>
      </c>
      <c r="W480">
        <f t="shared" si="188"/>
        <v>4649.9616183333337</v>
      </c>
      <c r="X480">
        <f t="shared" si="189"/>
        <v>4662.29007</v>
      </c>
      <c r="Y480">
        <f t="shared" si="189"/>
        <v>4660.9567399999996</v>
      </c>
      <c r="Z480">
        <f t="shared" si="190"/>
        <v>4661.4546799999998</v>
      </c>
      <c r="AA480">
        <f t="shared" si="191"/>
        <v>4663.9657100000004</v>
      </c>
      <c r="AB480">
        <f t="shared" si="192"/>
        <v>4633.8606650000002</v>
      </c>
      <c r="AC480">
        <f t="shared" si="193"/>
        <v>4660.8723300000001</v>
      </c>
      <c r="AF480">
        <f t="shared" si="198"/>
        <v>1775537400</v>
      </c>
      <c r="AG480" t="str">
        <f t="shared" si="199"/>
        <v>XAUUSD</v>
      </c>
      <c r="AH480" t="str">
        <f t="shared" si="200"/>
        <v>M5</v>
      </c>
      <c r="AI480" s="19">
        <f t="shared" si="194"/>
        <v>4661.75</v>
      </c>
      <c r="AJ480" s="19">
        <f t="shared" si="195"/>
        <v>4652.323253333333</v>
      </c>
      <c r="AK480" s="19">
        <f t="shared" si="196"/>
        <v>4649.9616183333337</v>
      </c>
      <c r="AL480" s="19">
        <f t="shared" si="201"/>
        <v>2.3616349999992963</v>
      </c>
      <c r="AM480" s="28" t="str">
        <f t="shared" si="197"/>
        <v>Bullish</v>
      </c>
      <c r="AN480" s="28" t="str">
        <f t="shared" si="202"/>
        <v>Bullish</v>
      </c>
      <c r="AO480">
        <f>IF(Z480&lt;&gt;"",Z480,"")</f>
        <v>4661.4546799999998</v>
      </c>
      <c r="AP480">
        <f>IF(AB480&lt;&gt;"",AB480,"")</f>
        <v>4633.8606650000002</v>
      </c>
      <c r="AQ480">
        <f t="shared" si="206"/>
        <v>11</v>
      </c>
      <c r="AR480" s="16">
        <f>IF(SLOPE($AO$458:$AO$469,$AQ$458:$AQ$469)&gt;0,MIN(3,ABS(SLOPE($AO$458:$AO$469,$AQ$458:$AQ$469))),IF(SLOPE($AO$458:$AO$469,$AQ$458:$AQ$469)&lt;-0.5,-0.5,0))</f>
        <v>0.18309499999992379</v>
      </c>
      <c r="AS480" s="16">
        <f>IF(SLOPE($AP$458:$AP$469,$AQ$458:$AQ$469)&lt;0,MAX(-3,-ABS(SLOPE($AP$458:$AP$469,$AQ$458:$AQ$469))),IF(SLOPE($AP$458:$AP$469,$AQ$458:$AQ$469)&gt;0.5,0.5,0))</f>
        <v>0</v>
      </c>
      <c r="AT480" s="22">
        <f>($AO$470+(AR480*(AQ480-1)))</f>
        <v>4659.9637799999991</v>
      </c>
      <c r="AU480" s="22">
        <f>($AP$470+(AS480*(AQ480-1)))</f>
        <v>4631.8726900000001</v>
      </c>
      <c r="AV480" s="18">
        <f>IF(AR480&gt;0,AT480+AR480,AT480)</f>
        <v>4660.1468749999995</v>
      </c>
      <c r="AW480" s="18">
        <f>IF(AS480&lt;0,AU480+AS480,AU480)</f>
        <v>4631.8726900000001</v>
      </c>
      <c r="AY480">
        <f t="shared" si="207"/>
        <v>-1.3078050000003714</v>
      </c>
      <c r="AZ480">
        <f t="shared" si="208"/>
        <v>-1.9879750000000058</v>
      </c>
      <c r="BB480" s="19">
        <f t="shared" si="203"/>
        <v>1775537400</v>
      </c>
      <c r="BC480" s="19" t="str">
        <f t="shared" si="204"/>
        <v>XAUUSD</v>
      </c>
      <c r="BD480" s="19" t="str">
        <f t="shared" si="205"/>
        <v>M5</v>
      </c>
      <c r="BE480">
        <f>V480</f>
        <v>4652.323253333333</v>
      </c>
      <c r="BF480">
        <f>W480</f>
        <v>4649.9616183333337</v>
      </c>
      <c r="BG480">
        <f>X480</f>
        <v>4662.29007</v>
      </c>
      <c r="BH480">
        <f>Y480</f>
        <v>4660.9567399999996</v>
      </c>
      <c r="BI480">
        <f t="shared" si="209"/>
        <v>4660.1468749999995</v>
      </c>
      <c r="BJ480">
        <f t="shared" si="210"/>
        <v>4631.8726900000001</v>
      </c>
    </row>
    <row r="481" spans="1:62" x14ac:dyDescent="0.55000000000000004">
      <c r="A481">
        <f>ALGLIB_SSA_XAUUSD!J481</f>
        <v>1775537700</v>
      </c>
      <c r="B481" t="str">
        <f>_xlfn.XLOOKUP($A481,ALGLIB_SSA_XAUUSD!$A$2:$A$1001,ALGLIB_SSA_XAUUSD!$B$2:$B$1001,"",0)</f>
        <v/>
      </c>
      <c r="C481" t="str">
        <f>_xlfn.XLOOKUP($A481,ALGLIB_SSA_XAUUSD!$A$2:$A$1001,ALGLIB_SSA_XAUUSD!$C$2:$C$1001,"",0)</f>
        <v/>
      </c>
      <c r="D481" s="1">
        <f>D470+(D482-D470)*11/12</f>
        <v>4644.3533333333335</v>
      </c>
      <c r="E481" s="1">
        <f>E470+(E482-E470)*11/12</f>
        <v>4652.646036666667</v>
      </c>
      <c r="F481" s="1">
        <f>F470+(F482-F470)*11/12</f>
        <v>4650.1764191666671</v>
      </c>
      <c r="G481" s="1">
        <f>G470+(G482-G470)*11/12</f>
        <v>4661.786865</v>
      </c>
      <c r="H481" s="1">
        <f>H470+(H482-H470)*11/12</f>
        <v>4634.0594624999994</v>
      </c>
      <c r="I481" t="str">
        <f>_xlfn.XLOOKUP($A481,ALGLIB_SSA_XAUUSD!$J$2:$J$1001,ALGLIB_SSA_XAUUSD!$K$2:$K$1001,"",0)</f>
        <v>XAUUSD</v>
      </c>
      <c r="J481" t="str">
        <f>_xlfn.XLOOKUP($A481,ALGLIB_SSA_XAUUSD!$J$2:$J$1001,ALGLIB_SSA_XAUUSD!$L$2:$L$1001,"",0)</f>
        <v>M5</v>
      </c>
      <c r="K481">
        <f>_xlfn.XLOOKUP($A481,ALGLIB_SSA_XAUUSD!$J$2:$J$1001,ALGLIB_SSA_XAUUSD!$M$2:$M$1001,"",0)</f>
        <v>4659.3500000000004</v>
      </c>
      <c r="L481">
        <f>_xlfn.XLOOKUP($A481,ALGLIB_SSA_XAUUSD!$J$2:$J$1001,ALGLIB_SSA_XAUUSD!$N$2:$N$1001,"",0)</f>
        <v>4661.68433</v>
      </c>
      <c r="M481">
        <f>_xlfn.XLOOKUP($A481,ALGLIB_SSA_XAUUSD!$J$2:$J$1001,ALGLIB_SSA_XAUUSD!$O$2:$O$1001,"",0)</f>
        <v>4661.3205399999997</v>
      </c>
      <c r="N481">
        <f>_xlfn.XLOOKUP($A481,ALGLIB_SSA_XAUUSD!$J$2:$J$1001,ALGLIB_SSA_XAUUSD!$P$2:$P$1001,"",0)</f>
        <v>4663.9423100000004</v>
      </c>
      <c r="O481">
        <f>_xlfn.XLOOKUP($A481,ALGLIB_SSA_XAUUSD!$J$2:$J$1001,ALGLIB_SSA_XAUUSD!$Q$2:$Q$1001,"",0)</f>
        <v>4660.9095699999998</v>
      </c>
      <c r="R481">
        <f t="shared" si="186"/>
        <v>1775537700</v>
      </c>
      <c r="S481" t="str">
        <f t="shared" si="187"/>
        <v>XAUUSD</v>
      </c>
      <c r="T481" t="str">
        <f t="shared" si="187"/>
        <v>M5</v>
      </c>
      <c r="U481">
        <f t="shared" si="187"/>
        <v>4659.3500000000004</v>
      </c>
      <c r="V481">
        <f t="shared" si="188"/>
        <v>4652.646036666667</v>
      </c>
      <c r="W481">
        <f t="shared" si="188"/>
        <v>4650.1764191666671</v>
      </c>
      <c r="X481">
        <f t="shared" si="189"/>
        <v>4661.68433</v>
      </c>
      <c r="Y481">
        <f t="shared" si="189"/>
        <v>4661.3205399999997</v>
      </c>
      <c r="Z481">
        <f t="shared" si="190"/>
        <v>4661.786865</v>
      </c>
      <c r="AA481">
        <f t="shared" si="191"/>
        <v>4663.9423100000004</v>
      </c>
      <c r="AB481">
        <f t="shared" si="192"/>
        <v>4634.0594624999994</v>
      </c>
      <c r="AC481">
        <f t="shared" si="193"/>
        <v>4660.9095699999998</v>
      </c>
      <c r="AF481">
        <f t="shared" si="198"/>
        <v>1775537700</v>
      </c>
      <c r="AG481" t="str">
        <f t="shared" si="199"/>
        <v>XAUUSD</v>
      </c>
      <c r="AH481" t="str">
        <f t="shared" si="200"/>
        <v>M5</v>
      </c>
      <c r="AI481" s="19">
        <f t="shared" si="194"/>
        <v>4659.3500000000004</v>
      </c>
      <c r="AJ481" s="19">
        <f t="shared" si="195"/>
        <v>4652.646036666667</v>
      </c>
      <c r="AK481" s="19">
        <f t="shared" si="196"/>
        <v>4650.1764191666671</v>
      </c>
      <c r="AL481" s="19">
        <f t="shared" si="201"/>
        <v>2.469617499999913</v>
      </c>
      <c r="AM481" s="28" t="str">
        <f t="shared" si="197"/>
        <v>Bullish</v>
      </c>
      <c r="AN481" s="28" t="str">
        <f t="shared" si="202"/>
        <v>Bullish</v>
      </c>
      <c r="AO481">
        <f>IF(Z481&lt;&gt;"",Z481,"")</f>
        <v>4661.786865</v>
      </c>
      <c r="AP481">
        <f>IF(AB481&lt;&gt;"",AB481,"")</f>
        <v>4634.0594624999994</v>
      </c>
      <c r="AQ481">
        <f t="shared" si="206"/>
        <v>12</v>
      </c>
      <c r="AR481" s="16">
        <f>IF(SLOPE($AO$458:$AO$469,$AQ$458:$AQ$469)&gt;0,MIN(3,ABS(SLOPE($AO$458:$AO$469,$AQ$458:$AQ$469))),IF(SLOPE($AO$458:$AO$469,$AQ$458:$AQ$469)&lt;-0.5,-0.5,0))</f>
        <v>0.18309499999992379</v>
      </c>
      <c r="AS481" s="16">
        <f>IF(SLOPE($AP$458:$AP$469,$AQ$458:$AQ$469)&lt;0,MAX(-3,-ABS(SLOPE($AP$458:$AP$469,$AQ$458:$AQ$469))),IF(SLOPE($AP$458:$AP$469,$AQ$458:$AQ$469)&gt;0.5,0.5,0))</f>
        <v>0</v>
      </c>
      <c r="AT481" s="22">
        <f>($AO$470+(AR481*(AQ481-1)))</f>
        <v>4660.1468749999985</v>
      </c>
      <c r="AU481" s="22">
        <f>($AP$470+(AS481*(AQ481-1)))</f>
        <v>4631.8726900000001</v>
      </c>
      <c r="AV481" s="18">
        <f>IF(AR481&gt;0,AT481+AR481,AT481)</f>
        <v>4660.3299699999989</v>
      </c>
      <c r="AW481" s="18">
        <f>IF(AS481&lt;0,AU481+AS481,AU481)</f>
        <v>4631.8726900000001</v>
      </c>
      <c r="AY481">
        <f t="shared" si="207"/>
        <v>-1.4568950000011682</v>
      </c>
      <c r="AZ481">
        <f t="shared" si="208"/>
        <v>-2.1867724999992788</v>
      </c>
      <c r="BB481" s="19">
        <f t="shared" si="203"/>
        <v>1775537700</v>
      </c>
      <c r="BC481" s="19" t="str">
        <f t="shared" si="204"/>
        <v>XAUUSD</v>
      </c>
      <c r="BD481" s="19" t="str">
        <f t="shared" si="205"/>
        <v>M5</v>
      </c>
      <c r="BE481">
        <f>V481</f>
        <v>4652.646036666667</v>
      </c>
      <c r="BF481">
        <f>W481</f>
        <v>4650.1764191666671</v>
      </c>
      <c r="BG481">
        <f>X481</f>
        <v>4661.68433</v>
      </c>
      <c r="BH481">
        <f>Y481</f>
        <v>4661.3205399999997</v>
      </c>
      <c r="BI481">
        <f t="shared" si="209"/>
        <v>4660.3299699999989</v>
      </c>
      <c r="BJ481">
        <f t="shared" si="210"/>
        <v>4631.8726900000001</v>
      </c>
    </row>
    <row r="482" spans="1:62" x14ac:dyDescent="0.55000000000000004">
      <c r="A482">
        <f>ALGLIB_SSA_XAUUSD!J482</f>
        <v>1775538000</v>
      </c>
      <c r="B482" t="str">
        <f>_xlfn.XLOOKUP($A482,ALGLIB_SSA_XAUUSD!$A$2:$A$1001,ALGLIB_SSA_XAUUSD!$B$2:$B$1001,"",0)</f>
        <v>XAUUSD</v>
      </c>
      <c r="C482" t="str">
        <f>_xlfn.XLOOKUP($A482,ALGLIB_SSA_XAUUSD!$A$2:$A$1001,ALGLIB_SSA_XAUUSD!$C$2:$C$1001,"",0)</f>
        <v>H1</v>
      </c>
      <c r="D482" s="2">
        <f>_xlfn.XLOOKUP($A482,ALGLIB_SSA_XAUUSD!$A$2:$A$1001,ALGLIB_SSA_XAUUSD!$D$2:$D$1001,"",0)</f>
        <v>4642.99</v>
      </c>
      <c r="E482" s="2">
        <f>_xlfn.XLOOKUP($A482,ALGLIB_SSA_XAUUSD!$A$2:$A$1001,ALGLIB_SSA_XAUUSD!$E$2:$E$1001,"",0)</f>
        <v>4652.9688200000001</v>
      </c>
      <c r="F482" s="2">
        <f>_xlfn.XLOOKUP($A482,ALGLIB_SSA_XAUUSD!$A$2:$A$1001,ALGLIB_SSA_XAUUSD!$F$2:$F$1001,"",0)</f>
        <v>4650.3912200000004</v>
      </c>
      <c r="G482" s="2">
        <f>_xlfn.XLOOKUP($A482,ALGLIB_SSA_XAUUSD!$A$2:$A$1001,ALGLIB_SSA_XAUUSD!$G$2:$G$1001,"",0)</f>
        <v>4662.1190500000002</v>
      </c>
      <c r="H482" s="2">
        <f>_xlfn.XLOOKUP($A482,ALGLIB_SSA_XAUUSD!$A$2:$A$1001,ALGLIB_SSA_XAUUSD!$H$2:$H$1001,"",0)</f>
        <v>4634.2582599999996</v>
      </c>
      <c r="I482" t="str">
        <f>_xlfn.XLOOKUP($A482,ALGLIB_SSA_XAUUSD!$J$2:$J$1001,ALGLIB_SSA_XAUUSD!$K$2:$K$1001,"",0)</f>
        <v>XAUUSD</v>
      </c>
      <c r="J482" t="str">
        <f>_xlfn.XLOOKUP($A482,ALGLIB_SSA_XAUUSD!$J$2:$J$1001,ALGLIB_SSA_XAUUSD!$L$2:$L$1001,"",0)</f>
        <v>M5</v>
      </c>
      <c r="K482">
        <f>_xlfn.XLOOKUP($A482,ALGLIB_SSA_XAUUSD!$J$2:$J$1001,ALGLIB_SSA_XAUUSD!$M$2:$M$1001,"",0)</f>
        <v>4656.76</v>
      </c>
      <c r="L482">
        <f>_xlfn.XLOOKUP($A482,ALGLIB_SSA_XAUUSD!$J$2:$J$1001,ALGLIB_SSA_XAUUSD!$N$2:$N$1001,"",0)</f>
        <v>4659.77477</v>
      </c>
      <c r="M482">
        <f>_xlfn.XLOOKUP($A482,ALGLIB_SSA_XAUUSD!$J$2:$J$1001,ALGLIB_SSA_XAUUSD!$O$2:$O$1001,"",0)</f>
        <v>4660.5476500000004</v>
      </c>
      <c r="N482">
        <f>_xlfn.XLOOKUP($A482,ALGLIB_SSA_XAUUSD!$J$2:$J$1001,ALGLIB_SSA_XAUUSD!$P$2:$P$1001,"",0)</f>
        <v>4662.7821599999997</v>
      </c>
      <c r="O482">
        <f>_xlfn.XLOOKUP($A482,ALGLIB_SSA_XAUUSD!$J$2:$J$1001,ALGLIB_SSA_XAUUSD!$Q$2:$Q$1001,"",0)</f>
        <v>4659.3690699999997</v>
      </c>
      <c r="R482">
        <f t="shared" si="186"/>
        <v>1775538000</v>
      </c>
      <c r="S482" t="str">
        <f t="shared" si="187"/>
        <v>XAUUSD</v>
      </c>
      <c r="T482" t="str">
        <f t="shared" si="187"/>
        <v>M5</v>
      </c>
      <c r="U482">
        <f t="shared" si="187"/>
        <v>4656.76</v>
      </c>
      <c r="V482">
        <f t="shared" si="188"/>
        <v>4652.9688200000001</v>
      </c>
      <c r="W482">
        <f t="shared" si="188"/>
        <v>4650.3912200000004</v>
      </c>
      <c r="X482">
        <f t="shared" si="189"/>
        <v>4659.77477</v>
      </c>
      <c r="Y482">
        <f t="shared" si="189"/>
        <v>4660.5476500000004</v>
      </c>
      <c r="Z482">
        <f t="shared" si="190"/>
        <v>4662.1190500000002</v>
      </c>
      <c r="AA482">
        <f t="shared" si="191"/>
        <v>4662.7821599999997</v>
      </c>
      <c r="AB482">
        <f t="shared" si="192"/>
        <v>4634.2582599999996</v>
      </c>
      <c r="AC482">
        <f t="shared" si="193"/>
        <v>4659.3690699999997</v>
      </c>
      <c r="AF482">
        <f t="shared" si="198"/>
        <v>1775538000</v>
      </c>
      <c r="AG482" t="str">
        <f t="shared" si="199"/>
        <v>XAUUSD</v>
      </c>
      <c r="AH482" t="str">
        <f t="shared" si="200"/>
        <v>M5</v>
      </c>
      <c r="AI482" s="19">
        <f t="shared" si="194"/>
        <v>4656.76</v>
      </c>
      <c r="AJ482" s="19">
        <f t="shared" si="195"/>
        <v>4652.9688200000001</v>
      </c>
      <c r="AK482" s="19">
        <f t="shared" si="196"/>
        <v>4650.3912200000004</v>
      </c>
      <c r="AL482" s="19">
        <f t="shared" si="201"/>
        <v>2.5775999999996202</v>
      </c>
      <c r="AM482" s="28" t="str">
        <f t="shared" si="197"/>
        <v>Bullish</v>
      </c>
      <c r="AN482" s="28" t="str">
        <f t="shared" si="202"/>
        <v>Bullish</v>
      </c>
      <c r="AO482">
        <f>IF(Z482&lt;&gt;"",Z482,"")</f>
        <v>4662.1190500000002</v>
      </c>
      <c r="AP482">
        <f>IF(AB482&lt;&gt;"",AB482,"")</f>
        <v>4634.2582599999996</v>
      </c>
      <c r="AQ482">
        <f t="shared" si="206"/>
        <v>1</v>
      </c>
      <c r="AR482" s="17">
        <f>IF(SLOPE($AO$470:$AO$481,$AQ$470:$AQ$481)&gt;0,MIN(3,ABS(SLOPE($AO$470:$AO$481,$AQ$470:$AQ$481))),IF(SLOPE($AO$470:$AO$481,$AQ$470:$AQ$481)&lt;-0.5,-0.5,0))</f>
        <v>0.33218500000002105</v>
      </c>
      <c r="AS482" s="17">
        <f>IF(SLOPE($AP$470:$AP$481,$AQ$470:$AQ$481)&lt;0,MAX(-3,-ABS(SLOPE($AP$470:$AP$481,$AQ$470:$AQ$481))),IF(SLOPE($AP$470:$AP$481,$AQ$470:$AQ$481)&gt;0.5,0.5,0))</f>
        <v>0</v>
      </c>
      <c r="AT482" s="10">
        <f>($AO$482+(AR482*(AQ482-1)))</f>
        <v>4662.1190500000002</v>
      </c>
      <c r="AU482" s="10">
        <f>($AP$482+(AS482*(AQ482-1)))</f>
        <v>4634.2582599999996</v>
      </c>
      <c r="AV482" s="18">
        <f>IF(AR482&gt;0,AT482+AR482,AT482)</f>
        <v>4662.4512350000005</v>
      </c>
      <c r="AW482" s="18">
        <f>IF(AS482&lt;0,AU482+AS482,AU482)</f>
        <v>4634.2582599999996</v>
      </c>
      <c r="AY482">
        <f t="shared" si="207"/>
        <v>0.33218500000020867</v>
      </c>
      <c r="AZ482">
        <f t="shared" si="208"/>
        <v>0</v>
      </c>
      <c r="BB482" s="19">
        <f t="shared" si="203"/>
        <v>1775538000</v>
      </c>
      <c r="BC482" s="19" t="str">
        <f t="shared" si="204"/>
        <v>XAUUSD</v>
      </c>
      <c r="BD482" s="19" t="str">
        <f t="shared" si="205"/>
        <v>M5</v>
      </c>
      <c r="BE482">
        <f>V482</f>
        <v>4652.9688200000001</v>
      </c>
      <c r="BF482">
        <f>W482</f>
        <v>4650.3912200000004</v>
      </c>
      <c r="BG482">
        <f>X482</f>
        <v>4659.77477</v>
      </c>
      <c r="BH482">
        <f>Y482</f>
        <v>4660.5476500000004</v>
      </c>
      <c r="BI482">
        <f t="shared" si="209"/>
        <v>4662.4512350000005</v>
      </c>
      <c r="BJ482">
        <f t="shared" si="210"/>
        <v>4634.2582599999996</v>
      </c>
    </row>
    <row r="483" spans="1:62" x14ac:dyDescent="0.55000000000000004">
      <c r="A483">
        <f>ALGLIB_SSA_XAUUSD!J483</f>
        <v>1775538300</v>
      </c>
      <c r="B483" t="str">
        <f>_xlfn.XLOOKUP($A483,ALGLIB_SSA_XAUUSD!$A$2:$A$1001,ALGLIB_SSA_XAUUSD!$B$2:$B$1001,"",0)</f>
        <v/>
      </c>
      <c r="C483" t="str">
        <f>_xlfn.XLOOKUP($A483,ALGLIB_SSA_XAUUSD!$A$2:$A$1001,ALGLIB_SSA_XAUUSD!$C$2:$C$1001,"",0)</f>
        <v/>
      </c>
      <c r="D483" s="1">
        <f>D482+(D494-D482)*1/12</f>
        <v>4643.87</v>
      </c>
      <c r="E483" s="1">
        <f>E482+(E494-E482)*1/12</f>
        <v>4653.35808</v>
      </c>
      <c r="F483" s="1">
        <f>F482+(F494-F482)*1/12</f>
        <v>4650.6932500000003</v>
      </c>
      <c r="G483" s="1">
        <f>G482+(G494-G482)*1/12</f>
        <v>4662.5608033333338</v>
      </c>
      <c r="H483" s="1">
        <f>H482+(H494-H482)*1/12</f>
        <v>4634.5898524999993</v>
      </c>
      <c r="I483" t="str">
        <f>_xlfn.XLOOKUP($A483,ALGLIB_SSA_XAUUSD!$J$2:$J$1001,ALGLIB_SSA_XAUUSD!$K$2:$K$1001,"",0)</f>
        <v>XAUUSD</v>
      </c>
      <c r="J483" t="str">
        <f>_xlfn.XLOOKUP($A483,ALGLIB_SSA_XAUUSD!$J$2:$J$1001,ALGLIB_SSA_XAUUSD!$L$2:$L$1001,"",0)</f>
        <v>M5</v>
      </c>
      <c r="K483">
        <f>_xlfn.XLOOKUP($A483,ALGLIB_SSA_XAUUSD!$J$2:$J$1001,ALGLIB_SSA_XAUUSD!$M$2:$M$1001,"",0)</f>
        <v>4655.67</v>
      </c>
      <c r="L483">
        <f>_xlfn.XLOOKUP($A483,ALGLIB_SSA_XAUUSD!$J$2:$J$1001,ALGLIB_SSA_XAUUSD!$N$2:$N$1001,"",0)</f>
        <v>4656.6874100000005</v>
      </c>
      <c r="M483">
        <f>_xlfn.XLOOKUP($A483,ALGLIB_SSA_XAUUSD!$J$2:$J$1001,ALGLIB_SSA_XAUUSD!$O$2:$O$1001,"",0)</f>
        <v>4658.6175300000004</v>
      </c>
      <c r="N483">
        <f>_xlfn.XLOOKUP($A483,ALGLIB_SSA_XAUUSD!$J$2:$J$1001,ALGLIB_SSA_XAUUSD!$P$2:$P$1001,"",0)</f>
        <v>4660.5622599999997</v>
      </c>
      <c r="O483">
        <f>_xlfn.XLOOKUP($A483,ALGLIB_SSA_XAUUSD!$J$2:$J$1001,ALGLIB_SSA_XAUUSD!$Q$2:$Q$1001,"",0)</f>
        <v>4656.2900600000003</v>
      </c>
      <c r="R483">
        <f t="shared" si="186"/>
        <v>1775538300</v>
      </c>
      <c r="S483" t="str">
        <f t="shared" si="187"/>
        <v>XAUUSD</v>
      </c>
      <c r="T483" t="str">
        <f t="shared" si="187"/>
        <v>M5</v>
      </c>
      <c r="U483">
        <f t="shared" si="187"/>
        <v>4655.67</v>
      </c>
      <c r="V483">
        <f t="shared" si="188"/>
        <v>4653.35808</v>
      </c>
      <c r="W483">
        <f t="shared" si="188"/>
        <v>4650.6932500000003</v>
      </c>
      <c r="X483">
        <f t="shared" si="189"/>
        <v>4656.6874100000005</v>
      </c>
      <c r="Y483">
        <f t="shared" si="189"/>
        <v>4658.6175300000004</v>
      </c>
      <c r="Z483">
        <f t="shared" si="190"/>
        <v>4662.5608033333338</v>
      </c>
      <c r="AA483">
        <f t="shared" si="191"/>
        <v>4660.5622599999997</v>
      </c>
      <c r="AB483">
        <f t="shared" si="192"/>
        <v>4634.5898524999993</v>
      </c>
      <c r="AC483">
        <f t="shared" si="193"/>
        <v>4656.2900600000003</v>
      </c>
      <c r="AF483">
        <f t="shared" si="198"/>
        <v>1775538300</v>
      </c>
      <c r="AG483" t="str">
        <f t="shared" si="199"/>
        <v>XAUUSD</v>
      </c>
      <c r="AH483" t="str">
        <f t="shared" si="200"/>
        <v>M5</v>
      </c>
      <c r="AI483" s="19">
        <f t="shared" si="194"/>
        <v>4655.67</v>
      </c>
      <c r="AJ483" s="19">
        <f t="shared" si="195"/>
        <v>4653.35808</v>
      </c>
      <c r="AK483" s="19">
        <f t="shared" si="196"/>
        <v>4650.6932500000003</v>
      </c>
      <c r="AL483" s="19">
        <f t="shared" si="201"/>
        <v>2.6648299999997107</v>
      </c>
      <c r="AM483" s="28" t="str">
        <f t="shared" si="197"/>
        <v>Bullish</v>
      </c>
      <c r="AN483" s="28" t="str">
        <f t="shared" si="202"/>
        <v>Bullish</v>
      </c>
      <c r="AO483">
        <f>IF(Z483&lt;&gt;"",Z483,"")</f>
        <v>4662.5608033333338</v>
      </c>
      <c r="AP483">
        <f>IF(AB483&lt;&gt;"",AB483,"")</f>
        <v>4634.5898524999993</v>
      </c>
      <c r="AQ483">
        <f t="shared" si="206"/>
        <v>2</v>
      </c>
      <c r="AR483" s="16">
        <f>IF(SLOPE($AO$470:$AO$481,$AQ$470:$AQ$481)&gt;0,MIN(3,ABS(SLOPE($AO$470:$AO$481,$AQ$470:$AQ$481))),IF(SLOPE($AO$470:$AO$481,$AQ$470:$AQ$481)&lt;-0.5,-0.5,0))</f>
        <v>0.33218500000002105</v>
      </c>
      <c r="AS483" s="16">
        <f>IF(SLOPE($AP$470:$AP$481,$AQ$470:$AQ$481)&lt;0,MAX(-3,-ABS(SLOPE($AP$470:$AP$481,$AQ$470:$AQ$481))),IF(SLOPE($AP$470:$AP$481,$AQ$470:$AQ$481)&gt;0.5,0.5,0))</f>
        <v>0</v>
      </c>
      <c r="AT483" s="22">
        <f>($AO$482+(AR483*(AQ483-1)))</f>
        <v>4662.4512350000005</v>
      </c>
      <c r="AU483" s="22">
        <f>($AP$482+(AS483*(AQ483-1)))</f>
        <v>4634.2582599999996</v>
      </c>
      <c r="AV483" s="18">
        <f>IF(AR483&gt;0,AT483+AR483,AT483)</f>
        <v>4662.7834200000007</v>
      </c>
      <c r="AW483" s="18">
        <f>IF(AS483&lt;0,AU483+AS483,AU483)</f>
        <v>4634.2582599999996</v>
      </c>
      <c r="AY483">
        <f t="shared" si="207"/>
        <v>0.22261666666690871</v>
      </c>
      <c r="AZ483">
        <f t="shared" si="208"/>
        <v>-0.33159249999971507</v>
      </c>
      <c r="BB483" s="19">
        <f t="shared" si="203"/>
        <v>1775538300</v>
      </c>
      <c r="BC483" s="19" t="str">
        <f t="shared" si="204"/>
        <v>XAUUSD</v>
      </c>
      <c r="BD483" s="19" t="str">
        <f t="shared" si="205"/>
        <v>M5</v>
      </c>
      <c r="BE483">
        <f>V483</f>
        <v>4653.35808</v>
      </c>
      <c r="BF483">
        <f>W483</f>
        <v>4650.6932500000003</v>
      </c>
      <c r="BG483">
        <f>X483</f>
        <v>4656.6874100000005</v>
      </c>
      <c r="BH483">
        <f>Y483</f>
        <v>4658.6175300000004</v>
      </c>
      <c r="BI483">
        <f t="shared" si="209"/>
        <v>4662.7834200000007</v>
      </c>
      <c r="BJ483">
        <f t="shared" si="210"/>
        <v>4634.2582599999996</v>
      </c>
    </row>
    <row r="484" spans="1:62" x14ac:dyDescent="0.55000000000000004">
      <c r="A484">
        <f>ALGLIB_SSA_XAUUSD!J484</f>
        <v>1775538600</v>
      </c>
      <c r="B484" t="str">
        <f>_xlfn.XLOOKUP($A484,ALGLIB_SSA_XAUUSD!$A$2:$A$1001,ALGLIB_SSA_XAUUSD!$B$2:$B$1001,"",0)</f>
        <v/>
      </c>
      <c r="C484" t="str">
        <f>_xlfn.XLOOKUP($A484,ALGLIB_SSA_XAUUSD!$A$2:$A$1001,ALGLIB_SSA_XAUUSD!$C$2:$C$1001,"",0)</f>
        <v/>
      </c>
      <c r="D484" s="1">
        <f>D482+(D494-D482)*2/12</f>
        <v>4644.75</v>
      </c>
      <c r="E484" s="1">
        <f>E482+(E494-E482)*2/12</f>
        <v>4653.7473399999999</v>
      </c>
      <c r="F484" s="1">
        <f>F482+(F494-F482)*2/12</f>
        <v>4650.9952800000001</v>
      </c>
      <c r="G484" s="1">
        <f>G482+(G494-G482)*2/12</f>
        <v>4663.0025566666664</v>
      </c>
      <c r="H484" s="1">
        <f>H482+(H494-H482)*2/12</f>
        <v>4634.9214449999999</v>
      </c>
      <c r="I484" t="str">
        <f>_xlfn.XLOOKUP($A484,ALGLIB_SSA_XAUUSD!$J$2:$J$1001,ALGLIB_SSA_XAUUSD!$K$2:$K$1001,"",0)</f>
        <v>XAUUSD</v>
      </c>
      <c r="J484" t="str">
        <f>_xlfn.XLOOKUP($A484,ALGLIB_SSA_XAUUSD!$J$2:$J$1001,ALGLIB_SSA_XAUUSD!$L$2:$L$1001,"",0)</f>
        <v>M5</v>
      </c>
      <c r="K484">
        <f>_xlfn.XLOOKUP($A484,ALGLIB_SSA_XAUUSD!$J$2:$J$1001,ALGLIB_SSA_XAUUSD!$M$2:$M$1001,"",0)</f>
        <v>4655.6400000000003</v>
      </c>
      <c r="L484">
        <f>_xlfn.XLOOKUP($A484,ALGLIB_SSA_XAUUSD!$J$2:$J$1001,ALGLIB_SSA_XAUUSD!$N$2:$N$1001,"",0)</f>
        <v>4652.6714700000002</v>
      </c>
      <c r="M484">
        <f>_xlfn.XLOOKUP($A484,ALGLIB_SSA_XAUUSD!$J$2:$J$1001,ALGLIB_SSA_XAUUSD!$O$2:$O$1001,"",0)</f>
        <v>4655.6445000000003</v>
      </c>
      <c r="N484">
        <f>_xlfn.XLOOKUP($A484,ALGLIB_SSA_XAUUSD!$J$2:$J$1001,ALGLIB_SSA_XAUUSD!$P$2:$P$1001,"",0)</f>
        <v>4657.5164299999997</v>
      </c>
      <c r="O484">
        <f>_xlfn.XLOOKUP($A484,ALGLIB_SSA_XAUUSD!$J$2:$J$1001,ALGLIB_SSA_XAUUSD!$Q$2:$Q$1001,"",0)</f>
        <v>4651.8870999999999</v>
      </c>
      <c r="R484">
        <f t="shared" si="186"/>
        <v>1775538600</v>
      </c>
      <c r="S484" t="str">
        <f t="shared" si="187"/>
        <v>XAUUSD</v>
      </c>
      <c r="T484" t="str">
        <f t="shared" si="187"/>
        <v>M5</v>
      </c>
      <c r="U484">
        <f t="shared" si="187"/>
        <v>4655.6400000000003</v>
      </c>
      <c r="V484">
        <f t="shared" si="188"/>
        <v>4653.7473399999999</v>
      </c>
      <c r="W484">
        <f t="shared" si="188"/>
        <v>4650.9952800000001</v>
      </c>
      <c r="X484">
        <f t="shared" si="189"/>
        <v>4652.6714700000002</v>
      </c>
      <c r="Y484">
        <f t="shared" si="189"/>
        <v>4655.6445000000003</v>
      </c>
      <c r="Z484">
        <f t="shared" si="190"/>
        <v>4663.0025566666664</v>
      </c>
      <c r="AA484">
        <f t="shared" si="191"/>
        <v>4657.5164299999997</v>
      </c>
      <c r="AB484">
        <f t="shared" si="192"/>
        <v>4634.9214449999999</v>
      </c>
      <c r="AC484">
        <f t="shared" si="193"/>
        <v>4651.8870999999999</v>
      </c>
      <c r="AF484">
        <f t="shared" si="198"/>
        <v>1775538600</v>
      </c>
      <c r="AG484" t="str">
        <f t="shared" si="199"/>
        <v>XAUUSD</v>
      </c>
      <c r="AH484" t="str">
        <f t="shared" si="200"/>
        <v>M5</v>
      </c>
      <c r="AI484" s="19">
        <f t="shared" si="194"/>
        <v>4655.6400000000003</v>
      </c>
      <c r="AJ484" s="19">
        <f t="shared" si="195"/>
        <v>4653.7473399999999</v>
      </c>
      <c r="AK484" s="19">
        <f t="shared" si="196"/>
        <v>4650.9952800000001</v>
      </c>
      <c r="AL484" s="19">
        <f t="shared" si="201"/>
        <v>2.7520599999998012</v>
      </c>
      <c r="AM484" s="28" t="str">
        <f t="shared" si="197"/>
        <v>Bullish</v>
      </c>
      <c r="AN484" s="28" t="str">
        <f t="shared" si="202"/>
        <v>Bullish</v>
      </c>
      <c r="AO484">
        <f>IF(Z484&lt;&gt;"",Z484,"")</f>
        <v>4663.0025566666664</v>
      </c>
      <c r="AP484">
        <f>IF(AB484&lt;&gt;"",AB484,"")</f>
        <v>4634.9214449999999</v>
      </c>
      <c r="AQ484">
        <f t="shared" si="206"/>
        <v>3</v>
      </c>
      <c r="AR484" s="16">
        <f>IF(SLOPE($AO$470:$AO$481,$AQ$470:$AQ$481)&gt;0,MIN(3,ABS(SLOPE($AO$470:$AO$481,$AQ$470:$AQ$481))),IF(SLOPE($AO$470:$AO$481,$AQ$470:$AQ$481)&lt;-0.5,-0.5,0))</f>
        <v>0.33218500000002105</v>
      </c>
      <c r="AS484" s="16">
        <f>IF(SLOPE($AP$470:$AP$481,$AQ$470:$AQ$481)&lt;0,MAX(-3,-ABS(SLOPE($AP$470:$AP$481,$AQ$470:$AQ$481))),IF(SLOPE($AP$470:$AP$481,$AQ$470:$AQ$481)&gt;0.5,0.5,0))</f>
        <v>0</v>
      </c>
      <c r="AT484" s="22">
        <f>($AO$482+(AR484*(AQ484-1)))</f>
        <v>4662.7834200000007</v>
      </c>
      <c r="AU484" s="22">
        <f>($AP$482+(AS484*(AQ484-1)))</f>
        <v>4634.2582599999996</v>
      </c>
      <c r="AV484" s="18">
        <f>IF(AR484&gt;0,AT484+AR484,AT484)</f>
        <v>4663.1156050000009</v>
      </c>
      <c r="AW484" s="18">
        <f>IF(AS484&lt;0,AU484+AS484,AU484)</f>
        <v>4634.2582599999996</v>
      </c>
      <c r="AY484">
        <f t="shared" si="207"/>
        <v>0.11304833333451825</v>
      </c>
      <c r="AZ484">
        <f t="shared" si="208"/>
        <v>-0.66318500000033964</v>
      </c>
      <c r="BB484" s="19">
        <f t="shared" si="203"/>
        <v>1775538600</v>
      </c>
      <c r="BC484" s="19" t="str">
        <f t="shared" si="204"/>
        <v>XAUUSD</v>
      </c>
      <c r="BD484" s="19" t="str">
        <f t="shared" si="205"/>
        <v>M5</v>
      </c>
      <c r="BE484">
        <f>V484</f>
        <v>4653.7473399999999</v>
      </c>
      <c r="BF484">
        <f>W484</f>
        <v>4650.9952800000001</v>
      </c>
      <c r="BG484">
        <f>X484</f>
        <v>4652.6714700000002</v>
      </c>
      <c r="BH484">
        <f>Y484</f>
        <v>4655.6445000000003</v>
      </c>
      <c r="BI484">
        <f t="shared" si="209"/>
        <v>4663.1156050000009</v>
      </c>
      <c r="BJ484">
        <f t="shared" si="210"/>
        <v>4634.2582599999996</v>
      </c>
    </row>
    <row r="485" spans="1:62" x14ac:dyDescent="0.55000000000000004">
      <c r="A485">
        <f>ALGLIB_SSA_XAUUSD!J485</f>
        <v>1775538900</v>
      </c>
      <c r="B485" t="str">
        <f>_xlfn.XLOOKUP($A485,ALGLIB_SSA_XAUUSD!$A$2:$A$1001,ALGLIB_SSA_XAUUSD!$B$2:$B$1001,"",0)</f>
        <v/>
      </c>
      <c r="C485" t="str">
        <f>_xlfn.XLOOKUP($A485,ALGLIB_SSA_XAUUSD!$A$2:$A$1001,ALGLIB_SSA_XAUUSD!$C$2:$C$1001,"",0)</f>
        <v/>
      </c>
      <c r="D485" s="1">
        <f>D482+(D494-D482)*3/12</f>
        <v>4645.63</v>
      </c>
      <c r="E485" s="1">
        <f>E482+(E494-E482)*3/12</f>
        <v>4654.1365999999998</v>
      </c>
      <c r="F485" s="1">
        <f>F482+(F494-F482)*3/12</f>
        <v>4651.2973099999999</v>
      </c>
      <c r="G485" s="1">
        <f>G482+(G494-G482)*3/12</f>
        <v>4663.4443099999999</v>
      </c>
      <c r="H485" s="1">
        <f>H482+(H494-H482)*3/12</f>
        <v>4635.2530374999997</v>
      </c>
      <c r="I485" t="str">
        <f>_xlfn.XLOOKUP($A485,ALGLIB_SSA_XAUUSD!$J$2:$J$1001,ALGLIB_SSA_XAUUSD!$K$2:$K$1001,"",0)</f>
        <v>XAUUSD</v>
      </c>
      <c r="J485" t="str">
        <f>_xlfn.XLOOKUP($A485,ALGLIB_SSA_XAUUSD!$J$2:$J$1001,ALGLIB_SSA_XAUUSD!$L$2:$L$1001,"",0)</f>
        <v>M5</v>
      </c>
      <c r="K485">
        <f>_xlfn.XLOOKUP($A485,ALGLIB_SSA_XAUUSD!$J$2:$J$1001,ALGLIB_SSA_XAUUSD!$M$2:$M$1001,"",0)</f>
        <v>4654.5600000000004</v>
      </c>
      <c r="L485">
        <f>_xlfn.XLOOKUP($A485,ALGLIB_SSA_XAUUSD!$J$2:$J$1001,ALGLIB_SSA_XAUUSD!$N$2:$N$1001,"",0)</f>
        <v>4648.0995999999996</v>
      </c>
      <c r="M485">
        <f>_xlfn.XLOOKUP($A485,ALGLIB_SSA_XAUUSD!$J$2:$J$1001,ALGLIB_SSA_XAUUSD!$O$2:$O$1001,"",0)</f>
        <v>4651.8720499999999</v>
      </c>
      <c r="N485">
        <f>_xlfn.XLOOKUP($A485,ALGLIB_SSA_XAUUSD!$J$2:$J$1001,ALGLIB_SSA_XAUUSD!$P$2:$P$1001,"",0)</f>
        <v>4653.9523600000002</v>
      </c>
      <c r="O485">
        <f>_xlfn.XLOOKUP($A485,ALGLIB_SSA_XAUUSD!$J$2:$J$1001,ALGLIB_SSA_XAUUSD!$Q$2:$Q$1001,"",0)</f>
        <v>4646.57042</v>
      </c>
      <c r="R485">
        <f t="shared" si="186"/>
        <v>1775538900</v>
      </c>
      <c r="S485" t="str">
        <f t="shared" si="187"/>
        <v>XAUUSD</v>
      </c>
      <c r="T485" t="str">
        <f t="shared" si="187"/>
        <v>M5</v>
      </c>
      <c r="U485">
        <f t="shared" si="187"/>
        <v>4654.5600000000004</v>
      </c>
      <c r="V485">
        <f t="shared" si="188"/>
        <v>4654.1365999999998</v>
      </c>
      <c r="W485">
        <f t="shared" si="188"/>
        <v>4651.2973099999999</v>
      </c>
      <c r="X485">
        <f t="shared" si="189"/>
        <v>4648.0995999999996</v>
      </c>
      <c r="Y485">
        <f t="shared" si="189"/>
        <v>4651.8720499999999</v>
      </c>
      <c r="Z485">
        <f t="shared" si="190"/>
        <v>4663.4443099999999</v>
      </c>
      <c r="AA485">
        <f t="shared" si="191"/>
        <v>4653.9523600000002</v>
      </c>
      <c r="AB485">
        <f t="shared" si="192"/>
        <v>4635.2530374999997</v>
      </c>
      <c r="AC485">
        <f t="shared" si="193"/>
        <v>4646.57042</v>
      </c>
      <c r="AF485">
        <f t="shared" si="198"/>
        <v>1775538900</v>
      </c>
      <c r="AG485" t="str">
        <f t="shared" si="199"/>
        <v>XAUUSD</v>
      </c>
      <c r="AH485" t="str">
        <f t="shared" si="200"/>
        <v>M5</v>
      </c>
      <c r="AI485" s="19">
        <f t="shared" si="194"/>
        <v>4654.5600000000004</v>
      </c>
      <c r="AJ485" s="19">
        <f t="shared" si="195"/>
        <v>4654.1365999999998</v>
      </c>
      <c r="AK485" s="19">
        <f t="shared" si="196"/>
        <v>4651.2973099999999</v>
      </c>
      <c r="AL485" s="19">
        <f t="shared" si="201"/>
        <v>2.8392899999998917</v>
      </c>
      <c r="AM485" s="28" t="str">
        <f t="shared" si="197"/>
        <v>Bullish</v>
      </c>
      <c r="AN485" s="28" t="str">
        <f t="shared" si="202"/>
        <v>Bullish</v>
      </c>
      <c r="AO485">
        <f>IF(Z485&lt;&gt;"",Z485,"")</f>
        <v>4663.4443099999999</v>
      </c>
      <c r="AP485">
        <f>IF(AB485&lt;&gt;"",AB485,"")</f>
        <v>4635.2530374999997</v>
      </c>
      <c r="AQ485">
        <f t="shared" si="206"/>
        <v>4</v>
      </c>
      <c r="AR485" s="16">
        <f>IF(SLOPE($AO$470:$AO$481,$AQ$470:$AQ$481)&gt;0,MIN(3,ABS(SLOPE($AO$470:$AO$481,$AQ$470:$AQ$481))),IF(SLOPE($AO$470:$AO$481,$AQ$470:$AQ$481)&lt;-0.5,-0.5,0))</f>
        <v>0.33218500000002105</v>
      </c>
      <c r="AS485" s="16">
        <f>IF(SLOPE($AP$470:$AP$481,$AQ$470:$AQ$481)&lt;0,MAX(-3,-ABS(SLOPE($AP$470:$AP$481,$AQ$470:$AQ$481))),IF(SLOPE($AP$470:$AP$481,$AQ$470:$AQ$481)&gt;0.5,0.5,0))</f>
        <v>0</v>
      </c>
      <c r="AT485" s="22">
        <f>($AO$482+(AR485*(AQ485-1)))</f>
        <v>4663.115605</v>
      </c>
      <c r="AU485" s="22">
        <f>($AP$482+(AS485*(AQ485-1)))</f>
        <v>4634.2582599999996</v>
      </c>
      <c r="AV485" s="18">
        <f>IF(AR485&gt;0,AT485+AR485,AT485)</f>
        <v>4663.4477900000002</v>
      </c>
      <c r="AW485" s="18">
        <f>IF(AS485&lt;0,AU485+AS485,AU485)</f>
        <v>4634.2582599999996</v>
      </c>
      <c r="AY485">
        <f t="shared" si="207"/>
        <v>3.4800000003087916E-3</v>
      </c>
      <c r="AZ485">
        <f t="shared" si="208"/>
        <v>-0.99477750000005472</v>
      </c>
      <c r="BB485" s="19">
        <f t="shared" si="203"/>
        <v>1775538900</v>
      </c>
      <c r="BC485" s="19" t="str">
        <f t="shared" si="204"/>
        <v>XAUUSD</v>
      </c>
      <c r="BD485" s="19" t="str">
        <f t="shared" si="205"/>
        <v>M5</v>
      </c>
      <c r="BE485">
        <f>V485</f>
        <v>4654.1365999999998</v>
      </c>
      <c r="BF485">
        <f>W485</f>
        <v>4651.2973099999999</v>
      </c>
      <c r="BG485">
        <f>X485</f>
        <v>4648.0995999999996</v>
      </c>
      <c r="BH485">
        <f>Y485</f>
        <v>4651.8720499999999</v>
      </c>
      <c r="BI485">
        <f t="shared" si="209"/>
        <v>4663.4477900000002</v>
      </c>
      <c r="BJ485">
        <f t="shared" si="210"/>
        <v>4634.2582599999996</v>
      </c>
    </row>
    <row r="486" spans="1:62" x14ac:dyDescent="0.55000000000000004">
      <c r="A486">
        <f>ALGLIB_SSA_XAUUSD!J486</f>
        <v>1775539200</v>
      </c>
      <c r="B486" t="str">
        <f>_xlfn.XLOOKUP($A486,ALGLIB_SSA_XAUUSD!$A$2:$A$1001,ALGLIB_SSA_XAUUSD!$B$2:$B$1001,"",0)</f>
        <v/>
      </c>
      <c r="C486" t="str">
        <f>_xlfn.XLOOKUP($A486,ALGLIB_SSA_XAUUSD!$A$2:$A$1001,ALGLIB_SSA_XAUUSD!$C$2:$C$1001,"",0)</f>
        <v/>
      </c>
      <c r="D486" s="1">
        <f>D482+(D494-D482)*4/12</f>
        <v>4646.51</v>
      </c>
      <c r="E486" s="1">
        <f>E482+(E494-E482)*4/12</f>
        <v>4654.5258599999997</v>
      </c>
      <c r="F486" s="1">
        <f>F482+(F494-F482)*4/12</f>
        <v>4651.5993400000007</v>
      </c>
      <c r="G486" s="1">
        <f>G482+(G494-G482)*4/12</f>
        <v>4663.8860633333334</v>
      </c>
      <c r="H486" s="1">
        <f>H482+(H494-H482)*4/12</f>
        <v>4635.5846299999994</v>
      </c>
      <c r="I486" t="str">
        <f>_xlfn.XLOOKUP($A486,ALGLIB_SSA_XAUUSD!$J$2:$J$1001,ALGLIB_SSA_XAUUSD!$K$2:$K$1001,"",0)</f>
        <v>XAUUSD</v>
      </c>
      <c r="J486" t="str">
        <f>_xlfn.XLOOKUP($A486,ALGLIB_SSA_XAUUSD!$J$2:$J$1001,ALGLIB_SSA_XAUUSD!$L$2:$L$1001,"",0)</f>
        <v>M5</v>
      </c>
      <c r="K486">
        <f>_xlfn.XLOOKUP($A486,ALGLIB_SSA_XAUUSD!$J$2:$J$1001,ALGLIB_SSA_XAUUSD!$M$2:$M$1001,"",0)</f>
        <v>4647.17</v>
      </c>
      <c r="L486">
        <f>_xlfn.XLOOKUP($A486,ALGLIB_SSA_XAUUSD!$J$2:$J$1001,ALGLIB_SSA_XAUUSD!$N$2:$N$1001,"",0)</f>
        <v>4643.4617099999996</v>
      </c>
      <c r="M486">
        <f>_xlfn.XLOOKUP($A486,ALGLIB_SSA_XAUUSD!$J$2:$J$1001,ALGLIB_SSA_XAUUSD!$O$2:$O$1001,"",0)</f>
        <v>4647.6668799999998</v>
      </c>
      <c r="N486">
        <f>_xlfn.XLOOKUP($A486,ALGLIB_SSA_XAUUSD!$J$2:$J$1001,ALGLIB_SSA_XAUUSD!$P$2:$P$1001,"",0)</f>
        <v>4650.1521300000004</v>
      </c>
      <c r="O486">
        <f>_xlfn.XLOOKUP($A486,ALGLIB_SSA_XAUUSD!$J$2:$J$1001,ALGLIB_SSA_XAUUSD!$Q$2:$Q$1001,"",0)</f>
        <v>4640.9180800000004</v>
      </c>
      <c r="R486">
        <f t="shared" si="186"/>
        <v>1775539200</v>
      </c>
      <c r="S486" t="str">
        <f t="shared" si="187"/>
        <v>XAUUSD</v>
      </c>
      <c r="T486" t="str">
        <f t="shared" si="187"/>
        <v>M5</v>
      </c>
      <c r="U486">
        <f t="shared" si="187"/>
        <v>4647.17</v>
      </c>
      <c r="V486">
        <f t="shared" si="188"/>
        <v>4654.5258599999997</v>
      </c>
      <c r="W486">
        <f t="shared" si="188"/>
        <v>4651.5993400000007</v>
      </c>
      <c r="X486">
        <f t="shared" si="189"/>
        <v>4643.4617099999996</v>
      </c>
      <c r="Y486">
        <f t="shared" si="189"/>
        <v>4647.6668799999998</v>
      </c>
      <c r="Z486">
        <f t="shared" si="190"/>
        <v>4663.8860633333334</v>
      </c>
      <c r="AA486">
        <f t="shared" si="191"/>
        <v>4650.1521300000004</v>
      </c>
      <c r="AB486">
        <f t="shared" si="192"/>
        <v>4635.5846299999994</v>
      </c>
      <c r="AC486">
        <f t="shared" si="193"/>
        <v>4640.9180800000004</v>
      </c>
      <c r="AF486">
        <f t="shared" si="198"/>
        <v>1775539200</v>
      </c>
      <c r="AG486" t="str">
        <f t="shared" si="199"/>
        <v>XAUUSD</v>
      </c>
      <c r="AH486" t="str">
        <f t="shared" si="200"/>
        <v>M5</v>
      </c>
      <c r="AI486" s="19">
        <f t="shared" si="194"/>
        <v>4647.17</v>
      </c>
      <c r="AJ486" s="19">
        <f t="shared" si="195"/>
        <v>4654.5258599999997</v>
      </c>
      <c r="AK486" s="19">
        <f t="shared" si="196"/>
        <v>4651.5993400000007</v>
      </c>
      <c r="AL486" s="19">
        <f t="shared" si="201"/>
        <v>2.9265199999990728</v>
      </c>
      <c r="AM486" s="28" t="str">
        <f t="shared" si="197"/>
        <v>Bullish</v>
      </c>
      <c r="AN486" s="28" t="str">
        <f t="shared" si="202"/>
        <v>Bullish</v>
      </c>
      <c r="AO486">
        <f>IF(Z486&lt;&gt;"",Z486,"")</f>
        <v>4663.8860633333334</v>
      </c>
      <c r="AP486">
        <f>IF(AB486&lt;&gt;"",AB486,"")</f>
        <v>4635.5846299999994</v>
      </c>
      <c r="AQ486">
        <f t="shared" si="206"/>
        <v>5</v>
      </c>
      <c r="AR486" s="16">
        <f>IF(SLOPE($AO$470:$AO$481,$AQ$470:$AQ$481)&gt;0,MIN(3,ABS(SLOPE($AO$470:$AO$481,$AQ$470:$AQ$481))),IF(SLOPE($AO$470:$AO$481,$AQ$470:$AQ$481)&lt;-0.5,-0.5,0))</f>
        <v>0.33218500000002105</v>
      </c>
      <c r="AS486" s="16">
        <f>IF(SLOPE($AP$470:$AP$481,$AQ$470:$AQ$481)&lt;0,MAX(-3,-ABS(SLOPE($AP$470:$AP$481,$AQ$470:$AQ$481))),IF(SLOPE($AP$470:$AP$481,$AQ$470:$AQ$481)&gt;0.5,0.5,0))</f>
        <v>0</v>
      </c>
      <c r="AT486" s="22">
        <f>($AO$482+(AR486*(AQ486-1)))</f>
        <v>4663.4477900000002</v>
      </c>
      <c r="AU486" s="22">
        <f>($AP$482+(AS486*(AQ486-1)))</f>
        <v>4634.2582599999996</v>
      </c>
      <c r="AV486" s="18">
        <f>IF(AR486&gt;0,AT486+AR486,AT486)</f>
        <v>4663.7799750000004</v>
      </c>
      <c r="AW486" s="18">
        <f>IF(AS486&lt;0,AU486+AS486,AU486)</f>
        <v>4634.2582599999996</v>
      </c>
      <c r="AY486">
        <f t="shared" si="207"/>
        <v>-0.10608833333299117</v>
      </c>
      <c r="AZ486">
        <f t="shared" si="208"/>
        <v>-1.3263699999997698</v>
      </c>
      <c r="BB486" s="19">
        <f t="shared" si="203"/>
        <v>1775539200</v>
      </c>
      <c r="BC486" s="19" t="str">
        <f t="shared" si="204"/>
        <v>XAUUSD</v>
      </c>
      <c r="BD486" s="19" t="str">
        <f t="shared" si="205"/>
        <v>M5</v>
      </c>
      <c r="BE486">
        <f>V486</f>
        <v>4654.5258599999997</v>
      </c>
      <c r="BF486">
        <f>W486</f>
        <v>4651.5993400000007</v>
      </c>
      <c r="BG486">
        <f>X486</f>
        <v>4643.4617099999996</v>
      </c>
      <c r="BH486">
        <f>Y486</f>
        <v>4647.6668799999998</v>
      </c>
      <c r="BI486">
        <f t="shared" si="209"/>
        <v>4663.7799750000004</v>
      </c>
      <c r="BJ486">
        <f t="shared" si="210"/>
        <v>4634.2582599999996</v>
      </c>
    </row>
    <row r="487" spans="1:62" x14ac:dyDescent="0.55000000000000004">
      <c r="A487">
        <f>ALGLIB_SSA_XAUUSD!J487</f>
        <v>1775539500</v>
      </c>
      <c r="B487" t="str">
        <f>_xlfn.XLOOKUP($A487,ALGLIB_SSA_XAUUSD!$A$2:$A$1001,ALGLIB_SSA_XAUUSD!$B$2:$B$1001,"",0)</f>
        <v/>
      </c>
      <c r="C487" t="str">
        <f>_xlfn.XLOOKUP($A487,ALGLIB_SSA_XAUUSD!$A$2:$A$1001,ALGLIB_SSA_XAUUSD!$C$2:$C$1001,"",0)</f>
        <v/>
      </c>
      <c r="D487" s="1">
        <f>D482+(D494-D482)*5/12</f>
        <v>4647.3900000000003</v>
      </c>
      <c r="E487" s="1">
        <f>E482+(E494-E482)*5/12</f>
        <v>4654.9151199999997</v>
      </c>
      <c r="F487" s="1">
        <f>F482+(F494-F482)*5/12</f>
        <v>4651.9013700000005</v>
      </c>
      <c r="G487" s="1">
        <f>G482+(G494-G482)*5/12</f>
        <v>4664.3278166666669</v>
      </c>
      <c r="H487" s="1">
        <f>H482+(H494-H482)*5/12</f>
        <v>4635.9162225</v>
      </c>
      <c r="I487" t="str">
        <f>_xlfn.XLOOKUP($A487,ALGLIB_SSA_XAUUSD!$J$2:$J$1001,ALGLIB_SSA_XAUUSD!$K$2:$K$1001,"",0)</f>
        <v>XAUUSD</v>
      </c>
      <c r="J487" t="str">
        <f>_xlfn.XLOOKUP($A487,ALGLIB_SSA_XAUUSD!$J$2:$J$1001,ALGLIB_SSA_XAUUSD!$L$2:$L$1001,"",0)</f>
        <v>M5</v>
      </c>
      <c r="K487">
        <f>_xlfn.XLOOKUP($A487,ALGLIB_SSA_XAUUSD!$J$2:$J$1001,ALGLIB_SSA_XAUUSD!$M$2:$M$1001,"",0)</f>
        <v>4633.25</v>
      </c>
      <c r="L487">
        <f>_xlfn.XLOOKUP($A487,ALGLIB_SSA_XAUUSD!$J$2:$J$1001,ALGLIB_SSA_XAUUSD!$N$2:$N$1001,"",0)</f>
        <v>4639.43181</v>
      </c>
      <c r="M487">
        <f>_xlfn.XLOOKUP($A487,ALGLIB_SSA_XAUUSD!$J$2:$J$1001,ALGLIB_SSA_XAUUSD!$O$2:$O$1001,"",0)</f>
        <v>4643.5493500000002</v>
      </c>
      <c r="N487">
        <f>_xlfn.XLOOKUP($A487,ALGLIB_SSA_XAUUSD!$J$2:$J$1001,ALGLIB_SSA_XAUUSD!$P$2:$P$1001,"",0)</f>
        <v>4646.5595499999999</v>
      </c>
      <c r="O487">
        <f>_xlfn.XLOOKUP($A487,ALGLIB_SSA_XAUUSD!$J$2:$J$1001,ALGLIB_SSA_XAUUSD!$Q$2:$Q$1001,"",0)</f>
        <v>4635.7244899999996</v>
      </c>
      <c r="R487">
        <f t="shared" si="186"/>
        <v>1775539500</v>
      </c>
      <c r="S487" t="str">
        <f t="shared" si="187"/>
        <v>XAUUSD</v>
      </c>
      <c r="T487" t="str">
        <f t="shared" si="187"/>
        <v>M5</v>
      </c>
      <c r="U487">
        <f t="shared" si="187"/>
        <v>4633.25</v>
      </c>
      <c r="V487">
        <f t="shared" si="188"/>
        <v>4654.9151199999997</v>
      </c>
      <c r="W487">
        <f t="shared" si="188"/>
        <v>4651.9013700000005</v>
      </c>
      <c r="X487">
        <f t="shared" si="189"/>
        <v>4639.43181</v>
      </c>
      <c r="Y487">
        <f t="shared" si="189"/>
        <v>4643.5493500000002</v>
      </c>
      <c r="Z487">
        <f t="shared" si="190"/>
        <v>4664.3278166666669</v>
      </c>
      <c r="AA487">
        <f t="shared" si="191"/>
        <v>4646.5595499999999</v>
      </c>
      <c r="AB487">
        <f t="shared" si="192"/>
        <v>4635.9162225</v>
      </c>
      <c r="AC487">
        <f t="shared" si="193"/>
        <v>4635.7244899999996</v>
      </c>
      <c r="AF487">
        <f t="shared" si="198"/>
        <v>1775539500</v>
      </c>
      <c r="AG487" t="str">
        <f t="shared" si="199"/>
        <v>XAUUSD</v>
      </c>
      <c r="AH487" t="str">
        <f t="shared" si="200"/>
        <v>M5</v>
      </c>
      <c r="AI487" s="19">
        <f t="shared" si="194"/>
        <v>4633.25</v>
      </c>
      <c r="AJ487" s="19">
        <f t="shared" si="195"/>
        <v>4654.9151199999997</v>
      </c>
      <c r="AK487" s="19">
        <f t="shared" si="196"/>
        <v>4651.9013700000005</v>
      </c>
      <c r="AL487" s="19">
        <f t="shared" si="201"/>
        <v>3.0137499999991633</v>
      </c>
      <c r="AM487" s="28" t="str">
        <f t="shared" si="197"/>
        <v>Bullish</v>
      </c>
      <c r="AN487" s="28" t="str">
        <f t="shared" si="202"/>
        <v>Bullish</v>
      </c>
      <c r="AO487">
        <f>IF(Z487&lt;&gt;"",Z487,"")</f>
        <v>4664.3278166666669</v>
      </c>
      <c r="AP487">
        <f>IF(AB487&lt;&gt;"",AB487,"")</f>
        <v>4635.9162225</v>
      </c>
      <c r="AQ487">
        <f t="shared" si="206"/>
        <v>6</v>
      </c>
      <c r="AR487" s="16">
        <f>IF(SLOPE($AO$470:$AO$481,$AQ$470:$AQ$481)&gt;0,MIN(3,ABS(SLOPE($AO$470:$AO$481,$AQ$470:$AQ$481))),IF(SLOPE($AO$470:$AO$481,$AQ$470:$AQ$481)&lt;-0.5,-0.5,0))</f>
        <v>0.33218500000002105</v>
      </c>
      <c r="AS487" s="16">
        <f>IF(SLOPE($AP$470:$AP$481,$AQ$470:$AQ$481)&lt;0,MAX(-3,-ABS(SLOPE($AP$470:$AP$481,$AQ$470:$AQ$481))),IF(SLOPE($AP$470:$AP$481,$AQ$470:$AQ$481)&gt;0.5,0.5,0))</f>
        <v>0</v>
      </c>
      <c r="AT487" s="22">
        <f>($AO$482+(AR487*(AQ487-1)))</f>
        <v>4663.7799750000004</v>
      </c>
      <c r="AU487" s="22">
        <f>($AP$482+(AS487*(AQ487-1)))</f>
        <v>4634.2582599999996</v>
      </c>
      <c r="AV487" s="18">
        <f>IF(AR487&gt;0,AT487+AR487,AT487)</f>
        <v>4664.1121600000006</v>
      </c>
      <c r="AW487" s="18">
        <f>IF(AS487&lt;0,AU487+AS487,AU487)</f>
        <v>4634.2582599999996</v>
      </c>
      <c r="AY487">
        <f t="shared" si="207"/>
        <v>-0.21565666666629113</v>
      </c>
      <c r="AZ487">
        <f t="shared" si="208"/>
        <v>-1.6579625000003944</v>
      </c>
      <c r="BB487" s="19">
        <f t="shared" si="203"/>
        <v>1775539500</v>
      </c>
      <c r="BC487" s="19" t="str">
        <f t="shared" si="204"/>
        <v>XAUUSD</v>
      </c>
      <c r="BD487" s="19" t="str">
        <f t="shared" si="205"/>
        <v>M5</v>
      </c>
      <c r="BE487">
        <f>V487</f>
        <v>4654.9151199999997</v>
      </c>
      <c r="BF487">
        <f>W487</f>
        <v>4651.9013700000005</v>
      </c>
      <c r="BG487">
        <f>X487</f>
        <v>4639.43181</v>
      </c>
      <c r="BH487">
        <f>Y487</f>
        <v>4643.5493500000002</v>
      </c>
      <c r="BI487">
        <f t="shared" si="209"/>
        <v>4664.1121600000006</v>
      </c>
      <c r="BJ487">
        <f t="shared" si="210"/>
        <v>4634.2582599999996</v>
      </c>
    </row>
    <row r="488" spans="1:62" x14ac:dyDescent="0.55000000000000004">
      <c r="A488">
        <f>ALGLIB_SSA_XAUUSD!J488</f>
        <v>1775539800</v>
      </c>
      <c r="B488" t="str">
        <f>_xlfn.XLOOKUP($A488,ALGLIB_SSA_XAUUSD!$A$2:$A$1001,ALGLIB_SSA_XAUUSD!$B$2:$B$1001,"",0)</f>
        <v/>
      </c>
      <c r="C488" t="str">
        <f>_xlfn.XLOOKUP($A488,ALGLIB_SSA_XAUUSD!$A$2:$A$1001,ALGLIB_SSA_XAUUSD!$C$2:$C$1001,"",0)</f>
        <v/>
      </c>
      <c r="D488" s="1">
        <f>D482+(D494-D482)*6/12</f>
        <v>4648.2700000000004</v>
      </c>
      <c r="E488" s="1">
        <f>E482+(E494-E482)*6/12</f>
        <v>4655.3043799999996</v>
      </c>
      <c r="F488" s="1">
        <f>F482+(F494-F482)*6/12</f>
        <v>4652.2034000000003</v>
      </c>
      <c r="G488" s="1">
        <f>G482+(G494-G482)*6/12</f>
        <v>4664.7695700000004</v>
      </c>
      <c r="H488" s="1">
        <f>H482+(H494-H482)*6/12</f>
        <v>4636.2478149999997</v>
      </c>
      <c r="I488" t="str">
        <f>_xlfn.XLOOKUP($A488,ALGLIB_SSA_XAUUSD!$J$2:$J$1001,ALGLIB_SSA_XAUUSD!$K$2:$K$1001,"",0)</f>
        <v>XAUUSD</v>
      </c>
      <c r="J488" t="str">
        <f>_xlfn.XLOOKUP($A488,ALGLIB_SSA_XAUUSD!$J$2:$J$1001,ALGLIB_SSA_XAUUSD!$L$2:$L$1001,"",0)</f>
        <v>M5</v>
      </c>
      <c r="K488">
        <f>_xlfn.XLOOKUP($A488,ALGLIB_SSA_XAUUSD!$J$2:$J$1001,ALGLIB_SSA_XAUUSD!$M$2:$M$1001,"",0)</f>
        <v>4631.95</v>
      </c>
      <c r="L488">
        <f>_xlfn.XLOOKUP($A488,ALGLIB_SSA_XAUUSD!$J$2:$J$1001,ALGLIB_SSA_XAUUSD!$N$2:$N$1001,"",0)</f>
        <v>4636.7388600000004</v>
      </c>
      <c r="M488">
        <f>_xlfn.XLOOKUP($A488,ALGLIB_SSA_XAUUSD!$J$2:$J$1001,ALGLIB_SSA_XAUUSD!$O$2:$O$1001,"",0)</f>
        <v>4640.1441000000004</v>
      </c>
      <c r="N488">
        <f>_xlfn.XLOOKUP($A488,ALGLIB_SSA_XAUUSD!$J$2:$J$1001,ALGLIB_SSA_XAUUSD!$P$2:$P$1001,"",0)</f>
        <v>4643.6649600000001</v>
      </c>
      <c r="O488">
        <f>_xlfn.XLOOKUP($A488,ALGLIB_SSA_XAUUSD!$J$2:$J$1001,ALGLIB_SSA_XAUUSD!$Q$2:$Q$1001,"",0)</f>
        <v>4631.9469300000001</v>
      </c>
      <c r="R488">
        <f t="shared" si="186"/>
        <v>1775539800</v>
      </c>
      <c r="S488" t="str">
        <f t="shared" si="187"/>
        <v>XAUUSD</v>
      </c>
      <c r="T488" t="str">
        <f t="shared" si="187"/>
        <v>M5</v>
      </c>
      <c r="U488">
        <f t="shared" si="187"/>
        <v>4631.95</v>
      </c>
      <c r="V488">
        <f t="shared" si="188"/>
        <v>4655.3043799999996</v>
      </c>
      <c r="W488">
        <f t="shared" si="188"/>
        <v>4652.2034000000003</v>
      </c>
      <c r="X488">
        <f t="shared" si="189"/>
        <v>4636.7388600000004</v>
      </c>
      <c r="Y488">
        <f t="shared" si="189"/>
        <v>4640.1441000000004</v>
      </c>
      <c r="Z488">
        <f t="shared" si="190"/>
        <v>4664.7695700000004</v>
      </c>
      <c r="AA488">
        <f t="shared" si="191"/>
        <v>4643.6649600000001</v>
      </c>
      <c r="AB488">
        <f t="shared" si="192"/>
        <v>4636.2478149999997</v>
      </c>
      <c r="AC488">
        <f t="shared" si="193"/>
        <v>4631.9469300000001</v>
      </c>
      <c r="AF488">
        <f t="shared" si="198"/>
        <v>1775539800</v>
      </c>
      <c r="AG488" t="str">
        <f t="shared" si="199"/>
        <v>XAUUSD</v>
      </c>
      <c r="AH488" t="str">
        <f t="shared" si="200"/>
        <v>M5</v>
      </c>
      <c r="AI488" s="19">
        <f t="shared" si="194"/>
        <v>4631.95</v>
      </c>
      <c r="AJ488" s="19">
        <f t="shared" si="195"/>
        <v>4655.3043799999996</v>
      </c>
      <c r="AK488" s="19">
        <f t="shared" si="196"/>
        <v>4652.2034000000003</v>
      </c>
      <c r="AL488" s="19">
        <f t="shared" si="201"/>
        <v>3.1009799999992538</v>
      </c>
      <c r="AM488" s="28" t="str">
        <f t="shared" si="197"/>
        <v>Bullish</v>
      </c>
      <c r="AN488" s="28" t="str">
        <f t="shared" si="202"/>
        <v>Bullish</v>
      </c>
      <c r="AO488">
        <f>IF(Z488&lt;&gt;"",Z488,"")</f>
        <v>4664.7695700000004</v>
      </c>
      <c r="AP488">
        <f>IF(AB488&lt;&gt;"",AB488,"")</f>
        <v>4636.2478149999997</v>
      </c>
      <c r="AQ488">
        <f t="shared" si="206"/>
        <v>7</v>
      </c>
      <c r="AR488" s="16">
        <f>IF(SLOPE($AO$470:$AO$481,$AQ$470:$AQ$481)&gt;0,MIN(3,ABS(SLOPE($AO$470:$AO$481,$AQ$470:$AQ$481))),IF(SLOPE($AO$470:$AO$481,$AQ$470:$AQ$481)&lt;-0.5,-0.5,0))</f>
        <v>0.33218500000002105</v>
      </c>
      <c r="AS488" s="16">
        <f>IF(SLOPE($AP$470:$AP$481,$AQ$470:$AQ$481)&lt;0,MAX(-3,-ABS(SLOPE($AP$470:$AP$481,$AQ$470:$AQ$481))),IF(SLOPE($AP$470:$AP$481,$AQ$470:$AQ$481)&gt;0.5,0.5,0))</f>
        <v>0</v>
      </c>
      <c r="AT488" s="22">
        <f>($AO$482+(AR488*(AQ488-1)))</f>
        <v>4664.1121600000006</v>
      </c>
      <c r="AU488" s="22">
        <f>($AP$482+(AS488*(AQ488-1)))</f>
        <v>4634.2582599999996</v>
      </c>
      <c r="AV488" s="18">
        <f>IF(AR488&gt;0,AT488+AR488,AT488)</f>
        <v>4664.4443450000008</v>
      </c>
      <c r="AW488" s="18">
        <f>IF(AS488&lt;0,AU488+AS488,AU488)</f>
        <v>4634.2582599999996</v>
      </c>
      <c r="AY488">
        <f t="shared" si="207"/>
        <v>-0.32522499999959109</v>
      </c>
      <c r="AZ488">
        <f t="shared" si="208"/>
        <v>-1.9895550000001094</v>
      </c>
      <c r="BB488" s="19">
        <f t="shared" si="203"/>
        <v>1775539800</v>
      </c>
      <c r="BC488" s="19" t="str">
        <f t="shared" si="204"/>
        <v>XAUUSD</v>
      </c>
      <c r="BD488" s="19" t="str">
        <f t="shared" si="205"/>
        <v>M5</v>
      </c>
      <c r="BE488">
        <f>V488</f>
        <v>4655.3043799999996</v>
      </c>
      <c r="BF488">
        <f>W488</f>
        <v>4652.2034000000003</v>
      </c>
      <c r="BG488">
        <f>X488</f>
        <v>4636.7388600000004</v>
      </c>
      <c r="BH488">
        <f>Y488</f>
        <v>4640.1441000000004</v>
      </c>
      <c r="BI488">
        <f t="shared" si="209"/>
        <v>4664.4443450000008</v>
      </c>
      <c r="BJ488">
        <f t="shared" si="210"/>
        <v>4634.2582599999996</v>
      </c>
    </row>
    <row r="489" spans="1:62" x14ac:dyDescent="0.55000000000000004">
      <c r="A489">
        <f>ALGLIB_SSA_XAUUSD!J489</f>
        <v>1775540100</v>
      </c>
      <c r="B489" t="str">
        <f>_xlfn.XLOOKUP($A489,ALGLIB_SSA_XAUUSD!$A$2:$A$1001,ALGLIB_SSA_XAUUSD!$B$2:$B$1001,"",0)</f>
        <v/>
      </c>
      <c r="C489" t="str">
        <f>_xlfn.XLOOKUP($A489,ALGLIB_SSA_XAUUSD!$A$2:$A$1001,ALGLIB_SSA_XAUUSD!$C$2:$C$1001,"",0)</f>
        <v/>
      </c>
      <c r="D489" s="1">
        <f>D482+(D494-D482)*7/12</f>
        <v>4649.1499999999996</v>
      </c>
      <c r="E489" s="1">
        <f>E482+(E494-E482)*7/12</f>
        <v>4655.6936400000004</v>
      </c>
      <c r="F489" s="1">
        <f>F482+(F494-F482)*7/12</f>
        <v>4652.5054300000002</v>
      </c>
      <c r="G489" s="1">
        <f>G482+(G494-G482)*7/12</f>
        <v>4665.211323333333</v>
      </c>
      <c r="H489" s="1">
        <f>H482+(H494-H482)*7/12</f>
        <v>4636.5794074999994</v>
      </c>
      <c r="I489" t="str">
        <f>_xlfn.XLOOKUP($A489,ALGLIB_SSA_XAUUSD!$J$2:$J$1001,ALGLIB_SSA_XAUUSD!$K$2:$K$1001,"",0)</f>
        <v>XAUUSD</v>
      </c>
      <c r="J489" t="str">
        <f>_xlfn.XLOOKUP($A489,ALGLIB_SSA_XAUUSD!$J$2:$J$1001,ALGLIB_SSA_XAUUSD!$L$2:$L$1001,"",0)</f>
        <v>M5</v>
      </c>
      <c r="K489">
        <f>_xlfn.XLOOKUP($A489,ALGLIB_SSA_XAUUSD!$J$2:$J$1001,ALGLIB_SSA_XAUUSD!$M$2:$M$1001,"",0)</f>
        <v>4639.8900000000003</v>
      </c>
      <c r="L489">
        <f>_xlfn.XLOOKUP($A489,ALGLIB_SSA_XAUUSD!$J$2:$J$1001,ALGLIB_SSA_XAUUSD!$N$2:$N$1001,"",0)</f>
        <v>4635.5851000000002</v>
      </c>
      <c r="M489">
        <f>_xlfn.XLOOKUP($A489,ALGLIB_SSA_XAUUSD!$J$2:$J$1001,ALGLIB_SSA_XAUUSD!$O$2:$O$1001,"",0)</f>
        <v>4637.8645999999999</v>
      </c>
      <c r="N489">
        <f>_xlfn.XLOOKUP($A489,ALGLIB_SSA_XAUUSD!$J$2:$J$1001,ALGLIB_SSA_XAUUSD!$P$2:$P$1001,"",0)</f>
        <v>4641.8576700000003</v>
      </c>
      <c r="O489">
        <f>_xlfn.XLOOKUP($A489,ALGLIB_SSA_XAUUSD!$J$2:$J$1001,ALGLIB_SSA_XAUUSD!$Q$2:$Q$1001,"",0)</f>
        <v>4630.0859600000003</v>
      </c>
      <c r="R489">
        <f t="shared" si="186"/>
        <v>1775540100</v>
      </c>
      <c r="S489" t="str">
        <f t="shared" si="187"/>
        <v>XAUUSD</v>
      </c>
      <c r="T489" t="str">
        <f t="shared" si="187"/>
        <v>M5</v>
      </c>
      <c r="U489">
        <f t="shared" si="187"/>
        <v>4639.8900000000003</v>
      </c>
      <c r="V489">
        <f t="shared" si="188"/>
        <v>4655.6936400000004</v>
      </c>
      <c r="W489">
        <f t="shared" si="188"/>
        <v>4652.5054300000002</v>
      </c>
      <c r="X489">
        <f t="shared" si="189"/>
        <v>4635.5851000000002</v>
      </c>
      <c r="Y489">
        <f t="shared" si="189"/>
        <v>4637.8645999999999</v>
      </c>
      <c r="Z489">
        <f t="shared" si="190"/>
        <v>4665.211323333333</v>
      </c>
      <c r="AA489">
        <f t="shared" si="191"/>
        <v>4641.8576700000003</v>
      </c>
      <c r="AB489">
        <f t="shared" si="192"/>
        <v>4636.5794074999994</v>
      </c>
      <c r="AC489">
        <f t="shared" si="193"/>
        <v>4630.0859600000003</v>
      </c>
      <c r="AF489">
        <f t="shared" si="198"/>
        <v>1775540100</v>
      </c>
      <c r="AG489" t="str">
        <f t="shared" si="199"/>
        <v>XAUUSD</v>
      </c>
      <c r="AH489" t="str">
        <f t="shared" si="200"/>
        <v>M5</v>
      </c>
      <c r="AI489" s="19">
        <f t="shared" si="194"/>
        <v>4639.8900000000003</v>
      </c>
      <c r="AJ489" s="19">
        <f t="shared" si="195"/>
        <v>4655.6936400000004</v>
      </c>
      <c r="AK489" s="19">
        <f t="shared" si="196"/>
        <v>4652.5054300000002</v>
      </c>
      <c r="AL489" s="19">
        <f t="shared" si="201"/>
        <v>3.1882100000002538</v>
      </c>
      <c r="AM489" s="28" t="str">
        <f t="shared" si="197"/>
        <v>Bullish</v>
      </c>
      <c r="AN489" s="28" t="str">
        <f t="shared" si="202"/>
        <v>Bullish</v>
      </c>
      <c r="AO489">
        <f>IF(Z489&lt;&gt;"",Z489,"")</f>
        <v>4665.211323333333</v>
      </c>
      <c r="AP489">
        <f>IF(AB489&lt;&gt;"",AB489,"")</f>
        <v>4636.5794074999994</v>
      </c>
      <c r="AQ489">
        <f t="shared" si="206"/>
        <v>8</v>
      </c>
      <c r="AR489" s="16">
        <f>IF(SLOPE($AO$470:$AO$481,$AQ$470:$AQ$481)&gt;0,MIN(3,ABS(SLOPE($AO$470:$AO$481,$AQ$470:$AQ$481))),IF(SLOPE($AO$470:$AO$481,$AQ$470:$AQ$481)&lt;-0.5,-0.5,0))</f>
        <v>0.33218500000002105</v>
      </c>
      <c r="AS489" s="16">
        <f>IF(SLOPE($AP$470:$AP$481,$AQ$470:$AQ$481)&lt;0,MAX(-3,-ABS(SLOPE($AP$470:$AP$481,$AQ$470:$AQ$481))),IF(SLOPE($AP$470:$AP$481,$AQ$470:$AQ$481)&gt;0.5,0.5,0))</f>
        <v>0</v>
      </c>
      <c r="AT489" s="22">
        <f>($AO$482+(AR489*(AQ489-1)))</f>
        <v>4664.4443450000008</v>
      </c>
      <c r="AU489" s="22">
        <f>($AP$482+(AS489*(AQ489-1)))</f>
        <v>4634.2582599999996</v>
      </c>
      <c r="AV489" s="18">
        <f>IF(AR489&gt;0,AT489+AR489,AT489)</f>
        <v>4664.776530000001</v>
      </c>
      <c r="AW489" s="18">
        <f>IF(AS489&lt;0,AU489+AS489,AU489)</f>
        <v>4634.2582599999996</v>
      </c>
      <c r="AY489">
        <f t="shared" si="207"/>
        <v>-0.43479333333198156</v>
      </c>
      <c r="AZ489">
        <f t="shared" si="208"/>
        <v>-2.3211474999998245</v>
      </c>
      <c r="BB489" s="19">
        <f t="shared" si="203"/>
        <v>1775540100</v>
      </c>
      <c r="BC489" s="19" t="str">
        <f t="shared" si="204"/>
        <v>XAUUSD</v>
      </c>
      <c r="BD489" s="19" t="str">
        <f t="shared" si="205"/>
        <v>M5</v>
      </c>
      <c r="BE489">
        <f>V489</f>
        <v>4655.6936400000004</v>
      </c>
      <c r="BF489">
        <f>W489</f>
        <v>4652.5054300000002</v>
      </c>
      <c r="BG489">
        <f>X489</f>
        <v>4635.5851000000002</v>
      </c>
      <c r="BH489">
        <f>Y489</f>
        <v>4637.8645999999999</v>
      </c>
      <c r="BI489">
        <f t="shared" si="209"/>
        <v>4664.776530000001</v>
      </c>
      <c r="BJ489">
        <f t="shared" si="210"/>
        <v>4634.2582599999996</v>
      </c>
    </row>
    <row r="490" spans="1:62" x14ac:dyDescent="0.55000000000000004">
      <c r="A490">
        <f>ALGLIB_SSA_XAUUSD!J490</f>
        <v>1775540400</v>
      </c>
      <c r="B490" t="str">
        <f>_xlfn.XLOOKUP($A490,ALGLIB_SSA_XAUUSD!$A$2:$A$1001,ALGLIB_SSA_XAUUSD!$B$2:$B$1001,"",0)</f>
        <v/>
      </c>
      <c r="C490" t="str">
        <f>_xlfn.XLOOKUP($A490,ALGLIB_SSA_XAUUSD!$A$2:$A$1001,ALGLIB_SSA_XAUUSD!$C$2:$C$1001,"",0)</f>
        <v/>
      </c>
      <c r="D490" s="1">
        <f>D482+(D494-D482)*8/12</f>
        <v>4650.03</v>
      </c>
      <c r="E490" s="1">
        <f>E482+(E494-E482)*8/12</f>
        <v>4656.0829000000003</v>
      </c>
      <c r="F490" s="1">
        <f>F482+(F494-F482)*8/12</f>
        <v>4652.80746</v>
      </c>
      <c r="G490" s="1">
        <f>G482+(G494-G482)*8/12</f>
        <v>4665.6530766666665</v>
      </c>
      <c r="H490" s="1">
        <f>H482+(H494-H482)*8/12</f>
        <v>4636.9110000000001</v>
      </c>
      <c r="I490" t="str">
        <f>_xlfn.XLOOKUP($A490,ALGLIB_SSA_XAUUSD!$J$2:$J$1001,ALGLIB_SSA_XAUUSD!$K$2:$K$1001,"",0)</f>
        <v>XAUUSD</v>
      </c>
      <c r="J490" t="str">
        <f>_xlfn.XLOOKUP($A490,ALGLIB_SSA_XAUUSD!$J$2:$J$1001,ALGLIB_SSA_XAUUSD!$L$2:$L$1001,"",0)</f>
        <v>M5</v>
      </c>
      <c r="K490">
        <f>_xlfn.XLOOKUP($A490,ALGLIB_SSA_XAUUSD!$J$2:$J$1001,ALGLIB_SSA_XAUUSD!$M$2:$M$1001,"",0)</f>
        <v>4631.75</v>
      </c>
      <c r="L490">
        <f>_xlfn.XLOOKUP($A490,ALGLIB_SSA_XAUUSD!$J$2:$J$1001,ALGLIB_SSA_XAUUSD!$N$2:$N$1001,"",0)</f>
        <v>4635.7014799999997</v>
      </c>
      <c r="M490">
        <f>_xlfn.XLOOKUP($A490,ALGLIB_SSA_XAUUSD!$J$2:$J$1001,ALGLIB_SSA_XAUUSD!$O$2:$O$1001,"",0)</f>
        <v>4636.7830400000003</v>
      </c>
      <c r="N490">
        <f>_xlfn.XLOOKUP($A490,ALGLIB_SSA_XAUUSD!$J$2:$J$1001,ALGLIB_SSA_XAUUSD!$P$2:$P$1001,"",0)</f>
        <v>4641.1380600000002</v>
      </c>
      <c r="O490">
        <f>_xlfn.XLOOKUP($A490,ALGLIB_SSA_XAUUSD!$J$2:$J$1001,ALGLIB_SSA_XAUUSD!$Q$2:$Q$1001,"",0)</f>
        <v>4629.9880300000004</v>
      </c>
      <c r="R490">
        <f t="shared" si="186"/>
        <v>1775540400</v>
      </c>
      <c r="S490" t="str">
        <f t="shared" si="187"/>
        <v>XAUUSD</v>
      </c>
      <c r="T490" t="str">
        <f t="shared" si="187"/>
        <v>M5</v>
      </c>
      <c r="U490">
        <f t="shared" si="187"/>
        <v>4631.75</v>
      </c>
      <c r="V490">
        <f t="shared" si="188"/>
        <v>4656.0829000000003</v>
      </c>
      <c r="W490">
        <f t="shared" si="188"/>
        <v>4652.80746</v>
      </c>
      <c r="X490">
        <f t="shared" si="189"/>
        <v>4635.7014799999997</v>
      </c>
      <c r="Y490">
        <f t="shared" si="189"/>
        <v>4636.7830400000003</v>
      </c>
      <c r="Z490">
        <f t="shared" si="190"/>
        <v>4665.6530766666665</v>
      </c>
      <c r="AA490">
        <f t="shared" si="191"/>
        <v>4641.1380600000002</v>
      </c>
      <c r="AB490">
        <f t="shared" si="192"/>
        <v>4636.9110000000001</v>
      </c>
      <c r="AC490">
        <f t="shared" si="193"/>
        <v>4629.9880300000004</v>
      </c>
      <c r="AF490">
        <f t="shared" si="198"/>
        <v>1775540400</v>
      </c>
      <c r="AG490" t="str">
        <f t="shared" si="199"/>
        <v>XAUUSD</v>
      </c>
      <c r="AH490" t="str">
        <f t="shared" si="200"/>
        <v>M5</v>
      </c>
      <c r="AI490" s="19">
        <f t="shared" si="194"/>
        <v>4631.75</v>
      </c>
      <c r="AJ490" s="19">
        <f t="shared" si="195"/>
        <v>4656.0829000000003</v>
      </c>
      <c r="AK490" s="19">
        <f t="shared" si="196"/>
        <v>4652.80746</v>
      </c>
      <c r="AL490" s="19">
        <f t="shared" si="201"/>
        <v>3.2754400000003443</v>
      </c>
      <c r="AM490" s="28" t="str">
        <f t="shared" si="197"/>
        <v>Bullish</v>
      </c>
      <c r="AN490" s="28" t="str">
        <f t="shared" si="202"/>
        <v>Bullish</v>
      </c>
      <c r="AO490">
        <f>IF(Z490&lt;&gt;"",Z490,"")</f>
        <v>4665.6530766666665</v>
      </c>
      <c r="AP490">
        <f>IF(AB490&lt;&gt;"",AB490,"")</f>
        <v>4636.9110000000001</v>
      </c>
      <c r="AQ490">
        <f t="shared" si="206"/>
        <v>9</v>
      </c>
      <c r="AR490" s="16">
        <f>IF(SLOPE($AO$470:$AO$481,$AQ$470:$AQ$481)&gt;0,MIN(3,ABS(SLOPE($AO$470:$AO$481,$AQ$470:$AQ$481))),IF(SLOPE($AO$470:$AO$481,$AQ$470:$AQ$481)&lt;-0.5,-0.5,0))</f>
        <v>0.33218500000002105</v>
      </c>
      <c r="AS490" s="16">
        <f>IF(SLOPE($AP$470:$AP$481,$AQ$470:$AQ$481)&lt;0,MAX(-3,-ABS(SLOPE($AP$470:$AP$481,$AQ$470:$AQ$481))),IF(SLOPE($AP$470:$AP$481,$AQ$470:$AQ$481)&gt;0.5,0.5,0))</f>
        <v>0</v>
      </c>
      <c r="AT490" s="22">
        <f>($AO$482+(AR490*(AQ490-1)))</f>
        <v>4664.7765300000001</v>
      </c>
      <c r="AU490" s="22">
        <f>($AP$482+(AS490*(AQ490-1)))</f>
        <v>4634.2582599999996</v>
      </c>
      <c r="AV490" s="18">
        <f>IF(AR490&gt;0,AT490+AR490,AT490)</f>
        <v>4665.1087150000003</v>
      </c>
      <c r="AW490" s="18">
        <f>IF(AS490&lt;0,AU490+AS490,AU490)</f>
        <v>4634.2582599999996</v>
      </c>
      <c r="AY490">
        <f t="shared" si="207"/>
        <v>-0.54436166666619101</v>
      </c>
      <c r="AZ490">
        <f t="shared" si="208"/>
        <v>-2.6527400000004491</v>
      </c>
      <c r="BB490" s="19">
        <f t="shared" si="203"/>
        <v>1775540400</v>
      </c>
      <c r="BC490" s="19" t="str">
        <f t="shared" si="204"/>
        <v>XAUUSD</v>
      </c>
      <c r="BD490" s="19" t="str">
        <f t="shared" si="205"/>
        <v>M5</v>
      </c>
      <c r="BE490">
        <f>V490</f>
        <v>4656.0829000000003</v>
      </c>
      <c r="BF490">
        <f>W490</f>
        <v>4652.80746</v>
      </c>
      <c r="BG490">
        <f>X490</f>
        <v>4635.7014799999997</v>
      </c>
      <c r="BH490">
        <f>Y490</f>
        <v>4636.7830400000003</v>
      </c>
      <c r="BI490">
        <f t="shared" si="209"/>
        <v>4665.1087150000003</v>
      </c>
      <c r="BJ490">
        <f t="shared" si="210"/>
        <v>4634.2582599999996</v>
      </c>
    </row>
    <row r="491" spans="1:62" x14ac:dyDescent="0.55000000000000004">
      <c r="A491">
        <f>ALGLIB_SSA_XAUUSD!J491</f>
        <v>1775540700</v>
      </c>
      <c r="B491" t="str">
        <f>_xlfn.XLOOKUP($A491,ALGLIB_SSA_XAUUSD!$A$2:$A$1001,ALGLIB_SSA_XAUUSD!$B$2:$B$1001,"",0)</f>
        <v/>
      </c>
      <c r="C491" t="str">
        <f>_xlfn.XLOOKUP($A491,ALGLIB_SSA_XAUUSD!$A$2:$A$1001,ALGLIB_SSA_XAUUSD!$C$2:$C$1001,"",0)</f>
        <v/>
      </c>
      <c r="D491" s="1">
        <f>D482+(D494-D482)*9/12</f>
        <v>4650.91</v>
      </c>
      <c r="E491" s="1">
        <f>E482+(E494-E482)*9/12</f>
        <v>4656.4721600000003</v>
      </c>
      <c r="F491" s="1">
        <f>F482+(F494-F482)*9/12</f>
        <v>4653.1094900000007</v>
      </c>
      <c r="G491" s="1">
        <f>G482+(G494-G482)*9/12</f>
        <v>4666.09483</v>
      </c>
      <c r="H491" s="1">
        <f>H482+(H494-H482)*9/12</f>
        <v>4637.2425924999998</v>
      </c>
      <c r="I491" t="str">
        <f>_xlfn.XLOOKUP($A491,ALGLIB_SSA_XAUUSD!$J$2:$J$1001,ALGLIB_SSA_XAUUSD!$K$2:$K$1001,"",0)</f>
        <v>XAUUSD</v>
      </c>
      <c r="J491" t="str">
        <f>_xlfn.XLOOKUP($A491,ALGLIB_SSA_XAUUSD!$J$2:$J$1001,ALGLIB_SSA_XAUUSD!$L$2:$L$1001,"",0)</f>
        <v>M5</v>
      </c>
      <c r="K491">
        <f>_xlfn.XLOOKUP($A491,ALGLIB_SSA_XAUUSD!$J$2:$J$1001,ALGLIB_SSA_XAUUSD!$M$2:$M$1001,"",0)</f>
        <v>4635.7700000000004</v>
      </c>
      <c r="L491">
        <f>_xlfn.XLOOKUP($A491,ALGLIB_SSA_XAUUSD!$J$2:$J$1001,ALGLIB_SSA_XAUUSD!$N$2:$N$1001,"",0)</f>
        <v>4637.0112200000003</v>
      </c>
      <c r="M491">
        <f>_xlfn.XLOOKUP($A491,ALGLIB_SSA_XAUUSD!$J$2:$J$1001,ALGLIB_SSA_XAUUSD!$O$2:$O$1001,"",0)</f>
        <v>4636.8971300000003</v>
      </c>
      <c r="N491">
        <f>_xlfn.XLOOKUP($A491,ALGLIB_SSA_XAUUSD!$J$2:$J$1001,ALGLIB_SSA_XAUUSD!$P$2:$P$1001,"",0)</f>
        <v>4641.38076</v>
      </c>
      <c r="O491">
        <f>_xlfn.XLOOKUP($A491,ALGLIB_SSA_XAUUSD!$J$2:$J$1001,ALGLIB_SSA_XAUUSD!$Q$2:$Q$1001,"",0)</f>
        <v>4631.3592600000002</v>
      </c>
      <c r="R491">
        <f t="shared" si="186"/>
        <v>1775540700</v>
      </c>
      <c r="S491" t="str">
        <f t="shared" si="187"/>
        <v>XAUUSD</v>
      </c>
      <c r="T491" t="str">
        <f t="shared" si="187"/>
        <v>M5</v>
      </c>
      <c r="U491">
        <f t="shared" si="187"/>
        <v>4635.7700000000004</v>
      </c>
      <c r="V491">
        <f t="shared" si="188"/>
        <v>4656.4721600000003</v>
      </c>
      <c r="W491">
        <f t="shared" si="188"/>
        <v>4653.1094900000007</v>
      </c>
      <c r="X491">
        <f t="shared" si="189"/>
        <v>4637.0112200000003</v>
      </c>
      <c r="Y491">
        <f t="shared" si="189"/>
        <v>4636.8971300000003</v>
      </c>
      <c r="Z491">
        <f t="shared" si="190"/>
        <v>4666.09483</v>
      </c>
      <c r="AA491">
        <f t="shared" si="191"/>
        <v>4641.38076</v>
      </c>
      <c r="AB491">
        <f t="shared" si="192"/>
        <v>4637.2425924999998</v>
      </c>
      <c r="AC491">
        <f t="shared" si="193"/>
        <v>4631.3592600000002</v>
      </c>
      <c r="AF491">
        <f t="shared" si="198"/>
        <v>1775540700</v>
      </c>
      <c r="AG491" t="str">
        <f t="shared" si="199"/>
        <v>XAUUSD</v>
      </c>
      <c r="AH491" t="str">
        <f t="shared" si="200"/>
        <v>M5</v>
      </c>
      <c r="AI491" s="19">
        <f t="shared" si="194"/>
        <v>4635.7700000000004</v>
      </c>
      <c r="AJ491" s="19">
        <f t="shared" si="195"/>
        <v>4656.4721600000003</v>
      </c>
      <c r="AK491" s="19">
        <f t="shared" si="196"/>
        <v>4653.1094900000007</v>
      </c>
      <c r="AL491" s="19">
        <f t="shared" si="201"/>
        <v>3.3626699999995253</v>
      </c>
      <c r="AM491" s="28" t="str">
        <f t="shared" si="197"/>
        <v>Bullish</v>
      </c>
      <c r="AN491" s="28" t="str">
        <f t="shared" si="202"/>
        <v>Bullish</v>
      </c>
      <c r="AO491">
        <f>IF(Z491&lt;&gt;"",Z491,"")</f>
        <v>4666.09483</v>
      </c>
      <c r="AP491">
        <f>IF(AB491&lt;&gt;"",AB491,"")</f>
        <v>4637.2425924999998</v>
      </c>
      <c r="AQ491">
        <f t="shared" si="206"/>
        <v>10</v>
      </c>
      <c r="AR491" s="16">
        <f>IF(SLOPE($AO$470:$AO$481,$AQ$470:$AQ$481)&gt;0,MIN(3,ABS(SLOPE($AO$470:$AO$481,$AQ$470:$AQ$481))),IF(SLOPE($AO$470:$AO$481,$AQ$470:$AQ$481)&lt;-0.5,-0.5,0))</f>
        <v>0.33218500000002105</v>
      </c>
      <c r="AS491" s="16">
        <f>IF(SLOPE($AP$470:$AP$481,$AQ$470:$AQ$481)&lt;0,MAX(-3,-ABS(SLOPE($AP$470:$AP$481,$AQ$470:$AQ$481))),IF(SLOPE($AP$470:$AP$481,$AQ$470:$AQ$481)&gt;0.5,0.5,0))</f>
        <v>0</v>
      </c>
      <c r="AT491" s="22">
        <f>($AO$482+(AR491*(AQ491-1)))</f>
        <v>4665.1087150000003</v>
      </c>
      <c r="AU491" s="22">
        <f>($AP$482+(AS491*(AQ491-1)))</f>
        <v>4634.2582599999996</v>
      </c>
      <c r="AV491" s="18">
        <f>IF(AR491&gt;0,AT491+AR491,AT491)</f>
        <v>4665.4409000000005</v>
      </c>
      <c r="AW491" s="18">
        <f>IF(AS491&lt;0,AU491+AS491,AU491)</f>
        <v>4634.2582599999996</v>
      </c>
      <c r="AY491">
        <f t="shared" si="207"/>
        <v>-0.65392999999949097</v>
      </c>
      <c r="AZ491">
        <f t="shared" si="208"/>
        <v>-2.9843325000001641</v>
      </c>
      <c r="BB491" s="19">
        <f t="shared" si="203"/>
        <v>1775540700</v>
      </c>
      <c r="BC491" s="19" t="str">
        <f t="shared" si="204"/>
        <v>XAUUSD</v>
      </c>
      <c r="BD491" s="19" t="str">
        <f t="shared" si="205"/>
        <v>M5</v>
      </c>
      <c r="BE491">
        <f>V491</f>
        <v>4656.4721600000003</v>
      </c>
      <c r="BF491">
        <f>W491</f>
        <v>4653.1094900000007</v>
      </c>
      <c r="BG491">
        <f>X491</f>
        <v>4637.0112200000003</v>
      </c>
      <c r="BH491">
        <f>Y491</f>
        <v>4636.8971300000003</v>
      </c>
      <c r="BI491">
        <f t="shared" si="209"/>
        <v>4665.4409000000005</v>
      </c>
      <c r="BJ491">
        <f t="shared" si="210"/>
        <v>4634.2582599999996</v>
      </c>
    </row>
    <row r="492" spans="1:62" x14ac:dyDescent="0.55000000000000004">
      <c r="A492">
        <f>ALGLIB_SSA_XAUUSD!J492</f>
        <v>1775541000</v>
      </c>
      <c r="B492" t="str">
        <f>_xlfn.XLOOKUP($A492,ALGLIB_SSA_XAUUSD!$A$2:$A$1001,ALGLIB_SSA_XAUUSD!$B$2:$B$1001,"",0)</f>
        <v/>
      </c>
      <c r="C492" t="str">
        <f>_xlfn.XLOOKUP($A492,ALGLIB_SSA_XAUUSD!$A$2:$A$1001,ALGLIB_SSA_XAUUSD!$C$2:$C$1001,"",0)</f>
        <v/>
      </c>
      <c r="D492" s="1">
        <f>D482+(D494-D482)*10/12</f>
        <v>4651.79</v>
      </c>
      <c r="E492" s="1">
        <f>E482+(E494-E482)*10/12</f>
        <v>4656.8614200000002</v>
      </c>
      <c r="F492" s="1">
        <f>F482+(F494-F482)*10/12</f>
        <v>4653.4115200000006</v>
      </c>
      <c r="G492" s="1">
        <f>G482+(G494-G482)*10/12</f>
        <v>4666.5365833333326</v>
      </c>
      <c r="H492" s="1">
        <f>H482+(H494-H482)*10/12</f>
        <v>4637.5741849999995</v>
      </c>
      <c r="I492" t="str">
        <f>_xlfn.XLOOKUP($A492,ALGLIB_SSA_XAUUSD!$J$2:$J$1001,ALGLIB_SSA_XAUUSD!$K$2:$K$1001,"",0)</f>
        <v>XAUUSD</v>
      </c>
      <c r="J492" t="str">
        <f>_xlfn.XLOOKUP($A492,ALGLIB_SSA_XAUUSD!$J$2:$J$1001,ALGLIB_SSA_XAUUSD!$L$2:$L$1001,"",0)</f>
        <v>M5</v>
      </c>
      <c r="K492">
        <f>_xlfn.XLOOKUP($A492,ALGLIB_SSA_XAUUSD!$J$2:$J$1001,ALGLIB_SSA_XAUUSD!$M$2:$M$1001,"",0)</f>
        <v>4639.16</v>
      </c>
      <c r="L492">
        <f>_xlfn.XLOOKUP($A492,ALGLIB_SSA_XAUUSD!$J$2:$J$1001,ALGLIB_SSA_XAUUSD!$N$2:$N$1001,"",0)</f>
        <v>4639.0051899999999</v>
      </c>
      <c r="M492">
        <f>_xlfn.XLOOKUP($A492,ALGLIB_SSA_XAUUSD!$J$2:$J$1001,ALGLIB_SSA_XAUUSD!$O$2:$O$1001,"",0)</f>
        <v>4637.9511599999996</v>
      </c>
      <c r="N492">
        <f>_xlfn.XLOOKUP($A492,ALGLIB_SSA_XAUUSD!$J$2:$J$1001,ALGLIB_SSA_XAUUSD!$P$2:$P$1001,"",0)</f>
        <v>4642.3899700000002</v>
      </c>
      <c r="O492">
        <f>_xlfn.XLOOKUP($A492,ALGLIB_SSA_XAUUSD!$J$2:$J$1001,ALGLIB_SSA_XAUUSD!$Q$2:$Q$1001,"",0)</f>
        <v>4633.7172799999998</v>
      </c>
      <c r="R492">
        <f t="shared" si="186"/>
        <v>1775541000</v>
      </c>
      <c r="S492" t="str">
        <f t="shared" si="187"/>
        <v>XAUUSD</v>
      </c>
      <c r="T492" t="str">
        <f t="shared" si="187"/>
        <v>M5</v>
      </c>
      <c r="U492">
        <f t="shared" si="187"/>
        <v>4639.16</v>
      </c>
      <c r="V492">
        <f t="shared" si="188"/>
        <v>4656.8614200000002</v>
      </c>
      <c r="W492">
        <f t="shared" si="188"/>
        <v>4653.4115200000006</v>
      </c>
      <c r="X492">
        <f t="shared" si="189"/>
        <v>4639.0051899999999</v>
      </c>
      <c r="Y492">
        <f t="shared" si="189"/>
        <v>4637.9511599999996</v>
      </c>
      <c r="Z492">
        <f t="shared" si="190"/>
        <v>4666.5365833333326</v>
      </c>
      <c r="AA492">
        <f t="shared" si="191"/>
        <v>4642.3899700000002</v>
      </c>
      <c r="AB492">
        <f t="shared" si="192"/>
        <v>4637.5741849999995</v>
      </c>
      <c r="AC492">
        <f t="shared" si="193"/>
        <v>4633.7172799999998</v>
      </c>
      <c r="AF492">
        <f t="shared" si="198"/>
        <v>1775541000</v>
      </c>
      <c r="AG492" t="str">
        <f t="shared" si="199"/>
        <v>XAUUSD</v>
      </c>
      <c r="AH492" t="str">
        <f t="shared" si="200"/>
        <v>M5</v>
      </c>
      <c r="AI492" s="19">
        <f t="shared" si="194"/>
        <v>4639.16</v>
      </c>
      <c r="AJ492" s="19">
        <f t="shared" si="195"/>
        <v>4656.8614200000002</v>
      </c>
      <c r="AK492" s="19">
        <f t="shared" si="196"/>
        <v>4653.4115200000006</v>
      </c>
      <c r="AL492" s="19">
        <f t="shared" si="201"/>
        <v>3.4498999999996158</v>
      </c>
      <c r="AM492" s="28" t="str">
        <f t="shared" si="197"/>
        <v>Bullish</v>
      </c>
      <c r="AN492" s="28" t="str">
        <f t="shared" si="202"/>
        <v>Bullish</v>
      </c>
      <c r="AO492">
        <f>IF(Z492&lt;&gt;"",Z492,"")</f>
        <v>4666.5365833333326</v>
      </c>
      <c r="AP492">
        <f>IF(AB492&lt;&gt;"",AB492,"")</f>
        <v>4637.5741849999995</v>
      </c>
      <c r="AQ492">
        <f t="shared" si="206"/>
        <v>11</v>
      </c>
      <c r="AR492" s="16">
        <f>IF(SLOPE($AO$470:$AO$481,$AQ$470:$AQ$481)&gt;0,MIN(3,ABS(SLOPE($AO$470:$AO$481,$AQ$470:$AQ$481))),IF(SLOPE($AO$470:$AO$481,$AQ$470:$AQ$481)&lt;-0.5,-0.5,0))</f>
        <v>0.33218500000002105</v>
      </c>
      <c r="AS492" s="16">
        <f>IF(SLOPE($AP$470:$AP$481,$AQ$470:$AQ$481)&lt;0,MAX(-3,-ABS(SLOPE($AP$470:$AP$481,$AQ$470:$AQ$481))),IF(SLOPE($AP$470:$AP$481,$AQ$470:$AQ$481)&gt;0.5,0.5,0))</f>
        <v>0</v>
      </c>
      <c r="AT492" s="22">
        <f>($AO$482+(AR492*(AQ492-1)))</f>
        <v>4665.4409000000005</v>
      </c>
      <c r="AU492" s="22">
        <f>($AP$482+(AS492*(AQ492-1)))</f>
        <v>4634.2582599999996</v>
      </c>
      <c r="AV492" s="18">
        <f>IF(AR492&gt;0,AT492+AR492,AT492)</f>
        <v>4665.7730850000007</v>
      </c>
      <c r="AW492" s="18">
        <f>IF(AS492&lt;0,AU492+AS492,AU492)</f>
        <v>4634.2582599999996</v>
      </c>
      <c r="AY492">
        <f t="shared" si="207"/>
        <v>-0.76349833333188144</v>
      </c>
      <c r="AZ492">
        <f t="shared" si="208"/>
        <v>-3.3159249999998792</v>
      </c>
      <c r="BB492" s="19">
        <f t="shared" si="203"/>
        <v>1775541000</v>
      </c>
      <c r="BC492" s="19" t="str">
        <f t="shared" si="204"/>
        <v>XAUUSD</v>
      </c>
      <c r="BD492" s="19" t="str">
        <f t="shared" si="205"/>
        <v>M5</v>
      </c>
      <c r="BE492">
        <f>V492</f>
        <v>4656.8614200000002</v>
      </c>
      <c r="BF492">
        <f>W492</f>
        <v>4653.4115200000006</v>
      </c>
      <c r="BG492">
        <f>X492</f>
        <v>4639.0051899999999</v>
      </c>
      <c r="BH492">
        <f>Y492</f>
        <v>4637.9511599999996</v>
      </c>
      <c r="BI492">
        <f t="shared" si="209"/>
        <v>4665.7730850000007</v>
      </c>
      <c r="BJ492">
        <f t="shared" si="210"/>
        <v>4634.2582599999996</v>
      </c>
    </row>
    <row r="493" spans="1:62" x14ac:dyDescent="0.55000000000000004">
      <c r="A493">
        <f>ALGLIB_SSA_XAUUSD!J493</f>
        <v>1775541300</v>
      </c>
      <c r="B493" t="str">
        <f>_xlfn.XLOOKUP($A493,ALGLIB_SSA_XAUUSD!$A$2:$A$1001,ALGLIB_SSA_XAUUSD!$B$2:$B$1001,"",0)</f>
        <v/>
      </c>
      <c r="C493" t="str">
        <f>_xlfn.XLOOKUP($A493,ALGLIB_SSA_XAUUSD!$A$2:$A$1001,ALGLIB_SSA_XAUUSD!$C$2:$C$1001,"",0)</f>
        <v/>
      </c>
      <c r="D493" s="1">
        <f>D482+(D494-D482)*11/12</f>
        <v>4652.67</v>
      </c>
      <c r="E493" s="1">
        <f>E482+(E494-E482)*11/12</f>
        <v>4657.2506800000001</v>
      </c>
      <c r="F493" s="1">
        <f>F482+(F494-F482)*11/12</f>
        <v>4653.7135500000004</v>
      </c>
      <c r="G493" s="1">
        <f>G482+(G494-G482)*11/12</f>
        <v>4666.9783366666661</v>
      </c>
      <c r="H493" s="1">
        <f>H482+(H494-H482)*11/12</f>
        <v>4637.9057775000001</v>
      </c>
      <c r="I493" t="str">
        <f>_xlfn.XLOOKUP($A493,ALGLIB_SSA_XAUUSD!$J$2:$J$1001,ALGLIB_SSA_XAUUSD!$K$2:$K$1001,"",0)</f>
        <v>XAUUSD</v>
      </c>
      <c r="J493" t="str">
        <f>_xlfn.XLOOKUP($A493,ALGLIB_SSA_XAUUSD!$J$2:$J$1001,ALGLIB_SSA_XAUUSD!$L$2:$L$1001,"",0)</f>
        <v>M5</v>
      </c>
      <c r="K493">
        <f>_xlfn.XLOOKUP($A493,ALGLIB_SSA_XAUUSD!$J$2:$J$1001,ALGLIB_SSA_XAUUSD!$M$2:$M$1001,"",0)</f>
        <v>4642.99</v>
      </c>
      <c r="L493">
        <f>_xlfn.XLOOKUP($A493,ALGLIB_SSA_XAUUSD!$J$2:$J$1001,ALGLIB_SSA_XAUUSD!$N$2:$N$1001,"",0)</f>
        <v>4641.1146900000003</v>
      </c>
      <c r="M493">
        <f>_xlfn.XLOOKUP($A493,ALGLIB_SSA_XAUUSD!$J$2:$J$1001,ALGLIB_SSA_XAUUSD!$O$2:$O$1001,"",0)</f>
        <v>4639.5329300000003</v>
      </c>
      <c r="N493">
        <f>_xlfn.XLOOKUP($A493,ALGLIB_SSA_XAUUSD!$J$2:$J$1001,ALGLIB_SSA_XAUUSD!$P$2:$P$1001,"",0)</f>
        <v>4643.7481900000002</v>
      </c>
      <c r="O493">
        <f>_xlfn.XLOOKUP($A493,ALGLIB_SSA_XAUUSD!$J$2:$J$1001,ALGLIB_SSA_XAUUSD!$Q$2:$Q$1001,"",0)</f>
        <v>4636.3355600000004</v>
      </c>
      <c r="R493">
        <f t="shared" si="186"/>
        <v>1775541300</v>
      </c>
      <c r="S493" t="str">
        <f t="shared" si="187"/>
        <v>XAUUSD</v>
      </c>
      <c r="T493" t="str">
        <f t="shared" si="187"/>
        <v>M5</v>
      </c>
      <c r="U493">
        <f t="shared" si="187"/>
        <v>4642.99</v>
      </c>
      <c r="V493">
        <f t="shared" si="188"/>
        <v>4657.2506800000001</v>
      </c>
      <c r="W493">
        <f t="shared" si="188"/>
        <v>4653.7135500000004</v>
      </c>
      <c r="X493">
        <f t="shared" si="189"/>
        <v>4641.1146900000003</v>
      </c>
      <c r="Y493">
        <f t="shared" si="189"/>
        <v>4639.5329300000003</v>
      </c>
      <c r="Z493">
        <f t="shared" si="190"/>
        <v>4666.9783366666661</v>
      </c>
      <c r="AA493">
        <f t="shared" si="191"/>
        <v>4643.7481900000002</v>
      </c>
      <c r="AB493">
        <f t="shared" si="192"/>
        <v>4637.9057775000001</v>
      </c>
      <c r="AC493">
        <f t="shared" si="193"/>
        <v>4636.3355600000004</v>
      </c>
      <c r="AF493">
        <f t="shared" si="198"/>
        <v>1775541300</v>
      </c>
      <c r="AG493" t="str">
        <f t="shared" si="199"/>
        <v>XAUUSD</v>
      </c>
      <c r="AH493" t="str">
        <f t="shared" si="200"/>
        <v>M5</v>
      </c>
      <c r="AI493" s="19">
        <f t="shared" si="194"/>
        <v>4642.99</v>
      </c>
      <c r="AJ493" s="19">
        <f t="shared" si="195"/>
        <v>4657.2506800000001</v>
      </c>
      <c r="AK493" s="19">
        <f t="shared" si="196"/>
        <v>4653.7135500000004</v>
      </c>
      <c r="AL493" s="19">
        <f t="shared" si="201"/>
        <v>3.5371299999997063</v>
      </c>
      <c r="AM493" s="28" t="str">
        <f t="shared" si="197"/>
        <v>Bullish</v>
      </c>
      <c r="AN493" s="28" t="str">
        <f t="shared" si="202"/>
        <v>Bullish</v>
      </c>
      <c r="AO493">
        <f>IF(Z493&lt;&gt;"",Z493,"")</f>
        <v>4666.9783366666661</v>
      </c>
      <c r="AP493">
        <f>IF(AB493&lt;&gt;"",AB493,"")</f>
        <v>4637.9057775000001</v>
      </c>
      <c r="AQ493">
        <f t="shared" si="206"/>
        <v>12</v>
      </c>
      <c r="AR493" s="16">
        <f>IF(SLOPE($AO$470:$AO$481,$AQ$470:$AQ$481)&gt;0,MIN(3,ABS(SLOPE($AO$470:$AO$481,$AQ$470:$AQ$481))),IF(SLOPE($AO$470:$AO$481,$AQ$470:$AQ$481)&lt;-0.5,-0.5,0))</f>
        <v>0.33218500000002105</v>
      </c>
      <c r="AS493" s="16">
        <f>IF(SLOPE($AP$470:$AP$481,$AQ$470:$AQ$481)&lt;0,MAX(-3,-ABS(SLOPE($AP$470:$AP$481,$AQ$470:$AQ$481))),IF(SLOPE($AP$470:$AP$481,$AQ$470:$AQ$481)&gt;0.5,0.5,0))</f>
        <v>0</v>
      </c>
      <c r="AT493" s="22">
        <f>($AO$482+(AR493*(AQ493-1)))</f>
        <v>4665.7730850000007</v>
      </c>
      <c r="AU493" s="22">
        <f>($AP$482+(AS493*(AQ493-1)))</f>
        <v>4634.2582599999996</v>
      </c>
      <c r="AV493" s="18">
        <f>IF(AR493&gt;0,AT493+AR493,AT493)</f>
        <v>4666.1052700000009</v>
      </c>
      <c r="AW493" s="18">
        <f>IF(AS493&lt;0,AU493+AS493,AU493)</f>
        <v>4634.2582599999996</v>
      </c>
      <c r="AY493">
        <f t="shared" si="207"/>
        <v>-0.8730666666651814</v>
      </c>
      <c r="AZ493">
        <f t="shared" si="208"/>
        <v>-3.6475175000005038</v>
      </c>
      <c r="BB493" s="19">
        <f t="shared" si="203"/>
        <v>1775541300</v>
      </c>
      <c r="BC493" s="19" t="str">
        <f t="shared" si="204"/>
        <v>XAUUSD</v>
      </c>
      <c r="BD493" s="19" t="str">
        <f t="shared" si="205"/>
        <v>M5</v>
      </c>
      <c r="BE493">
        <f>V493</f>
        <v>4657.2506800000001</v>
      </c>
      <c r="BF493">
        <f>W493</f>
        <v>4653.7135500000004</v>
      </c>
      <c r="BG493">
        <f>X493</f>
        <v>4641.1146900000003</v>
      </c>
      <c r="BH493">
        <f>Y493</f>
        <v>4639.5329300000003</v>
      </c>
      <c r="BI493">
        <f t="shared" si="209"/>
        <v>4666.1052700000009</v>
      </c>
      <c r="BJ493">
        <f t="shared" si="210"/>
        <v>4634.2582599999996</v>
      </c>
    </row>
    <row r="494" spans="1:62" x14ac:dyDescent="0.55000000000000004">
      <c r="A494">
        <f>ALGLIB_SSA_XAUUSD!J494</f>
        <v>1775541600</v>
      </c>
      <c r="B494" t="str">
        <f>_xlfn.XLOOKUP($A494,ALGLIB_SSA_XAUUSD!$A$2:$A$1001,ALGLIB_SSA_XAUUSD!$B$2:$B$1001,"",0)</f>
        <v>XAUUSD</v>
      </c>
      <c r="C494" t="str">
        <f>_xlfn.XLOOKUP($A494,ALGLIB_SSA_XAUUSD!$A$2:$A$1001,ALGLIB_SSA_XAUUSD!$C$2:$C$1001,"",0)</f>
        <v>H1</v>
      </c>
      <c r="D494" s="2">
        <f>_xlfn.XLOOKUP($A494,ALGLIB_SSA_XAUUSD!$A$2:$A$1001,ALGLIB_SSA_XAUUSD!$D$2:$D$1001,"",0)</f>
        <v>4653.55</v>
      </c>
      <c r="E494" s="2">
        <f>_xlfn.XLOOKUP($A494,ALGLIB_SSA_XAUUSD!$A$2:$A$1001,ALGLIB_SSA_XAUUSD!$E$2:$E$1001,"",0)</f>
        <v>4657.63994</v>
      </c>
      <c r="F494" s="2">
        <f>_xlfn.XLOOKUP($A494,ALGLIB_SSA_XAUUSD!$A$2:$A$1001,ALGLIB_SSA_XAUUSD!$F$2:$F$1001,"",0)</f>
        <v>4654.0155800000002</v>
      </c>
      <c r="G494" s="2">
        <f>_xlfn.XLOOKUP($A494,ALGLIB_SSA_XAUUSD!$A$2:$A$1001,ALGLIB_SSA_XAUUSD!$G$2:$G$1001,"",0)</f>
        <v>4667.4200899999996</v>
      </c>
      <c r="H494" s="2">
        <f>_xlfn.XLOOKUP($A494,ALGLIB_SSA_XAUUSD!$A$2:$A$1001,ALGLIB_SSA_XAUUSD!$H$2:$H$1001,"",0)</f>
        <v>4638.2373699999998</v>
      </c>
      <c r="I494" t="str">
        <f>_xlfn.XLOOKUP($A494,ALGLIB_SSA_XAUUSD!$J$2:$J$1001,ALGLIB_SSA_XAUUSD!$K$2:$K$1001,"",0)</f>
        <v>XAUUSD</v>
      </c>
      <c r="J494" t="str">
        <f>_xlfn.XLOOKUP($A494,ALGLIB_SSA_XAUUSD!$J$2:$J$1001,ALGLIB_SSA_XAUUSD!$L$2:$L$1001,"",0)</f>
        <v>M5</v>
      </c>
      <c r="K494">
        <f>_xlfn.XLOOKUP($A494,ALGLIB_SSA_XAUUSD!$J$2:$J$1001,ALGLIB_SSA_XAUUSD!$M$2:$M$1001,"",0)</f>
        <v>4645.7</v>
      </c>
      <c r="L494">
        <f>_xlfn.XLOOKUP($A494,ALGLIB_SSA_XAUUSD!$J$2:$J$1001,ALGLIB_SSA_XAUUSD!$N$2:$N$1001,"",0)</f>
        <v>4642.8723099999997</v>
      </c>
      <c r="M494">
        <f>_xlfn.XLOOKUP($A494,ALGLIB_SSA_XAUUSD!$J$2:$J$1001,ALGLIB_SSA_XAUUSD!$O$2:$O$1001,"",0)</f>
        <v>4641.20262</v>
      </c>
      <c r="N494">
        <f>_xlfn.XLOOKUP($A494,ALGLIB_SSA_XAUUSD!$J$2:$J$1001,ALGLIB_SSA_XAUUSD!$P$2:$P$1001,"",0)</f>
        <v>4645.0262599999996</v>
      </c>
      <c r="O494">
        <f>_xlfn.XLOOKUP($A494,ALGLIB_SSA_XAUUSD!$J$2:$J$1001,ALGLIB_SSA_XAUUSD!$Q$2:$Q$1001,"",0)</f>
        <v>4638.62435</v>
      </c>
      <c r="R494">
        <f t="shared" si="186"/>
        <v>1775541600</v>
      </c>
      <c r="S494" t="str">
        <f t="shared" si="187"/>
        <v>XAUUSD</v>
      </c>
      <c r="T494" t="str">
        <f t="shared" si="187"/>
        <v>M5</v>
      </c>
      <c r="U494">
        <f t="shared" si="187"/>
        <v>4645.7</v>
      </c>
      <c r="V494">
        <f t="shared" si="188"/>
        <v>4657.63994</v>
      </c>
      <c r="W494">
        <f t="shared" si="188"/>
        <v>4654.0155800000002</v>
      </c>
      <c r="X494">
        <f t="shared" si="189"/>
        <v>4642.8723099999997</v>
      </c>
      <c r="Y494">
        <f t="shared" si="189"/>
        <v>4641.20262</v>
      </c>
      <c r="Z494">
        <f t="shared" si="190"/>
        <v>4667.4200899999996</v>
      </c>
      <c r="AA494">
        <f t="shared" si="191"/>
        <v>4645.0262599999996</v>
      </c>
      <c r="AB494">
        <f t="shared" si="192"/>
        <v>4638.2373699999998</v>
      </c>
      <c r="AC494">
        <f t="shared" si="193"/>
        <v>4638.62435</v>
      </c>
      <c r="AF494">
        <f t="shared" si="198"/>
        <v>1775541600</v>
      </c>
      <c r="AG494" t="str">
        <f t="shared" si="199"/>
        <v>XAUUSD</v>
      </c>
      <c r="AH494" t="str">
        <f t="shared" si="200"/>
        <v>M5</v>
      </c>
      <c r="AI494" s="19">
        <f t="shared" si="194"/>
        <v>4645.7</v>
      </c>
      <c r="AJ494" s="19">
        <f t="shared" si="195"/>
        <v>4657.63994</v>
      </c>
      <c r="AK494" s="19">
        <f t="shared" si="196"/>
        <v>4654.0155800000002</v>
      </c>
      <c r="AL494" s="19">
        <f t="shared" si="201"/>
        <v>3.6243599999997969</v>
      </c>
      <c r="AM494" s="28" t="str">
        <f t="shared" si="197"/>
        <v>Bullish</v>
      </c>
      <c r="AN494" s="28" t="str">
        <f t="shared" si="202"/>
        <v>Bullish</v>
      </c>
      <c r="AO494">
        <f>IF(Z494&lt;&gt;"",Z494,"")</f>
        <v>4667.4200899999996</v>
      </c>
      <c r="AP494">
        <f>IF(AB494&lt;&gt;"",AB494,"")</f>
        <v>4638.2373699999998</v>
      </c>
      <c r="AQ494">
        <f t="shared" si="206"/>
        <v>1</v>
      </c>
      <c r="AR494" s="17">
        <f>IF(SLOPE($AO$482:$AO$493,$AQ$482:$AQ$493)&gt;0,MIN(3,ABS(SLOPE($AO$482:$AO$493,$AQ$482:$AQ$493))),IF(SLOPE($AO$482:$AO$493,$AQ$482:$AQ$493)&lt;-0.5,-0.5,0))</f>
        <v>0.4417533333332701</v>
      </c>
      <c r="AS494" s="17">
        <f>IF(SLOPE($AP$482:$AP$493,$AQ$482:$AQ$493)&lt;0,MAX(-3,-ABS(SLOPE($AP$482:$AP$493,$AQ$482:$AQ$493))),IF(SLOPE($AP$482:$AP$493,$AQ$482:$AQ$493)&gt;0.5,0.5,0))</f>
        <v>0</v>
      </c>
      <c r="AT494" s="10">
        <f>($AO$494+(AR494*(AQ494-1)))</f>
        <v>4667.4200899999996</v>
      </c>
      <c r="AU494" s="10">
        <f>($AP$494+(AS494*(AQ494-1)))</f>
        <v>4638.2373699999998</v>
      </c>
      <c r="AV494" s="18">
        <f>IF(AR494&gt;0,AT494+AR494,AT494)</f>
        <v>4667.8618433333331</v>
      </c>
      <c r="AW494" s="18">
        <f>IF(AS494&lt;0,AU494+AS494,AU494)</f>
        <v>4638.2373699999998</v>
      </c>
      <c r="AY494">
        <f t="shared" si="207"/>
        <v>0.44175333333350864</v>
      </c>
      <c r="AZ494">
        <f t="shared" si="208"/>
        <v>0</v>
      </c>
      <c r="BB494" s="19">
        <f t="shared" si="203"/>
        <v>1775541600</v>
      </c>
      <c r="BC494" s="19" t="str">
        <f t="shared" si="204"/>
        <v>XAUUSD</v>
      </c>
      <c r="BD494" s="19" t="str">
        <f t="shared" si="205"/>
        <v>M5</v>
      </c>
      <c r="BE494">
        <f>V494</f>
        <v>4657.63994</v>
      </c>
      <c r="BF494">
        <f>W494</f>
        <v>4654.0155800000002</v>
      </c>
      <c r="BG494">
        <f>X494</f>
        <v>4642.8723099999997</v>
      </c>
      <c r="BH494">
        <f>Y494</f>
        <v>4641.20262</v>
      </c>
      <c r="BI494">
        <f t="shared" si="209"/>
        <v>4667.8618433333331</v>
      </c>
      <c r="BJ494">
        <f t="shared" si="210"/>
        <v>4638.2373699999998</v>
      </c>
    </row>
    <row r="495" spans="1:62" x14ac:dyDescent="0.55000000000000004">
      <c r="A495">
        <f>ALGLIB_SSA_XAUUSD!J495</f>
        <v>1775541900</v>
      </c>
      <c r="B495" t="str">
        <f>_xlfn.XLOOKUP($A495,ALGLIB_SSA_XAUUSD!$A$2:$A$1001,ALGLIB_SSA_XAUUSD!$B$2:$B$1001,"",0)</f>
        <v/>
      </c>
      <c r="C495" t="str">
        <f>_xlfn.XLOOKUP($A495,ALGLIB_SSA_XAUUSD!$A$2:$A$1001,ALGLIB_SSA_XAUUSD!$C$2:$C$1001,"",0)</f>
        <v/>
      </c>
      <c r="D495" s="1">
        <f>D494+(D506-D494)*1/12</f>
        <v>4652.9291666666668</v>
      </c>
      <c r="E495" s="1">
        <f>E494+(E506-E494)*1/12</f>
        <v>4657.996725</v>
      </c>
      <c r="F495" s="1">
        <f>F494+(F506-F494)*1/12</f>
        <v>4654.3449875000006</v>
      </c>
      <c r="G495" s="1">
        <f>G494+(G506-G494)*1/12</f>
        <v>4667.9013283333334</v>
      </c>
      <c r="H495" s="1">
        <f>H494+(H506-H494)*1/12</f>
        <v>4638.5909816666663</v>
      </c>
      <c r="I495" t="str">
        <f>_xlfn.XLOOKUP($A495,ALGLIB_SSA_XAUUSD!$J$2:$J$1001,ALGLIB_SSA_XAUUSD!$K$2:$K$1001,"",0)</f>
        <v>XAUUSD</v>
      </c>
      <c r="J495" t="str">
        <f>_xlfn.XLOOKUP($A495,ALGLIB_SSA_XAUUSD!$J$2:$J$1001,ALGLIB_SSA_XAUUSD!$L$2:$L$1001,"",0)</f>
        <v>M5</v>
      </c>
      <c r="K495">
        <f>_xlfn.XLOOKUP($A495,ALGLIB_SSA_XAUUSD!$J$2:$J$1001,ALGLIB_SSA_XAUUSD!$M$2:$M$1001,"",0)</f>
        <v>4644.26</v>
      </c>
      <c r="L495">
        <f>_xlfn.XLOOKUP($A495,ALGLIB_SSA_XAUUSD!$J$2:$J$1001,ALGLIB_SSA_XAUUSD!$N$2:$N$1001,"",0)</f>
        <v>4643.9902599999996</v>
      </c>
      <c r="M495">
        <f>_xlfn.XLOOKUP($A495,ALGLIB_SSA_XAUUSD!$J$2:$J$1001,ALGLIB_SSA_XAUUSD!$O$2:$O$1001,"",0)</f>
        <v>4642.5964400000003</v>
      </c>
      <c r="N495">
        <f>_xlfn.XLOOKUP($A495,ALGLIB_SSA_XAUUSD!$J$2:$J$1001,ALGLIB_SSA_XAUUSD!$P$2:$P$1001,"",0)</f>
        <v>4646.0207600000003</v>
      </c>
      <c r="O495">
        <f>_xlfn.XLOOKUP($A495,ALGLIB_SSA_XAUUSD!$J$2:$J$1001,ALGLIB_SSA_XAUUSD!$Q$2:$Q$1001,"",0)</f>
        <v>4640.2620500000003</v>
      </c>
      <c r="R495">
        <f t="shared" si="186"/>
        <v>1775541900</v>
      </c>
      <c r="S495" t="str">
        <f t="shared" si="187"/>
        <v>XAUUSD</v>
      </c>
      <c r="T495" t="str">
        <f t="shared" si="187"/>
        <v>M5</v>
      </c>
      <c r="U495">
        <f t="shared" si="187"/>
        <v>4644.26</v>
      </c>
      <c r="V495">
        <f t="shared" si="188"/>
        <v>4657.996725</v>
      </c>
      <c r="W495">
        <f t="shared" si="188"/>
        <v>4654.3449875000006</v>
      </c>
      <c r="X495">
        <f t="shared" si="189"/>
        <v>4643.9902599999996</v>
      </c>
      <c r="Y495">
        <f t="shared" si="189"/>
        <v>4642.5964400000003</v>
      </c>
      <c r="Z495">
        <f t="shared" si="190"/>
        <v>4667.9013283333334</v>
      </c>
      <c r="AA495">
        <f t="shared" si="191"/>
        <v>4646.0207600000003</v>
      </c>
      <c r="AB495">
        <f t="shared" si="192"/>
        <v>4638.5909816666663</v>
      </c>
      <c r="AC495">
        <f t="shared" si="193"/>
        <v>4640.2620500000003</v>
      </c>
      <c r="AF495">
        <f t="shared" si="198"/>
        <v>1775541900</v>
      </c>
      <c r="AG495" t="str">
        <f t="shared" si="199"/>
        <v>XAUUSD</v>
      </c>
      <c r="AH495" t="str">
        <f t="shared" si="200"/>
        <v>M5</v>
      </c>
      <c r="AI495" s="19">
        <f t="shared" si="194"/>
        <v>4644.26</v>
      </c>
      <c r="AJ495" s="19">
        <f t="shared" si="195"/>
        <v>4657.996725</v>
      </c>
      <c r="AK495" s="19">
        <f t="shared" si="196"/>
        <v>4654.3449875000006</v>
      </c>
      <c r="AL495" s="19">
        <f t="shared" si="201"/>
        <v>3.651737499999399</v>
      </c>
      <c r="AM495" s="28" t="str">
        <f t="shared" si="197"/>
        <v>Bullish</v>
      </c>
      <c r="AN495" s="28" t="str">
        <f t="shared" si="202"/>
        <v>Bullish</v>
      </c>
      <c r="AO495">
        <f>IF(Z495&lt;&gt;"",Z495,"")</f>
        <v>4667.9013283333334</v>
      </c>
      <c r="AP495">
        <f>IF(AB495&lt;&gt;"",AB495,"")</f>
        <v>4638.5909816666663</v>
      </c>
      <c r="AQ495">
        <f t="shared" si="206"/>
        <v>2</v>
      </c>
      <c r="AR495" s="16">
        <f>IF(SLOPE($AO$482:$AO$493,$AQ$482:$AQ$493)&gt;0,MIN(3,ABS(SLOPE($AO$482:$AO$493,$AQ$482:$AQ$493))),IF(SLOPE($AO$482:$AO$493,$AQ$482:$AQ$493)&lt;-0.5,-0.5,0))</f>
        <v>0.4417533333332701</v>
      </c>
      <c r="AS495" s="16">
        <f>IF(SLOPE($AP$482:$AP$493,$AQ$482:$AQ$493)&lt;0,MAX(-3,-ABS(SLOPE($AP$482:$AP$493,$AQ$482:$AQ$493))),IF(SLOPE($AP$482:$AP$493,$AQ$482:$AQ$493)&gt;0.5,0.5,0))</f>
        <v>0</v>
      </c>
      <c r="AT495" s="22">
        <f>($AO$494+(AR495*(AQ495-1)))</f>
        <v>4667.8618433333331</v>
      </c>
      <c r="AU495" s="22">
        <f>($AP$494+(AS495*(AQ495-1)))</f>
        <v>4638.2373699999998</v>
      </c>
      <c r="AV495" s="18">
        <f>IF(AR495&gt;0,AT495+AR495,AT495)</f>
        <v>4668.3035966666666</v>
      </c>
      <c r="AW495" s="18">
        <f>IF(AS495&lt;0,AU495+AS495,AU495)</f>
        <v>4638.2373699999998</v>
      </c>
      <c r="AY495">
        <f t="shared" si="207"/>
        <v>0.40226833333326795</v>
      </c>
      <c r="AZ495">
        <f t="shared" si="208"/>
        <v>-0.3536116666664384</v>
      </c>
      <c r="BB495" s="19">
        <f t="shared" si="203"/>
        <v>1775541900</v>
      </c>
      <c r="BC495" s="19" t="str">
        <f t="shared" si="204"/>
        <v>XAUUSD</v>
      </c>
      <c r="BD495" s="19" t="str">
        <f t="shared" si="205"/>
        <v>M5</v>
      </c>
      <c r="BE495">
        <f>V495</f>
        <v>4657.996725</v>
      </c>
      <c r="BF495">
        <f>W495</f>
        <v>4654.3449875000006</v>
      </c>
      <c r="BG495">
        <f>X495</f>
        <v>4643.9902599999996</v>
      </c>
      <c r="BH495">
        <f>Y495</f>
        <v>4642.5964400000003</v>
      </c>
      <c r="BI495">
        <f t="shared" si="209"/>
        <v>4668.3035966666666</v>
      </c>
      <c r="BJ495">
        <f t="shared" si="210"/>
        <v>4638.2373699999998</v>
      </c>
    </row>
    <row r="496" spans="1:62" x14ac:dyDescent="0.55000000000000004">
      <c r="A496">
        <f>ALGLIB_SSA_XAUUSD!J496</f>
        <v>1775542200</v>
      </c>
      <c r="B496" t="str">
        <f>_xlfn.XLOOKUP($A496,ALGLIB_SSA_XAUUSD!$A$2:$A$1001,ALGLIB_SSA_XAUUSD!$B$2:$B$1001,"",0)</f>
        <v/>
      </c>
      <c r="C496" t="str">
        <f>_xlfn.XLOOKUP($A496,ALGLIB_SSA_XAUUSD!$A$2:$A$1001,ALGLIB_SSA_XAUUSD!$C$2:$C$1001,"",0)</f>
        <v/>
      </c>
      <c r="D496" s="1">
        <f>D494+(D506-D494)*2/12</f>
        <v>4652.3083333333334</v>
      </c>
      <c r="E496" s="1">
        <f>E494+(E506-E494)*2/12</f>
        <v>4658.3535099999999</v>
      </c>
      <c r="F496" s="1">
        <f>F494+(F506-F494)*2/12</f>
        <v>4654.674395</v>
      </c>
      <c r="G496" s="1">
        <f>G494+(G506-G494)*2/12</f>
        <v>4668.3825666666662</v>
      </c>
      <c r="H496" s="1">
        <f>H494+(H506-H494)*2/12</f>
        <v>4638.9445933333336</v>
      </c>
      <c r="I496" t="str">
        <f>_xlfn.XLOOKUP($A496,ALGLIB_SSA_XAUUSD!$J$2:$J$1001,ALGLIB_SSA_XAUUSD!$K$2:$K$1001,"",0)</f>
        <v>XAUUSD</v>
      </c>
      <c r="J496" t="str">
        <f>_xlfn.XLOOKUP($A496,ALGLIB_SSA_XAUUSD!$J$2:$J$1001,ALGLIB_SSA_XAUUSD!$L$2:$L$1001,"",0)</f>
        <v>M5</v>
      </c>
      <c r="K496">
        <f>_xlfn.XLOOKUP($A496,ALGLIB_SSA_XAUUSD!$J$2:$J$1001,ALGLIB_SSA_XAUUSD!$M$2:$M$1001,"",0)</f>
        <v>4647.34</v>
      </c>
      <c r="L496">
        <f>_xlfn.XLOOKUP($A496,ALGLIB_SSA_XAUUSD!$J$2:$J$1001,ALGLIB_SSA_XAUUSD!$N$2:$N$1001,"",0)</f>
        <v>4644.5057900000002</v>
      </c>
      <c r="M496">
        <f>_xlfn.XLOOKUP($A496,ALGLIB_SSA_XAUUSD!$J$2:$J$1001,ALGLIB_SSA_XAUUSD!$O$2:$O$1001,"",0)</f>
        <v>4643.5511100000003</v>
      </c>
      <c r="N496">
        <f>_xlfn.XLOOKUP($A496,ALGLIB_SSA_XAUUSD!$J$2:$J$1001,ALGLIB_SSA_XAUUSD!$P$2:$P$1001,"",0)</f>
        <v>4646.6522000000004</v>
      </c>
      <c r="O496">
        <f>_xlfn.XLOOKUP($A496,ALGLIB_SSA_XAUUSD!$J$2:$J$1001,ALGLIB_SSA_XAUUSD!$Q$2:$Q$1001,"",0)</f>
        <v>4641.0758500000002</v>
      </c>
      <c r="R496">
        <f t="shared" si="186"/>
        <v>1775542200</v>
      </c>
      <c r="S496" t="str">
        <f t="shared" si="187"/>
        <v>XAUUSD</v>
      </c>
      <c r="T496" t="str">
        <f t="shared" si="187"/>
        <v>M5</v>
      </c>
      <c r="U496">
        <f t="shared" si="187"/>
        <v>4647.34</v>
      </c>
      <c r="V496">
        <f t="shared" si="188"/>
        <v>4658.3535099999999</v>
      </c>
      <c r="W496">
        <f t="shared" si="188"/>
        <v>4654.674395</v>
      </c>
      <c r="X496">
        <f t="shared" si="189"/>
        <v>4644.5057900000002</v>
      </c>
      <c r="Y496">
        <f t="shared" si="189"/>
        <v>4643.5511100000003</v>
      </c>
      <c r="Z496">
        <f t="shared" si="190"/>
        <v>4668.3825666666662</v>
      </c>
      <c r="AA496">
        <f t="shared" si="191"/>
        <v>4646.6522000000004</v>
      </c>
      <c r="AB496">
        <f t="shared" si="192"/>
        <v>4638.9445933333336</v>
      </c>
      <c r="AC496">
        <f t="shared" si="193"/>
        <v>4641.0758500000002</v>
      </c>
      <c r="AF496">
        <f t="shared" si="198"/>
        <v>1775542200</v>
      </c>
      <c r="AG496" t="str">
        <f t="shared" si="199"/>
        <v>XAUUSD</v>
      </c>
      <c r="AH496" t="str">
        <f t="shared" si="200"/>
        <v>M5</v>
      </c>
      <c r="AI496" s="19">
        <f t="shared" si="194"/>
        <v>4647.34</v>
      </c>
      <c r="AJ496" s="19">
        <f t="shared" si="195"/>
        <v>4658.3535099999999</v>
      </c>
      <c r="AK496" s="19">
        <f t="shared" si="196"/>
        <v>4654.674395</v>
      </c>
      <c r="AL496" s="19">
        <f t="shared" si="201"/>
        <v>3.6791149999999107</v>
      </c>
      <c r="AM496" s="28" t="str">
        <f t="shared" si="197"/>
        <v>Bullish</v>
      </c>
      <c r="AN496" s="28" t="str">
        <f t="shared" si="202"/>
        <v>Bullish</v>
      </c>
      <c r="AO496">
        <f>IF(Z496&lt;&gt;"",Z496,"")</f>
        <v>4668.3825666666662</v>
      </c>
      <c r="AP496">
        <f>IF(AB496&lt;&gt;"",AB496,"")</f>
        <v>4638.9445933333336</v>
      </c>
      <c r="AQ496">
        <f t="shared" si="206"/>
        <v>3</v>
      </c>
      <c r="AR496" s="16">
        <f>IF(SLOPE($AO$482:$AO$493,$AQ$482:$AQ$493)&gt;0,MIN(3,ABS(SLOPE($AO$482:$AO$493,$AQ$482:$AQ$493))),IF(SLOPE($AO$482:$AO$493,$AQ$482:$AQ$493)&lt;-0.5,-0.5,0))</f>
        <v>0.4417533333332701</v>
      </c>
      <c r="AS496" s="16">
        <f>IF(SLOPE($AP$482:$AP$493,$AQ$482:$AQ$493)&lt;0,MAX(-3,-ABS(SLOPE($AP$482:$AP$493,$AQ$482:$AQ$493))),IF(SLOPE($AP$482:$AP$493,$AQ$482:$AQ$493)&gt;0.5,0.5,0))</f>
        <v>0</v>
      </c>
      <c r="AT496" s="22">
        <f>($AO$494+(AR496*(AQ496-1)))</f>
        <v>4668.3035966666657</v>
      </c>
      <c r="AU496" s="22">
        <f>($AP$494+(AS496*(AQ496-1)))</f>
        <v>4638.2373699999998</v>
      </c>
      <c r="AV496" s="18">
        <f>IF(AR496&gt;0,AT496+AR496,AT496)</f>
        <v>4668.7453499999992</v>
      </c>
      <c r="AW496" s="18">
        <f>IF(AS496&lt;0,AU496+AS496,AU496)</f>
        <v>4638.2373699999998</v>
      </c>
      <c r="AY496">
        <f t="shared" si="207"/>
        <v>0.36278333333302726</v>
      </c>
      <c r="AZ496">
        <f t="shared" si="208"/>
        <v>-0.70722333333378629</v>
      </c>
      <c r="BB496" s="19">
        <f t="shared" si="203"/>
        <v>1775542200</v>
      </c>
      <c r="BC496" s="19" t="str">
        <f t="shared" si="204"/>
        <v>XAUUSD</v>
      </c>
      <c r="BD496" s="19" t="str">
        <f t="shared" si="205"/>
        <v>M5</v>
      </c>
      <c r="BE496">
        <f>V496</f>
        <v>4658.3535099999999</v>
      </c>
      <c r="BF496">
        <f>W496</f>
        <v>4654.674395</v>
      </c>
      <c r="BG496">
        <f>X496</f>
        <v>4644.5057900000002</v>
      </c>
      <c r="BH496">
        <f>Y496</f>
        <v>4643.5511100000003</v>
      </c>
      <c r="BI496">
        <f t="shared" si="209"/>
        <v>4668.7453499999992</v>
      </c>
      <c r="BJ496">
        <f t="shared" si="210"/>
        <v>4638.2373699999998</v>
      </c>
    </row>
    <row r="497" spans="1:62" x14ac:dyDescent="0.55000000000000004">
      <c r="A497">
        <f>ALGLIB_SSA_XAUUSD!J497</f>
        <v>1775542500</v>
      </c>
      <c r="B497" t="str">
        <f>_xlfn.XLOOKUP($A497,ALGLIB_SSA_XAUUSD!$A$2:$A$1001,ALGLIB_SSA_XAUUSD!$B$2:$B$1001,"",0)</f>
        <v/>
      </c>
      <c r="C497" t="str">
        <f>_xlfn.XLOOKUP($A497,ALGLIB_SSA_XAUUSD!$A$2:$A$1001,ALGLIB_SSA_XAUUSD!$C$2:$C$1001,"",0)</f>
        <v/>
      </c>
      <c r="D497" s="1">
        <f>D494+(D506-D494)*3/12</f>
        <v>4651.6875</v>
      </c>
      <c r="E497" s="1">
        <f>E494+(E506-E494)*3/12</f>
        <v>4658.7102949999999</v>
      </c>
      <c r="F497" s="1">
        <f>F494+(F506-F494)*3/12</f>
        <v>4655.0038025000003</v>
      </c>
      <c r="G497" s="1">
        <f>G494+(G506-G494)*3/12</f>
        <v>4668.863805</v>
      </c>
      <c r="H497" s="1">
        <f>H494+(H506-H494)*3/12</f>
        <v>4639.2982050000001</v>
      </c>
      <c r="I497" t="str">
        <f>_xlfn.XLOOKUP($A497,ALGLIB_SSA_XAUUSD!$J$2:$J$1001,ALGLIB_SSA_XAUUSD!$K$2:$K$1001,"",0)</f>
        <v>XAUUSD</v>
      </c>
      <c r="J497" t="str">
        <f>_xlfn.XLOOKUP($A497,ALGLIB_SSA_XAUUSD!$J$2:$J$1001,ALGLIB_SSA_XAUUSD!$L$2:$L$1001,"",0)</f>
        <v>M5</v>
      </c>
      <c r="K497">
        <f>_xlfn.XLOOKUP($A497,ALGLIB_SSA_XAUUSD!$J$2:$J$1001,ALGLIB_SSA_XAUUSD!$M$2:$M$1001,"",0)</f>
        <v>4643.3500000000004</v>
      </c>
      <c r="L497">
        <f>_xlfn.XLOOKUP($A497,ALGLIB_SSA_XAUUSD!$J$2:$J$1001,ALGLIB_SSA_XAUUSD!$N$2:$N$1001,"",0)</f>
        <v>4644.5200000000004</v>
      </c>
      <c r="M497">
        <f>_xlfn.XLOOKUP($A497,ALGLIB_SSA_XAUUSD!$J$2:$J$1001,ALGLIB_SSA_XAUUSD!$O$2:$O$1001,"",0)</f>
        <v>4644.0355600000003</v>
      </c>
      <c r="N497">
        <f>_xlfn.XLOOKUP($A497,ALGLIB_SSA_XAUUSD!$J$2:$J$1001,ALGLIB_SSA_XAUUSD!$P$2:$P$1001,"",0)</f>
        <v>4646.9374100000005</v>
      </c>
      <c r="O497">
        <f>_xlfn.XLOOKUP($A497,ALGLIB_SSA_XAUUSD!$J$2:$J$1001,ALGLIB_SSA_XAUUSD!$Q$2:$Q$1001,"",0)</f>
        <v>4641.2401399999999</v>
      </c>
      <c r="R497">
        <f t="shared" si="186"/>
        <v>1775542500</v>
      </c>
      <c r="S497" t="str">
        <f t="shared" si="187"/>
        <v>XAUUSD</v>
      </c>
      <c r="T497" t="str">
        <f t="shared" si="187"/>
        <v>M5</v>
      </c>
      <c r="U497">
        <f t="shared" si="187"/>
        <v>4643.3500000000004</v>
      </c>
      <c r="V497">
        <f t="shared" si="188"/>
        <v>4658.7102949999999</v>
      </c>
      <c r="W497">
        <f t="shared" si="188"/>
        <v>4655.0038025000003</v>
      </c>
      <c r="X497">
        <f t="shared" si="189"/>
        <v>4644.5200000000004</v>
      </c>
      <c r="Y497">
        <f t="shared" si="189"/>
        <v>4644.0355600000003</v>
      </c>
      <c r="Z497">
        <f t="shared" si="190"/>
        <v>4668.863805</v>
      </c>
      <c r="AA497">
        <f t="shared" si="191"/>
        <v>4646.9374100000005</v>
      </c>
      <c r="AB497">
        <f t="shared" si="192"/>
        <v>4639.2982050000001</v>
      </c>
      <c r="AC497">
        <f t="shared" si="193"/>
        <v>4641.2401399999999</v>
      </c>
      <c r="AF497">
        <f t="shared" si="198"/>
        <v>1775542500</v>
      </c>
      <c r="AG497" t="str">
        <f t="shared" si="199"/>
        <v>XAUUSD</v>
      </c>
      <c r="AH497" t="str">
        <f t="shared" si="200"/>
        <v>M5</v>
      </c>
      <c r="AI497" s="19">
        <f t="shared" si="194"/>
        <v>4643.3500000000004</v>
      </c>
      <c r="AJ497" s="19">
        <f t="shared" si="195"/>
        <v>4658.7102949999999</v>
      </c>
      <c r="AK497" s="19">
        <f t="shared" si="196"/>
        <v>4655.0038025000003</v>
      </c>
      <c r="AL497" s="19">
        <f t="shared" si="201"/>
        <v>3.7064924999995128</v>
      </c>
      <c r="AM497" s="28" t="str">
        <f t="shared" si="197"/>
        <v>Bullish</v>
      </c>
      <c r="AN497" s="28" t="str">
        <f t="shared" si="202"/>
        <v>Bullish</v>
      </c>
      <c r="AO497">
        <f>IF(Z497&lt;&gt;"",Z497,"")</f>
        <v>4668.863805</v>
      </c>
      <c r="AP497">
        <f>IF(AB497&lt;&gt;"",AB497,"")</f>
        <v>4639.2982050000001</v>
      </c>
      <c r="AQ497">
        <f t="shared" si="206"/>
        <v>4</v>
      </c>
      <c r="AR497" s="16">
        <f>IF(SLOPE($AO$482:$AO$493,$AQ$482:$AQ$493)&gt;0,MIN(3,ABS(SLOPE($AO$482:$AO$493,$AQ$482:$AQ$493))),IF(SLOPE($AO$482:$AO$493,$AQ$482:$AQ$493)&lt;-0.5,-0.5,0))</f>
        <v>0.4417533333332701</v>
      </c>
      <c r="AS497" s="16">
        <f>IF(SLOPE($AP$482:$AP$493,$AQ$482:$AQ$493)&lt;0,MAX(-3,-ABS(SLOPE($AP$482:$AP$493,$AQ$482:$AQ$493))),IF(SLOPE($AP$482:$AP$493,$AQ$482:$AQ$493)&gt;0.5,0.5,0))</f>
        <v>0</v>
      </c>
      <c r="AT497" s="22">
        <f>($AO$494+(AR497*(AQ497-1)))</f>
        <v>4668.7453499999992</v>
      </c>
      <c r="AU497" s="22">
        <f>($AP$494+(AS497*(AQ497-1)))</f>
        <v>4638.2373699999998</v>
      </c>
      <c r="AV497" s="18">
        <f>IF(AR497&gt;0,AT497+AR497,AT497)</f>
        <v>4669.1871033333327</v>
      </c>
      <c r="AW497" s="18">
        <f>IF(AS497&lt;0,AU497+AS497,AU497)</f>
        <v>4638.2373699999998</v>
      </c>
      <c r="AY497">
        <f t="shared" si="207"/>
        <v>0.32329833333278657</v>
      </c>
      <c r="AZ497">
        <f t="shared" si="208"/>
        <v>-1.0608350000002247</v>
      </c>
      <c r="BB497" s="19">
        <f t="shared" si="203"/>
        <v>1775542500</v>
      </c>
      <c r="BC497" s="19" t="str">
        <f t="shared" si="204"/>
        <v>XAUUSD</v>
      </c>
      <c r="BD497" s="19" t="str">
        <f t="shared" si="205"/>
        <v>M5</v>
      </c>
      <c r="BE497">
        <f>V497</f>
        <v>4658.7102949999999</v>
      </c>
      <c r="BF497">
        <f>W497</f>
        <v>4655.0038025000003</v>
      </c>
      <c r="BG497">
        <f>X497</f>
        <v>4644.5200000000004</v>
      </c>
      <c r="BH497">
        <f>Y497</f>
        <v>4644.0355600000003</v>
      </c>
      <c r="BI497">
        <f t="shared" si="209"/>
        <v>4669.1871033333327</v>
      </c>
      <c r="BJ497">
        <f t="shared" si="210"/>
        <v>4638.2373699999998</v>
      </c>
    </row>
    <row r="498" spans="1:62" x14ac:dyDescent="0.55000000000000004">
      <c r="A498">
        <f>ALGLIB_SSA_XAUUSD!J498</f>
        <v>1775542800</v>
      </c>
      <c r="B498" t="str">
        <f>_xlfn.XLOOKUP($A498,ALGLIB_SSA_XAUUSD!$A$2:$A$1001,ALGLIB_SSA_XAUUSD!$B$2:$B$1001,"",0)</f>
        <v/>
      </c>
      <c r="C498" t="str">
        <f>_xlfn.XLOOKUP($A498,ALGLIB_SSA_XAUUSD!$A$2:$A$1001,ALGLIB_SSA_XAUUSD!$C$2:$C$1001,"",0)</f>
        <v/>
      </c>
      <c r="D498" s="1">
        <f>D494+(D506-D494)*4/12</f>
        <v>4651.0666666666666</v>
      </c>
      <c r="E498" s="1">
        <f>E494+(E506-E494)*4/12</f>
        <v>4659.0670799999998</v>
      </c>
      <c r="F498" s="1">
        <f>F494+(F506-F494)*4/12</f>
        <v>4655.3332099999998</v>
      </c>
      <c r="G498" s="1">
        <f>G494+(G506-G494)*4/12</f>
        <v>4669.3450433333328</v>
      </c>
      <c r="H498" s="1">
        <f>H494+(H506-H494)*4/12</f>
        <v>4639.6518166666665</v>
      </c>
      <c r="I498" t="str">
        <f>_xlfn.XLOOKUP($A498,ALGLIB_SSA_XAUUSD!$J$2:$J$1001,ALGLIB_SSA_XAUUSD!$K$2:$K$1001,"",0)</f>
        <v>XAUUSD</v>
      </c>
      <c r="J498" t="str">
        <f>_xlfn.XLOOKUP($A498,ALGLIB_SSA_XAUUSD!$J$2:$J$1001,ALGLIB_SSA_XAUUSD!$L$2:$L$1001,"",0)</f>
        <v>M5</v>
      </c>
      <c r="K498">
        <f>_xlfn.XLOOKUP($A498,ALGLIB_SSA_XAUUSD!$J$2:$J$1001,ALGLIB_SSA_XAUUSD!$M$2:$M$1001,"",0)</f>
        <v>4642.46</v>
      </c>
      <c r="L498">
        <f>_xlfn.XLOOKUP($A498,ALGLIB_SSA_XAUUSD!$J$2:$J$1001,ALGLIB_SSA_XAUUSD!$N$2:$N$1001,"",0)</f>
        <v>4644.44211</v>
      </c>
      <c r="M498">
        <f>_xlfn.XLOOKUP($A498,ALGLIB_SSA_XAUUSD!$J$2:$J$1001,ALGLIB_SSA_XAUUSD!$O$2:$O$1001,"",0)</f>
        <v>4644.2388300000002</v>
      </c>
      <c r="N498">
        <f>_xlfn.XLOOKUP($A498,ALGLIB_SSA_XAUUSD!$J$2:$J$1001,ALGLIB_SSA_XAUUSD!$P$2:$P$1001,"",0)</f>
        <v>4647.0237299999999</v>
      </c>
      <c r="O498">
        <f>_xlfn.XLOOKUP($A498,ALGLIB_SSA_XAUUSD!$J$2:$J$1001,ALGLIB_SSA_XAUUSD!$Q$2:$Q$1001,"",0)</f>
        <v>4641.11805</v>
      </c>
      <c r="R498">
        <f t="shared" si="186"/>
        <v>1775542800</v>
      </c>
      <c r="S498" t="str">
        <f t="shared" si="187"/>
        <v>XAUUSD</v>
      </c>
      <c r="T498" t="str">
        <f t="shared" si="187"/>
        <v>M5</v>
      </c>
      <c r="U498">
        <f t="shared" si="187"/>
        <v>4642.46</v>
      </c>
      <c r="V498">
        <f t="shared" si="188"/>
        <v>4659.0670799999998</v>
      </c>
      <c r="W498">
        <f t="shared" si="188"/>
        <v>4655.3332099999998</v>
      </c>
      <c r="X498">
        <f t="shared" si="189"/>
        <v>4644.44211</v>
      </c>
      <c r="Y498">
        <f t="shared" si="189"/>
        <v>4644.2388300000002</v>
      </c>
      <c r="Z498">
        <f t="shared" si="190"/>
        <v>4669.3450433333328</v>
      </c>
      <c r="AA498">
        <f t="shared" si="191"/>
        <v>4647.0237299999999</v>
      </c>
      <c r="AB498">
        <f t="shared" si="192"/>
        <v>4639.6518166666665</v>
      </c>
      <c r="AC498">
        <f t="shared" si="193"/>
        <v>4641.11805</v>
      </c>
      <c r="AF498">
        <f t="shared" si="198"/>
        <v>1775542800</v>
      </c>
      <c r="AG498" t="str">
        <f t="shared" si="199"/>
        <v>XAUUSD</v>
      </c>
      <c r="AH498" t="str">
        <f t="shared" si="200"/>
        <v>M5</v>
      </c>
      <c r="AI498" s="19">
        <f t="shared" si="194"/>
        <v>4642.46</v>
      </c>
      <c r="AJ498" s="19">
        <f t="shared" si="195"/>
        <v>4659.0670799999998</v>
      </c>
      <c r="AK498" s="19">
        <f t="shared" si="196"/>
        <v>4655.3332099999998</v>
      </c>
      <c r="AL498" s="19">
        <f t="shared" si="201"/>
        <v>3.7338700000000244</v>
      </c>
      <c r="AM498" s="28" t="str">
        <f t="shared" si="197"/>
        <v>Bullish</v>
      </c>
      <c r="AN498" s="28" t="str">
        <f t="shared" si="202"/>
        <v>Bullish</v>
      </c>
      <c r="AO498">
        <f>IF(Z498&lt;&gt;"",Z498,"")</f>
        <v>4669.3450433333328</v>
      </c>
      <c r="AP498">
        <f>IF(AB498&lt;&gt;"",AB498,"")</f>
        <v>4639.6518166666665</v>
      </c>
      <c r="AQ498">
        <f t="shared" si="206"/>
        <v>5</v>
      </c>
      <c r="AR498" s="16">
        <f>IF(SLOPE($AO$482:$AO$493,$AQ$482:$AQ$493)&gt;0,MIN(3,ABS(SLOPE($AO$482:$AO$493,$AQ$482:$AQ$493))),IF(SLOPE($AO$482:$AO$493,$AQ$482:$AQ$493)&lt;-0.5,-0.5,0))</f>
        <v>0.4417533333332701</v>
      </c>
      <c r="AS498" s="16">
        <f>IF(SLOPE($AP$482:$AP$493,$AQ$482:$AQ$493)&lt;0,MAX(-3,-ABS(SLOPE($AP$482:$AP$493,$AQ$482:$AQ$493))),IF(SLOPE($AP$482:$AP$493,$AQ$482:$AQ$493)&gt;0.5,0.5,0))</f>
        <v>0</v>
      </c>
      <c r="AT498" s="22">
        <f>($AO$494+(AR498*(AQ498-1)))</f>
        <v>4669.1871033333327</v>
      </c>
      <c r="AU498" s="22">
        <f>($AP$494+(AS498*(AQ498-1)))</f>
        <v>4638.2373699999998</v>
      </c>
      <c r="AV498" s="18">
        <f>IF(AR498&gt;0,AT498+AR498,AT498)</f>
        <v>4669.6288566666663</v>
      </c>
      <c r="AW498" s="18">
        <f>IF(AS498&lt;0,AU498+AS498,AU498)</f>
        <v>4638.2373699999998</v>
      </c>
      <c r="AY498">
        <f t="shared" si="207"/>
        <v>0.28381333333345538</v>
      </c>
      <c r="AZ498">
        <f t="shared" si="208"/>
        <v>-1.4144466666666631</v>
      </c>
      <c r="BB498" s="19">
        <f t="shared" si="203"/>
        <v>1775542800</v>
      </c>
      <c r="BC498" s="19" t="str">
        <f t="shared" si="204"/>
        <v>XAUUSD</v>
      </c>
      <c r="BD498" s="19" t="str">
        <f t="shared" si="205"/>
        <v>M5</v>
      </c>
      <c r="BE498">
        <f>V498</f>
        <v>4659.0670799999998</v>
      </c>
      <c r="BF498">
        <f>W498</f>
        <v>4655.3332099999998</v>
      </c>
      <c r="BG498">
        <f>X498</f>
        <v>4644.44211</v>
      </c>
      <c r="BH498">
        <f>Y498</f>
        <v>4644.2388300000002</v>
      </c>
      <c r="BI498">
        <f t="shared" si="209"/>
        <v>4669.6288566666663</v>
      </c>
      <c r="BJ498">
        <f t="shared" si="210"/>
        <v>4638.2373699999998</v>
      </c>
    </row>
    <row r="499" spans="1:62" x14ac:dyDescent="0.55000000000000004">
      <c r="A499">
        <f>ALGLIB_SSA_XAUUSD!J499</f>
        <v>1775543100</v>
      </c>
      <c r="B499" t="str">
        <f>_xlfn.XLOOKUP($A499,ALGLIB_SSA_XAUUSD!$A$2:$A$1001,ALGLIB_SSA_XAUUSD!$B$2:$B$1001,"",0)</f>
        <v/>
      </c>
      <c r="C499" t="str">
        <f>_xlfn.XLOOKUP($A499,ALGLIB_SSA_XAUUSD!$A$2:$A$1001,ALGLIB_SSA_XAUUSD!$C$2:$C$1001,"",0)</f>
        <v/>
      </c>
      <c r="D499" s="1">
        <f>D494+(D506-D494)*5/12</f>
        <v>4650.4458333333332</v>
      </c>
      <c r="E499" s="1">
        <f>E494+(E506-E494)*5/12</f>
        <v>4659.4238649999998</v>
      </c>
      <c r="F499" s="1">
        <f>F494+(F506-F494)*5/12</f>
        <v>4655.6626175000001</v>
      </c>
      <c r="G499" s="1">
        <f>G494+(G506-G494)*5/12</f>
        <v>4669.8262816666665</v>
      </c>
      <c r="H499" s="1">
        <f>H494+(H506-H494)*5/12</f>
        <v>4640.0054283333329</v>
      </c>
      <c r="I499" t="str">
        <f>_xlfn.XLOOKUP($A499,ALGLIB_SSA_XAUUSD!$J$2:$J$1001,ALGLIB_SSA_XAUUSD!$K$2:$K$1001,"",0)</f>
        <v>XAUUSD</v>
      </c>
      <c r="J499" t="str">
        <f>_xlfn.XLOOKUP($A499,ALGLIB_SSA_XAUUSD!$J$2:$J$1001,ALGLIB_SSA_XAUUSD!$L$2:$L$1001,"",0)</f>
        <v>M5</v>
      </c>
      <c r="K499">
        <f>_xlfn.XLOOKUP($A499,ALGLIB_SSA_XAUUSD!$J$2:$J$1001,ALGLIB_SSA_XAUUSD!$M$2:$M$1001,"",0)</f>
        <v>4641.3</v>
      </c>
      <c r="L499">
        <f>_xlfn.XLOOKUP($A499,ALGLIB_SSA_XAUUSD!$J$2:$J$1001,ALGLIB_SSA_XAUUSD!$N$2:$N$1001,"",0)</f>
        <v>4644.6211999999996</v>
      </c>
      <c r="M499">
        <f>_xlfn.XLOOKUP($A499,ALGLIB_SSA_XAUUSD!$J$2:$J$1001,ALGLIB_SSA_XAUUSD!$O$2:$O$1001,"",0)</f>
        <v>4644.4300199999998</v>
      </c>
      <c r="N499">
        <f>_xlfn.XLOOKUP($A499,ALGLIB_SSA_XAUUSD!$J$2:$J$1001,ALGLIB_SSA_XAUUSD!$P$2:$P$1001,"",0)</f>
        <v>4647.2703899999997</v>
      </c>
      <c r="O499">
        <f>_xlfn.XLOOKUP($A499,ALGLIB_SSA_XAUUSD!$J$2:$J$1001,ALGLIB_SSA_XAUUSD!$Q$2:$Q$1001,"",0)</f>
        <v>4641.2037300000002</v>
      </c>
      <c r="R499">
        <f t="shared" si="186"/>
        <v>1775543100</v>
      </c>
      <c r="S499" t="str">
        <f t="shared" si="187"/>
        <v>XAUUSD</v>
      </c>
      <c r="T499" t="str">
        <f t="shared" si="187"/>
        <v>M5</v>
      </c>
      <c r="U499">
        <f t="shared" si="187"/>
        <v>4641.3</v>
      </c>
      <c r="V499">
        <f t="shared" si="188"/>
        <v>4659.4238649999998</v>
      </c>
      <c r="W499">
        <f t="shared" si="188"/>
        <v>4655.6626175000001</v>
      </c>
      <c r="X499">
        <f t="shared" si="189"/>
        <v>4644.6211999999996</v>
      </c>
      <c r="Y499">
        <f t="shared" si="189"/>
        <v>4644.4300199999998</v>
      </c>
      <c r="Z499">
        <f t="shared" si="190"/>
        <v>4669.8262816666665</v>
      </c>
      <c r="AA499">
        <f t="shared" si="191"/>
        <v>4647.2703899999997</v>
      </c>
      <c r="AB499">
        <f t="shared" si="192"/>
        <v>4640.0054283333329</v>
      </c>
      <c r="AC499">
        <f t="shared" si="193"/>
        <v>4641.2037300000002</v>
      </c>
      <c r="AF499">
        <f t="shared" si="198"/>
        <v>1775543100</v>
      </c>
      <c r="AG499" t="str">
        <f t="shared" si="199"/>
        <v>XAUUSD</v>
      </c>
      <c r="AH499" t="str">
        <f t="shared" si="200"/>
        <v>M5</v>
      </c>
      <c r="AI499" s="19">
        <f t="shared" si="194"/>
        <v>4641.3</v>
      </c>
      <c r="AJ499" s="19">
        <f t="shared" si="195"/>
        <v>4659.4238649999998</v>
      </c>
      <c r="AK499" s="19">
        <f t="shared" si="196"/>
        <v>4655.6626175000001</v>
      </c>
      <c r="AL499" s="19">
        <f t="shared" si="201"/>
        <v>3.7612474999996266</v>
      </c>
      <c r="AM499" s="28" t="str">
        <f t="shared" si="197"/>
        <v>Bullish</v>
      </c>
      <c r="AN499" s="28" t="str">
        <f t="shared" si="202"/>
        <v>Bullish</v>
      </c>
      <c r="AO499">
        <f>IF(Z499&lt;&gt;"",Z499,"")</f>
        <v>4669.8262816666665</v>
      </c>
      <c r="AP499">
        <f>IF(AB499&lt;&gt;"",AB499,"")</f>
        <v>4640.0054283333329</v>
      </c>
      <c r="AQ499">
        <f t="shared" si="206"/>
        <v>6</v>
      </c>
      <c r="AR499" s="16">
        <f>IF(SLOPE($AO$482:$AO$493,$AQ$482:$AQ$493)&gt;0,MIN(3,ABS(SLOPE($AO$482:$AO$493,$AQ$482:$AQ$493))),IF(SLOPE($AO$482:$AO$493,$AQ$482:$AQ$493)&lt;-0.5,-0.5,0))</f>
        <v>0.4417533333332701</v>
      </c>
      <c r="AS499" s="16">
        <f>IF(SLOPE($AP$482:$AP$493,$AQ$482:$AQ$493)&lt;0,MAX(-3,-ABS(SLOPE($AP$482:$AP$493,$AQ$482:$AQ$493))),IF(SLOPE($AP$482:$AP$493,$AQ$482:$AQ$493)&gt;0.5,0.5,0))</f>
        <v>0</v>
      </c>
      <c r="AT499" s="22">
        <f>($AO$494+(AR499*(AQ499-1)))</f>
        <v>4669.6288566666663</v>
      </c>
      <c r="AU499" s="22">
        <f>($AP$494+(AS499*(AQ499-1)))</f>
        <v>4638.2373699999998</v>
      </c>
      <c r="AV499" s="18">
        <f>IF(AR499&gt;0,AT499+AR499,AT499)</f>
        <v>4670.0706099999998</v>
      </c>
      <c r="AW499" s="18">
        <f>IF(AS499&lt;0,AU499+AS499,AU499)</f>
        <v>4638.2373699999998</v>
      </c>
      <c r="AY499">
        <f t="shared" si="207"/>
        <v>0.24432833333321469</v>
      </c>
      <c r="AZ499">
        <f t="shared" si="208"/>
        <v>-1.7680583333331015</v>
      </c>
      <c r="BB499" s="19">
        <f t="shared" si="203"/>
        <v>1775543100</v>
      </c>
      <c r="BC499" s="19" t="str">
        <f t="shared" si="204"/>
        <v>XAUUSD</v>
      </c>
      <c r="BD499" s="19" t="str">
        <f t="shared" si="205"/>
        <v>M5</v>
      </c>
      <c r="BE499">
        <f>V499</f>
        <v>4659.4238649999998</v>
      </c>
      <c r="BF499">
        <f>W499</f>
        <v>4655.6626175000001</v>
      </c>
      <c r="BG499">
        <f>X499</f>
        <v>4644.6211999999996</v>
      </c>
      <c r="BH499">
        <f>Y499</f>
        <v>4644.4300199999998</v>
      </c>
      <c r="BI499">
        <f t="shared" si="209"/>
        <v>4670.0706099999998</v>
      </c>
      <c r="BJ499">
        <f t="shared" si="210"/>
        <v>4638.2373699999998</v>
      </c>
    </row>
    <row r="500" spans="1:62" x14ac:dyDescent="0.55000000000000004">
      <c r="A500">
        <f>ALGLIB_SSA_XAUUSD!J500</f>
        <v>1775543400</v>
      </c>
      <c r="B500" t="str">
        <f>_xlfn.XLOOKUP($A500,ALGLIB_SSA_XAUUSD!$A$2:$A$1001,ALGLIB_SSA_XAUUSD!$B$2:$B$1001,"",0)</f>
        <v/>
      </c>
      <c r="C500" t="str">
        <f>_xlfn.XLOOKUP($A500,ALGLIB_SSA_XAUUSD!$A$2:$A$1001,ALGLIB_SSA_XAUUSD!$C$2:$C$1001,"",0)</f>
        <v/>
      </c>
      <c r="D500" s="1">
        <f>D494+(D506-D494)*6/12</f>
        <v>4649.8250000000007</v>
      </c>
      <c r="E500" s="1">
        <f>E494+(E506-E494)*6/12</f>
        <v>4659.7806500000006</v>
      </c>
      <c r="F500" s="1">
        <f>F494+(F506-F494)*6/12</f>
        <v>4655.9920249999996</v>
      </c>
      <c r="G500" s="1">
        <f>G494+(G506-G494)*6/12</f>
        <v>4670.3075200000003</v>
      </c>
      <c r="H500" s="1">
        <f>H494+(H506-H494)*6/12</f>
        <v>4640.3590399999994</v>
      </c>
      <c r="I500" t="str">
        <f>_xlfn.XLOOKUP($A500,ALGLIB_SSA_XAUUSD!$J$2:$J$1001,ALGLIB_SSA_XAUUSD!$K$2:$K$1001,"",0)</f>
        <v>XAUUSD</v>
      </c>
      <c r="J500" t="str">
        <f>_xlfn.XLOOKUP($A500,ALGLIB_SSA_XAUUSD!$J$2:$J$1001,ALGLIB_SSA_XAUUSD!$L$2:$L$1001,"",0)</f>
        <v>M5</v>
      </c>
      <c r="K500">
        <f>_xlfn.XLOOKUP($A500,ALGLIB_SSA_XAUUSD!$J$2:$J$1001,ALGLIB_SSA_XAUUSD!$M$2:$M$1001,"",0)</f>
        <v>4643.43</v>
      </c>
      <c r="L500">
        <f>_xlfn.XLOOKUP($A500,ALGLIB_SSA_XAUUSD!$J$2:$J$1001,ALGLIB_SSA_XAUUSD!$N$2:$N$1001,"",0)</f>
        <v>4645.3357900000001</v>
      </c>
      <c r="M500">
        <f>_xlfn.XLOOKUP($A500,ALGLIB_SSA_XAUUSD!$J$2:$J$1001,ALGLIB_SSA_XAUUSD!$O$2:$O$1001,"",0)</f>
        <v>4644.8828999999996</v>
      </c>
      <c r="N500">
        <f>_xlfn.XLOOKUP($A500,ALGLIB_SSA_XAUUSD!$J$2:$J$1001,ALGLIB_SSA_XAUUSD!$P$2:$P$1001,"",0)</f>
        <v>4647.8689199999999</v>
      </c>
      <c r="O500">
        <f>_xlfn.XLOOKUP($A500,ALGLIB_SSA_XAUUSD!$J$2:$J$1001,ALGLIB_SSA_XAUUSD!$Q$2:$Q$1001,"",0)</f>
        <v>4641.79486</v>
      </c>
      <c r="R500">
        <f t="shared" si="186"/>
        <v>1775543400</v>
      </c>
      <c r="S500" t="str">
        <f t="shared" si="187"/>
        <v>XAUUSD</v>
      </c>
      <c r="T500" t="str">
        <f t="shared" si="187"/>
        <v>M5</v>
      </c>
      <c r="U500">
        <f t="shared" si="187"/>
        <v>4643.43</v>
      </c>
      <c r="V500">
        <f t="shared" si="188"/>
        <v>4659.7806500000006</v>
      </c>
      <c r="W500">
        <f t="shared" si="188"/>
        <v>4655.9920249999996</v>
      </c>
      <c r="X500">
        <f t="shared" si="189"/>
        <v>4645.3357900000001</v>
      </c>
      <c r="Y500">
        <f t="shared" si="189"/>
        <v>4644.8828999999996</v>
      </c>
      <c r="Z500">
        <f t="shared" si="190"/>
        <v>4670.3075200000003</v>
      </c>
      <c r="AA500">
        <f t="shared" si="191"/>
        <v>4647.8689199999999</v>
      </c>
      <c r="AB500">
        <f t="shared" si="192"/>
        <v>4640.3590399999994</v>
      </c>
      <c r="AC500">
        <f t="shared" si="193"/>
        <v>4641.79486</v>
      </c>
      <c r="AF500">
        <f t="shared" si="198"/>
        <v>1775543400</v>
      </c>
      <c r="AG500" t="str">
        <f t="shared" si="199"/>
        <v>XAUUSD</v>
      </c>
      <c r="AH500" t="str">
        <f t="shared" si="200"/>
        <v>M5</v>
      </c>
      <c r="AI500" s="19">
        <f t="shared" si="194"/>
        <v>4643.43</v>
      </c>
      <c r="AJ500" s="19">
        <f t="shared" si="195"/>
        <v>4659.7806500000006</v>
      </c>
      <c r="AK500" s="19">
        <f t="shared" si="196"/>
        <v>4655.9920249999996</v>
      </c>
      <c r="AL500" s="19">
        <f t="shared" si="201"/>
        <v>3.7886250000010477</v>
      </c>
      <c r="AM500" s="28" t="str">
        <f t="shared" si="197"/>
        <v>Bullish</v>
      </c>
      <c r="AN500" s="28" t="str">
        <f t="shared" si="202"/>
        <v>Bullish</v>
      </c>
      <c r="AO500">
        <f>IF(Z500&lt;&gt;"",Z500,"")</f>
        <v>4670.3075200000003</v>
      </c>
      <c r="AP500">
        <f>IF(AB500&lt;&gt;"",AB500,"")</f>
        <v>4640.3590399999994</v>
      </c>
      <c r="AQ500">
        <f t="shared" si="206"/>
        <v>7</v>
      </c>
      <c r="AR500" s="16">
        <f>IF(SLOPE($AO$482:$AO$493,$AQ$482:$AQ$493)&gt;0,MIN(3,ABS(SLOPE($AO$482:$AO$493,$AQ$482:$AQ$493))),IF(SLOPE($AO$482:$AO$493,$AQ$482:$AQ$493)&lt;-0.5,-0.5,0))</f>
        <v>0.4417533333332701</v>
      </c>
      <c r="AS500" s="16">
        <f>IF(SLOPE($AP$482:$AP$493,$AQ$482:$AQ$493)&lt;0,MAX(-3,-ABS(SLOPE($AP$482:$AP$493,$AQ$482:$AQ$493))),IF(SLOPE($AP$482:$AP$493,$AQ$482:$AQ$493)&gt;0.5,0.5,0))</f>
        <v>0</v>
      </c>
      <c r="AT500" s="22">
        <f>($AO$494+(AR500*(AQ500-1)))</f>
        <v>4670.0706099999989</v>
      </c>
      <c r="AU500" s="22">
        <f>($AP$494+(AS500*(AQ500-1)))</f>
        <v>4638.2373699999998</v>
      </c>
      <c r="AV500" s="18">
        <f>IF(AR500&gt;0,AT500+AR500,AT500)</f>
        <v>4670.5123633333324</v>
      </c>
      <c r="AW500" s="18">
        <f>IF(AS500&lt;0,AU500+AS500,AU500)</f>
        <v>4638.2373699999998</v>
      </c>
      <c r="AY500">
        <f t="shared" si="207"/>
        <v>0.2048433333320645</v>
      </c>
      <c r="AZ500">
        <f t="shared" si="208"/>
        <v>-2.1216699999995399</v>
      </c>
      <c r="BB500" s="19">
        <f t="shared" si="203"/>
        <v>1775543400</v>
      </c>
      <c r="BC500" s="19" t="str">
        <f t="shared" si="204"/>
        <v>XAUUSD</v>
      </c>
      <c r="BD500" s="19" t="str">
        <f t="shared" si="205"/>
        <v>M5</v>
      </c>
      <c r="BE500">
        <f>V500</f>
        <v>4659.7806500000006</v>
      </c>
      <c r="BF500">
        <f>W500</f>
        <v>4655.9920249999996</v>
      </c>
      <c r="BG500">
        <f>X500</f>
        <v>4645.3357900000001</v>
      </c>
      <c r="BH500">
        <f>Y500</f>
        <v>4644.8828999999996</v>
      </c>
      <c r="BI500">
        <f t="shared" si="209"/>
        <v>4670.5123633333324</v>
      </c>
      <c r="BJ500">
        <f t="shared" si="210"/>
        <v>4638.2373699999998</v>
      </c>
    </row>
    <row r="501" spans="1:62" x14ac:dyDescent="0.55000000000000004">
      <c r="A501">
        <f>ALGLIB_SSA_XAUUSD!J501</f>
        <v>1775543700</v>
      </c>
      <c r="B501" t="str">
        <f>_xlfn.XLOOKUP($A501,ALGLIB_SSA_XAUUSD!$A$2:$A$1001,ALGLIB_SSA_XAUUSD!$B$2:$B$1001,"",0)</f>
        <v/>
      </c>
      <c r="C501" t="str">
        <f>_xlfn.XLOOKUP($A501,ALGLIB_SSA_XAUUSD!$A$2:$A$1001,ALGLIB_SSA_XAUUSD!$C$2:$C$1001,"",0)</f>
        <v/>
      </c>
      <c r="D501" s="1">
        <f>D494+(D506-D494)*7/12</f>
        <v>4649.2041666666673</v>
      </c>
      <c r="E501" s="1">
        <f>E494+(E506-E494)*7/12</f>
        <v>4660.1374350000006</v>
      </c>
      <c r="F501" s="1">
        <f>F494+(F506-F494)*7/12</f>
        <v>4656.3214324999999</v>
      </c>
      <c r="G501" s="1">
        <f>G494+(G506-G494)*7/12</f>
        <v>4670.7887583333331</v>
      </c>
      <c r="H501" s="1">
        <f>H494+(H506-H494)*7/12</f>
        <v>4640.7126516666667</v>
      </c>
      <c r="I501" t="str">
        <f>_xlfn.XLOOKUP($A501,ALGLIB_SSA_XAUUSD!$J$2:$J$1001,ALGLIB_SSA_XAUUSD!$K$2:$K$1001,"",0)</f>
        <v>XAUUSD</v>
      </c>
      <c r="J501" t="str">
        <f>_xlfn.XLOOKUP($A501,ALGLIB_SSA_XAUUSD!$J$2:$J$1001,ALGLIB_SSA_XAUUSD!$L$2:$L$1001,"",0)</f>
        <v>M5</v>
      </c>
      <c r="K501">
        <f>_xlfn.XLOOKUP($A501,ALGLIB_SSA_XAUUSD!$J$2:$J$1001,ALGLIB_SSA_XAUUSD!$M$2:$M$1001,"",0)</f>
        <v>4646</v>
      </c>
      <c r="L501">
        <f>_xlfn.XLOOKUP($A501,ALGLIB_SSA_XAUUSD!$J$2:$J$1001,ALGLIB_SSA_XAUUSD!$N$2:$N$1001,"",0)</f>
        <v>4646.6381099999999</v>
      </c>
      <c r="M501">
        <f>_xlfn.XLOOKUP($A501,ALGLIB_SSA_XAUUSD!$J$2:$J$1001,ALGLIB_SSA_XAUUSD!$O$2:$O$1001,"",0)</f>
        <v>4645.7605100000001</v>
      </c>
      <c r="N501">
        <f>_xlfn.XLOOKUP($A501,ALGLIB_SSA_XAUUSD!$J$2:$J$1001,ALGLIB_SSA_XAUUSD!$P$2:$P$1001,"",0)</f>
        <v>4648.9227199999996</v>
      </c>
      <c r="O501">
        <f>_xlfn.XLOOKUP($A501,ALGLIB_SSA_XAUUSD!$J$2:$J$1001,ALGLIB_SSA_XAUUSD!$Q$2:$Q$1001,"",0)</f>
        <v>4643.0070900000001</v>
      </c>
      <c r="R501">
        <f t="shared" si="186"/>
        <v>1775543700</v>
      </c>
      <c r="S501" t="str">
        <f t="shared" si="187"/>
        <v>XAUUSD</v>
      </c>
      <c r="T501" t="str">
        <f t="shared" si="187"/>
        <v>M5</v>
      </c>
      <c r="U501">
        <f t="shared" si="187"/>
        <v>4646</v>
      </c>
      <c r="V501">
        <f t="shared" si="188"/>
        <v>4660.1374350000006</v>
      </c>
      <c r="W501">
        <f t="shared" si="188"/>
        <v>4656.3214324999999</v>
      </c>
      <c r="X501">
        <f t="shared" si="189"/>
        <v>4646.6381099999999</v>
      </c>
      <c r="Y501">
        <f t="shared" si="189"/>
        <v>4645.7605100000001</v>
      </c>
      <c r="Z501">
        <f t="shared" si="190"/>
        <v>4670.7887583333331</v>
      </c>
      <c r="AA501">
        <f t="shared" si="191"/>
        <v>4648.9227199999996</v>
      </c>
      <c r="AB501">
        <f t="shared" si="192"/>
        <v>4640.7126516666667</v>
      </c>
      <c r="AC501">
        <f t="shared" si="193"/>
        <v>4643.0070900000001</v>
      </c>
      <c r="AF501">
        <f t="shared" si="198"/>
        <v>1775543700</v>
      </c>
      <c r="AG501" t="str">
        <f t="shared" si="199"/>
        <v>XAUUSD</v>
      </c>
      <c r="AH501" t="str">
        <f t="shared" si="200"/>
        <v>M5</v>
      </c>
      <c r="AI501" s="19">
        <f t="shared" si="194"/>
        <v>4646</v>
      </c>
      <c r="AJ501" s="19">
        <f t="shared" si="195"/>
        <v>4660.1374350000006</v>
      </c>
      <c r="AK501" s="19">
        <f t="shared" si="196"/>
        <v>4656.3214324999999</v>
      </c>
      <c r="AL501" s="19">
        <f t="shared" si="201"/>
        <v>3.8160025000006499</v>
      </c>
      <c r="AM501" s="28" t="str">
        <f t="shared" si="197"/>
        <v>Bullish</v>
      </c>
      <c r="AN501" s="28" t="str">
        <f t="shared" si="202"/>
        <v>Bullish</v>
      </c>
      <c r="AO501">
        <f>IF(Z501&lt;&gt;"",Z501,"")</f>
        <v>4670.7887583333331</v>
      </c>
      <c r="AP501">
        <f>IF(AB501&lt;&gt;"",AB501,"")</f>
        <v>4640.7126516666667</v>
      </c>
      <c r="AQ501">
        <f t="shared" si="206"/>
        <v>8</v>
      </c>
      <c r="AR501" s="16">
        <f>IF(SLOPE($AO$482:$AO$493,$AQ$482:$AQ$493)&gt;0,MIN(3,ABS(SLOPE($AO$482:$AO$493,$AQ$482:$AQ$493))),IF(SLOPE($AO$482:$AO$493,$AQ$482:$AQ$493)&lt;-0.5,-0.5,0))</f>
        <v>0.4417533333332701</v>
      </c>
      <c r="AS501" s="16">
        <f>IF(SLOPE($AP$482:$AP$493,$AQ$482:$AQ$493)&lt;0,MAX(-3,-ABS(SLOPE($AP$482:$AP$493,$AQ$482:$AQ$493))),IF(SLOPE($AP$482:$AP$493,$AQ$482:$AQ$493)&gt;0.5,0.5,0))</f>
        <v>0</v>
      </c>
      <c r="AT501" s="22">
        <f>($AO$494+(AR501*(AQ501-1)))</f>
        <v>4670.5123633333324</v>
      </c>
      <c r="AU501" s="22">
        <f>($AP$494+(AS501*(AQ501-1)))</f>
        <v>4638.2373699999998</v>
      </c>
      <c r="AV501" s="18">
        <f>IF(AR501&gt;0,AT501+AR501,AT501)</f>
        <v>4670.9541166666659</v>
      </c>
      <c r="AW501" s="18">
        <f>IF(AS501&lt;0,AU501+AS501,AU501)</f>
        <v>4638.2373699999998</v>
      </c>
      <c r="AY501">
        <f t="shared" si="207"/>
        <v>0.16535833333273331</v>
      </c>
      <c r="AZ501">
        <f t="shared" si="208"/>
        <v>-2.4752816666668878</v>
      </c>
      <c r="BB501" s="19">
        <f t="shared" si="203"/>
        <v>1775543700</v>
      </c>
      <c r="BC501" s="19" t="str">
        <f t="shared" si="204"/>
        <v>XAUUSD</v>
      </c>
      <c r="BD501" s="19" t="str">
        <f t="shared" si="205"/>
        <v>M5</v>
      </c>
      <c r="BE501">
        <f>V501</f>
        <v>4660.1374350000006</v>
      </c>
      <c r="BF501">
        <f>W501</f>
        <v>4656.3214324999999</v>
      </c>
      <c r="BG501">
        <f>X501</f>
        <v>4646.6381099999999</v>
      </c>
      <c r="BH501">
        <f>Y501</f>
        <v>4645.7605100000001</v>
      </c>
      <c r="BI501">
        <f t="shared" si="209"/>
        <v>4670.9541166666659</v>
      </c>
      <c r="BJ501">
        <f t="shared" si="210"/>
        <v>4638.2373699999998</v>
      </c>
    </row>
    <row r="502" spans="1:62" x14ac:dyDescent="0.55000000000000004">
      <c r="A502">
        <f>ALGLIB_SSA_XAUUSD!J502</f>
        <v>1775544000</v>
      </c>
      <c r="B502" t="str">
        <f>_xlfn.XLOOKUP($A502,ALGLIB_SSA_XAUUSD!$A$2:$A$1001,ALGLIB_SSA_XAUUSD!$B$2:$B$1001,"",0)</f>
        <v/>
      </c>
      <c r="C502" t="str">
        <f>_xlfn.XLOOKUP($A502,ALGLIB_SSA_XAUUSD!$A$2:$A$1001,ALGLIB_SSA_XAUUSD!$C$2:$C$1001,"",0)</f>
        <v/>
      </c>
      <c r="D502" s="1">
        <f>D494+(D506-D494)*8/12</f>
        <v>4648.5833333333339</v>
      </c>
      <c r="E502" s="1">
        <f>E494+(E506-E494)*8/12</f>
        <v>4660.4942200000005</v>
      </c>
      <c r="F502" s="1">
        <f>F494+(F506-F494)*8/12</f>
        <v>4656.6508400000002</v>
      </c>
      <c r="G502" s="1">
        <f>G494+(G506-G494)*8/12</f>
        <v>4671.2699966666669</v>
      </c>
      <c r="H502" s="1">
        <f>H494+(H506-H494)*8/12</f>
        <v>4641.0662633333332</v>
      </c>
      <c r="I502" t="str">
        <f>_xlfn.XLOOKUP($A502,ALGLIB_SSA_XAUUSD!$J$2:$J$1001,ALGLIB_SSA_XAUUSD!$K$2:$K$1001,"",0)</f>
        <v>XAUUSD</v>
      </c>
      <c r="J502" t="str">
        <f>_xlfn.XLOOKUP($A502,ALGLIB_SSA_XAUUSD!$J$2:$J$1001,ALGLIB_SSA_XAUUSD!$L$2:$L$1001,"",0)</f>
        <v>M5</v>
      </c>
      <c r="K502">
        <f>_xlfn.XLOOKUP($A502,ALGLIB_SSA_XAUUSD!$J$2:$J$1001,ALGLIB_SSA_XAUUSD!$M$2:$M$1001,"",0)</f>
        <v>4652.47</v>
      </c>
      <c r="L502">
        <f>_xlfn.XLOOKUP($A502,ALGLIB_SSA_XAUUSD!$J$2:$J$1001,ALGLIB_SSA_XAUUSD!$N$2:$N$1001,"",0)</f>
        <v>4648.3979399999998</v>
      </c>
      <c r="M502">
        <f>_xlfn.XLOOKUP($A502,ALGLIB_SSA_XAUUSD!$J$2:$J$1001,ALGLIB_SSA_XAUUSD!$O$2:$O$1001,"",0)</f>
        <v>4647.0792199999996</v>
      </c>
      <c r="N502">
        <f>_xlfn.XLOOKUP($A502,ALGLIB_SSA_XAUUSD!$J$2:$J$1001,ALGLIB_SSA_XAUUSD!$P$2:$P$1001,"",0)</f>
        <v>4650.44668</v>
      </c>
      <c r="O502">
        <f>_xlfn.XLOOKUP($A502,ALGLIB_SSA_XAUUSD!$J$2:$J$1001,ALGLIB_SSA_XAUUSD!$Q$2:$Q$1001,"",0)</f>
        <v>4644.77639</v>
      </c>
      <c r="R502">
        <f t="shared" si="186"/>
        <v>1775544000</v>
      </c>
      <c r="S502" t="str">
        <f t="shared" si="187"/>
        <v>XAUUSD</v>
      </c>
      <c r="T502" t="str">
        <f t="shared" si="187"/>
        <v>M5</v>
      </c>
      <c r="U502">
        <f t="shared" si="187"/>
        <v>4652.47</v>
      </c>
      <c r="V502">
        <f t="shared" si="188"/>
        <v>4660.4942200000005</v>
      </c>
      <c r="W502">
        <f t="shared" si="188"/>
        <v>4656.6508400000002</v>
      </c>
      <c r="X502">
        <f t="shared" si="189"/>
        <v>4648.3979399999998</v>
      </c>
      <c r="Y502">
        <f t="shared" si="189"/>
        <v>4647.0792199999996</v>
      </c>
      <c r="Z502">
        <f t="shared" si="190"/>
        <v>4671.2699966666669</v>
      </c>
      <c r="AA502">
        <f t="shared" si="191"/>
        <v>4650.44668</v>
      </c>
      <c r="AB502">
        <f t="shared" si="192"/>
        <v>4641.0662633333332</v>
      </c>
      <c r="AC502">
        <f t="shared" si="193"/>
        <v>4644.77639</v>
      </c>
      <c r="AF502">
        <f t="shared" si="198"/>
        <v>1775544000</v>
      </c>
      <c r="AG502" t="str">
        <f t="shared" si="199"/>
        <v>XAUUSD</v>
      </c>
      <c r="AH502" t="str">
        <f t="shared" si="200"/>
        <v>M5</v>
      </c>
      <c r="AI502" s="19">
        <f t="shared" si="194"/>
        <v>4652.47</v>
      </c>
      <c r="AJ502" s="19">
        <f t="shared" si="195"/>
        <v>4660.4942200000005</v>
      </c>
      <c r="AK502" s="19">
        <f t="shared" si="196"/>
        <v>4656.6508400000002</v>
      </c>
      <c r="AL502" s="19">
        <f t="shared" si="201"/>
        <v>3.843380000000252</v>
      </c>
      <c r="AM502" s="28" t="str">
        <f t="shared" si="197"/>
        <v>Bullish</v>
      </c>
      <c r="AN502" s="28" t="str">
        <f t="shared" si="202"/>
        <v>Bullish</v>
      </c>
      <c r="AO502">
        <f>IF(Z502&lt;&gt;"",Z502,"")</f>
        <v>4671.2699966666669</v>
      </c>
      <c r="AP502">
        <f>IF(AB502&lt;&gt;"",AB502,"")</f>
        <v>4641.0662633333332</v>
      </c>
      <c r="AQ502">
        <f t="shared" si="206"/>
        <v>9</v>
      </c>
      <c r="AR502" s="16">
        <f>IF(SLOPE($AO$482:$AO$493,$AQ$482:$AQ$493)&gt;0,MIN(3,ABS(SLOPE($AO$482:$AO$493,$AQ$482:$AQ$493))),IF(SLOPE($AO$482:$AO$493,$AQ$482:$AQ$493)&lt;-0.5,-0.5,0))</f>
        <v>0.4417533333332701</v>
      </c>
      <c r="AS502" s="16">
        <f>IF(SLOPE($AP$482:$AP$493,$AQ$482:$AQ$493)&lt;0,MAX(-3,-ABS(SLOPE($AP$482:$AP$493,$AQ$482:$AQ$493))),IF(SLOPE($AP$482:$AP$493,$AQ$482:$AQ$493)&gt;0.5,0.5,0))</f>
        <v>0</v>
      </c>
      <c r="AT502" s="22">
        <f>($AO$494+(AR502*(AQ502-1)))</f>
        <v>4670.9541166666659</v>
      </c>
      <c r="AU502" s="22">
        <f>($AP$494+(AS502*(AQ502-1)))</f>
        <v>4638.2373699999998</v>
      </c>
      <c r="AV502" s="18">
        <f>IF(AR502&gt;0,AT502+AR502,AT502)</f>
        <v>4671.3958699999994</v>
      </c>
      <c r="AW502" s="18">
        <f>IF(AS502&lt;0,AU502+AS502,AU502)</f>
        <v>4638.2373699999998</v>
      </c>
      <c r="AY502">
        <f t="shared" si="207"/>
        <v>0.12587333333249262</v>
      </c>
      <c r="AZ502">
        <f t="shared" si="208"/>
        <v>-2.8288933333333262</v>
      </c>
      <c r="BB502" s="19">
        <f t="shared" si="203"/>
        <v>1775544000</v>
      </c>
      <c r="BC502" s="19" t="str">
        <f t="shared" si="204"/>
        <v>XAUUSD</v>
      </c>
      <c r="BD502" s="19" t="str">
        <f t="shared" si="205"/>
        <v>M5</v>
      </c>
      <c r="BE502">
        <f>V502</f>
        <v>4660.4942200000005</v>
      </c>
      <c r="BF502">
        <f>W502</f>
        <v>4656.6508400000002</v>
      </c>
      <c r="BG502">
        <f>X502</f>
        <v>4648.3979399999998</v>
      </c>
      <c r="BH502">
        <f>Y502</f>
        <v>4647.0792199999996</v>
      </c>
      <c r="BI502">
        <f t="shared" si="209"/>
        <v>4671.3958699999994</v>
      </c>
      <c r="BJ502">
        <f t="shared" si="210"/>
        <v>4638.2373699999998</v>
      </c>
    </row>
    <row r="503" spans="1:62" x14ac:dyDescent="0.55000000000000004">
      <c r="A503">
        <f>ALGLIB_SSA_XAUUSD!J503</f>
        <v>1775544300</v>
      </c>
      <c r="B503" t="str">
        <f>_xlfn.XLOOKUP($A503,ALGLIB_SSA_XAUUSD!$A$2:$A$1001,ALGLIB_SSA_XAUUSD!$B$2:$B$1001,"",0)</f>
        <v/>
      </c>
      <c r="C503" t="str">
        <f>_xlfn.XLOOKUP($A503,ALGLIB_SSA_XAUUSD!$A$2:$A$1001,ALGLIB_SSA_XAUUSD!$C$2:$C$1001,"",0)</f>
        <v/>
      </c>
      <c r="D503" s="1">
        <f>D494+(D506-D494)*9/12</f>
        <v>4647.9625000000005</v>
      </c>
      <c r="E503" s="1">
        <f>E494+(E506-E494)*9/12</f>
        <v>4660.8510050000004</v>
      </c>
      <c r="F503" s="1">
        <f>F494+(F506-F494)*9/12</f>
        <v>4656.9802474999997</v>
      </c>
      <c r="G503" s="1">
        <f>G494+(G506-G494)*9/12</f>
        <v>4671.7512349999997</v>
      </c>
      <c r="H503" s="1">
        <f>H494+(H506-H494)*9/12</f>
        <v>4641.4198749999996</v>
      </c>
      <c r="I503" t="str">
        <f>_xlfn.XLOOKUP($A503,ALGLIB_SSA_XAUUSD!$J$2:$J$1001,ALGLIB_SSA_XAUUSD!$K$2:$K$1001,"",0)</f>
        <v>XAUUSD</v>
      </c>
      <c r="J503" t="str">
        <f>_xlfn.XLOOKUP($A503,ALGLIB_SSA_XAUUSD!$J$2:$J$1001,ALGLIB_SSA_XAUUSD!$L$2:$L$1001,"",0)</f>
        <v>M5</v>
      </c>
      <c r="K503">
        <f>_xlfn.XLOOKUP($A503,ALGLIB_SSA_XAUUSD!$J$2:$J$1001,ALGLIB_SSA_XAUUSD!$M$2:$M$1001,"",0)</f>
        <v>4651.05</v>
      </c>
      <c r="L503">
        <f>_xlfn.XLOOKUP($A503,ALGLIB_SSA_XAUUSD!$J$2:$J$1001,ALGLIB_SSA_XAUUSD!$N$2:$N$1001,"",0)</f>
        <v>4650.2602999999999</v>
      </c>
      <c r="M503">
        <f>_xlfn.XLOOKUP($A503,ALGLIB_SSA_XAUUSD!$J$2:$J$1001,ALGLIB_SSA_XAUUSD!$O$2:$O$1001,"",0)</f>
        <v>4648.6697599999998</v>
      </c>
      <c r="N503">
        <f>_xlfn.XLOOKUP($A503,ALGLIB_SSA_XAUUSD!$J$2:$J$1001,ALGLIB_SSA_XAUUSD!$P$2:$P$1001,"",0)</f>
        <v>4652.1937099999996</v>
      </c>
      <c r="O503">
        <f>_xlfn.XLOOKUP($A503,ALGLIB_SSA_XAUUSD!$J$2:$J$1001,ALGLIB_SSA_XAUUSD!$Q$2:$Q$1001,"",0)</f>
        <v>4646.8589700000002</v>
      </c>
      <c r="R503">
        <f t="shared" si="186"/>
        <v>1775544300</v>
      </c>
      <c r="S503" t="str">
        <f t="shared" si="187"/>
        <v>XAUUSD</v>
      </c>
      <c r="T503" t="str">
        <f t="shared" si="187"/>
        <v>M5</v>
      </c>
      <c r="U503">
        <f t="shared" si="187"/>
        <v>4651.05</v>
      </c>
      <c r="V503">
        <f t="shared" si="188"/>
        <v>4660.8510050000004</v>
      </c>
      <c r="W503">
        <f t="shared" si="188"/>
        <v>4656.9802474999997</v>
      </c>
      <c r="X503">
        <f t="shared" si="189"/>
        <v>4650.2602999999999</v>
      </c>
      <c r="Y503">
        <f t="shared" si="189"/>
        <v>4648.6697599999998</v>
      </c>
      <c r="Z503">
        <f t="shared" si="190"/>
        <v>4671.7512349999997</v>
      </c>
      <c r="AA503">
        <f t="shared" si="191"/>
        <v>4652.1937099999996</v>
      </c>
      <c r="AB503">
        <f t="shared" si="192"/>
        <v>4641.4198749999996</v>
      </c>
      <c r="AC503">
        <f t="shared" si="193"/>
        <v>4646.8589700000002</v>
      </c>
      <c r="AF503">
        <f t="shared" si="198"/>
        <v>1775544300</v>
      </c>
      <c r="AG503" t="str">
        <f t="shared" si="199"/>
        <v>XAUUSD</v>
      </c>
      <c r="AH503" t="str">
        <f t="shared" si="200"/>
        <v>M5</v>
      </c>
      <c r="AI503" s="19">
        <f t="shared" si="194"/>
        <v>4651.05</v>
      </c>
      <c r="AJ503" s="19">
        <f t="shared" si="195"/>
        <v>4660.8510050000004</v>
      </c>
      <c r="AK503" s="19">
        <f t="shared" si="196"/>
        <v>4656.9802474999997</v>
      </c>
      <c r="AL503" s="19">
        <f t="shared" si="201"/>
        <v>3.8707575000007637</v>
      </c>
      <c r="AM503" s="28" t="str">
        <f t="shared" si="197"/>
        <v>Bullish</v>
      </c>
      <c r="AN503" s="28" t="str">
        <f t="shared" si="202"/>
        <v>Bullish</v>
      </c>
      <c r="AO503">
        <f>IF(Z503&lt;&gt;"",Z503,"")</f>
        <v>4671.7512349999997</v>
      </c>
      <c r="AP503">
        <f>IF(AB503&lt;&gt;"",AB503,"")</f>
        <v>4641.4198749999996</v>
      </c>
      <c r="AQ503">
        <f t="shared" si="206"/>
        <v>10</v>
      </c>
      <c r="AR503" s="16">
        <f>IF(SLOPE($AO$482:$AO$493,$AQ$482:$AQ$493)&gt;0,MIN(3,ABS(SLOPE($AO$482:$AO$493,$AQ$482:$AQ$493))),IF(SLOPE($AO$482:$AO$493,$AQ$482:$AQ$493)&lt;-0.5,-0.5,0))</f>
        <v>0.4417533333332701</v>
      </c>
      <c r="AS503" s="16">
        <f>IF(SLOPE($AP$482:$AP$493,$AQ$482:$AQ$493)&lt;0,MAX(-3,-ABS(SLOPE($AP$482:$AP$493,$AQ$482:$AQ$493))),IF(SLOPE($AP$482:$AP$493,$AQ$482:$AQ$493)&gt;0.5,0.5,0))</f>
        <v>0</v>
      </c>
      <c r="AT503" s="22">
        <f>($AO$494+(AR503*(AQ503-1)))</f>
        <v>4671.3958699999994</v>
      </c>
      <c r="AU503" s="22">
        <f>($AP$494+(AS503*(AQ503-1)))</f>
        <v>4638.2373699999998</v>
      </c>
      <c r="AV503" s="18">
        <f>IF(AR503&gt;0,AT503+AR503,AT503)</f>
        <v>4671.8376233333329</v>
      </c>
      <c r="AW503" s="18">
        <f>IF(AS503&lt;0,AU503+AS503,AU503)</f>
        <v>4638.2373699999998</v>
      </c>
      <c r="AY503">
        <f t="shared" si="207"/>
        <v>8.6388333333161427E-2</v>
      </c>
      <c r="AZ503">
        <f t="shared" si="208"/>
        <v>-3.1825049999997646</v>
      </c>
      <c r="BB503" s="19">
        <f t="shared" si="203"/>
        <v>1775544300</v>
      </c>
      <c r="BC503" s="19" t="str">
        <f t="shared" si="204"/>
        <v>XAUUSD</v>
      </c>
      <c r="BD503" s="19" t="str">
        <f t="shared" si="205"/>
        <v>M5</v>
      </c>
      <c r="BE503">
        <f>V503</f>
        <v>4660.8510050000004</v>
      </c>
      <c r="BF503">
        <f>W503</f>
        <v>4656.9802474999997</v>
      </c>
      <c r="BG503">
        <f>X503</f>
        <v>4650.2602999999999</v>
      </c>
      <c r="BH503">
        <f>Y503</f>
        <v>4648.6697599999998</v>
      </c>
      <c r="BI503">
        <f t="shared" si="209"/>
        <v>4671.8376233333329</v>
      </c>
      <c r="BJ503">
        <f t="shared" si="210"/>
        <v>4638.2373699999998</v>
      </c>
    </row>
    <row r="504" spans="1:62" x14ac:dyDescent="0.55000000000000004">
      <c r="A504">
        <f>ALGLIB_SSA_XAUUSD!J504</f>
        <v>1775544600</v>
      </c>
      <c r="B504" t="str">
        <f>_xlfn.XLOOKUP($A504,ALGLIB_SSA_XAUUSD!$A$2:$A$1001,ALGLIB_SSA_XAUUSD!$B$2:$B$1001,"",0)</f>
        <v/>
      </c>
      <c r="C504" t="str">
        <f>_xlfn.XLOOKUP($A504,ALGLIB_SSA_XAUUSD!$A$2:$A$1001,ALGLIB_SSA_XAUUSD!$C$2:$C$1001,"",0)</f>
        <v/>
      </c>
      <c r="D504" s="1">
        <f>D494+(D506-D494)*10/12</f>
        <v>4647.3416666666672</v>
      </c>
      <c r="E504" s="1">
        <f>E494+(E506-E494)*10/12</f>
        <v>4661.2077900000004</v>
      </c>
      <c r="F504" s="1">
        <f>F494+(F506-F494)*10/12</f>
        <v>4657.309655</v>
      </c>
      <c r="G504" s="1">
        <f>G494+(G506-G494)*10/12</f>
        <v>4672.2324733333335</v>
      </c>
      <c r="H504" s="1">
        <f>H494+(H506-H494)*10/12</f>
        <v>4641.7734866666669</v>
      </c>
      <c r="I504" t="str">
        <f>_xlfn.XLOOKUP($A504,ALGLIB_SSA_XAUUSD!$J$2:$J$1001,ALGLIB_SSA_XAUUSD!$K$2:$K$1001,"",0)</f>
        <v>XAUUSD</v>
      </c>
      <c r="J504" t="str">
        <f>_xlfn.XLOOKUP($A504,ALGLIB_SSA_XAUUSD!$J$2:$J$1001,ALGLIB_SSA_XAUUSD!$L$2:$L$1001,"",0)</f>
        <v>M5</v>
      </c>
      <c r="K504">
        <f>_xlfn.XLOOKUP($A504,ALGLIB_SSA_XAUUSD!$J$2:$J$1001,ALGLIB_SSA_XAUUSD!$M$2:$M$1001,"",0)</f>
        <v>4653.72</v>
      </c>
      <c r="L504">
        <f>_xlfn.XLOOKUP($A504,ALGLIB_SSA_XAUUSD!$J$2:$J$1001,ALGLIB_SSA_XAUUSD!$N$2:$N$1001,"",0)</f>
        <v>4651.9858199999999</v>
      </c>
      <c r="M504">
        <f>_xlfn.XLOOKUP($A504,ALGLIB_SSA_XAUUSD!$J$2:$J$1001,ALGLIB_SSA_XAUUSD!$O$2:$O$1001,"",0)</f>
        <v>4650.3277900000003</v>
      </c>
      <c r="N504">
        <f>_xlfn.XLOOKUP($A504,ALGLIB_SSA_XAUUSD!$J$2:$J$1001,ALGLIB_SSA_XAUUSD!$P$2:$P$1001,"",0)</f>
        <v>4654.0127700000003</v>
      </c>
      <c r="O504">
        <f>_xlfn.XLOOKUP($A504,ALGLIB_SSA_XAUUSD!$J$2:$J$1001,ALGLIB_SSA_XAUUSD!$Q$2:$Q$1001,"",0)</f>
        <v>4648.8061699999998</v>
      </c>
      <c r="R504">
        <f t="shared" si="186"/>
        <v>1775544600</v>
      </c>
      <c r="S504" t="str">
        <f t="shared" si="187"/>
        <v>XAUUSD</v>
      </c>
      <c r="T504" t="str">
        <f t="shared" si="187"/>
        <v>M5</v>
      </c>
      <c r="U504">
        <f t="shared" si="187"/>
        <v>4653.72</v>
      </c>
      <c r="V504">
        <f t="shared" si="188"/>
        <v>4661.2077900000004</v>
      </c>
      <c r="W504">
        <f t="shared" si="188"/>
        <v>4657.309655</v>
      </c>
      <c r="X504">
        <f t="shared" si="189"/>
        <v>4651.9858199999999</v>
      </c>
      <c r="Y504">
        <f t="shared" si="189"/>
        <v>4650.3277900000003</v>
      </c>
      <c r="Z504">
        <f t="shared" si="190"/>
        <v>4672.2324733333335</v>
      </c>
      <c r="AA504">
        <f t="shared" si="191"/>
        <v>4654.0127700000003</v>
      </c>
      <c r="AB504">
        <f t="shared" si="192"/>
        <v>4641.7734866666669</v>
      </c>
      <c r="AC504">
        <f t="shared" si="193"/>
        <v>4648.8061699999998</v>
      </c>
      <c r="AF504">
        <f t="shared" si="198"/>
        <v>1775544600</v>
      </c>
      <c r="AG504" t="str">
        <f t="shared" si="199"/>
        <v>XAUUSD</v>
      </c>
      <c r="AH504" t="str">
        <f t="shared" si="200"/>
        <v>M5</v>
      </c>
      <c r="AI504" s="19">
        <f t="shared" si="194"/>
        <v>4653.72</v>
      </c>
      <c r="AJ504" s="19">
        <f t="shared" si="195"/>
        <v>4661.2077900000004</v>
      </c>
      <c r="AK504" s="19">
        <f t="shared" si="196"/>
        <v>4657.309655</v>
      </c>
      <c r="AL504" s="19">
        <f t="shared" si="201"/>
        <v>3.8981350000003658</v>
      </c>
      <c r="AM504" s="28" t="str">
        <f t="shared" si="197"/>
        <v>Bullish</v>
      </c>
      <c r="AN504" s="28" t="str">
        <f t="shared" si="202"/>
        <v>Bullish</v>
      </c>
      <c r="AO504">
        <f>IF(Z504&lt;&gt;"",Z504,"")</f>
        <v>4672.2324733333335</v>
      </c>
      <c r="AP504">
        <f>IF(AB504&lt;&gt;"",AB504,"")</f>
        <v>4641.7734866666669</v>
      </c>
      <c r="AQ504">
        <f t="shared" si="206"/>
        <v>11</v>
      </c>
      <c r="AR504" s="16">
        <f>IF(SLOPE($AO$482:$AO$493,$AQ$482:$AQ$493)&gt;0,MIN(3,ABS(SLOPE($AO$482:$AO$493,$AQ$482:$AQ$493))),IF(SLOPE($AO$482:$AO$493,$AQ$482:$AQ$493)&lt;-0.5,-0.5,0))</f>
        <v>0.4417533333332701</v>
      </c>
      <c r="AS504" s="16">
        <f>IF(SLOPE($AP$482:$AP$493,$AQ$482:$AQ$493)&lt;0,MAX(-3,-ABS(SLOPE($AP$482:$AP$493,$AQ$482:$AQ$493))),IF(SLOPE($AP$482:$AP$493,$AQ$482:$AQ$493)&gt;0.5,0.5,0))</f>
        <v>0</v>
      </c>
      <c r="AT504" s="22">
        <f>($AO$494+(AR504*(AQ504-1)))</f>
        <v>4671.837623333332</v>
      </c>
      <c r="AU504" s="22">
        <f>($AP$494+(AS504*(AQ504-1)))</f>
        <v>4638.2373699999998</v>
      </c>
      <c r="AV504" s="18">
        <f>IF(AR504&gt;0,AT504+AR504,AT504)</f>
        <v>4672.2793766666655</v>
      </c>
      <c r="AW504" s="18">
        <f>IF(AS504&lt;0,AU504+AS504,AU504)</f>
        <v>4638.2373699999998</v>
      </c>
      <c r="AY504">
        <f t="shared" si="207"/>
        <v>4.6903333332011243E-2</v>
      </c>
      <c r="AZ504">
        <f t="shared" si="208"/>
        <v>-3.5361166666671124</v>
      </c>
      <c r="BB504" s="19">
        <f t="shared" si="203"/>
        <v>1775544600</v>
      </c>
      <c r="BC504" s="19" t="str">
        <f t="shared" si="204"/>
        <v>XAUUSD</v>
      </c>
      <c r="BD504" s="19" t="str">
        <f t="shared" si="205"/>
        <v>M5</v>
      </c>
      <c r="BE504">
        <f>V504</f>
        <v>4661.2077900000004</v>
      </c>
      <c r="BF504">
        <f>W504</f>
        <v>4657.309655</v>
      </c>
      <c r="BG504">
        <f>X504</f>
        <v>4651.9858199999999</v>
      </c>
      <c r="BH504">
        <f>Y504</f>
        <v>4650.3277900000003</v>
      </c>
      <c r="BI504">
        <f t="shared" si="209"/>
        <v>4672.2793766666655</v>
      </c>
      <c r="BJ504">
        <f t="shared" si="210"/>
        <v>4638.2373699999998</v>
      </c>
    </row>
    <row r="505" spans="1:62" x14ac:dyDescent="0.55000000000000004">
      <c r="A505">
        <f>ALGLIB_SSA_XAUUSD!J505</f>
        <v>1775544900</v>
      </c>
      <c r="B505" t="str">
        <f>_xlfn.XLOOKUP($A505,ALGLIB_SSA_XAUUSD!$A$2:$A$1001,ALGLIB_SSA_XAUUSD!$B$2:$B$1001,"",0)</f>
        <v/>
      </c>
      <c r="C505" t="str">
        <f>_xlfn.XLOOKUP($A505,ALGLIB_SSA_XAUUSD!$A$2:$A$1001,ALGLIB_SSA_XAUUSD!$C$2:$C$1001,"",0)</f>
        <v/>
      </c>
      <c r="D505" s="1">
        <f>D494+(D506-D494)*11/12</f>
        <v>4646.7208333333338</v>
      </c>
      <c r="E505" s="1">
        <f>E494+(E506-E494)*11/12</f>
        <v>4661.5645750000003</v>
      </c>
      <c r="F505" s="1">
        <f>F494+(F506-F494)*11/12</f>
        <v>4657.6390624999995</v>
      </c>
      <c r="G505" s="1">
        <f>G494+(G506-G494)*11/12</f>
        <v>4672.7137116666663</v>
      </c>
      <c r="H505" s="1">
        <f>H494+(H506-H494)*11/12</f>
        <v>4642.1270983333334</v>
      </c>
      <c r="I505" t="str">
        <f>_xlfn.XLOOKUP($A505,ALGLIB_SSA_XAUUSD!$J$2:$J$1001,ALGLIB_SSA_XAUUSD!$K$2:$K$1001,"",0)</f>
        <v>XAUUSD</v>
      </c>
      <c r="J505" t="str">
        <f>_xlfn.XLOOKUP($A505,ALGLIB_SSA_XAUUSD!$J$2:$J$1001,ALGLIB_SSA_XAUUSD!$L$2:$L$1001,"",0)</f>
        <v>M5</v>
      </c>
      <c r="K505">
        <f>_xlfn.XLOOKUP($A505,ALGLIB_SSA_XAUUSD!$J$2:$J$1001,ALGLIB_SSA_XAUUSD!$M$2:$M$1001,"",0)</f>
        <v>4653.55</v>
      </c>
      <c r="L505">
        <f>_xlfn.XLOOKUP($A505,ALGLIB_SSA_XAUUSD!$J$2:$J$1001,ALGLIB_SSA_XAUUSD!$N$2:$N$1001,"",0)</f>
        <v>4653.2307300000002</v>
      </c>
      <c r="M505">
        <f>_xlfn.XLOOKUP($A505,ALGLIB_SSA_XAUUSD!$J$2:$J$1001,ALGLIB_SSA_XAUUSD!$O$2:$O$1001,"",0)</f>
        <v>4651.7792600000002</v>
      </c>
      <c r="N505">
        <f>_xlfn.XLOOKUP($A505,ALGLIB_SSA_XAUUSD!$J$2:$J$1001,ALGLIB_SSA_XAUUSD!$P$2:$P$1001,"",0)</f>
        <v>4655.5997299999999</v>
      </c>
      <c r="O505">
        <f>_xlfn.XLOOKUP($A505,ALGLIB_SSA_XAUUSD!$J$2:$J$1001,ALGLIB_SSA_XAUUSD!$Q$2:$Q$1001,"",0)</f>
        <v>4650.2298300000002</v>
      </c>
      <c r="R505">
        <f t="shared" si="186"/>
        <v>1775544900</v>
      </c>
      <c r="S505" t="str">
        <f t="shared" si="187"/>
        <v>XAUUSD</v>
      </c>
      <c r="T505" t="str">
        <f t="shared" si="187"/>
        <v>M5</v>
      </c>
      <c r="U505">
        <f t="shared" si="187"/>
        <v>4653.55</v>
      </c>
      <c r="V505">
        <f t="shared" si="188"/>
        <v>4661.5645750000003</v>
      </c>
      <c r="W505">
        <f t="shared" si="188"/>
        <v>4657.6390624999995</v>
      </c>
      <c r="X505">
        <f t="shared" si="189"/>
        <v>4653.2307300000002</v>
      </c>
      <c r="Y505">
        <f t="shared" si="189"/>
        <v>4651.7792600000002</v>
      </c>
      <c r="Z505">
        <f t="shared" si="190"/>
        <v>4672.7137116666663</v>
      </c>
      <c r="AA505">
        <f t="shared" si="191"/>
        <v>4655.5997299999999</v>
      </c>
      <c r="AB505">
        <f t="shared" si="192"/>
        <v>4642.1270983333334</v>
      </c>
      <c r="AC505">
        <f t="shared" si="193"/>
        <v>4650.2298300000002</v>
      </c>
      <c r="AF505">
        <f t="shared" si="198"/>
        <v>1775544900</v>
      </c>
      <c r="AG505" t="str">
        <f t="shared" si="199"/>
        <v>XAUUSD</v>
      </c>
      <c r="AH505" t="str">
        <f t="shared" si="200"/>
        <v>M5</v>
      </c>
      <c r="AI505" s="19">
        <f t="shared" si="194"/>
        <v>4653.55</v>
      </c>
      <c r="AJ505" s="19">
        <f t="shared" si="195"/>
        <v>4661.5645750000003</v>
      </c>
      <c r="AK505" s="19">
        <f t="shared" si="196"/>
        <v>4657.6390624999995</v>
      </c>
      <c r="AL505" s="19">
        <f t="shared" si="201"/>
        <v>3.9255125000008775</v>
      </c>
      <c r="AM505" s="28" t="str">
        <f t="shared" si="197"/>
        <v>Bullish</v>
      </c>
      <c r="AN505" s="28" t="str">
        <f t="shared" si="202"/>
        <v>Bullish</v>
      </c>
      <c r="AO505">
        <f>IF(Z505&lt;&gt;"",Z505,"")</f>
        <v>4672.7137116666663</v>
      </c>
      <c r="AP505">
        <f>IF(AB505&lt;&gt;"",AB505,"")</f>
        <v>4642.1270983333334</v>
      </c>
      <c r="AQ505">
        <f t="shared" si="206"/>
        <v>12</v>
      </c>
      <c r="AR505" s="16">
        <f>IF(SLOPE($AO$482:$AO$493,$AQ$482:$AQ$493)&gt;0,MIN(3,ABS(SLOPE($AO$482:$AO$493,$AQ$482:$AQ$493))),IF(SLOPE($AO$482:$AO$493,$AQ$482:$AQ$493)&lt;-0.5,-0.5,0))</f>
        <v>0.4417533333332701</v>
      </c>
      <c r="AS505" s="16">
        <f>IF(SLOPE($AP$482:$AP$493,$AQ$482:$AQ$493)&lt;0,MAX(-3,-ABS(SLOPE($AP$482:$AP$493,$AQ$482:$AQ$493))),IF(SLOPE($AP$482:$AP$493,$AQ$482:$AQ$493)&gt;0.5,0.5,0))</f>
        <v>0</v>
      </c>
      <c r="AT505" s="22">
        <f>($AO$494+(AR505*(AQ505-1)))</f>
        <v>4672.2793766666655</v>
      </c>
      <c r="AU505" s="22">
        <f>($AP$494+(AS505*(AQ505-1)))</f>
        <v>4638.2373699999998</v>
      </c>
      <c r="AV505" s="18">
        <f>IF(AR505&gt;0,AT505+AR505,AT505)</f>
        <v>4672.721129999999</v>
      </c>
      <c r="AW505" s="18">
        <f>IF(AS505&lt;0,AU505+AS505,AU505)</f>
        <v>4638.2373699999998</v>
      </c>
      <c r="AY505">
        <f t="shared" si="207"/>
        <v>7.4183333326800494E-3</v>
      </c>
      <c r="AZ505">
        <f t="shared" si="208"/>
        <v>-3.8897283333335508</v>
      </c>
      <c r="BB505" s="19">
        <f t="shared" si="203"/>
        <v>1775544900</v>
      </c>
      <c r="BC505" s="19" t="str">
        <f t="shared" si="204"/>
        <v>XAUUSD</v>
      </c>
      <c r="BD505" s="19" t="str">
        <f t="shared" si="205"/>
        <v>M5</v>
      </c>
      <c r="BE505">
        <f>V505</f>
        <v>4661.5645750000003</v>
      </c>
      <c r="BF505">
        <f>W505</f>
        <v>4657.6390624999995</v>
      </c>
      <c r="BG505">
        <f>X505</f>
        <v>4653.2307300000002</v>
      </c>
      <c r="BH505">
        <f>Y505</f>
        <v>4651.7792600000002</v>
      </c>
      <c r="BI505">
        <f t="shared" si="209"/>
        <v>4672.721129999999</v>
      </c>
      <c r="BJ505">
        <f t="shared" si="210"/>
        <v>4638.2373699999998</v>
      </c>
    </row>
    <row r="506" spans="1:62" x14ac:dyDescent="0.55000000000000004">
      <c r="A506">
        <f>ALGLIB_SSA_XAUUSD!J506</f>
        <v>1775545200</v>
      </c>
      <c r="B506" t="str">
        <f>_xlfn.XLOOKUP($A506,ALGLIB_SSA_XAUUSD!$A$2:$A$1001,ALGLIB_SSA_XAUUSD!$B$2:$B$1001,"",0)</f>
        <v>XAUUSD</v>
      </c>
      <c r="C506" t="str">
        <f>_xlfn.XLOOKUP($A506,ALGLIB_SSA_XAUUSD!$A$2:$A$1001,ALGLIB_SSA_XAUUSD!$C$2:$C$1001,"",0)</f>
        <v>H1</v>
      </c>
      <c r="D506" s="2">
        <f>_xlfn.XLOOKUP($A506,ALGLIB_SSA_XAUUSD!$A$2:$A$1001,ALGLIB_SSA_XAUUSD!$D$2:$D$1001,"",0)</f>
        <v>4646.1000000000004</v>
      </c>
      <c r="E506" s="2">
        <f>_xlfn.XLOOKUP($A506,ALGLIB_SSA_XAUUSD!$A$2:$A$1001,ALGLIB_SSA_XAUUSD!$E$2:$E$1001,"",0)</f>
        <v>4661.9213600000003</v>
      </c>
      <c r="F506" s="2">
        <f>_xlfn.XLOOKUP($A506,ALGLIB_SSA_XAUUSD!$A$2:$A$1001,ALGLIB_SSA_XAUUSD!$F$2:$F$1001,"",0)</f>
        <v>4657.9684699999998</v>
      </c>
      <c r="G506" s="2">
        <f>_xlfn.XLOOKUP($A506,ALGLIB_SSA_XAUUSD!$A$2:$A$1001,ALGLIB_SSA_XAUUSD!$G$2:$G$1001,"",0)</f>
        <v>4673.1949500000001</v>
      </c>
      <c r="H506" s="2">
        <f>_xlfn.XLOOKUP($A506,ALGLIB_SSA_XAUUSD!$A$2:$A$1001,ALGLIB_SSA_XAUUSD!$H$2:$H$1001,"",0)</f>
        <v>4642.4807099999998</v>
      </c>
      <c r="I506" t="str">
        <f>_xlfn.XLOOKUP($A506,ALGLIB_SSA_XAUUSD!$J$2:$J$1001,ALGLIB_SSA_XAUUSD!$K$2:$K$1001,"",0)</f>
        <v>XAUUSD</v>
      </c>
      <c r="J506" t="str">
        <f>_xlfn.XLOOKUP($A506,ALGLIB_SSA_XAUUSD!$J$2:$J$1001,ALGLIB_SSA_XAUUSD!$L$2:$L$1001,"",0)</f>
        <v>M5</v>
      </c>
      <c r="K506">
        <f>_xlfn.XLOOKUP($A506,ALGLIB_SSA_XAUUSD!$J$2:$J$1001,ALGLIB_SSA_XAUUSD!$M$2:$M$1001,"",0)</f>
        <v>4652.0600000000004</v>
      </c>
      <c r="L506">
        <f>_xlfn.XLOOKUP($A506,ALGLIB_SSA_XAUUSD!$J$2:$J$1001,ALGLIB_SSA_XAUUSD!$N$2:$N$1001,"",0)</f>
        <v>4653.7868500000004</v>
      </c>
      <c r="M506">
        <f>_xlfn.XLOOKUP($A506,ALGLIB_SSA_XAUUSD!$J$2:$J$1001,ALGLIB_SSA_XAUUSD!$O$2:$O$1001,"",0)</f>
        <v>4652.78305</v>
      </c>
      <c r="N506">
        <f>_xlfn.XLOOKUP($A506,ALGLIB_SSA_XAUUSD!$J$2:$J$1001,ALGLIB_SSA_XAUUSD!$P$2:$P$1001,"",0)</f>
        <v>4656.6736899999996</v>
      </c>
      <c r="O506">
        <f>_xlfn.XLOOKUP($A506,ALGLIB_SSA_XAUUSD!$J$2:$J$1001,ALGLIB_SSA_XAUUSD!$Q$2:$Q$1001,"",0)</f>
        <v>4650.8216700000003</v>
      </c>
      <c r="R506">
        <f t="shared" si="186"/>
        <v>1775545200</v>
      </c>
      <c r="S506" t="str">
        <f t="shared" si="187"/>
        <v>XAUUSD</v>
      </c>
      <c r="T506" t="str">
        <f t="shared" si="187"/>
        <v>M5</v>
      </c>
      <c r="U506">
        <f t="shared" si="187"/>
        <v>4652.0600000000004</v>
      </c>
      <c r="V506">
        <f t="shared" si="188"/>
        <v>4661.9213600000003</v>
      </c>
      <c r="W506">
        <f t="shared" si="188"/>
        <v>4657.9684699999998</v>
      </c>
      <c r="X506">
        <f t="shared" si="189"/>
        <v>4653.7868500000004</v>
      </c>
      <c r="Y506">
        <f t="shared" si="189"/>
        <v>4652.78305</v>
      </c>
      <c r="Z506">
        <f t="shared" si="190"/>
        <v>4673.1949500000001</v>
      </c>
      <c r="AA506">
        <f t="shared" si="191"/>
        <v>4656.6736899999996</v>
      </c>
      <c r="AB506">
        <f t="shared" si="192"/>
        <v>4642.4807099999998</v>
      </c>
      <c r="AC506">
        <f t="shared" si="193"/>
        <v>4650.8216700000003</v>
      </c>
      <c r="AF506">
        <f t="shared" si="198"/>
        <v>1775545200</v>
      </c>
      <c r="AG506" t="str">
        <f t="shared" si="199"/>
        <v>XAUUSD</v>
      </c>
      <c r="AH506" t="str">
        <f t="shared" si="200"/>
        <v>M5</v>
      </c>
      <c r="AI506" s="19">
        <f t="shared" si="194"/>
        <v>4652.0600000000004</v>
      </c>
      <c r="AJ506" s="19">
        <f t="shared" si="195"/>
        <v>4661.9213600000003</v>
      </c>
      <c r="AK506" s="19">
        <f t="shared" si="196"/>
        <v>4657.9684699999998</v>
      </c>
      <c r="AL506" s="19">
        <f t="shared" si="201"/>
        <v>3.9528900000004796</v>
      </c>
      <c r="AM506" s="28" t="str">
        <f t="shared" si="197"/>
        <v>Bullish</v>
      </c>
      <c r="AN506" s="28" t="str">
        <f t="shared" si="202"/>
        <v>Bullish</v>
      </c>
      <c r="AO506">
        <f>IF(Z506&lt;&gt;"",Z506,"")</f>
        <v>4673.1949500000001</v>
      </c>
      <c r="AP506">
        <f>IF(AB506&lt;&gt;"",AB506,"")</f>
        <v>4642.4807099999998</v>
      </c>
      <c r="AQ506">
        <f t="shared" si="206"/>
        <v>1</v>
      </c>
      <c r="AR506" s="17">
        <f>IF(SLOPE($AO$494:$AO$505,$AQ$494:$AQ$505)&gt;0,MIN(3,ABS(SLOPE($AO$494:$AO$505,$AQ$494:$AQ$505))),IF(SLOPE($AO$494:$AO$505,$AQ$494:$AQ$505)&lt;-0.5,-0.5,0))</f>
        <v>0.48123833333335181</v>
      </c>
      <c r="AS506" s="17">
        <f>IF(SLOPE($AP$494:$AP$505,$AQ$494:$AQ$505)&lt;0,MAX(-3,-ABS(SLOPE($AP$494:$AP$505,$AQ$494:$AQ$505))),IF(SLOPE($AP$494:$AP$505,$AQ$494:$AQ$505)&gt;0.5,0.5,0))</f>
        <v>0</v>
      </c>
      <c r="AT506" s="10">
        <f>($AO$506+(AR506*(AQ506-1)))</f>
        <v>4673.1949500000001</v>
      </c>
      <c r="AU506" s="10">
        <f>($AP$506+(AS506*(AQ506-1)))</f>
        <v>4642.4807099999998</v>
      </c>
      <c r="AV506" s="18">
        <f>IF(AR506&gt;0,AT506+AR506,AT506)</f>
        <v>4673.6761883333338</v>
      </c>
      <c r="AW506" s="18">
        <f>IF(AS506&lt;0,AU506+AS506,AU506)</f>
        <v>4642.4807099999998</v>
      </c>
      <c r="AY506">
        <f t="shared" si="207"/>
        <v>0.48123833333374932</v>
      </c>
      <c r="AZ506">
        <f t="shared" si="208"/>
        <v>0</v>
      </c>
      <c r="BB506" s="19">
        <f t="shared" si="203"/>
        <v>1775545200</v>
      </c>
      <c r="BC506" s="19" t="str">
        <f t="shared" si="204"/>
        <v>XAUUSD</v>
      </c>
      <c r="BD506" s="19" t="str">
        <f t="shared" si="205"/>
        <v>M5</v>
      </c>
      <c r="BE506">
        <f>V506</f>
        <v>4661.9213600000003</v>
      </c>
      <c r="BF506">
        <f>W506</f>
        <v>4657.9684699999998</v>
      </c>
      <c r="BG506">
        <f>X506</f>
        <v>4653.7868500000004</v>
      </c>
      <c r="BH506">
        <f>Y506</f>
        <v>4652.78305</v>
      </c>
      <c r="BI506">
        <f t="shared" si="209"/>
        <v>4673.6761883333338</v>
      </c>
      <c r="BJ506">
        <f t="shared" si="210"/>
        <v>4642.4807099999998</v>
      </c>
    </row>
    <row r="507" spans="1:62" x14ac:dyDescent="0.55000000000000004">
      <c r="A507">
        <f>ALGLIB_SSA_XAUUSD!J507</f>
        <v>1775545500</v>
      </c>
      <c r="B507" t="str">
        <f>_xlfn.XLOOKUP($A507,ALGLIB_SSA_XAUUSD!$A$2:$A$1001,ALGLIB_SSA_XAUUSD!$B$2:$B$1001,"",0)</f>
        <v/>
      </c>
      <c r="C507" t="str">
        <f>_xlfn.XLOOKUP($A507,ALGLIB_SSA_XAUUSD!$A$2:$A$1001,ALGLIB_SSA_XAUUSD!$C$2:$C$1001,"",0)</f>
        <v/>
      </c>
      <c r="D507" s="1">
        <f>D506+(D518-D506)*1/12</f>
        <v>4649.1808333333338</v>
      </c>
      <c r="E507" s="1">
        <f>E506+(E518-E506)*1/12</f>
        <v>4662.1744875000004</v>
      </c>
      <c r="F507" s="1">
        <f>F506+(F518-F506)*1/12</f>
        <v>4658.2597374999996</v>
      </c>
      <c r="G507" s="1">
        <f>G506+(G518-G506)*1/12</f>
        <v>4673.6126350000004</v>
      </c>
      <c r="H507" s="1">
        <f>H506+(H518-H506)*1/12</f>
        <v>4642.7706083333333</v>
      </c>
      <c r="I507" t="str">
        <f>_xlfn.XLOOKUP($A507,ALGLIB_SSA_XAUUSD!$J$2:$J$1001,ALGLIB_SSA_XAUUSD!$K$2:$K$1001,"",0)</f>
        <v>XAUUSD</v>
      </c>
      <c r="J507" t="str">
        <f>_xlfn.XLOOKUP($A507,ALGLIB_SSA_XAUUSD!$J$2:$J$1001,ALGLIB_SSA_XAUUSD!$L$2:$L$1001,"",0)</f>
        <v>M5</v>
      </c>
      <c r="K507">
        <f>_xlfn.XLOOKUP($A507,ALGLIB_SSA_XAUUSD!$J$2:$J$1001,ALGLIB_SSA_XAUUSD!$M$2:$M$1001,"",0)</f>
        <v>4654.2</v>
      </c>
      <c r="L507">
        <f>_xlfn.XLOOKUP($A507,ALGLIB_SSA_XAUUSD!$J$2:$J$1001,ALGLIB_SSA_XAUUSD!$N$2:$N$1001,"",0)</f>
        <v>4653.5519000000004</v>
      </c>
      <c r="M507">
        <f>_xlfn.XLOOKUP($A507,ALGLIB_SSA_XAUUSD!$J$2:$J$1001,ALGLIB_SSA_XAUUSD!$O$2:$O$1001,"",0)</f>
        <v>4653.1674800000001</v>
      </c>
      <c r="N507">
        <f>_xlfn.XLOOKUP($A507,ALGLIB_SSA_XAUUSD!$J$2:$J$1001,ALGLIB_SSA_XAUUSD!$P$2:$P$1001,"",0)</f>
        <v>4657.0304299999998</v>
      </c>
      <c r="O507">
        <f>_xlfn.XLOOKUP($A507,ALGLIB_SSA_XAUUSD!$J$2:$J$1001,ALGLIB_SSA_XAUUSD!$Q$2:$Q$1001,"",0)</f>
        <v>4650.5318399999996</v>
      </c>
      <c r="R507">
        <f t="shared" si="186"/>
        <v>1775545500</v>
      </c>
      <c r="S507" t="str">
        <f t="shared" si="187"/>
        <v>XAUUSD</v>
      </c>
      <c r="T507" t="str">
        <f t="shared" si="187"/>
        <v>M5</v>
      </c>
      <c r="U507">
        <f t="shared" si="187"/>
        <v>4654.2</v>
      </c>
      <c r="V507">
        <f t="shared" si="188"/>
        <v>4662.1744875000004</v>
      </c>
      <c r="W507">
        <f t="shared" si="188"/>
        <v>4658.2597374999996</v>
      </c>
      <c r="X507">
        <f t="shared" si="189"/>
        <v>4653.5519000000004</v>
      </c>
      <c r="Y507">
        <f t="shared" si="189"/>
        <v>4653.1674800000001</v>
      </c>
      <c r="Z507">
        <f t="shared" si="190"/>
        <v>4673.6126350000004</v>
      </c>
      <c r="AA507">
        <f t="shared" si="191"/>
        <v>4657.0304299999998</v>
      </c>
      <c r="AB507">
        <f t="shared" si="192"/>
        <v>4642.7706083333333</v>
      </c>
      <c r="AC507">
        <f t="shared" si="193"/>
        <v>4650.5318399999996</v>
      </c>
      <c r="AF507">
        <f t="shared" si="198"/>
        <v>1775545500</v>
      </c>
      <c r="AG507" t="str">
        <f t="shared" si="199"/>
        <v>XAUUSD</v>
      </c>
      <c r="AH507" t="str">
        <f t="shared" si="200"/>
        <v>M5</v>
      </c>
      <c r="AI507" s="19">
        <f t="shared" si="194"/>
        <v>4654.2</v>
      </c>
      <c r="AJ507" s="19">
        <f t="shared" si="195"/>
        <v>4662.1744875000004</v>
      </c>
      <c r="AK507" s="19">
        <f t="shared" si="196"/>
        <v>4658.2597374999996</v>
      </c>
      <c r="AL507" s="19">
        <f t="shared" si="201"/>
        <v>3.9147500000008222</v>
      </c>
      <c r="AM507" s="28" t="str">
        <f t="shared" si="197"/>
        <v>Bullish</v>
      </c>
      <c r="AN507" s="28" t="str">
        <f t="shared" si="202"/>
        <v>Bullish</v>
      </c>
      <c r="AO507">
        <f>IF(Z507&lt;&gt;"",Z507,"")</f>
        <v>4673.6126350000004</v>
      </c>
      <c r="AP507">
        <f>IF(AB507&lt;&gt;"",AB507,"")</f>
        <v>4642.7706083333333</v>
      </c>
      <c r="AQ507">
        <f t="shared" si="206"/>
        <v>2</v>
      </c>
      <c r="AR507" s="16">
        <f>IF(SLOPE($AO$494:$AO$505,$AQ$494:$AQ$505)&gt;0,MIN(3,ABS(SLOPE($AO$494:$AO$505,$AQ$494:$AQ$505))),IF(SLOPE($AO$494:$AO$505,$AQ$494:$AQ$505)&lt;-0.5,-0.5,0))</f>
        <v>0.48123833333335181</v>
      </c>
      <c r="AS507" s="16">
        <f>IF(SLOPE($AP$494:$AP$505,$AQ$494:$AQ$505)&lt;0,MAX(-3,-ABS(SLOPE($AP$494:$AP$505,$AQ$494:$AQ$505))),IF(SLOPE($AP$494:$AP$505,$AQ$494:$AQ$505)&gt;0.5,0.5,0))</f>
        <v>0</v>
      </c>
      <c r="AT507" s="22">
        <f>($AO$506+(AR507*(AQ507-1)))</f>
        <v>4673.6761883333338</v>
      </c>
      <c r="AU507" s="22">
        <f>($AP$506+(AS507*(AQ507-1)))</f>
        <v>4642.4807099999998</v>
      </c>
      <c r="AV507" s="18">
        <f>IF(AR507&gt;0,AT507+AR507,AT507)</f>
        <v>4674.1574266666676</v>
      </c>
      <c r="AW507" s="18">
        <f>IF(AS507&lt;0,AU507+AS507,AU507)</f>
        <v>4642.4807099999998</v>
      </c>
      <c r="AY507">
        <f t="shared" si="207"/>
        <v>0.54479166666715173</v>
      </c>
      <c r="AZ507">
        <f t="shared" si="208"/>
        <v>-0.28989833333343995</v>
      </c>
      <c r="BB507" s="19">
        <f t="shared" si="203"/>
        <v>1775545500</v>
      </c>
      <c r="BC507" s="19" t="str">
        <f t="shared" si="204"/>
        <v>XAUUSD</v>
      </c>
      <c r="BD507" s="19" t="str">
        <f t="shared" si="205"/>
        <v>M5</v>
      </c>
      <c r="BE507">
        <f>V507</f>
        <v>4662.1744875000004</v>
      </c>
      <c r="BF507">
        <f>W507</f>
        <v>4658.2597374999996</v>
      </c>
      <c r="BG507">
        <f>X507</f>
        <v>4653.5519000000004</v>
      </c>
      <c r="BH507">
        <f>Y507</f>
        <v>4653.1674800000001</v>
      </c>
      <c r="BI507">
        <f t="shared" si="209"/>
        <v>4674.1574266666676</v>
      </c>
      <c r="BJ507">
        <f t="shared" si="210"/>
        <v>4642.4807099999998</v>
      </c>
    </row>
    <row r="508" spans="1:62" x14ac:dyDescent="0.55000000000000004">
      <c r="A508">
        <f>ALGLIB_SSA_XAUUSD!J508</f>
        <v>1775545800</v>
      </c>
      <c r="B508" t="str">
        <f>_xlfn.XLOOKUP($A508,ALGLIB_SSA_XAUUSD!$A$2:$A$1001,ALGLIB_SSA_XAUUSD!$B$2:$B$1001,"",0)</f>
        <v/>
      </c>
      <c r="C508" t="str">
        <f>_xlfn.XLOOKUP($A508,ALGLIB_SSA_XAUUSD!$A$2:$A$1001,ALGLIB_SSA_XAUUSD!$C$2:$C$1001,"",0)</f>
        <v/>
      </c>
      <c r="D508" s="1">
        <f>D506+(D518-D506)*2/12</f>
        <v>4652.2616666666672</v>
      </c>
      <c r="E508" s="1">
        <f>E506+(E518-E506)*2/12</f>
        <v>4662.4276150000005</v>
      </c>
      <c r="F508" s="1">
        <f>F506+(F518-F506)*2/12</f>
        <v>4658.5510049999993</v>
      </c>
      <c r="G508" s="1">
        <f>G506+(G518-G506)*2/12</f>
        <v>4674.0303199999998</v>
      </c>
      <c r="H508" s="1">
        <f>H506+(H518-H506)*2/12</f>
        <v>4643.0605066666667</v>
      </c>
      <c r="I508" t="str">
        <f>_xlfn.XLOOKUP($A508,ALGLIB_SSA_XAUUSD!$J$2:$J$1001,ALGLIB_SSA_XAUUSD!$K$2:$K$1001,"",0)</f>
        <v>XAUUSD</v>
      </c>
      <c r="J508" t="str">
        <f>_xlfn.XLOOKUP($A508,ALGLIB_SSA_XAUUSD!$J$2:$J$1001,ALGLIB_SSA_XAUUSD!$L$2:$L$1001,"",0)</f>
        <v>M5</v>
      </c>
      <c r="K508">
        <f>_xlfn.XLOOKUP($A508,ALGLIB_SSA_XAUUSD!$J$2:$J$1001,ALGLIB_SSA_XAUUSD!$M$2:$M$1001,"",0)</f>
        <v>4651.5600000000004</v>
      </c>
      <c r="L508">
        <f>_xlfn.XLOOKUP($A508,ALGLIB_SSA_XAUUSD!$J$2:$J$1001,ALGLIB_SSA_XAUUSD!$N$2:$N$1001,"",0)</f>
        <v>4652.4474700000001</v>
      </c>
      <c r="M508">
        <f>_xlfn.XLOOKUP($A508,ALGLIB_SSA_XAUUSD!$J$2:$J$1001,ALGLIB_SSA_XAUUSD!$O$2:$O$1001,"",0)</f>
        <v>4652.8074699999997</v>
      </c>
      <c r="N508">
        <f>_xlfn.XLOOKUP($A508,ALGLIB_SSA_XAUUSD!$J$2:$J$1001,ALGLIB_SSA_XAUUSD!$P$2:$P$1001,"",0)</f>
        <v>4656.4923900000003</v>
      </c>
      <c r="O508">
        <f>_xlfn.XLOOKUP($A508,ALGLIB_SSA_XAUUSD!$J$2:$J$1001,ALGLIB_SSA_XAUUSD!$Q$2:$Q$1001,"",0)</f>
        <v>4649.4132799999998</v>
      </c>
      <c r="R508">
        <f t="shared" si="186"/>
        <v>1775545800</v>
      </c>
      <c r="S508" t="str">
        <f t="shared" si="187"/>
        <v>XAUUSD</v>
      </c>
      <c r="T508" t="str">
        <f t="shared" si="187"/>
        <v>M5</v>
      </c>
      <c r="U508">
        <f t="shared" si="187"/>
        <v>4651.5600000000004</v>
      </c>
      <c r="V508">
        <f t="shared" si="188"/>
        <v>4662.4276150000005</v>
      </c>
      <c r="W508">
        <f t="shared" si="188"/>
        <v>4658.5510049999993</v>
      </c>
      <c r="X508">
        <f t="shared" si="189"/>
        <v>4652.4474700000001</v>
      </c>
      <c r="Y508">
        <f t="shared" si="189"/>
        <v>4652.8074699999997</v>
      </c>
      <c r="Z508">
        <f t="shared" si="190"/>
        <v>4674.0303199999998</v>
      </c>
      <c r="AA508">
        <f t="shared" si="191"/>
        <v>4656.4923900000003</v>
      </c>
      <c r="AB508">
        <f t="shared" si="192"/>
        <v>4643.0605066666667</v>
      </c>
      <c r="AC508">
        <f t="shared" si="193"/>
        <v>4649.4132799999998</v>
      </c>
      <c r="AF508">
        <f t="shared" si="198"/>
        <v>1775545800</v>
      </c>
      <c r="AG508" t="str">
        <f t="shared" si="199"/>
        <v>XAUUSD</v>
      </c>
      <c r="AH508" t="str">
        <f t="shared" si="200"/>
        <v>M5</v>
      </c>
      <c r="AI508" s="19">
        <f t="shared" si="194"/>
        <v>4651.5600000000004</v>
      </c>
      <c r="AJ508" s="19">
        <f t="shared" si="195"/>
        <v>4662.4276150000005</v>
      </c>
      <c r="AK508" s="19">
        <f t="shared" si="196"/>
        <v>4658.5510049999993</v>
      </c>
      <c r="AL508" s="19">
        <f t="shared" si="201"/>
        <v>3.8766100000011647</v>
      </c>
      <c r="AM508" s="28" t="str">
        <f t="shared" si="197"/>
        <v>Bullish</v>
      </c>
      <c r="AN508" s="28" t="str">
        <f t="shared" si="202"/>
        <v>Bullish</v>
      </c>
      <c r="AO508">
        <f>IF(Z508&lt;&gt;"",Z508,"")</f>
        <v>4674.0303199999998</v>
      </c>
      <c r="AP508">
        <f>IF(AB508&lt;&gt;"",AB508,"")</f>
        <v>4643.0605066666667</v>
      </c>
      <c r="AQ508">
        <f t="shared" si="206"/>
        <v>3</v>
      </c>
      <c r="AR508" s="16">
        <f>IF(SLOPE($AO$494:$AO$505,$AQ$494:$AQ$505)&gt;0,MIN(3,ABS(SLOPE($AO$494:$AO$505,$AQ$494:$AQ$505))),IF(SLOPE($AO$494:$AO$505,$AQ$494:$AQ$505)&lt;-0.5,-0.5,0))</f>
        <v>0.48123833333335181</v>
      </c>
      <c r="AS508" s="16">
        <f>IF(SLOPE($AP$494:$AP$505,$AQ$494:$AQ$505)&lt;0,MAX(-3,-ABS(SLOPE($AP$494:$AP$505,$AQ$494:$AQ$505))),IF(SLOPE($AP$494:$AP$505,$AQ$494:$AQ$505)&gt;0.5,0.5,0))</f>
        <v>0</v>
      </c>
      <c r="AT508" s="22">
        <f>($AO$506+(AR508*(AQ508-1)))</f>
        <v>4674.1574266666667</v>
      </c>
      <c r="AU508" s="22">
        <f>($AP$506+(AS508*(AQ508-1)))</f>
        <v>4642.4807099999998</v>
      </c>
      <c r="AV508" s="18">
        <f>IF(AR508&gt;0,AT508+AR508,AT508)</f>
        <v>4674.6386650000004</v>
      </c>
      <c r="AW508" s="18">
        <f>IF(AS508&lt;0,AU508+AS508,AU508)</f>
        <v>4642.4807099999998</v>
      </c>
      <c r="AY508">
        <f t="shared" si="207"/>
        <v>0.60834500000055414</v>
      </c>
      <c r="AZ508">
        <f t="shared" si="208"/>
        <v>-0.5797966666668799</v>
      </c>
      <c r="BB508" s="19">
        <f t="shared" si="203"/>
        <v>1775545800</v>
      </c>
      <c r="BC508" s="19" t="str">
        <f t="shared" si="204"/>
        <v>XAUUSD</v>
      </c>
      <c r="BD508" s="19" t="str">
        <f t="shared" si="205"/>
        <v>M5</v>
      </c>
      <c r="BE508">
        <f>V508</f>
        <v>4662.4276150000005</v>
      </c>
      <c r="BF508">
        <f>W508</f>
        <v>4658.5510049999993</v>
      </c>
      <c r="BG508">
        <f>X508</f>
        <v>4652.4474700000001</v>
      </c>
      <c r="BH508">
        <f>Y508</f>
        <v>4652.8074699999997</v>
      </c>
      <c r="BI508">
        <f t="shared" si="209"/>
        <v>4674.6386650000004</v>
      </c>
      <c r="BJ508">
        <f t="shared" si="210"/>
        <v>4642.4807099999998</v>
      </c>
    </row>
    <row r="509" spans="1:62" x14ac:dyDescent="0.55000000000000004">
      <c r="A509">
        <f>ALGLIB_SSA_XAUUSD!J509</f>
        <v>1775546100</v>
      </c>
      <c r="B509" t="str">
        <f>_xlfn.XLOOKUP($A509,ALGLIB_SSA_XAUUSD!$A$2:$A$1001,ALGLIB_SSA_XAUUSD!$B$2:$B$1001,"",0)</f>
        <v/>
      </c>
      <c r="C509" t="str">
        <f>_xlfn.XLOOKUP($A509,ALGLIB_SSA_XAUUSD!$A$2:$A$1001,ALGLIB_SSA_XAUUSD!$C$2:$C$1001,"",0)</f>
        <v/>
      </c>
      <c r="D509" s="1">
        <f>D506+(D518-D506)*3/12</f>
        <v>4655.3425000000007</v>
      </c>
      <c r="E509" s="1">
        <f>E506+(E518-E506)*3/12</f>
        <v>4662.6807425000006</v>
      </c>
      <c r="F509" s="1">
        <f>F506+(F518-F506)*3/12</f>
        <v>4658.8422725</v>
      </c>
      <c r="G509" s="1">
        <f>G506+(G518-G506)*3/12</f>
        <v>4674.4480050000002</v>
      </c>
      <c r="H509" s="1">
        <f>H506+(H518-H506)*3/12</f>
        <v>4643.3504050000001</v>
      </c>
      <c r="I509" t="str">
        <f>_xlfn.XLOOKUP($A509,ALGLIB_SSA_XAUUSD!$J$2:$J$1001,ALGLIB_SSA_XAUUSD!$K$2:$K$1001,"",0)</f>
        <v>XAUUSD</v>
      </c>
      <c r="J509" t="str">
        <f>_xlfn.XLOOKUP($A509,ALGLIB_SSA_XAUUSD!$J$2:$J$1001,ALGLIB_SSA_XAUUSD!$L$2:$L$1001,"",0)</f>
        <v>M5</v>
      </c>
      <c r="K509">
        <f>_xlfn.XLOOKUP($A509,ALGLIB_SSA_XAUUSD!$J$2:$J$1001,ALGLIB_SSA_XAUUSD!$M$2:$M$1001,"",0)</f>
        <v>4651.8100000000004</v>
      </c>
      <c r="L509">
        <f>_xlfn.XLOOKUP($A509,ALGLIB_SSA_XAUUSD!$J$2:$J$1001,ALGLIB_SSA_XAUUSD!$N$2:$N$1001,"",0)</f>
        <v>4650.6280800000004</v>
      </c>
      <c r="M509">
        <f>_xlfn.XLOOKUP($A509,ALGLIB_SSA_XAUUSD!$J$2:$J$1001,ALGLIB_SSA_XAUUSD!$O$2:$O$1001,"",0)</f>
        <v>4651.7177799999999</v>
      </c>
      <c r="N509">
        <f>_xlfn.XLOOKUP($A509,ALGLIB_SSA_XAUUSD!$J$2:$J$1001,ALGLIB_SSA_XAUUSD!$P$2:$P$1001,"",0)</f>
        <v>4654.9931699999997</v>
      </c>
      <c r="O509">
        <f>_xlfn.XLOOKUP($A509,ALGLIB_SSA_XAUUSD!$J$2:$J$1001,ALGLIB_SSA_XAUUSD!$Q$2:$Q$1001,"",0)</f>
        <v>4647.6204500000003</v>
      </c>
      <c r="R509">
        <f t="shared" si="186"/>
        <v>1775546100</v>
      </c>
      <c r="S509" t="str">
        <f t="shared" si="187"/>
        <v>XAUUSD</v>
      </c>
      <c r="T509" t="str">
        <f t="shared" si="187"/>
        <v>M5</v>
      </c>
      <c r="U509">
        <f t="shared" si="187"/>
        <v>4651.8100000000004</v>
      </c>
      <c r="V509">
        <f t="shared" si="188"/>
        <v>4662.6807425000006</v>
      </c>
      <c r="W509">
        <f t="shared" si="188"/>
        <v>4658.8422725</v>
      </c>
      <c r="X509">
        <f t="shared" si="189"/>
        <v>4650.6280800000004</v>
      </c>
      <c r="Y509">
        <f t="shared" si="189"/>
        <v>4651.7177799999999</v>
      </c>
      <c r="Z509">
        <f t="shared" si="190"/>
        <v>4674.4480050000002</v>
      </c>
      <c r="AA509">
        <f t="shared" si="191"/>
        <v>4654.9931699999997</v>
      </c>
      <c r="AB509">
        <f t="shared" si="192"/>
        <v>4643.3504050000001</v>
      </c>
      <c r="AC509">
        <f t="shared" si="193"/>
        <v>4647.6204500000003</v>
      </c>
      <c r="AF509">
        <f t="shared" si="198"/>
        <v>1775546100</v>
      </c>
      <c r="AG509" t="str">
        <f t="shared" si="199"/>
        <v>XAUUSD</v>
      </c>
      <c r="AH509" t="str">
        <f t="shared" si="200"/>
        <v>M5</v>
      </c>
      <c r="AI509" s="19">
        <f t="shared" si="194"/>
        <v>4651.8100000000004</v>
      </c>
      <c r="AJ509" s="19">
        <f t="shared" si="195"/>
        <v>4662.6807425000006</v>
      </c>
      <c r="AK509" s="19">
        <f t="shared" si="196"/>
        <v>4658.8422725</v>
      </c>
      <c r="AL509" s="19">
        <f t="shared" si="201"/>
        <v>3.8384700000005978</v>
      </c>
      <c r="AM509" s="28" t="str">
        <f t="shared" si="197"/>
        <v>Bullish</v>
      </c>
      <c r="AN509" s="28" t="str">
        <f t="shared" si="202"/>
        <v>Bullish</v>
      </c>
      <c r="AO509">
        <f>IF(Z509&lt;&gt;"",Z509,"")</f>
        <v>4674.4480050000002</v>
      </c>
      <c r="AP509">
        <f>IF(AB509&lt;&gt;"",AB509,"")</f>
        <v>4643.3504050000001</v>
      </c>
      <c r="AQ509">
        <f t="shared" si="206"/>
        <v>4</v>
      </c>
      <c r="AR509" s="16">
        <f>IF(SLOPE($AO$494:$AO$505,$AQ$494:$AQ$505)&gt;0,MIN(3,ABS(SLOPE($AO$494:$AO$505,$AQ$494:$AQ$505))),IF(SLOPE($AO$494:$AO$505,$AQ$494:$AQ$505)&lt;-0.5,-0.5,0))</f>
        <v>0.48123833333335181</v>
      </c>
      <c r="AS509" s="16">
        <f>IF(SLOPE($AP$494:$AP$505,$AQ$494:$AQ$505)&lt;0,MAX(-3,-ABS(SLOPE($AP$494:$AP$505,$AQ$494:$AQ$505))),IF(SLOPE($AP$494:$AP$505,$AQ$494:$AQ$505)&gt;0.5,0.5,0))</f>
        <v>0</v>
      </c>
      <c r="AT509" s="22">
        <f>($AO$506+(AR509*(AQ509-1)))</f>
        <v>4674.6386650000004</v>
      </c>
      <c r="AU509" s="22">
        <f>($AP$506+(AS509*(AQ509-1)))</f>
        <v>4642.4807099999998</v>
      </c>
      <c r="AV509" s="18">
        <f>IF(AR509&gt;0,AT509+AR509,AT509)</f>
        <v>4675.1199033333342</v>
      </c>
      <c r="AW509" s="18">
        <f>IF(AS509&lt;0,AU509+AS509,AU509)</f>
        <v>4642.4807099999998</v>
      </c>
      <c r="AY509">
        <f t="shared" si="207"/>
        <v>0.67189833333395654</v>
      </c>
      <c r="AZ509">
        <f t="shared" si="208"/>
        <v>-0.86969500000031985</v>
      </c>
      <c r="BB509" s="19">
        <f t="shared" si="203"/>
        <v>1775546100</v>
      </c>
      <c r="BC509" s="19" t="str">
        <f t="shared" si="204"/>
        <v>XAUUSD</v>
      </c>
      <c r="BD509" s="19" t="str">
        <f t="shared" si="205"/>
        <v>M5</v>
      </c>
      <c r="BE509">
        <f>V509</f>
        <v>4662.6807425000006</v>
      </c>
      <c r="BF509">
        <f>W509</f>
        <v>4658.8422725</v>
      </c>
      <c r="BG509">
        <f>X509</f>
        <v>4650.6280800000004</v>
      </c>
      <c r="BH509">
        <f>Y509</f>
        <v>4651.7177799999999</v>
      </c>
      <c r="BI509">
        <f t="shared" si="209"/>
        <v>4675.1199033333342</v>
      </c>
      <c r="BJ509">
        <f t="shared" si="210"/>
        <v>4642.4807099999998</v>
      </c>
    </row>
    <row r="510" spans="1:62" x14ac:dyDescent="0.55000000000000004">
      <c r="A510">
        <f>ALGLIB_SSA_XAUUSD!J510</f>
        <v>1775546400</v>
      </c>
      <c r="B510" t="str">
        <f>_xlfn.XLOOKUP($A510,ALGLIB_SSA_XAUUSD!$A$2:$A$1001,ALGLIB_SSA_XAUUSD!$B$2:$B$1001,"",0)</f>
        <v/>
      </c>
      <c r="C510" t="str">
        <f>_xlfn.XLOOKUP($A510,ALGLIB_SSA_XAUUSD!$A$2:$A$1001,ALGLIB_SSA_XAUUSD!$C$2:$C$1001,"",0)</f>
        <v/>
      </c>
      <c r="D510" s="1">
        <f>D506+(D518-D506)*4/12</f>
        <v>4658.4233333333332</v>
      </c>
      <c r="E510" s="1">
        <f>E506+(E518-E506)*4/12</f>
        <v>4662.9338699999998</v>
      </c>
      <c r="F510" s="1">
        <f>F506+(F518-F506)*4/12</f>
        <v>4659.1335399999998</v>
      </c>
      <c r="G510" s="1">
        <f>G506+(G518-G506)*4/12</f>
        <v>4674.8656899999996</v>
      </c>
      <c r="H510" s="1">
        <f>H506+(H518-H506)*4/12</f>
        <v>4643.6403033333336</v>
      </c>
      <c r="I510" t="str">
        <f>_xlfn.XLOOKUP($A510,ALGLIB_SSA_XAUUSD!$J$2:$J$1001,ALGLIB_SSA_XAUUSD!$K$2:$K$1001,"",0)</f>
        <v>XAUUSD</v>
      </c>
      <c r="J510" t="str">
        <f>_xlfn.XLOOKUP($A510,ALGLIB_SSA_XAUUSD!$J$2:$J$1001,ALGLIB_SSA_XAUUSD!$L$2:$L$1001,"",0)</f>
        <v>M5</v>
      </c>
      <c r="K510">
        <f>_xlfn.XLOOKUP($A510,ALGLIB_SSA_XAUUSD!$J$2:$J$1001,ALGLIB_SSA_XAUUSD!$M$2:$M$1001,"",0)</f>
        <v>4647.92</v>
      </c>
      <c r="L510">
        <f>_xlfn.XLOOKUP($A510,ALGLIB_SSA_XAUUSD!$J$2:$J$1001,ALGLIB_SSA_XAUUSD!$N$2:$N$1001,"",0)</f>
        <v>4648.2619100000002</v>
      </c>
      <c r="M510">
        <f>_xlfn.XLOOKUP($A510,ALGLIB_SSA_XAUUSD!$J$2:$J$1001,ALGLIB_SSA_XAUUSD!$O$2:$O$1001,"",0)</f>
        <v>4649.9898400000002</v>
      </c>
      <c r="N510">
        <f>_xlfn.XLOOKUP($A510,ALGLIB_SSA_XAUUSD!$J$2:$J$1001,ALGLIB_SSA_XAUUSD!$P$2:$P$1001,"",0)</f>
        <v>4652.7263300000004</v>
      </c>
      <c r="O510">
        <f>_xlfn.XLOOKUP($A510,ALGLIB_SSA_XAUUSD!$J$2:$J$1001,ALGLIB_SSA_XAUUSD!$Q$2:$Q$1001,"",0)</f>
        <v>4645.3857900000003</v>
      </c>
      <c r="R510">
        <f t="shared" si="186"/>
        <v>1775546400</v>
      </c>
      <c r="S510" t="str">
        <f t="shared" si="187"/>
        <v>XAUUSD</v>
      </c>
      <c r="T510" t="str">
        <f t="shared" si="187"/>
        <v>M5</v>
      </c>
      <c r="U510">
        <f t="shared" si="187"/>
        <v>4647.92</v>
      </c>
      <c r="V510">
        <f t="shared" si="188"/>
        <v>4662.9338699999998</v>
      </c>
      <c r="W510">
        <f t="shared" si="188"/>
        <v>4659.1335399999998</v>
      </c>
      <c r="X510">
        <f t="shared" si="189"/>
        <v>4648.2619100000002</v>
      </c>
      <c r="Y510">
        <f t="shared" si="189"/>
        <v>4649.9898400000002</v>
      </c>
      <c r="Z510">
        <f t="shared" si="190"/>
        <v>4674.8656899999996</v>
      </c>
      <c r="AA510">
        <f t="shared" si="191"/>
        <v>4652.7263300000004</v>
      </c>
      <c r="AB510">
        <f t="shared" si="192"/>
        <v>4643.6403033333336</v>
      </c>
      <c r="AC510">
        <f t="shared" si="193"/>
        <v>4645.3857900000003</v>
      </c>
      <c r="AF510">
        <f t="shared" si="198"/>
        <v>1775546400</v>
      </c>
      <c r="AG510" t="str">
        <f t="shared" si="199"/>
        <v>XAUUSD</v>
      </c>
      <c r="AH510" t="str">
        <f t="shared" si="200"/>
        <v>M5</v>
      </c>
      <c r="AI510" s="19">
        <f t="shared" si="194"/>
        <v>4647.92</v>
      </c>
      <c r="AJ510" s="19">
        <f t="shared" si="195"/>
        <v>4662.9338699999998</v>
      </c>
      <c r="AK510" s="19">
        <f t="shared" si="196"/>
        <v>4659.1335399999998</v>
      </c>
      <c r="AL510" s="19">
        <f t="shared" si="201"/>
        <v>3.8003300000000309</v>
      </c>
      <c r="AM510" s="28" t="str">
        <f t="shared" si="197"/>
        <v>Bullish</v>
      </c>
      <c r="AN510" s="28" t="str">
        <f t="shared" si="202"/>
        <v>Bullish</v>
      </c>
      <c r="AO510">
        <f>IF(Z510&lt;&gt;"",Z510,"")</f>
        <v>4674.8656899999996</v>
      </c>
      <c r="AP510">
        <f>IF(AB510&lt;&gt;"",AB510,"")</f>
        <v>4643.6403033333336</v>
      </c>
      <c r="AQ510">
        <f t="shared" si="206"/>
        <v>5</v>
      </c>
      <c r="AR510" s="16">
        <f>IF(SLOPE($AO$494:$AO$505,$AQ$494:$AQ$505)&gt;0,MIN(3,ABS(SLOPE($AO$494:$AO$505,$AQ$494:$AQ$505))),IF(SLOPE($AO$494:$AO$505,$AQ$494:$AQ$505)&lt;-0.5,-0.5,0))</f>
        <v>0.48123833333335181</v>
      </c>
      <c r="AS510" s="16">
        <f>IF(SLOPE($AP$494:$AP$505,$AQ$494:$AQ$505)&lt;0,MAX(-3,-ABS(SLOPE($AP$494:$AP$505,$AQ$494:$AQ$505))),IF(SLOPE($AP$494:$AP$505,$AQ$494:$AQ$505)&gt;0.5,0.5,0))</f>
        <v>0</v>
      </c>
      <c r="AT510" s="22">
        <f>($AO$506+(AR510*(AQ510-1)))</f>
        <v>4675.1199033333332</v>
      </c>
      <c r="AU510" s="22">
        <f>($AP$506+(AS510*(AQ510-1)))</f>
        <v>4642.4807099999998</v>
      </c>
      <c r="AV510" s="18">
        <f>IF(AR510&gt;0,AT510+AR510,AT510)</f>
        <v>4675.601141666667</v>
      </c>
      <c r="AW510" s="18">
        <f>IF(AS510&lt;0,AU510+AS510,AU510)</f>
        <v>4642.4807099999998</v>
      </c>
      <c r="AY510">
        <f t="shared" si="207"/>
        <v>0.73545166666735895</v>
      </c>
      <c r="AZ510">
        <f t="shared" si="208"/>
        <v>-1.1595933333337598</v>
      </c>
      <c r="BB510" s="19">
        <f t="shared" si="203"/>
        <v>1775546400</v>
      </c>
      <c r="BC510" s="19" t="str">
        <f t="shared" si="204"/>
        <v>XAUUSD</v>
      </c>
      <c r="BD510" s="19" t="str">
        <f t="shared" si="205"/>
        <v>M5</v>
      </c>
      <c r="BE510">
        <f>V510</f>
        <v>4662.9338699999998</v>
      </c>
      <c r="BF510">
        <f>W510</f>
        <v>4659.1335399999998</v>
      </c>
      <c r="BG510">
        <f>X510</f>
        <v>4648.2619100000002</v>
      </c>
      <c r="BH510">
        <f>Y510</f>
        <v>4649.9898400000002</v>
      </c>
      <c r="BI510">
        <f t="shared" si="209"/>
        <v>4675.601141666667</v>
      </c>
      <c r="BJ510">
        <f t="shared" si="210"/>
        <v>4642.4807099999998</v>
      </c>
    </row>
    <row r="511" spans="1:62" x14ac:dyDescent="0.55000000000000004">
      <c r="A511">
        <f>ALGLIB_SSA_XAUUSD!J511</f>
        <v>1775546700</v>
      </c>
      <c r="B511" t="str">
        <f>_xlfn.XLOOKUP($A511,ALGLIB_SSA_XAUUSD!$A$2:$A$1001,ALGLIB_SSA_XAUUSD!$B$2:$B$1001,"",0)</f>
        <v/>
      </c>
      <c r="C511" t="str">
        <f>_xlfn.XLOOKUP($A511,ALGLIB_SSA_XAUUSD!$A$2:$A$1001,ALGLIB_SSA_XAUUSD!$C$2:$C$1001,"",0)</f>
        <v/>
      </c>
      <c r="D511" s="1">
        <f>D506+(D518-D506)*5/12</f>
        <v>4661.5041666666666</v>
      </c>
      <c r="E511" s="1">
        <f>E506+(E518-E506)*5/12</f>
        <v>4663.1869975</v>
      </c>
      <c r="F511" s="1">
        <f>F506+(F518-F506)*5/12</f>
        <v>4659.4248074999996</v>
      </c>
      <c r="G511" s="1">
        <f>G506+(G518-G506)*5/12</f>
        <v>4675.283375</v>
      </c>
      <c r="H511" s="1">
        <f>H506+(H518-H506)*5/12</f>
        <v>4643.930201666667</v>
      </c>
      <c r="I511" t="str">
        <f>_xlfn.XLOOKUP($A511,ALGLIB_SSA_XAUUSD!$J$2:$J$1001,ALGLIB_SSA_XAUUSD!$K$2:$K$1001,"",0)</f>
        <v>XAUUSD</v>
      </c>
      <c r="J511" t="str">
        <f>_xlfn.XLOOKUP($A511,ALGLIB_SSA_XAUUSD!$J$2:$J$1001,ALGLIB_SSA_XAUUSD!$L$2:$L$1001,"",0)</f>
        <v>M5</v>
      </c>
      <c r="K511">
        <f>_xlfn.XLOOKUP($A511,ALGLIB_SSA_XAUUSD!$J$2:$J$1001,ALGLIB_SSA_XAUUSD!$M$2:$M$1001,"",0)</f>
        <v>4639.75</v>
      </c>
      <c r="L511">
        <f>_xlfn.XLOOKUP($A511,ALGLIB_SSA_XAUUSD!$J$2:$J$1001,ALGLIB_SSA_XAUUSD!$N$2:$N$1001,"",0)</f>
        <v>4645.69614</v>
      </c>
      <c r="M511">
        <f>_xlfn.XLOOKUP($A511,ALGLIB_SSA_XAUUSD!$J$2:$J$1001,ALGLIB_SSA_XAUUSD!$O$2:$O$1001,"",0)</f>
        <v>4647.8429900000001</v>
      </c>
      <c r="N511">
        <f>_xlfn.XLOOKUP($A511,ALGLIB_SSA_XAUUSD!$J$2:$J$1001,ALGLIB_SSA_XAUUSD!$P$2:$P$1001,"",0)</f>
        <v>4649.9297699999997</v>
      </c>
      <c r="O511">
        <f>_xlfn.XLOOKUP($A511,ALGLIB_SSA_XAUUSD!$J$2:$J$1001,ALGLIB_SSA_XAUUSD!$Q$2:$Q$1001,"",0)</f>
        <v>4643.0246500000003</v>
      </c>
      <c r="R511">
        <f t="shared" si="186"/>
        <v>1775546700</v>
      </c>
      <c r="S511" t="str">
        <f t="shared" si="187"/>
        <v>XAUUSD</v>
      </c>
      <c r="T511" t="str">
        <f t="shared" si="187"/>
        <v>M5</v>
      </c>
      <c r="U511">
        <f t="shared" si="187"/>
        <v>4639.75</v>
      </c>
      <c r="V511">
        <f t="shared" si="188"/>
        <v>4663.1869975</v>
      </c>
      <c r="W511">
        <f t="shared" si="188"/>
        <v>4659.4248074999996</v>
      </c>
      <c r="X511">
        <f t="shared" si="189"/>
        <v>4645.69614</v>
      </c>
      <c r="Y511">
        <f t="shared" si="189"/>
        <v>4647.8429900000001</v>
      </c>
      <c r="Z511">
        <f t="shared" si="190"/>
        <v>4675.283375</v>
      </c>
      <c r="AA511">
        <f t="shared" si="191"/>
        <v>4649.9297699999997</v>
      </c>
      <c r="AB511">
        <f t="shared" si="192"/>
        <v>4643.930201666667</v>
      </c>
      <c r="AC511">
        <f t="shared" si="193"/>
        <v>4643.0246500000003</v>
      </c>
      <c r="AF511">
        <f t="shared" si="198"/>
        <v>1775546700</v>
      </c>
      <c r="AG511" t="str">
        <f t="shared" si="199"/>
        <v>XAUUSD</v>
      </c>
      <c r="AH511" t="str">
        <f t="shared" si="200"/>
        <v>M5</v>
      </c>
      <c r="AI511" s="19">
        <f t="shared" si="194"/>
        <v>4639.75</v>
      </c>
      <c r="AJ511" s="19">
        <f t="shared" si="195"/>
        <v>4663.1869975</v>
      </c>
      <c r="AK511" s="19">
        <f t="shared" si="196"/>
        <v>4659.4248074999996</v>
      </c>
      <c r="AL511" s="19">
        <f t="shared" si="201"/>
        <v>3.7621900000003734</v>
      </c>
      <c r="AM511" s="28" t="str">
        <f t="shared" si="197"/>
        <v>Bullish</v>
      </c>
      <c r="AN511" s="28" t="str">
        <f t="shared" si="202"/>
        <v>Bullish</v>
      </c>
      <c r="AO511">
        <f>IF(Z511&lt;&gt;"",Z511,"")</f>
        <v>4675.283375</v>
      </c>
      <c r="AP511">
        <f>IF(AB511&lt;&gt;"",AB511,"")</f>
        <v>4643.930201666667</v>
      </c>
      <c r="AQ511">
        <f t="shared" si="206"/>
        <v>6</v>
      </c>
      <c r="AR511" s="16">
        <f>IF(SLOPE($AO$494:$AO$505,$AQ$494:$AQ$505)&gt;0,MIN(3,ABS(SLOPE($AO$494:$AO$505,$AQ$494:$AQ$505))),IF(SLOPE($AO$494:$AO$505,$AQ$494:$AQ$505)&lt;-0.5,-0.5,0))</f>
        <v>0.48123833333335181</v>
      </c>
      <c r="AS511" s="16">
        <f>IF(SLOPE($AP$494:$AP$505,$AQ$494:$AQ$505)&lt;0,MAX(-3,-ABS(SLOPE($AP$494:$AP$505,$AQ$494:$AQ$505))),IF(SLOPE($AP$494:$AP$505,$AQ$494:$AQ$505)&gt;0.5,0.5,0))</f>
        <v>0</v>
      </c>
      <c r="AT511" s="22">
        <f>($AO$506+(AR511*(AQ511-1)))</f>
        <v>4675.601141666667</v>
      </c>
      <c r="AU511" s="22">
        <f>($AP$506+(AS511*(AQ511-1)))</f>
        <v>4642.4807099999998</v>
      </c>
      <c r="AV511" s="18">
        <f>IF(AR511&gt;0,AT511+AR511,AT511)</f>
        <v>4676.0823800000007</v>
      </c>
      <c r="AW511" s="18">
        <f>IF(AS511&lt;0,AU511+AS511,AU511)</f>
        <v>4642.4807099999998</v>
      </c>
      <c r="AY511">
        <f t="shared" si="207"/>
        <v>0.79900500000076136</v>
      </c>
      <c r="AZ511">
        <f t="shared" si="208"/>
        <v>-1.4494916666671998</v>
      </c>
      <c r="BB511" s="19">
        <f t="shared" si="203"/>
        <v>1775546700</v>
      </c>
      <c r="BC511" s="19" t="str">
        <f t="shared" si="204"/>
        <v>XAUUSD</v>
      </c>
      <c r="BD511" s="19" t="str">
        <f t="shared" si="205"/>
        <v>M5</v>
      </c>
      <c r="BE511">
        <f>V511</f>
        <v>4663.1869975</v>
      </c>
      <c r="BF511">
        <f>W511</f>
        <v>4659.4248074999996</v>
      </c>
      <c r="BG511">
        <f>X511</f>
        <v>4645.69614</v>
      </c>
      <c r="BH511">
        <f>Y511</f>
        <v>4647.8429900000001</v>
      </c>
      <c r="BI511">
        <f t="shared" si="209"/>
        <v>4676.0823800000007</v>
      </c>
      <c r="BJ511">
        <f t="shared" si="210"/>
        <v>4642.4807099999998</v>
      </c>
    </row>
    <row r="512" spans="1:62" x14ac:dyDescent="0.55000000000000004">
      <c r="A512">
        <f>ALGLIB_SSA_XAUUSD!J512</f>
        <v>1775547000</v>
      </c>
      <c r="B512" t="str">
        <f>_xlfn.XLOOKUP($A512,ALGLIB_SSA_XAUUSD!$A$2:$A$1001,ALGLIB_SSA_XAUUSD!$B$2:$B$1001,"",0)</f>
        <v/>
      </c>
      <c r="C512" t="str">
        <f>_xlfn.XLOOKUP($A512,ALGLIB_SSA_XAUUSD!$A$2:$A$1001,ALGLIB_SSA_XAUUSD!$C$2:$C$1001,"",0)</f>
        <v/>
      </c>
      <c r="D512" s="1">
        <f>D506+(D518-D506)*6/12</f>
        <v>4664.585</v>
      </c>
      <c r="E512" s="1">
        <f>E506+(E518-E506)*6/12</f>
        <v>4663.4401250000001</v>
      </c>
      <c r="F512" s="1">
        <f>F506+(F518-F506)*6/12</f>
        <v>4659.7160750000003</v>
      </c>
      <c r="G512" s="1">
        <f>G506+(G518-G506)*6/12</f>
        <v>4675.7010599999994</v>
      </c>
      <c r="H512" s="1">
        <f>H506+(H518-H506)*6/12</f>
        <v>4644.2201000000005</v>
      </c>
      <c r="I512" t="str">
        <f>_xlfn.XLOOKUP($A512,ALGLIB_SSA_XAUUSD!$J$2:$J$1001,ALGLIB_SSA_XAUUSD!$K$2:$K$1001,"",0)</f>
        <v>XAUUSD</v>
      </c>
      <c r="J512" t="str">
        <f>_xlfn.XLOOKUP($A512,ALGLIB_SSA_XAUUSD!$J$2:$J$1001,ALGLIB_SSA_XAUUSD!$L$2:$L$1001,"",0)</f>
        <v>M5</v>
      </c>
      <c r="K512">
        <f>_xlfn.XLOOKUP($A512,ALGLIB_SSA_XAUUSD!$J$2:$J$1001,ALGLIB_SSA_XAUUSD!$M$2:$M$1001,"",0)</f>
        <v>4643.1899999999996</v>
      </c>
      <c r="L512">
        <f>_xlfn.XLOOKUP($A512,ALGLIB_SSA_XAUUSD!$J$2:$J$1001,ALGLIB_SSA_XAUUSD!$N$2:$N$1001,"",0)</f>
        <v>4643.4455900000003</v>
      </c>
      <c r="M512">
        <f>_xlfn.XLOOKUP($A512,ALGLIB_SSA_XAUUSD!$J$2:$J$1001,ALGLIB_SSA_XAUUSD!$O$2:$O$1001,"",0)</f>
        <v>4645.6442900000002</v>
      </c>
      <c r="N512">
        <f>_xlfn.XLOOKUP($A512,ALGLIB_SSA_XAUUSD!$J$2:$J$1001,ALGLIB_SSA_XAUUSD!$P$2:$P$1001,"",0)</f>
        <v>4647.0916699999998</v>
      </c>
      <c r="O512">
        <f>_xlfn.XLOOKUP($A512,ALGLIB_SSA_XAUUSD!$J$2:$J$1001,ALGLIB_SSA_XAUUSD!$Q$2:$Q$1001,"",0)</f>
        <v>4640.9342699999997</v>
      </c>
      <c r="R512">
        <f t="shared" si="186"/>
        <v>1775547000</v>
      </c>
      <c r="S512" t="str">
        <f t="shared" si="187"/>
        <v>XAUUSD</v>
      </c>
      <c r="T512" t="str">
        <f t="shared" si="187"/>
        <v>M5</v>
      </c>
      <c r="U512">
        <f t="shared" si="187"/>
        <v>4643.1899999999996</v>
      </c>
      <c r="V512">
        <f t="shared" si="188"/>
        <v>4663.4401250000001</v>
      </c>
      <c r="W512">
        <f t="shared" si="188"/>
        <v>4659.7160750000003</v>
      </c>
      <c r="X512">
        <f t="shared" si="189"/>
        <v>4643.4455900000003</v>
      </c>
      <c r="Y512">
        <f t="shared" si="189"/>
        <v>4645.6442900000002</v>
      </c>
      <c r="Z512">
        <f t="shared" si="190"/>
        <v>4675.7010599999994</v>
      </c>
      <c r="AA512">
        <f t="shared" si="191"/>
        <v>4647.0916699999998</v>
      </c>
      <c r="AB512">
        <f t="shared" si="192"/>
        <v>4644.2201000000005</v>
      </c>
      <c r="AC512">
        <f t="shared" si="193"/>
        <v>4640.9342699999997</v>
      </c>
      <c r="AF512">
        <f t="shared" si="198"/>
        <v>1775547000</v>
      </c>
      <c r="AG512" t="str">
        <f t="shared" si="199"/>
        <v>XAUUSD</v>
      </c>
      <c r="AH512" t="str">
        <f t="shared" si="200"/>
        <v>M5</v>
      </c>
      <c r="AI512" s="19">
        <f t="shared" si="194"/>
        <v>4643.1899999999996</v>
      </c>
      <c r="AJ512" s="19">
        <f t="shared" si="195"/>
        <v>4663.4401250000001</v>
      </c>
      <c r="AK512" s="19">
        <f t="shared" si="196"/>
        <v>4659.7160750000003</v>
      </c>
      <c r="AL512" s="19">
        <f t="shared" si="201"/>
        <v>3.7240499999998065</v>
      </c>
      <c r="AM512" s="28" t="str">
        <f t="shared" si="197"/>
        <v>Bullish</v>
      </c>
      <c r="AN512" s="28" t="str">
        <f t="shared" si="202"/>
        <v>Bullish</v>
      </c>
      <c r="AO512">
        <f>IF(Z512&lt;&gt;"",Z512,"")</f>
        <v>4675.7010599999994</v>
      </c>
      <c r="AP512">
        <f>IF(AB512&lt;&gt;"",AB512,"")</f>
        <v>4644.2201000000005</v>
      </c>
      <c r="AQ512">
        <f t="shared" si="206"/>
        <v>7</v>
      </c>
      <c r="AR512" s="16">
        <f>IF(SLOPE($AO$494:$AO$505,$AQ$494:$AQ$505)&gt;0,MIN(3,ABS(SLOPE($AO$494:$AO$505,$AQ$494:$AQ$505))),IF(SLOPE($AO$494:$AO$505,$AQ$494:$AQ$505)&lt;-0.5,-0.5,0))</f>
        <v>0.48123833333335181</v>
      </c>
      <c r="AS512" s="16">
        <f>IF(SLOPE($AP$494:$AP$505,$AQ$494:$AQ$505)&lt;0,MAX(-3,-ABS(SLOPE($AP$494:$AP$505,$AQ$494:$AQ$505))),IF(SLOPE($AP$494:$AP$505,$AQ$494:$AQ$505)&gt;0.5,0.5,0))</f>
        <v>0</v>
      </c>
      <c r="AT512" s="22">
        <f>($AO$506+(AR512*(AQ512-1)))</f>
        <v>4676.0823799999998</v>
      </c>
      <c r="AU512" s="22">
        <f>($AP$506+(AS512*(AQ512-1)))</f>
        <v>4642.4807099999998</v>
      </c>
      <c r="AV512" s="18">
        <f>IF(AR512&gt;0,AT512+AR512,AT512)</f>
        <v>4676.5636183333336</v>
      </c>
      <c r="AW512" s="18">
        <f>IF(AS512&lt;0,AU512+AS512,AU512)</f>
        <v>4642.4807099999998</v>
      </c>
      <c r="AY512">
        <f t="shared" si="207"/>
        <v>0.86255833333416376</v>
      </c>
      <c r="AZ512">
        <f t="shared" si="208"/>
        <v>-1.7393900000006397</v>
      </c>
      <c r="BB512" s="19">
        <f t="shared" si="203"/>
        <v>1775547000</v>
      </c>
      <c r="BC512" s="19" t="str">
        <f t="shared" si="204"/>
        <v>XAUUSD</v>
      </c>
      <c r="BD512" s="19" t="str">
        <f t="shared" si="205"/>
        <v>M5</v>
      </c>
      <c r="BE512">
        <f>V512</f>
        <v>4663.4401250000001</v>
      </c>
      <c r="BF512">
        <f>W512</f>
        <v>4659.7160750000003</v>
      </c>
      <c r="BG512">
        <f>X512</f>
        <v>4643.4455900000003</v>
      </c>
      <c r="BH512">
        <f>Y512</f>
        <v>4645.6442900000002</v>
      </c>
      <c r="BI512">
        <f t="shared" si="209"/>
        <v>4676.5636183333336</v>
      </c>
      <c r="BJ512">
        <f t="shared" si="210"/>
        <v>4642.4807099999998</v>
      </c>
    </row>
    <row r="513" spans="1:62" x14ac:dyDescent="0.55000000000000004">
      <c r="A513">
        <f>ALGLIB_SSA_XAUUSD!J513</f>
        <v>1775547300</v>
      </c>
      <c r="B513" t="str">
        <f>_xlfn.XLOOKUP($A513,ALGLIB_SSA_XAUUSD!$A$2:$A$1001,ALGLIB_SSA_XAUUSD!$B$2:$B$1001,"",0)</f>
        <v/>
      </c>
      <c r="C513" t="str">
        <f>_xlfn.XLOOKUP($A513,ALGLIB_SSA_XAUUSD!$A$2:$A$1001,ALGLIB_SSA_XAUUSD!$C$2:$C$1001,"",0)</f>
        <v/>
      </c>
      <c r="D513" s="1">
        <f>D506+(D518-D506)*7/12</f>
        <v>4667.6658333333335</v>
      </c>
      <c r="E513" s="1">
        <f>E506+(E518-E506)*7/12</f>
        <v>4663.6932525000002</v>
      </c>
      <c r="F513" s="1">
        <f>F506+(F518-F506)*7/12</f>
        <v>4660.0073425</v>
      </c>
      <c r="G513" s="1">
        <f>G506+(G518-G506)*7/12</f>
        <v>4676.1187449999998</v>
      </c>
      <c r="H513" s="1">
        <f>H506+(H518-H506)*7/12</f>
        <v>4644.509998333333</v>
      </c>
      <c r="I513" t="str">
        <f>_xlfn.XLOOKUP($A513,ALGLIB_SSA_XAUUSD!$J$2:$J$1001,ALGLIB_SSA_XAUUSD!$K$2:$K$1001,"",0)</f>
        <v>XAUUSD</v>
      </c>
      <c r="J513" t="str">
        <f>_xlfn.XLOOKUP($A513,ALGLIB_SSA_XAUUSD!$J$2:$J$1001,ALGLIB_SSA_XAUUSD!$L$2:$L$1001,"",0)</f>
        <v>M5</v>
      </c>
      <c r="K513">
        <f>_xlfn.XLOOKUP($A513,ALGLIB_SSA_XAUUSD!$J$2:$J$1001,ALGLIB_SSA_XAUUSD!$M$2:$M$1001,"",0)</f>
        <v>4646.3</v>
      </c>
      <c r="L513">
        <f>_xlfn.XLOOKUP($A513,ALGLIB_SSA_XAUUSD!$J$2:$J$1001,ALGLIB_SSA_XAUUSD!$N$2:$N$1001,"",0)</f>
        <v>4641.7407700000003</v>
      </c>
      <c r="M513">
        <f>_xlfn.XLOOKUP($A513,ALGLIB_SSA_XAUUSD!$J$2:$J$1001,ALGLIB_SSA_XAUUSD!$O$2:$O$1001,"",0)</f>
        <v>4643.6925300000003</v>
      </c>
      <c r="N513">
        <f>_xlfn.XLOOKUP($A513,ALGLIB_SSA_XAUUSD!$J$2:$J$1001,ALGLIB_SSA_XAUUSD!$P$2:$P$1001,"",0)</f>
        <v>4644.7985500000004</v>
      </c>
      <c r="O513">
        <f>_xlfn.XLOOKUP($A513,ALGLIB_SSA_XAUUSD!$J$2:$J$1001,ALGLIB_SSA_XAUUSD!$Q$2:$Q$1001,"",0)</f>
        <v>4639.3752599999998</v>
      </c>
      <c r="R513">
        <f t="shared" si="186"/>
        <v>1775547300</v>
      </c>
      <c r="S513" t="str">
        <f t="shared" si="187"/>
        <v>XAUUSD</v>
      </c>
      <c r="T513" t="str">
        <f t="shared" si="187"/>
        <v>M5</v>
      </c>
      <c r="U513">
        <f t="shared" si="187"/>
        <v>4646.3</v>
      </c>
      <c r="V513">
        <f t="shared" si="188"/>
        <v>4663.6932525000002</v>
      </c>
      <c r="W513">
        <f t="shared" si="188"/>
        <v>4660.0073425</v>
      </c>
      <c r="X513">
        <f t="shared" si="189"/>
        <v>4641.7407700000003</v>
      </c>
      <c r="Y513">
        <f t="shared" si="189"/>
        <v>4643.6925300000003</v>
      </c>
      <c r="Z513">
        <f t="shared" si="190"/>
        <v>4676.1187449999998</v>
      </c>
      <c r="AA513">
        <f t="shared" si="191"/>
        <v>4644.7985500000004</v>
      </c>
      <c r="AB513">
        <f t="shared" si="192"/>
        <v>4644.509998333333</v>
      </c>
      <c r="AC513">
        <f t="shared" si="193"/>
        <v>4639.3752599999998</v>
      </c>
      <c r="AF513">
        <f t="shared" si="198"/>
        <v>1775547300</v>
      </c>
      <c r="AG513" t="str">
        <f t="shared" si="199"/>
        <v>XAUUSD</v>
      </c>
      <c r="AH513" t="str">
        <f t="shared" si="200"/>
        <v>M5</v>
      </c>
      <c r="AI513" s="19">
        <f t="shared" si="194"/>
        <v>4646.3</v>
      </c>
      <c r="AJ513" s="19">
        <f t="shared" si="195"/>
        <v>4663.6932525000002</v>
      </c>
      <c r="AK513" s="19">
        <f t="shared" si="196"/>
        <v>4660.0073425</v>
      </c>
      <c r="AL513" s="19">
        <f t="shared" si="201"/>
        <v>3.685910000000149</v>
      </c>
      <c r="AM513" s="28" t="str">
        <f t="shared" si="197"/>
        <v>Bullish</v>
      </c>
      <c r="AN513" s="28" t="str">
        <f t="shared" si="202"/>
        <v>Bullish</v>
      </c>
      <c r="AO513">
        <f>IF(Z513&lt;&gt;"",Z513,"")</f>
        <v>4676.1187449999998</v>
      </c>
      <c r="AP513">
        <f>IF(AB513&lt;&gt;"",AB513,"")</f>
        <v>4644.509998333333</v>
      </c>
      <c r="AQ513">
        <f t="shared" si="206"/>
        <v>8</v>
      </c>
      <c r="AR513" s="16">
        <f>IF(SLOPE($AO$494:$AO$505,$AQ$494:$AQ$505)&gt;0,MIN(3,ABS(SLOPE($AO$494:$AO$505,$AQ$494:$AQ$505))),IF(SLOPE($AO$494:$AO$505,$AQ$494:$AQ$505)&lt;-0.5,-0.5,0))</f>
        <v>0.48123833333335181</v>
      </c>
      <c r="AS513" s="16">
        <f>IF(SLOPE($AP$494:$AP$505,$AQ$494:$AQ$505)&lt;0,MAX(-3,-ABS(SLOPE($AP$494:$AP$505,$AQ$494:$AQ$505))),IF(SLOPE($AP$494:$AP$505,$AQ$494:$AQ$505)&gt;0.5,0.5,0))</f>
        <v>0</v>
      </c>
      <c r="AT513" s="22">
        <f>($AO$506+(AR513*(AQ513-1)))</f>
        <v>4676.5636183333336</v>
      </c>
      <c r="AU513" s="22">
        <f>($AP$506+(AS513*(AQ513-1)))</f>
        <v>4642.4807099999998</v>
      </c>
      <c r="AV513" s="18">
        <f>IF(AR513&gt;0,AT513+AR513,AT513)</f>
        <v>4677.0448566666673</v>
      </c>
      <c r="AW513" s="18">
        <f>IF(AS513&lt;0,AU513+AS513,AU513)</f>
        <v>4642.4807099999998</v>
      </c>
      <c r="AY513">
        <f t="shared" si="207"/>
        <v>0.92611166666756617</v>
      </c>
      <c r="AZ513">
        <f t="shared" si="208"/>
        <v>-2.0292883333331702</v>
      </c>
      <c r="BB513" s="19">
        <f t="shared" si="203"/>
        <v>1775547300</v>
      </c>
      <c r="BC513" s="19" t="str">
        <f t="shared" si="204"/>
        <v>XAUUSD</v>
      </c>
      <c r="BD513" s="19" t="str">
        <f t="shared" si="205"/>
        <v>M5</v>
      </c>
      <c r="BE513">
        <f>V513</f>
        <v>4663.6932525000002</v>
      </c>
      <c r="BF513">
        <f>W513</f>
        <v>4660.0073425</v>
      </c>
      <c r="BG513">
        <f>X513</f>
        <v>4641.7407700000003</v>
      </c>
      <c r="BH513">
        <f>Y513</f>
        <v>4643.6925300000003</v>
      </c>
      <c r="BI513">
        <f t="shared" si="209"/>
        <v>4677.0448566666673</v>
      </c>
      <c r="BJ513">
        <f t="shared" si="210"/>
        <v>4642.4807099999998</v>
      </c>
    </row>
    <row r="514" spans="1:62" x14ac:dyDescent="0.55000000000000004">
      <c r="A514">
        <f>ALGLIB_SSA_XAUUSD!J514</f>
        <v>1775547600</v>
      </c>
      <c r="B514" t="str">
        <f>_xlfn.XLOOKUP($A514,ALGLIB_SSA_XAUUSD!$A$2:$A$1001,ALGLIB_SSA_XAUUSD!$B$2:$B$1001,"",0)</f>
        <v/>
      </c>
      <c r="C514" t="str">
        <f>_xlfn.XLOOKUP($A514,ALGLIB_SSA_XAUUSD!$A$2:$A$1001,ALGLIB_SSA_XAUUSD!$C$2:$C$1001,"",0)</f>
        <v/>
      </c>
      <c r="D514" s="1">
        <f>D506+(D518-D506)*8/12</f>
        <v>4670.7466666666669</v>
      </c>
      <c r="E514" s="1">
        <f>E506+(E518-E506)*8/12</f>
        <v>4663.9463800000003</v>
      </c>
      <c r="F514" s="1">
        <f>F506+(F518-F506)*8/12</f>
        <v>4660.2986099999998</v>
      </c>
      <c r="G514" s="1">
        <f>G506+(G518-G506)*8/12</f>
        <v>4676.5364300000001</v>
      </c>
      <c r="H514" s="1">
        <f>H506+(H518-H506)*8/12</f>
        <v>4644.7998966666664</v>
      </c>
      <c r="I514" t="str">
        <f>_xlfn.XLOOKUP($A514,ALGLIB_SSA_XAUUSD!$J$2:$J$1001,ALGLIB_SSA_XAUUSD!$K$2:$K$1001,"",0)</f>
        <v>XAUUSD</v>
      </c>
      <c r="J514" t="str">
        <f>_xlfn.XLOOKUP($A514,ALGLIB_SSA_XAUUSD!$J$2:$J$1001,ALGLIB_SSA_XAUUSD!$L$2:$L$1001,"",0)</f>
        <v>M5</v>
      </c>
      <c r="K514">
        <f>_xlfn.XLOOKUP($A514,ALGLIB_SSA_XAUUSD!$J$2:$J$1001,ALGLIB_SSA_XAUUSD!$M$2:$M$1001,"",0)</f>
        <v>4643.76</v>
      </c>
      <c r="L514">
        <f>_xlfn.XLOOKUP($A514,ALGLIB_SSA_XAUUSD!$J$2:$J$1001,ALGLIB_SSA_XAUUSD!$N$2:$N$1001,"",0)</f>
        <v>4640.8253599999998</v>
      </c>
      <c r="M514">
        <f>_xlfn.XLOOKUP($A514,ALGLIB_SSA_XAUUSD!$J$2:$J$1001,ALGLIB_SSA_XAUUSD!$O$2:$O$1001,"",0)</f>
        <v>4642.2589500000004</v>
      </c>
      <c r="N514">
        <f>_xlfn.XLOOKUP($A514,ALGLIB_SSA_XAUUSD!$J$2:$J$1001,ALGLIB_SSA_XAUUSD!$P$2:$P$1001,"",0)</f>
        <v>4643.4688699999997</v>
      </c>
      <c r="O514">
        <f>_xlfn.XLOOKUP($A514,ALGLIB_SSA_XAUUSD!$J$2:$J$1001,ALGLIB_SSA_XAUUSD!$Q$2:$Q$1001,"",0)</f>
        <v>4638.38231</v>
      </c>
      <c r="R514">
        <f t="shared" si="186"/>
        <v>1775547600</v>
      </c>
      <c r="S514" t="str">
        <f t="shared" si="187"/>
        <v>XAUUSD</v>
      </c>
      <c r="T514" t="str">
        <f t="shared" si="187"/>
        <v>M5</v>
      </c>
      <c r="U514">
        <f t="shared" si="187"/>
        <v>4643.76</v>
      </c>
      <c r="V514">
        <f t="shared" si="188"/>
        <v>4663.9463800000003</v>
      </c>
      <c r="W514">
        <f t="shared" si="188"/>
        <v>4660.2986099999998</v>
      </c>
      <c r="X514">
        <f t="shared" si="189"/>
        <v>4640.8253599999998</v>
      </c>
      <c r="Y514">
        <f t="shared" si="189"/>
        <v>4642.2589500000004</v>
      </c>
      <c r="Z514">
        <f t="shared" si="190"/>
        <v>4676.5364300000001</v>
      </c>
      <c r="AA514">
        <f t="shared" si="191"/>
        <v>4643.4688699999997</v>
      </c>
      <c r="AB514">
        <f t="shared" si="192"/>
        <v>4644.7998966666664</v>
      </c>
      <c r="AC514">
        <f t="shared" si="193"/>
        <v>4638.38231</v>
      </c>
      <c r="AF514">
        <f t="shared" si="198"/>
        <v>1775547600</v>
      </c>
      <c r="AG514" t="str">
        <f t="shared" si="199"/>
        <v>XAUUSD</v>
      </c>
      <c r="AH514" t="str">
        <f t="shared" si="200"/>
        <v>M5</v>
      </c>
      <c r="AI514" s="19">
        <f t="shared" si="194"/>
        <v>4643.76</v>
      </c>
      <c r="AJ514" s="19">
        <f t="shared" si="195"/>
        <v>4663.9463800000003</v>
      </c>
      <c r="AK514" s="19">
        <f t="shared" si="196"/>
        <v>4660.2986099999998</v>
      </c>
      <c r="AL514" s="19">
        <f t="shared" si="201"/>
        <v>3.6477700000004916</v>
      </c>
      <c r="AM514" s="28" t="str">
        <f t="shared" si="197"/>
        <v>Bullish</v>
      </c>
      <c r="AN514" s="28" t="str">
        <f t="shared" si="202"/>
        <v>Bullish</v>
      </c>
      <c r="AO514">
        <f>IF(Z514&lt;&gt;"",Z514,"")</f>
        <v>4676.5364300000001</v>
      </c>
      <c r="AP514">
        <f>IF(AB514&lt;&gt;"",AB514,"")</f>
        <v>4644.7998966666664</v>
      </c>
      <c r="AQ514">
        <f t="shared" si="206"/>
        <v>9</v>
      </c>
      <c r="AR514" s="16">
        <f>IF(SLOPE($AO$494:$AO$505,$AQ$494:$AQ$505)&gt;0,MIN(3,ABS(SLOPE($AO$494:$AO$505,$AQ$494:$AQ$505))),IF(SLOPE($AO$494:$AO$505,$AQ$494:$AQ$505)&lt;-0.5,-0.5,0))</f>
        <v>0.48123833333335181</v>
      </c>
      <c r="AS514" s="16">
        <f>IF(SLOPE($AP$494:$AP$505,$AQ$494:$AQ$505)&lt;0,MAX(-3,-ABS(SLOPE($AP$494:$AP$505,$AQ$494:$AQ$505))),IF(SLOPE($AP$494:$AP$505,$AQ$494:$AQ$505)&gt;0.5,0.5,0))</f>
        <v>0</v>
      </c>
      <c r="AT514" s="22">
        <f>($AO$506+(AR514*(AQ514-1)))</f>
        <v>4677.0448566666673</v>
      </c>
      <c r="AU514" s="22">
        <f>($AP$506+(AS514*(AQ514-1)))</f>
        <v>4642.4807099999998</v>
      </c>
      <c r="AV514" s="18">
        <f>IF(AR514&gt;0,AT514+AR514,AT514)</f>
        <v>4677.5260950000011</v>
      </c>
      <c r="AW514" s="18">
        <f>IF(AS514&lt;0,AU514+AS514,AU514)</f>
        <v>4642.4807099999998</v>
      </c>
      <c r="AY514">
        <f t="shared" si="207"/>
        <v>0.98966500000096858</v>
      </c>
      <c r="AZ514">
        <f t="shared" si="208"/>
        <v>-2.3191866666666101</v>
      </c>
      <c r="BB514" s="19">
        <f t="shared" si="203"/>
        <v>1775547600</v>
      </c>
      <c r="BC514" s="19" t="str">
        <f t="shared" si="204"/>
        <v>XAUUSD</v>
      </c>
      <c r="BD514" s="19" t="str">
        <f t="shared" si="205"/>
        <v>M5</v>
      </c>
      <c r="BE514">
        <f>V514</f>
        <v>4663.9463800000003</v>
      </c>
      <c r="BF514">
        <f>W514</f>
        <v>4660.2986099999998</v>
      </c>
      <c r="BG514">
        <f>X514</f>
        <v>4640.8253599999998</v>
      </c>
      <c r="BH514">
        <f>Y514</f>
        <v>4642.2589500000004</v>
      </c>
      <c r="BI514">
        <f t="shared" si="209"/>
        <v>4677.5260950000011</v>
      </c>
      <c r="BJ514">
        <f t="shared" si="210"/>
        <v>4642.4807099999998</v>
      </c>
    </row>
    <row r="515" spans="1:62" x14ac:dyDescent="0.55000000000000004">
      <c r="A515">
        <f>ALGLIB_SSA_XAUUSD!J515</f>
        <v>1775547900</v>
      </c>
      <c r="B515" t="str">
        <f>_xlfn.XLOOKUP($A515,ALGLIB_SSA_XAUUSD!$A$2:$A$1001,ALGLIB_SSA_XAUUSD!$B$2:$B$1001,"",0)</f>
        <v/>
      </c>
      <c r="C515" t="str">
        <f>_xlfn.XLOOKUP($A515,ALGLIB_SSA_XAUUSD!$A$2:$A$1001,ALGLIB_SSA_XAUUSD!$C$2:$C$1001,"",0)</f>
        <v/>
      </c>
      <c r="D515" s="1">
        <f>D506+(D518-D506)*9/12</f>
        <v>4673.8274999999994</v>
      </c>
      <c r="E515" s="1">
        <f>E506+(E518-E506)*9/12</f>
        <v>4664.1995074999995</v>
      </c>
      <c r="F515" s="1">
        <f>F506+(F518-F506)*9/12</f>
        <v>4660.5898774999996</v>
      </c>
      <c r="G515" s="1">
        <f>G506+(G518-G506)*9/12</f>
        <v>4676.9541149999995</v>
      </c>
      <c r="H515" s="1">
        <f>H506+(H518-H506)*9/12</f>
        <v>4645.0897949999999</v>
      </c>
      <c r="I515" t="str">
        <f>_xlfn.XLOOKUP($A515,ALGLIB_SSA_XAUUSD!$J$2:$J$1001,ALGLIB_SSA_XAUUSD!$K$2:$K$1001,"",0)</f>
        <v>XAUUSD</v>
      </c>
      <c r="J515" t="str">
        <f>_xlfn.XLOOKUP($A515,ALGLIB_SSA_XAUUSD!$J$2:$J$1001,ALGLIB_SSA_XAUUSD!$L$2:$L$1001,"",0)</f>
        <v>M5</v>
      </c>
      <c r="K515">
        <f>_xlfn.XLOOKUP($A515,ALGLIB_SSA_XAUUSD!$J$2:$J$1001,ALGLIB_SSA_XAUUSD!$M$2:$M$1001,"",0)</f>
        <v>4643.1899999999996</v>
      </c>
      <c r="L515">
        <f>_xlfn.XLOOKUP($A515,ALGLIB_SSA_XAUUSD!$J$2:$J$1001,ALGLIB_SSA_XAUUSD!$N$2:$N$1001,"",0)</f>
        <v>4641.0659699999997</v>
      </c>
      <c r="M515">
        <f>_xlfn.XLOOKUP($A515,ALGLIB_SSA_XAUUSD!$J$2:$J$1001,ALGLIB_SSA_XAUUSD!$O$2:$O$1001,"",0)</f>
        <v>4641.6624599999996</v>
      </c>
      <c r="N515">
        <f>_xlfn.XLOOKUP($A515,ALGLIB_SSA_XAUUSD!$J$2:$J$1001,ALGLIB_SSA_XAUUSD!$P$2:$P$1001,"",0)</f>
        <v>4643.54151</v>
      </c>
      <c r="O515">
        <f>_xlfn.XLOOKUP($A515,ALGLIB_SSA_XAUUSD!$J$2:$J$1001,ALGLIB_SSA_XAUUSD!$Q$2:$Q$1001,"",0)</f>
        <v>4638.1927100000003</v>
      </c>
      <c r="R515">
        <f t="shared" ref="R515:R578" si="211">A515</f>
        <v>1775547900</v>
      </c>
      <c r="S515" t="str">
        <f t="shared" ref="S515:U578" si="212">I515</f>
        <v>XAUUSD</v>
      </c>
      <c r="T515" t="str">
        <f t="shared" si="212"/>
        <v>M5</v>
      </c>
      <c r="U515">
        <f t="shared" si="212"/>
        <v>4643.1899999999996</v>
      </c>
      <c r="V515">
        <f t="shared" ref="V515:W578" si="213">E515</f>
        <v>4664.1995074999995</v>
      </c>
      <c r="W515">
        <f t="shared" si="213"/>
        <v>4660.5898774999996</v>
      </c>
      <c r="X515">
        <f t="shared" ref="X515:Y578" si="214">L515</f>
        <v>4641.0659699999997</v>
      </c>
      <c r="Y515">
        <f t="shared" si="214"/>
        <v>4641.6624599999996</v>
      </c>
      <c r="Z515">
        <f t="shared" ref="Z515:Z578" si="215">G515</f>
        <v>4676.9541149999995</v>
      </c>
      <c r="AA515">
        <f t="shared" ref="AA515:AA578" si="216">N515</f>
        <v>4643.54151</v>
      </c>
      <c r="AB515">
        <f t="shared" ref="AB515:AB578" si="217">H515</f>
        <v>4645.0897949999999</v>
      </c>
      <c r="AC515">
        <f t="shared" ref="AC515:AC578" si="218">O515</f>
        <v>4638.1927100000003</v>
      </c>
      <c r="AF515">
        <f t="shared" si="198"/>
        <v>1775547900</v>
      </c>
      <c r="AG515" t="str">
        <f t="shared" si="199"/>
        <v>XAUUSD</v>
      </c>
      <c r="AH515" t="str">
        <f t="shared" si="200"/>
        <v>M5</v>
      </c>
      <c r="AI515" s="19">
        <f t="shared" ref="AI515:AI578" si="219">IF(U515&lt;&gt;"",U515,"")</f>
        <v>4643.1899999999996</v>
      </c>
      <c r="AJ515" s="19">
        <f t="shared" ref="AJ515:AJ578" si="220">IF(V515&lt;&gt;"",V515,"")</f>
        <v>4664.1995074999995</v>
      </c>
      <c r="AK515" s="19">
        <f t="shared" ref="AK515:AK578" si="221">IF(W515&lt;&gt;"",W515,"")</f>
        <v>4660.5898774999996</v>
      </c>
      <c r="AL515" s="19">
        <f t="shared" si="201"/>
        <v>3.6096299999999246</v>
      </c>
      <c r="AM515" s="28" t="str">
        <f t="shared" ref="AM515:AM578" si="222">IF(AL515="","",IF(AL515&gt;0,"Bullish","Bearish"))</f>
        <v>Bullish</v>
      </c>
      <c r="AN515" s="28" t="str">
        <f t="shared" si="202"/>
        <v>Bullish</v>
      </c>
      <c r="AO515">
        <f>IF(Z515&lt;&gt;"",Z515,"")</f>
        <v>4676.9541149999995</v>
      </c>
      <c r="AP515">
        <f>IF(AB515&lt;&gt;"",AB515,"")</f>
        <v>4645.0897949999999</v>
      </c>
      <c r="AQ515">
        <f t="shared" si="206"/>
        <v>10</v>
      </c>
      <c r="AR515" s="16">
        <f>IF(SLOPE($AO$494:$AO$505,$AQ$494:$AQ$505)&gt;0,MIN(3,ABS(SLOPE($AO$494:$AO$505,$AQ$494:$AQ$505))),IF(SLOPE($AO$494:$AO$505,$AQ$494:$AQ$505)&lt;-0.5,-0.5,0))</f>
        <v>0.48123833333335181</v>
      </c>
      <c r="AS515" s="16">
        <f>IF(SLOPE($AP$494:$AP$505,$AQ$494:$AQ$505)&lt;0,MAX(-3,-ABS(SLOPE($AP$494:$AP$505,$AQ$494:$AQ$505))),IF(SLOPE($AP$494:$AP$505,$AQ$494:$AQ$505)&gt;0.5,0.5,0))</f>
        <v>0</v>
      </c>
      <c r="AT515" s="22">
        <f>($AO$506+(AR515*(AQ515-1)))</f>
        <v>4677.5260950000002</v>
      </c>
      <c r="AU515" s="22">
        <f>($AP$506+(AS515*(AQ515-1)))</f>
        <v>4642.4807099999998</v>
      </c>
      <c r="AV515" s="18">
        <f>IF(AR515&gt;0,AT515+AR515,AT515)</f>
        <v>4678.0073333333339</v>
      </c>
      <c r="AW515" s="18">
        <f>IF(AS515&lt;0,AU515+AS515,AU515)</f>
        <v>4642.4807099999998</v>
      </c>
      <c r="AY515">
        <f t="shared" si="207"/>
        <v>1.053218333334371</v>
      </c>
      <c r="AZ515">
        <f t="shared" si="208"/>
        <v>-2.6090850000000501</v>
      </c>
      <c r="BB515" s="19">
        <f t="shared" si="203"/>
        <v>1775547900</v>
      </c>
      <c r="BC515" s="19" t="str">
        <f t="shared" si="204"/>
        <v>XAUUSD</v>
      </c>
      <c r="BD515" s="19" t="str">
        <f t="shared" si="205"/>
        <v>M5</v>
      </c>
      <c r="BE515">
        <f>V515</f>
        <v>4664.1995074999995</v>
      </c>
      <c r="BF515">
        <f>W515</f>
        <v>4660.5898774999996</v>
      </c>
      <c r="BG515">
        <f>X515</f>
        <v>4641.0659699999997</v>
      </c>
      <c r="BH515">
        <f>Y515</f>
        <v>4641.6624599999996</v>
      </c>
      <c r="BI515">
        <f t="shared" si="209"/>
        <v>4678.0073333333339</v>
      </c>
      <c r="BJ515">
        <f t="shared" si="210"/>
        <v>4642.4807099999998</v>
      </c>
    </row>
    <row r="516" spans="1:62" x14ac:dyDescent="0.55000000000000004">
      <c r="A516">
        <f>ALGLIB_SSA_XAUUSD!J516</f>
        <v>1775548200</v>
      </c>
      <c r="B516" t="str">
        <f>_xlfn.XLOOKUP($A516,ALGLIB_SSA_XAUUSD!$A$2:$A$1001,ALGLIB_SSA_XAUUSD!$B$2:$B$1001,"",0)</f>
        <v/>
      </c>
      <c r="C516" t="str">
        <f>_xlfn.XLOOKUP($A516,ALGLIB_SSA_XAUUSD!$A$2:$A$1001,ALGLIB_SSA_XAUUSD!$C$2:$C$1001,"",0)</f>
        <v/>
      </c>
      <c r="D516" s="1">
        <f>D506+(D518-D506)*10/12</f>
        <v>4676.9083333333328</v>
      </c>
      <c r="E516" s="1">
        <f>E506+(E518-E506)*10/12</f>
        <v>4664.4526349999996</v>
      </c>
      <c r="F516" s="1">
        <f>F506+(F518-F506)*10/12</f>
        <v>4660.8811449999994</v>
      </c>
      <c r="G516" s="1">
        <f>G506+(G518-G506)*10/12</f>
        <v>4677.3717999999999</v>
      </c>
      <c r="H516" s="1">
        <f>H506+(H518-H506)*10/12</f>
        <v>4645.3796933333333</v>
      </c>
      <c r="I516" t="str">
        <f>_xlfn.XLOOKUP($A516,ALGLIB_SSA_XAUUSD!$J$2:$J$1001,ALGLIB_SSA_XAUUSD!$K$2:$K$1001,"",0)</f>
        <v>XAUUSD</v>
      </c>
      <c r="J516" t="str">
        <f>_xlfn.XLOOKUP($A516,ALGLIB_SSA_XAUUSD!$J$2:$J$1001,ALGLIB_SSA_XAUUSD!$L$2:$L$1001,"",0)</f>
        <v>M5</v>
      </c>
      <c r="K516">
        <f>_xlfn.XLOOKUP($A516,ALGLIB_SSA_XAUUSD!$J$2:$J$1001,ALGLIB_SSA_XAUUSD!$M$2:$M$1001,"",0)</f>
        <v>4639.78</v>
      </c>
      <c r="L516">
        <f>_xlfn.XLOOKUP($A516,ALGLIB_SSA_XAUUSD!$J$2:$J$1001,ALGLIB_SSA_XAUUSD!$N$2:$N$1001,"",0)</f>
        <v>4642.7150099999999</v>
      </c>
      <c r="M516">
        <f>_xlfn.XLOOKUP($A516,ALGLIB_SSA_XAUUSD!$J$2:$J$1001,ALGLIB_SSA_XAUUSD!$O$2:$O$1001,"",0)</f>
        <v>4642.1887399999996</v>
      </c>
      <c r="N516">
        <f>_xlfn.XLOOKUP($A516,ALGLIB_SSA_XAUUSD!$J$2:$J$1001,ALGLIB_SSA_XAUUSD!$P$2:$P$1001,"",0)</f>
        <v>4645.3575799999999</v>
      </c>
      <c r="O516">
        <f>_xlfn.XLOOKUP($A516,ALGLIB_SSA_XAUUSD!$J$2:$J$1001,ALGLIB_SSA_XAUUSD!$Q$2:$Q$1001,"",0)</f>
        <v>4638.9630800000004</v>
      </c>
      <c r="R516">
        <f t="shared" si="211"/>
        <v>1775548200</v>
      </c>
      <c r="S516" t="str">
        <f t="shared" si="212"/>
        <v>XAUUSD</v>
      </c>
      <c r="T516" t="str">
        <f t="shared" si="212"/>
        <v>M5</v>
      </c>
      <c r="U516">
        <f t="shared" si="212"/>
        <v>4639.78</v>
      </c>
      <c r="V516">
        <f t="shared" si="213"/>
        <v>4664.4526349999996</v>
      </c>
      <c r="W516">
        <f t="shared" si="213"/>
        <v>4660.8811449999994</v>
      </c>
      <c r="X516">
        <f t="shared" si="214"/>
        <v>4642.7150099999999</v>
      </c>
      <c r="Y516">
        <f t="shared" si="214"/>
        <v>4642.1887399999996</v>
      </c>
      <c r="Z516">
        <f t="shared" si="215"/>
        <v>4677.3717999999999</v>
      </c>
      <c r="AA516">
        <f t="shared" si="216"/>
        <v>4645.3575799999999</v>
      </c>
      <c r="AB516">
        <f t="shared" si="217"/>
        <v>4645.3796933333333</v>
      </c>
      <c r="AC516">
        <f t="shared" si="218"/>
        <v>4638.9630800000004</v>
      </c>
      <c r="AF516">
        <f t="shared" ref="AF516:AF579" si="223">IF(R516&lt;&gt;"",R516,AF515+300)</f>
        <v>1775548200</v>
      </c>
      <c r="AG516" t="str">
        <f t="shared" ref="AG516:AG579" si="224">IF(S516&lt;&gt;"",S516,AG515)</f>
        <v>XAUUSD</v>
      </c>
      <c r="AH516" t="str">
        <f t="shared" ref="AH516:AH579" si="225">IF(T516&lt;&gt;"",T516,AH515)</f>
        <v>M5</v>
      </c>
      <c r="AI516" s="19">
        <f t="shared" si="219"/>
        <v>4639.78</v>
      </c>
      <c r="AJ516" s="19">
        <f t="shared" si="220"/>
        <v>4664.4526349999996</v>
      </c>
      <c r="AK516" s="19">
        <f t="shared" si="221"/>
        <v>4660.8811449999994</v>
      </c>
      <c r="AL516" s="19">
        <f t="shared" ref="AL516:AL579" si="226">IF(OR(AJ516="",AK516=""),"",AJ516-AK516)</f>
        <v>3.5714900000002672</v>
      </c>
      <c r="AM516" s="28" t="str">
        <f t="shared" si="222"/>
        <v>Bullish</v>
      </c>
      <c r="AN516" s="28" t="str">
        <f t="shared" ref="AN516:AN579" si="227">IF(AM516="",AN515,AM516)</f>
        <v>Bullish</v>
      </c>
      <c r="AO516">
        <f>IF(Z516&lt;&gt;"",Z516,"")</f>
        <v>4677.3717999999999</v>
      </c>
      <c r="AP516">
        <f>IF(AB516&lt;&gt;"",AB516,"")</f>
        <v>4645.3796933333333</v>
      </c>
      <c r="AQ516">
        <f t="shared" si="206"/>
        <v>11</v>
      </c>
      <c r="AR516" s="16">
        <f>IF(SLOPE($AO$494:$AO$505,$AQ$494:$AQ$505)&gt;0,MIN(3,ABS(SLOPE($AO$494:$AO$505,$AQ$494:$AQ$505))),IF(SLOPE($AO$494:$AO$505,$AQ$494:$AQ$505)&lt;-0.5,-0.5,0))</f>
        <v>0.48123833333335181</v>
      </c>
      <c r="AS516" s="16">
        <f>IF(SLOPE($AP$494:$AP$505,$AQ$494:$AQ$505)&lt;0,MAX(-3,-ABS(SLOPE($AP$494:$AP$505,$AQ$494:$AQ$505))),IF(SLOPE($AP$494:$AP$505,$AQ$494:$AQ$505)&gt;0.5,0.5,0))</f>
        <v>0</v>
      </c>
      <c r="AT516" s="22">
        <f>($AO$506+(AR516*(AQ516-1)))</f>
        <v>4678.0073333333339</v>
      </c>
      <c r="AU516" s="22">
        <f>($AP$506+(AS516*(AQ516-1)))</f>
        <v>4642.4807099999998</v>
      </c>
      <c r="AV516" s="18">
        <f>IF(AR516&gt;0,AT516+AR516,AT516)</f>
        <v>4678.4885716666677</v>
      </c>
      <c r="AW516" s="18">
        <f>IF(AS516&lt;0,AU516+AS516,AU516)</f>
        <v>4642.4807099999998</v>
      </c>
      <c r="AY516">
        <f t="shared" si="207"/>
        <v>1.1167716666677734</v>
      </c>
      <c r="AZ516">
        <f t="shared" si="208"/>
        <v>-2.89898333333349</v>
      </c>
      <c r="BB516" s="19">
        <f t="shared" si="203"/>
        <v>1775548200</v>
      </c>
      <c r="BC516" s="19" t="str">
        <f t="shared" si="204"/>
        <v>XAUUSD</v>
      </c>
      <c r="BD516" s="19" t="str">
        <f t="shared" si="205"/>
        <v>M5</v>
      </c>
      <c r="BE516">
        <f>V516</f>
        <v>4664.4526349999996</v>
      </c>
      <c r="BF516">
        <f>W516</f>
        <v>4660.8811449999994</v>
      </c>
      <c r="BG516">
        <f>X516</f>
        <v>4642.7150099999999</v>
      </c>
      <c r="BH516">
        <f>Y516</f>
        <v>4642.1887399999996</v>
      </c>
      <c r="BI516">
        <f t="shared" si="209"/>
        <v>4678.4885716666677</v>
      </c>
      <c r="BJ516">
        <f t="shared" si="210"/>
        <v>4642.4807099999998</v>
      </c>
    </row>
    <row r="517" spans="1:62" x14ac:dyDescent="0.55000000000000004">
      <c r="A517">
        <f>ALGLIB_SSA_XAUUSD!J517</f>
        <v>1775548500</v>
      </c>
      <c r="B517" t="str">
        <f>_xlfn.XLOOKUP($A517,ALGLIB_SSA_XAUUSD!$A$2:$A$1001,ALGLIB_SSA_XAUUSD!$B$2:$B$1001,"",0)</f>
        <v/>
      </c>
      <c r="C517" t="str">
        <f>_xlfn.XLOOKUP($A517,ALGLIB_SSA_XAUUSD!$A$2:$A$1001,ALGLIB_SSA_XAUUSD!$C$2:$C$1001,"",0)</f>
        <v/>
      </c>
      <c r="D517" s="1">
        <f>D506+(D518-D506)*11/12</f>
        <v>4679.9891666666663</v>
      </c>
      <c r="E517" s="1">
        <f>E506+(E518-E506)*11/12</f>
        <v>4664.7057624999998</v>
      </c>
      <c r="F517" s="1">
        <f>F506+(F518-F506)*11/12</f>
        <v>4661.1724125000001</v>
      </c>
      <c r="G517" s="1">
        <f>G506+(G518-G506)*11/12</f>
        <v>4677.7894849999993</v>
      </c>
      <c r="H517" s="1">
        <f>H506+(H518-H506)*11/12</f>
        <v>4645.6695916666667</v>
      </c>
      <c r="I517" t="str">
        <f>_xlfn.XLOOKUP($A517,ALGLIB_SSA_XAUUSD!$J$2:$J$1001,ALGLIB_SSA_XAUUSD!$K$2:$K$1001,"",0)</f>
        <v>XAUUSD</v>
      </c>
      <c r="J517" t="str">
        <f>_xlfn.XLOOKUP($A517,ALGLIB_SSA_XAUUSD!$J$2:$J$1001,ALGLIB_SSA_XAUUSD!$L$2:$L$1001,"",0)</f>
        <v>M5</v>
      </c>
      <c r="K517">
        <f>_xlfn.XLOOKUP($A517,ALGLIB_SSA_XAUUSD!$J$2:$J$1001,ALGLIB_SSA_XAUUSD!$M$2:$M$1001,"",0)</f>
        <v>4646.1000000000004</v>
      </c>
      <c r="L517">
        <f>_xlfn.XLOOKUP($A517,ALGLIB_SSA_XAUUSD!$J$2:$J$1001,ALGLIB_SSA_XAUUSD!$N$2:$N$1001,"",0)</f>
        <v>4645.9839700000002</v>
      </c>
      <c r="M517">
        <f>_xlfn.XLOOKUP($A517,ALGLIB_SSA_XAUUSD!$J$2:$J$1001,ALGLIB_SSA_XAUUSD!$O$2:$O$1001,"",0)</f>
        <v>4644.0863499999996</v>
      </c>
      <c r="N517">
        <f>_xlfn.XLOOKUP($A517,ALGLIB_SSA_XAUUSD!$J$2:$J$1001,ALGLIB_SSA_XAUUSD!$P$2:$P$1001,"",0)</f>
        <v>4648.9930800000002</v>
      </c>
      <c r="O517">
        <f>_xlfn.XLOOKUP($A517,ALGLIB_SSA_XAUUSD!$J$2:$J$1001,ALGLIB_SSA_XAUUSD!$Q$2:$Q$1001,"",0)</f>
        <v>4640.9263099999998</v>
      </c>
      <c r="R517">
        <f t="shared" si="211"/>
        <v>1775548500</v>
      </c>
      <c r="S517" t="str">
        <f t="shared" si="212"/>
        <v>XAUUSD</v>
      </c>
      <c r="T517" t="str">
        <f t="shared" si="212"/>
        <v>M5</v>
      </c>
      <c r="U517">
        <f t="shared" si="212"/>
        <v>4646.1000000000004</v>
      </c>
      <c r="V517">
        <f t="shared" si="213"/>
        <v>4664.7057624999998</v>
      </c>
      <c r="W517">
        <f t="shared" si="213"/>
        <v>4661.1724125000001</v>
      </c>
      <c r="X517">
        <f t="shared" si="214"/>
        <v>4645.9839700000002</v>
      </c>
      <c r="Y517">
        <f t="shared" si="214"/>
        <v>4644.0863499999996</v>
      </c>
      <c r="Z517">
        <f t="shared" si="215"/>
        <v>4677.7894849999993</v>
      </c>
      <c r="AA517">
        <f t="shared" si="216"/>
        <v>4648.9930800000002</v>
      </c>
      <c r="AB517">
        <f t="shared" si="217"/>
        <v>4645.6695916666667</v>
      </c>
      <c r="AC517">
        <f t="shared" si="218"/>
        <v>4640.9263099999998</v>
      </c>
      <c r="AF517">
        <f t="shared" si="223"/>
        <v>1775548500</v>
      </c>
      <c r="AG517" t="str">
        <f t="shared" si="224"/>
        <v>XAUUSD</v>
      </c>
      <c r="AH517" t="str">
        <f t="shared" si="225"/>
        <v>M5</v>
      </c>
      <c r="AI517" s="19">
        <f t="shared" si="219"/>
        <v>4646.1000000000004</v>
      </c>
      <c r="AJ517" s="19">
        <f t="shared" si="220"/>
        <v>4664.7057624999998</v>
      </c>
      <c r="AK517" s="19">
        <f t="shared" si="221"/>
        <v>4661.1724125000001</v>
      </c>
      <c r="AL517" s="19">
        <f t="shared" si="226"/>
        <v>3.5333499999997002</v>
      </c>
      <c r="AM517" s="28" t="str">
        <f t="shared" si="222"/>
        <v>Bullish</v>
      </c>
      <c r="AN517" s="28" t="str">
        <f t="shared" si="227"/>
        <v>Bullish</v>
      </c>
      <c r="AO517">
        <f>IF(Z517&lt;&gt;"",Z517,"")</f>
        <v>4677.7894849999993</v>
      </c>
      <c r="AP517">
        <f>IF(AB517&lt;&gt;"",AB517,"")</f>
        <v>4645.6695916666667</v>
      </c>
      <c r="AQ517">
        <f t="shared" si="206"/>
        <v>12</v>
      </c>
      <c r="AR517" s="16">
        <f>IF(SLOPE($AO$494:$AO$505,$AQ$494:$AQ$505)&gt;0,MIN(3,ABS(SLOPE($AO$494:$AO$505,$AQ$494:$AQ$505))),IF(SLOPE($AO$494:$AO$505,$AQ$494:$AQ$505)&lt;-0.5,-0.5,0))</f>
        <v>0.48123833333335181</v>
      </c>
      <c r="AS517" s="16">
        <f>IF(SLOPE($AP$494:$AP$505,$AQ$494:$AQ$505)&lt;0,MAX(-3,-ABS(SLOPE($AP$494:$AP$505,$AQ$494:$AQ$505))),IF(SLOPE($AP$494:$AP$505,$AQ$494:$AQ$505)&gt;0.5,0.5,0))</f>
        <v>0</v>
      </c>
      <c r="AT517" s="22">
        <f>($AO$506+(AR517*(AQ517-1)))</f>
        <v>4678.4885716666668</v>
      </c>
      <c r="AU517" s="22">
        <f>($AP$506+(AS517*(AQ517-1)))</f>
        <v>4642.4807099999998</v>
      </c>
      <c r="AV517" s="18">
        <f>IF(AR517&gt;0,AT517+AR517,AT517)</f>
        <v>4678.9698100000005</v>
      </c>
      <c r="AW517" s="18">
        <f>IF(AS517&lt;0,AU517+AS517,AU517)</f>
        <v>4642.4807099999998</v>
      </c>
      <c r="AY517">
        <f t="shared" si="207"/>
        <v>1.1803250000011758</v>
      </c>
      <c r="AZ517">
        <f t="shared" si="208"/>
        <v>-3.18888166666693</v>
      </c>
      <c r="BB517" s="19">
        <f t="shared" si="203"/>
        <v>1775548500</v>
      </c>
      <c r="BC517" s="19" t="str">
        <f t="shared" si="204"/>
        <v>XAUUSD</v>
      </c>
      <c r="BD517" s="19" t="str">
        <f t="shared" si="205"/>
        <v>M5</v>
      </c>
      <c r="BE517">
        <f>V517</f>
        <v>4664.7057624999998</v>
      </c>
      <c r="BF517">
        <f>W517</f>
        <v>4661.1724125000001</v>
      </c>
      <c r="BG517">
        <f>X517</f>
        <v>4645.9839700000002</v>
      </c>
      <c r="BH517">
        <f>Y517</f>
        <v>4644.0863499999996</v>
      </c>
      <c r="BI517">
        <f t="shared" si="209"/>
        <v>4678.9698100000005</v>
      </c>
      <c r="BJ517">
        <f t="shared" si="210"/>
        <v>4642.4807099999998</v>
      </c>
    </row>
    <row r="518" spans="1:62" x14ac:dyDescent="0.55000000000000004">
      <c r="A518">
        <f>ALGLIB_SSA_XAUUSD!J518</f>
        <v>1775548800</v>
      </c>
      <c r="B518" t="str">
        <f>_xlfn.XLOOKUP($A518,ALGLIB_SSA_XAUUSD!$A$2:$A$1001,ALGLIB_SSA_XAUUSD!$B$2:$B$1001,"",0)</f>
        <v>XAUUSD</v>
      </c>
      <c r="C518" t="str">
        <f>_xlfn.XLOOKUP($A518,ALGLIB_SSA_XAUUSD!$A$2:$A$1001,ALGLIB_SSA_XAUUSD!$C$2:$C$1001,"",0)</f>
        <v>H1</v>
      </c>
      <c r="D518" s="2">
        <f>_xlfn.XLOOKUP($A518,ALGLIB_SSA_XAUUSD!$A$2:$A$1001,ALGLIB_SSA_XAUUSD!$D$2:$D$1001,"",0)</f>
        <v>4683.07</v>
      </c>
      <c r="E518" s="2">
        <f>_xlfn.XLOOKUP($A518,ALGLIB_SSA_XAUUSD!$A$2:$A$1001,ALGLIB_SSA_XAUUSD!$E$2:$E$1001,"",0)</f>
        <v>4664.9588899999999</v>
      </c>
      <c r="F518" s="2">
        <f>_xlfn.XLOOKUP($A518,ALGLIB_SSA_XAUUSD!$A$2:$A$1001,ALGLIB_SSA_XAUUSD!$F$2:$F$1001,"",0)</f>
        <v>4661.4636799999998</v>
      </c>
      <c r="G518" s="2">
        <f>_xlfn.XLOOKUP($A518,ALGLIB_SSA_XAUUSD!$A$2:$A$1001,ALGLIB_SSA_XAUUSD!$G$2:$G$1001,"",0)</f>
        <v>4678.2071699999997</v>
      </c>
      <c r="H518" s="2">
        <f>_xlfn.XLOOKUP($A518,ALGLIB_SSA_XAUUSD!$A$2:$A$1001,ALGLIB_SSA_XAUUSD!$H$2:$H$1001,"",0)</f>
        <v>4645.9594900000002</v>
      </c>
      <c r="I518" t="str">
        <f>_xlfn.XLOOKUP($A518,ALGLIB_SSA_XAUUSD!$J$2:$J$1001,ALGLIB_SSA_XAUUSD!$K$2:$K$1001,"",0)</f>
        <v>XAUUSD</v>
      </c>
      <c r="J518" t="str">
        <f>_xlfn.XLOOKUP($A518,ALGLIB_SSA_XAUUSD!$J$2:$J$1001,ALGLIB_SSA_XAUUSD!$L$2:$L$1001,"",0)</f>
        <v>M5</v>
      </c>
      <c r="K518">
        <f>_xlfn.XLOOKUP($A518,ALGLIB_SSA_XAUUSD!$J$2:$J$1001,ALGLIB_SSA_XAUUSD!$M$2:$M$1001,"",0)</f>
        <v>4650.37</v>
      </c>
      <c r="L518">
        <f>_xlfn.XLOOKUP($A518,ALGLIB_SSA_XAUUSD!$J$2:$J$1001,ALGLIB_SSA_XAUUSD!$N$2:$N$1001,"",0)</f>
        <v>4650.6610199999996</v>
      </c>
      <c r="M518">
        <f>_xlfn.XLOOKUP($A518,ALGLIB_SSA_XAUUSD!$J$2:$J$1001,ALGLIB_SSA_XAUUSD!$O$2:$O$1001,"",0)</f>
        <v>4647.3736900000004</v>
      </c>
      <c r="N518">
        <f>_xlfn.XLOOKUP($A518,ALGLIB_SSA_XAUUSD!$J$2:$J$1001,ALGLIB_SSA_XAUUSD!$P$2:$P$1001,"",0)</f>
        <v>4654.2536399999999</v>
      </c>
      <c r="O518">
        <f>_xlfn.XLOOKUP($A518,ALGLIB_SSA_XAUUSD!$J$2:$J$1001,ALGLIB_SSA_XAUUSD!$Q$2:$Q$1001,"",0)</f>
        <v>4644.1935899999999</v>
      </c>
      <c r="R518">
        <f t="shared" si="211"/>
        <v>1775548800</v>
      </c>
      <c r="S518" t="str">
        <f t="shared" si="212"/>
        <v>XAUUSD</v>
      </c>
      <c r="T518" t="str">
        <f t="shared" si="212"/>
        <v>M5</v>
      </c>
      <c r="U518">
        <f t="shared" si="212"/>
        <v>4650.37</v>
      </c>
      <c r="V518">
        <f t="shared" si="213"/>
        <v>4664.9588899999999</v>
      </c>
      <c r="W518">
        <f t="shared" si="213"/>
        <v>4661.4636799999998</v>
      </c>
      <c r="X518">
        <f t="shared" si="214"/>
        <v>4650.6610199999996</v>
      </c>
      <c r="Y518">
        <f t="shared" si="214"/>
        <v>4647.3736900000004</v>
      </c>
      <c r="Z518">
        <f t="shared" si="215"/>
        <v>4678.2071699999997</v>
      </c>
      <c r="AA518">
        <f t="shared" si="216"/>
        <v>4654.2536399999999</v>
      </c>
      <c r="AB518">
        <f t="shared" si="217"/>
        <v>4645.9594900000002</v>
      </c>
      <c r="AC518">
        <f t="shared" si="218"/>
        <v>4644.1935899999999</v>
      </c>
      <c r="AF518">
        <f t="shared" si="223"/>
        <v>1775548800</v>
      </c>
      <c r="AG518" t="str">
        <f t="shared" si="224"/>
        <v>XAUUSD</v>
      </c>
      <c r="AH518" t="str">
        <f t="shared" si="225"/>
        <v>M5</v>
      </c>
      <c r="AI518" s="19">
        <f t="shared" si="219"/>
        <v>4650.37</v>
      </c>
      <c r="AJ518" s="19">
        <f t="shared" si="220"/>
        <v>4664.9588899999999</v>
      </c>
      <c r="AK518" s="19">
        <f t="shared" si="221"/>
        <v>4661.4636799999998</v>
      </c>
      <c r="AL518" s="19">
        <f t="shared" si="226"/>
        <v>3.4952100000000428</v>
      </c>
      <c r="AM518" s="28" t="str">
        <f t="shared" si="222"/>
        <v>Bullish</v>
      </c>
      <c r="AN518" s="28" t="str">
        <f t="shared" si="227"/>
        <v>Bullish</v>
      </c>
      <c r="AO518">
        <f>IF(Z518&lt;&gt;"",Z518,"")</f>
        <v>4678.2071699999997</v>
      </c>
      <c r="AP518">
        <f>IF(AB518&lt;&gt;"",AB518,"")</f>
        <v>4645.9594900000002</v>
      </c>
      <c r="AQ518">
        <f t="shared" si="206"/>
        <v>1</v>
      </c>
      <c r="AR518" s="17">
        <f>IF(SLOPE($AO$506:$AO$517,$AQ$506:$AQ$517)&gt;0,MIN(3,ABS(SLOPE($AO$506:$AO$517,$AQ$506:$AQ$517))),IF(SLOPE($AO$506:$AO$517,$AQ$506:$AQ$517)&lt;-0.5,-0.5,0))</f>
        <v>0.41768499999994624</v>
      </c>
      <c r="AS518" s="17">
        <f>IF(SLOPE($AP$506:$AP$517,$AQ$506:$AQ$517)&lt;0,MAX(-3,-ABS(SLOPE($AP$506:$AP$517,$AQ$506:$AQ$517))),IF(SLOPE($AP$506:$AP$517,$AQ$506:$AQ$517)&gt;0.5,0.5,0))</f>
        <v>0</v>
      </c>
      <c r="AT518" s="10">
        <f>($AO$518+(AR518*(AQ518-1)))</f>
        <v>4678.2071699999997</v>
      </c>
      <c r="AU518" s="10">
        <f>($AP$518+(AS518*(AQ518-1)))</f>
        <v>4645.9594900000002</v>
      </c>
      <c r="AV518" s="18">
        <f>IF(AR518&gt;0,AT518+AR518,AT518)</f>
        <v>4678.624855</v>
      </c>
      <c r="AW518" s="18">
        <f>IF(AS518&lt;0,AU518+AS518,AU518)</f>
        <v>4645.9594900000002</v>
      </c>
      <c r="AY518">
        <f t="shared" si="207"/>
        <v>0.41768500000034692</v>
      </c>
      <c r="AZ518">
        <f t="shared" si="208"/>
        <v>0</v>
      </c>
      <c r="BB518" s="19">
        <f t="shared" si="203"/>
        <v>1775548800</v>
      </c>
      <c r="BC518" s="19" t="str">
        <f t="shared" si="204"/>
        <v>XAUUSD</v>
      </c>
      <c r="BD518" s="19" t="str">
        <f t="shared" si="205"/>
        <v>M5</v>
      </c>
      <c r="BE518">
        <f>V518</f>
        <v>4664.9588899999999</v>
      </c>
      <c r="BF518">
        <f>W518</f>
        <v>4661.4636799999998</v>
      </c>
      <c r="BG518">
        <f>X518</f>
        <v>4650.6610199999996</v>
      </c>
      <c r="BH518">
        <f>Y518</f>
        <v>4647.3736900000004</v>
      </c>
      <c r="BI518">
        <f t="shared" si="209"/>
        <v>4678.624855</v>
      </c>
      <c r="BJ518">
        <f t="shared" si="210"/>
        <v>4645.9594900000002</v>
      </c>
    </row>
    <row r="519" spans="1:62" x14ac:dyDescent="0.55000000000000004">
      <c r="A519">
        <f>ALGLIB_SSA_XAUUSD!J519</f>
        <v>1775549100</v>
      </c>
      <c r="B519" t="str">
        <f>_xlfn.XLOOKUP($A519,ALGLIB_SSA_XAUUSD!$A$2:$A$1001,ALGLIB_SSA_XAUUSD!$B$2:$B$1001,"",0)</f>
        <v/>
      </c>
      <c r="C519" t="str">
        <f>_xlfn.XLOOKUP($A519,ALGLIB_SSA_XAUUSD!$A$2:$A$1001,ALGLIB_SSA_XAUUSD!$C$2:$C$1001,"",0)</f>
        <v/>
      </c>
      <c r="D519" s="1">
        <f>D518+(D530-D518)*1/12</f>
        <v>4682.0541666666668</v>
      </c>
      <c r="E519" s="1">
        <f>E518+(E530-E518)*1/12</f>
        <v>4664.9439241666669</v>
      </c>
      <c r="F519" s="1">
        <f>F518+(F530-F518)*1/12</f>
        <v>4661.6018308333332</v>
      </c>
      <c r="G519" s="1">
        <f>G518+(G530-G518)*1/12</f>
        <v>4678.389965833333</v>
      </c>
      <c r="H519" s="1">
        <f>H518+(H530-H518)*1/12</f>
        <v>4646.0823058333335</v>
      </c>
      <c r="I519" t="str">
        <f>_xlfn.XLOOKUP($A519,ALGLIB_SSA_XAUUSD!$J$2:$J$1001,ALGLIB_SSA_XAUUSD!$K$2:$K$1001,"",0)</f>
        <v>XAUUSD</v>
      </c>
      <c r="J519" t="str">
        <f>_xlfn.XLOOKUP($A519,ALGLIB_SSA_XAUUSD!$J$2:$J$1001,ALGLIB_SSA_XAUUSD!$L$2:$L$1001,"",0)</f>
        <v>M5</v>
      </c>
      <c r="K519">
        <f>_xlfn.XLOOKUP($A519,ALGLIB_SSA_XAUUSD!$J$2:$J$1001,ALGLIB_SSA_XAUUSD!$M$2:$M$1001,"",0)</f>
        <v>4651.55</v>
      </c>
      <c r="L519">
        <f>_xlfn.XLOOKUP($A519,ALGLIB_SSA_XAUUSD!$J$2:$J$1001,ALGLIB_SSA_XAUUSD!$N$2:$N$1001,"",0)</f>
        <v>4656.3765899999999</v>
      </c>
      <c r="M519">
        <f>_xlfn.XLOOKUP($A519,ALGLIB_SSA_XAUUSD!$J$2:$J$1001,ALGLIB_SSA_XAUUSD!$O$2:$O$1001,"",0)</f>
        <v>4651.8751400000001</v>
      </c>
      <c r="N519">
        <f>_xlfn.XLOOKUP($A519,ALGLIB_SSA_XAUUSD!$J$2:$J$1001,ALGLIB_SSA_XAUUSD!$P$2:$P$1001,"",0)</f>
        <v>4660.4736499999999</v>
      </c>
      <c r="O519">
        <f>_xlfn.XLOOKUP($A519,ALGLIB_SSA_XAUUSD!$J$2:$J$1001,ALGLIB_SSA_XAUUSD!$Q$2:$Q$1001,"",0)</f>
        <v>4648.5843100000002</v>
      </c>
      <c r="R519">
        <f t="shared" si="211"/>
        <v>1775549100</v>
      </c>
      <c r="S519" t="str">
        <f t="shared" si="212"/>
        <v>XAUUSD</v>
      </c>
      <c r="T519" t="str">
        <f t="shared" si="212"/>
        <v>M5</v>
      </c>
      <c r="U519">
        <f t="shared" si="212"/>
        <v>4651.55</v>
      </c>
      <c r="V519">
        <f t="shared" si="213"/>
        <v>4664.9439241666669</v>
      </c>
      <c r="W519">
        <f t="shared" si="213"/>
        <v>4661.6018308333332</v>
      </c>
      <c r="X519">
        <f t="shared" si="214"/>
        <v>4656.3765899999999</v>
      </c>
      <c r="Y519">
        <f t="shared" si="214"/>
        <v>4651.8751400000001</v>
      </c>
      <c r="Z519">
        <f t="shared" si="215"/>
        <v>4678.389965833333</v>
      </c>
      <c r="AA519">
        <f t="shared" si="216"/>
        <v>4660.4736499999999</v>
      </c>
      <c r="AB519">
        <f t="shared" si="217"/>
        <v>4646.0823058333335</v>
      </c>
      <c r="AC519">
        <f t="shared" si="218"/>
        <v>4648.5843100000002</v>
      </c>
      <c r="AF519">
        <f t="shared" si="223"/>
        <v>1775549100</v>
      </c>
      <c r="AG519" t="str">
        <f t="shared" si="224"/>
        <v>XAUUSD</v>
      </c>
      <c r="AH519" t="str">
        <f t="shared" si="225"/>
        <v>M5</v>
      </c>
      <c r="AI519" s="19">
        <f t="shared" si="219"/>
        <v>4651.55</v>
      </c>
      <c r="AJ519" s="19">
        <f t="shared" si="220"/>
        <v>4664.9439241666669</v>
      </c>
      <c r="AK519" s="19">
        <f t="shared" si="221"/>
        <v>4661.6018308333332</v>
      </c>
      <c r="AL519" s="19">
        <f t="shared" si="226"/>
        <v>3.3420933333336507</v>
      </c>
      <c r="AM519" s="28" t="str">
        <f t="shared" si="222"/>
        <v>Bullish</v>
      </c>
      <c r="AN519" s="28" t="str">
        <f t="shared" si="227"/>
        <v>Bullish</v>
      </c>
      <c r="AO519">
        <f>IF(Z519&lt;&gt;"",Z519,"")</f>
        <v>4678.389965833333</v>
      </c>
      <c r="AP519">
        <f>IF(AB519&lt;&gt;"",AB519,"")</f>
        <v>4646.0823058333335</v>
      </c>
      <c r="AQ519">
        <f t="shared" si="206"/>
        <v>2</v>
      </c>
      <c r="AR519" s="16">
        <f>IF(SLOPE($AO$506:$AO$517,$AQ$506:$AQ$517)&gt;0,MIN(3,ABS(SLOPE($AO$506:$AO$517,$AQ$506:$AQ$517))),IF(SLOPE($AO$506:$AO$517,$AQ$506:$AQ$517)&lt;-0.5,-0.5,0))</f>
        <v>0.41768499999994624</v>
      </c>
      <c r="AS519" s="16">
        <f>IF(SLOPE($AP$506:$AP$517,$AQ$506:$AQ$517)&lt;0,MAX(-3,-ABS(SLOPE($AP$506:$AP$517,$AQ$506:$AQ$517))),IF(SLOPE($AP$506:$AP$517,$AQ$506:$AQ$517)&gt;0.5,0.5,0))</f>
        <v>0</v>
      </c>
      <c r="AT519" s="22">
        <f>($AO$518+(AR519*(AQ519-1)))</f>
        <v>4678.624855</v>
      </c>
      <c r="AU519" s="22">
        <f>($AP$518+(AS519*(AQ519-1)))</f>
        <v>4645.9594900000002</v>
      </c>
      <c r="AV519" s="18">
        <f>IF(AR519&gt;0,AT519+AR519,AT519)</f>
        <v>4679.0425400000004</v>
      </c>
      <c r="AW519" s="18">
        <f>IF(AS519&lt;0,AU519+AS519,AU519)</f>
        <v>4645.9594900000002</v>
      </c>
      <c r="AY519">
        <f t="shared" si="207"/>
        <v>0.6525741666673639</v>
      </c>
      <c r="AZ519">
        <f t="shared" si="208"/>
        <v>-0.12281583333333401</v>
      </c>
      <c r="BB519" s="19">
        <f t="shared" si="203"/>
        <v>1775549100</v>
      </c>
      <c r="BC519" s="19" t="str">
        <f t="shared" si="204"/>
        <v>XAUUSD</v>
      </c>
      <c r="BD519" s="19" t="str">
        <f t="shared" si="205"/>
        <v>M5</v>
      </c>
      <c r="BE519">
        <f>V519</f>
        <v>4664.9439241666669</v>
      </c>
      <c r="BF519">
        <f>W519</f>
        <v>4661.6018308333332</v>
      </c>
      <c r="BG519">
        <f>X519</f>
        <v>4656.3765899999999</v>
      </c>
      <c r="BH519">
        <f>Y519</f>
        <v>4651.8751400000001</v>
      </c>
      <c r="BI519">
        <f t="shared" si="209"/>
        <v>4679.0425400000004</v>
      </c>
      <c r="BJ519">
        <f t="shared" si="210"/>
        <v>4645.9594900000002</v>
      </c>
    </row>
    <row r="520" spans="1:62" x14ac:dyDescent="0.55000000000000004">
      <c r="A520">
        <f>ALGLIB_SSA_XAUUSD!J520</f>
        <v>1775549400</v>
      </c>
      <c r="B520" t="str">
        <f>_xlfn.XLOOKUP($A520,ALGLIB_SSA_XAUUSD!$A$2:$A$1001,ALGLIB_SSA_XAUUSD!$B$2:$B$1001,"",0)</f>
        <v/>
      </c>
      <c r="C520" t="str">
        <f>_xlfn.XLOOKUP($A520,ALGLIB_SSA_XAUUSD!$A$2:$A$1001,ALGLIB_SSA_XAUUSD!$C$2:$C$1001,"",0)</f>
        <v/>
      </c>
      <c r="D520" s="1">
        <f>D518+(D530-D518)*2/12</f>
        <v>4681.038333333333</v>
      </c>
      <c r="E520" s="1">
        <f>E518+(E530-E518)*2/12</f>
        <v>4664.928958333333</v>
      </c>
      <c r="F520" s="1">
        <f>F518+(F530-F518)*2/12</f>
        <v>4661.7399816666666</v>
      </c>
      <c r="G520" s="1">
        <f>G518+(G530-G518)*2/12</f>
        <v>4678.5727616666663</v>
      </c>
      <c r="H520" s="1">
        <f>H518+(H530-H518)*2/12</f>
        <v>4646.2051216666669</v>
      </c>
      <c r="I520" t="str">
        <f>_xlfn.XLOOKUP($A520,ALGLIB_SSA_XAUUSD!$J$2:$J$1001,ALGLIB_SSA_XAUUSD!$K$2:$K$1001,"",0)</f>
        <v>XAUUSD</v>
      </c>
      <c r="J520" t="str">
        <f>_xlfn.XLOOKUP($A520,ALGLIB_SSA_XAUUSD!$J$2:$J$1001,ALGLIB_SSA_XAUUSD!$L$2:$L$1001,"",0)</f>
        <v>M5</v>
      </c>
      <c r="K520">
        <f>_xlfn.XLOOKUP($A520,ALGLIB_SSA_XAUUSD!$J$2:$J$1001,ALGLIB_SSA_XAUUSD!$M$2:$M$1001,"",0)</f>
        <v>4663.43</v>
      </c>
      <c r="L520">
        <f>_xlfn.XLOOKUP($A520,ALGLIB_SSA_XAUUSD!$J$2:$J$1001,ALGLIB_SSA_XAUUSD!$N$2:$N$1001,"",0)</f>
        <v>4662.6843200000003</v>
      </c>
      <c r="M520">
        <f>_xlfn.XLOOKUP($A520,ALGLIB_SSA_XAUUSD!$J$2:$J$1001,ALGLIB_SSA_XAUUSD!$O$2:$O$1001,"",0)</f>
        <v>4657.2797300000002</v>
      </c>
      <c r="N520">
        <f>_xlfn.XLOOKUP($A520,ALGLIB_SSA_XAUUSD!$J$2:$J$1001,ALGLIB_SSA_XAUUSD!$P$2:$P$1001,"",0)</f>
        <v>4667.2751500000004</v>
      </c>
      <c r="O520">
        <f>_xlfn.XLOOKUP($A520,ALGLIB_SSA_XAUUSD!$J$2:$J$1001,ALGLIB_SSA_XAUUSD!$Q$2:$Q$1001,"",0)</f>
        <v>4653.8036499999998</v>
      </c>
      <c r="R520">
        <f t="shared" si="211"/>
        <v>1775549400</v>
      </c>
      <c r="S520" t="str">
        <f t="shared" si="212"/>
        <v>XAUUSD</v>
      </c>
      <c r="T520" t="str">
        <f t="shared" si="212"/>
        <v>M5</v>
      </c>
      <c r="U520">
        <f t="shared" si="212"/>
        <v>4663.43</v>
      </c>
      <c r="V520">
        <f t="shared" si="213"/>
        <v>4664.928958333333</v>
      </c>
      <c r="W520">
        <f t="shared" si="213"/>
        <v>4661.7399816666666</v>
      </c>
      <c r="X520">
        <f t="shared" si="214"/>
        <v>4662.6843200000003</v>
      </c>
      <c r="Y520">
        <f t="shared" si="214"/>
        <v>4657.2797300000002</v>
      </c>
      <c r="Z520">
        <f t="shared" si="215"/>
        <v>4678.5727616666663</v>
      </c>
      <c r="AA520">
        <f t="shared" si="216"/>
        <v>4667.2751500000004</v>
      </c>
      <c r="AB520">
        <f t="shared" si="217"/>
        <v>4646.2051216666669</v>
      </c>
      <c r="AC520">
        <f t="shared" si="218"/>
        <v>4653.8036499999998</v>
      </c>
      <c r="AF520">
        <f t="shared" si="223"/>
        <v>1775549400</v>
      </c>
      <c r="AG520" t="str">
        <f t="shared" si="224"/>
        <v>XAUUSD</v>
      </c>
      <c r="AH520" t="str">
        <f t="shared" si="225"/>
        <v>M5</v>
      </c>
      <c r="AI520" s="19">
        <f t="shared" si="219"/>
        <v>4663.43</v>
      </c>
      <c r="AJ520" s="19">
        <f t="shared" si="220"/>
        <v>4664.928958333333</v>
      </c>
      <c r="AK520" s="19">
        <f t="shared" si="221"/>
        <v>4661.7399816666666</v>
      </c>
      <c r="AL520" s="19">
        <f t="shared" si="226"/>
        <v>3.188976666666349</v>
      </c>
      <c r="AM520" s="28" t="str">
        <f t="shared" si="222"/>
        <v>Bullish</v>
      </c>
      <c r="AN520" s="28" t="str">
        <f t="shared" si="227"/>
        <v>Bullish</v>
      </c>
      <c r="AO520">
        <f>IF(Z520&lt;&gt;"",Z520,"")</f>
        <v>4678.5727616666663</v>
      </c>
      <c r="AP520">
        <f>IF(AB520&lt;&gt;"",AB520,"")</f>
        <v>4646.2051216666669</v>
      </c>
      <c r="AQ520">
        <f t="shared" si="206"/>
        <v>3</v>
      </c>
      <c r="AR520" s="16">
        <f>IF(SLOPE($AO$506:$AO$517,$AQ$506:$AQ$517)&gt;0,MIN(3,ABS(SLOPE($AO$506:$AO$517,$AQ$506:$AQ$517))),IF(SLOPE($AO$506:$AO$517,$AQ$506:$AQ$517)&lt;-0.5,-0.5,0))</f>
        <v>0.41768499999994624</v>
      </c>
      <c r="AS520" s="16">
        <f>IF(SLOPE($AP$506:$AP$517,$AQ$506:$AQ$517)&lt;0,MAX(-3,-ABS(SLOPE($AP$506:$AP$517,$AQ$506:$AQ$517))),IF(SLOPE($AP$506:$AP$517,$AQ$506:$AQ$517)&gt;0.5,0.5,0))</f>
        <v>0</v>
      </c>
      <c r="AT520" s="22">
        <f>($AO$518+(AR520*(AQ520-1)))</f>
        <v>4679.0425399999995</v>
      </c>
      <c r="AU520" s="22">
        <f>($AP$518+(AS520*(AQ520-1)))</f>
        <v>4645.9594900000002</v>
      </c>
      <c r="AV520" s="18">
        <f>IF(AR520&gt;0,AT520+AR520,AT520)</f>
        <v>4679.4602249999998</v>
      </c>
      <c r="AW520" s="18">
        <f>IF(AS520&lt;0,AU520+AS520,AU520)</f>
        <v>4645.9594900000002</v>
      </c>
      <c r="AY520">
        <f t="shared" si="207"/>
        <v>0.88746333333347138</v>
      </c>
      <c r="AZ520">
        <f t="shared" si="208"/>
        <v>-0.24563166666666802</v>
      </c>
      <c r="BB520" s="19">
        <f t="shared" si="203"/>
        <v>1775549400</v>
      </c>
      <c r="BC520" s="19" t="str">
        <f t="shared" si="204"/>
        <v>XAUUSD</v>
      </c>
      <c r="BD520" s="19" t="str">
        <f t="shared" si="205"/>
        <v>M5</v>
      </c>
      <c r="BE520">
        <f>V520</f>
        <v>4664.928958333333</v>
      </c>
      <c r="BF520">
        <f>W520</f>
        <v>4661.7399816666666</v>
      </c>
      <c r="BG520">
        <f>X520</f>
        <v>4662.6843200000003</v>
      </c>
      <c r="BH520">
        <f>Y520</f>
        <v>4657.2797300000002</v>
      </c>
      <c r="BI520">
        <f t="shared" si="209"/>
        <v>4679.4602249999998</v>
      </c>
      <c r="BJ520">
        <f t="shared" si="210"/>
        <v>4645.9594900000002</v>
      </c>
    </row>
    <row r="521" spans="1:62" x14ac:dyDescent="0.55000000000000004">
      <c r="A521">
        <f>ALGLIB_SSA_XAUUSD!J521</f>
        <v>1775549700</v>
      </c>
      <c r="B521" t="str">
        <f>_xlfn.XLOOKUP($A521,ALGLIB_SSA_XAUUSD!$A$2:$A$1001,ALGLIB_SSA_XAUUSD!$B$2:$B$1001,"",0)</f>
        <v/>
      </c>
      <c r="C521" t="str">
        <f>_xlfn.XLOOKUP($A521,ALGLIB_SSA_XAUUSD!$A$2:$A$1001,ALGLIB_SSA_XAUUSD!$C$2:$C$1001,"",0)</f>
        <v/>
      </c>
      <c r="D521" s="1">
        <f>D518+(D530-D518)*3/12</f>
        <v>4680.0225</v>
      </c>
      <c r="E521" s="1">
        <f>E518+(E530-E518)*3/12</f>
        <v>4664.9139924999999</v>
      </c>
      <c r="F521" s="1">
        <f>F518+(F530-F518)*3/12</f>
        <v>4661.8781325</v>
      </c>
      <c r="G521" s="1">
        <f>G518+(G530-G518)*3/12</f>
        <v>4678.7555574999997</v>
      </c>
      <c r="H521" s="1">
        <f>H518+(H530-H518)*3/12</f>
        <v>4646.3279375000002</v>
      </c>
      <c r="I521" t="str">
        <f>_xlfn.XLOOKUP($A521,ALGLIB_SSA_XAUUSD!$J$2:$J$1001,ALGLIB_SSA_XAUUSD!$K$2:$K$1001,"",0)</f>
        <v>XAUUSD</v>
      </c>
      <c r="J521" t="str">
        <f>_xlfn.XLOOKUP($A521,ALGLIB_SSA_XAUUSD!$J$2:$J$1001,ALGLIB_SSA_XAUUSD!$L$2:$L$1001,"",0)</f>
        <v>M5</v>
      </c>
      <c r="K521">
        <f>_xlfn.XLOOKUP($A521,ALGLIB_SSA_XAUUSD!$J$2:$J$1001,ALGLIB_SSA_XAUUSD!$M$2:$M$1001,"",0)</f>
        <v>4661.58</v>
      </c>
      <c r="L521">
        <f>_xlfn.XLOOKUP($A521,ALGLIB_SSA_XAUUSD!$J$2:$J$1001,ALGLIB_SSA_XAUUSD!$N$2:$N$1001,"",0)</f>
        <v>4668.8171400000001</v>
      </c>
      <c r="M521">
        <f>_xlfn.XLOOKUP($A521,ALGLIB_SSA_XAUUSD!$J$2:$J$1001,ALGLIB_SSA_XAUUSD!$O$2:$O$1001,"",0)</f>
        <v>4663.0484299999998</v>
      </c>
      <c r="N521">
        <f>_xlfn.XLOOKUP($A521,ALGLIB_SSA_XAUUSD!$J$2:$J$1001,ALGLIB_SSA_XAUUSD!$P$2:$P$1001,"",0)</f>
        <v>4673.7921100000003</v>
      </c>
      <c r="O521">
        <f>_xlfn.XLOOKUP($A521,ALGLIB_SSA_XAUUSD!$J$2:$J$1001,ALGLIB_SSA_XAUUSD!$Q$2:$Q$1001,"",0)</f>
        <v>4659.5071099999996</v>
      </c>
      <c r="R521">
        <f t="shared" si="211"/>
        <v>1775549700</v>
      </c>
      <c r="S521" t="str">
        <f t="shared" si="212"/>
        <v>XAUUSD</v>
      </c>
      <c r="T521" t="str">
        <f t="shared" si="212"/>
        <v>M5</v>
      </c>
      <c r="U521">
        <f t="shared" si="212"/>
        <v>4661.58</v>
      </c>
      <c r="V521">
        <f t="shared" si="213"/>
        <v>4664.9139924999999</v>
      </c>
      <c r="W521">
        <f t="shared" si="213"/>
        <v>4661.8781325</v>
      </c>
      <c r="X521">
        <f t="shared" si="214"/>
        <v>4668.8171400000001</v>
      </c>
      <c r="Y521">
        <f t="shared" si="214"/>
        <v>4663.0484299999998</v>
      </c>
      <c r="Z521">
        <f t="shared" si="215"/>
        <v>4678.7555574999997</v>
      </c>
      <c r="AA521">
        <f t="shared" si="216"/>
        <v>4673.7921100000003</v>
      </c>
      <c r="AB521">
        <f t="shared" si="217"/>
        <v>4646.3279375000002</v>
      </c>
      <c r="AC521">
        <f t="shared" si="218"/>
        <v>4659.5071099999996</v>
      </c>
      <c r="AF521">
        <f t="shared" si="223"/>
        <v>1775549700</v>
      </c>
      <c r="AG521" t="str">
        <f t="shared" si="224"/>
        <v>XAUUSD</v>
      </c>
      <c r="AH521" t="str">
        <f t="shared" si="225"/>
        <v>M5</v>
      </c>
      <c r="AI521" s="19">
        <f t="shared" si="219"/>
        <v>4661.58</v>
      </c>
      <c r="AJ521" s="19">
        <f t="shared" si="220"/>
        <v>4664.9139924999999</v>
      </c>
      <c r="AK521" s="19">
        <f t="shared" si="221"/>
        <v>4661.8781325</v>
      </c>
      <c r="AL521" s="19">
        <f t="shared" si="226"/>
        <v>3.0358599999999569</v>
      </c>
      <c r="AM521" s="28" t="str">
        <f t="shared" si="222"/>
        <v>Bullish</v>
      </c>
      <c r="AN521" s="28" t="str">
        <f t="shared" si="227"/>
        <v>Bullish</v>
      </c>
      <c r="AO521">
        <f>IF(Z521&lt;&gt;"",Z521,"")</f>
        <v>4678.7555574999997</v>
      </c>
      <c r="AP521">
        <f>IF(AB521&lt;&gt;"",AB521,"")</f>
        <v>4646.3279375000002</v>
      </c>
      <c r="AQ521">
        <f t="shared" si="206"/>
        <v>4</v>
      </c>
      <c r="AR521" s="16">
        <f>IF(SLOPE($AO$506:$AO$517,$AQ$506:$AQ$517)&gt;0,MIN(3,ABS(SLOPE($AO$506:$AO$517,$AQ$506:$AQ$517))),IF(SLOPE($AO$506:$AO$517,$AQ$506:$AQ$517)&lt;-0.5,-0.5,0))</f>
        <v>0.41768499999994624</v>
      </c>
      <c r="AS521" s="16">
        <f>IF(SLOPE($AP$506:$AP$517,$AQ$506:$AQ$517)&lt;0,MAX(-3,-ABS(SLOPE($AP$506:$AP$517,$AQ$506:$AQ$517))),IF(SLOPE($AP$506:$AP$517,$AQ$506:$AQ$517)&gt;0.5,0.5,0))</f>
        <v>0</v>
      </c>
      <c r="AT521" s="22">
        <f>($AO$518+(AR521*(AQ521-1)))</f>
        <v>4679.4602249999998</v>
      </c>
      <c r="AU521" s="22">
        <f>($AP$518+(AS521*(AQ521-1)))</f>
        <v>4645.9594900000002</v>
      </c>
      <c r="AV521" s="18">
        <f>IF(AR521&gt;0,AT521+AR521,AT521)</f>
        <v>4679.8779100000002</v>
      </c>
      <c r="AW521" s="18">
        <f>IF(AS521&lt;0,AU521+AS521,AU521)</f>
        <v>4645.9594900000002</v>
      </c>
      <c r="AY521">
        <f t="shared" si="207"/>
        <v>1.1223525000004884</v>
      </c>
      <c r="AZ521">
        <f t="shared" si="208"/>
        <v>-0.36844750000000204</v>
      </c>
      <c r="BB521" s="19">
        <f t="shared" si="203"/>
        <v>1775549700</v>
      </c>
      <c r="BC521" s="19" t="str">
        <f t="shared" si="204"/>
        <v>XAUUSD</v>
      </c>
      <c r="BD521" s="19" t="str">
        <f t="shared" si="205"/>
        <v>M5</v>
      </c>
      <c r="BE521">
        <f>V521</f>
        <v>4664.9139924999999</v>
      </c>
      <c r="BF521">
        <f>W521</f>
        <v>4661.8781325</v>
      </c>
      <c r="BG521">
        <f>X521</f>
        <v>4668.8171400000001</v>
      </c>
      <c r="BH521">
        <f>Y521</f>
        <v>4663.0484299999998</v>
      </c>
      <c r="BI521">
        <f t="shared" si="209"/>
        <v>4679.8779100000002</v>
      </c>
      <c r="BJ521">
        <f t="shared" si="210"/>
        <v>4645.9594900000002</v>
      </c>
    </row>
    <row r="522" spans="1:62" x14ac:dyDescent="0.55000000000000004">
      <c r="A522">
        <f>ALGLIB_SSA_XAUUSD!J522</f>
        <v>1775550000</v>
      </c>
      <c r="B522" t="str">
        <f>_xlfn.XLOOKUP($A522,ALGLIB_SSA_XAUUSD!$A$2:$A$1001,ALGLIB_SSA_XAUUSD!$B$2:$B$1001,"",0)</f>
        <v/>
      </c>
      <c r="C522" t="str">
        <f>_xlfn.XLOOKUP($A522,ALGLIB_SSA_XAUUSD!$A$2:$A$1001,ALGLIB_SSA_XAUUSD!$C$2:$C$1001,"",0)</f>
        <v/>
      </c>
      <c r="D522" s="1">
        <f>D518+(D530-D518)*4/12</f>
        <v>4679.0066666666662</v>
      </c>
      <c r="E522" s="1">
        <f>E518+(E530-E518)*4/12</f>
        <v>4664.8990266666669</v>
      </c>
      <c r="F522" s="1">
        <f>F518+(F530-F518)*4/12</f>
        <v>4662.0162833333334</v>
      </c>
      <c r="G522" s="1">
        <f>G518+(G530-G518)*4/12</f>
        <v>4678.938353333333</v>
      </c>
      <c r="H522" s="1">
        <f>H518+(H530-H518)*4/12</f>
        <v>4646.4507533333335</v>
      </c>
      <c r="I522" t="str">
        <f>_xlfn.XLOOKUP($A522,ALGLIB_SSA_XAUUSD!$J$2:$J$1001,ALGLIB_SSA_XAUUSD!$K$2:$K$1001,"",0)</f>
        <v>XAUUSD</v>
      </c>
      <c r="J522" t="str">
        <f>_xlfn.XLOOKUP($A522,ALGLIB_SSA_XAUUSD!$J$2:$J$1001,ALGLIB_SSA_XAUUSD!$L$2:$L$1001,"",0)</f>
        <v>M5</v>
      </c>
      <c r="K522">
        <f>_xlfn.XLOOKUP($A522,ALGLIB_SSA_XAUUSD!$J$2:$J$1001,ALGLIB_SSA_XAUUSD!$M$2:$M$1001,"",0)</f>
        <v>4684.4799999999996</v>
      </c>
      <c r="L522">
        <f>_xlfn.XLOOKUP($A522,ALGLIB_SSA_XAUUSD!$J$2:$J$1001,ALGLIB_SSA_XAUUSD!$N$2:$N$1001,"",0)</f>
        <v>4674.3835399999998</v>
      </c>
      <c r="M522">
        <f>_xlfn.XLOOKUP($A522,ALGLIB_SSA_XAUUSD!$J$2:$J$1001,ALGLIB_SSA_XAUUSD!$O$2:$O$1001,"",0)</f>
        <v>4668.7159899999997</v>
      </c>
      <c r="N522">
        <f>_xlfn.XLOOKUP($A522,ALGLIB_SSA_XAUUSD!$J$2:$J$1001,ALGLIB_SSA_XAUUSD!$P$2:$P$1001,"",0)</f>
        <v>4679.5384599999998</v>
      </c>
      <c r="O522">
        <f>_xlfn.XLOOKUP($A522,ALGLIB_SSA_XAUUSD!$J$2:$J$1001,ALGLIB_SSA_XAUUSD!$Q$2:$Q$1001,"",0)</f>
        <v>4665.1736199999996</v>
      </c>
      <c r="R522">
        <f t="shared" si="211"/>
        <v>1775550000</v>
      </c>
      <c r="S522" t="str">
        <f t="shared" si="212"/>
        <v>XAUUSD</v>
      </c>
      <c r="T522" t="str">
        <f t="shared" si="212"/>
        <v>M5</v>
      </c>
      <c r="U522">
        <f t="shared" si="212"/>
        <v>4684.4799999999996</v>
      </c>
      <c r="V522">
        <f t="shared" si="213"/>
        <v>4664.8990266666669</v>
      </c>
      <c r="W522">
        <f t="shared" si="213"/>
        <v>4662.0162833333334</v>
      </c>
      <c r="X522">
        <f t="shared" si="214"/>
        <v>4674.3835399999998</v>
      </c>
      <c r="Y522">
        <f t="shared" si="214"/>
        <v>4668.7159899999997</v>
      </c>
      <c r="Z522">
        <f t="shared" si="215"/>
        <v>4678.938353333333</v>
      </c>
      <c r="AA522">
        <f t="shared" si="216"/>
        <v>4679.5384599999998</v>
      </c>
      <c r="AB522">
        <f t="shared" si="217"/>
        <v>4646.4507533333335</v>
      </c>
      <c r="AC522">
        <f t="shared" si="218"/>
        <v>4665.1736199999996</v>
      </c>
      <c r="AF522">
        <f t="shared" si="223"/>
        <v>1775550000</v>
      </c>
      <c r="AG522" t="str">
        <f t="shared" si="224"/>
        <v>XAUUSD</v>
      </c>
      <c r="AH522" t="str">
        <f t="shared" si="225"/>
        <v>M5</v>
      </c>
      <c r="AI522" s="19">
        <f t="shared" si="219"/>
        <v>4684.4799999999996</v>
      </c>
      <c r="AJ522" s="19">
        <f t="shared" si="220"/>
        <v>4664.8990266666669</v>
      </c>
      <c r="AK522" s="19">
        <f t="shared" si="221"/>
        <v>4662.0162833333334</v>
      </c>
      <c r="AL522" s="19">
        <f t="shared" si="226"/>
        <v>2.8827433333335648</v>
      </c>
      <c r="AM522" s="28" t="str">
        <f t="shared" si="222"/>
        <v>Bullish</v>
      </c>
      <c r="AN522" s="28" t="str">
        <f t="shared" si="227"/>
        <v>Bullish</v>
      </c>
      <c r="AO522">
        <f>IF(Z522&lt;&gt;"",Z522,"")</f>
        <v>4678.938353333333</v>
      </c>
      <c r="AP522">
        <f>IF(AB522&lt;&gt;"",AB522,"")</f>
        <v>4646.4507533333335</v>
      </c>
      <c r="AQ522">
        <f t="shared" si="206"/>
        <v>5</v>
      </c>
      <c r="AR522" s="16">
        <f>IF(SLOPE($AO$506:$AO$517,$AQ$506:$AQ$517)&gt;0,MIN(3,ABS(SLOPE($AO$506:$AO$517,$AQ$506:$AQ$517))),IF(SLOPE($AO$506:$AO$517,$AQ$506:$AQ$517)&lt;-0.5,-0.5,0))</f>
        <v>0.41768499999994624</v>
      </c>
      <c r="AS522" s="16">
        <f>IF(SLOPE($AP$506:$AP$517,$AQ$506:$AQ$517)&lt;0,MAX(-3,-ABS(SLOPE($AP$506:$AP$517,$AQ$506:$AQ$517))),IF(SLOPE($AP$506:$AP$517,$AQ$506:$AQ$517)&gt;0.5,0.5,0))</f>
        <v>0</v>
      </c>
      <c r="AT522" s="22">
        <f>($AO$518+(AR522*(AQ522-1)))</f>
        <v>4679.8779099999992</v>
      </c>
      <c r="AU522" s="22">
        <f>($AP$518+(AS522*(AQ522-1)))</f>
        <v>4645.9594900000002</v>
      </c>
      <c r="AV522" s="18">
        <f>IF(AR522&gt;0,AT522+AR522,AT522)</f>
        <v>4680.2955949999996</v>
      </c>
      <c r="AW522" s="18">
        <f>IF(AS522&lt;0,AU522+AS522,AU522)</f>
        <v>4645.9594900000002</v>
      </c>
      <c r="AY522">
        <f t="shared" si="207"/>
        <v>1.3572416666665958</v>
      </c>
      <c r="AZ522">
        <f t="shared" si="208"/>
        <v>-0.49126333333333605</v>
      </c>
      <c r="BB522" s="19">
        <f t="shared" si="203"/>
        <v>1775550000</v>
      </c>
      <c r="BC522" s="19" t="str">
        <f t="shared" si="204"/>
        <v>XAUUSD</v>
      </c>
      <c r="BD522" s="19" t="str">
        <f t="shared" si="205"/>
        <v>M5</v>
      </c>
      <c r="BE522">
        <f>V522</f>
        <v>4664.8990266666669</v>
      </c>
      <c r="BF522">
        <f>W522</f>
        <v>4662.0162833333334</v>
      </c>
      <c r="BG522">
        <f>X522</f>
        <v>4674.3835399999998</v>
      </c>
      <c r="BH522">
        <f>Y522</f>
        <v>4668.7159899999997</v>
      </c>
      <c r="BI522">
        <f t="shared" si="209"/>
        <v>4680.2955949999996</v>
      </c>
      <c r="BJ522">
        <f t="shared" si="210"/>
        <v>4645.9594900000002</v>
      </c>
    </row>
    <row r="523" spans="1:62" x14ac:dyDescent="0.55000000000000004">
      <c r="A523">
        <f>ALGLIB_SSA_XAUUSD!J523</f>
        <v>1775550300</v>
      </c>
      <c r="B523" t="str">
        <f>_xlfn.XLOOKUP($A523,ALGLIB_SSA_XAUUSD!$A$2:$A$1001,ALGLIB_SSA_XAUUSD!$B$2:$B$1001,"",0)</f>
        <v/>
      </c>
      <c r="C523" t="str">
        <f>_xlfn.XLOOKUP($A523,ALGLIB_SSA_XAUUSD!$A$2:$A$1001,ALGLIB_SSA_XAUUSD!$C$2:$C$1001,"",0)</f>
        <v/>
      </c>
      <c r="D523" s="1">
        <f>D518+(D530-D518)*5/12</f>
        <v>4677.9908333333333</v>
      </c>
      <c r="E523" s="1">
        <f>E518+(E530-E518)*5/12</f>
        <v>4664.884060833333</v>
      </c>
      <c r="F523" s="1">
        <f>F518+(F530-F518)*5/12</f>
        <v>4662.1544341666668</v>
      </c>
      <c r="G523" s="1">
        <f>G518+(G530-G518)*5/12</f>
        <v>4679.1211491666663</v>
      </c>
      <c r="H523" s="1">
        <f>H518+(H530-H518)*5/12</f>
        <v>4646.5735691666669</v>
      </c>
      <c r="I523" t="str">
        <f>_xlfn.XLOOKUP($A523,ALGLIB_SSA_XAUUSD!$J$2:$J$1001,ALGLIB_SSA_XAUUSD!$K$2:$K$1001,"",0)</f>
        <v>XAUUSD</v>
      </c>
      <c r="J523" t="str">
        <f>_xlfn.XLOOKUP($A523,ALGLIB_SSA_XAUUSD!$J$2:$J$1001,ALGLIB_SSA_XAUUSD!$L$2:$L$1001,"",0)</f>
        <v>M5</v>
      </c>
      <c r="K523">
        <f>_xlfn.XLOOKUP($A523,ALGLIB_SSA_XAUUSD!$J$2:$J$1001,ALGLIB_SSA_XAUUSD!$M$2:$M$1001,"",0)</f>
        <v>4678.26</v>
      </c>
      <c r="L523">
        <f>_xlfn.XLOOKUP($A523,ALGLIB_SSA_XAUUSD!$J$2:$J$1001,ALGLIB_SSA_XAUUSD!$N$2:$N$1001,"",0)</f>
        <v>4678.49539</v>
      </c>
      <c r="M523">
        <f>_xlfn.XLOOKUP($A523,ALGLIB_SSA_XAUUSD!$J$2:$J$1001,ALGLIB_SSA_XAUUSD!$O$2:$O$1001,"",0)</f>
        <v>4673.6056900000003</v>
      </c>
      <c r="N523">
        <f>_xlfn.XLOOKUP($A523,ALGLIB_SSA_XAUUSD!$J$2:$J$1001,ALGLIB_SSA_XAUUSD!$P$2:$P$1001,"",0)</f>
        <v>4683.5375000000004</v>
      </c>
      <c r="O523">
        <f>_xlfn.XLOOKUP($A523,ALGLIB_SSA_XAUUSD!$J$2:$J$1001,ALGLIB_SSA_XAUUSD!$Q$2:$Q$1001,"",0)</f>
        <v>4670.38292</v>
      </c>
      <c r="R523">
        <f t="shared" si="211"/>
        <v>1775550300</v>
      </c>
      <c r="S523" t="str">
        <f t="shared" si="212"/>
        <v>XAUUSD</v>
      </c>
      <c r="T523" t="str">
        <f t="shared" si="212"/>
        <v>M5</v>
      </c>
      <c r="U523">
        <f t="shared" si="212"/>
        <v>4678.26</v>
      </c>
      <c r="V523">
        <f t="shared" si="213"/>
        <v>4664.884060833333</v>
      </c>
      <c r="W523">
        <f t="shared" si="213"/>
        <v>4662.1544341666668</v>
      </c>
      <c r="X523">
        <f t="shared" si="214"/>
        <v>4678.49539</v>
      </c>
      <c r="Y523">
        <f t="shared" si="214"/>
        <v>4673.6056900000003</v>
      </c>
      <c r="Z523">
        <f t="shared" si="215"/>
        <v>4679.1211491666663</v>
      </c>
      <c r="AA523">
        <f t="shared" si="216"/>
        <v>4683.5375000000004</v>
      </c>
      <c r="AB523">
        <f t="shared" si="217"/>
        <v>4646.5735691666669</v>
      </c>
      <c r="AC523">
        <f t="shared" si="218"/>
        <v>4670.38292</v>
      </c>
      <c r="AF523">
        <f t="shared" si="223"/>
        <v>1775550300</v>
      </c>
      <c r="AG523" t="str">
        <f t="shared" si="224"/>
        <v>XAUUSD</v>
      </c>
      <c r="AH523" t="str">
        <f t="shared" si="225"/>
        <v>M5</v>
      </c>
      <c r="AI523" s="19">
        <f t="shared" si="219"/>
        <v>4678.26</v>
      </c>
      <c r="AJ523" s="19">
        <f t="shared" si="220"/>
        <v>4664.884060833333</v>
      </c>
      <c r="AK523" s="19">
        <f t="shared" si="221"/>
        <v>4662.1544341666668</v>
      </c>
      <c r="AL523" s="19">
        <f t="shared" si="226"/>
        <v>2.7296266666662632</v>
      </c>
      <c r="AM523" s="28" t="str">
        <f t="shared" si="222"/>
        <v>Bullish</v>
      </c>
      <c r="AN523" s="28" t="str">
        <f t="shared" si="227"/>
        <v>Bullish</v>
      </c>
      <c r="AO523">
        <f>IF(Z523&lt;&gt;"",Z523,"")</f>
        <v>4679.1211491666663</v>
      </c>
      <c r="AP523">
        <f>IF(AB523&lt;&gt;"",AB523,"")</f>
        <v>4646.5735691666669</v>
      </c>
      <c r="AQ523">
        <f t="shared" si="206"/>
        <v>6</v>
      </c>
      <c r="AR523" s="16">
        <f>IF(SLOPE($AO$506:$AO$517,$AQ$506:$AQ$517)&gt;0,MIN(3,ABS(SLOPE($AO$506:$AO$517,$AQ$506:$AQ$517))),IF(SLOPE($AO$506:$AO$517,$AQ$506:$AQ$517)&lt;-0.5,-0.5,0))</f>
        <v>0.41768499999994624</v>
      </c>
      <c r="AS523" s="16">
        <f>IF(SLOPE($AP$506:$AP$517,$AQ$506:$AQ$517)&lt;0,MAX(-3,-ABS(SLOPE($AP$506:$AP$517,$AQ$506:$AQ$517))),IF(SLOPE($AP$506:$AP$517,$AQ$506:$AQ$517)&gt;0.5,0.5,0))</f>
        <v>0</v>
      </c>
      <c r="AT523" s="22">
        <f>($AO$518+(AR523*(AQ523-1)))</f>
        <v>4680.2955949999996</v>
      </c>
      <c r="AU523" s="22">
        <f>($AP$518+(AS523*(AQ523-1)))</f>
        <v>4645.9594900000002</v>
      </c>
      <c r="AV523" s="18">
        <f>IF(AR523&gt;0,AT523+AR523,AT523)</f>
        <v>4680.7132799999999</v>
      </c>
      <c r="AW523" s="18">
        <f>IF(AS523&lt;0,AU523+AS523,AU523)</f>
        <v>4645.9594900000002</v>
      </c>
      <c r="AY523">
        <f t="shared" si="207"/>
        <v>1.5921308333336128</v>
      </c>
      <c r="AZ523">
        <f t="shared" si="208"/>
        <v>-0.61407916666667006</v>
      </c>
      <c r="BB523" s="19">
        <f t="shared" si="203"/>
        <v>1775550300</v>
      </c>
      <c r="BC523" s="19" t="str">
        <f t="shared" si="204"/>
        <v>XAUUSD</v>
      </c>
      <c r="BD523" s="19" t="str">
        <f t="shared" si="205"/>
        <v>M5</v>
      </c>
      <c r="BE523">
        <f>V523</f>
        <v>4664.884060833333</v>
      </c>
      <c r="BF523">
        <f>W523</f>
        <v>4662.1544341666668</v>
      </c>
      <c r="BG523">
        <f>X523</f>
        <v>4678.49539</v>
      </c>
      <c r="BH523">
        <f>Y523</f>
        <v>4673.6056900000003</v>
      </c>
      <c r="BI523">
        <f t="shared" si="209"/>
        <v>4680.7132799999999</v>
      </c>
      <c r="BJ523">
        <f t="shared" si="210"/>
        <v>4645.9594900000002</v>
      </c>
    </row>
    <row r="524" spans="1:62" x14ac:dyDescent="0.55000000000000004">
      <c r="A524">
        <f>ALGLIB_SSA_XAUUSD!J524</f>
        <v>1775550600</v>
      </c>
      <c r="B524" t="str">
        <f>_xlfn.XLOOKUP($A524,ALGLIB_SSA_XAUUSD!$A$2:$A$1001,ALGLIB_SSA_XAUUSD!$B$2:$B$1001,"",0)</f>
        <v/>
      </c>
      <c r="C524" t="str">
        <f>_xlfn.XLOOKUP($A524,ALGLIB_SSA_XAUUSD!$A$2:$A$1001,ALGLIB_SSA_XAUUSD!$C$2:$C$1001,"",0)</f>
        <v/>
      </c>
      <c r="D524" s="1">
        <f>D518+(D530-D518)*6/12</f>
        <v>4676.9750000000004</v>
      </c>
      <c r="E524" s="1">
        <f>E518+(E530-E518)*6/12</f>
        <v>4664.869095</v>
      </c>
      <c r="F524" s="1">
        <f>F518+(F530-F518)*6/12</f>
        <v>4662.2925850000001</v>
      </c>
      <c r="G524" s="1">
        <f>G518+(G530-G518)*6/12</f>
        <v>4679.3039449999997</v>
      </c>
      <c r="H524" s="1">
        <f>H518+(H530-H518)*6/12</f>
        <v>4646.6963850000002</v>
      </c>
      <c r="I524" t="str">
        <f>_xlfn.XLOOKUP($A524,ALGLIB_SSA_XAUUSD!$J$2:$J$1001,ALGLIB_SSA_XAUUSD!$K$2:$K$1001,"",0)</f>
        <v>XAUUSD</v>
      </c>
      <c r="J524" t="str">
        <f>_xlfn.XLOOKUP($A524,ALGLIB_SSA_XAUUSD!$J$2:$J$1001,ALGLIB_SSA_XAUUSD!$L$2:$L$1001,"",0)</f>
        <v>M5</v>
      </c>
      <c r="K524">
        <f>_xlfn.XLOOKUP($A524,ALGLIB_SSA_XAUUSD!$J$2:$J$1001,ALGLIB_SSA_XAUUSD!$M$2:$M$1001,"",0)</f>
        <v>4684.92</v>
      </c>
      <c r="L524">
        <f>_xlfn.XLOOKUP($A524,ALGLIB_SSA_XAUUSD!$J$2:$J$1001,ALGLIB_SSA_XAUUSD!$N$2:$N$1001,"",0)</f>
        <v>4681.25882</v>
      </c>
      <c r="M524">
        <f>_xlfn.XLOOKUP($A524,ALGLIB_SSA_XAUUSD!$J$2:$J$1001,ALGLIB_SSA_XAUUSD!$O$2:$O$1001,"",0)</f>
        <v>4677.4322499999998</v>
      </c>
      <c r="N524">
        <f>_xlfn.XLOOKUP($A524,ALGLIB_SSA_XAUUSD!$J$2:$J$1001,ALGLIB_SSA_XAUUSD!$P$2:$P$1001,"",0)</f>
        <v>4685.8406699999996</v>
      </c>
      <c r="O524">
        <f>_xlfn.XLOOKUP($A524,ALGLIB_SSA_XAUUSD!$J$2:$J$1001,ALGLIB_SSA_XAUUSD!$Q$2:$Q$1001,"",0)</f>
        <v>4674.47469</v>
      </c>
      <c r="R524">
        <f t="shared" si="211"/>
        <v>1775550600</v>
      </c>
      <c r="S524" t="str">
        <f t="shared" si="212"/>
        <v>XAUUSD</v>
      </c>
      <c r="T524" t="str">
        <f t="shared" si="212"/>
        <v>M5</v>
      </c>
      <c r="U524">
        <f t="shared" si="212"/>
        <v>4684.92</v>
      </c>
      <c r="V524">
        <f t="shared" si="213"/>
        <v>4664.869095</v>
      </c>
      <c r="W524">
        <f t="shared" si="213"/>
        <v>4662.2925850000001</v>
      </c>
      <c r="X524">
        <f t="shared" si="214"/>
        <v>4681.25882</v>
      </c>
      <c r="Y524">
        <f t="shared" si="214"/>
        <v>4677.4322499999998</v>
      </c>
      <c r="Z524">
        <f t="shared" si="215"/>
        <v>4679.3039449999997</v>
      </c>
      <c r="AA524">
        <f t="shared" si="216"/>
        <v>4685.8406699999996</v>
      </c>
      <c r="AB524">
        <f t="shared" si="217"/>
        <v>4646.6963850000002</v>
      </c>
      <c r="AC524">
        <f t="shared" si="218"/>
        <v>4674.47469</v>
      </c>
      <c r="AF524">
        <f t="shared" si="223"/>
        <v>1775550600</v>
      </c>
      <c r="AG524" t="str">
        <f t="shared" si="224"/>
        <v>XAUUSD</v>
      </c>
      <c r="AH524" t="str">
        <f t="shared" si="225"/>
        <v>M5</v>
      </c>
      <c r="AI524" s="19">
        <f t="shared" si="219"/>
        <v>4684.92</v>
      </c>
      <c r="AJ524" s="19">
        <f t="shared" si="220"/>
        <v>4664.869095</v>
      </c>
      <c r="AK524" s="19">
        <f t="shared" si="221"/>
        <v>4662.2925850000001</v>
      </c>
      <c r="AL524" s="19">
        <f t="shared" si="226"/>
        <v>2.5765099999998711</v>
      </c>
      <c r="AM524" s="28" t="str">
        <f t="shared" si="222"/>
        <v>Bullish</v>
      </c>
      <c r="AN524" s="28" t="str">
        <f t="shared" si="227"/>
        <v>Bullish</v>
      </c>
      <c r="AO524">
        <f>IF(Z524&lt;&gt;"",Z524,"")</f>
        <v>4679.3039449999997</v>
      </c>
      <c r="AP524">
        <f>IF(AB524&lt;&gt;"",AB524,"")</f>
        <v>4646.6963850000002</v>
      </c>
      <c r="AQ524">
        <f t="shared" si="206"/>
        <v>7</v>
      </c>
      <c r="AR524" s="16">
        <f>IF(SLOPE($AO$506:$AO$517,$AQ$506:$AQ$517)&gt;0,MIN(3,ABS(SLOPE($AO$506:$AO$517,$AQ$506:$AQ$517))),IF(SLOPE($AO$506:$AO$517,$AQ$506:$AQ$517)&lt;-0.5,-0.5,0))</f>
        <v>0.41768499999994624</v>
      </c>
      <c r="AS524" s="16">
        <f>IF(SLOPE($AP$506:$AP$517,$AQ$506:$AQ$517)&lt;0,MAX(-3,-ABS(SLOPE($AP$506:$AP$517,$AQ$506:$AQ$517))),IF(SLOPE($AP$506:$AP$517,$AQ$506:$AQ$517)&gt;0.5,0.5,0))</f>
        <v>0</v>
      </c>
      <c r="AT524" s="22">
        <f>($AO$518+(AR524*(AQ524-1)))</f>
        <v>4680.713279999999</v>
      </c>
      <c r="AU524" s="22">
        <f>($AP$518+(AS524*(AQ524-1)))</f>
        <v>4645.9594900000002</v>
      </c>
      <c r="AV524" s="18">
        <f>IF(AR524&gt;0,AT524+AR524,AT524)</f>
        <v>4681.1309649999994</v>
      </c>
      <c r="AW524" s="18">
        <f>IF(AS524&lt;0,AU524+AS524,AU524)</f>
        <v>4645.9594900000002</v>
      </c>
      <c r="AY524">
        <f t="shared" si="207"/>
        <v>1.8270199999997203</v>
      </c>
      <c r="AZ524">
        <f t="shared" si="208"/>
        <v>-0.73689500000000407</v>
      </c>
      <c r="BB524" s="19">
        <f t="shared" si="203"/>
        <v>1775550600</v>
      </c>
      <c r="BC524" s="19" t="str">
        <f t="shared" si="204"/>
        <v>XAUUSD</v>
      </c>
      <c r="BD524" s="19" t="str">
        <f t="shared" si="205"/>
        <v>M5</v>
      </c>
      <c r="BE524">
        <f>V524</f>
        <v>4664.869095</v>
      </c>
      <c r="BF524">
        <f>W524</f>
        <v>4662.2925850000001</v>
      </c>
      <c r="BG524">
        <f>X524</f>
        <v>4681.25882</v>
      </c>
      <c r="BH524">
        <f>Y524</f>
        <v>4677.4322499999998</v>
      </c>
      <c r="BI524">
        <f t="shared" si="209"/>
        <v>4681.1309649999994</v>
      </c>
      <c r="BJ524">
        <f t="shared" si="210"/>
        <v>4645.9594900000002</v>
      </c>
    </row>
    <row r="525" spans="1:62" x14ac:dyDescent="0.55000000000000004">
      <c r="A525">
        <f>ALGLIB_SSA_XAUUSD!J525</f>
        <v>1775550900</v>
      </c>
      <c r="B525" t="str">
        <f>_xlfn.XLOOKUP($A525,ALGLIB_SSA_XAUUSD!$A$2:$A$1001,ALGLIB_SSA_XAUUSD!$B$2:$B$1001,"",0)</f>
        <v/>
      </c>
      <c r="C525" t="str">
        <f>_xlfn.XLOOKUP($A525,ALGLIB_SSA_XAUUSD!$A$2:$A$1001,ALGLIB_SSA_XAUUSD!$C$2:$C$1001,"",0)</f>
        <v/>
      </c>
      <c r="D525" s="1">
        <f>D518+(D530-D518)*7/12</f>
        <v>4675.9591666666665</v>
      </c>
      <c r="E525" s="1">
        <f>E518+(E530-E518)*7/12</f>
        <v>4664.854129166667</v>
      </c>
      <c r="F525" s="1">
        <f>F518+(F530-F518)*7/12</f>
        <v>4662.4307358333335</v>
      </c>
      <c r="G525" s="1">
        <f>G518+(G530-G518)*7/12</f>
        <v>4679.486740833333</v>
      </c>
      <c r="H525" s="1">
        <f>H518+(H530-H518)*7/12</f>
        <v>4646.8192008333335</v>
      </c>
      <c r="I525" t="str">
        <f>_xlfn.XLOOKUP($A525,ALGLIB_SSA_XAUUSD!$J$2:$J$1001,ALGLIB_SSA_XAUUSD!$K$2:$K$1001,"",0)</f>
        <v>XAUUSD</v>
      </c>
      <c r="J525" t="str">
        <f>_xlfn.XLOOKUP($A525,ALGLIB_SSA_XAUUSD!$J$2:$J$1001,ALGLIB_SSA_XAUUSD!$L$2:$L$1001,"",0)</f>
        <v>M5</v>
      </c>
      <c r="K525">
        <f>_xlfn.XLOOKUP($A525,ALGLIB_SSA_XAUUSD!$J$2:$J$1001,ALGLIB_SSA_XAUUSD!$M$2:$M$1001,"",0)</f>
        <v>4681.8999999999996</v>
      </c>
      <c r="L525">
        <f>_xlfn.XLOOKUP($A525,ALGLIB_SSA_XAUUSD!$J$2:$J$1001,ALGLIB_SSA_XAUUSD!$N$2:$N$1001,"",0)</f>
        <v>4682.7228400000004</v>
      </c>
      <c r="M525">
        <f>_xlfn.XLOOKUP($A525,ALGLIB_SSA_XAUUSD!$J$2:$J$1001,ALGLIB_SSA_XAUUSD!$O$2:$O$1001,"",0)</f>
        <v>4680.07755</v>
      </c>
      <c r="N525">
        <f>_xlfn.XLOOKUP($A525,ALGLIB_SSA_XAUUSD!$J$2:$J$1001,ALGLIB_SSA_XAUUSD!$P$2:$P$1001,"",0)</f>
        <v>4686.7672499999999</v>
      </c>
      <c r="O525">
        <f>_xlfn.XLOOKUP($A525,ALGLIB_SSA_XAUUSD!$J$2:$J$1001,ALGLIB_SSA_XAUUSD!$Q$2:$Q$1001,"",0)</f>
        <v>4677.4465099999998</v>
      </c>
      <c r="R525">
        <f t="shared" si="211"/>
        <v>1775550900</v>
      </c>
      <c r="S525" t="str">
        <f t="shared" si="212"/>
        <v>XAUUSD</v>
      </c>
      <c r="T525" t="str">
        <f t="shared" si="212"/>
        <v>M5</v>
      </c>
      <c r="U525">
        <f t="shared" si="212"/>
        <v>4681.8999999999996</v>
      </c>
      <c r="V525">
        <f t="shared" si="213"/>
        <v>4664.854129166667</v>
      </c>
      <c r="W525">
        <f t="shared" si="213"/>
        <v>4662.4307358333335</v>
      </c>
      <c r="X525">
        <f t="shared" si="214"/>
        <v>4682.7228400000004</v>
      </c>
      <c r="Y525">
        <f t="shared" si="214"/>
        <v>4680.07755</v>
      </c>
      <c r="Z525">
        <f t="shared" si="215"/>
        <v>4679.486740833333</v>
      </c>
      <c r="AA525">
        <f t="shared" si="216"/>
        <v>4686.7672499999999</v>
      </c>
      <c r="AB525">
        <f t="shared" si="217"/>
        <v>4646.8192008333335</v>
      </c>
      <c r="AC525">
        <f t="shared" si="218"/>
        <v>4677.4465099999998</v>
      </c>
      <c r="AF525">
        <f t="shared" si="223"/>
        <v>1775550900</v>
      </c>
      <c r="AG525" t="str">
        <f t="shared" si="224"/>
        <v>XAUUSD</v>
      </c>
      <c r="AH525" t="str">
        <f t="shared" si="225"/>
        <v>M5</v>
      </c>
      <c r="AI525" s="19">
        <f t="shared" si="219"/>
        <v>4681.8999999999996</v>
      </c>
      <c r="AJ525" s="19">
        <f t="shared" si="220"/>
        <v>4664.854129166667</v>
      </c>
      <c r="AK525" s="19">
        <f t="shared" si="221"/>
        <v>4662.4307358333335</v>
      </c>
      <c r="AL525" s="19">
        <f t="shared" si="226"/>
        <v>2.4233933333334789</v>
      </c>
      <c r="AM525" s="28" t="str">
        <f t="shared" si="222"/>
        <v>Bullish</v>
      </c>
      <c r="AN525" s="28" t="str">
        <f t="shared" si="227"/>
        <v>Bullish</v>
      </c>
      <c r="AO525">
        <f>IF(Z525&lt;&gt;"",Z525,"")</f>
        <v>4679.486740833333</v>
      </c>
      <c r="AP525">
        <f>IF(AB525&lt;&gt;"",AB525,"")</f>
        <v>4646.8192008333335</v>
      </c>
      <c r="AQ525">
        <f t="shared" si="206"/>
        <v>8</v>
      </c>
      <c r="AR525" s="16">
        <f>IF(SLOPE($AO$506:$AO$517,$AQ$506:$AQ$517)&gt;0,MIN(3,ABS(SLOPE($AO$506:$AO$517,$AQ$506:$AQ$517))),IF(SLOPE($AO$506:$AO$517,$AQ$506:$AQ$517)&lt;-0.5,-0.5,0))</f>
        <v>0.41768499999994624</v>
      </c>
      <c r="AS525" s="16">
        <f>IF(SLOPE($AP$506:$AP$517,$AQ$506:$AQ$517)&lt;0,MAX(-3,-ABS(SLOPE($AP$506:$AP$517,$AQ$506:$AQ$517))),IF(SLOPE($AP$506:$AP$517,$AQ$506:$AQ$517)&gt;0.5,0.5,0))</f>
        <v>0</v>
      </c>
      <c r="AT525" s="22">
        <f>($AO$518+(AR525*(AQ525-1)))</f>
        <v>4681.1309649999994</v>
      </c>
      <c r="AU525" s="22">
        <f>($AP$518+(AS525*(AQ525-1)))</f>
        <v>4645.9594900000002</v>
      </c>
      <c r="AV525" s="18">
        <f>IF(AR525&gt;0,AT525+AR525,AT525)</f>
        <v>4681.5486499999997</v>
      </c>
      <c r="AW525" s="18">
        <f>IF(AS525&lt;0,AU525+AS525,AU525)</f>
        <v>4645.9594900000002</v>
      </c>
      <c r="AY525">
        <f t="shared" si="207"/>
        <v>2.0619091666667373</v>
      </c>
      <c r="AZ525">
        <f t="shared" si="208"/>
        <v>-0.85971083333333809</v>
      </c>
      <c r="BB525" s="19">
        <f t="shared" si="203"/>
        <v>1775550900</v>
      </c>
      <c r="BC525" s="19" t="str">
        <f t="shared" si="204"/>
        <v>XAUUSD</v>
      </c>
      <c r="BD525" s="19" t="str">
        <f t="shared" si="205"/>
        <v>M5</v>
      </c>
      <c r="BE525">
        <f>V525</f>
        <v>4664.854129166667</v>
      </c>
      <c r="BF525">
        <f>W525</f>
        <v>4662.4307358333335</v>
      </c>
      <c r="BG525">
        <f>X525</f>
        <v>4682.7228400000004</v>
      </c>
      <c r="BH525">
        <f>Y525</f>
        <v>4680.07755</v>
      </c>
      <c r="BI525">
        <f t="shared" si="209"/>
        <v>4681.5486499999997</v>
      </c>
      <c r="BJ525">
        <f t="shared" si="210"/>
        <v>4645.9594900000002</v>
      </c>
    </row>
    <row r="526" spans="1:62" x14ac:dyDescent="0.55000000000000004">
      <c r="A526">
        <f>ALGLIB_SSA_XAUUSD!J526</f>
        <v>1775551200</v>
      </c>
      <c r="B526" t="str">
        <f>_xlfn.XLOOKUP($A526,ALGLIB_SSA_XAUUSD!$A$2:$A$1001,ALGLIB_SSA_XAUUSD!$B$2:$B$1001,"",0)</f>
        <v/>
      </c>
      <c r="C526" t="str">
        <f>_xlfn.XLOOKUP($A526,ALGLIB_SSA_XAUUSD!$A$2:$A$1001,ALGLIB_SSA_XAUUSD!$C$2:$C$1001,"",0)</f>
        <v/>
      </c>
      <c r="D526" s="1">
        <f>D518+(D530-D518)*8/12</f>
        <v>4674.9433333333336</v>
      </c>
      <c r="E526" s="1">
        <f>E518+(E530-E518)*8/12</f>
        <v>4664.8391633333331</v>
      </c>
      <c r="F526" s="1">
        <f>F518+(F530-F518)*8/12</f>
        <v>4662.5688866666669</v>
      </c>
      <c r="G526" s="1">
        <f>G518+(G530-G518)*8/12</f>
        <v>4679.6695366666663</v>
      </c>
      <c r="H526" s="1">
        <f>H518+(H530-H518)*8/12</f>
        <v>4646.9420166666669</v>
      </c>
      <c r="I526" t="str">
        <f>_xlfn.XLOOKUP($A526,ALGLIB_SSA_XAUUSD!$J$2:$J$1001,ALGLIB_SSA_XAUUSD!$K$2:$K$1001,"",0)</f>
        <v>XAUUSD</v>
      </c>
      <c r="J526" t="str">
        <f>_xlfn.XLOOKUP($A526,ALGLIB_SSA_XAUUSD!$J$2:$J$1001,ALGLIB_SSA_XAUUSD!$L$2:$L$1001,"",0)</f>
        <v>M5</v>
      </c>
      <c r="K526">
        <f>_xlfn.XLOOKUP($A526,ALGLIB_SSA_XAUUSD!$J$2:$J$1001,ALGLIB_SSA_XAUUSD!$M$2:$M$1001,"",0)</f>
        <v>4683.16</v>
      </c>
      <c r="L526">
        <f>_xlfn.XLOOKUP($A526,ALGLIB_SSA_XAUUSD!$J$2:$J$1001,ALGLIB_SSA_XAUUSD!$N$2:$N$1001,"",0)</f>
        <v>4683.3863099999999</v>
      </c>
      <c r="M526">
        <f>_xlfn.XLOOKUP($A526,ALGLIB_SSA_XAUUSD!$J$2:$J$1001,ALGLIB_SSA_XAUUSD!$O$2:$O$1001,"",0)</f>
        <v>4681.7319299999999</v>
      </c>
      <c r="N526">
        <f>_xlfn.XLOOKUP($A526,ALGLIB_SSA_XAUUSD!$J$2:$J$1001,ALGLIB_SSA_XAUUSD!$P$2:$P$1001,"",0)</f>
        <v>4686.8251399999999</v>
      </c>
      <c r="O526">
        <f>_xlfn.XLOOKUP($A526,ALGLIB_SSA_XAUUSD!$J$2:$J$1001,ALGLIB_SSA_XAUUSD!$Q$2:$Q$1001,"",0)</f>
        <v>4679.3682099999996</v>
      </c>
      <c r="R526">
        <f t="shared" si="211"/>
        <v>1775551200</v>
      </c>
      <c r="S526" t="str">
        <f t="shared" si="212"/>
        <v>XAUUSD</v>
      </c>
      <c r="T526" t="str">
        <f t="shared" si="212"/>
        <v>M5</v>
      </c>
      <c r="U526">
        <f t="shared" si="212"/>
        <v>4683.16</v>
      </c>
      <c r="V526">
        <f t="shared" si="213"/>
        <v>4664.8391633333331</v>
      </c>
      <c r="W526">
        <f t="shared" si="213"/>
        <v>4662.5688866666669</v>
      </c>
      <c r="X526">
        <f t="shared" si="214"/>
        <v>4683.3863099999999</v>
      </c>
      <c r="Y526">
        <f t="shared" si="214"/>
        <v>4681.7319299999999</v>
      </c>
      <c r="Z526">
        <f t="shared" si="215"/>
        <v>4679.6695366666663</v>
      </c>
      <c r="AA526">
        <f t="shared" si="216"/>
        <v>4686.8251399999999</v>
      </c>
      <c r="AB526">
        <f t="shared" si="217"/>
        <v>4646.9420166666669</v>
      </c>
      <c r="AC526">
        <f t="shared" si="218"/>
        <v>4679.3682099999996</v>
      </c>
      <c r="AF526">
        <f t="shared" si="223"/>
        <v>1775551200</v>
      </c>
      <c r="AG526" t="str">
        <f t="shared" si="224"/>
        <v>XAUUSD</v>
      </c>
      <c r="AH526" t="str">
        <f t="shared" si="225"/>
        <v>M5</v>
      </c>
      <c r="AI526" s="19">
        <f t="shared" si="219"/>
        <v>4683.16</v>
      </c>
      <c r="AJ526" s="19">
        <f t="shared" si="220"/>
        <v>4664.8391633333331</v>
      </c>
      <c r="AK526" s="19">
        <f t="shared" si="221"/>
        <v>4662.5688866666669</v>
      </c>
      <c r="AL526" s="19">
        <f t="shared" si="226"/>
        <v>2.2702766666661773</v>
      </c>
      <c r="AM526" s="28" t="str">
        <f t="shared" si="222"/>
        <v>Bullish</v>
      </c>
      <c r="AN526" s="28" t="str">
        <f t="shared" si="227"/>
        <v>Bullish</v>
      </c>
      <c r="AO526">
        <f>IF(Z526&lt;&gt;"",Z526,"")</f>
        <v>4679.6695366666663</v>
      </c>
      <c r="AP526">
        <f>IF(AB526&lt;&gt;"",AB526,"")</f>
        <v>4646.9420166666669</v>
      </c>
      <c r="AQ526">
        <f t="shared" si="206"/>
        <v>9</v>
      </c>
      <c r="AR526" s="16">
        <f>IF(SLOPE($AO$506:$AO$517,$AQ$506:$AQ$517)&gt;0,MIN(3,ABS(SLOPE($AO$506:$AO$517,$AQ$506:$AQ$517))),IF(SLOPE($AO$506:$AO$517,$AQ$506:$AQ$517)&lt;-0.5,-0.5,0))</f>
        <v>0.41768499999994624</v>
      </c>
      <c r="AS526" s="16">
        <f>IF(SLOPE($AP$506:$AP$517,$AQ$506:$AQ$517)&lt;0,MAX(-3,-ABS(SLOPE($AP$506:$AP$517,$AQ$506:$AQ$517))),IF(SLOPE($AP$506:$AP$517,$AQ$506:$AQ$517)&gt;0.5,0.5,0))</f>
        <v>0</v>
      </c>
      <c r="AT526" s="22">
        <f>($AO$518+(AR526*(AQ526-1)))</f>
        <v>4681.5486499999988</v>
      </c>
      <c r="AU526" s="22">
        <f>($AP$518+(AS526*(AQ526-1)))</f>
        <v>4645.9594900000002</v>
      </c>
      <c r="AV526" s="18">
        <f>IF(AR526&gt;0,AT526+AR526,AT526)</f>
        <v>4681.9663349999992</v>
      </c>
      <c r="AW526" s="18">
        <f>IF(AS526&lt;0,AU526+AS526,AU526)</f>
        <v>4645.9594900000002</v>
      </c>
      <c r="AY526">
        <f t="shared" si="207"/>
        <v>2.2967983333328448</v>
      </c>
      <c r="AZ526">
        <f t="shared" si="208"/>
        <v>-0.9825266666666721</v>
      </c>
      <c r="BB526" s="19">
        <f t="shared" ref="BB526:BB589" si="228">AF526</f>
        <v>1775551200</v>
      </c>
      <c r="BC526" s="19" t="str">
        <f t="shared" ref="BC526:BC589" si="229">AG526</f>
        <v>XAUUSD</v>
      </c>
      <c r="BD526" s="19" t="str">
        <f t="shared" ref="BD526:BD589" si="230">AH526</f>
        <v>M5</v>
      </c>
      <c r="BE526">
        <f>V526</f>
        <v>4664.8391633333331</v>
      </c>
      <c r="BF526">
        <f>W526</f>
        <v>4662.5688866666669</v>
      </c>
      <c r="BG526">
        <f>X526</f>
        <v>4683.3863099999999</v>
      </c>
      <c r="BH526">
        <f>Y526</f>
        <v>4681.7319299999999</v>
      </c>
      <c r="BI526">
        <f t="shared" si="209"/>
        <v>4681.9663349999992</v>
      </c>
      <c r="BJ526">
        <f t="shared" si="210"/>
        <v>4645.9594900000002</v>
      </c>
    </row>
    <row r="527" spans="1:62" x14ac:dyDescent="0.55000000000000004">
      <c r="A527">
        <f>ALGLIB_SSA_XAUUSD!J527</f>
        <v>1775551500</v>
      </c>
      <c r="B527" t="str">
        <f>_xlfn.XLOOKUP($A527,ALGLIB_SSA_XAUUSD!$A$2:$A$1001,ALGLIB_SSA_XAUUSD!$B$2:$B$1001,"",0)</f>
        <v/>
      </c>
      <c r="C527" t="str">
        <f>_xlfn.XLOOKUP($A527,ALGLIB_SSA_XAUUSD!$A$2:$A$1001,ALGLIB_SSA_XAUUSD!$C$2:$C$1001,"",0)</f>
        <v/>
      </c>
      <c r="D527" s="1">
        <f>D518+(D530-D518)*9/12</f>
        <v>4673.9274999999998</v>
      </c>
      <c r="E527" s="1">
        <f>E518+(E530-E518)*9/12</f>
        <v>4664.8241975000001</v>
      </c>
      <c r="F527" s="1">
        <f>F518+(F530-F518)*9/12</f>
        <v>4662.7070375000003</v>
      </c>
      <c r="G527" s="1">
        <f>G518+(G530-G518)*9/12</f>
        <v>4679.8523324999996</v>
      </c>
      <c r="H527" s="1">
        <f>H518+(H530-H518)*9/12</f>
        <v>4647.0648325000002</v>
      </c>
      <c r="I527" t="str">
        <f>_xlfn.XLOOKUP($A527,ALGLIB_SSA_XAUUSD!$J$2:$J$1001,ALGLIB_SSA_XAUUSD!$K$2:$K$1001,"",0)</f>
        <v>XAUUSD</v>
      </c>
      <c r="J527" t="str">
        <f>_xlfn.XLOOKUP($A527,ALGLIB_SSA_XAUUSD!$J$2:$J$1001,ALGLIB_SSA_XAUUSD!$L$2:$L$1001,"",0)</f>
        <v>M5</v>
      </c>
      <c r="K527">
        <f>_xlfn.XLOOKUP($A527,ALGLIB_SSA_XAUUSD!$J$2:$J$1001,ALGLIB_SSA_XAUUSD!$M$2:$M$1001,"",0)</f>
        <v>4682.1899999999996</v>
      </c>
      <c r="L527">
        <f>_xlfn.XLOOKUP($A527,ALGLIB_SSA_XAUUSD!$J$2:$J$1001,ALGLIB_SSA_XAUUSD!$N$2:$N$1001,"",0)</f>
        <v>4683.7238799999996</v>
      </c>
      <c r="M527">
        <f>_xlfn.XLOOKUP($A527,ALGLIB_SSA_XAUUSD!$J$2:$J$1001,ALGLIB_SSA_XAUUSD!$O$2:$O$1001,"",0)</f>
        <v>4682.7278999999999</v>
      </c>
      <c r="N527">
        <f>_xlfn.XLOOKUP($A527,ALGLIB_SSA_XAUUSD!$J$2:$J$1001,ALGLIB_SSA_XAUUSD!$P$2:$P$1001,"",0)</f>
        <v>4686.7123199999996</v>
      </c>
      <c r="O527">
        <f>_xlfn.XLOOKUP($A527,ALGLIB_SSA_XAUUSD!$J$2:$J$1001,ALGLIB_SSA_XAUUSD!$Q$2:$Q$1001,"",0)</f>
        <v>4680.6297199999999</v>
      </c>
      <c r="R527">
        <f t="shared" si="211"/>
        <v>1775551500</v>
      </c>
      <c r="S527" t="str">
        <f t="shared" si="212"/>
        <v>XAUUSD</v>
      </c>
      <c r="T527" t="str">
        <f t="shared" si="212"/>
        <v>M5</v>
      </c>
      <c r="U527">
        <f t="shared" si="212"/>
        <v>4682.1899999999996</v>
      </c>
      <c r="V527">
        <f t="shared" si="213"/>
        <v>4664.8241975000001</v>
      </c>
      <c r="W527">
        <f t="shared" si="213"/>
        <v>4662.7070375000003</v>
      </c>
      <c r="X527">
        <f t="shared" si="214"/>
        <v>4683.7238799999996</v>
      </c>
      <c r="Y527">
        <f t="shared" si="214"/>
        <v>4682.7278999999999</v>
      </c>
      <c r="Z527">
        <f t="shared" si="215"/>
        <v>4679.8523324999996</v>
      </c>
      <c r="AA527">
        <f t="shared" si="216"/>
        <v>4686.7123199999996</v>
      </c>
      <c r="AB527">
        <f t="shared" si="217"/>
        <v>4647.0648325000002</v>
      </c>
      <c r="AC527">
        <f t="shared" si="218"/>
        <v>4680.6297199999999</v>
      </c>
      <c r="AF527">
        <f t="shared" si="223"/>
        <v>1775551500</v>
      </c>
      <c r="AG527" t="str">
        <f t="shared" si="224"/>
        <v>XAUUSD</v>
      </c>
      <c r="AH527" t="str">
        <f t="shared" si="225"/>
        <v>M5</v>
      </c>
      <c r="AI527" s="19">
        <f t="shared" si="219"/>
        <v>4682.1899999999996</v>
      </c>
      <c r="AJ527" s="19">
        <f t="shared" si="220"/>
        <v>4664.8241975000001</v>
      </c>
      <c r="AK527" s="19">
        <f t="shared" si="221"/>
        <v>4662.7070375000003</v>
      </c>
      <c r="AL527" s="19">
        <f t="shared" si="226"/>
        <v>2.1171599999997852</v>
      </c>
      <c r="AM527" s="28" t="str">
        <f t="shared" si="222"/>
        <v>Bullish</v>
      </c>
      <c r="AN527" s="28" t="str">
        <f t="shared" si="227"/>
        <v>Bullish</v>
      </c>
      <c r="AO527">
        <f>IF(Z527&lt;&gt;"",Z527,"")</f>
        <v>4679.8523324999996</v>
      </c>
      <c r="AP527">
        <f>IF(AB527&lt;&gt;"",AB527,"")</f>
        <v>4647.0648325000002</v>
      </c>
      <c r="AQ527">
        <f t="shared" ref="AQ527:AQ590" si="231">IF(AQ526+1=13,1,AQ526+1)</f>
        <v>10</v>
      </c>
      <c r="AR527" s="16">
        <f>IF(SLOPE($AO$506:$AO$517,$AQ$506:$AQ$517)&gt;0,MIN(3,ABS(SLOPE($AO$506:$AO$517,$AQ$506:$AQ$517))),IF(SLOPE($AO$506:$AO$517,$AQ$506:$AQ$517)&lt;-0.5,-0.5,0))</f>
        <v>0.41768499999994624</v>
      </c>
      <c r="AS527" s="16">
        <f>IF(SLOPE($AP$506:$AP$517,$AQ$506:$AQ$517)&lt;0,MAX(-3,-ABS(SLOPE($AP$506:$AP$517,$AQ$506:$AQ$517))),IF(SLOPE($AP$506:$AP$517,$AQ$506:$AQ$517)&gt;0.5,0.5,0))</f>
        <v>0</v>
      </c>
      <c r="AT527" s="22">
        <f>($AO$518+(AR527*(AQ527-1)))</f>
        <v>4681.9663349999992</v>
      </c>
      <c r="AU527" s="22">
        <f>($AP$518+(AS527*(AQ527-1)))</f>
        <v>4645.9594900000002</v>
      </c>
      <c r="AV527" s="18">
        <f>IF(AR527&gt;0,AT527+AR527,AT527)</f>
        <v>4682.3840199999995</v>
      </c>
      <c r="AW527" s="18">
        <f>IF(AS527&lt;0,AU527+AS527,AU527)</f>
        <v>4645.9594900000002</v>
      </c>
      <c r="AY527">
        <f t="shared" ref="AY527:AY590" si="232">AV527-AO527</f>
        <v>2.5316874999998618</v>
      </c>
      <c r="AZ527">
        <f t="shared" ref="AZ527:AZ590" si="233">AW527-AP527</f>
        <v>-1.1053425000000061</v>
      </c>
      <c r="BB527" s="19">
        <f t="shared" si="228"/>
        <v>1775551500</v>
      </c>
      <c r="BC527" s="19" t="str">
        <f t="shared" si="229"/>
        <v>XAUUSD</v>
      </c>
      <c r="BD527" s="19" t="str">
        <f t="shared" si="230"/>
        <v>M5</v>
      </c>
      <c r="BE527">
        <f>V527</f>
        <v>4664.8241975000001</v>
      </c>
      <c r="BF527">
        <f>W527</f>
        <v>4662.7070375000003</v>
      </c>
      <c r="BG527">
        <f>X527</f>
        <v>4683.7238799999996</v>
      </c>
      <c r="BH527">
        <f>Y527</f>
        <v>4682.7278999999999</v>
      </c>
      <c r="BI527">
        <f t="shared" si="209"/>
        <v>4682.3840199999995</v>
      </c>
      <c r="BJ527">
        <f t="shared" si="210"/>
        <v>4645.9594900000002</v>
      </c>
    </row>
    <row r="528" spans="1:62" x14ac:dyDescent="0.55000000000000004">
      <c r="A528">
        <f>ALGLIB_SSA_XAUUSD!J528</f>
        <v>1775551800</v>
      </c>
      <c r="B528" t="str">
        <f>_xlfn.XLOOKUP($A528,ALGLIB_SSA_XAUUSD!$A$2:$A$1001,ALGLIB_SSA_XAUUSD!$B$2:$B$1001,"",0)</f>
        <v/>
      </c>
      <c r="C528" t="str">
        <f>_xlfn.XLOOKUP($A528,ALGLIB_SSA_XAUUSD!$A$2:$A$1001,ALGLIB_SSA_XAUUSD!$C$2:$C$1001,"",0)</f>
        <v/>
      </c>
      <c r="D528" s="1">
        <f>D518+(D530-D518)*10/12</f>
        <v>4672.9116666666669</v>
      </c>
      <c r="E528" s="1">
        <f>E518+(E530-E518)*10/12</f>
        <v>4664.8092316666671</v>
      </c>
      <c r="F528" s="1">
        <f>F518+(F530-F518)*10/12</f>
        <v>4662.8451883333337</v>
      </c>
      <c r="G528" s="1">
        <f>G518+(G530-G518)*10/12</f>
        <v>4680.035128333333</v>
      </c>
      <c r="H528" s="1">
        <f>H518+(H530-H518)*10/12</f>
        <v>4647.1876483333335</v>
      </c>
      <c r="I528" t="str">
        <f>_xlfn.XLOOKUP($A528,ALGLIB_SSA_XAUUSD!$J$2:$J$1001,ALGLIB_SSA_XAUUSD!$K$2:$K$1001,"",0)</f>
        <v>XAUUSD</v>
      </c>
      <c r="J528" t="str">
        <f>_xlfn.XLOOKUP($A528,ALGLIB_SSA_XAUUSD!$J$2:$J$1001,ALGLIB_SSA_XAUUSD!$L$2:$L$1001,"",0)</f>
        <v>M5</v>
      </c>
      <c r="K528">
        <f>_xlfn.XLOOKUP($A528,ALGLIB_SSA_XAUUSD!$J$2:$J$1001,ALGLIB_SSA_XAUUSD!$M$2:$M$1001,"",0)</f>
        <v>4684.96</v>
      </c>
      <c r="L528">
        <f>_xlfn.XLOOKUP($A528,ALGLIB_SSA_XAUUSD!$J$2:$J$1001,ALGLIB_SSA_XAUUSD!$N$2:$N$1001,"",0)</f>
        <v>4684.1785499999996</v>
      </c>
      <c r="M528">
        <f>_xlfn.XLOOKUP($A528,ALGLIB_SSA_XAUUSD!$J$2:$J$1001,ALGLIB_SSA_XAUUSD!$O$2:$O$1001,"",0)</f>
        <v>4683.4532300000001</v>
      </c>
      <c r="N528">
        <f>_xlfn.XLOOKUP($A528,ALGLIB_SSA_XAUUSD!$J$2:$J$1001,ALGLIB_SSA_XAUUSD!$P$2:$P$1001,"",0)</f>
        <v>4686.8649299999997</v>
      </c>
      <c r="O528">
        <f>_xlfn.XLOOKUP($A528,ALGLIB_SSA_XAUUSD!$J$2:$J$1001,ALGLIB_SSA_XAUUSD!$Q$2:$Q$1001,"",0)</f>
        <v>4681.5932400000002</v>
      </c>
      <c r="R528">
        <f t="shared" si="211"/>
        <v>1775551800</v>
      </c>
      <c r="S528" t="str">
        <f t="shared" si="212"/>
        <v>XAUUSD</v>
      </c>
      <c r="T528" t="str">
        <f t="shared" si="212"/>
        <v>M5</v>
      </c>
      <c r="U528">
        <f t="shared" si="212"/>
        <v>4684.96</v>
      </c>
      <c r="V528">
        <f t="shared" si="213"/>
        <v>4664.8092316666671</v>
      </c>
      <c r="W528">
        <f t="shared" si="213"/>
        <v>4662.8451883333337</v>
      </c>
      <c r="X528">
        <f t="shared" si="214"/>
        <v>4684.1785499999996</v>
      </c>
      <c r="Y528">
        <f t="shared" si="214"/>
        <v>4683.4532300000001</v>
      </c>
      <c r="Z528">
        <f t="shared" si="215"/>
        <v>4680.035128333333</v>
      </c>
      <c r="AA528">
        <f t="shared" si="216"/>
        <v>4686.8649299999997</v>
      </c>
      <c r="AB528">
        <f t="shared" si="217"/>
        <v>4647.1876483333335</v>
      </c>
      <c r="AC528">
        <f t="shared" si="218"/>
        <v>4681.5932400000002</v>
      </c>
      <c r="AF528">
        <f t="shared" si="223"/>
        <v>1775551800</v>
      </c>
      <c r="AG528" t="str">
        <f t="shared" si="224"/>
        <v>XAUUSD</v>
      </c>
      <c r="AH528" t="str">
        <f t="shared" si="225"/>
        <v>M5</v>
      </c>
      <c r="AI528" s="19">
        <f t="shared" si="219"/>
        <v>4684.96</v>
      </c>
      <c r="AJ528" s="19">
        <f t="shared" si="220"/>
        <v>4664.8092316666671</v>
      </c>
      <c r="AK528" s="19">
        <f t="shared" si="221"/>
        <v>4662.8451883333337</v>
      </c>
      <c r="AL528" s="19">
        <f t="shared" si="226"/>
        <v>1.9640433333333931</v>
      </c>
      <c r="AM528" s="28" t="str">
        <f t="shared" si="222"/>
        <v>Bullish</v>
      </c>
      <c r="AN528" s="28" t="str">
        <f t="shared" si="227"/>
        <v>Bullish</v>
      </c>
      <c r="AO528">
        <f>IF(Z528&lt;&gt;"",Z528,"")</f>
        <v>4680.035128333333</v>
      </c>
      <c r="AP528">
        <f>IF(AB528&lt;&gt;"",AB528,"")</f>
        <v>4647.1876483333335</v>
      </c>
      <c r="AQ528">
        <f t="shared" si="231"/>
        <v>11</v>
      </c>
      <c r="AR528" s="16">
        <f>IF(SLOPE($AO$506:$AO$517,$AQ$506:$AQ$517)&gt;0,MIN(3,ABS(SLOPE($AO$506:$AO$517,$AQ$506:$AQ$517))),IF(SLOPE($AO$506:$AO$517,$AQ$506:$AQ$517)&lt;-0.5,-0.5,0))</f>
        <v>0.41768499999994624</v>
      </c>
      <c r="AS528" s="16">
        <f>IF(SLOPE($AP$506:$AP$517,$AQ$506:$AQ$517)&lt;0,MAX(-3,-ABS(SLOPE($AP$506:$AP$517,$AQ$506:$AQ$517))),IF(SLOPE($AP$506:$AP$517,$AQ$506:$AQ$517)&gt;0.5,0.5,0))</f>
        <v>0</v>
      </c>
      <c r="AT528" s="22">
        <f>($AO$518+(AR528*(AQ528-1)))</f>
        <v>4682.3840199999995</v>
      </c>
      <c r="AU528" s="22">
        <f>($AP$518+(AS528*(AQ528-1)))</f>
        <v>4645.9594900000002</v>
      </c>
      <c r="AV528" s="18">
        <f>IF(AR528&gt;0,AT528+AR528,AT528)</f>
        <v>4682.8017049999999</v>
      </c>
      <c r="AW528" s="18">
        <f>IF(AS528&lt;0,AU528+AS528,AU528)</f>
        <v>4645.9594900000002</v>
      </c>
      <c r="AY528">
        <f t="shared" si="232"/>
        <v>2.7665766666668787</v>
      </c>
      <c r="AZ528">
        <f t="shared" si="233"/>
        <v>-1.2281583333333401</v>
      </c>
      <c r="BB528" s="19">
        <f t="shared" si="228"/>
        <v>1775551800</v>
      </c>
      <c r="BC528" s="19" t="str">
        <f t="shared" si="229"/>
        <v>XAUUSD</v>
      </c>
      <c r="BD528" s="19" t="str">
        <f t="shared" si="230"/>
        <v>M5</v>
      </c>
      <c r="BE528">
        <f>V528</f>
        <v>4664.8092316666671</v>
      </c>
      <c r="BF528">
        <f>W528</f>
        <v>4662.8451883333337</v>
      </c>
      <c r="BG528">
        <f>X528</f>
        <v>4684.1785499999996</v>
      </c>
      <c r="BH528">
        <f>Y528</f>
        <v>4683.4532300000001</v>
      </c>
      <c r="BI528">
        <f t="shared" si="209"/>
        <v>4682.8017049999999</v>
      </c>
      <c r="BJ528">
        <f t="shared" si="210"/>
        <v>4645.9594900000002</v>
      </c>
    </row>
    <row r="529" spans="1:62" x14ac:dyDescent="0.55000000000000004">
      <c r="A529">
        <f>ALGLIB_SSA_XAUUSD!J529</f>
        <v>1775552100</v>
      </c>
      <c r="B529" t="str">
        <f>_xlfn.XLOOKUP($A529,ALGLIB_SSA_XAUUSD!$A$2:$A$1001,ALGLIB_SSA_XAUUSD!$B$2:$B$1001,"",0)</f>
        <v/>
      </c>
      <c r="C529" t="str">
        <f>_xlfn.XLOOKUP($A529,ALGLIB_SSA_XAUUSD!$A$2:$A$1001,ALGLIB_SSA_XAUUSD!$C$2:$C$1001,"",0)</f>
        <v/>
      </c>
      <c r="D529" s="1">
        <f>D518+(D530-D518)*11/12</f>
        <v>4671.895833333333</v>
      </c>
      <c r="E529" s="1">
        <f>E518+(E530-E518)*11/12</f>
        <v>4664.7942658333332</v>
      </c>
      <c r="F529" s="1">
        <f>F518+(F530-F518)*11/12</f>
        <v>4662.9833391666671</v>
      </c>
      <c r="G529" s="1">
        <f>G518+(G530-G518)*11/12</f>
        <v>4680.2179241666663</v>
      </c>
      <c r="H529" s="1">
        <f>H518+(H530-H518)*11/12</f>
        <v>4647.3104641666669</v>
      </c>
      <c r="I529" t="str">
        <f>_xlfn.XLOOKUP($A529,ALGLIB_SSA_XAUUSD!$J$2:$J$1001,ALGLIB_SSA_XAUUSD!$K$2:$K$1001,"",0)</f>
        <v>XAUUSD</v>
      </c>
      <c r="J529" t="str">
        <f>_xlfn.XLOOKUP($A529,ALGLIB_SSA_XAUUSD!$J$2:$J$1001,ALGLIB_SSA_XAUUSD!$L$2:$L$1001,"",0)</f>
        <v>M5</v>
      </c>
      <c r="K529">
        <f>_xlfn.XLOOKUP($A529,ALGLIB_SSA_XAUUSD!$J$2:$J$1001,ALGLIB_SSA_XAUUSD!$M$2:$M$1001,"",0)</f>
        <v>4683.07</v>
      </c>
      <c r="L529">
        <f>_xlfn.XLOOKUP($A529,ALGLIB_SSA_XAUUSD!$J$2:$J$1001,ALGLIB_SSA_XAUUSD!$N$2:$N$1001,"",0)</f>
        <v>4684.9126800000004</v>
      </c>
      <c r="M529">
        <f>_xlfn.XLOOKUP($A529,ALGLIB_SSA_XAUUSD!$J$2:$J$1001,ALGLIB_SSA_XAUUSD!$O$2:$O$1001,"",0)</f>
        <v>4684.1829500000003</v>
      </c>
      <c r="N529">
        <f>_xlfn.XLOOKUP($A529,ALGLIB_SSA_XAUUSD!$J$2:$J$1001,ALGLIB_SSA_XAUUSD!$P$2:$P$1001,"",0)</f>
        <v>4687.6211400000002</v>
      </c>
      <c r="O529">
        <f>_xlfn.XLOOKUP($A529,ALGLIB_SSA_XAUUSD!$J$2:$J$1001,ALGLIB_SSA_XAUUSD!$Q$2:$Q$1001,"",0)</f>
        <v>4682.5110699999996</v>
      </c>
      <c r="R529">
        <f t="shared" si="211"/>
        <v>1775552100</v>
      </c>
      <c r="S529" t="str">
        <f t="shared" si="212"/>
        <v>XAUUSD</v>
      </c>
      <c r="T529" t="str">
        <f t="shared" si="212"/>
        <v>M5</v>
      </c>
      <c r="U529">
        <f t="shared" si="212"/>
        <v>4683.07</v>
      </c>
      <c r="V529">
        <f t="shared" si="213"/>
        <v>4664.7942658333332</v>
      </c>
      <c r="W529">
        <f t="shared" si="213"/>
        <v>4662.9833391666671</v>
      </c>
      <c r="X529">
        <f t="shared" si="214"/>
        <v>4684.9126800000004</v>
      </c>
      <c r="Y529">
        <f t="shared" si="214"/>
        <v>4684.1829500000003</v>
      </c>
      <c r="Z529">
        <f t="shared" si="215"/>
        <v>4680.2179241666663</v>
      </c>
      <c r="AA529">
        <f t="shared" si="216"/>
        <v>4687.6211400000002</v>
      </c>
      <c r="AB529">
        <f t="shared" si="217"/>
        <v>4647.3104641666669</v>
      </c>
      <c r="AC529">
        <f t="shared" si="218"/>
        <v>4682.5110699999996</v>
      </c>
      <c r="AF529">
        <f t="shared" si="223"/>
        <v>1775552100</v>
      </c>
      <c r="AG529" t="str">
        <f t="shared" si="224"/>
        <v>XAUUSD</v>
      </c>
      <c r="AH529" t="str">
        <f t="shared" si="225"/>
        <v>M5</v>
      </c>
      <c r="AI529" s="19">
        <f t="shared" si="219"/>
        <v>4683.07</v>
      </c>
      <c r="AJ529" s="19">
        <f t="shared" si="220"/>
        <v>4664.7942658333332</v>
      </c>
      <c r="AK529" s="19">
        <f t="shared" si="221"/>
        <v>4662.9833391666671</v>
      </c>
      <c r="AL529" s="19">
        <f t="shared" si="226"/>
        <v>1.8109266666660915</v>
      </c>
      <c r="AM529" s="28" t="str">
        <f t="shared" si="222"/>
        <v>Bullish</v>
      </c>
      <c r="AN529" s="28" t="str">
        <f t="shared" si="227"/>
        <v>Bullish</v>
      </c>
      <c r="AO529">
        <f>IF(Z529&lt;&gt;"",Z529,"")</f>
        <v>4680.2179241666663</v>
      </c>
      <c r="AP529">
        <f>IF(AB529&lt;&gt;"",AB529,"")</f>
        <v>4647.3104641666669</v>
      </c>
      <c r="AQ529">
        <f t="shared" si="231"/>
        <v>12</v>
      </c>
      <c r="AR529" s="16">
        <f>IF(SLOPE($AO$506:$AO$517,$AQ$506:$AQ$517)&gt;0,MIN(3,ABS(SLOPE($AO$506:$AO$517,$AQ$506:$AQ$517))),IF(SLOPE($AO$506:$AO$517,$AQ$506:$AQ$517)&lt;-0.5,-0.5,0))</f>
        <v>0.41768499999994624</v>
      </c>
      <c r="AS529" s="16">
        <f>IF(SLOPE($AP$506:$AP$517,$AQ$506:$AQ$517)&lt;0,MAX(-3,-ABS(SLOPE($AP$506:$AP$517,$AQ$506:$AQ$517))),IF(SLOPE($AP$506:$AP$517,$AQ$506:$AQ$517)&gt;0.5,0.5,0))</f>
        <v>0</v>
      </c>
      <c r="AT529" s="22">
        <f>($AO$518+(AR529*(AQ529-1)))</f>
        <v>4682.8017049999989</v>
      </c>
      <c r="AU529" s="22">
        <f>($AP$518+(AS529*(AQ529-1)))</f>
        <v>4645.9594900000002</v>
      </c>
      <c r="AV529" s="18">
        <f>IF(AR529&gt;0,AT529+AR529,AT529)</f>
        <v>4683.2193899999993</v>
      </c>
      <c r="AW529" s="18">
        <f>IF(AS529&lt;0,AU529+AS529,AU529)</f>
        <v>4645.9594900000002</v>
      </c>
      <c r="AY529">
        <f t="shared" si="232"/>
        <v>3.0014658333329862</v>
      </c>
      <c r="AZ529">
        <f t="shared" si="233"/>
        <v>-1.3509741666666741</v>
      </c>
      <c r="BB529" s="19">
        <f t="shared" si="228"/>
        <v>1775552100</v>
      </c>
      <c r="BC529" s="19" t="str">
        <f t="shared" si="229"/>
        <v>XAUUSD</v>
      </c>
      <c r="BD529" s="19" t="str">
        <f t="shared" si="230"/>
        <v>M5</v>
      </c>
      <c r="BE529">
        <f>V529</f>
        <v>4664.7942658333332</v>
      </c>
      <c r="BF529">
        <f>W529</f>
        <v>4662.9833391666671</v>
      </c>
      <c r="BG529">
        <f>X529</f>
        <v>4684.9126800000004</v>
      </c>
      <c r="BH529">
        <f>Y529</f>
        <v>4684.1829500000003</v>
      </c>
      <c r="BI529">
        <f t="shared" si="209"/>
        <v>4683.2193899999993</v>
      </c>
      <c r="BJ529">
        <f t="shared" si="210"/>
        <v>4645.9594900000002</v>
      </c>
    </row>
    <row r="530" spans="1:62" x14ac:dyDescent="0.55000000000000004">
      <c r="A530">
        <f>ALGLIB_SSA_XAUUSD!J530</f>
        <v>1775552400</v>
      </c>
      <c r="B530" t="str">
        <f>_xlfn.XLOOKUP($A530,ALGLIB_SSA_XAUUSD!$A$2:$A$1001,ALGLIB_SSA_XAUUSD!$B$2:$B$1001,"",0)</f>
        <v>XAUUSD</v>
      </c>
      <c r="C530" t="str">
        <f>_xlfn.XLOOKUP($A530,ALGLIB_SSA_XAUUSD!$A$2:$A$1001,ALGLIB_SSA_XAUUSD!$C$2:$C$1001,"",0)</f>
        <v>H1</v>
      </c>
      <c r="D530" s="2">
        <f>_xlfn.XLOOKUP($A530,ALGLIB_SSA_XAUUSD!$A$2:$A$1001,ALGLIB_SSA_XAUUSD!$D$2:$D$1001,"",0)</f>
        <v>4670.88</v>
      </c>
      <c r="E530" s="2">
        <f>_xlfn.XLOOKUP($A530,ALGLIB_SSA_XAUUSD!$A$2:$A$1001,ALGLIB_SSA_XAUUSD!$E$2:$E$1001,"",0)</f>
        <v>4664.7793000000001</v>
      </c>
      <c r="F530" s="2">
        <f>_xlfn.XLOOKUP($A530,ALGLIB_SSA_XAUUSD!$A$2:$A$1001,ALGLIB_SSA_XAUUSD!$F$2:$F$1001,"",0)</f>
        <v>4663.1214900000004</v>
      </c>
      <c r="G530" s="2">
        <f>_xlfn.XLOOKUP($A530,ALGLIB_SSA_XAUUSD!$A$2:$A$1001,ALGLIB_SSA_XAUUSD!$G$2:$G$1001,"",0)</f>
        <v>4680.4007199999996</v>
      </c>
      <c r="H530" s="2">
        <f>_xlfn.XLOOKUP($A530,ALGLIB_SSA_XAUUSD!$A$2:$A$1001,ALGLIB_SSA_XAUUSD!$H$2:$H$1001,"",0)</f>
        <v>4647.4332800000002</v>
      </c>
      <c r="I530" t="str">
        <f>_xlfn.XLOOKUP($A530,ALGLIB_SSA_XAUUSD!$J$2:$J$1001,ALGLIB_SSA_XAUUSD!$K$2:$K$1001,"",0)</f>
        <v>XAUUSD</v>
      </c>
      <c r="J530" t="str">
        <f>_xlfn.XLOOKUP($A530,ALGLIB_SSA_XAUUSD!$J$2:$J$1001,ALGLIB_SSA_XAUUSD!$L$2:$L$1001,"",0)</f>
        <v>M5</v>
      </c>
      <c r="K530">
        <f>_xlfn.XLOOKUP($A530,ALGLIB_SSA_XAUUSD!$J$2:$J$1001,ALGLIB_SSA_XAUUSD!$M$2:$M$1001,"",0)</f>
        <v>4683.3500000000004</v>
      </c>
      <c r="L530">
        <f>_xlfn.XLOOKUP($A530,ALGLIB_SSA_XAUUSD!$J$2:$J$1001,ALGLIB_SSA_XAUUSD!$N$2:$N$1001,"",0)</f>
        <v>4685.9762600000004</v>
      </c>
      <c r="M530">
        <f>_xlfn.XLOOKUP($A530,ALGLIB_SSA_XAUUSD!$J$2:$J$1001,ALGLIB_SSA_XAUUSD!$O$2:$O$1001,"",0)</f>
        <v>4685.0796099999998</v>
      </c>
      <c r="N530">
        <f>_xlfn.XLOOKUP($A530,ALGLIB_SSA_XAUUSD!$J$2:$J$1001,ALGLIB_SSA_XAUUSD!$P$2:$P$1001,"",0)</f>
        <v>4688.9395000000004</v>
      </c>
      <c r="O530">
        <f>_xlfn.XLOOKUP($A530,ALGLIB_SSA_XAUUSD!$J$2:$J$1001,ALGLIB_SSA_XAUUSD!$Q$2:$Q$1001,"",0)</f>
        <v>4683.4725600000002</v>
      </c>
      <c r="R530">
        <f t="shared" si="211"/>
        <v>1775552400</v>
      </c>
      <c r="S530" t="str">
        <f t="shared" si="212"/>
        <v>XAUUSD</v>
      </c>
      <c r="T530" t="str">
        <f t="shared" si="212"/>
        <v>M5</v>
      </c>
      <c r="U530">
        <f t="shared" si="212"/>
        <v>4683.3500000000004</v>
      </c>
      <c r="V530">
        <f t="shared" si="213"/>
        <v>4664.7793000000001</v>
      </c>
      <c r="W530">
        <f t="shared" si="213"/>
        <v>4663.1214900000004</v>
      </c>
      <c r="X530">
        <f t="shared" si="214"/>
        <v>4685.9762600000004</v>
      </c>
      <c r="Y530">
        <f t="shared" si="214"/>
        <v>4685.0796099999998</v>
      </c>
      <c r="Z530">
        <f t="shared" si="215"/>
        <v>4680.4007199999996</v>
      </c>
      <c r="AA530">
        <f t="shared" si="216"/>
        <v>4688.9395000000004</v>
      </c>
      <c r="AB530">
        <f t="shared" si="217"/>
        <v>4647.4332800000002</v>
      </c>
      <c r="AC530">
        <f t="shared" si="218"/>
        <v>4683.4725600000002</v>
      </c>
      <c r="AF530">
        <f t="shared" si="223"/>
        <v>1775552400</v>
      </c>
      <c r="AG530" t="str">
        <f t="shared" si="224"/>
        <v>XAUUSD</v>
      </c>
      <c r="AH530" t="str">
        <f t="shared" si="225"/>
        <v>M5</v>
      </c>
      <c r="AI530" s="19">
        <f t="shared" si="219"/>
        <v>4683.3500000000004</v>
      </c>
      <c r="AJ530" s="19">
        <f t="shared" si="220"/>
        <v>4664.7793000000001</v>
      </c>
      <c r="AK530" s="19">
        <f t="shared" si="221"/>
        <v>4663.1214900000004</v>
      </c>
      <c r="AL530" s="19">
        <f t="shared" si="226"/>
        <v>1.6578099999996994</v>
      </c>
      <c r="AM530" s="28" t="str">
        <f t="shared" si="222"/>
        <v>Bullish</v>
      </c>
      <c r="AN530" s="28" t="str">
        <f t="shared" si="227"/>
        <v>Bullish</v>
      </c>
      <c r="AO530">
        <f>IF(Z530&lt;&gt;"",Z530,"")</f>
        <v>4680.4007199999996</v>
      </c>
      <c r="AP530">
        <f>IF(AB530&lt;&gt;"",AB530,"")</f>
        <v>4647.4332800000002</v>
      </c>
      <c r="AQ530">
        <f t="shared" si="231"/>
        <v>1</v>
      </c>
      <c r="AR530" s="17">
        <f>IF(SLOPE($AO$518:$AO$529,$AQ$518:$AQ$529)&gt;0,MIN(3,ABS(SLOPE($AO$518:$AO$529,$AQ$518:$AQ$529))),IF(SLOPE($AO$518:$AO$529,$AQ$518:$AQ$529)&lt;-0.5,-0.5,0))</f>
        <v>0.18279583333332994</v>
      </c>
      <c r="AS530" s="17">
        <f>IF(SLOPE($AP$518:$AP$529,$AQ$518:$AQ$529)&lt;0,MAX(-3,-ABS(SLOPE($AP$518:$AP$529,$AQ$518:$AQ$529))),IF(SLOPE($AP$518:$AP$529,$AQ$518:$AQ$529)&gt;0.5,0.5,0))</f>
        <v>0</v>
      </c>
      <c r="AT530" s="10">
        <f>($AO$530+(AR530*(AQ530-1)))</f>
        <v>4680.4007199999996</v>
      </c>
      <c r="AU530" s="10">
        <f>($AP$530+(AS530*(AQ530-1)))</f>
        <v>4647.4332800000002</v>
      </c>
      <c r="AV530" s="18">
        <f>IF(AR530&gt;0,AT530+AR530,AT530)</f>
        <v>4680.583515833333</v>
      </c>
      <c r="AW530" s="18">
        <f>IF(AS530&lt;0,AU530+AS530,AU530)</f>
        <v>4647.4332800000002</v>
      </c>
      <c r="AY530">
        <f t="shared" si="232"/>
        <v>0.18279583333332994</v>
      </c>
      <c r="AZ530">
        <f t="shared" si="233"/>
        <v>0</v>
      </c>
      <c r="BB530" s="19">
        <f t="shared" si="228"/>
        <v>1775552400</v>
      </c>
      <c r="BC530" s="19" t="str">
        <f t="shared" si="229"/>
        <v>XAUUSD</v>
      </c>
      <c r="BD530" s="19" t="str">
        <f t="shared" si="230"/>
        <v>M5</v>
      </c>
      <c r="BE530">
        <f>V530</f>
        <v>4664.7793000000001</v>
      </c>
      <c r="BF530">
        <f>W530</f>
        <v>4663.1214900000004</v>
      </c>
      <c r="BG530">
        <f>X530</f>
        <v>4685.9762600000004</v>
      </c>
      <c r="BH530">
        <f>Y530</f>
        <v>4685.0796099999998</v>
      </c>
      <c r="BI530">
        <f t="shared" si="209"/>
        <v>4680.583515833333</v>
      </c>
      <c r="BJ530">
        <f t="shared" si="210"/>
        <v>4647.4332800000002</v>
      </c>
    </row>
    <row r="531" spans="1:62" x14ac:dyDescent="0.55000000000000004">
      <c r="A531">
        <f>ALGLIB_SSA_XAUUSD!J531</f>
        <v>1775552700</v>
      </c>
      <c r="B531" t="str">
        <f>_xlfn.XLOOKUP($A531,ALGLIB_SSA_XAUUSD!$A$2:$A$1001,ALGLIB_SSA_XAUUSD!$B$2:$B$1001,"",0)</f>
        <v/>
      </c>
      <c r="C531" t="str">
        <f>_xlfn.XLOOKUP($A531,ALGLIB_SSA_XAUUSD!$A$2:$A$1001,ALGLIB_SSA_XAUUSD!$C$2:$C$1001,"",0)</f>
        <v/>
      </c>
      <c r="D531" s="1">
        <f>D530+(D542-D530)*1/12</f>
        <v>4669.3116666666665</v>
      </c>
      <c r="E531" s="1">
        <f>E530+(E542-E530)*1/12</f>
        <v>4664.4995891666667</v>
      </c>
      <c r="F531" s="1">
        <f>F530+(F542-F530)*1/12</f>
        <v>4663.0507100000004</v>
      </c>
      <c r="G531" s="1">
        <f>G530+(G542-G530)*1/12</f>
        <v>4680.2796733333325</v>
      </c>
      <c r="H531" s="1">
        <f>H530+(H542-H530)*1/12</f>
        <v>4647.3072108333336</v>
      </c>
      <c r="I531" t="str">
        <f>_xlfn.XLOOKUP($A531,ALGLIB_SSA_XAUUSD!$J$2:$J$1001,ALGLIB_SSA_XAUUSD!$K$2:$K$1001,"",0)</f>
        <v>XAUUSD</v>
      </c>
      <c r="J531" t="str">
        <f>_xlfn.XLOOKUP($A531,ALGLIB_SSA_XAUUSD!$J$2:$J$1001,ALGLIB_SSA_XAUUSD!$L$2:$L$1001,"",0)</f>
        <v>M5</v>
      </c>
      <c r="K531">
        <f>_xlfn.XLOOKUP($A531,ALGLIB_SSA_XAUUSD!$J$2:$J$1001,ALGLIB_SSA_XAUUSD!$M$2:$M$1001,"",0)</f>
        <v>4686.03</v>
      </c>
      <c r="L531">
        <f>_xlfn.XLOOKUP($A531,ALGLIB_SSA_XAUUSD!$J$2:$J$1001,ALGLIB_SSA_XAUUSD!$N$2:$N$1001,"",0)</f>
        <v>4687.1313499999997</v>
      </c>
      <c r="M531">
        <f>_xlfn.XLOOKUP($A531,ALGLIB_SSA_XAUUSD!$J$2:$J$1001,ALGLIB_SSA_XAUUSD!$O$2:$O$1001,"",0)</f>
        <v>4686.1054800000002</v>
      </c>
      <c r="N531">
        <f>_xlfn.XLOOKUP($A531,ALGLIB_SSA_XAUUSD!$J$2:$J$1001,ALGLIB_SSA_XAUUSD!$P$2:$P$1001,"",0)</f>
        <v>4690.5211900000004</v>
      </c>
      <c r="O531">
        <f>_xlfn.XLOOKUP($A531,ALGLIB_SSA_XAUUSD!$J$2:$J$1001,ALGLIB_SSA_XAUUSD!$Q$2:$Q$1001,"",0)</f>
        <v>4684.3503499999997</v>
      </c>
      <c r="R531">
        <f t="shared" si="211"/>
        <v>1775552700</v>
      </c>
      <c r="S531" t="str">
        <f t="shared" si="212"/>
        <v>XAUUSD</v>
      </c>
      <c r="T531" t="str">
        <f t="shared" si="212"/>
        <v>M5</v>
      </c>
      <c r="U531">
        <f t="shared" si="212"/>
        <v>4686.03</v>
      </c>
      <c r="V531">
        <f t="shared" si="213"/>
        <v>4664.4995891666667</v>
      </c>
      <c r="W531">
        <f t="shared" si="213"/>
        <v>4663.0507100000004</v>
      </c>
      <c r="X531">
        <f t="shared" si="214"/>
        <v>4687.1313499999997</v>
      </c>
      <c r="Y531">
        <f t="shared" si="214"/>
        <v>4686.1054800000002</v>
      </c>
      <c r="Z531">
        <f t="shared" si="215"/>
        <v>4680.2796733333325</v>
      </c>
      <c r="AA531">
        <f t="shared" si="216"/>
        <v>4690.5211900000004</v>
      </c>
      <c r="AB531">
        <f t="shared" si="217"/>
        <v>4647.3072108333336</v>
      </c>
      <c r="AC531">
        <f t="shared" si="218"/>
        <v>4684.3503499999997</v>
      </c>
      <c r="AF531">
        <f t="shared" si="223"/>
        <v>1775552700</v>
      </c>
      <c r="AG531" t="str">
        <f t="shared" si="224"/>
        <v>XAUUSD</v>
      </c>
      <c r="AH531" t="str">
        <f t="shared" si="225"/>
        <v>M5</v>
      </c>
      <c r="AI531" s="19">
        <f t="shared" si="219"/>
        <v>4686.03</v>
      </c>
      <c r="AJ531" s="19">
        <f t="shared" si="220"/>
        <v>4664.4995891666667</v>
      </c>
      <c r="AK531" s="19">
        <f t="shared" si="221"/>
        <v>4663.0507100000004</v>
      </c>
      <c r="AL531" s="19">
        <f t="shared" si="226"/>
        <v>1.4488791666663019</v>
      </c>
      <c r="AM531" s="28" t="str">
        <f t="shared" si="222"/>
        <v>Bullish</v>
      </c>
      <c r="AN531" s="28" t="str">
        <f t="shared" si="227"/>
        <v>Bullish</v>
      </c>
      <c r="AO531">
        <f>IF(Z531&lt;&gt;"",Z531,"")</f>
        <v>4680.2796733333325</v>
      </c>
      <c r="AP531">
        <f>IF(AB531&lt;&gt;"",AB531,"")</f>
        <v>4647.3072108333336</v>
      </c>
      <c r="AQ531">
        <f t="shared" si="231"/>
        <v>2</v>
      </c>
      <c r="AR531" s="16">
        <f>IF(SLOPE($AO$518:$AO$529,$AQ$518:$AQ$529)&gt;0,MIN(3,ABS(SLOPE($AO$518:$AO$529,$AQ$518:$AQ$529))),IF(SLOPE($AO$518:$AO$529,$AQ$518:$AQ$529)&lt;-0.5,-0.5,0))</f>
        <v>0.18279583333332994</v>
      </c>
      <c r="AS531" s="16">
        <f>IF(SLOPE($AP$518:$AP$529,$AQ$518:$AQ$529)&lt;0,MAX(-3,-ABS(SLOPE($AP$518:$AP$529,$AQ$518:$AQ$529))),IF(SLOPE($AP$518:$AP$529,$AQ$518:$AQ$529)&gt;0.5,0.5,0))</f>
        <v>0</v>
      </c>
      <c r="AT531" s="22">
        <f>($AO$530+(AR531*(AQ531-1)))</f>
        <v>4680.583515833333</v>
      </c>
      <c r="AU531" s="22">
        <f>($AP$530+(AS531*(AQ531-1)))</f>
        <v>4647.4332800000002</v>
      </c>
      <c r="AV531" s="18">
        <f>IF(AR531&gt;0,AT531+AR531,AT531)</f>
        <v>4680.7663116666663</v>
      </c>
      <c r="AW531" s="18">
        <f>IF(AS531&lt;0,AU531+AS531,AU531)</f>
        <v>4647.4332800000002</v>
      </c>
      <c r="AY531">
        <f t="shared" si="232"/>
        <v>0.48663833333375806</v>
      </c>
      <c r="AZ531">
        <f t="shared" si="233"/>
        <v>0.12606916666663892</v>
      </c>
      <c r="BB531" s="19">
        <f t="shared" si="228"/>
        <v>1775552700</v>
      </c>
      <c r="BC531" s="19" t="str">
        <f t="shared" si="229"/>
        <v>XAUUSD</v>
      </c>
      <c r="BD531" s="19" t="str">
        <f t="shared" si="230"/>
        <v>M5</v>
      </c>
      <c r="BE531">
        <f>V531</f>
        <v>4664.4995891666667</v>
      </c>
      <c r="BF531">
        <f>W531</f>
        <v>4663.0507100000004</v>
      </c>
      <c r="BG531">
        <f>X531</f>
        <v>4687.1313499999997</v>
      </c>
      <c r="BH531">
        <f>Y531</f>
        <v>4686.1054800000002</v>
      </c>
      <c r="BI531">
        <f t="shared" si="209"/>
        <v>4680.7663116666663</v>
      </c>
      <c r="BJ531">
        <f t="shared" si="210"/>
        <v>4647.4332800000002</v>
      </c>
    </row>
    <row r="532" spans="1:62" x14ac:dyDescent="0.55000000000000004">
      <c r="A532">
        <f>ALGLIB_SSA_XAUUSD!J532</f>
        <v>1775553000</v>
      </c>
      <c r="B532" t="str">
        <f>_xlfn.XLOOKUP($A532,ALGLIB_SSA_XAUUSD!$A$2:$A$1001,ALGLIB_SSA_XAUUSD!$B$2:$B$1001,"",0)</f>
        <v/>
      </c>
      <c r="C532" t="str">
        <f>_xlfn.XLOOKUP($A532,ALGLIB_SSA_XAUUSD!$A$2:$A$1001,ALGLIB_SSA_XAUUSD!$C$2:$C$1001,"",0)</f>
        <v/>
      </c>
      <c r="D532" s="1">
        <f>D530+(D542-D530)*2/12</f>
        <v>4667.7433333333338</v>
      </c>
      <c r="E532" s="1">
        <f>E530+(E542-E530)*2/12</f>
        <v>4664.2198783333333</v>
      </c>
      <c r="F532" s="1">
        <f>F530+(F542-F530)*2/12</f>
        <v>4662.9799300000004</v>
      </c>
      <c r="G532" s="1">
        <f>G530+(G542-G530)*2/12</f>
        <v>4680.1586266666664</v>
      </c>
      <c r="H532" s="1">
        <f>H530+(H542-H530)*2/12</f>
        <v>4647.1811416666669</v>
      </c>
      <c r="I532" t="str">
        <f>_xlfn.XLOOKUP($A532,ALGLIB_SSA_XAUUSD!$J$2:$J$1001,ALGLIB_SSA_XAUUSD!$K$2:$K$1001,"",0)</f>
        <v>XAUUSD</v>
      </c>
      <c r="J532" t="str">
        <f>_xlfn.XLOOKUP($A532,ALGLIB_SSA_XAUUSD!$J$2:$J$1001,ALGLIB_SSA_XAUUSD!$L$2:$L$1001,"",0)</f>
        <v>M5</v>
      </c>
      <c r="K532">
        <f>_xlfn.XLOOKUP($A532,ALGLIB_SSA_XAUUSD!$J$2:$J$1001,ALGLIB_SSA_XAUUSD!$M$2:$M$1001,"",0)</f>
        <v>4685.16</v>
      </c>
      <c r="L532">
        <f>_xlfn.XLOOKUP($A532,ALGLIB_SSA_XAUUSD!$J$2:$J$1001,ALGLIB_SSA_XAUUSD!$N$2:$N$1001,"",0)</f>
        <v>4687.9198800000004</v>
      </c>
      <c r="M532">
        <f>_xlfn.XLOOKUP($A532,ALGLIB_SSA_XAUUSD!$J$2:$J$1001,ALGLIB_SSA_XAUUSD!$O$2:$O$1001,"",0)</f>
        <v>4687.0126799999998</v>
      </c>
      <c r="N532">
        <f>_xlfn.XLOOKUP($A532,ALGLIB_SSA_XAUUSD!$J$2:$J$1001,ALGLIB_SSA_XAUUSD!$P$2:$P$1001,"",0)</f>
        <v>4691.9361900000004</v>
      </c>
      <c r="O532">
        <f>_xlfn.XLOOKUP($A532,ALGLIB_SSA_XAUUSD!$J$2:$J$1001,ALGLIB_SSA_XAUUSD!$Q$2:$Q$1001,"",0)</f>
        <v>4684.9215700000004</v>
      </c>
      <c r="R532">
        <f t="shared" si="211"/>
        <v>1775553000</v>
      </c>
      <c r="S532" t="str">
        <f t="shared" si="212"/>
        <v>XAUUSD</v>
      </c>
      <c r="T532" t="str">
        <f t="shared" si="212"/>
        <v>M5</v>
      </c>
      <c r="U532">
        <f t="shared" si="212"/>
        <v>4685.16</v>
      </c>
      <c r="V532">
        <f t="shared" si="213"/>
        <v>4664.2198783333333</v>
      </c>
      <c r="W532">
        <f t="shared" si="213"/>
        <v>4662.9799300000004</v>
      </c>
      <c r="X532">
        <f t="shared" si="214"/>
        <v>4687.9198800000004</v>
      </c>
      <c r="Y532">
        <f t="shared" si="214"/>
        <v>4687.0126799999998</v>
      </c>
      <c r="Z532">
        <f t="shared" si="215"/>
        <v>4680.1586266666664</v>
      </c>
      <c r="AA532">
        <f t="shared" si="216"/>
        <v>4691.9361900000004</v>
      </c>
      <c r="AB532">
        <f t="shared" si="217"/>
        <v>4647.1811416666669</v>
      </c>
      <c r="AC532">
        <f t="shared" si="218"/>
        <v>4684.9215700000004</v>
      </c>
      <c r="AF532">
        <f t="shared" si="223"/>
        <v>1775553000</v>
      </c>
      <c r="AG532" t="str">
        <f t="shared" si="224"/>
        <v>XAUUSD</v>
      </c>
      <c r="AH532" t="str">
        <f t="shared" si="225"/>
        <v>M5</v>
      </c>
      <c r="AI532" s="19">
        <f t="shared" si="219"/>
        <v>4685.16</v>
      </c>
      <c r="AJ532" s="19">
        <f t="shared" si="220"/>
        <v>4664.2198783333333</v>
      </c>
      <c r="AK532" s="19">
        <f t="shared" si="221"/>
        <v>4662.9799300000004</v>
      </c>
      <c r="AL532" s="19">
        <f t="shared" si="226"/>
        <v>1.2399483333329044</v>
      </c>
      <c r="AM532" s="28" t="str">
        <f t="shared" si="222"/>
        <v>Bullish</v>
      </c>
      <c r="AN532" s="28" t="str">
        <f t="shared" si="227"/>
        <v>Bullish</v>
      </c>
      <c r="AO532">
        <f>IF(Z532&lt;&gt;"",Z532,"")</f>
        <v>4680.1586266666664</v>
      </c>
      <c r="AP532">
        <f>IF(AB532&lt;&gt;"",AB532,"")</f>
        <v>4647.1811416666669</v>
      </c>
      <c r="AQ532">
        <f t="shared" si="231"/>
        <v>3</v>
      </c>
      <c r="AR532" s="16">
        <f>IF(SLOPE($AO$518:$AO$529,$AQ$518:$AQ$529)&gt;0,MIN(3,ABS(SLOPE($AO$518:$AO$529,$AQ$518:$AQ$529))),IF(SLOPE($AO$518:$AO$529,$AQ$518:$AQ$529)&lt;-0.5,-0.5,0))</f>
        <v>0.18279583333332994</v>
      </c>
      <c r="AS532" s="16">
        <f>IF(SLOPE($AP$518:$AP$529,$AQ$518:$AQ$529)&lt;0,MAX(-3,-ABS(SLOPE($AP$518:$AP$529,$AQ$518:$AQ$529))),IF(SLOPE($AP$518:$AP$529,$AQ$518:$AQ$529)&gt;0.5,0.5,0))</f>
        <v>0</v>
      </c>
      <c r="AT532" s="22">
        <f>($AO$530+(AR532*(AQ532-1)))</f>
        <v>4680.7663116666663</v>
      </c>
      <c r="AU532" s="22">
        <f>($AP$530+(AS532*(AQ532-1)))</f>
        <v>4647.4332800000002</v>
      </c>
      <c r="AV532" s="18">
        <f>IF(AR532&gt;0,AT532+AR532,AT532)</f>
        <v>4680.9491074999996</v>
      </c>
      <c r="AW532" s="18">
        <f>IF(AS532&lt;0,AU532+AS532,AU532)</f>
        <v>4647.4332800000002</v>
      </c>
      <c r="AY532">
        <f t="shared" si="232"/>
        <v>0.79048083333327668</v>
      </c>
      <c r="AZ532">
        <f t="shared" si="233"/>
        <v>0.25213833333327784</v>
      </c>
      <c r="BB532" s="19">
        <f t="shared" si="228"/>
        <v>1775553000</v>
      </c>
      <c r="BC532" s="19" t="str">
        <f t="shared" si="229"/>
        <v>XAUUSD</v>
      </c>
      <c r="BD532" s="19" t="str">
        <f t="shared" si="230"/>
        <v>M5</v>
      </c>
      <c r="BE532">
        <f>V532</f>
        <v>4664.2198783333333</v>
      </c>
      <c r="BF532">
        <f>W532</f>
        <v>4662.9799300000004</v>
      </c>
      <c r="BG532">
        <f>X532</f>
        <v>4687.9198800000004</v>
      </c>
      <c r="BH532">
        <f>Y532</f>
        <v>4687.0126799999998</v>
      </c>
      <c r="BI532">
        <f t="shared" ref="BI532:BI595" si="234">AV532</f>
        <v>4680.9491074999996</v>
      </c>
      <c r="BJ532">
        <f t="shared" ref="BJ532:BJ595" si="235">AW532</f>
        <v>4647.4332800000002</v>
      </c>
    </row>
    <row r="533" spans="1:62" x14ac:dyDescent="0.55000000000000004">
      <c r="A533">
        <f>ALGLIB_SSA_XAUUSD!J533</f>
        <v>1775553300</v>
      </c>
      <c r="B533" t="str">
        <f>_xlfn.XLOOKUP($A533,ALGLIB_SSA_XAUUSD!$A$2:$A$1001,ALGLIB_SSA_XAUUSD!$B$2:$B$1001,"",0)</f>
        <v/>
      </c>
      <c r="C533" t="str">
        <f>_xlfn.XLOOKUP($A533,ALGLIB_SSA_XAUUSD!$A$2:$A$1001,ALGLIB_SSA_XAUUSD!$C$2:$C$1001,"",0)</f>
        <v/>
      </c>
      <c r="D533" s="1">
        <f>D530+(D542-D530)*3/12</f>
        <v>4666.1750000000002</v>
      </c>
      <c r="E533" s="1">
        <f>E530+(E542-E530)*3/12</f>
        <v>4663.9401674999999</v>
      </c>
      <c r="F533" s="1">
        <f>F530+(F542-F530)*3/12</f>
        <v>4662.9091500000004</v>
      </c>
      <c r="G533" s="1">
        <f>G530+(G542-G530)*3/12</f>
        <v>4680.0375800000002</v>
      </c>
      <c r="H533" s="1">
        <f>H530+(H542-H530)*3/12</f>
        <v>4647.0550725000003</v>
      </c>
      <c r="I533" t="str">
        <f>_xlfn.XLOOKUP($A533,ALGLIB_SSA_XAUUSD!$J$2:$J$1001,ALGLIB_SSA_XAUUSD!$K$2:$K$1001,"",0)</f>
        <v>XAUUSD</v>
      </c>
      <c r="J533" t="str">
        <f>_xlfn.XLOOKUP($A533,ALGLIB_SSA_XAUUSD!$J$2:$J$1001,ALGLIB_SSA_XAUUSD!$L$2:$L$1001,"",0)</f>
        <v>M5</v>
      </c>
      <c r="K533">
        <f>_xlfn.XLOOKUP($A533,ALGLIB_SSA_XAUUSD!$J$2:$J$1001,ALGLIB_SSA_XAUUSD!$M$2:$M$1001,"",0)</f>
        <v>4690.28</v>
      </c>
      <c r="L533">
        <f>_xlfn.XLOOKUP($A533,ALGLIB_SSA_XAUUSD!$J$2:$J$1001,ALGLIB_SSA_XAUUSD!$N$2:$N$1001,"",0)</f>
        <v>4687.9494999999997</v>
      </c>
      <c r="M533">
        <f>_xlfn.XLOOKUP($A533,ALGLIB_SSA_XAUUSD!$J$2:$J$1001,ALGLIB_SSA_XAUUSD!$O$2:$O$1001,"",0)</f>
        <v>4687.4810900000002</v>
      </c>
      <c r="N533">
        <f>_xlfn.XLOOKUP($A533,ALGLIB_SSA_XAUUSD!$J$2:$J$1001,ALGLIB_SSA_XAUUSD!$P$2:$P$1001,"",0)</f>
        <v>4692.5073300000004</v>
      </c>
      <c r="O533">
        <f>_xlfn.XLOOKUP($A533,ALGLIB_SSA_XAUUSD!$J$2:$J$1001,ALGLIB_SSA_XAUUSD!$Q$2:$Q$1001,"",0)</f>
        <v>4684.7638399999996</v>
      </c>
      <c r="R533">
        <f t="shared" si="211"/>
        <v>1775553300</v>
      </c>
      <c r="S533" t="str">
        <f t="shared" si="212"/>
        <v>XAUUSD</v>
      </c>
      <c r="T533" t="str">
        <f t="shared" si="212"/>
        <v>M5</v>
      </c>
      <c r="U533">
        <f t="shared" si="212"/>
        <v>4690.28</v>
      </c>
      <c r="V533">
        <f t="shared" si="213"/>
        <v>4663.9401674999999</v>
      </c>
      <c r="W533">
        <f t="shared" si="213"/>
        <v>4662.9091500000004</v>
      </c>
      <c r="X533">
        <f t="shared" si="214"/>
        <v>4687.9494999999997</v>
      </c>
      <c r="Y533">
        <f t="shared" si="214"/>
        <v>4687.4810900000002</v>
      </c>
      <c r="Z533">
        <f t="shared" si="215"/>
        <v>4680.0375800000002</v>
      </c>
      <c r="AA533">
        <f t="shared" si="216"/>
        <v>4692.5073300000004</v>
      </c>
      <c r="AB533">
        <f t="shared" si="217"/>
        <v>4647.0550725000003</v>
      </c>
      <c r="AC533">
        <f t="shared" si="218"/>
        <v>4684.7638399999996</v>
      </c>
      <c r="AF533">
        <f t="shared" si="223"/>
        <v>1775553300</v>
      </c>
      <c r="AG533" t="str">
        <f t="shared" si="224"/>
        <v>XAUUSD</v>
      </c>
      <c r="AH533" t="str">
        <f t="shared" si="225"/>
        <v>M5</v>
      </c>
      <c r="AI533" s="19">
        <f t="shared" si="219"/>
        <v>4690.28</v>
      </c>
      <c r="AJ533" s="19">
        <f t="shared" si="220"/>
        <v>4663.9401674999999</v>
      </c>
      <c r="AK533" s="19">
        <f t="shared" si="221"/>
        <v>4662.9091500000004</v>
      </c>
      <c r="AL533" s="19">
        <f t="shared" si="226"/>
        <v>1.031017499999507</v>
      </c>
      <c r="AM533" s="28" t="str">
        <f t="shared" si="222"/>
        <v>Bullish</v>
      </c>
      <c r="AN533" s="28" t="str">
        <f t="shared" si="227"/>
        <v>Bullish</v>
      </c>
      <c r="AO533">
        <f>IF(Z533&lt;&gt;"",Z533,"")</f>
        <v>4680.0375800000002</v>
      </c>
      <c r="AP533">
        <f>IF(AB533&lt;&gt;"",AB533,"")</f>
        <v>4647.0550725000003</v>
      </c>
      <c r="AQ533">
        <f t="shared" si="231"/>
        <v>4</v>
      </c>
      <c r="AR533" s="16">
        <f>IF(SLOPE($AO$518:$AO$529,$AQ$518:$AQ$529)&gt;0,MIN(3,ABS(SLOPE($AO$518:$AO$529,$AQ$518:$AQ$529))),IF(SLOPE($AO$518:$AO$529,$AQ$518:$AQ$529)&lt;-0.5,-0.5,0))</f>
        <v>0.18279583333332994</v>
      </c>
      <c r="AS533" s="16">
        <f>IF(SLOPE($AP$518:$AP$529,$AQ$518:$AQ$529)&lt;0,MAX(-3,-ABS(SLOPE($AP$518:$AP$529,$AQ$518:$AQ$529))),IF(SLOPE($AP$518:$AP$529,$AQ$518:$AQ$529)&gt;0.5,0.5,0))</f>
        <v>0</v>
      </c>
      <c r="AT533" s="22">
        <f>($AO$530+(AR533*(AQ533-1)))</f>
        <v>4680.9491074999996</v>
      </c>
      <c r="AU533" s="22">
        <f>($AP$530+(AS533*(AQ533-1)))</f>
        <v>4647.4332800000002</v>
      </c>
      <c r="AV533" s="18">
        <f>IF(AR533&gt;0,AT533+AR533,AT533)</f>
        <v>4681.131903333333</v>
      </c>
      <c r="AW533" s="18">
        <f>IF(AS533&lt;0,AU533+AS533,AU533)</f>
        <v>4647.4332800000002</v>
      </c>
      <c r="AY533">
        <f t="shared" si="232"/>
        <v>1.0943233333327953</v>
      </c>
      <c r="AZ533">
        <f t="shared" si="233"/>
        <v>0.37820749999991676</v>
      </c>
      <c r="BB533" s="19">
        <f t="shared" si="228"/>
        <v>1775553300</v>
      </c>
      <c r="BC533" s="19" t="str">
        <f t="shared" si="229"/>
        <v>XAUUSD</v>
      </c>
      <c r="BD533" s="19" t="str">
        <f t="shared" si="230"/>
        <v>M5</v>
      </c>
      <c r="BE533">
        <f>V533</f>
        <v>4663.9401674999999</v>
      </c>
      <c r="BF533">
        <f>W533</f>
        <v>4662.9091500000004</v>
      </c>
      <c r="BG533">
        <f>X533</f>
        <v>4687.9494999999997</v>
      </c>
      <c r="BH533">
        <f>Y533</f>
        <v>4687.4810900000002</v>
      </c>
      <c r="BI533">
        <f t="shared" si="234"/>
        <v>4681.131903333333</v>
      </c>
      <c r="BJ533">
        <f t="shared" si="235"/>
        <v>4647.4332800000002</v>
      </c>
    </row>
    <row r="534" spans="1:62" x14ac:dyDescent="0.55000000000000004">
      <c r="A534">
        <f>ALGLIB_SSA_XAUUSD!J534</f>
        <v>1775553600</v>
      </c>
      <c r="B534" t="str">
        <f>_xlfn.XLOOKUP($A534,ALGLIB_SSA_XAUUSD!$A$2:$A$1001,ALGLIB_SSA_XAUUSD!$B$2:$B$1001,"",0)</f>
        <v/>
      </c>
      <c r="C534" t="str">
        <f>_xlfn.XLOOKUP($A534,ALGLIB_SSA_XAUUSD!$A$2:$A$1001,ALGLIB_SSA_XAUUSD!$C$2:$C$1001,"",0)</f>
        <v/>
      </c>
      <c r="D534" s="1">
        <f>D530+(D542-D530)*4/12</f>
        <v>4664.6066666666666</v>
      </c>
      <c r="E534" s="1">
        <f>E530+(E542-E530)*4/12</f>
        <v>4663.6604566666665</v>
      </c>
      <c r="F534" s="1">
        <f>F530+(F542-F530)*4/12</f>
        <v>4662.8383700000004</v>
      </c>
      <c r="G534" s="1">
        <f>G530+(G542-G530)*4/12</f>
        <v>4679.9165333333331</v>
      </c>
      <c r="H534" s="1">
        <f>H530+(H542-H530)*4/12</f>
        <v>4646.9290033333336</v>
      </c>
      <c r="I534" t="str">
        <f>_xlfn.XLOOKUP($A534,ALGLIB_SSA_XAUUSD!$J$2:$J$1001,ALGLIB_SSA_XAUUSD!$K$2:$K$1001,"",0)</f>
        <v>XAUUSD</v>
      </c>
      <c r="J534" t="str">
        <f>_xlfn.XLOOKUP($A534,ALGLIB_SSA_XAUUSD!$J$2:$J$1001,ALGLIB_SSA_XAUUSD!$L$2:$L$1001,"",0)</f>
        <v>M5</v>
      </c>
      <c r="K534">
        <f>_xlfn.XLOOKUP($A534,ALGLIB_SSA_XAUUSD!$J$2:$J$1001,ALGLIB_SSA_XAUUSD!$M$2:$M$1001,"",0)</f>
        <v>4693.93</v>
      </c>
      <c r="L534">
        <f>_xlfn.XLOOKUP($A534,ALGLIB_SSA_XAUUSD!$J$2:$J$1001,ALGLIB_SSA_XAUUSD!$N$2:$N$1001,"",0)</f>
        <v>4686.8208299999997</v>
      </c>
      <c r="M534">
        <f>_xlfn.XLOOKUP($A534,ALGLIB_SSA_XAUUSD!$J$2:$J$1001,ALGLIB_SSA_XAUUSD!$O$2:$O$1001,"",0)</f>
        <v>4687.1509599999999</v>
      </c>
      <c r="N534">
        <f>_xlfn.XLOOKUP($A534,ALGLIB_SSA_XAUUSD!$J$2:$J$1001,ALGLIB_SSA_XAUUSD!$P$2:$P$1001,"",0)</f>
        <v>4691.8504400000002</v>
      </c>
      <c r="O534">
        <f>_xlfn.XLOOKUP($A534,ALGLIB_SSA_XAUUSD!$J$2:$J$1001,ALGLIB_SSA_XAUUSD!$Q$2:$Q$1001,"",0)</f>
        <v>4683.6489899999997</v>
      </c>
      <c r="R534">
        <f t="shared" si="211"/>
        <v>1775553600</v>
      </c>
      <c r="S534" t="str">
        <f t="shared" si="212"/>
        <v>XAUUSD</v>
      </c>
      <c r="T534" t="str">
        <f t="shared" si="212"/>
        <v>M5</v>
      </c>
      <c r="U534">
        <f t="shared" si="212"/>
        <v>4693.93</v>
      </c>
      <c r="V534">
        <f t="shared" si="213"/>
        <v>4663.6604566666665</v>
      </c>
      <c r="W534">
        <f t="shared" si="213"/>
        <v>4662.8383700000004</v>
      </c>
      <c r="X534">
        <f t="shared" si="214"/>
        <v>4686.8208299999997</v>
      </c>
      <c r="Y534">
        <f t="shared" si="214"/>
        <v>4687.1509599999999</v>
      </c>
      <c r="Z534">
        <f t="shared" si="215"/>
        <v>4679.9165333333331</v>
      </c>
      <c r="AA534">
        <f t="shared" si="216"/>
        <v>4691.8504400000002</v>
      </c>
      <c r="AB534">
        <f t="shared" si="217"/>
        <v>4646.9290033333336</v>
      </c>
      <c r="AC534">
        <f t="shared" si="218"/>
        <v>4683.6489899999997</v>
      </c>
      <c r="AF534">
        <f t="shared" si="223"/>
        <v>1775553600</v>
      </c>
      <c r="AG534" t="str">
        <f t="shared" si="224"/>
        <v>XAUUSD</v>
      </c>
      <c r="AH534" t="str">
        <f t="shared" si="225"/>
        <v>M5</v>
      </c>
      <c r="AI534" s="19">
        <f t="shared" si="219"/>
        <v>4693.93</v>
      </c>
      <c r="AJ534" s="19">
        <f t="shared" si="220"/>
        <v>4663.6604566666665</v>
      </c>
      <c r="AK534" s="19">
        <f t="shared" si="221"/>
        <v>4662.8383700000004</v>
      </c>
      <c r="AL534" s="19">
        <f t="shared" si="226"/>
        <v>0.82208666666610952</v>
      </c>
      <c r="AM534" s="28" t="str">
        <f t="shared" si="222"/>
        <v>Bullish</v>
      </c>
      <c r="AN534" s="28" t="str">
        <f t="shared" si="227"/>
        <v>Bullish</v>
      </c>
      <c r="AO534">
        <f>IF(Z534&lt;&gt;"",Z534,"")</f>
        <v>4679.9165333333331</v>
      </c>
      <c r="AP534">
        <f>IF(AB534&lt;&gt;"",AB534,"")</f>
        <v>4646.9290033333336</v>
      </c>
      <c r="AQ534">
        <f t="shared" si="231"/>
        <v>5</v>
      </c>
      <c r="AR534" s="16">
        <f>IF(SLOPE($AO$518:$AO$529,$AQ$518:$AQ$529)&gt;0,MIN(3,ABS(SLOPE($AO$518:$AO$529,$AQ$518:$AQ$529))),IF(SLOPE($AO$518:$AO$529,$AQ$518:$AQ$529)&lt;-0.5,-0.5,0))</f>
        <v>0.18279583333332994</v>
      </c>
      <c r="AS534" s="16">
        <f>IF(SLOPE($AP$518:$AP$529,$AQ$518:$AQ$529)&lt;0,MAX(-3,-ABS(SLOPE($AP$518:$AP$529,$AQ$518:$AQ$529))),IF(SLOPE($AP$518:$AP$529,$AQ$518:$AQ$529)&gt;0.5,0.5,0))</f>
        <v>0</v>
      </c>
      <c r="AT534" s="22">
        <f>($AO$530+(AR534*(AQ534-1)))</f>
        <v>4681.131903333333</v>
      </c>
      <c r="AU534" s="22">
        <f>($AP$530+(AS534*(AQ534-1)))</f>
        <v>4647.4332800000002</v>
      </c>
      <c r="AV534" s="18">
        <f>IF(AR534&gt;0,AT534+AR534,AT534)</f>
        <v>4681.3146991666663</v>
      </c>
      <c r="AW534" s="18">
        <f>IF(AS534&lt;0,AU534+AS534,AU534)</f>
        <v>4647.4332800000002</v>
      </c>
      <c r="AY534">
        <f t="shared" si="232"/>
        <v>1.3981658333332234</v>
      </c>
      <c r="AZ534">
        <f t="shared" si="233"/>
        <v>0.50427666666655568</v>
      </c>
      <c r="BB534" s="19">
        <f t="shared" si="228"/>
        <v>1775553600</v>
      </c>
      <c r="BC534" s="19" t="str">
        <f t="shared" si="229"/>
        <v>XAUUSD</v>
      </c>
      <c r="BD534" s="19" t="str">
        <f t="shared" si="230"/>
        <v>M5</v>
      </c>
      <c r="BE534">
        <f>V534</f>
        <v>4663.6604566666665</v>
      </c>
      <c r="BF534">
        <f>W534</f>
        <v>4662.8383700000004</v>
      </c>
      <c r="BG534">
        <f>X534</f>
        <v>4686.8208299999997</v>
      </c>
      <c r="BH534">
        <f>Y534</f>
        <v>4687.1509599999999</v>
      </c>
      <c r="BI534">
        <f t="shared" si="234"/>
        <v>4681.3146991666663</v>
      </c>
      <c r="BJ534">
        <f t="shared" si="235"/>
        <v>4647.4332800000002</v>
      </c>
    </row>
    <row r="535" spans="1:62" x14ac:dyDescent="0.55000000000000004">
      <c r="A535">
        <f>ALGLIB_SSA_XAUUSD!J535</f>
        <v>1775553900</v>
      </c>
      <c r="B535" t="str">
        <f>_xlfn.XLOOKUP($A535,ALGLIB_SSA_XAUUSD!$A$2:$A$1001,ALGLIB_SSA_XAUUSD!$B$2:$B$1001,"",0)</f>
        <v/>
      </c>
      <c r="C535" t="str">
        <f>_xlfn.XLOOKUP($A535,ALGLIB_SSA_XAUUSD!$A$2:$A$1001,ALGLIB_SSA_XAUUSD!$C$2:$C$1001,"",0)</f>
        <v/>
      </c>
      <c r="D535" s="1">
        <f>D530+(D542-D530)*5/12</f>
        <v>4663.0383333333339</v>
      </c>
      <c r="E535" s="1">
        <f>E530+(E542-E530)*5/12</f>
        <v>4663.3807458333331</v>
      </c>
      <c r="F535" s="1">
        <f>F530+(F542-F530)*5/12</f>
        <v>4662.7675900000004</v>
      </c>
      <c r="G535" s="1">
        <f>G530+(G542-G530)*5/12</f>
        <v>4679.795486666666</v>
      </c>
      <c r="H535" s="1">
        <f>H530+(H542-H530)*5/12</f>
        <v>4646.802934166667</v>
      </c>
      <c r="I535" t="str">
        <f>_xlfn.XLOOKUP($A535,ALGLIB_SSA_XAUUSD!$J$2:$J$1001,ALGLIB_SSA_XAUUSD!$K$2:$K$1001,"",0)</f>
        <v>XAUUSD</v>
      </c>
      <c r="J535" t="str">
        <f>_xlfn.XLOOKUP($A535,ALGLIB_SSA_XAUUSD!$J$2:$J$1001,ALGLIB_SSA_XAUUSD!$L$2:$L$1001,"",0)</f>
        <v>M5</v>
      </c>
      <c r="K535">
        <f>_xlfn.XLOOKUP($A535,ALGLIB_SSA_XAUUSD!$J$2:$J$1001,ALGLIB_SSA_XAUUSD!$M$2:$M$1001,"",0)</f>
        <v>4686.92</v>
      </c>
      <c r="L535">
        <f>_xlfn.XLOOKUP($A535,ALGLIB_SSA_XAUUSD!$J$2:$J$1001,ALGLIB_SSA_XAUUSD!$N$2:$N$1001,"",0)</f>
        <v>4684.4017299999996</v>
      </c>
      <c r="M535">
        <f>_xlfn.XLOOKUP($A535,ALGLIB_SSA_XAUUSD!$J$2:$J$1001,ALGLIB_SSA_XAUUSD!$O$2:$O$1001,"",0)</f>
        <v>4685.7763400000003</v>
      </c>
      <c r="N535">
        <f>_xlfn.XLOOKUP($A535,ALGLIB_SSA_XAUUSD!$J$2:$J$1001,ALGLIB_SSA_XAUUSD!$P$2:$P$1001,"",0)</f>
        <v>4689.8253500000001</v>
      </c>
      <c r="O535">
        <f>_xlfn.XLOOKUP($A535,ALGLIB_SSA_XAUUSD!$J$2:$J$1001,ALGLIB_SSA_XAUUSD!$Q$2:$Q$1001,"",0)</f>
        <v>4681.2986799999999</v>
      </c>
      <c r="R535">
        <f t="shared" si="211"/>
        <v>1775553900</v>
      </c>
      <c r="S535" t="str">
        <f t="shared" si="212"/>
        <v>XAUUSD</v>
      </c>
      <c r="T535" t="str">
        <f t="shared" si="212"/>
        <v>M5</v>
      </c>
      <c r="U535">
        <f t="shared" si="212"/>
        <v>4686.92</v>
      </c>
      <c r="V535">
        <f t="shared" si="213"/>
        <v>4663.3807458333331</v>
      </c>
      <c r="W535">
        <f t="shared" si="213"/>
        <v>4662.7675900000004</v>
      </c>
      <c r="X535">
        <f t="shared" si="214"/>
        <v>4684.4017299999996</v>
      </c>
      <c r="Y535">
        <f t="shared" si="214"/>
        <v>4685.7763400000003</v>
      </c>
      <c r="Z535">
        <f t="shared" si="215"/>
        <v>4679.795486666666</v>
      </c>
      <c r="AA535">
        <f t="shared" si="216"/>
        <v>4689.8253500000001</v>
      </c>
      <c r="AB535">
        <f t="shared" si="217"/>
        <v>4646.802934166667</v>
      </c>
      <c r="AC535">
        <f t="shared" si="218"/>
        <v>4681.2986799999999</v>
      </c>
      <c r="AF535">
        <f t="shared" si="223"/>
        <v>1775553900</v>
      </c>
      <c r="AG535" t="str">
        <f t="shared" si="224"/>
        <v>XAUUSD</v>
      </c>
      <c r="AH535" t="str">
        <f t="shared" si="225"/>
        <v>M5</v>
      </c>
      <c r="AI535" s="19">
        <f t="shared" si="219"/>
        <v>4686.92</v>
      </c>
      <c r="AJ535" s="19">
        <f t="shared" si="220"/>
        <v>4663.3807458333331</v>
      </c>
      <c r="AK535" s="19">
        <f t="shared" si="221"/>
        <v>4662.7675900000004</v>
      </c>
      <c r="AL535" s="19">
        <f t="shared" si="226"/>
        <v>0.61315583333271206</v>
      </c>
      <c r="AM535" s="28" t="str">
        <f t="shared" si="222"/>
        <v>Bullish</v>
      </c>
      <c r="AN535" s="28" t="str">
        <f t="shared" si="227"/>
        <v>Bullish</v>
      </c>
      <c r="AO535">
        <f>IF(Z535&lt;&gt;"",Z535,"")</f>
        <v>4679.795486666666</v>
      </c>
      <c r="AP535">
        <f>IF(AB535&lt;&gt;"",AB535,"")</f>
        <v>4646.802934166667</v>
      </c>
      <c r="AQ535">
        <f t="shared" si="231"/>
        <v>6</v>
      </c>
      <c r="AR535" s="16">
        <f>IF(SLOPE($AO$518:$AO$529,$AQ$518:$AQ$529)&gt;0,MIN(3,ABS(SLOPE($AO$518:$AO$529,$AQ$518:$AQ$529))),IF(SLOPE($AO$518:$AO$529,$AQ$518:$AQ$529)&lt;-0.5,-0.5,0))</f>
        <v>0.18279583333332994</v>
      </c>
      <c r="AS535" s="16">
        <f>IF(SLOPE($AP$518:$AP$529,$AQ$518:$AQ$529)&lt;0,MAX(-3,-ABS(SLOPE($AP$518:$AP$529,$AQ$518:$AQ$529))),IF(SLOPE($AP$518:$AP$529,$AQ$518:$AQ$529)&gt;0.5,0.5,0))</f>
        <v>0</v>
      </c>
      <c r="AT535" s="22">
        <f>($AO$530+(AR535*(AQ535-1)))</f>
        <v>4681.3146991666663</v>
      </c>
      <c r="AU535" s="22">
        <f>($AP$530+(AS535*(AQ535-1)))</f>
        <v>4647.4332800000002</v>
      </c>
      <c r="AV535" s="18">
        <f>IF(AR535&gt;0,AT535+AR535,AT535)</f>
        <v>4681.4974949999996</v>
      </c>
      <c r="AW535" s="18">
        <f>IF(AS535&lt;0,AU535+AS535,AU535)</f>
        <v>4647.4332800000002</v>
      </c>
      <c r="AY535">
        <f t="shared" si="232"/>
        <v>1.7020083333336515</v>
      </c>
      <c r="AZ535">
        <f t="shared" si="233"/>
        <v>0.63034583333319461</v>
      </c>
      <c r="BB535" s="19">
        <f t="shared" si="228"/>
        <v>1775553900</v>
      </c>
      <c r="BC535" s="19" t="str">
        <f t="shared" si="229"/>
        <v>XAUUSD</v>
      </c>
      <c r="BD535" s="19" t="str">
        <f t="shared" si="230"/>
        <v>M5</v>
      </c>
      <c r="BE535">
        <f>V535</f>
        <v>4663.3807458333331</v>
      </c>
      <c r="BF535">
        <f>W535</f>
        <v>4662.7675900000004</v>
      </c>
      <c r="BG535">
        <f>X535</f>
        <v>4684.4017299999996</v>
      </c>
      <c r="BH535">
        <f>Y535</f>
        <v>4685.7763400000003</v>
      </c>
      <c r="BI535">
        <f t="shared" si="234"/>
        <v>4681.4974949999996</v>
      </c>
      <c r="BJ535">
        <f t="shared" si="235"/>
        <v>4647.4332800000002</v>
      </c>
    </row>
    <row r="536" spans="1:62" x14ac:dyDescent="0.55000000000000004">
      <c r="A536">
        <f>ALGLIB_SSA_XAUUSD!J536</f>
        <v>1775554200</v>
      </c>
      <c r="B536" t="str">
        <f>_xlfn.XLOOKUP($A536,ALGLIB_SSA_XAUUSD!$A$2:$A$1001,ALGLIB_SSA_XAUUSD!$B$2:$B$1001,"",0)</f>
        <v/>
      </c>
      <c r="C536" t="str">
        <f>_xlfn.XLOOKUP($A536,ALGLIB_SSA_XAUUSD!$A$2:$A$1001,ALGLIB_SSA_XAUUSD!$C$2:$C$1001,"",0)</f>
        <v/>
      </c>
      <c r="D536" s="1">
        <f>D530+(D542-D530)*6/12</f>
        <v>4661.47</v>
      </c>
      <c r="E536" s="1">
        <f>E530+(E542-E530)*6/12</f>
        <v>4663.1010349999997</v>
      </c>
      <c r="F536" s="1">
        <f>F530+(F542-F530)*6/12</f>
        <v>4662.6968100000004</v>
      </c>
      <c r="G536" s="1">
        <f>G530+(G542-G530)*6/12</f>
        <v>4679.6744399999998</v>
      </c>
      <c r="H536" s="1">
        <f>H530+(H542-H530)*6/12</f>
        <v>4646.6768649999995</v>
      </c>
      <c r="I536" t="str">
        <f>_xlfn.XLOOKUP($A536,ALGLIB_SSA_XAUUSD!$J$2:$J$1001,ALGLIB_SSA_XAUUSD!$K$2:$K$1001,"",0)</f>
        <v>XAUUSD</v>
      </c>
      <c r="J536" t="str">
        <f>_xlfn.XLOOKUP($A536,ALGLIB_SSA_XAUUSD!$J$2:$J$1001,ALGLIB_SSA_XAUUSD!$L$2:$L$1001,"",0)</f>
        <v>M5</v>
      </c>
      <c r="K536">
        <f>_xlfn.XLOOKUP($A536,ALGLIB_SSA_XAUUSD!$J$2:$J$1001,ALGLIB_SSA_XAUUSD!$M$2:$M$1001,"",0)</f>
        <v>4683.05</v>
      </c>
      <c r="L536">
        <f>_xlfn.XLOOKUP($A536,ALGLIB_SSA_XAUUSD!$J$2:$J$1001,ALGLIB_SSA_XAUUSD!$N$2:$N$1001,"",0)</f>
        <v>4681.0976600000004</v>
      </c>
      <c r="M536">
        <f>_xlfn.XLOOKUP($A536,ALGLIB_SSA_XAUUSD!$J$2:$J$1001,ALGLIB_SSA_XAUUSD!$O$2:$O$1001,"",0)</f>
        <v>4683.4369999999999</v>
      </c>
      <c r="N536">
        <f>_xlfn.XLOOKUP($A536,ALGLIB_SSA_XAUUSD!$J$2:$J$1001,ALGLIB_SSA_XAUUSD!$P$2:$P$1001,"",0)</f>
        <v>4686.5962900000004</v>
      </c>
      <c r="O536">
        <f>_xlfn.XLOOKUP($A536,ALGLIB_SSA_XAUUSD!$J$2:$J$1001,ALGLIB_SSA_XAUUSD!$Q$2:$Q$1001,"",0)</f>
        <v>4677.9365100000005</v>
      </c>
      <c r="R536">
        <f t="shared" si="211"/>
        <v>1775554200</v>
      </c>
      <c r="S536" t="str">
        <f t="shared" si="212"/>
        <v>XAUUSD</v>
      </c>
      <c r="T536" t="str">
        <f t="shared" si="212"/>
        <v>M5</v>
      </c>
      <c r="U536">
        <f t="shared" si="212"/>
        <v>4683.05</v>
      </c>
      <c r="V536">
        <f t="shared" si="213"/>
        <v>4663.1010349999997</v>
      </c>
      <c r="W536">
        <f t="shared" si="213"/>
        <v>4662.6968100000004</v>
      </c>
      <c r="X536">
        <f t="shared" si="214"/>
        <v>4681.0976600000004</v>
      </c>
      <c r="Y536">
        <f t="shared" si="214"/>
        <v>4683.4369999999999</v>
      </c>
      <c r="Z536">
        <f t="shared" si="215"/>
        <v>4679.6744399999998</v>
      </c>
      <c r="AA536">
        <f t="shared" si="216"/>
        <v>4686.5962900000004</v>
      </c>
      <c r="AB536">
        <f t="shared" si="217"/>
        <v>4646.6768649999995</v>
      </c>
      <c r="AC536">
        <f t="shared" si="218"/>
        <v>4677.9365100000005</v>
      </c>
      <c r="AF536">
        <f t="shared" si="223"/>
        <v>1775554200</v>
      </c>
      <c r="AG536" t="str">
        <f t="shared" si="224"/>
        <v>XAUUSD</v>
      </c>
      <c r="AH536" t="str">
        <f t="shared" si="225"/>
        <v>M5</v>
      </c>
      <c r="AI536" s="19">
        <f t="shared" si="219"/>
        <v>4683.05</v>
      </c>
      <c r="AJ536" s="19">
        <f t="shared" si="220"/>
        <v>4663.1010349999997</v>
      </c>
      <c r="AK536" s="19">
        <f t="shared" si="221"/>
        <v>4662.6968100000004</v>
      </c>
      <c r="AL536" s="19">
        <f t="shared" si="226"/>
        <v>0.4042249999993146</v>
      </c>
      <c r="AM536" s="28" t="str">
        <f t="shared" si="222"/>
        <v>Bullish</v>
      </c>
      <c r="AN536" s="28" t="str">
        <f t="shared" si="227"/>
        <v>Bullish</v>
      </c>
      <c r="AO536">
        <f>IF(Z536&lt;&gt;"",Z536,"")</f>
        <v>4679.6744399999998</v>
      </c>
      <c r="AP536">
        <f>IF(AB536&lt;&gt;"",AB536,"")</f>
        <v>4646.6768649999995</v>
      </c>
      <c r="AQ536">
        <f t="shared" si="231"/>
        <v>7</v>
      </c>
      <c r="AR536" s="16">
        <f>IF(SLOPE($AO$518:$AO$529,$AQ$518:$AQ$529)&gt;0,MIN(3,ABS(SLOPE($AO$518:$AO$529,$AQ$518:$AQ$529))),IF(SLOPE($AO$518:$AO$529,$AQ$518:$AQ$529)&lt;-0.5,-0.5,0))</f>
        <v>0.18279583333332994</v>
      </c>
      <c r="AS536" s="16">
        <f>IF(SLOPE($AP$518:$AP$529,$AQ$518:$AQ$529)&lt;0,MAX(-3,-ABS(SLOPE($AP$518:$AP$529,$AQ$518:$AQ$529))),IF(SLOPE($AP$518:$AP$529,$AQ$518:$AQ$529)&gt;0.5,0.5,0))</f>
        <v>0</v>
      </c>
      <c r="AT536" s="22">
        <f>($AO$530+(AR536*(AQ536-1)))</f>
        <v>4681.4974949999996</v>
      </c>
      <c r="AU536" s="22">
        <f>($AP$530+(AS536*(AQ536-1)))</f>
        <v>4647.4332800000002</v>
      </c>
      <c r="AV536" s="18">
        <f>IF(AR536&gt;0,AT536+AR536,AT536)</f>
        <v>4681.6802908333329</v>
      </c>
      <c r="AW536" s="18">
        <f>IF(AS536&lt;0,AU536+AS536,AU536)</f>
        <v>4647.4332800000002</v>
      </c>
      <c r="AY536">
        <f t="shared" si="232"/>
        <v>2.0058508333331702</v>
      </c>
      <c r="AZ536">
        <f t="shared" si="233"/>
        <v>0.75641500000074302</v>
      </c>
      <c r="BB536" s="19">
        <f t="shared" si="228"/>
        <v>1775554200</v>
      </c>
      <c r="BC536" s="19" t="str">
        <f t="shared" si="229"/>
        <v>XAUUSD</v>
      </c>
      <c r="BD536" s="19" t="str">
        <f t="shared" si="230"/>
        <v>M5</v>
      </c>
      <c r="BE536">
        <f>V536</f>
        <v>4663.1010349999997</v>
      </c>
      <c r="BF536">
        <f>W536</f>
        <v>4662.6968100000004</v>
      </c>
      <c r="BG536">
        <f>X536</f>
        <v>4681.0976600000004</v>
      </c>
      <c r="BH536">
        <f>Y536</f>
        <v>4683.4369999999999</v>
      </c>
      <c r="BI536">
        <f t="shared" si="234"/>
        <v>4681.6802908333329</v>
      </c>
      <c r="BJ536">
        <f t="shared" si="235"/>
        <v>4647.4332800000002</v>
      </c>
    </row>
    <row r="537" spans="1:62" x14ac:dyDescent="0.55000000000000004">
      <c r="A537">
        <f>ALGLIB_SSA_XAUUSD!J537</f>
        <v>1775554500</v>
      </c>
      <c r="B537" t="str">
        <f>_xlfn.XLOOKUP($A537,ALGLIB_SSA_XAUUSD!$A$2:$A$1001,ALGLIB_SSA_XAUUSD!$B$2:$B$1001,"",0)</f>
        <v/>
      </c>
      <c r="C537" t="str">
        <f>_xlfn.XLOOKUP($A537,ALGLIB_SSA_XAUUSD!$A$2:$A$1001,ALGLIB_SSA_XAUUSD!$C$2:$C$1001,"",0)</f>
        <v/>
      </c>
      <c r="D537" s="1">
        <f>D530+(D542-D530)*7/12</f>
        <v>4659.9016666666666</v>
      </c>
      <c r="E537" s="1">
        <f>E530+(E542-E530)*7/12</f>
        <v>4662.8213241666672</v>
      </c>
      <c r="F537" s="1">
        <f>F530+(F542-F530)*7/12</f>
        <v>4662.6260300000004</v>
      </c>
      <c r="G537" s="1">
        <f>G530+(G542-G530)*7/12</f>
        <v>4679.5533933333336</v>
      </c>
      <c r="H537" s="1">
        <f>H530+(H542-H530)*7/12</f>
        <v>4646.5507958333328</v>
      </c>
      <c r="I537" t="str">
        <f>_xlfn.XLOOKUP($A537,ALGLIB_SSA_XAUUSD!$J$2:$J$1001,ALGLIB_SSA_XAUUSD!$K$2:$K$1001,"",0)</f>
        <v>XAUUSD</v>
      </c>
      <c r="J537" t="str">
        <f>_xlfn.XLOOKUP($A537,ALGLIB_SSA_XAUUSD!$J$2:$J$1001,ALGLIB_SSA_XAUUSD!$L$2:$L$1001,"",0)</f>
        <v>M5</v>
      </c>
      <c r="K537">
        <f>_xlfn.XLOOKUP($A537,ALGLIB_SSA_XAUUSD!$J$2:$J$1001,ALGLIB_SSA_XAUUSD!$M$2:$M$1001,"",0)</f>
        <v>4676.8599999999997</v>
      </c>
      <c r="L537">
        <f>_xlfn.XLOOKUP($A537,ALGLIB_SSA_XAUUSD!$J$2:$J$1001,ALGLIB_SSA_XAUUSD!$N$2:$N$1001,"",0)</f>
        <v>4677.4494199999999</v>
      </c>
      <c r="M537">
        <f>_xlfn.XLOOKUP($A537,ALGLIB_SSA_XAUUSD!$J$2:$J$1001,ALGLIB_SSA_XAUUSD!$O$2:$O$1001,"",0)</f>
        <v>4680.4432100000004</v>
      </c>
      <c r="N537">
        <f>_xlfn.XLOOKUP($A537,ALGLIB_SSA_XAUUSD!$J$2:$J$1001,ALGLIB_SSA_XAUUSD!$P$2:$P$1001,"",0)</f>
        <v>4682.7701399999996</v>
      </c>
      <c r="O537">
        <f>_xlfn.XLOOKUP($A537,ALGLIB_SSA_XAUUSD!$J$2:$J$1001,ALGLIB_SSA_XAUUSD!$Q$2:$Q$1001,"",0)</f>
        <v>4674.0716599999996</v>
      </c>
      <c r="R537">
        <f t="shared" si="211"/>
        <v>1775554500</v>
      </c>
      <c r="S537" t="str">
        <f t="shared" si="212"/>
        <v>XAUUSD</v>
      </c>
      <c r="T537" t="str">
        <f t="shared" si="212"/>
        <v>M5</v>
      </c>
      <c r="U537">
        <f t="shared" si="212"/>
        <v>4676.8599999999997</v>
      </c>
      <c r="V537">
        <f t="shared" si="213"/>
        <v>4662.8213241666672</v>
      </c>
      <c r="W537">
        <f t="shared" si="213"/>
        <v>4662.6260300000004</v>
      </c>
      <c r="X537">
        <f t="shared" si="214"/>
        <v>4677.4494199999999</v>
      </c>
      <c r="Y537">
        <f t="shared" si="214"/>
        <v>4680.4432100000004</v>
      </c>
      <c r="Z537">
        <f t="shared" si="215"/>
        <v>4679.5533933333336</v>
      </c>
      <c r="AA537">
        <f t="shared" si="216"/>
        <v>4682.7701399999996</v>
      </c>
      <c r="AB537">
        <f t="shared" si="217"/>
        <v>4646.5507958333328</v>
      </c>
      <c r="AC537">
        <f t="shared" si="218"/>
        <v>4674.0716599999996</v>
      </c>
      <c r="AF537">
        <f t="shared" si="223"/>
        <v>1775554500</v>
      </c>
      <c r="AG537" t="str">
        <f t="shared" si="224"/>
        <v>XAUUSD</v>
      </c>
      <c r="AH537" t="str">
        <f t="shared" si="225"/>
        <v>M5</v>
      </c>
      <c r="AI537" s="19">
        <f t="shared" si="219"/>
        <v>4676.8599999999997</v>
      </c>
      <c r="AJ537" s="19">
        <f t="shared" si="220"/>
        <v>4662.8213241666672</v>
      </c>
      <c r="AK537" s="19">
        <f t="shared" si="221"/>
        <v>4662.6260300000004</v>
      </c>
      <c r="AL537" s="19">
        <f t="shared" si="226"/>
        <v>0.19529416666682664</v>
      </c>
      <c r="AM537" s="28" t="str">
        <f t="shared" si="222"/>
        <v>Bullish</v>
      </c>
      <c r="AN537" s="28" t="str">
        <f t="shared" si="227"/>
        <v>Bullish</v>
      </c>
      <c r="AO537">
        <f>IF(Z537&lt;&gt;"",Z537,"")</f>
        <v>4679.5533933333336</v>
      </c>
      <c r="AP537">
        <f>IF(AB537&lt;&gt;"",AB537,"")</f>
        <v>4646.5507958333328</v>
      </c>
      <c r="AQ537">
        <f t="shared" si="231"/>
        <v>8</v>
      </c>
      <c r="AR537" s="16">
        <f>IF(SLOPE($AO$518:$AO$529,$AQ$518:$AQ$529)&gt;0,MIN(3,ABS(SLOPE($AO$518:$AO$529,$AQ$518:$AQ$529))),IF(SLOPE($AO$518:$AO$529,$AQ$518:$AQ$529)&lt;-0.5,-0.5,0))</f>
        <v>0.18279583333332994</v>
      </c>
      <c r="AS537" s="16">
        <f>IF(SLOPE($AP$518:$AP$529,$AQ$518:$AQ$529)&lt;0,MAX(-3,-ABS(SLOPE($AP$518:$AP$529,$AQ$518:$AQ$529))),IF(SLOPE($AP$518:$AP$529,$AQ$518:$AQ$529)&gt;0.5,0.5,0))</f>
        <v>0</v>
      </c>
      <c r="AT537" s="22">
        <f>($AO$530+(AR537*(AQ537-1)))</f>
        <v>4681.6802908333329</v>
      </c>
      <c r="AU537" s="22">
        <f>($AP$530+(AS537*(AQ537-1)))</f>
        <v>4647.4332800000002</v>
      </c>
      <c r="AV537" s="18">
        <f>IF(AR537&gt;0,AT537+AR537,AT537)</f>
        <v>4681.8630866666663</v>
      </c>
      <c r="AW537" s="18">
        <f>IF(AS537&lt;0,AU537+AS537,AU537)</f>
        <v>4647.4332800000002</v>
      </c>
      <c r="AY537">
        <f t="shared" si="232"/>
        <v>2.3096933333326888</v>
      </c>
      <c r="AZ537">
        <f t="shared" si="233"/>
        <v>0.88248416666738194</v>
      </c>
      <c r="BB537" s="19">
        <f t="shared" si="228"/>
        <v>1775554500</v>
      </c>
      <c r="BC537" s="19" t="str">
        <f t="shared" si="229"/>
        <v>XAUUSD</v>
      </c>
      <c r="BD537" s="19" t="str">
        <f t="shared" si="230"/>
        <v>M5</v>
      </c>
      <c r="BE537">
        <f>V537</f>
        <v>4662.8213241666672</v>
      </c>
      <c r="BF537">
        <f>W537</f>
        <v>4662.6260300000004</v>
      </c>
      <c r="BG537">
        <f>X537</f>
        <v>4677.4494199999999</v>
      </c>
      <c r="BH537">
        <f>Y537</f>
        <v>4680.4432100000004</v>
      </c>
      <c r="BI537">
        <f t="shared" si="234"/>
        <v>4681.8630866666663</v>
      </c>
      <c r="BJ537">
        <f t="shared" si="235"/>
        <v>4647.4332800000002</v>
      </c>
    </row>
    <row r="538" spans="1:62" x14ac:dyDescent="0.55000000000000004">
      <c r="A538">
        <f>ALGLIB_SSA_XAUUSD!J538</f>
        <v>1775554800</v>
      </c>
      <c r="B538" t="str">
        <f>_xlfn.XLOOKUP($A538,ALGLIB_SSA_XAUUSD!$A$2:$A$1001,ALGLIB_SSA_XAUUSD!$B$2:$B$1001,"",0)</f>
        <v/>
      </c>
      <c r="C538" t="str">
        <f>_xlfn.XLOOKUP($A538,ALGLIB_SSA_XAUUSD!$A$2:$A$1001,ALGLIB_SSA_XAUUSD!$C$2:$C$1001,"",0)</f>
        <v/>
      </c>
      <c r="D538" s="1">
        <f>D530+(D542-D530)*8/12</f>
        <v>4658.3333333333339</v>
      </c>
      <c r="E538" s="1">
        <f>E530+(E542-E530)*8/12</f>
        <v>4662.5416133333338</v>
      </c>
      <c r="F538" s="1">
        <f>F530+(F542-F530)*8/12</f>
        <v>4662.5552500000003</v>
      </c>
      <c r="G538" s="1">
        <f>G530+(G542-G530)*8/12</f>
        <v>4679.4323466666665</v>
      </c>
      <c r="H538" s="1">
        <f>H530+(H542-H530)*8/12</f>
        <v>4646.4247266666662</v>
      </c>
      <c r="I538" t="str">
        <f>_xlfn.XLOOKUP($A538,ALGLIB_SSA_XAUUSD!$J$2:$J$1001,ALGLIB_SSA_XAUUSD!$K$2:$K$1001,"",0)</f>
        <v>XAUUSD</v>
      </c>
      <c r="J538" t="str">
        <f>_xlfn.XLOOKUP($A538,ALGLIB_SSA_XAUUSD!$J$2:$J$1001,ALGLIB_SSA_XAUUSD!$L$2:$L$1001,"",0)</f>
        <v>M5</v>
      </c>
      <c r="K538">
        <f>_xlfn.XLOOKUP($A538,ALGLIB_SSA_XAUUSD!$J$2:$J$1001,ALGLIB_SSA_XAUUSD!$M$2:$M$1001,"",0)</f>
        <v>4667.28</v>
      </c>
      <c r="L538">
        <f>_xlfn.XLOOKUP($A538,ALGLIB_SSA_XAUUSD!$J$2:$J$1001,ALGLIB_SSA_XAUUSD!$N$2:$N$1001,"",0)</f>
        <v>4674.1346199999998</v>
      </c>
      <c r="M538">
        <f>_xlfn.XLOOKUP($A538,ALGLIB_SSA_XAUUSD!$J$2:$J$1001,ALGLIB_SSA_XAUUSD!$O$2:$O$1001,"",0)</f>
        <v>4677.28892</v>
      </c>
      <c r="N538">
        <f>_xlfn.XLOOKUP($A538,ALGLIB_SSA_XAUUSD!$J$2:$J$1001,ALGLIB_SSA_XAUUSD!$P$2:$P$1001,"",0)</f>
        <v>4678.9695599999995</v>
      </c>
      <c r="O538">
        <f>_xlfn.XLOOKUP($A538,ALGLIB_SSA_XAUUSD!$J$2:$J$1001,ALGLIB_SSA_XAUUSD!$Q$2:$Q$1001,"",0)</f>
        <v>4670.3186500000002</v>
      </c>
      <c r="R538">
        <f t="shared" si="211"/>
        <v>1775554800</v>
      </c>
      <c r="S538" t="str">
        <f t="shared" si="212"/>
        <v>XAUUSD</v>
      </c>
      <c r="T538" t="str">
        <f t="shared" si="212"/>
        <v>M5</v>
      </c>
      <c r="U538">
        <f t="shared" si="212"/>
        <v>4667.28</v>
      </c>
      <c r="V538">
        <f t="shared" si="213"/>
        <v>4662.5416133333338</v>
      </c>
      <c r="W538">
        <f t="shared" si="213"/>
        <v>4662.5552500000003</v>
      </c>
      <c r="X538">
        <f t="shared" si="214"/>
        <v>4674.1346199999998</v>
      </c>
      <c r="Y538">
        <f t="shared" si="214"/>
        <v>4677.28892</v>
      </c>
      <c r="Z538">
        <f t="shared" si="215"/>
        <v>4679.4323466666665</v>
      </c>
      <c r="AA538">
        <f t="shared" si="216"/>
        <v>4678.9695599999995</v>
      </c>
      <c r="AB538">
        <f t="shared" si="217"/>
        <v>4646.4247266666662</v>
      </c>
      <c r="AC538">
        <f t="shared" si="218"/>
        <v>4670.3186500000002</v>
      </c>
      <c r="AF538">
        <f t="shared" si="223"/>
        <v>1775554800</v>
      </c>
      <c r="AG538" t="str">
        <f t="shared" si="224"/>
        <v>XAUUSD</v>
      </c>
      <c r="AH538" t="str">
        <f t="shared" si="225"/>
        <v>M5</v>
      </c>
      <c r="AI538" s="19">
        <f t="shared" si="219"/>
        <v>4667.28</v>
      </c>
      <c r="AJ538" s="19">
        <f t="shared" si="220"/>
        <v>4662.5416133333338</v>
      </c>
      <c r="AK538" s="19">
        <f t="shared" si="221"/>
        <v>4662.5552500000003</v>
      </c>
      <c r="AL538" s="19">
        <f t="shared" si="226"/>
        <v>-1.3636666666570818E-2</v>
      </c>
      <c r="AM538" s="28" t="str">
        <f t="shared" si="222"/>
        <v>Bearish</v>
      </c>
      <c r="AN538" s="28" t="str">
        <f t="shared" si="227"/>
        <v>Bearish</v>
      </c>
      <c r="AO538">
        <f>IF(Z538&lt;&gt;"",Z538,"")</f>
        <v>4679.4323466666665</v>
      </c>
      <c r="AP538">
        <f>IF(AB538&lt;&gt;"",AB538,"")</f>
        <v>4646.4247266666662</v>
      </c>
      <c r="AQ538">
        <f t="shared" si="231"/>
        <v>9</v>
      </c>
      <c r="AR538" s="16">
        <f>IF(SLOPE($AO$518:$AO$529,$AQ$518:$AQ$529)&gt;0,MIN(3,ABS(SLOPE($AO$518:$AO$529,$AQ$518:$AQ$529))),IF(SLOPE($AO$518:$AO$529,$AQ$518:$AQ$529)&lt;-0.5,-0.5,0))</f>
        <v>0.18279583333332994</v>
      </c>
      <c r="AS538" s="16">
        <f>IF(SLOPE($AP$518:$AP$529,$AQ$518:$AQ$529)&lt;0,MAX(-3,-ABS(SLOPE($AP$518:$AP$529,$AQ$518:$AQ$529))),IF(SLOPE($AP$518:$AP$529,$AQ$518:$AQ$529)&gt;0.5,0.5,0))</f>
        <v>0</v>
      </c>
      <c r="AT538" s="22">
        <f>($AO$530+(AR538*(AQ538-1)))</f>
        <v>4681.8630866666663</v>
      </c>
      <c r="AU538" s="22">
        <f>($AP$530+(AS538*(AQ538-1)))</f>
        <v>4647.4332800000002</v>
      </c>
      <c r="AV538" s="18">
        <f>IF(AR538&gt;0,AT538+AR538,AT538)</f>
        <v>4682.0458824999996</v>
      </c>
      <c r="AW538" s="18">
        <f>IF(AS538&lt;0,AU538+AS538,AU538)</f>
        <v>4647.4332800000002</v>
      </c>
      <c r="AY538">
        <f t="shared" si="232"/>
        <v>2.6135358333331169</v>
      </c>
      <c r="AZ538">
        <f t="shared" si="233"/>
        <v>1.0085533333340209</v>
      </c>
      <c r="BB538" s="19">
        <f t="shared" si="228"/>
        <v>1775554800</v>
      </c>
      <c r="BC538" s="19" t="str">
        <f t="shared" si="229"/>
        <v>XAUUSD</v>
      </c>
      <c r="BD538" s="19" t="str">
        <f t="shared" si="230"/>
        <v>M5</v>
      </c>
      <c r="BE538">
        <f>V538</f>
        <v>4662.5416133333338</v>
      </c>
      <c r="BF538">
        <f>W538</f>
        <v>4662.5552500000003</v>
      </c>
      <c r="BG538">
        <f>X538</f>
        <v>4674.1346199999998</v>
      </c>
      <c r="BH538">
        <f>Y538</f>
        <v>4677.28892</v>
      </c>
      <c r="BI538">
        <f t="shared" si="234"/>
        <v>4682.0458824999996</v>
      </c>
      <c r="BJ538">
        <f t="shared" si="235"/>
        <v>4647.4332800000002</v>
      </c>
    </row>
    <row r="539" spans="1:62" x14ac:dyDescent="0.55000000000000004">
      <c r="A539">
        <f>ALGLIB_SSA_XAUUSD!J539</f>
        <v>1775555100</v>
      </c>
      <c r="B539" t="str">
        <f>_xlfn.XLOOKUP($A539,ALGLIB_SSA_XAUUSD!$A$2:$A$1001,ALGLIB_SSA_XAUUSD!$B$2:$B$1001,"",0)</f>
        <v/>
      </c>
      <c r="C539" t="str">
        <f>_xlfn.XLOOKUP($A539,ALGLIB_SSA_XAUUSD!$A$2:$A$1001,ALGLIB_SSA_XAUUSD!$C$2:$C$1001,"",0)</f>
        <v/>
      </c>
      <c r="D539" s="1">
        <f>D530+(D542-D530)*9/12</f>
        <v>4656.7650000000003</v>
      </c>
      <c r="E539" s="1">
        <f>E530+(E542-E530)*9/12</f>
        <v>4662.2619025000004</v>
      </c>
      <c r="F539" s="1">
        <f>F530+(F542-F530)*9/12</f>
        <v>4662.4844700000003</v>
      </c>
      <c r="G539" s="1">
        <f>G530+(G542-G530)*9/12</f>
        <v>4679.3112999999994</v>
      </c>
      <c r="H539" s="1">
        <f>H530+(H542-H530)*9/12</f>
        <v>4646.2986574999995</v>
      </c>
      <c r="I539" t="str">
        <f>_xlfn.XLOOKUP($A539,ALGLIB_SSA_XAUUSD!$J$2:$J$1001,ALGLIB_SSA_XAUUSD!$K$2:$K$1001,"",0)</f>
        <v>XAUUSD</v>
      </c>
      <c r="J539" t="str">
        <f>_xlfn.XLOOKUP($A539,ALGLIB_SSA_XAUUSD!$J$2:$J$1001,ALGLIB_SSA_XAUUSD!$L$2:$L$1001,"",0)</f>
        <v>M5</v>
      </c>
      <c r="K539">
        <f>_xlfn.XLOOKUP($A539,ALGLIB_SSA_XAUUSD!$J$2:$J$1001,ALGLIB_SSA_XAUUSD!$M$2:$M$1001,"",0)</f>
        <v>4666.75</v>
      </c>
      <c r="L539">
        <f>_xlfn.XLOOKUP($A539,ALGLIB_SSA_XAUUSD!$J$2:$J$1001,ALGLIB_SSA_XAUUSD!$N$2:$N$1001,"",0)</f>
        <v>4671.8441300000004</v>
      </c>
      <c r="M539">
        <f>_xlfn.XLOOKUP($A539,ALGLIB_SSA_XAUUSD!$J$2:$J$1001,ALGLIB_SSA_XAUUSD!$O$2:$O$1001,"",0)</f>
        <v>4674.5665200000003</v>
      </c>
      <c r="N539">
        <f>_xlfn.XLOOKUP($A539,ALGLIB_SSA_XAUUSD!$J$2:$J$1001,ALGLIB_SSA_XAUUSD!$P$2:$P$1001,"",0)</f>
        <v>4675.9345300000004</v>
      </c>
      <c r="O539">
        <f>_xlfn.XLOOKUP($A539,ALGLIB_SSA_XAUUSD!$J$2:$J$1001,ALGLIB_SSA_XAUUSD!$Q$2:$Q$1001,"",0)</f>
        <v>4667.36553</v>
      </c>
      <c r="R539">
        <f t="shared" si="211"/>
        <v>1775555100</v>
      </c>
      <c r="S539" t="str">
        <f t="shared" si="212"/>
        <v>XAUUSD</v>
      </c>
      <c r="T539" t="str">
        <f t="shared" si="212"/>
        <v>M5</v>
      </c>
      <c r="U539">
        <f t="shared" si="212"/>
        <v>4666.75</v>
      </c>
      <c r="V539">
        <f t="shared" si="213"/>
        <v>4662.2619025000004</v>
      </c>
      <c r="W539">
        <f t="shared" si="213"/>
        <v>4662.4844700000003</v>
      </c>
      <c r="X539">
        <f t="shared" si="214"/>
        <v>4671.8441300000004</v>
      </c>
      <c r="Y539">
        <f t="shared" si="214"/>
        <v>4674.5665200000003</v>
      </c>
      <c r="Z539">
        <f t="shared" si="215"/>
        <v>4679.3112999999994</v>
      </c>
      <c r="AA539">
        <f t="shared" si="216"/>
        <v>4675.9345300000004</v>
      </c>
      <c r="AB539">
        <f t="shared" si="217"/>
        <v>4646.2986574999995</v>
      </c>
      <c r="AC539">
        <f t="shared" si="218"/>
        <v>4667.36553</v>
      </c>
      <c r="AF539">
        <f t="shared" si="223"/>
        <v>1775555100</v>
      </c>
      <c r="AG539" t="str">
        <f t="shared" si="224"/>
        <v>XAUUSD</v>
      </c>
      <c r="AH539" t="str">
        <f t="shared" si="225"/>
        <v>M5</v>
      </c>
      <c r="AI539" s="19">
        <f t="shared" si="219"/>
        <v>4666.75</v>
      </c>
      <c r="AJ539" s="19">
        <f t="shared" si="220"/>
        <v>4662.2619025000004</v>
      </c>
      <c r="AK539" s="19">
        <f t="shared" si="221"/>
        <v>4662.4844700000003</v>
      </c>
      <c r="AL539" s="19">
        <f t="shared" si="226"/>
        <v>-0.22256749999996828</v>
      </c>
      <c r="AM539" s="28" t="str">
        <f t="shared" si="222"/>
        <v>Bearish</v>
      </c>
      <c r="AN539" s="28" t="str">
        <f t="shared" si="227"/>
        <v>Bearish</v>
      </c>
      <c r="AO539">
        <f>IF(Z539&lt;&gt;"",Z539,"")</f>
        <v>4679.3112999999994</v>
      </c>
      <c r="AP539">
        <f>IF(AB539&lt;&gt;"",AB539,"")</f>
        <v>4646.2986574999995</v>
      </c>
      <c r="AQ539">
        <f t="shared" si="231"/>
        <v>10</v>
      </c>
      <c r="AR539" s="16">
        <f>IF(SLOPE($AO$518:$AO$529,$AQ$518:$AQ$529)&gt;0,MIN(3,ABS(SLOPE($AO$518:$AO$529,$AQ$518:$AQ$529))),IF(SLOPE($AO$518:$AO$529,$AQ$518:$AQ$529)&lt;-0.5,-0.5,0))</f>
        <v>0.18279583333332994</v>
      </c>
      <c r="AS539" s="16">
        <f>IF(SLOPE($AP$518:$AP$529,$AQ$518:$AQ$529)&lt;0,MAX(-3,-ABS(SLOPE($AP$518:$AP$529,$AQ$518:$AQ$529))),IF(SLOPE($AP$518:$AP$529,$AQ$518:$AQ$529)&gt;0.5,0.5,0))</f>
        <v>0</v>
      </c>
      <c r="AT539" s="22">
        <f>($AO$530+(AR539*(AQ539-1)))</f>
        <v>4682.0458824999996</v>
      </c>
      <c r="AU539" s="22">
        <f>($AP$530+(AS539*(AQ539-1)))</f>
        <v>4647.4332800000002</v>
      </c>
      <c r="AV539" s="18">
        <f>IF(AR539&gt;0,AT539+AR539,AT539)</f>
        <v>4682.2286783333329</v>
      </c>
      <c r="AW539" s="18">
        <f>IF(AS539&lt;0,AU539+AS539,AU539)</f>
        <v>4647.4332800000002</v>
      </c>
      <c r="AY539">
        <f t="shared" si="232"/>
        <v>2.917378333333545</v>
      </c>
      <c r="AZ539">
        <f t="shared" si="233"/>
        <v>1.1346225000006598</v>
      </c>
      <c r="BB539" s="19">
        <f t="shared" si="228"/>
        <v>1775555100</v>
      </c>
      <c r="BC539" s="19" t="str">
        <f t="shared" si="229"/>
        <v>XAUUSD</v>
      </c>
      <c r="BD539" s="19" t="str">
        <f t="shared" si="230"/>
        <v>M5</v>
      </c>
      <c r="BE539">
        <f>V539</f>
        <v>4662.2619025000004</v>
      </c>
      <c r="BF539">
        <f>W539</f>
        <v>4662.4844700000003</v>
      </c>
      <c r="BG539">
        <f>X539</f>
        <v>4671.8441300000004</v>
      </c>
      <c r="BH539">
        <f>Y539</f>
        <v>4674.5665200000003</v>
      </c>
      <c r="BI539">
        <f t="shared" si="234"/>
        <v>4682.2286783333329</v>
      </c>
      <c r="BJ539">
        <f t="shared" si="235"/>
        <v>4647.4332800000002</v>
      </c>
    </row>
    <row r="540" spans="1:62" x14ac:dyDescent="0.55000000000000004">
      <c r="A540">
        <f>ALGLIB_SSA_XAUUSD!J540</f>
        <v>1775555400</v>
      </c>
      <c r="B540" t="str">
        <f>_xlfn.XLOOKUP($A540,ALGLIB_SSA_XAUUSD!$A$2:$A$1001,ALGLIB_SSA_XAUUSD!$B$2:$B$1001,"",0)</f>
        <v/>
      </c>
      <c r="C540" t="str">
        <f>_xlfn.XLOOKUP($A540,ALGLIB_SSA_XAUUSD!$A$2:$A$1001,ALGLIB_SSA_XAUUSD!$C$2:$C$1001,"",0)</f>
        <v/>
      </c>
      <c r="D540" s="1">
        <f>D530+(D542-D530)*10/12</f>
        <v>4655.1966666666667</v>
      </c>
      <c r="E540" s="1">
        <f>E530+(E542-E530)*10/12</f>
        <v>4661.9821916666669</v>
      </c>
      <c r="F540" s="1">
        <f>F530+(F542-F530)*10/12</f>
        <v>4662.4136900000003</v>
      </c>
      <c r="G540" s="1">
        <f>G530+(G542-G530)*10/12</f>
        <v>4679.1902533333332</v>
      </c>
      <c r="H540" s="1">
        <f>H530+(H542-H530)*10/12</f>
        <v>4646.1725883333329</v>
      </c>
      <c r="I540" t="str">
        <f>_xlfn.XLOOKUP($A540,ALGLIB_SSA_XAUUSD!$J$2:$J$1001,ALGLIB_SSA_XAUUSD!$K$2:$K$1001,"",0)</f>
        <v>XAUUSD</v>
      </c>
      <c r="J540" t="str">
        <f>_xlfn.XLOOKUP($A540,ALGLIB_SSA_XAUUSD!$J$2:$J$1001,ALGLIB_SSA_XAUUSD!$L$2:$L$1001,"",0)</f>
        <v>M5</v>
      </c>
      <c r="K540">
        <f>_xlfn.XLOOKUP($A540,ALGLIB_SSA_XAUUSD!$J$2:$J$1001,ALGLIB_SSA_XAUUSD!$M$2:$M$1001,"",0)</f>
        <v>4670.3999999999996</v>
      </c>
      <c r="L540">
        <f>_xlfn.XLOOKUP($A540,ALGLIB_SSA_XAUUSD!$J$2:$J$1001,ALGLIB_SSA_XAUUSD!$N$2:$N$1001,"",0)</f>
        <v>4670.8110299999998</v>
      </c>
      <c r="M540">
        <f>_xlfn.XLOOKUP($A540,ALGLIB_SSA_XAUUSD!$J$2:$J$1001,ALGLIB_SSA_XAUUSD!$O$2:$O$1001,"",0)</f>
        <v>4672.6887800000004</v>
      </c>
      <c r="N540">
        <f>_xlfn.XLOOKUP($A540,ALGLIB_SSA_XAUUSD!$J$2:$J$1001,ALGLIB_SSA_XAUUSD!$P$2:$P$1001,"",0)</f>
        <v>4674.2605100000001</v>
      </c>
      <c r="O540">
        <f>_xlfn.XLOOKUP($A540,ALGLIB_SSA_XAUUSD!$J$2:$J$1001,ALGLIB_SSA_XAUUSD!$Q$2:$Q$1001,"",0)</f>
        <v>4665.6940000000004</v>
      </c>
      <c r="R540">
        <f t="shared" si="211"/>
        <v>1775555400</v>
      </c>
      <c r="S540" t="str">
        <f t="shared" si="212"/>
        <v>XAUUSD</v>
      </c>
      <c r="T540" t="str">
        <f t="shared" si="212"/>
        <v>M5</v>
      </c>
      <c r="U540">
        <f t="shared" si="212"/>
        <v>4670.3999999999996</v>
      </c>
      <c r="V540">
        <f t="shared" si="213"/>
        <v>4661.9821916666669</v>
      </c>
      <c r="W540">
        <f t="shared" si="213"/>
        <v>4662.4136900000003</v>
      </c>
      <c r="X540">
        <f t="shared" si="214"/>
        <v>4670.8110299999998</v>
      </c>
      <c r="Y540">
        <f t="shared" si="214"/>
        <v>4672.6887800000004</v>
      </c>
      <c r="Z540">
        <f t="shared" si="215"/>
        <v>4679.1902533333332</v>
      </c>
      <c r="AA540">
        <f t="shared" si="216"/>
        <v>4674.2605100000001</v>
      </c>
      <c r="AB540">
        <f t="shared" si="217"/>
        <v>4646.1725883333329</v>
      </c>
      <c r="AC540">
        <f t="shared" si="218"/>
        <v>4665.6940000000004</v>
      </c>
      <c r="AF540">
        <f t="shared" si="223"/>
        <v>1775555400</v>
      </c>
      <c r="AG540" t="str">
        <f t="shared" si="224"/>
        <v>XAUUSD</v>
      </c>
      <c r="AH540" t="str">
        <f t="shared" si="225"/>
        <v>M5</v>
      </c>
      <c r="AI540" s="19">
        <f t="shared" si="219"/>
        <v>4670.3999999999996</v>
      </c>
      <c r="AJ540" s="19">
        <f t="shared" si="220"/>
        <v>4661.9821916666669</v>
      </c>
      <c r="AK540" s="19">
        <f t="shared" si="221"/>
        <v>4662.4136900000003</v>
      </c>
      <c r="AL540" s="19">
        <f t="shared" si="226"/>
        <v>-0.43149833333336574</v>
      </c>
      <c r="AM540" s="28" t="str">
        <f t="shared" si="222"/>
        <v>Bearish</v>
      </c>
      <c r="AN540" s="28" t="str">
        <f t="shared" si="227"/>
        <v>Bearish</v>
      </c>
      <c r="AO540">
        <f>IF(Z540&lt;&gt;"",Z540,"")</f>
        <v>4679.1902533333332</v>
      </c>
      <c r="AP540">
        <f>IF(AB540&lt;&gt;"",AB540,"")</f>
        <v>4646.1725883333329</v>
      </c>
      <c r="AQ540">
        <f t="shared" si="231"/>
        <v>11</v>
      </c>
      <c r="AR540" s="16">
        <f>IF(SLOPE($AO$518:$AO$529,$AQ$518:$AQ$529)&gt;0,MIN(3,ABS(SLOPE($AO$518:$AO$529,$AQ$518:$AQ$529))),IF(SLOPE($AO$518:$AO$529,$AQ$518:$AQ$529)&lt;-0.5,-0.5,0))</f>
        <v>0.18279583333332994</v>
      </c>
      <c r="AS540" s="16">
        <f>IF(SLOPE($AP$518:$AP$529,$AQ$518:$AQ$529)&lt;0,MAX(-3,-ABS(SLOPE($AP$518:$AP$529,$AQ$518:$AQ$529))),IF(SLOPE($AP$518:$AP$529,$AQ$518:$AQ$529)&gt;0.5,0.5,0))</f>
        <v>0</v>
      </c>
      <c r="AT540" s="22">
        <f>($AO$530+(AR540*(AQ540-1)))</f>
        <v>4682.2286783333329</v>
      </c>
      <c r="AU540" s="22">
        <f>($AP$530+(AS540*(AQ540-1)))</f>
        <v>4647.4332800000002</v>
      </c>
      <c r="AV540" s="18">
        <f>IF(AR540&gt;0,AT540+AR540,AT540)</f>
        <v>4682.4114741666663</v>
      </c>
      <c r="AW540" s="18">
        <f>IF(AS540&lt;0,AU540+AS540,AU540)</f>
        <v>4647.4332800000002</v>
      </c>
      <c r="AY540">
        <f t="shared" si="232"/>
        <v>3.2212208333330636</v>
      </c>
      <c r="AZ540">
        <f t="shared" si="233"/>
        <v>1.2606916666672987</v>
      </c>
      <c r="BB540" s="19">
        <f t="shared" si="228"/>
        <v>1775555400</v>
      </c>
      <c r="BC540" s="19" t="str">
        <f t="shared" si="229"/>
        <v>XAUUSD</v>
      </c>
      <c r="BD540" s="19" t="str">
        <f t="shared" si="230"/>
        <v>M5</v>
      </c>
      <c r="BE540">
        <f>V540</f>
        <v>4661.9821916666669</v>
      </c>
      <c r="BF540">
        <f>W540</f>
        <v>4662.4136900000003</v>
      </c>
      <c r="BG540">
        <f>X540</f>
        <v>4670.8110299999998</v>
      </c>
      <c r="BH540">
        <f>Y540</f>
        <v>4672.6887800000004</v>
      </c>
      <c r="BI540">
        <f t="shared" si="234"/>
        <v>4682.4114741666663</v>
      </c>
      <c r="BJ540">
        <f t="shared" si="235"/>
        <v>4647.4332800000002</v>
      </c>
    </row>
    <row r="541" spans="1:62" x14ac:dyDescent="0.55000000000000004">
      <c r="A541">
        <f>ALGLIB_SSA_XAUUSD!J541</f>
        <v>1775555700</v>
      </c>
      <c r="B541" t="str">
        <f>_xlfn.XLOOKUP($A541,ALGLIB_SSA_XAUUSD!$A$2:$A$1001,ALGLIB_SSA_XAUUSD!$B$2:$B$1001,"",0)</f>
        <v/>
      </c>
      <c r="C541" t="str">
        <f>_xlfn.XLOOKUP($A541,ALGLIB_SSA_XAUUSD!$A$2:$A$1001,ALGLIB_SSA_XAUUSD!$C$2:$C$1001,"",0)</f>
        <v/>
      </c>
      <c r="D541" s="1">
        <f>D530+(D542-D530)*11/12</f>
        <v>4653.628333333334</v>
      </c>
      <c r="E541" s="1">
        <f>E530+(E542-E530)*11/12</f>
        <v>4661.7024808333335</v>
      </c>
      <c r="F541" s="1">
        <f>F530+(F542-F530)*11/12</f>
        <v>4662.3429100000003</v>
      </c>
      <c r="G541" s="1">
        <f>G530+(G542-G530)*11/12</f>
        <v>4679.069206666667</v>
      </c>
      <c r="H541" s="1">
        <f>H530+(H542-H530)*11/12</f>
        <v>4646.0465191666663</v>
      </c>
      <c r="I541" t="str">
        <f>_xlfn.XLOOKUP($A541,ALGLIB_SSA_XAUUSD!$J$2:$J$1001,ALGLIB_SSA_XAUUSD!$K$2:$K$1001,"",0)</f>
        <v>XAUUSD</v>
      </c>
      <c r="J541" t="str">
        <f>_xlfn.XLOOKUP($A541,ALGLIB_SSA_XAUUSD!$J$2:$J$1001,ALGLIB_SSA_XAUUSD!$L$2:$L$1001,"",0)</f>
        <v>M5</v>
      </c>
      <c r="K541">
        <f>_xlfn.XLOOKUP($A541,ALGLIB_SSA_XAUUSD!$J$2:$J$1001,ALGLIB_SSA_XAUUSD!$M$2:$M$1001,"",0)</f>
        <v>4670.88</v>
      </c>
      <c r="L541">
        <f>_xlfn.XLOOKUP($A541,ALGLIB_SSA_XAUUSD!$J$2:$J$1001,ALGLIB_SSA_XAUUSD!$N$2:$N$1001,"",0)</f>
        <v>4670.8940899999998</v>
      </c>
      <c r="M541">
        <f>_xlfn.XLOOKUP($A541,ALGLIB_SSA_XAUUSD!$J$2:$J$1001,ALGLIB_SSA_XAUUSD!$O$2:$O$1001,"",0)</f>
        <v>4671.7914300000002</v>
      </c>
      <c r="N541">
        <f>_xlfn.XLOOKUP($A541,ALGLIB_SSA_XAUUSD!$J$2:$J$1001,ALGLIB_SSA_XAUUSD!$P$2:$P$1001,"",0)</f>
        <v>4673.9265699999996</v>
      </c>
      <c r="O541">
        <f>_xlfn.XLOOKUP($A541,ALGLIB_SSA_XAUUSD!$J$2:$J$1001,ALGLIB_SSA_XAUUSD!$Q$2:$Q$1001,"",0)</f>
        <v>4665.2532000000001</v>
      </c>
      <c r="R541">
        <f t="shared" si="211"/>
        <v>1775555700</v>
      </c>
      <c r="S541" t="str">
        <f t="shared" si="212"/>
        <v>XAUUSD</v>
      </c>
      <c r="T541" t="str">
        <f t="shared" si="212"/>
        <v>M5</v>
      </c>
      <c r="U541">
        <f t="shared" si="212"/>
        <v>4670.88</v>
      </c>
      <c r="V541">
        <f t="shared" si="213"/>
        <v>4661.7024808333335</v>
      </c>
      <c r="W541">
        <f t="shared" si="213"/>
        <v>4662.3429100000003</v>
      </c>
      <c r="X541">
        <f t="shared" si="214"/>
        <v>4670.8940899999998</v>
      </c>
      <c r="Y541">
        <f t="shared" si="214"/>
        <v>4671.7914300000002</v>
      </c>
      <c r="Z541">
        <f t="shared" si="215"/>
        <v>4679.069206666667</v>
      </c>
      <c r="AA541">
        <f t="shared" si="216"/>
        <v>4673.9265699999996</v>
      </c>
      <c r="AB541">
        <f t="shared" si="217"/>
        <v>4646.0465191666663</v>
      </c>
      <c r="AC541">
        <f t="shared" si="218"/>
        <v>4665.2532000000001</v>
      </c>
      <c r="AF541">
        <f t="shared" si="223"/>
        <v>1775555700</v>
      </c>
      <c r="AG541" t="str">
        <f t="shared" si="224"/>
        <v>XAUUSD</v>
      </c>
      <c r="AH541" t="str">
        <f t="shared" si="225"/>
        <v>M5</v>
      </c>
      <c r="AI541" s="19">
        <f t="shared" si="219"/>
        <v>4670.88</v>
      </c>
      <c r="AJ541" s="19">
        <f t="shared" si="220"/>
        <v>4661.7024808333335</v>
      </c>
      <c r="AK541" s="19">
        <f t="shared" si="221"/>
        <v>4662.3429100000003</v>
      </c>
      <c r="AL541" s="19">
        <f t="shared" si="226"/>
        <v>-0.64042916666676319</v>
      </c>
      <c r="AM541" s="28" t="str">
        <f t="shared" si="222"/>
        <v>Bearish</v>
      </c>
      <c r="AN541" s="28" t="str">
        <f t="shared" si="227"/>
        <v>Bearish</v>
      </c>
      <c r="AO541">
        <f>IF(Z541&lt;&gt;"",Z541,"")</f>
        <v>4679.069206666667</v>
      </c>
      <c r="AP541">
        <f>IF(AB541&lt;&gt;"",AB541,"")</f>
        <v>4646.0465191666663</v>
      </c>
      <c r="AQ541">
        <f t="shared" si="231"/>
        <v>12</v>
      </c>
      <c r="AR541" s="16">
        <f>IF(SLOPE($AO$518:$AO$529,$AQ$518:$AQ$529)&gt;0,MIN(3,ABS(SLOPE($AO$518:$AO$529,$AQ$518:$AQ$529))),IF(SLOPE($AO$518:$AO$529,$AQ$518:$AQ$529)&lt;-0.5,-0.5,0))</f>
        <v>0.18279583333332994</v>
      </c>
      <c r="AS541" s="16">
        <f>IF(SLOPE($AP$518:$AP$529,$AQ$518:$AQ$529)&lt;0,MAX(-3,-ABS(SLOPE($AP$518:$AP$529,$AQ$518:$AQ$529))),IF(SLOPE($AP$518:$AP$529,$AQ$518:$AQ$529)&gt;0.5,0.5,0))</f>
        <v>0</v>
      </c>
      <c r="AT541" s="22">
        <f>($AO$530+(AR541*(AQ541-1)))</f>
        <v>4682.4114741666663</v>
      </c>
      <c r="AU541" s="22">
        <f>($AP$530+(AS541*(AQ541-1)))</f>
        <v>4647.4332800000002</v>
      </c>
      <c r="AV541" s="18">
        <f>IF(AR541&gt;0,AT541+AR541,AT541)</f>
        <v>4682.5942699999996</v>
      </c>
      <c r="AW541" s="18">
        <f>IF(AS541&lt;0,AU541+AS541,AU541)</f>
        <v>4647.4332800000002</v>
      </c>
      <c r="AY541">
        <f t="shared" si="232"/>
        <v>3.5250633333325823</v>
      </c>
      <c r="AZ541">
        <f t="shared" si="233"/>
        <v>1.3867608333339376</v>
      </c>
      <c r="BB541" s="19">
        <f t="shared" si="228"/>
        <v>1775555700</v>
      </c>
      <c r="BC541" s="19" t="str">
        <f t="shared" si="229"/>
        <v>XAUUSD</v>
      </c>
      <c r="BD541" s="19" t="str">
        <f t="shared" si="230"/>
        <v>M5</v>
      </c>
      <c r="BE541">
        <f>V541</f>
        <v>4661.7024808333335</v>
      </c>
      <c r="BF541">
        <f>W541</f>
        <v>4662.3429100000003</v>
      </c>
      <c r="BG541">
        <f>X541</f>
        <v>4670.8940899999998</v>
      </c>
      <c r="BH541">
        <f>Y541</f>
        <v>4671.7914300000002</v>
      </c>
      <c r="BI541">
        <f t="shared" si="234"/>
        <v>4682.5942699999996</v>
      </c>
      <c r="BJ541">
        <f t="shared" si="235"/>
        <v>4647.4332800000002</v>
      </c>
    </row>
    <row r="542" spans="1:62" x14ac:dyDescent="0.55000000000000004">
      <c r="A542">
        <f>ALGLIB_SSA_XAUUSD!J542</f>
        <v>1775556000</v>
      </c>
      <c r="B542" t="str">
        <f>_xlfn.XLOOKUP($A542,ALGLIB_SSA_XAUUSD!$A$2:$A$1001,ALGLIB_SSA_XAUUSD!$B$2:$B$1001,"",0)</f>
        <v>XAUUSD</v>
      </c>
      <c r="C542" t="str">
        <f>_xlfn.XLOOKUP($A542,ALGLIB_SSA_XAUUSD!$A$2:$A$1001,ALGLIB_SSA_XAUUSD!$C$2:$C$1001,"",0)</f>
        <v>H1</v>
      </c>
      <c r="D542" s="2">
        <f>_xlfn.XLOOKUP($A542,ALGLIB_SSA_XAUUSD!$A$2:$A$1001,ALGLIB_SSA_XAUUSD!$D$2:$D$1001,"",0)</f>
        <v>4652.0600000000004</v>
      </c>
      <c r="E542" s="2">
        <f>_xlfn.XLOOKUP($A542,ALGLIB_SSA_XAUUSD!$A$2:$A$1001,ALGLIB_SSA_XAUUSD!$E$2:$E$1001,"",0)</f>
        <v>4661.4227700000001</v>
      </c>
      <c r="F542" s="2">
        <f>_xlfn.XLOOKUP($A542,ALGLIB_SSA_XAUUSD!$A$2:$A$1001,ALGLIB_SSA_XAUUSD!$F$2:$F$1001,"",0)</f>
        <v>4662.2721300000003</v>
      </c>
      <c r="G542" s="2">
        <f>_xlfn.XLOOKUP($A542,ALGLIB_SSA_XAUUSD!$A$2:$A$1001,ALGLIB_SSA_XAUUSD!$G$2:$G$1001,"",0)</f>
        <v>4678.9481599999999</v>
      </c>
      <c r="H542" s="2">
        <f>_xlfn.XLOOKUP($A542,ALGLIB_SSA_XAUUSD!$A$2:$A$1001,ALGLIB_SSA_XAUUSD!$H$2:$H$1001,"",0)</f>
        <v>4645.9204499999996</v>
      </c>
      <c r="I542" t="str">
        <f>_xlfn.XLOOKUP($A542,ALGLIB_SSA_XAUUSD!$J$2:$J$1001,ALGLIB_SSA_XAUUSD!$K$2:$K$1001,"",0)</f>
        <v>XAUUSD</v>
      </c>
      <c r="J542" t="str">
        <f>_xlfn.XLOOKUP($A542,ALGLIB_SSA_XAUUSD!$J$2:$J$1001,ALGLIB_SSA_XAUUSD!$L$2:$L$1001,"",0)</f>
        <v>M5</v>
      </c>
      <c r="K542">
        <f>_xlfn.XLOOKUP($A542,ALGLIB_SSA_XAUUSD!$J$2:$J$1001,ALGLIB_SSA_XAUUSD!$M$2:$M$1001,"",0)</f>
        <v>4674.91</v>
      </c>
      <c r="L542">
        <f>_xlfn.XLOOKUP($A542,ALGLIB_SSA_XAUUSD!$J$2:$J$1001,ALGLIB_SSA_XAUUSD!$N$2:$N$1001,"",0)</f>
        <v>4671.8048500000004</v>
      </c>
      <c r="M542">
        <f>_xlfn.XLOOKUP($A542,ALGLIB_SSA_XAUUSD!$J$2:$J$1001,ALGLIB_SSA_XAUUSD!$O$2:$O$1001,"",0)</f>
        <v>4671.7981399999999</v>
      </c>
      <c r="N542">
        <f>_xlfn.XLOOKUP($A542,ALGLIB_SSA_XAUUSD!$J$2:$J$1001,ALGLIB_SSA_XAUUSD!$P$2:$P$1001,"",0)</f>
        <v>4674.6446500000002</v>
      </c>
      <c r="O542">
        <f>_xlfn.XLOOKUP($A542,ALGLIB_SSA_XAUUSD!$J$2:$J$1001,ALGLIB_SSA_XAUUSD!$Q$2:$Q$1001,"",0)</f>
        <v>4665.6729400000004</v>
      </c>
      <c r="R542">
        <f t="shared" si="211"/>
        <v>1775556000</v>
      </c>
      <c r="S542" t="str">
        <f t="shared" si="212"/>
        <v>XAUUSD</v>
      </c>
      <c r="T542" t="str">
        <f t="shared" si="212"/>
        <v>M5</v>
      </c>
      <c r="U542">
        <f t="shared" si="212"/>
        <v>4674.91</v>
      </c>
      <c r="V542">
        <f t="shared" si="213"/>
        <v>4661.4227700000001</v>
      </c>
      <c r="W542">
        <f t="shared" si="213"/>
        <v>4662.2721300000003</v>
      </c>
      <c r="X542">
        <f t="shared" si="214"/>
        <v>4671.8048500000004</v>
      </c>
      <c r="Y542">
        <f t="shared" si="214"/>
        <v>4671.7981399999999</v>
      </c>
      <c r="Z542">
        <f t="shared" si="215"/>
        <v>4678.9481599999999</v>
      </c>
      <c r="AA542">
        <f t="shared" si="216"/>
        <v>4674.6446500000002</v>
      </c>
      <c r="AB542">
        <f t="shared" si="217"/>
        <v>4645.9204499999996</v>
      </c>
      <c r="AC542">
        <f t="shared" si="218"/>
        <v>4665.6729400000004</v>
      </c>
      <c r="AF542">
        <f t="shared" si="223"/>
        <v>1775556000</v>
      </c>
      <c r="AG542" t="str">
        <f t="shared" si="224"/>
        <v>XAUUSD</v>
      </c>
      <c r="AH542" t="str">
        <f t="shared" si="225"/>
        <v>M5</v>
      </c>
      <c r="AI542" s="19">
        <f t="shared" si="219"/>
        <v>4674.91</v>
      </c>
      <c r="AJ542" s="19">
        <f t="shared" si="220"/>
        <v>4661.4227700000001</v>
      </c>
      <c r="AK542" s="19">
        <f t="shared" si="221"/>
        <v>4662.2721300000003</v>
      </c>
      <c r="AL542" s="19">
        <f t="shared" si="226"/>
        <v>-0.84936000000016065</v>
      </c>
      <c r="AM542" s="28" t="str">
        <f t="shared" si="222"/>
        <v>Bearish</v>
      </c>
      <c r="AN542" s="28" t="str">
        <f t="shared" si="227"/>
        <v>Bearish</v>
      </c>
      <c r="AO542">
        <f>IF(Z542&lt;&gt;"",Z542,"")</f>
        <v>4678.9481599999999</v>
      </c>
      <c r="AP542">
        <f>IF(AB542&lt;&gt;"",AB542,"")</f>
        <v>4645.9204499999996</v>
      </c>
      <c r="AQ542">
        <f t="shared" si="231"/>
        <v>1</v>
      </c>
      <c r="AR542" s="17">
        <f>IF(SLOPE($AO$530:$AO$541,$AQ$530:$AQ$541)&gt;0,MIN(3,ABS(SLOPE($AO$530:$AO$541,$AQ$530:$AQ$541))),IF(SLOPE($AO$530:$AO$541,$AQ$530:$AQ$541)&lt;-0.5,-0.5,0))</f>
        <v>0</v>
      </c>
      <c r="AS542" s="17">
        <f>IF(SLOPE($AP$530:$AP$541,$AQ$530:$AQ$541)&lt;0,MAX(-3,-ABS(SLOPE($AP$530:$AP$541,$AQ$530:$AQ$541))),IF(SLOPE($AP$530:$AP$541,$AQ$530:$AQ$541)&gt;0.5,0.5,0))</f>
        <v>-0.12606916666675341</v>
      </c>
      <c r="AT542" s="10">
        <f>($AO$542+(AR542*(AQ542-1)))</f>
        <v>4678.9481599999999</v>
      </c>
      <c r="AU542" s="10">
        <f>($AP$542+(AS542*(AQ542-1)))</f>
        <v>4645.9204499999996</v>
      </c>
      <c r="AV542" s="18">
        <f>IF(AR542&gt;0,AT542+AR542,AT542)</f>
        <v>4678.9481599999999</v>
      </c>
      <c r="AW542" s="18">
        <f>IF(AS542&lt;0,AU542+AS542,AU542)</f>
        <v>4645.794380833333</v>
      </c>
      <c r="AY542">
        <f t="shared" si="232"/>
        <v>0</v>
      </c>
      <c r="AZ542">
        <f t="shared" si="233"/>
        <v>-0.12606916666663892</v>
      </c>
      <c r="BB542" s="19">
        <f t="shared" si="228"/>
        <v>1775556000</v>
      </c>
      <c r="BC542" s="19" t="str">
        <f t="shared" si="229"/>
        <v>XAUUSD</v>
      </c>
      <c r="BD542" s="19" t="str">
        <f t="shared" si="230"/>
        <v>M5</v>
      </c>
      <c r="BE542">
        <f>V542</f>
        <v>4661.4227700000001</v>
      </c>
      <c r="BF542">
        <f>W542</f>
        <v>4662.2721300000003</v>
      </c>
      <c r="BG542">
        <f>X542</f>
        <v>4671.8048500000004</v>
      </c>
      <c r="BH542">
        <f>Y542</f>
        <v>4671.7981399999999</v>
      </c>
      <c r="BI542">
        <f t="shared" si="234"/>
        <v>4678.9481599999999</v>
      </c>
      <c r="BJ542">
        <f t="shared" si="235"/>
        <v>4645.794380833333</v>
      </c>
    </row>
    <row r="543" spans="1:62" x14ac:dyDescent="0.55000000000000004">
      <c r="A543">
        <f>ALGLIB_SSA_XAUUSD!J543</f>
        <v>1775556300</v>
      </c>
      <c r="B543" t="str">
        <f>_xlfn.XLOOKUP($A543,ALGLIB_SSA_XAUUSD!$A$2:$A$1001,ALGLIB_SSA_XAUUSD!$B$2:$B$1001,"",0)</f>
        <v/>
      </c>
      <c r="C543" t="str">
        <f>_xlfn.XLOOKUP($A543,ALGLIB_SSA_XAUUSD!$A$2:$A$1001,ALGLIB_SSA_XAUUSD!$C$2:$C$1001,"",0)</f>
        <v/>
      </c>
      <c r="D543" s="1">
        <f>D542+(D554-D542)*1/12</f>
        <v>4652.7058333333334</v>
      </c>
      <c r="E543" s="1">
        <f>E542+(E554-E542)*1/12</f>
        <v>4660.9714624999997</v>
      </c>
      <c r="F543" s="1">
        <f>F542+(F554-F542)*1/12</f>
        <v>4662.0110866666673</v>
      </c>
      <c r="G543" s="1">
        <f>G542+(G554-G542)*1/12</f>
        <v>4678.5680641666668</v>
      </c>
      <c r="H543" s="1">
        <f>H542+(H554-H542)*1/12</f>
        <v>4645.5795349999999</v>
      </c>
      <c r="I543" t="str">
        <f>_xlfn.XLOOKUP($A543,ALGLIB_SSA_XAUUSD!$J$2:$J$1001,ALGLIB_SSA_XAUUSD!$K$2:$K$1001,"",0)</f>
        <v>XAUUSD</v>
      </c>
      <c r="J543" t="str">
        <f>_xlfn.XLOOKUP($A543,ALGLIB_SSA_XAUUSD!$J$2:$J$1001,ALGLIB_SSA_XAUUSD!$L$2:$L$1001,"",0)</f>
        <v>M5</v>
      </c>
      <c r="K543">
        <f>_xlfn.XLOOKUP($A543,ALGLIB_SSA_XAUUSD!$J$2:$J$1001,ALGLIB_SSA_XAUUSD!$M$2:$M$1001,"",0)</f>
        <v>4675.0200000000004</v>
      </c>
      <c r="L543">
        <f>_xlfn.XLOOKUP($A543,ALGLIB_SSA_XAUUSD!$J$2:$J$1001,ALGLIB_SSA_XAUUSD!$N$2:$N$1001,"",0)</f>
        <v>4672.9896099999996</v>
      </c>
      <c r="M543">
        <f>_xlfn.XLOOKUP($A543,ALGLIB_SSA_XAUUSD!$J$2:$J$1001,ALGLIB_SSA_XAUUSD!$O$2:$O$1001,"",0)</f>
        <v>4672.3938699999999</v>
      </c>
      <c r="N543">
        <f>_xlfn.XLOOKUP($A543,ALGLIB_SSA_XAUUSD!$J$2:$J$1001,ALGLIB_SSA_XAUUSD!$P$2:$P$1001,"",0)</f>
        <v>4676.0024299999995</v>
      </c>
      <c r="O543">
        <f>_xlfn.XLOOKUP($A543,ALGLIB_SSA_XAUUSD!$J$2:$J$1001,ALGLIB_SSA_XAUUSD!$Q$2:$Q$1001,"",0)</f>
        <v>4666.6598999999997</v>
      </c>
      <c r="R543">
        <f t="shared" si="211"/>
        <v>1775556300</v>
      </c>
      <c r="S543" t="str">
        <f t="shared" si="212"/>
        <v>XAUUSD</v>
      </c>
      <c r="T543" t="str">
        <f t="shared" si="212"/>
        <v>M5</v>
      </c>
      <c r="U543">
        <f t="shared" si="212"/>
        <v>4675.0200000000004</v>
      </c>
      <c r="V543">
        <f t="shared" si="213"/>
        <v>4660.9714624999997</v>
      </c>
      <c r="W543">
        <f t="shared" si="213"/>
        <v>4662.0110866666673</v>
      </c>
      <c r="X543">
        <f t="shared" si="214"/>
        <v>4672.9896099999996</v>
      </c>
      <c r="Y543">
        <f t="shared" si="214"/>
        <v>4672.3938699999999</v>
      </c>
      <c r="Z543">
        <f t="shared" si="215"/>
        <v>4678.5680641666668</v>
      </c>
      <c r="AA543">
        <f t="shared" si="216"/>
        <v>4676.0024299999995</v>
      </c>
      <c r="AB543">
        <f t="shared" si="217"/>
        <v>4645.5795349999999</v>
      </c>
      <c r="AC543">
        <f t="shared" si="218"/>
        <v>4666.6598999999997</v>
      </c>
      <c r="AF543">
        <f t="shared" si="223"/>
        <v>1775556300</v>
      </c>
      <c r="AG543" t="str">
        <f t="shared" si="224"/>
        <v>XAUUSD</v>
      </c>
      <c r="AH543" t="str">
        <f t="shared" si="225"/>
        <v>M5</v>
      </c>
      <c r="AI543" s="19">
        <f t="shared" si="219"/>
        <v>4675.0200000000004</v>
      </c>
      <c r="AJ543" s="19">
        <f t="shared" si="220"/>
        <v>4660.9714624999997</v>
      </c>
      <c r="AK543" s="19">
        <f t="shared" si="221"/>
        <v>4662.0110866666673</v>
      </c>
      <c r="AL543" s="19">
        <f t="shared" si="226"/>
        <v>-1.039624166667636</v>
      </c>
      <c r="AM543" s="28" t="str">
        <f t="shared" si="222"/>
        <v>Bearish</v>
      </c>
      <c r="AN543" s="28" t="str">
        <f t="shared" si="227"/>
        <v>Bearish</v>
      </c>
      <c r="AO543">
        <f>IF(Z543&lt;&gt;"",Z543,"")</f>
        <v>4678.5680641666668</v>
      </c>
      <c r="AP543">
        <f>IF(AB543&lt;&gt;"",AB543,"")</f>
        <v>4645.5795349999999</v>
      </c>
      <c r="AQ543">
        <f t="shared" si="231"/>
        <v>2</v>
      </c>
      <c r="AR543" s="16">
        <f>IF(SLOPE($AO$530:$AO$541,$AQ$530:$AQ$541)&gt;0,MIN(3,ABS(SLOPE($AO$530:$AO$541,$AQ$530:$AQ$541))),IF(SLOPE($AO$530:$AO$541,$AQ$530:$AQ$541)&lt;-0.5,-0.5,0))</f>
        <v>0</v>
      </c>
      <c r="AS543" s="16">
        <f>IF(SLOPE($AP$530:$AP$541,$AQ$530:$AQ$541)&lt;0,MAX(-3,-ABS(SLOPE($AP$530:$AP$541,$AQ$530:$AQ$541))),IF(SLOPE($AP$530:$AP$541,$AQ$530:$AQ$541)&gt;0.5,0.5,0))</f>
        <v>-0.12606916666675341</v>
      </c>
      <c r="AT543" s="22">
        <f>($AO$542+(AR543*(AQ543-1)))</f>
        <v>4678.9481599999999</v>
      </c>
      <c r="AU543" s="22">
        <f>($AP$542+(AS543*(AQ543-1)))</f>
        <v>4645.794380833333</v>
      </c>
      <c r="AV543" s="18">
        <f>IF(AR543&gt;0,AT543+AR543,AT543)</f>
        <v>4678.9481599999999</v>
      </c>
      <c r="AW543" s="18">
        <f>IF(AS543&lt;0,AU543+AS543,AU543)</f>
        <v>4645.6683116666663</v>
      </c>
      <c r="AY543">
        <f t="shared" si="232"/>
        <v>0.38009583333314367</v>
      </c>
      <c r="AZ543">
        <f t="shared" si="233"/>
        <v>8.87766666664902E-2</v>
      </c>
      <c r="BB543" s="19">
        <f t="shared" si="228"/>
        <v>1775556300</v>
      </c>
      <c r="BC543" s="19" t="str">
        <f t="shared" si="229"/>
        <v>XAUUSD</v>
      </c>
      <c r="BD543" s="19" t="str">
        <f t="shared" si="230"/>
        <v>M5</v>
      </c>
      <c r="BE543">
        <f>V543</f>
        <v>4660.9714624999997</v>
      </c>
      <c r="BF543">
        <f>W543</f>
        <v>4662.0110866666673</v>
      </c>
      <c r="BG543">
        <f>X543</f>
        <v>4672.9896099999996</v>
      </c>
      <c r="BH543">
        <f>Y543</f>
        <v>4672.3938699999999</v>
      </c>
      <c r="BI543">
        <f t="shared" si="234"/>
        <v>4678.9481599999999</v>
      </c>
      <c r="BJ543">
        <f t="shared" si="235"/>
        <v>4645.6683116666663</v>
      </c>
    </row>
    <row r="544" spans="1:62" x14ac:dyDescent="0.55000000000000004">
      <c r="A544">
        <f>ALGLIB_SSA_XAUUSD!J544</f>
        <v>1775556600</v>
      </c>
      <c r="B544" t="str">
        <f>_xlfn.XLOOKUP($A544,ALGLIB_SSA_XAUUSD!$A$2:$A$1001,ALGLIB_SSA_XAUUSD!$B$2:$B$1001,"",0)</f>
        <v/>
      </c>
      <c r="C544" t="str">
        <f>_xlfn.XLOOKUP($A544,ALGLIB_SSA_XAUUSD!$A$2:$A$1001,ALGLIB_SSA_XAUUSD!$C$2:$C$1001,"",0)</f>
        <v/>
      </c>
      <c r="D544" s="1">
        <f>D542+(D554-D542)*2/12</f>
        <v>4653.3516666666674</v>
      </c>
      <c r="E544" s="1">
        <f>E542+(E554-E542)*2/12</f>
        <v>4660.5201550000002</v>
      </c>
      <c r="F544" s="1">
        <f>F542+(F554-F542)*2/12</f>
        <v>4661.7500433333335</v>
      </c>
      <c r="G544" s="1">
        <f>G542+(G554-G542)*2/12</f>
        <v>4678.1879683333336</v>
      </c>
      <c r="H544" s="1">
        <f>H542+(H554-H542)*2/12</f>
        <v>4645.2386200000001</v>
      </c>
      <c r="I544" t="str">
        <f>_xlfn.XLOOKUP($A544,ALGLIB_SSA_XAUUSD!$J$2:$J$1001,ALGLIB_SSA_XAUUSD!$K$2:$K$1001,"",0)</f>
        <v>XAUUSD</v>
      </c>
      <c r="J544" t="str">
        <f>_xlfn.XLOOKUP($A544,ALGLIB_SSA_XAUUSD!$J$2:$J$1001,ALGLIB_SSA_XAUUSD!$L$2:$L$1001,"",0)</f>
        <v>M5</v>
      </c>
      <c r="K544">
        <f>_xlfn.XLOOKUP($A544,ALGLIB_SSA_XAUUSD!$J$2:$J$1001,ALGLIB_SSA_XAUUSD!$M$2:$M$1001,"",0)</f>
        <v>4676.7299999999996</v>
      </c>
      <c r="L544">
        <f>_xlfn.XLOOKUP($A544,ALGLIB_SSA_XAUUSD!$J$2:$J$1001,ALGLIB_SSA_XAUUSD!$N$2:$N$1001,"",0)</f>
        <v>4673.9242199999999</v>
      </c>
      <c r="M544">
        <f>_xlfn.XLOOKUP($A544,ALGLIB_SSA_XAUUSD!$J$2:$J$1001,ALGLIB_SSA_XAUUSD!$O$2:$O$1001,"",0)</f>
        <v>4673.1590500000002</v>
      </c>
      <c r="N544">
        <f>_xlfn.XLOOKUP($A544,ALGLIB_SSA_XAUUSD!$J$2:$J$1001,ALGLIB_SSA_XAUUSD!$P$2:$P$1001,"",0)</f>
        <v>4677.3617700000004</v>
      </c>
      <c r="O544">
        <f>_xlfn.XLOOKUP($A544,ALGLIB_SSA_XAUUSD!$J$2:$J$1001,ALGLIB_SSA_XAUUSD!$Q$2:$Q$1001,"",0)</f>
        <v>4667.8288000000002</v>
      </c>
      <c r="R544">
        <f t="shared" si="211"/>
        <v>1775556600</v>
      </c>
      <c r="S544" t="str">
        <f t="shared" si="212"/>
        <v>XAUUSD</v>
      </c>
      <c r="T544" t="str">
        <f t="shared" si="212"/>
        <v>M5</v>
      </c>
      <c r="U544">
        <f t="shared" si="212"/>
        <v>4676.7299999999996</v>
      </c>
      <c r="V544">
        <f t="shared" si="213"/>
        <v>4660.5201550000002</v>
      </c>
      <c r="W544">
        <f t="shared" si="213"/>
        <v>4661.7500433333335</v>
      </c>
      <c r="X544">
        <f t="shared" si="214"/>
        <v>4673.9242199999999</v>
      </c>
      <c r="Y544">
        <f t="shared" si="214"/>
        <v>4673.1590500000002</v>
      </c>
      <c r="Z544">
        <f t="shared" si="215"/>
        <v>4678.1879683333336</v>
      </c>
      <c r="AA544">
        <f t="shared" si="216"/>
        <v>4677.3617700000004</v>
      </c>
      <c r="AB544">
        <f t="shared" si="217"/>
        <v>4645.2386200000001</v>
      </c>
      <c r="AC544">
        <f t="shared" si="218"/>
        <v>4667.8288000000002</v>
      </c>
      <c r="AF544">
        <f t="shared" si="223"/>
        <v>1775556600</v>
      </c>
      <c r="AG544" t="str">
        <f t="shared" si="224"/>
        <v>XAUUSD</v>
      </c>
      <c r="AH544" t="str">
        <f t="shared" si="225"/>
        <v>M5</v>
      </c>
      <c r="AI544" s="19">
        <f t="shared" si="219"/>
        <v>4676.7299999999996</v>
      </c>
      <c r="AJ544" s="19">
        <f t="shared" si="220"/>
        <v>4660.5201550000002</v>
      </c>
      <c r="AK544" s="19">
        <f t="shared" si="221"/>
        <v>4661.7500433333335</v>
      </c>
      <c r="AL544" s="19">
        <f t="shared" si="226"/>
        <v>-1.2298883333332924</v>
      </c>
      <c r="AM544" s="28" t="str">
        <f t="shared" si="222"/>
        <v>Bearish</v>
      </c>
      <c r="AN544" s="28" t="str">
        <f t="shared" si="227"/>
        <v>Bearish</v>
      </c>
      <c r="AO544">
        <f>IF(Z544&lt;&gt;"",Z544,"")</f>
        <v>4678.1879683333336</v>
      </c>
      <c r="AP544">
        <f>IF(AB544&lt;&gt;"",AB544,"")</f>
        <v>4645.2386200000001</v>
      </c>
      <c r="AQ544">
        <f t="shared" si="231"/>
        <v>3</v>
      </c>
      <c r="AR544" s="16">
        <f>IF(SLOPE($AO$530:$AO$541,$AQ$530:$AQ$541)&gt;0,MIN(3,ABS(SLOPE($AO$530:$AO$541,$AQ$530:$AQ$541))),IF(SLOPE($AO$530:$AO$541,$AQ$530:$AQ$541)&lt;-0.5,-0.5,0))</f>
        <v>0</v>
      </c>
      <c r="AS544" s="16">
        <f>IF(SLOPE($AP$530:$AP$541,$AQ$530:$AQ$541)&lt;0,MAX(-3,-ABS(SLOPE($AP$530:$AP$541,$AQ$530:$AQ$541))),IF(SLOPE($AP$530:$AP$541,$AQ$530:$AQ$541)&gt;0.5,0.5,0))</f>
        <v>-0.12606916666675341</v>
      </c>
      <c r="AT544" s="22">
        <f>($AO$542+(AR544*(AQ544-1)))</f>
        <v>4678.9481599999999</v>
      </c>
      <c r="AU544" s="22">
        <f>($AP$542+(AS544*(AQ544-1)))</f>
        <v>4645.6683116666663</v>
      </c>
      <c r="AV544" s="18">
        <f>IF(AR544&gt;0,AT544+AR544,AT544)</f>
        <v>4678.9481599999999</v>
      </c>
      <c r="AW544" s="18">
        <f>IF(AS544&lt;0,AU544+AS544,AU544)</f>
        <v>4645.5422424999997</v>
      </c>
      <c r="AY544">
        <f t="shared" si="232"/>
        <v>0.76019166666628735</v>
      </c>
      <c r="AZ544">
        <f t="shared" si="233"/>
        <v>0.30362249999961932</v>
      </c>
      <c r="BB544" s="19">
        <f t="shared" si="228"/>
        <v>1775556600</v>
      </c>
      <c r="BC544" s="19" t="str">
        <f t="shared" si="229"/>
        <v>XAUUSD</v>
      </c>
      <c r="BD544" s="19" t="str">
        <f t="shared" si="230"/>
        <v>M5</v>
      </c>
      <c r="BE544">
        <f>V544</f>
        <v>4660.5201550000002</v>
      </c>
      <c r="BF544">
        <f>W544</f>
        <v>4661.7500433333335</v>
      </c>
      <c r="BG544">
        <f>X544</f>
        <v>4673.9242199999999</v>
      </c>
      <c r="BH544">
        <f>Y544</f>
        <v>4673.1590500000002</v>
      </c>
      <c r="BI544">
        <f t="shared" si="234"/>
        <v>4678.9481599999999</v>
      </c>
      <c r="BJ544">
        <f t="shared" si="235"/>
        <v>4645.5422424999997</v>
      </c>
    </row>
    <row r="545" spans="1:62" x14ac:dyDescent="0.55000000000000004">
      <c r="A545">
        <f>ALGLIB_SSA_XAUUSD!J545</f>
        <v>1775556900</v>
      </c>
      <c r="B545" t="str">
        <f>_xlfn.XLOOKUP($A545,ALGLIB_SSA_XAUUSD!$A$2:$A$1001,ALGLIB_SSA_XAUUSD!$B$2:$B$1001,"",0)</f>
        <v/>
      </c>
      <c r="C545" t="str">
        <f>_xlfn.XLOOKUP($A545,ALGLIB_SSA_XAUUSD!$A$2:$A$1001,ALGLIB_SSA_XAUUSD!$C$2:$C$1001,"",0)</f>
        <v/>
      </c>
      <c r="D545" s="1">
        <f>D542+(D554-D542)*3/12</f>
        <v>4653.9975000000004</v>
      </c>
      <c r="E545" s="1">
        <f>E542+(E554-E542)*3/12</f>
        <v>4660.0688475000006</v>
      </c>
      <c r="F545" s="1">
        <f>F542+(F554-F542)*3/12</f>
        <v>4661.4890000000005</v>
      </c>
      <c r="G545" s="1">
        <f>G542+(G554-G542)*3/12</f>
        <v>4677.8078724999996</v>
      </c>
      <c r="H545" s="1">
        <f>H542+(H554-H542)*3/12</f>
        <v>4644.8977049999994</v>
      </c>
      <c r="I545" t="str">
        <f>_xlfn.XLOOKUP($A545,ALGLIB_SSA_XAUUSD!$J$2:$J$1001,ALGLIB_SSA_XAUUSD!$K$2:$K$1001,"",0)</f>
        <v>XAUUSD</v>
      </c>
      <c r="J545" t="str">
        <f>_xlfn.XLOOKUP($A545,ALGLIB_SSA_XAUUSD!$J$2:$J$1001,ALGLIB_SSA_XAUUSD!$L$2:$L$1001,"",0)</f>
        <v>M5</v>
      </c>
      <c r="K545">
        <f>_xlfn.XLOOKUP($A545,ALGLIB_SSA_XAUUSD!$J$2:$J$1001,ALGLIB_SSA_XAUUSD!$M$2:$M$1001,"",0)</f>
        <v>4677.1499999999996</v>
      </c>
      <c r="L545">
        <f>_xlfn.XLOOKUP($A545,ALGLIB_SSA_XAUUSD!$J$2:$J$1001,ALGLIB_SSA_XAUUSD!$N$2:$N$1001,"",0)</f>
        <v>4674.1193700000003</v>
      </c>
      <c r="M545">
        <f>_xlfn.XLOOKUP($A545,ALGLIB_SSA_XAUUSD!$J$2:$J$1001,ALGLIB_SSA_XAUUSD!$O$2:$O$1001,"",0)</f>
        <v>4673.6392100000003</v>
      </c>
      <c r="N545">
        <f>_xlfn.XLOOKUP($A545,ALGLIB_SSA_XAUUSD!$J$2:$J$1001,ALGLIB_SSA_XAUUSD!$P$2:$P$1001,"",0)</f>
        <v>4678.2082499999997</v>
      </c>
      <c r="O545">
        <f>_xlfn.XLOOKUP($A545,ALGLIB_SSA_XAUUSD!$J$2:$J$1001,ALGLIB_SSA_XAUUSD!$Q$2:$Q$1001,"",0)</f>
        <v>4668.4770900000003</v>
      </c>
      <c r="R545">
        <f t="shared" si="211"/>
        <v>1775556900</v>
      </c>
      <c r="S545" t="str">
        <f t="shared" si="212"/>
        <v>XAUUSD</v>
      </c>
      <c r="T545" t="str">
        <f t="shared" si="212"/>
        <v>M5</v>
      </c>
      <c r="U545">
        <f t="shared" si="212"/>
        <v>4677.1499999999996</v>
      </c>
      <c r="V545">
        <f t="shared" si="213"/>
        <v>4660.0688475000006</v>
      </c>
      <c r="W545">
        <f t="shared" si="213"/>
        <v>4661.4890000000005</v>
      </c>
      <c r="X545">
        <f t="shared" si="214"/>
        <v>4674.1193700000003</v>
      </c>
      <c r="Y545">
        <f t="shared" si="214"/>
        <v>4673.6392100000003</v>
      </c>
      <c r="Z545">
        <f t="shared" si="215"/>
        <v>4677.8078724999996</v>
      </c>
      <c r="AA545">
        <f t="shared" si="216"/>
        <v>4678.2082499999997</v>
      </c>
      <c r="AB545">
        <f t="shared" si="217"/>
        <v>4644.8977049999994</v>
      </c>
      <c r="AC545">
        <f t="shared" si="218"/>
        <v>4668.4770900000003</v>
      </c>
      <c r="AF545">
        <f t="shared" si="223"/>
        <v>1775556900</v>
      </c>
      <c r="AG545" t="str">
        <f t="shared" si="224"/>
        <v>XAUUSD</v>
      </c>
      <c r="AH545" t="str">
        <f t="shared" si="225"/>
        <v>M5</v>
      </c>
      <c r="AI545" s="19">
        <f t="shared" si="219"/>
        <v>4677.1499999999996</v>
      </c>
      <c r="AJ545" s="19">
        <f t="shared" si="220"/>
        <v>4660.0688475000006</v>
      </c>
      <c r="AK545" s="19">
        <f t="shared" si="221"/>
        <v>4661.4890000000005</v>
      </c>
      <c r="AL545" s="19">
        <f t="shared" si="226"/>
        <v>-1.4201524999998583</v>
      </c>
      <c r="AM545" s="28" t="str">
        <f t="shared" si="222"/>
        <v>Bearish</v>
      </c>
      <c r="AN545" s="28" t="str">
        <f t="shared" si="227"/>
        <v>Bearish</v>
      </c>
      <c r="AO545">
        <f>IF(Z545&lt;&gt;"",Z545,"")</f>
        <v>4677.8078724999996</v>
      </c>
      <c r="AP545">
        <f>IF(AB545&lt;&gt;"",AB545,"")</f>
        <v>4644.8977049999994</v>
      </c>
      <c r="AQ545">
        <f t="shared" si="231"/>
        <v>4</v>
      </c>
      <c r="AR545" s="16">
        <f>IF(SLOPE($AO$530:$AO$541,$AQ$530:$AQ$541)&gt;0,MIN(3,ABS(SLOPE($AO$530:$AO$541,$AQ$530:$AQ$541))),IF(SLOPE($AO$530:$AO$541,$AQ$530:$AQ$541)&lt;-0.5,-0.5,0))</f>
        <v>0</v>
      </c>
      <c r="AS545" s="16">
        <f>IF(SLOPE($AP$530:$AP$541,$AQ$530:$AQ$541)&lt;0,MAX(-3,-ABS(SLOPE($AP$530:$AP$541,$AQ$530:$AQ$541))),IF(SLOPE($AP$530:$AP$541,$AQ$530:$AQ$541)&gt;0.5,0.5,0))</f>
        <v>-0.12606916666675341</v>
      </c>
      <c r="AT545" s="22">
        <f>($AO$542+(AR545*(AQ545-1)))</f>
        <v>4678.9481599999999</v>
      </c>
      <c r="AU545" s="22">
        <f>($AP$542+(AS545*(AQ545-1)))</f>
        <v>4645.5422424999997</v>
      </c>
      <c r="AV545" s="18">
        <f>IF(AR545&gt;0,AT545+AR545,AT545)</f>
        <v>4678.9481599999999</v>
      </c>
      <c r="AW545" s="18">
        <f>IF(AS545&lt;0,AU545+AS545,AU545)</f>
        <v>4645.4161733333331</v>
      </c>
      <c r="AY545">
        <f t="shared" si="232"/>
        <v>1.1402875000003405</v>
      </c>
      <c r="AZ545">
        <f t="shared" si="233"/>
        <v>0.51846833333365794</v>
      </c>
      <c r="BB545" s="19">
        <f t="shared" si="228"/>
        <v>1775556900</v>
      </c>
      <c r="BC545" s="19" t="str">
        <f t="shared" si="229"/>
        <v>XAUUSD</v>
      </c>
      <c r="BD545" s="19" t="str">
        <f t="shared" si="230"/>
        <v>M5</v>
      </c>
      <c r="BE545">
        <f>V545</f>
        <v>4660.0688475000006</v>
      </c>
      <c r="BF545">
        <f>W545</f>
        <v>4661.4890000000005</v>
      </c>
      <c r="BG545">
        <f>X545</f>
        <v>4674.1193700000003</v>
      </c>
      <c r="BH545">
        <f>Y545</f>
        <v>4673.6392100000003</v>
      </c>
      <c r="BI545">
        <f t="shared" si="234"/>
        <v>4678.9481599999999</v>
      </c>
      <c r="BJ545">
        <f t="shared" si="235"/>
        <v>4645.4161733333331</v>
      </c>
    </row>
    <row r="546" spans="1:62" x14ac:dyDescent="0.55000000000000004">
      <c r="A546">
        <f>ALGLIB_SSA_XAUUSD!J546</f>
        <v>1775557200</v>
      </c>
      <c r="B546" t="str">
        <f>_xlfn.XLOOKUP($A546,ALGLIB_SSA_XAUUSD!$A$2:$A$1001,ALGLIB_SSA_XAUUSD!$B$2:$B$1001,"",0)</f>
        <v/>
      </c>
      <c r="C546" t="str">
        <f>_xlfn.XLOOKUP($A546,ALGLIB_SSA_XAUUSD!$A$2:$A$1001,ALGLIB_SSA_XAUUSD!$C$2:$C$1001,"",0)</f>
        <v/>
      </c>
      <c r="D546" s="1">
        <f>D542+(D554-D542)*4/12</f>
        <v>4654.6433333333334</v>
      </c>
      <c r="E546" s="1">
        <f>E542+(E554-E542)*4/12</f>
        <v>4659.6175400000002</v>
      </c>
      <c r="F546" s="1">
        <f>F542+(F554-F542)*4/12</f>
        <v>4661.2279566666666</v>
      </c>
      <c r="G546" s="1">
        <f>G542+(G554-G542)*4/12</f>
        <v>4677.4277766666664</v>
      </c>
      <c r="H546" s="1">
        <f>H542+(H554-H542)*4/12</f>
        <v>4644.5567899999996</v>
      </c>
      <c r="I546" t="str">
        <f>_xlfn.XLOOKUP($A546,ALGLIB_SSA_XAUUSD!$J$2:$J$1001,ALGLIB_SSA_XAUUSD!$K$2:$K$1001,"",0)</f>
        <v>XAUUSD</v>
      </c>
      <c r="J546" t="str">
        <f>_xlfn.XLOOKUP($A546,ALGLIB_SSA_XAUUSD!$J$2:$J$1001,ALGLIB_SSA_XAUUSD!$L$2:$L$1001,"",0)</f>
        <v>M5</v>
      </c>
      <c r="K546">
        <f>_xlfn.XLOOKUP($A546,ALGLIB_SSA_XAUUSD!$J$2:$J$1001,ALGLIB_SSA_XAUUSD!$M$2:$M$1001,"",0)</f>
        <v>4672.33</v>
      </c>
      <c r="L546">
        <f>_xlfn.XLOOKUP($A546,ALGLIB_SSA_XAUUSD!$J$2:$J$1001,ALGLIB_SSA_XAUUSD!$N$2:$N$1001,"",0)</f>
        <v>4673.2681300000004</v>
      </c>
      <c r="M546">
        <f>_xlfn.XLOOKUP($A546,ALGLIB_SSA_XAUUSD!$J$2:$J$1001,ALGLIB_SSA_XAUUSD!$O$2:$O$1001,"",0)</f>
        <v>4673.4536699999999</v>
      </c>
      <c r="N546">
        <f>_xlfn.XLOOKUP($A546,ALGLIB_SSA_XAUUSD!$J$2:$J$1001,ALGLIB_SSA_XAUUSD!$P$2:$P$1001,"",0)</f>
        <v>4678.10581</v>
      </c>
      <c r="O546">
        <f>_xlfn.XLOOKUP($A546,ALGLIB_SSA_XAUUSD!$J$2:$J$1001,ALGLIB_SSA_XAUUSD!$Q$2:$Q$1001,"",0)</f>
        <v>4668.1823000000004</v>
      </c>
      <c r="R546">
        <f t="shared" si="211"/>
        <v>1775557200</v>
      </c>
      <c r="S546" t="str">
        <f t="shared" si="212"/>
        <v>XAUUSD</v>
      </c>
      <c r="T546" t="str">
        <f t="shared" si="212"/>
        <v>M5</v>
      </c>
      <c r="U546">
        <f t="shared" si="212"/>
        <v>4672.33</v>
      </c>
      <c r="V546">
        <f t="shared" si="213"/>
        <v>4659.6175400000002</v>
      </c>
      <c r="W546">
        <f t="shared" si="213"/>
        <v>4661.2279566666666</v>
      </c>
      <c r="X546">
        <f t="shared" si="214"/>
        <v>4673.2681300000004</v>
      </c>
      <c r="Y546">
        <f t="shared" si="214"/>
        <v>4673.4536699999999</v>
      </c>
      <c r="Z546">
        <f t="shared" si="215"/>
        <v>4677.4277766666664</v>
      </c>
      <c r="AA546">
        <f t="shared" si="216"/>
        <v>4678.10581</v>
      </c>
      <c r="AB546">
        <f t="shared" si="217"/>
        <v>4644.5567899999996</v>
      </c>
      <c r="AC546">
        <f t="shared" si="218"/>
        <v>4668.1823000000004</v>
      </c>
      <c r="AF546">
        <f t="shared" si="223"/>
        <v>1775557200</v>
      </c>
      <c r="AG546" t="str">
        <f t="shared" si="224"/>
        <v>XAUUSD</v>
      </c>
      <c r="AH546" t="str">
        <f t="shared" si="225"/>
        <v>M5</v>
      </c>
      <c r="AI546" s="19">
        <f t="shared" si="219"/>
        <v>4672.33</v>
      </c>
      <c r="AJ546" s="19">
        <f t="shared" si="220"/>
        <v>4659.6175400000002</v>
      </c>
      <c r="AK546" s="19">
        <f t="shared" si="221"/>
        <v>4661.2279566666666</v>
      </c>
      <c r="AL546" s="19">
        <f t="shared" si="226"/>
        <v>-1.6104166666664241</v>
      </c>
      <c r="AM546" s="28" t="str">
        <f t="shared" si="222"/>
        <v>Bearish</v>
      </c>
      <c r="AN546" s="28" t="str">
        <f t="shared" si="227"/>
        <v>Bearish</v>
      </c>
      <c r="AO546">
        <f>IF(Z546&lt;&gt;"",Z546,"")</f>
        <v>4677.4277766666664</v>
      </c>
      <c r="AP546">
        <f>IF(AB546&lt;&gt;"",AB546,"")</f>
        <v>4644.5567899999996</v>
      </c>
      <c r="AQ546">
        <f t="shared" si="231"/>
        <v>5</v>
      </c>
      <c r="AR546" s="16">
        <f>IF(SLOPE($AO$530:$AO$541,$AQ$530:$AQ$541)&gt;0,MIN(3,ABS(SLOPE($AO$530:$AO$541,$AQ$530:$AQ$541))),IF(SLOPE($AO$530:$AO$541,$AQ$530:$AQ$541)&lt;-0.5,-0.5,0))</f>
        <v>0</v>
      </c>
      <c r="AS546" s="16">
        <f>IF(SLOPE($AP$530:$AP$541,$AQ$530:$AQ$541)&lt;0,MAX(-3,-ABS(SLOPE($AP$530:$AP$541,$AQ$530:$AQ$541))),IF(SLOPE($AP$530:$AP$541,$AQ$530:$AQ$541)&gt;0.5,0.5,0))</f>
        <v>-0.12606916666675341</v>
      </c>
      <c r="AT546" s="22">
        <f>($AO$542+(AR546*(AQ546-1)))</f>
        <v>4678.9481599999999</v>
      </c>
      <c r="AU546" s="22">
        <f>($AP$542+(AS546*(AQ546-1)))</f>
        <v>4645.4161733333322</v>
      </c>
      <c r="AV546" s="18">
        <f>IF(AR546&gt;0,AT546+AR546,AT546)</f>
        <v>4678.9481599999999</v>
      </c>
      <c r="AW546" s="18">
        <f>IF(AS546&lt;0,AU546+AS546,AU546)</f>
        <v>4645.2901041666655</v>
      </c>
      <c r="AY546">
        <f t="shared" si="232"/>
        <v>1.5203833333334842</v>
      </c>
      <c r="AZ546">
        <f t="shared" si="233"/>
        <v>0.73331416666587756</v>
      </c>
      <c r="BB546" s="19">
        <f t="shared" si="228"/>
        <v>1775557200</v>
      </c>
      <c r="BC546" s="19" t="str">
        <f t="shared" si="229"/>
        <v>XAUUSD</v>
      </c>
      <c r="BD546" s="19" t="str">
        <f t="shared" si="230"/>
        <v>M5</v>
      </c>
      <c r="BE546">
        <f>V546</f>
        <v>4659.6175400000002</v>
      </c>
      <c r="BF546">
        <f>W546</f>
        <v>4661.2279566666666</v>
      </c>
      <c r="BG546">
        <f>X546</f>
        <v>4673.2681300000004</v>
      </c>
      <c r="BH546">
        <f>Y546</f>
        <v>4673.4536699999999</v>
      </c>
      <c r="BI546">
        <f t="shared" si="234"/>
        <v>4678.9481599999999</v>
      </c>
      <c r="BJ546">
        <f t="shared" si="235"/>
        <v>4645.2901041666655</v>
      </c>
    </row>
    <row r="547" spans="1:62" x14ac:dyDescent="0.55000000000000004">
      <c r="A547">
        <f>ALGLIB_SSA_XAUUSD!J547</f>
        <v>1775557500</v>
      </c>
      <c r="B547" t="str">
        <f>_xlfn.XLOOKUP($A547,ALGLIB_SSA_XAUUSD!$A$2:$A$1001,ALGLIB_SSA_XAUUSD!$B$2:$B$1001,"",0)</f>
        <v/>
      </c>
      <c r="C547" t="str">
        <f>_xlfn.XLOOKUP($A547,ALGLIB_SSA_XAUUSD!$A$2:$A$1001,ALGLIB_SSA_XAUUSD!$C$2:$C$1001,"",0)</f>
        <v/>
      </c>
      <c r="D547" s="1">
        <f>D542+(D554-D542)*5/12</f>
        <v>4655.2891666666674</v>
      </c>
      <c r="E547" s="1">
        <f>E542+(E554-E542)*5/12</f>
        <v>4659.1662324999998</v>
      </c>
      <c r="F547" s="1">
        <f>F542+(F554-F542)*5/12</f>
        <v>4660.9669133333337</v>
      </c>
      <c r="G547" s="1">
        <f>G542+(G554-G542)*5/12</f>
        <v>4677.0476808333333</v>
      </c>
      <c r="H547" s="1">
        <f>H542+(H554-H542)*5/12</f>
        <v>4644.2158749999999</v>
      </c>
      <c r="I547" t="str">
        <f>_xlfn.XLOOKUP($A547,ALGLIB_SSA_XAUUSD!$J$2:$J$1001,ALGLIB_SSA_XAUUSD!$K$2:$K$1001,"",0)</f>
        <v>XAUUSD</v>
      </c>
      <c r="J547" t="str">
        <f>_xlfn.XLOOKUP($A547,ALGLIB_SSA_XAUUSD!$J$2:$J$1001,ALGLIB_SSA_XAUUSD!$L$2:$L$1001,"",0)</f>
        <v>M5</v>
      </c>
      <c r="K547">
        <f>_xlfn.XLOOKUP($A547,ALGLIB_SSA_XAUUSD!$J$2:$J$1001,ALGLIB_SSA_XAUUSD!$M$2:$M$1001,"",0)</f>
        <v>4668.12</v>
      </c>
      <c r="L547">
        <f>_xlfn.XLOOKUP($A547,ALGLIB_SSA_XAUUSD!$J$2:$J$1001,ALGLIB_SSA_XAUUSD!$N$2:$N$1001,"",0)</f>
        <v>4671.3645299999998</v>
      </c>
      <c r="M547">
        <f>_xlfn.XLOOKUP($A547,ALGLIB_SSA_XAUUSD!$J$2:$J$1001,ALGLIB_SSA_XAUUSD!$O$2:$O$1001,"",0)</f>
        <v>4672.4090999999999</v>
      </c>
      <c r="N547">
        <f>_xlfn.XLOOKUP($A547,ALGLIB_SSA_XAUUSD!$J$2:$J$1001,ALGLIB_SSA_XAUUSD!$P$2:$P$1001,"",0)</f>
        <v>4676.8599400000003</v>
      </c>
      <c r="O547">
        <f>_xlfn.XLOOKUP($A547,ALGLIB_SSA_XAUUSD!$J$2:$J$1001,ALGLIB_SSA_XAUUSD!$Q$2:$Q$1001,"",0)</f>
        <v>4666.83842</v>
      </c>
      <c r="R547">
        <f t="shared" si="211"/>
        <v>1775557500</v>
      </c>
      <c r="S547" t="str">
        <f t="shared" si="212"/>
        <v>XAUUSD</v>
      </c>
      <c r="T547" t="str">
        <f t="shared" si="212"/>
        <v>M5</v>
      </c>
      <c r="U547">
        <f t="shared" si="212"/>
        <v>4668.12</v>
      </c>
      <c r="V547">
        <f t="shared" si="213"/>
        <v>4659.1662324999998</v>
      </c>
      <c r="W547">
        <f t="shared" si="213"/>
        <v>4660.9669133333337</v>
      </c>
      <c r="X547">
        <f t="shared" si="214"/>
        <v>4671.3645299999998</v>
      </c>
      <c r="Y547">
        <f t="shared" si="214"/>
        <v>4672.4090999999999</v>
      </c>
      <c r="Z547">
        <f t="shared" si="215"/>
        <v>4677.0476808333333</v>
      </c>
      <c r="AA547">
        <f t="shared" si="216"/>
        <v>4676.8599400000003</v>
      </c>
      <c r="AB547">
        <f t="shared" si="217"/>
        <v>4644.2158749999999</v>
      </c>
      <c r="AC547">
        <f t="shared" si="218"/>
        <v>4666.83842</v>
      </c>
      <c r="AF547">
        <f t="shared" si="223"/>
        <v>1775557500</v>
      </c>
      <c r="AG547" t="str">
        <f t="shared" si="224"/>
        <v>XAUUSD</v>
      </c>
      <c r="AH547" t="str">
        <f t="shared" si="225"/>
        <v>M5</v>
      </c>
      <c r="AI547" s="19">
        <f t="shared" si="219"/>
        <v>4668.12</v>
      </c>
      <c r="AJ547" s="19">
        <f t="shared" si="220"/>
        <v>4659.1662324999998</v>
      </c>
      <c r="AK547" s="19">
        <f t="shared" si="221"/>
        <v>4660.9669133333337</v>
      </c>
      <c r="AL547" s="19">
        <f t="shared" si="226"/>
        <v>-1.8006808333338995</v>
      </c>
      <c r="AM547" s="28" t="str">
        <f t="shared" si="222"/>
        <v>Bearish</v>
      </c>
      <c r="AN547" s="28" t="str">
        <f t="shared" si="227"/>
        <v>Bearish</v>
      </c>
      <c r="AO547">
        <f>IF(Z547&lt;&gt;"",Z547,"")</f>
        <v>4677.0476808333333</v>
      </c>
      <c r="AP547">
        <f>IF(AB547&lt;&gt;"",AB547,"")</f>
        <v>4644.2158749999999</v>
      </c>
      <c r="AQ547">
        <f t="shared" si="231"/>
        <v>6</v>
      </c>
      <c r="AR547" s="16">
        <f>IF(SLOPE($AO$530:$AO$541,$AQ$530:$AQ$541)&gt;0,MIN(3,ABS(SLOPE($AO$530:$AO$541,$AQ$530:$AQ$541))),IF(SLOPE($AO$530:$AO$541,$AQ$530:$AQ$541)&lt;-0.5,-0.5,0))</f>
        <v>0</v>
      </c>
      <c r="AS547" s="16">
        <f>IF(SLOPE($AP$530:$AP$541,$AQ$530:$AQ$541)&lt;0,MAX(-3,-ABS(SLOPE($AP$530:$AP$541,$AQ$530:$AQ$541))),IF(SLOPE($AP$530:$AP$541,$AQ$530:$AQ$541)&gt;0.5,0.5,0))</f>
        <v>-0.12606916666675341</v>
      </c>
      <c r="AT547" s="22">
        <f>($AO$542+(AR547*(AQ547-1)))</f>
        <v>4678.9481599999999</v>
      </c>
      <c r="AU547" s="22">
        <f>($AP$542+(AS547*(AQ547-1)))</f>
        <v>4645.2901041666655</v>
      </c>
      <c r="AV547" s="18">
        <f>IF(AR547&gt;0,AT547+AR547,AT547)</f>
        <v>4678.9481599999999</v>
      </c>
      <c r="AW547" s="18">
        <f>IF(AS547&lt;0,AU547+AS547,AU547)</f>
        <v>4645.1640349999989</v>
      </c>
      <c r="AY547">
        <f t="shared" si="232"/>
        <v>1.9004791666666279</v>
      </c>
      <c r="AZ547">
        <f t="shared" si="233"/>
        <v>0.94815999999900669</v>
      </c>
      <c r="BB547" s="19">
        <f t="shared" si="228"/>
        <v>1775557500</v>
      </c>
      <c r="BC547" s="19" t="str">
        <f t="shared" si="229"/>
        <v>XAUUSD</v>
      </c>
      <c r="BD547" s="19" t="str">
        <f t="shared" si="230"/>
        <v>M5</v>
      </c>
      <c r="BE547">
        <f>V547</f>
        <v>4659.1662324999998</v>
      </c>
      <c r="BF547">
        <f>W547</f>
        <v>4660.9669133333337</v>
      </c>
      <c r="BG547">
        <f>X547</f>
        <v>4671.3645299999998</v>
      </c>
      <c r="BH547">
        <f>Y547</f>
        <v>4672.4090999999999</v>
      </c>
      <c r="BI547">
        <f t="shared" si="234"/>
        <v>4678.9481599999999</v>
      </c>
      <c r="BJ547">
        <f t="shared" si="235"/>
        <v>4645.1640349999989</v>
      </c>
    </row>
    <row r="548" spans="1:62" x14ac:dyDescent="0.55000000000000004">
      <c r="A548">
        <f>ALGLIB_SSA_XAUUSD!J548</f>
        <v>1775557800</v>
      </c>
      <c r="B548" t="str">
        <f>_xlfn.XLOOKUP($A548,ALGLIB_SSA_XAUUSD!$A$2:$A$1001,ALGLIB_SSA_XAUUSD!$B$2:$B$1001,"",0)</f>
        <v/>
      </c>
      <c r="C548" t="str">
        <f>_xlfn.XLOOKUP($A548,ALGLIB_SSA_XAUUSD!$A$2:$A$1001,ALGLIB_SSA_XAUUSD!$C$2:$C$1001,"",0)</f>
        <v/>
      </c>
      <c r="D548" s="1">
        <f>D542+(D554-D542)*6/12</f>
        <v>4655.9350000000004</v>
      </c>
      <c r="E548" s="1">
        <f>E542+(E554-E542)*6/12</f>
        <v>4658.7149250000002</v>
      </c>
      <c r="F548" s="1">
        <f>F542+(F554-F542)*6/12</f>
        <v>4660.7058699999998</v>
      </c>
      <c r="G548" s="1">
        <f>G542+(G554-G542)*6/12</f>
        <v>4676.6675850000001</v>
      </c>
      <c r="H548" s="1">
        <f>H542+(H554-H542)*6/12</f>
        <v>4643.8749599999992</v>
      </c>
      <c r="I548" t="str">
        <f>_xlfn.XLOOKUP($A548,ALGLIB_SSA_XAUUSD!$J$2:$J$1001,ALGLIB_SSA_XAUUSD!$K$2:$K$1001,"",0)</f>
        <v>XAUUSD</v>
      </c>
      <c r="J548" t="str">
        <f>_xlfn.XLOOKUP($A548,ALGLIB_SSA_XAUUSD!$J$2:$J$1001,ALGLIB_SSA_XAUUSD!$L$2:$L$1001,"",0)</f>
        <v>M5</v>
      </c>
      <c r="K548">
        <f>_xlfn.XLOOKUP($A548,ALGLIB_SSA_XAUUSD!$J$2:$J$1001,ALGLIB_SSA_XAUUSD!$M$2:$M$1001,"",0)</f>
        <v>4667.3500000000004</v>
      </c>
      <c r="L548">
        <f>_xlfn.XLOOKUP($A548,ALGLIB_SSA_XAUUSD!$J$2:$J$1001,ALGLIB_SSA_XAUUSD!$N$2:$N$1001,"",0)</f>
        <v>4668.54601</v>
      </c>
      <c r="M548">
        <f>_xlfn.XLOOKUP($A548,ALGLIB_SSA_XAUUSD!$J$2:$J$1001,ALGLIB_SSA_XAUUSD!$O$2:$O$1001,"",0)</f>
        <v>4670.4775600000003</v>
      </c>
      <c r="N548">
        <f>_xlfn.XLOOKUP($A548,ALGLIB_SSA_XAUUSD!$J$2:$J$1001,ALGLIB_SSA_XAUUSD!$P$2:$P$1001,"",0)</f>
        <v>4674.5125500000004</v>
      </c>
      <c r="O548">
        <f>_xlfn.XLOOKUP($A548,ALGLIB_SSA_XAUUSD!$J$2:$J$1001,ALGLIB_SSA_XAUUSD!$Q$2:$Q$1001,"",0)</f>
        <v>4664.6642400000001</v>
      </c>
      <c r="R548">
        <f t="shared" si="211"/>
        <v>1775557800</v>
      </c>
      <c r="S548" t="str">
        <f t="shared" si="212"/>
        <v>XAUUSD</v>
      </c>
      <c r="T548" t="str">
        <f t="shared" si="212"/>
        <v>M5</v>
      </c>
      <c r="U548">
        <f t="shared" si="212"/>
        <v>4667.3500000000004</v>
      </c>
      <c r="V548">
        <f t="shared" si="213"/>
        <v>4658.7149250000002</v>
      </c>
      <c r="W548">
        <f t="shared" si="213"/>
        <v>4660.7058699999998</v>
      </c>
      <c r="X548">
        <f t="shared" si="214"/>
        <v>4668.54601</v>
      </c>
      <c r="Y548">
        <f t="shared" si="214"/>
        <v>4670.4775600000003</v>
      </c>
      <c r="Z548">
        <f t="shared" si="215"/>
        <v>4676.6675850000001</v>
      </c>
      <c r="AA548">
        <f t="shared" si="216"/>
        <v>4674.5125500000004</v>
      </c>
      <c r="AB548">
        <f t="shared" si="217"/>
        <v>4643.8749599999992</v>
      </c>
      <c r="AC548">
        <f t="shared" si="218"/>
        <v>4664.6642400000001</v>
      </c>
      <c r="AF548">
        <f t="shared" si="223"/>
        <v>1775557800</v>
      </c>
      <c r="AG548" t="str">
        <f t="shared" si="224"/>
        <v>XAUUSD</v>
      </c>
      <c r="AH548" t="str">
        <f t="shared" si="225"/>
        <v>M5</v>
      </c>
      <c r="AI548" s="19">
        <f t="shared" si="219"/>
        <v>4667.3500000000004</v>
      </c>
      <c r="AJ548" s="19">
        <f t="shared" si="220"/>
        <v>4658.7149250000002</v>
      </c>
      <c r="AK548" s="19">
        <f t="shared" si="221"/>
        <v>4660.7058699999998</v>
      </c>
      <c r="AL548" s="19">
        <f t="shared" si="226"/>
        <v>-1.9909449999995559</v>
      </c>
      <c r="AM548" s="28" t="str">
        <f t="shared" si="222"/>
        <v>Bearish</v>
      </c>
      <c r="AN548" s="28" t="str">
        <f t="shared" si="227"/>
        <v>Bearish</v>
      </c>
      <c r="AO548">
        <f>IF(Z548&lt;&gt;"",Z548,"")</f>
        <v>4676.6675850000001</v>
      </c>
      <c r="AP548">
        <f>IF(AB548&lt;&gt;"",AB548,"")</f>
        <v>4643.8749599999992</v>
      </c>
      <c r="AQ548">
        <f t="shared" si="231"/>
        <v>7</v>
      </c>
      <c r="AR548" s="16">
        <f>IF(SLOPE($AO$530:$AO$541,$AQ$530:$AQ$541)&gt;0,MIN(3,ABS(SLOPE($AO$530:$AO$541,$AQ$530:$AQ$541))),IF(SLOPE($AO$530:$AO$541,$AQ$530:$AQ$541)&lt;-0.5,-0.5,0))</f>
        <v>0</v>
      </c>
      <c r="AS548" s="16">
        <f>IF(SLOPE($AP$530:$AP$541,$AQ$530:$AQ$541)&lt;0,MAX(-3,-ABS(SLOPE($AP$530:$AP$541,$AQ$530:$AQ$541))),IF(SLOPE($AP$530:$AP$541,$AQ$530:$AQ$541)&gt;0.5,0.5,0))</f>
        <v>-0.12606916666675341</v>
      </c>
      <c r="AT548" s="22">
        <f>($AO$542+(AR548*(AQ548-1)))</f>
        <v>4678.9481599999999</v>
      </c>
      <c r="AU548" s="22">
        <f>($AP$542+(AS548*(AQ548-1)))</f>
        <v>4645.1640349999989</v>
      </c>
      <c r="AV548" s="18">
        <f>IF(AR548&gt;0,AT548+AR548,AT548)</f>
        <v>4678.9481599999999</v>
      </c>
      <c r="AW548" s="18">
        <f>IF(AS548&lt;0,AU548+AS548,AU548)</f>
        <v>4645.0379658333322</v>
      </c>
      <c r="AY548">
        <f t="shared" si="232"/>
        <v>2.2805749999997715</v>
      </c>
      <c r="AZ548">
        <f t="shared" si="233"/>
        <v>1.1630058333330453</v>
      </c>
      <c r="BB548" s="19">
        <f t="shared" si="228"/>
        <v>1775557800</v>
      </c>
      <c r="BC548" s="19" t="str">
        <f t="shared" si="229"/>
        <v>XAUUSD</v>
      </c>
      <c r="BD548" s="19" t="str">
        <f t="shared" si="230"/>
        <v>M5</v>
      </c>
      <c r="BE548">
        <f>V548</f>
        <v>4658.7149250000002</v>
      </c>
      <c r="BF548">
        <f>W548</f>
        <v>4660.7058699999998</v>
      </c>
      <c r="BG548">
        <f>X548</f>
        <v>4668.54601</v>
      </c>
      <c r="BH548">
        <f>Y548</f>
        <v>4670.4775600000003</v>
      </c>
      <c r="BI548">
        <f t="shared" si="234"/>
        <v>4678.9481599999999</v>
      </c>
      <c r="BJ548">
        <f t="shared" si="235"/>
        <v>4645.0379658333322</v>
      </c>
    </row>
    <row r="549" spans="1:62" x14ac:dyDescent="0.55000000000000004">
      <c r="A549">
        <f>ALGLIB_SSA_XAUUSD!J549</f>
        <v>1775558100</v>
      </c>
      <c r="B549" t="str">
        <f>_xlfn.XLOOKUP($A549,ALGLIB_SSA_XAUUSD!$A$2:$A$1001,ALGLIB_SSA_XAUUSD!$B$2:$B$1001,"",0)</f>
        <v/>
      </c>
      <c r="C549" t="str">
        <f>_xlfn.XLOOKUP($A549,ALGLIB_SSA_XAUUSD!$A$2:$A$1001,ALGLIB_SSA_XAUUSD!$C$2:$C$1001,"",0)</f>
        <v/>
      </c>
      <c r="D549" s="1">
        <f>D542+(D554-D542)*7/12</f>
        <v>4656.5808333333334</v>
      </c>
      <c r="E549" s="1">
        <f>E542+(E554-E542)*7/12</f>
        <v>4658.2636175000007</v>
      </c>
      <c r="F549" s="1">
        <f>F542+(F554-F542)*7/12</f>
        <v>4660.4448266666668</v>
      </c>
      <c r="G549" s="1">
        <f>G542+(G554-G542)*7/12</f>
        <v>4676.287489166667</v>
      </c>
      <c r="H549" s="1">
        <f>H542+(H554-H542)*7/12</f>
        <v>4643.5340449999994</v>
      </c>
      <c r="I549" t="str">
        <f>_xlfn.XLOOKUP($A549,ALGLIB_SSA_XAUUSD!$J$2:$J$1001,ALGLIB_SSA_XAUUSD!$K$2:$K$1001,"",0)</f>
        <v>XAUUSD</v>
      </c>
      <c r="J549" t="str">
        <f>_xlfn.XLOOKUP($A549,ALGLIB_SSA_XAUUSD!$J$2:$J$1001,ALGLIB_SSA_XAUUSD!$L$2:$L$1001,"",0)</f>
        <v>M5</v>
      </c>
      <c r="K549">
        <f>_xlfn.XLOOKUP($A549,ALGLIB_SSA_XAUUSD!$J$2:$J$1001,ALGLIB_SSA_XAUUSD!$M$2:$M$1001,"",0)</f>
        <v>4663.3900000000003</v>
      </c>
      <c r="L549">
        <f>_xlfn.XLOOKUP($A549,ALGLIB_SSA_XAUUSD!$J$2:$J$1001,ALGLIB_SSA_XAUUSD!$N$2:$N$1001,"",0)</f>
        <v>4664.9771700000001</v>
      </c>
      <c r="M549">
        <f>_xlfn.XLOOKUP($A549,ALGLIB_SSA_XAUUSD!$J$2:$J$1001,ALGLIB_SSA_XAUUSD!$O$2:$O$1001,"",0)</f>
        <v>4667.7273599999999</v>
      </c>
      <c r="N549">
        <f>_xlfn.XLOOKUP($A549,ALGLIB_SSA_XAUUSD!$J$2:$J$1001,ALGLIB_SSA_XAUUSD!$P$2:$P$1001,"",0)</f>
        <v>4671.2408599999999</v>
      </c>
      <c r="O549">
        <f>_xlfn.XLOOKUP($A549,ALGLIB_SSA_XAUUSD!$J$2:$J$1001,ALGLIB_SSA_XAUUSD!$Q$2:$Q$1001,"",0)</f>
        <v>4661.5032899999997</v>
      </c>
      <c r="R549">
        <f t="shared" si="211"/>
        <v>1775558100</v>
      </c>
      <c r="S549" t="str">
        <f t="shared" si="212"/>
        <v>XAUUSD</v>
      </c>
      <c r="T549" t="str">
        <f t="shared" si="212"/>
        <v>M5</v>
      </c>
      <c r="U549">
        <f t="shared" si="212"/>
        <v>4663.3900000000003</v>
      </c>
      <c r="V549">
        <f t="shared" si="213"/>
        <v>4658.2636175000007</v>
      </c>
      <c r="W549">
        <f t="shared" si="213"/>
        <v>4660.4448266666668</v>
      </c>
      <c r="X549">
        <f t="shared" si="214"/>
        <v>4664.9771700000001</v>
      </c>
      <c r="Y549">
        <f t="shared" si="214"/>
        <v>4667.7273599999999</v>
      </c>
      <c r="Z549">
        <f t="shared" si="215"/>
        <v>4676.287489166667</v>
      </c>
      <c r="AA549">
        <f t="shared" si="216"/>
        <v>4671.2408599999999</v>
      </c>
      <c r="AB549">
        <f t="shared" si="217"/>
        <v>4643.5340449999994</v>
      </c>
      <c r="AC549">
        <f t="shared" si="218"/>
        <v>4661.5032899999997</v>
      </c>
      <c r="AF549">
        <f t="shared" si="223"/>
        <v>1775558100</v>
      </c>
      <c r="AG549" t="str">
        <f t="shared" si="224"/>
        <v>XAUUSD</v>
      </c>
      <c r="AH549" t="str">
        <f t="shared" si="225"/>
        <v>M5</v>
      </c>
      <c r="AI549" s="19">
        <f t="shared" si="219"/>
        <v>4663.3900000000003</v>
      </c>
      <c r="AJ549" s="19">
        <f t="shared" si="220"/>
        <v>4658.2636175000007</v>
      </c>
      <c r="AK549" s="19">
        <f t="shared" si="221"/>
        <v>4660.4448266666668</v>
      </c>
      <c r="AL549" s="19">
        <f t="shared" si="226"/>
        <v>-2.1812091666661217</v>
      </c>
      <c r="AM549" s="28" t="str">
        <f t="shared" si="222"/>
        <v>Bearish</v>
      </c>
      <c r="AN549" s="28" t="str">
        <f t="shared" si="227"/>
        <v>Bearish</v>
      </c>
      <c r="AO549">
        <f>IF(Z549&lt;&gt;"",Z549,"")</f>
        <v>4676.287489166667</v>
      </c>
      <c r="AP549">
        <f>IF(AB549&lt;&gt;"",AB549,"")</f>
        <v>4643.5340449999994</v>
      </c>
      <c r="AQ549">
        <f t="shared" si="231"/>
        <v>8</v>
      </c>
      <c r="AR549" s="16">
        <f>IF(SLOPE($AO$530:$AO$541,$AQ$530:$AQ$541)&gt;0,MIN(3,ABS(SLOPE($AO$530:$AO$541,$AQ$530:$AQ$541))),IF(SLOPE($AO$530:$AO$541,$AQ$530:$AQ$541)&lt;-0.5,-0.5,0))</f>
        <v>0</v>
      </c>
      <c r="AS549" s="16">
        <f>IF(SLOPE($AP$530:$AP$541,$AQ$530:$AQ$541)&lt;0,MAX(-3,-ABS(SLOPE($AP$530:$AP$541,$AQ$530:$AQ$541))),IF(SLOPE($AP$530:$AP$541,$AQ$530:$AQ$541)&gt;0.5,0.5,0))</f>
        <v>-0.12606916666675341</v>
      </c>
      <c r="AT549" s="22">
        <f>($AO$542+(AR549*(AQ549-1)))</f>
        <v>4678.9481599999999</v>
      </c>
      <c r="AU549" s="22">
        <f>($AP$542+(AS549*(AQ549-1)))</f>
        <v>4645.0379658333322</v>
      </c>
      <c r="AV549" s="18">
        <f>IF(AR549&gt;0,AT549+AR549,AT549)</f>
        <v>4678.9481599999999</v>
      </c>
      <c r="AW549" s="18">
        <f>IF(AS549&lt;0,AU549+AS549,AU549)</f>
        <v>4644.9118966666656</v>
      </c>
      <c r="AY549">
        <f t="shared" si="232"/>
        <v>2.6606708333329152</v>
      </c>
      <c r="AZ549">
        <f t="shared" si="233"/>
        <v>1.3778516666661744</v>
      </c>
      <c r="BB549" s="19">
        <f t="shared" si="228"/>
        <v>1775558100</v>
      </c>
      <c r="BC549" s="19" t="str">
        <f t="shared" si="229"/>
        <v>XAUUSD</v>
      </c>
      <c r="BD549" s="19" t="str">
        <f t="shared" si="230"/>
        <v>M5</v>
      </c>
      <c r="BE549">
        <f>V549</f>
        <v>4658.2636175000007</v>
      </c>
      <c r="BF549">
        <f>W549</f>
        <v>4660.4448266666668</v>
      </c>
      <c r="BG549">
        <f>X549</f>
        <v>4664.9771700000001</v>
      </c>
      <c r="BH549">
        <f>Y549</f>
        <v>4667.7273599999999</v>
      </c>
      <c r="BI549">
        <f t="shared" si="234"/>
        <v>4678.9481599999999</v>
      </c>
      <c r="BJ549">
        <f t="shared" si="235"/>
        <v>4644.9118966666656</v>
      </c>
    </row>
    <row r="550" spans="1:62" x14ac:dyDescent="0.55000000000000004">
      <c r="A550">
        <f>ALGLIB_SSA_XAUUSD!J550</f>
        <v>1775558400</v>
      </c>
      <c r="B550" t="str">
        <f>_xlfn.XLOOKUP($A550,ALGLIB_SSA_XAUUSD!$A$2:$A$1001,ALGLIB_SSA_XAUUSD!$B$2:$B$1001,"",0)</f>
        <v/>
      </c>
      <c r="C550" t="str">
        <f>_xlfn.XLOOKUP($A550,ALGLIB_SSA_XAUUSD!$A$2:$A$1001,ALGLIB_SSA_XAUUSD!$C$2:$C$1001,"",0)</f>
        <v/>
      </c>
      <c r="D550" s="1">
        <f>D542+(D554-D542)*8/12</f>
        <v>4657.2266666666674</v>
      </c>
      <c r="E550" s="1">
        <f>E542+(E554-E542)*8/12</f>
        <v>4657.8123100000003</v>
      </c>
      <c r="F550" s="1">
        <f>F542+(F554-F542)*8/12</f>
        <v>4660.1837833333338</v>
      </c>
      <c r="G550" s="1">
        <f>G542+(G554-G542)*8/12</f>
        <v>4675.9073933333339</v>
      </c>
      <c r="H550" s="1">
        <f>H542+(H554-H542)*8/12</f>
        <v>4643.1931299999997</v>
      </c>
      <c r="I550" t="str">
        <f>_xlfn.XLOOKUP($A550,ALGLIB_SSA_XAUUSD!$J$2:$J$1001,ALGLIB_SSA_XAUUSD!$K$2:$K$1001,"",0)</f>
        <v>XAUUSD</v>
      </c>
      <c r="J550" t="str">
        <f>_xlfn.XLOOKUP($A550,ALGLIB_SSA_XAUUSD!$J$2:$J$1001,ALGLIB_SSA_XAUUSD!$L$2:$L$1001,"",0)</f>
        <v>M5</v>
      </c>
      <c r="K550">
        <f>_xlfn.XLOOKUP($A550,ALGLIB_SSA_XAUUSD!$J$2:$J$1001,ALGLIB_SSA_XAUUSD!$M$2:$M$1001,"",0)</f>
        <v>4662.3</v>
      </c>
      <c r="L550">
        <f>_xlfn.XLOOKUP($A550,ALGLIB_SSA_XAUUSD!$J$2:$J$1001,ALGLIB_SSA_XAUUSD!$N$2:$N$1001,"",0)</f>
        <v>4660.9828600000001</v>
      </c>
      <c r="M550">
        <f>_xlfn.XLOOKUP($A550,ALGLIB_SSA_XAUUSD!$J$2:$J$1001,ALGLIB_SSA_XAUUSD!$O$2:$O$1001,"",0)</f>
        <v>4664.3551100000004</v>
      </c>
      <c r="N550">
        <f>_xlfn.XLOOKUP($A550,ALGLIB_SSA_XAUUSD!$J$2:$J$1001,ALGLIB_SSA_XAUUSD!$P$2:$P$1001,"",0)</f>
        <v>4667.34962</v>
      </c>
      <c r="O550">
        <f>_xlfn.XLOOKUP($A550,ALGLIB_SSA_XAUUSD!$J$2:$J$1001,ALGLIB_SSA_XAUUSD!$Q$2:$Q$1001,"",0)</f>
        <v>4657.6107899999997</v>
      </c>
      <c r="R550">
        <f t="shared" si="211"/>
        <v>1775558400</v>
      </c>
      <c r="S550" t="str">
        <f t="shared" si="212"/>
        <v>XAUUSD</v>
      </c>
      <c r="T550" t="str">
        <f t="shared" si="212"/>
        <v>M5</v>
      </c>
      <c r="U550">
        <f t="shared" si="212"/>
        <v>4662.3</v>
      </c>
      <c r="V550">
        <f t="shared" si="213"/>
        <v>4657.8123100000003</v>
      </c>
      <c r="W550">
        <f t="shared" si="213"/>
        <v>4660.1837833333338</v>
      </c>
      <c r="X550">
        <f t="shared" si="214"/>
        <v>4660.9828600000001</v>
      </c>
      <c r="Y550">
        <f t="shared" si="214"/>
        <v>4664.3551100000004</v>
      </c>
      <c r="Z550">
        <f t="shared" si="215"/>
        <v>4675.9073933333339</v>
      </c>
      <c r="AA550">
        <f t="shared" si="216"/>
        <v>4667.34962</v>
      </c>
      <c r="AB550">
        <f t="shared" si="217"/>
        <v>4643.1931299999997</v>
      </c>
      <c r="AC550">
        <f t="shared" si="218"/>
        <v>4657.6107899999997</v>
      </c>
      <c r="AF550">
        <f t="shared" si="223"/>
        <v>1775558400</v>
      </c>
      <c r="AG550" t="str">
        <f t="shared" si="224"/>
        <v>XAUUSD</v>
      </c>
      <c r="AH550" t="str">
        <f t="shared" si="225"/>
        <v>M5</v>
      </c>
      <c r="AI550" s="19">
        <f t="shared" si="219"/>
        <v>4662.3</v>
      </c>
      <c r="AJ550" s="19">
        <f t="shared" si="220"/>
        <v>4657.8123100000003</v>
      </c>
      <c r="AK550" s="19">
        <f t="shared" si="221"/>
        <v>4660.1837833333338</v>
      </c>
      <c r="AL550" s="19">
        <f t="shared" si="226"/>
        <v>-2.3714733333335971</v>
      </c>
      <c r="AM550" s="28" t="str">
        <f t="shared" si="222"/>
        <v>Bearish</v>
      </c>
      <c r="AN550" s="28" t="str">
        <f t="shared" si="227"/>
        <v>Bearish</v>
      </c>
      <c r="AO550">
        <f>IF(Z550&lt;&gt;"",Z550,"")</f>
        <v>4675.9073933333339</v>
      </c>
      <c r="AP550">
        <f>IF(AB550&lt;&gt;"",AB550,"")</f>
        <v>4643.1931299999997</v>
      </c>
      <c r="AQ550">
        <f t="shared" si="231"/>
        <v>9</v>
      </c>
      <c r="AR550" s="16">
        <f>IF(SLOPE($AO$530:$AO$541,$AQ$530:$AQ$541)&gt;0,MIN(3,ABS(SLOPE($AO$530:$AO$541,$AQ$530:$AQ$541))),IF(SLOPE($AO$530:$AO$541,$AQ$530:$AQ$541)&lt;-0.5,-0.5,0))</f>
        <v>0</v>
      </c>
      <c r="AS550" s="16">
        <f>IF(SLOPE($AP$530:$AP$541,$AQ$530:$AQ$541)&lt;0,MAX(-3,-ABS(SLOPE($AP$530:$AP$541,$AQ$530:$AQ$541))),IF(SLOPE($AP$530:$AP$541,$AQ$530:$AQ$541)&gt;0.5,0.5,0))</f>
        <v>-0.12606916666675341</v>
      </c>
      <c r="AT550" s="22">
        <f>($AO$542+(AR550*(AQ550-1)))</f>
        <v>4678.9481599999999</v>
      </c>
      <c r="AU550" s="22">
        <f>($AP$542+(AS550*(AQ550-1)))</f>
        <v>4644.9118966666656</v>
      </c>
      <c r="AV550" s="18">
        <f>IF(AR550&gt;0,AT550+AR550,AT550)</f>
        <v>4678.9481599999999</v>
      </c>
      <c r="AW550" s="18">
        <f>IF(AS550&lt;0,AU550+AS550,AU550)</f>
        <v>4644.785827499999</v>
      </c>
      <c r="AY550">
        <f t="shared" si="232"/>
        <v>3.0407666666660589</v>
      </c>
      <c r="AZ550">
        <f t="shared" si="233"/>
        <v>1.5926974999993035</v>
      </c>
      <c r="BB550" s="19">
        <f t="shared" si="228"/>
        <v>1775558400</v>
      </c>
      <c r="BC550" s="19" t="str">
        <f t="shared" si="229"/>
        <v>XAUUSD</v>
      </c>
      <c r="BD550" s="19" t="str">
        <f t="shared" si="230"/>
        <v>M5</v>
      </c>
      <c r="BE550">
        <f>V550</f>
        <v>4657.8123100000003</v>
      </c>
      <c r="BF550">
        <f>W550</f>
        <v>4660.1837833333338</v>
      </c>
      <c r="BG550">
        <f>X550</f>
        <v>4660.9828600000001</v>
      </c>
      <c r="BH550">
        <f>Y550</f>
        <v>4664.3551100000004</v>
      </c>
      <c r="BI550">
        <f t="shared" si="234"/>
        <v>4678.9481599999999</v>
      </c>
      <c r="BJ550">
        <f t="shared" si="235"/>
        <v>4644.785827499999</v>
      </c>
    </row>
    <row r="551" spans="1:62" x14ac:dyDescent="0.55000000000000004">
      <c r="A551">
        <f>ALGLIB_SSA_XAUUSD!J551</f>
        <v>1775558700</v>
      </c>
      <c r="B551" t="str">
        <f>_xlfn.XLOOKUP($A551,ALGLIB_SSA_XAUUSD!$A$2:$A$1001,ALGLIB_SSA_XAUUSD!$B$2:$B$1001,"",0)</f>
        <v/>
      </c>
      <c r="C551" t="str">
        <f>_xlfn.XLOOKUP($A551,ALGLIB_SSA_XAUUSD!$A$2:$A$1001,ALGLIB_SSA_XAUUSD!$C$2:$C$1001,"",0)</f>
        <v/>
      </c>
      <c r="D551" s="1">
        <f>D542+(D554-D542)*9/12</f>
        <v>4657.8725000000004</v>
      </c>
      <c r="E551" s="1">
        <f>E542+(E554-E542)*9/12</f>
        <v>4657.3610024999998</v>
      </c>
      <c r="F551" s="1">
        <f>F542+(F554-F542)*9/12</f>
        <v>4659.92274</v>
      </c>
      <c r="G551" s="1">
        <f>G542+(G554-G542)*9/12</f>
        <v>4675.5272975000007</v>
      </c>
      <c r="H551" s="1">
        <f>H542+(H554-H542)*9/12</f>
        <v>4642.8522149999999</v>
      </c>
      <c r="I551" t="str">
        <f>_xlfn.XLOOKUP($A551,ALGLIB_SSA_XAUUSD!$J$2:$J$1001,ALGLIB_SSA_XAUUSD!$K$2:$K$1001,"",0)</f>
        <v>XAUUSD</v>
      </c>
      <c r="J551" t="str">
        <f>_xlfn.XLOOKUP($A551,ALGLIB_SSA_XAUUSD!$J$2:$J$1001,ALGLIB_SSA_XAUUSD!$L$2:$L$1001,"",0)</f>
        <v>M5</v>
      </c>
      <c r="K551">
        <f>_xlfn.XLOOKUP($A551,ALGLIB_SSA_XAUUSD!$J$2:$J$1001,ALGLIB_SSA_XAUUSD!$M$2:$M$1001,"",0)</f>
        <v>4650.38</v>
      </c>
      <c r="L551">
        <f>_xlfn.XLOOKUP($A551,ALGLIB_SSA_XAUUSD!$J$2:$J$1001,ALGLIB_SSA_XAUUSD!$N$2:$N$1001,"",0)</f>
        <v>4656.8412099999996</v>
      </c>
      <c r="M551">
        <f>_xlfn.XLOOKUP($A551,ALGLIB_SSA_XAUUSD!$J$2:$J$1001,ALGLIB_SSA_XAUUSD!$O$2:$O$1001,"",0)</f>
        <v>4660.5981599999996</v>
      </c>
      <c r="N551">
        <f>_xlfn.XLOOKUP($A551,ALGLIB_SSA_XAUUSD!$J$2:$J$1001,ALGLIB_SSA_XAUUSD!$P$2:$P$1001,"",0)</f>
        <v>4663.2308000000003</v>
      </c>
      <c r="O551">
        <f>_xlfn.XLOOKUP($A551,ALGLIB_SSA_XAUUSD!$J$2:$J$1001,ALGLIB_SSA_XAUUSD!$Q$2:$Q$1001,"",0)</f>
        <v>4653.3888999999999</v>
      </c>
      <c r="R551">
        <f t="shared" si="211"/>
        <v>1775558700</v>
      </c>
      <c r="S551" t="str">
        <f t="shared" si="212"/>
        <v>XAUUSD</v>
      </c>
      <c r="T551" t="str">
        <f t="shared" si="212"/>
        <v>M5</v>
      </c>
      <c r="U551">
        <f t="shared" si="212"/>
        <v>4650.38</v>
      </c>
      <c r="V551">
        <f t="shared" si="213"/>
        <v>4657.3610024999998</v>
      </c>
      <c r="W551">
        <f t="shared" si="213"/>
        <v>4659.92274</v>
      </c>
      <c r="X551">
        <f t="shared" si="214"/>
        <v>4656.8412099999996</v>
      </c>
      <c r="Y551">
        <f t="shared" si="214"/>
        <v>4660.5981599999996</v>
      </c>
      <c r="Z551">
        <f t="shared" si="215"/>
        <v>4675.5272975000007</v>
      </c>
      <c r="AA551">
        <f t="shared" si="216"/>
        <v>4663.2308000000003</v>
      </c>
      <c r="AB551">
        <f t="shared" si="217"/>
        <v>4642.8522149999999</v>
      </c>
      <c r="AC551">
        <f t="shared" si="218"/>
        <v>4653.3888999999999</v>
      </c>
      <c r="AF551">
        <f t="shared" si="223"/>
        <v>1775558700</v>
      </c>
      <c r="AG551" t="str">
        <f t="shared" si="224"/>
        <v>XAUUSD</v>
      </c>
      <c r="AH551" t="str">
        <f t="shared" si="225"/>
        <v>M5</v>
      </c>
      <c r="AI551" s="19">
        <f t="shared" si="219"/>
        <v>4650.38</v>
      </c>
      <c r="AJ551" s="19">
        <f t="shared" si="220"/>
        <v>4657.3610024999998</v>
      </c>
      <c r="AK551" s="19">
        <f t="shared" si="221"/>
        <v>4659.92274</v>
      </c>
      <c r="AL551" s="19">
        <f t="shared" si="226"/>
        <v>-2.561737500000163</v>
      </c>
      <c r="AM551" s="28" t="str">
        <f t="shared" si="222"/>
        <v>Bearish</v>
      </c>
      <c r="AN551" s="28" t="str">
        <f t="shared" si="227"/>
        <v>Bearish</v>
      </c>
      <c r="AO551">
        <f>IF(Z551&lt;&gt;"",Z551,"")</f>
        <v>4675.5272975000007</v>
      </c>
      <c r="AP551">
        <f>IF(AB551&lt;&gt;"",AB551,"")</f>
        <v>4642.8522149999999</v>
      </c>
      <c r="AQ551">
        <f t="shared" si="231"/>
        <v>10</v>
      </c>
      <c r="AR551" s="16">
        <f>IF(SLOPE($AO$530:$AO$541,$AQ$530:$AQ$541)&gt;0,MIN(3,ABS(SLOPE($AO$530:$AO$541,$AQ$530:$AQ$541))),IF(SLOPE($AO$530:$AO$541,$AQ$530:$AQ$541)&lt;-0.5,-0.5,0))</f>
        <v>0</v>
      </c>
      <c r="AS551" s="16">
        <f>IF(SLOPE($AP$530:$AP$541,$AQ$530:$AQ$541)&lt;0,MAX(-3,-ABS(SLOPE($AP$530:$AP$541,$AQ$530:$AQ$541))),IF(SLOPE($AP$530:$AP$541,$AQ$530:$AQ$541)&gt;0.5,0.5,0))</f>
        <v>-0.12606916666675341</v>
      </c>
      <c r="AT551" s="22">
        <f>($AO$542+(AR551*(AQ551-1)))</f>
        <v>4678.9481599999999</v>
      </c>
      <c r="AU551" s="22">
        <f>($AP$542+(AS551*(AQ551-1)))</f>
        <v>4644.785827499999</v>
      </c>
      <c r="AV551" s="18">
        <f>IF(AR551&gt;0,AT551+AR551,AT551)</f>
        <v>4678.9481599999999</v>
      </c>
      <c r="AW551" s="18">
        <f>IF(AS551&lt;0,AU551+AS551,AU551)</f>
        <v>4644.6597583333323</v>
      </c>
      <c r="AY551">
        <f t="shared" si="232"/>
        <v>3.4208624999992026</v>
      </c>
      <c r="AZ551">
        <f t="shared" si="233"/>
        <v>1.8075433333324327</v>
      </c>
      <c r="BB551" s="19">
        <f t="shared" si="228"/>
        <v>1775558700</v>
      </c>
      <c r="BC551" s="19" t="str">
        <f t="shared" si="229"/>
        <v>XAUUSD</v>
      </c>
      <c r="BD551" s="19" t="str">
        <f t="shared" si="230"/>
        <v>M5</v>
      </c>
      <c r="BE551">
        <f>V551</f>
        <v>4657.3610024999998</v>
      </c>
      <c r="BF551">
        <f>W551</f>
        <v>4659.92274</v>
      </c>
      <c r="BG551">
        <f>X551</f>
        <v>4656.8412099999996</v>
      </c>
      <c r="BH551">
        <f>Y551</f>
        <v>4660.5981599999996</v>
      </c>
      <c r="BI551">
        <f t="shared" si="234"/>
        <v>4678.9481599999999</v>
      </c>
      <c r="BJ551">
        <f t="shared" si="235"/>
        <v>4644.6597583333323</v>
      </c>
    </row>
    <row r="552" spans="1:62" x14ac:dyDescent="0.55000000000000004">
      <c r="A552">
        <f>ALGLIB_SSA_XAUUSD!J552</f>
        <v>1775559000</v>
      </c>
      <c r="B552" t="str">
        <f>_xlfn.XLOOKUP($A552,ALGLIB_SSA_XAUUSD!$A$2:$A$1001,ALGLIB_SSA_XAUUSD!$B$2:$B$1001,"",0)</f>
        <v/>
      </c>
      <c r="C552" t="str">
        <f>_xlfn.XLOOKUP($A552,ALGLIB_SSA_XAUUSD!$A$2:$A$1001,ALGLIB_SSA_XAUUSD!$C$2:$C$1001,"",0)</f>
        <v/>
      </c>
      <c r="D552" s="1">
        <f>D542+(D554-D542)*10/12</f>
        <v>4658.5183333333334</v>
      </c>
      <c r="E552" s="1">
        <f>E542+(E554-E542)*10/12</f>
        <v>4656.9096950000003</v>
      </c>
      <c r="F552" s="1">
        <f>F542+(F554-F542)*10/12</f>
        <v>4659.661696666667</v>
      </c>
      <c r="G552" s="1">
        <f>G542+(G554-G542)*10/12</f>
        <v>4675.1472016666667</v>
      </c>
      <c r="H552" s="1">
        <f>H542+(H554-H542)*10/12</f>
        <v>4642.5113000000001</v>
      </c>
      <c r="I552" t="str">
        <f>_xlfn.XLOOKUP($A552,ALGLIB_SSA_XAUUSD!$J$2:$J$1001,ALGLIB_SSA_XAUUSD!$K$2:$K$1001,"",0)</f>
        <v>XAUUSD</v>
      </c>
      <c r="J552" t="str">
        <f>_xlfn.XLOOKUP($A552,ALGLIB_SSA_XAUUSD!$J$2:$J$1001,ALGLIB_SSA_XAUUSD!$L$2:$L$1001,"",0)</f>
        <v>M5</v>
      </c>
      <c r="K552">
        <f>_xlfn.XLOOKUP($A552,ALGLIB_SSA_XAUUSD!$J$2:$J$1001,ALGLIB_SSA_XAUUSD!$M$2:$M$1001,"",0)</f>
        <v>4655.8500000000004</v>
      </c>
      <c r="L552">
        <f>_xlfn.XLOOKUP($A552,ALGLIB_SSA_XAUUSD!$J$2:$J$1001,ALGLIB_SSA_XAUUSD!$N$2:$N$1001,"",0)</f>
        <v>4653.1121800000001</v>
      </c>
      <c r="M552">
        <f>_xlfn.XLOOKUP($A552,ALGLIB_SSA_XAUUSD!$J$2:$J$1001,ALGLIB_SSA_XAUUSD!$O$2:$O$1001,"",0)</f>
        <v>4656.8551699999998</v>
      </c>
      <c r="N552">
        <f>_xlfn.XLOOKUP($A552,ALGLIB_SSA_XAUUSD!$J$2:$J$1001,ALGLIB_SSA_XAUUSD!$P$2:$P$1001,"",0)</f>
        <v>4659.2921800000004</v>
      </c>
      <c r="O552">
        <f>_xlfn.XLOOKUP($A552,ALGLIB_SSA_XAUUSD!$J$2:$J$1001,ALGLIB_SSA_XAUUSD!$Q$2:$Q$1001,"",0)</f>
        <v>4649.2285599999996</v>
      </c>
      <c r="R552">
        <f t="shared" si="211"/>
        <v>1775559000</v>
      </c>
      <c r="S552" t="str">
        <f t="shared" si="212"/>
        <v>XAUUSD</v>
      </c>
      <c r="T552" t="str">
        <f t="shared" si="212"/>
        <v>M5</v>
      </c>
      <c r="U552">
        <f t="shared" si="212"/>
        <v>4655.8500000000004</v>
      </c>
      <c r="V552">
        <f t="shared" si="213"/>
        <v>4656.9096950000003</v>
      </c>
      <c r="W552">
        <f t="shared" si="213"/>
        <v>4659.661696666667</v>
      </c>
      <c r="X552">
        <f t="shared" si="214"/>
        <v>4653.1121800000001</v>
      </c>
      <c r="Y552">
        <f t="shared" si="214"/>
        <v>4656.8551699999998</v>
      </c>
      <c r="Z552">
        <f t="shared" si="215"/>
        <v>4675.1472016666667</v>
      </c>
      <c r="AA552">
        <f t="shared" si="216"/>
        <v>4659.2921800000004</v>
      </c>
      <c r="AB552">
        <f t="shared" si="217"/>
        <v>4642.5113000000001</v>
      </c>
      <c r="AC552">
        <f t="shared" si="218"/>
        <v>4649.2285599999996</v>
      </c>
      <c r="AF552">
        <f t="shared" si="223"/>
        <v>1775559000</v>
      </c>
      <c r="AG552" t="str">
        <f t="shared" si="224"/>
        <v>XAUUSD</v>
      </c>
      <c r="AH552" t="str">
        <f t="shared" si="225"/>
        <v>M5</v>
      </c>
      <c r="AI552" s="19">
        <f t="shared" si="219"/>
        <v>4655.8500000000004</v>
      </c>
      <c r="AJ552" s="19">
        <f t="shared" si="220"/>
        <v>4656.9096950000003</v>
      </c>
      <c r="AK552" s="19">
        <f t="shared" si="221"/>
        <v>4659.661696666667</v>
      </c>
      <c r="AL552" s="19">
        <f t="shared" si="226"/>
        <v>-2.7520016666667289</v>
      </c>
      <c r="AM552" s="28" t="str">
        <f t="shared" si="222"/>
        <v>Bearish</v>
      </c>
      <c r="AN552" s="28" t="str">
        <f t="shared" si="227"/>
        <v>Bearish</v>
      </c>
      <c r="AO552">
        <f>IF(Z552&lt;&gt;"",Z552,"")</f>
        <v>4675.1472016666667</v>
      </c>
      <c r="AP552">
        <f>IF(AB552&lt;&gt;"",AB552,"")</f>
        <v>4642.5113000000001</v>
      </c>
      <c r="AQ552">
        <f t="shared" si="231"/>
        <v>11</v>
      </c>
      <c r="AR552" s="16">
        <f>IF(SLOPE($AO$530:$AO$541,$AQ$530:$AQ$541)&gt;0,MIN(3,ABS(SLOPE($AO$530:$AO$541,$AQ$530:$AQ$541))),IF(SLOPE($AO$530:$AO$541,$AQ$530:$AQ$541)&lt;-0.5,-0.5,0))</f>
        <v>0</v>
      </c>
      <c r="AS552" s="16">
        <f>IF(SLOPE($AP$530:$AP$541,$AQ$530:$AQ$541)&lt;0,MAX(-3,-ABS(SLOPE($AP$530:$AP$541,$AQ$530:$AQ$541))),IF(SLOPE($AP$530:$AP$541,$AQ$530:$AQ$541)&gt;0.5,0.5,0))</f>
        <v>-0.12606916666675341</v>
      </c>
      <c r="AT552" s="22">
        <f>($AO$542+(AR552*(AQ552-1)))</f>
        <v>4678.9481599999999</v>
      </c>
      <c r="AU552" s="22">
        <f>($AP$542+(AS552*(AQ552-1)))</f>
        <v>4644.6597583333323</v>
      </c>
      <c r="AV552" s="18">
        <f>IF(AR552&gt;0,AT552+AR552,AT552)</f>
        <v>4678.9481599999999</v>
      </c>
      <c r="AW552" s="18">
        <f>IF(AS552&lt;0,AU552+AS552,AU552)</f>
        <v>4644.5336891666657</v>
      </c>
      <c r="AY552">
        <f t="shared" si="232"/>
        <v>3.8009583333332557</v>
      </c>
      <c r="AZ552">
        <f t="shared" si="233"/>
        <v>2.0223891666655618</v>
      </c>
      <c r="BB552" s="19">
        <f t="shared" si="228"/>
        <v>1775559000</v>
      </c>
      <c r="BC552" s="19" t="str">
        <f t="shared" si="229"/>
        <v>XAUUSD</v>
      </c>
      <c r="BD552" s="19" t="str">
        <f t="shared" si="230"/>
        <v>M5</v>
      </c>
      <c r="BE552">
        <f>V552</f>
        <v>4656.9096950000003</v>
      </c>
      <c r="BF552">
        <f>W552</f>
        <v>4659.661696666667</v>
      </c>
      <c r="BG552">
        <f>X552</f>
        <v>4653.1121800000001</v>
      </c>
      <c r="BH552">
        <f>Y552</f>
        <v>4656.8551699999998</v>
      </c>
      <c r="BI552">
        <f t="shared" si="234"/>
        <v>4678.9481599999999</v>
      </c>
      <c r="BJ552">
        <f t="shared" si="235"/>
        <v>4644.5336891666657</v>
      </c>
    </row>
    <row r="553" spans="1:62" x14ac:dyDescent="0.55000000000000004">
      <c r="A553">
        <f>ALGLIB_SSA_XAUUSD!J553</f>
        <v>1775559300</v>
      </c>
      <c r="B553" t="str">
        <f>_xlfn.XLOOKUP($A553,ALGLIB_SSA_XAUUSD!$A$2:$A$1001,ALGLIB_SSA_XAUUSD!$B$2:$B$1001,"",0)</f>
        <v/>
      </c>
      <c r="C553" t="str">
        <f>_xlfn.XLOOKUP($A553,ALGLIB_SSA_XAUUSD!$A$2:$A$1001,ALGLIB_SSA_XAUUSD!$C$2:$C$1001,"",0)</f>
        <v/>
      </c>
      <c r="D553" s="1">
        <f>D542+(D554-D542)*11/12</f>
        <v>4659.1641666666674</v>
      </c>
      <c r="E553" s="1">
        <f>E542+(E554-E542)*11/12</f>
        <v>4656.4583875000008</v>
      </c>
      <c r="F553" s="1">
        <f>F542+(F554-F542)*11/12</f>
        <v>4659.4006533333331</v>
      </c>
      <c r="G553" s="1">
        <f>G542+(G554-G542)*11/12</f>
        <v>4674.7671058333335</v>
      </c>
      <c r="H553" s="1">
        <f>H542+(H554-H542)*11/12</f>
        <v>4642.1703849999994</v>
      </c>
      <c r="I553" t="str">
        <f>_xlfn.XLOOKUP($A553,ALGLIB_SSA_XAUUSD!$J$2:$J$1001,ALGLIB_SSA_XAUUSD!$K$2:$K$1001,"",0)</f>
        <v>XAUUSD</v>
      </c>
      <c r="J553" t="str">
        <f>_xlfn.XLOOKUP($A553,ALGLIB_SSA_XAUUSD!$J$2:$J$1001,ALGLIB_SSA_XAUUSD!$L$2:$L$1001,"",0)</f>
        <v>M5</v>
      </c>
      <c r="K553">
        <f>_xlfn.XLOOKUP($A553,ALGLIB_SSA_XAUUSD!$J$2:$J$1001,ALGLIB_SSA_XAUUSD!$M$2:$M$1001,"",0)</f>
        <v>4652.0600000000004</v>
      </c>
      <c r="L553">
        <f>_xlfn.XLOOKUP($A553,ALGLIB_SSA_XAUUSD!$J$2:$J$1001,ALGLIB_SSA_XAUUSD!$N$2:$N$1001,"",0)</f>
        <v>4649.8206300000002</v>
      </c>
      <c r="M553">
        <f>_xlfn.XLOOKUP($A553,ALGLIB_SSA_XAUUSD!$J$2:$J$1001,ALGLIB_SSA_XAUUSD!$O$2:$O$1001,"",0)</f>
        <v>4653.3379000000004</v>
      </c>
      <c r="N553">
        <f>_xlfn.XLOOKUP($A553,ALGLIB_SSA_XAUUSD!$J$2:$J$1001,ALGLIB_SSA_XAUUSD!$P$2:$P$1001,"",0)</f>
        <v>4655.8226400000003</v>
      </c>
      <c r="O553">
        <f>_xlfn.XLOOKUP($A553,ALGLIB_SSA_XAUUSD!$J$2:$J$1001,ALGLIB_SSA_XAUUSD!$Q$2:$Q$1001,"",0)</f>
        <v>4645.3721100000002</v>
      </c>
      <c r="R553">
        <f t="shared" si="211"/>
        <v>1775559300</v>
      </c>
      <c r="S553" t="str">
        <f t="shared" si="212"/>
        <v>XAUUSD</v>
      </c>
      <c r="T553" t="str">
        <f t="shared" si="212"/>
        <v>M5</v>
      </c>
      <c r="U553">
        <f t="shared" si="212"/>
        <v>4652.0600000000004</v>
      </c>
      <c r="V553">
        <f t="shared" si="213"/>
        <v>4656.4583875000008</v>
      </c>
      <c r="W553">
        <f t="shared" si="213"/>
        <v>4659.4006533333331</v>
      </c>
      <c r="X553">
        <f t="shared" si="214"/>
        <v>4649.8206300000002</v>
      </c>
      <c r="Y553">
        <f t="shared" si="214"/>
        <v>4653.3379000000004</v>
      </c>
      <c r="Z553">
        <f t="shared" si="215"/>
        <v>4674.7671058333335</v>
      </c>
      <c r="AA553">
        <f t="shared" si="216"/>
        <v>4655.8226400000003</v>
      </c>
      <c r="AB553">
        <f t="shared" si="217"/>
        <v>4642.1703849999994</v>
      </c>
      <c r="AC553">
        <f t="shared" si="218"/>
        <v>4645.3721100000002</v>
      </c>
      <c r="AF553">
        <f t="shared" si="223"/>
        <v>1775559300</v>
      </c>
      <c r="AG553" t="str">
        <f t="shared" si="224"/>
        <v>XAUUSD</v>
      </c>
      <c r="AH553" t="str">
        <f t="shared" si="225"/>
        <v>M5</v>
      </c>
      <c r="AI553" s="19">
        <f t="shared" si="219"/>
        <v>4652.0600000000004</v>
      </c>
      <c r="AJ553" s="19">
        <f t="shared" si="220"/>
        <v>4656.4583875000008</v>
      </c>
      <c r="AK553" s="19">
        <f t="shared" si="221"/>
        <v>4659.4006533333331</v>
      </c>
      <c r="AL553" s="19">
        <f t="shared" si="226"/>
        <v>-2.9422658333323852</v>
      </c>
      <c r="AM553" s="28" t="str">
        <f t="shared" si="222"/>
        <v>Bearish</v>
      </c>
      <c r="AN553" s="28" t="str">
        <f t="shared" si="227"/>
        <v>Bearish</v>
      </c>
      <c r="AO553">
        <f>IF(Z553&lt;&gt;"",Z553,"")</f>
        <v>4674.7671058333335</v>
      </c>
      <c r="AP553">
        <f>IF(AB553&lt;&gt;"",AB553,"")</f>
        <v>4642.1703849999994</v>
      </c>
      <c r="AQ553">
        <f t="shared" si="231"/>
        <v>12</v>
      </c>
      <c r="AR553" s="16">
        <f>IF(SLOPE($AO$530:$AO$541,$AQ$530:$AQ$541)&gt;0,MIN(3,ABS(SLOPE($AO$530:$AO$541,$AQ$530:$AQ$541))),IF(SLOPE($AO$530:$AO$541,$AQ$530:$AQ$541)&lt;-0.5,-0.5,0))</f>
        <v>0</v>
      </c>
      <c r="AS553" s="16">
        <f>IF(SLOPE($AP$530:$AP$541,$AQ$530:$AQ$541)&lt;0,MAX(-3,-ABS(SLOPE($AP$530:$AP$541,$AQ$530:$AQ$541))),IF(SLOPE($AP$530:$AP$541,$AQ$530:$AQ$541)&gt;0.5,0.5,0))</f>
        <v>-0.12606916666675341</v>
      </c>
      <c r="AT553" s="22">
        <f>($AO$542+(AR553*(AQ553-1)))</f>
        <v>4678.9481599999999</v>
      </c>
      <c r="AU553" s="22">
        <f>($AP$542+(AS553*(AQ553-1)))</f>
        <v>4644.5336891666657</v>
      </c>
      <c r="AV553" s="18">
        <f>IF(AR553&gt;0,AT553+AR553,AT553)</f>
        <v>4678.9481599999999</v>
      </c>
      <c r="AW553" s="18">
        <f>IF(AS553&lt;0,AU553+AS553,AU553)</f>
        <v>4644.407619999999</v>
      </c>
      <c r="AY553">
        <f t="shared" si="232"/>
        <v>4.1810541666663994</v>
      </c>
      <c r="AZ553">
        <f t="shared" si="233"/>
        <v>2.2372349999996004</v>
      </c>
      <c r="BB553" s="19">
        <f t="shared" si="228"/>
        <v>1775559300</v>
      </c>
      <c r="BC553" s="19" t="str">
        <f t="shared" si="229"/>
        <v>XAUUSD</v>
      </c>
      <c r="BD553" s="19" t="str">
        <f t="shared" si="230"/>
        <v>M5</v>
      </c>
      <c r="BE553">
        <f>V553</f>
        <v>4656.4583875000008</v>
      </c>
      <c r="BF553">
        <f>W553</f>
        <v>4659.4006533333331</v>
      </c>
      <c r="BG553">
        <f>X553</f>
        <v>4649.8206300000002</v>
      </c>
      <c r="BH553">
        <f>Y553</f>
        <v>4653.3379000000004</v>
      </c>
      <c r="BI553">
        <f t="shared" si="234"/>
        <v>4678.9481599999999</v>
      </c>
      <c r="BJ553">
        <f t="shared" si="235"/>
        <v>4644.407619999999</v>
      </c>
    </row>
    <row r="554" spans="1:62" x14ac:dyDescent="0.55000000000000004">
      <c r="A554">
        <f>ALGLIB_SSA_XAUUSD!J554</f>
        <v>1775559600</v>
      </c>
      <c r="B554" t="str">
        <f>_xlfn.XLOOKUP($A554,ALGLIB_SSA_XAUUSD!$A$2:$A$1001,ALGLIB_SSA_XAUUSD!$B$2:$B$1001,"",0)</f>
        <v>XAUUSD</v>
      </c>
      <c r="C554" t="str">
        <f>_xlfn.XLOOKUP($A554,ALGLIB_SSA_XAUUSD!$A$2:$A$1001,ALGLIB_SSA_XAUUSD!$C$2:$C$1001,"",0)</f>
        <v>H1</v>
      </c>
      <c r="D554" s="2">
        <f>_xlfn.XLOOKUP($A554,ALGLIB_SSA_XAUUSD!$A$2:$A$1001,ALGLIB_SSA_XAUUSD!$D$2:$D$1001,"",0)</f>
        <v>4659.8100000000004</v>
      </c>
      <c r="E554" s="2">
        <f>_xlfn.XLOOKUP($A554,ALGLIB_SSA_XAUUSD!$A$2:$A$1001,ALGLIB_SSA_XAUUSD!$E$2:$E$1001,"",0)</f>
        <v>4656.0070800000003</v>
      </c>
      <c r="F554" s="2">
        <f>_xlfn.XLOOKUP($A554,ALGLIB_SSA_XAUUSD!$A$2:$A$1001,ALGLIB_SSA_XAUUSD!$F$2:$F$1001,"",0)</f>
        <v>4659.1396100000002</v>
      </c>
      <c r="G554" s="2">
        <f>_xlfn.XLOOKUP($A554,ALGLIB_SSA_XAUUSD!$A$2:$A$1001,ALGLIB_SSA_XAUUSD!$G$2:$G$1001,"",0)</f>
        <v>4674.3870100000004</v>
      </c>
      <c r="H554" s="2">
        <f>_xlfn.XLOOKUP($A554,ALGLIB_SSA_XAUUSD!$A$2:$A$1001,ALGLIB_SSA_XAUUSD!$H$2:$H$1001,"",0)</f>
        <v>4641.8294699999997</v>
      </c>
      <c r="I554" t="str">
        <f>_xlfn.XLOOKUP($A554,ALGLIB_SSA_XAUUSD!$J$2:$J$1001,ALGLIB_SSA_XAUUSD!$K$2:$K$1001,"",0)</f>
        <v>XAUUSD</v>
      </c>
      <c r="J554" t="str">
        <f>_xlfn.XLOOKUP($A554,ALGLIB_SSA_XAUUSD!$J$2:$J$1001,ALGLIB_SSA_XAUUSD!$L$2:$L$1001,"",0)</f>
        <v>M5</v>
      </c>
      <c r="K554">
        <f>_xlfn.XLOOKUP($A554,ALGLIB_SSA_XAUUSD!$J$2:$J$1001,ALGLIB_SSA_XAUUSD!$M$2:$M$1001,"",0)</f>
        <v>4654.3999999999996</v>
      </c>
      <c r="L554">
        <f>_xlfn.XLOOKUP($A554,ALGLIB_SSA_XAUUSD!$J$2:$J$1001,ALGLIB_SSA_XAUUSD!$N$2:$N$1001,"",0)</f>
        <v>4647.2282800000003</v>
      </c>
      <c r="M554">
        <f>_xlfn.XLOOKUP($A554,ALGLIB_SSA_XAUUSD!$J$2:$J$1001,ALGLIB_SSA_XAUUSD!$O$2:$O$1001,"",0)</f>
        <v>4650.2830899999999</v>
      </c>
      <c r="N554">
        <f>_xlfn.XLOOKUP($A554,ALGLIB_SSA_XAUUSD!$J$2:$J$1001,ALGLIB_SSA_XAUUSD!$P$2:$P$1001,"",0)</f>
        <v>4653.0171399999999</v>
      </c>
      <c r="O554">
        <f>_xlfn.XLOOKUP($A554,ALGLIB_SSA_XAUUSD!$J$2:$J$1001,ALGLIB_SSA_XAUUSD!$Q$2:$Q$1001,"",0)</f>
        <v>4642.0777600000001</v>
      </c>
      <c r="R554">
        <f t="shared" si="211"/>
        <v>1775559600</v>
      </c>
      <c r="S554" t="str">
        <f t="shared" si="212"/>
        <v>XAUUSD</v>
      </c>
      <c r="T554" t="str">
        <f t="shared" si="212"/>
        <v>M5</v>
      </c>
      <c r="U554">
        <f t="shared" si="212"/>
        <v>4654.3999999999996</v>
      </c>
      <c r="V554">
        <f t="shared" si="213"/>
        <v>4656.0070800000003</v>
      </c>
      <c r="W554">
        <f t="shared" si="213"/>
        <v>4659.1396100000002</v>
      </c>
      <c r="X554">
        <f t="shared" si="214"/>
        <v>4647.2282800000003</v>
      </c>
      <c r="Y554">
        <f t="shared" si="214"/>
        <v>4650.2830899999999</v>
      </c>
      <c r="Z554">
        <f t="shared" si="215"/>
        <v>4674.3870100000004</v>
      </c>
      <c r="AA554">
        <f t="shared" si="216"/>
        <v>4653.0171399999999</v>
      </c>
      <c r="AB554">
        <f t="shared" si="217"/>
        <v>4641.8294699999997</v>
      </c>
      <c r="AC554">
        <f t="shared" si="218"/>
        <v>4642.0777600000001</v>
      </c>
      <c r="AF554">
        <f t="shared" si="223"/>
        <v>1775559600</v>
      </c>
      <c r="AG554" t="str">
        <f t="shared" si="224"/>
        <v>XAUUSD</v>
      </c>
      <c r="AH554" t="str">
        <f t="shared" si="225"/>
        <v>M5</v>
      </c>
      <c r="AI554" s="19">
        <f t="shared" si="219"/>
        <v>4654.3999999999996</v>
      </c>
      <c r="AJ554" s="19">
        <f t="shared" si="220"/>
        <v>4656.0070800000003</v>
      </c>
      <c r="AK554" s="19">
        <f t="shared" si="221"/>
        <v>4659.1396100000002</v>
      </c>
      <c r="AL554" s="19">
        <f t="shared" si="226"/>
        <v>-3.1325299999998606</v>
      </c>
      <c r="AM554" s="28" t="str">
        <f t="shared" si="222"/>
        <v>Bearish</v>
      </c>
      <c r="AN554" s="28" t="str">
        <f t="shared" si="227"/>
        <v>Bearish</v>
      </c>
      <c r="AO554">
        <f>IF(Z554&lt;&gt;"",Z554,"")</f>
        <v>4674.3870100000004</v>
      </c>
      <c r="AP554">
        <f>IF(AB554&lt;&gt;"",AB554,"")</f>
        <v>4641.8294699999997</v>
      </c>
      <c r="AQ554">
        <f t="shared" si="231"/>
        <v>1</v>
      </c>
      <c r="AR554" s="17">
        <f>IF(SLOPE($AO$542:$AO$553,$AQ$542:$AQ$553)&gt;0,MIN(3,ABS(SLOPE($AO$542:$AO$553,$AQ$542:$AQ$553))),IF(SLOPE($AO$542:$AO$553,$AQ$542:$AQ$553)&lt;-0.5,-0.5,0))</f>
        <v>0</v>
      </c>
      <c r="AS554" s="17">
        <f>IF(SLOPE($AP$542:$AP$553,$AQ$542:$AQ$553)&lt;0,MAX(-3,-ABS(SLOPE($AP$542:$AP$553,$AQ$542:$AQ$553))),IF(SLOPE($AP$542:$AP$553,$AQ$542:$AQ$553)&gt;0.5,0.5,0))</f>
        <v>-0.34091500000000335</v>
      </c>
      <c r="AT554" s="10">
        <f>($AO$554+(AR554*(AQ554-1)))</f>
        <v>4674.3870100000004</v>
      </c>
      <c r="AU554" s="10">
        <f>($AP$554+(AS554*(AQ554-1)))</f>
        <v>4641.8294699999997</v>
      </c>
      <c r="AV554" s="18">
        <f>IF(AR554&gt;0,AT554+AR554,AT554)</f>
        <v>4674.3870100000004</v>
      </c>
      <c r="AW554" s="18">
        <f>IF(AS554&lt;0,AU554+AS554,AU554)</f>
        <v>4641.4885549999999</v>
      </c>
      <c r="AY554">
        <f t="shared" si="232"/>
        <v>0</v>
      </c>
      <c r="AZ554">
        <f t="shared" si="233"/>
        <v>-0.34091499999976804</v>
      </c>
      <c r="BB554" s="19">
        <f t="shared" si="228"/>
        <v>1775559600</v>
      </c>
      <c r="BC554" s="19" t="str">
        <f t="shared" si="229"/>
        <v>XAUUSD</v>
      </c>
      <c r="BD554" s="19" t="str">
        <f t="shared" si="230"/>
        <v>M5</v>
      </c>
      <c r="BE554">
        <f>V554</f>
        <v>4656.0070800000003</v>
      </c>
      <c r="BF554">
        <f>W554</f>
        <v>4659.1396100000002</v>
      </c>
      <c r="BG554">
        <f>X554</f>
        <v>4647.2282800000003</v>
      </c>
      <c r="BH554">
        <f>Y554</f>
        <v>4650.2830899999999</v>
      </c>
      <c r="BI554">
        <f t="shared" si="234"/>
        <v>4674.3870100000004</v>
      </c>
      <c r="BJ554">
        <f t="shared" si="235"/>
        <v>4641.4885549999999</v>
      </c>
    </row>
    <row r="555" spans="1:62" x14ac:dyDescent="0.55000000000000004">
      <c r="A555">
        <f>ALGLIB_SSA_XAUUSD!J555</f>
        <v>1775559900</v>
      </c>
      <c r="B555" t="str">
        <f>_xlfn.XLOOKUP($A555,ALGLIB_SSA_XAUUSD!$A$2:$A$1001,ALGLIB_SSA_XAUUSD!$B$2:$B$1001,"",0)</f>
        <v/>
      </c>
      <c r="C555" t="str">
        <f>_xlfn.XLOOKUP($A555,ALGLIB_SSA_XAUUSD!$A$2:$A$1001,ALGLIB_SSA_XAUUSD!$C$2:$C$1001,"",0)</f>
        <v/>
      </c>
      <c r="D555" s="1">
        <f>D554+(D566-D554)*1/12</f>
        <v>4659.1158333333333</v>
      </c>
      <c r="E555" s="1">
        <f>E554+(E566-E554)*1/12</f>
        <v>4655.464584166667</v>
      </c>
      <c r="F555" s="1">
        <f>F554+(F566-F554)*1/12</f>
        <v>4658.7378399999998</v>
      </c>
      <c r="G555" s="1">
        <f>G554+(G566-G554)*1/12</f>
        <v>4673.8698016666667</v>
      </c>
      <c r="H555" s="1">
        <f>H554+(H566-H554)*1/12</f>
        <v>4641.3899766666664</v>
      </c>
      <c r="I555" t="str">
        <f>_xlfn.XLOOKUP($A555,ALGLIB_SSA_XAUUSD!$J$2:$J$1001,ALGLIB_SSA_XAUUSD!$K$2:$K$1001,"",0)</f>
        <v>XAUUSD</v>
      </c>
      <c r="J555" t="str">
        <f>_xlfn.XLOOKUP($A555,ALGLIB_SSA_XAUUSD!$J$2:$J$1001,ALGLIB_SSA_XAUUSD!$L$2:$L$1001,"",0)</f>
        <v>M5</v>
      </c>
      <c r="K555">
        <f>_xlfn.XLOOKUP($A555,ALGLIB_SSA_XAUUSD!$J$2:$J$1001,ALGLIB_SSA_XAUUSD!$M$2:$M$1001,"",0)</f>
        <v>4651.3900000000003</v>
      </c>
      <c r="L555">
        <f>_xlfn.XLOOKUP($A555,ALGLIB_SSA_XAUUSD!$J$2:$J$1001,ALGLIB_SSA_XAUUSD!$N$2:$N$1001,"",0)</f>
        <v>4645.4040400000004</v>
      </c>
      <c r="M555">
        <f>_xlfn.XLOOKUP($A555,ALGLIB_SSA_XAUUSD!$J$2:$J$1001,ALGLIB_SSA_XAUUSD!$O$2:$O$1001,"",0)</f>
        <v>4647.8435600000003</v>
      </c>
      <c r="N555">
        <f>_xlfn.XLOOKUP($A555,ALGLIB_SSA_XAUUSD!$J$2:$J$1001,ALGLIB_SSA_XAUUSD!$P$2:$P$1001,"",0)</f>
        <v>4651.04684</v>
      </c>
      <c r="O555">
        <f>_xlfn.XLOOKUP($A555,ALGLIB_SSA_XAUUSD!$J$2:$J$1001,ALGLIB_SSA_XAUUSD!$Q$2:$Q$1001,"",0)</f>
        <v>4639.6665999999996</v>
      </c>
      <c r="R555">
        <f t="shared" si="211"/>
        <v>1775559900</v>
      </c>
      <c r="S555" t="str">
        <f t="shared" si="212"/>
        <v>XAUUSD</v>
      </c>
      <c r="T555" t="str">
        <f t="shared" si="212"/>
        <v>M5</v>
      </c>
      <c r="U555">
        <f t="shared" si="212"/>
        <v>4651.3900000000003</v>
      </c>
      <c r="V555">
        <f t="shared" si="213"/>
        <v>4655.464584166667</v>
      </c>
      <c r="W555">
        <f t="shared" si="213"/>
        <v>4658.7378399999998</v>
      </c>
      <c r="X555">
        <f t="shared" si="214"/>
        <v>4645.4040400000004</v>
      </c>
      <c r="Y555">
        <f t="shared" si="214"/>
        <v>4647.8435600000003</v>
      </c>
      <c r="Z555">
        <f t="shared" si="215"/>
        <v>4673.8698016666667</v>
      </c>
      <c r="AA555">
        <f t="shared" si="216"/>
        <v>4651.04684</v>
      </c>
      <c r="AB555">
        <f t="shared" si="217"/>
        <v>4641.3899766666664</v>
      </c>
      <c r="AC555">
        <f t="shared" si="218"/>
        <v>4639.6665999999996</v>
      </c>
      <c r="AF555">
        <f t="shared" si="223"/>
        <v>1775559900</v>
      </c>
      <c r="AG555" t="str">
        <f t="shared" si="224"/>
        <v>XAUUSD</v>
      </c>
      <c r="AH555" t="str">
        <f t="shared" si="225"/>
        <v>M5</v>
      </c>
      <c r="AI555" s="19">
        <f t="shared" si="219"/>
        <v>4651.3900000000003</v>
      </c>
      <c r="AJ555" s="19">
        <f t="shared" si="220"/>
        <v>4655.464584166667</v>
      </c>
      <c r="AK555" s="19">
        <f t="shared" si="221"/>
        <v>4658.7378399999998</v>
      </c>
      <c r="AL555" s="19">
        <f t="shared" si="226"/>
        <v>-3.2732558333327688</v>
      </c>
      <c r="AM555" s="28" t="str">
        <f t="shared" si="222"/>
        <v>Bearish</v>
      </c>
      <c r="AN555" s="28" t="str">
        <f t="shared" si="227"/>
        <v>Bearish</v>
      </c>
      <c r="AO555">
        <f>IF(Z555&lt;&gt;"",Z555,"")</f>
        <v>4673.8698016666667</v>
      </c>
      <c r="AP555">
        <f>IF(AB555&lt;&gt;"",AB555,"")</f>
        <v>4641.3899766666664</v>
      </c>
      <c r="AQ555">
        <f t="shared" si="231"/>
        <v>2</v>
      </c>
      <c r="AR555" s="16">
        <f>IF(SLOPE($AO$542:$AO$553,$AQ$542:$AQ$553)&gt;0,MIN(3,ABS(SLOPE($AO$542:$AO$553,$AQ$542:$AQ$553))),IF(SLOPE($AO$542:$AO$553,$AQ$542:$AQ$553)&lt;-0.5,-0.5,0))</f>
        <v>0</v>
      </c>
      <c r="AS555" s="16">
        <f>IF(SLOPE($AP$542:$AP$553,$AQ$542:$AQ$553)&lt;0,MAX(-3,-ABS(SLOPE($AP$542:$AP$553,$AQ$542:$AQ$553))),IF(SLOPE($AP$542:$AP$553,$AQ$542:$AQ$553)&gt;0.5,0.5,0))</f>
        <v>-0.34091500000000335</v>
      </c>
      <c r="AT555" s="22">
        <f>($AO$554+(AR555*(AQ555-1)))</f>
        <v>4674.3870100000004</v>
      </c>
      <c r="AU555" s="22">
        <f>($AP$554+(AS555*(AQ555-1)))</f>
        <v>4641.4885549999999</v>
      </c>
      <c r="AV555" s="18">
        <f>IF(AR555&gt;0,AT555+AR555,AT555)</f>
        <v>4674.3870100000004</v>
      </c>
      <c r="AW555" s="18">
        <f>IF(AS555&lt;0,AU555+AS555,AU555)</f>
        <v>4641.1476400000001</v>
      </c>
      <c r="AY555">
        <f t="shared" si="232"/>
        <v>0.5172083333336559</v>
      </c>
      <c r="AZ555">
        <f t="shared" si="233"/>
        <v>-0.24233666666623321</v>
      </c>
      <c r="BB555" s="19">
        <f t="shared" si="228"/>
        <v>1775559900</v>
      </c>
      <c r="BC555" s="19" t="str">
        <f t="shared" si="229"/>
        <v>XAUUSD</v>
      </c>
      <c r="BD555" s="19" t="str">
        <f t="shared" si="230"/>
        <v>M5</v>
      </c>
      <c r="BE555">
        <f>V555</f>
        <v>4655.464584166667</v>
      </c>
      <c r="BF555">
        <f>W555</f>
        <v>4658.7378399999998</v>
      </c>
      <c r="BG555">
        <f>X555</f>
        <v>4645.4040400000004</v>
      </c>
      <c r="BH555">
        <f>Y555</f>
        <v>4647.8435600000003</v>
      </c>
      <c r="BI555">
        <f t="shared" si="234"/>
        <v>4674.3870100000004</v>
      </c>
      <c r="BJ555">
        <f t="shared" si="235"/>
        <v>4641.1476400000001</v>
      </c>
    </row>
    <row r="556" spans="1:62" x14ac:dyDescent="0.55000000000000004">
      <c r="A556">
        <f>ALGLIB_SSA_XAUUSD!J556</f>
        <v>1775560200</v>
      </c>
      <c r="B556" t="str">
        <f>_xlfn.XLOOKUP($A556,ALGLIB_SSA_XAUUSD!$A$2:$A$1001,ALGLIB_SSA_XAUUSD!$B$2:$B$1001,"",0)</f>
        <v/>
      </c>
      <c r="C556" t="str">
        <f>_xlfn.XLOOKUP($A556,ALGLIB_SSA_XAUUSD!$A$2:$A$1001,ALGLIB_SSA_XAUUSD!$C$2:$C$1001,"",0)</f>
        <v/>
      </c>
      <c r="D556" s="1">
        <f>D554+(D566-D554)*2/12</f>
        <v>4658.4216666666671</v>
      </c>
      <c r="E556" s="1">
        <f>E554+(E566-E554)*2/12</f>
        <v>4654.9220883333337</v>
      </c>
      <c r="F556" s="1">
        <f>F554+(F566-F554)*2/12</f>
        <v>4658.3360700000003</v>
      </c>
      <c r="G556" s="1">
        <f>G554+(G566-G554)*2/12</f>
        <v>4673.352593333334</v>
      </c>
      <c r="H556" s="1">
        <f>H554+(H566-H554)*2/12</f>
        <v>4640.9504833333331</v>
      </c>
      <c r="I556" t="str">
        <f>_xlfn.XLOOKUP($A556,ALGLIB_SSA_XAUUSD!$J$2:$J$1001,ALGLIB_SSA_XAUUSD!$K$2:$K$1001,"",0)</f>
        <v>XAUUSD</v>
      </c>
      <c r="J556" t="str">
        <f>_xlfn.XLOOKUP($A556,ALGLIB_SSA_XAUUSD!$J$2:$J$1001,ALGLIB_SSA_XAUUSD!$L$2:$L$1001,"",0)</f>
        <v>M5</v>
      </c>
      <c r="K556">
        <f>_xlfn.XLOOKUP($A556,ALGLIB_SSA_XAUUSD!$J$2:$J$1001,ALGLIB_SSA_XAUUSD!$M$2:$M$1001,"",0)</f>
        <v>4635.79</v>
      </c>
      <c r="L556">
        <f>_xlfn.XLOOKUP($A556,ALGLIB_SSA_XAUUSD!$J$2:$J$1001,ALGLIB_SSA_XAUUSD!$N$2:$N$1001,"",0)</f>
        <v>4644.5082400000001</v>
      </c>
      <c r="M556">
        <f>_xlfn.XLOOKUP($A556,ALGLIB_SSA_XAUUSD!$J$2:$J$1001,ALGLIB_SSA_XAUUSD!$O$2:$O$1001,"",0)</f>
        <v>4646.1759000000002</v>
      </c>
      <c r="N556">
        <f>_xlfn.XLOOKUP($A556,ALGLIB_SSA_XAUUSD!$J$2:$J$1001,ALGLIB_SSA_XAUUSD!$P$2:$P$1001,"",0)</f>
        <v>4649.9437200000002</v>
      </c>
      <c r="O556">
        <f>_xlfn.XLOOKUP($A556,ALGLIB_SSA_XAUUSD!$J$2:$J$1001,ALGLIB_SSA_XAUUSD!$Q$2:$Q$1001,"",0)</f>
        <v>4638.3171300000004</v>
      </c>
      <c r="R556">
        <f t="shared" si="211"/>
        <v>1775560200</v>
      </c>
      <c r="S556" t="str">
        <f t="shared" si="212"/>
        <v>XAUUSD</v>
      </c>
      <c r="T556" t="str">
        <f t="shared" si="212"/>
        <v>M5</v>
      </c>
      <c r="U556">
        <f t="shared" si="212"/>
        <v>4635.79</v>
      </c>
      <c r="V556">
        <f t="shared" si="213"/>
        <v>4654.9220883333337</v>
      </c>
      <c r="W556">
        <f t="shared" si="213"/>
        <v>4658.3360700000003</v>
      </c>
      <c r="X556">
        <f t="shared" si="214"/>
        <v>4644.5082400000001</v>
      </c>
      <c r="Y556">
        <f t="shared" si="214"/>
        <v>4646.1759000000002</v>
      </c>
      <c r="Z556">
        <f t="shared" si="215"/>
        <v>4673.352593333334</v>
      </c>
      <c r="AA556">
        <f t="shared" si="216"/>
        <v>4649.9437200000002</v>
      </c>
      <c r="AB556">
        <f t="shared" si="217"/>
        <v>4640.9504833333331</v>
      </c>
      <c r="AC556">
        <f t="shared" si="218"/>
        <v>4638.3171300000004</v>
      </c>
      <c r="AF556">
        <f t="shared" si="223"/>
        <v>1775560200</v>
      </c>
      <c r="AG556" t="str">
        <f t="shared" si="224"/>
        <v>XAUUSD</v>
      </c>
      <c r="AH556" t="str">
        <f t="shared" si="225"/>
        <v>M5</v>
      </c>
      <c r="AI556" s="19">
        <f t="shared" si="219"/>
        <v>4635.79</v>
      </c>
      <c r="AJ556" s="19">
        <f t="shared" si="220"/>
        <v>4654.9220883333337</v>
      </c>
      <c r="AK556" s="19">
        <f t="shared" si="221"/>
        <v>4658.3360700000003</v>
      </c>
      <c r="AL556" s="19">
        <f t="shared" si="226"/>
        <v>-3.4139816666665865</v>
      </c>
      <c r="AM556" s="28" t="str">
        <f t="shared" si="222"/>
        <v>Bearish</v>
      </c>
      <c r="AN556" s="28" t="str">
        <f t="shared" si="227"/>
        <v>Bearish</v>
      </c>
      <c r="AO556">
        <f>IF(Z556&lt;&gt;"",Z556,"")</f>
        <v>4673.352593333334</v>
      </c>
      <c r="AP556">
        <f>IF(AB556&lt;&gt;"",AB556,"")</f>
        <v>4640.9504833333331</v>
      </c>
      <c r="AQ556">
        <f t="shared" si="231"/>
        <v>3</v>
      </c>
      <c r="AR556" s="16">
        <f>IF(SLOPE($AO$542:$AO$553,$AQ$542:$AQ$553)&gt;0,MIN(3,ABS(SLOPE($AO$542:$AO$553,$AQ$542:$AQ$553))),IF(SLOPE($AO$542:$AO$553,$AQ$542:$AQ$553)&lt;-0.5,-0.5,0))</f>
        <v>0</v>
      </c>
      <c r="AS556" s="16">
        <f>IF(SLOPE($AP$542:$AP$553,$AQ$542:$AQ$553)&lt;0,MAX(-3,-ABS(SLOPE($AP$542:$AP$553,$AQ$542:$AQ$553))),IF(SLOPE($AP$542:$AP$553,$AQ$542:$AQ$553)&gt;0.5,0.5,0))</f>
        <v>-0.34091500000000335</v>
      </c>
      <c r="AT556" s="22">
        <f>($AO$554+(AR556*(AQ556-1)))</f>
        <v>4674.3870100000004</v>
      </c>
      <c r="AU556" s="22">
        <f>($AP$554+(AS556*(AQ556-1)))</f>
        <v>4641.1476399999992</v>
      </c>
      <c r="AV556" s="18">
        <f>IF(AR556&gt;0,AT556+AR556,AT556)</f>
        <v>4674.3870100000004</v>
      </c>
      <c r="AW556" s="18">
        <f>IF(AS556&lt;0,AU556+AS556,AU556)</f>
        <v>4640.8067249999995</v>
      </c>
      <c r="AY556">
        <f t="shared" si="232"/>
        <v>1.0344166666664023</v>
      </c>
      <c r="AZ556">
        <f t="shared" si="233"/>
        <v>-0.14375833333360788</v>
      </c>
      <c r="BB556" s="19">
        <f t="shared" si="228"/>
        <v>1775560200</v>
      </c>
      <c r="BC556" s="19" t="str">
        <f t="shared" si="229"/>
        <v>XAUUSD</v>
      </c>
      <c r="BD556" s="19" t="str">
        <f t="shared" si="230"/>
        <v>M5</v>
      </c>
      <c r="BE556">
        <f>V556</f>
        <v>4654.9220883333337</v>
      </c>
      <c r="BF556">
        <f>W556</f>
        <v>4658.3360700000003</v>
      </c>
      <c r="BG556">
        <f>X556</f>
        <v>4644.5082400000001</v>
      </c>
      <c r="BH556">
        <f>Y556</f>
        <v>4646.1759000000002</v>
      </c>
      <c r="BI556">
        <f t="shared" si="234"/>
        <v>4674.3870100000004</v>
      </c>
      <c r="BJ556">
        <f t="shared" si="235"/>
        <v>4640.8067249999995</v>
      </c>
    </row>
    <row r="557" spans="1:62" x14ac:dyDescent="0.55000000000000004">
      <c r="A557">
        <f>ALGLIB_SSA_XAUUSD!J557</f>
        <v>1775560500</v>
      </c>
      <c r="B557" t="str">
        <f>_xlfn.XLOOKUP($A557,ALGLIB_SSA_XAUUSD!$A$2:$A$1001,ALGLIB_SSA_XAUUSD!$B$2:$B$1001,"",0)</f>
        <v/>
      </c>
      <c r="C557" t="str">
        <f>_xlfn.XLOOKUP($A557,ALGLIB_SSA_XAUUSD!$A$2:$A$1001,ALGLIB_SSA_XAUUSD!$C$2:$C$1001,"",0)</f>
        <v/>
      </c>
      <c r="D557" s="1">
        <f>D554+(D566-D554)*3/12</f>
        <v>4657.7275</v>
      </c>
      <c r="E557" s="1">
        <f>E554+(E566-E554)*3/12</f>
        <v>4654.3795925000004</v>
      </c>
      <c r="F557" s="1">
        <f>F554+(F566-F554)*3/12</f>
        <v>4657.9342999999999</v>
      </c>
      <c r="G557" s="1">
        <f>G554+(G566-G554)*3/12</f>
        <v>4672.8353850000003</v>
      </c>
      <c r="H557" s="1">
        <f>H554+(H566-H554)*3/12</f>
        <v>4640.5109899999998</v>
      </c>
      <c r="I557" t="str">
        <f>_xlfn.XLOOKUP($A557,ALGLIB_SSA_XAUUSD!$J$2:$J$1001,ALGLIB_SSA_XAUUSD!$K$2:$K$1001,"",0)</f>
        <v>XAUUSD</v>
      </c>
      <c r="J557" t="str">
        <f>_xlfn.XLOOKUP($A557,ALGLIB_SSA_XAUUSD!$J$2:$J$1001,ALGLIB_SSA_XAUUSD!$L$2:$L$1001,"",0)</f>
        <v>M5</v>
      </c>
      <c r="K557">
        <f>_xlfn.XLOOKUP($A557,ALGLIB_SSA_XAUUSD!$J$2:$J$1001,ALGLIB_SSA_XAUUSD!$M$2:$M$1001,"",0)</f>
        <v>4639.88</v>
      </c>
      <c r="L557">
        <f>_xlfn.XLOOKUP($A557,ALGLIB_SSA_XAUUSD!$J$2:$J$1001,ALGLIB_SSA_XAUUSD!$N$2:$N$1001,"",0)</f>
        <v>4644.9469900000004</v>
      </c>
      <c r="M557">
        <f>_xlfn.XLOOKUP($A557,ALGLIB_SSA_XAUUSD!$J$2:$J$1001,ALGLIB_SSA_XAUUSD!$O$2:$O$1001,"",0)</f>
        <v>4645.5614500000001</v>
      </c>
      <c r="N557">
        <f>_xlfn.XLOOKUP($A557,ALGLIB_SSA_XAUUSD!$J$2:$J$1001,ALGLIB_SSA_XAUUSD!$P$2:$P$1001,"",0)</f>
        <v>4649.8049799999999</v>
      </c>
      <c r="O557">
        <f>_xlfn.XLOOKUP($A557,ALGLIB_SSA_XAUUSD!$J$2:$J$1001,ALGLIB_SSA_XAUUSD!$Q$2:$Q$1001,"",0)</f>
        <v>4638.5486199999996</v>
      </c>
      <c r="R557">
        <f t="shared" si="211"/>
        <v>1775560500</v>
      </c>
      <c r="S557" t="str">
        <f t="shared" si="212"/>
        <v>XAUUSD</v>
      </c>
      <c r="T557" t="str">
        <f t="shared" si="212"/>
        <v>M5</v>
      </c>
      <c r="U557">
        <f t="shared" si="212"/>
        <v>4639.88</v>
      </c>
      <c r="V557">
        <f t="shared" si="213"/>
        <v>4654.3795925000004</v>
      </c>
      <c r="W557">
        <f t="shared" si="213"/>
        <v>4657.9342999999999</v>
      </c>
      <c r="X557">
        <f t="shared" si="214"/>
        <v>4644.9469900000004</v>
      </c>
      <c r="Y557">
        <f t="shared" si="214"/>
        <v>4645.5614500000001</v>
      </c>
      <c r="Z557">
        <f t="shared" si="215"/>
        <v>4672.8353850000003</v>
      </c>
      <c r="AA557">
        <f t="shared" si="216"/>
        <v>4649.8049799999999</v>
      </c>
      <c r="AB557">
        <f t="shared" si="217"/>
        <v>4640.5109899999998</v>
      </c>
      <c r="AC557">
        <f t="shared" si="218"/>
        <v>4638.5486199999996</v>
      </c>
      <c r="AF557">
        <f t="shared" si="223"/>
        <v>1775560500</v>
      </c>
      <c r="AG557" t="str">
        <f t="shared" si="224"/>
        <v>XAUUSD</v>
      </c>
      <c r="AH557" t="str">
        <f t="shared" si="225"/>
        <v>M5</v>
      </c>
      <c r="AI557" s="19">
        <f t="shared" si="219"/>
        <v>4639.88</v>
      </c>
      <c r="AJ557" s="19">
        <f t="shared" si="220"/>
        <v>4654.3795925000004</v>
      </c>
      <c r="AK557" s="19">
        <f t="shared" si="221"/>
        <v>4657.9342999999999</v>
      </c>
      <c r="AL557" s="19">
        <f t="shared" si="226"/>
        <v>-3.5547074999994948</v>
      </c>
      <c r="AM557" s="28" t="str">
        <f t="shared" si="222"/>
        <v>Bearish</v>
      </c>
      <c r="AN557" s="28" t="str">
        <f t="shared" si="227"/>
        <v>Bearish</v>
      </c>
      <c r="AO557">
        <f>IF(Z557&lt;&gt;"",Z557,"")</f>
        <v>4672.8353850000003</v>
      </c>
      <c r="AP557">
        <f>IF(AB557&lt;&gt;"",AB557,"")</f>
        <v>4640.5109899999998</v>
      </c>
      <c r="AQ557">
        <f t="shared" si="231"/>
        <v>4</v>
      </c>
      <c r="AR557" s="16">
        <f>IF(SLOPE($AO$542:$AO$553,$AQ$542:$AQ$553)&gt;0,MIN(3,ABS(SLOPE($AO$542:$AO$553,$AQ$542:$AQ$553))),IF(SLOPE($AO$542:$AO$553,$AQ$542:$AQ$553)&lt;-0.5,-0.5,0))</f>
        <v>0</v>
      </c>
      <c r="AS557" s="16">
        <f>IF(SLOPE($AP$542:$AP$553,$AQ$542:$AQ$553)&lt;0,MAX(-3,-ABS(SLOPE($AP$542:$AP$553,$AQ$542:$AQ$553))),IF(SLOPE($AP$542:$AP$553,$AQ$542:$AQ$553)&gt;0.5,0.5,0))</f>
        <v>-0.34091500000000335</v>
      </c>
      <c r="AT557" s="22">
        <f>($AO$554+(AR557*(AQ557-1)))</f>
        <v>4674.3870100000004</v>
      </c>
      <c r="AU557" s="22">
        <f>($AP$554+(AS557*(AQ557-1)))</f>
        <v>4640.8067249999995</v>
      </c>
      <c r="AV557" s="18">
        <f>IF(AR557&gt;0,AT557+AR557,AT557)</f>
        <v>4674.3870100000004</v>
      </c>
      <c r="AW557" s="18">
        <f>IF(AS557&lt;0,AU557+AS557,AU557)</f>
        <v>4640.4658099999997</v>
      </c>
      <c r="AY557">
        <f t="shared" si="232"/>
        <v>1.5516250000000582</v>
      </c>
      <c r="AZ557">
        <f t="shared" si="233"/>
        <v>-4.5180000000073051E-2</v>
      </c>
      <c r="BB557" s="19">
        <f t="shared" si="228"/>
        <v>1775560500</v>
      </c>
      <c r="BC557" s="19" t="str">
        <f t="shared" si="229"/>
        <v>XAUUSD</v>
      </c>
      <c r="BD557" s="19" t="str">
        <f t="shared" si="230"/>
        <v>M5</v>
      </c>
      <c r="BE557">
        <f>V557</f>
        <v>4654.3795925000004</v>
      </c>
      <c r="BF557">
        <f>W557</f>
        <v>4657.9342999999999</v>
      </c>
      <c r="BG557">
        <f>X557</f>
        <v>4644.9469900000004</v>
      </c>
      <c r="BH557">
        <f>Y557</f>
        <v>4645.5614500000001</v>
      </c>
      <c r="BI557">
        <f t="shared" si="234"/>
        <v>4674.3870100000004</v>
      </c>
      <c r="BJ557">
        <f t="shared" si="235"/>
        <v>4640.4658099999997</v>
      </c>
    </row>
    <row r="558" spans="1:62" x14ac:dyDescent="0.55000000000000004">
      <c r="A558">
        <f>ALGLIB_SSA_XAUUSD!J558</f>
        <v>1775560800</v>
      </c>
      <c r="B558" t="str">
        <f>_xlfn.XLOOKUP($A558,ALGLIB_SSA_XAUUSD!$A$2:$A$1001,ALGLIB_SSA_XAUUSD!$B$2:$B$1001,"",0)</f>
        <v/>
      </c>
      <c r="C558" t="str">
        <f>_xlfn.XLOOKUP($A558,ALGLIB_SSA_XAUUSD!$A$2:$A$1001,ALGLIB_SSA_XAUUSD!$C$2:$C$1001,"",0)</f>
        <v/>
      </c>
      <c r="D558" s="1">
        <f>D554+(D566-D554)*4/12</f>
        <v>4657.0333333333338</v>
      </c>
      <c r="E558" s="1">
        <f>E554+(E566-E554)*4/12</f>
        <v>4653.8370966666671</v>
      </c>
      <c r="F558" s="1">
        <f>F554+(F566-F554)*4/12</f>
        <v>4657.5325300000004</v>
      </c>
      <c r="G558" s="1">
        <f>G554+(G566-G554)*4/12</f>
        <v>4672.3181766666667</v>
      </c>
      <c r="H558" s="1">
        <f>H554+(H566-H554)*4/12</f>
        <v>4640.0714966666665</v>
      </c>
      <c r="I558" t="str">
        <f>_xlfn.XLOOKUP($A558,ALGLIB_SSA_XAUUSD!$J$2:$J$1001,ALGLIB_SSA_XAUUSD!$K$2:$K$1001,"",0)</f>
        <v>XAUUSD</v>
      </c>
      <c r="J558" t="str">
        <f>_xlfn.XLOOKUP($A558,ALGLIB_SSA_XAUUSD!$J$2:$J$1001,ALGLIB_SSA_XAUUSD!$L$2:$L$1001,"",0)</f>
        <v>M5</v>
      </c>
      <c r="K558">
        <f>_xlfn.XLOOKUP($A558,ALGLIB_SSA_XAUUSD!$J$2:$J$1001,ALGLIB_SSA_XAUUSD!$M$2:$M$1001,"",0)</f>
        <v>4645.3</v>
      </c>
      <c r="L558">
        <f>_xlfn.XLOOKUP($A558,ALGLIB_SSA_XAUUSD!$J$2:$J$1001,ALGLIB_SSA_XAUUSD!$N$2:$N$1001,"",0)</f>
        <v>4646.4829099999997</v>
      </c>
      <c r="M558">
        <f>_xlfn.XLOOKUP($A558,ALGLIB_SSA_XAUUSD!$J$2:$J$1001,ALGLIB_SSA_XAUUSD!$O$2:$O$1001,"",0)</f>
        <v>4646.0221799999999</v>
      </c>
      <c r="N558">
        <f>_xlfn.XLOOKUP($A558,ALGLIB_SSA_XAUUSD!$J$2:$J$1001,ALGLIB_SSA_XAUUSD!$P$2:$P$1001,"",0)</f>
        <v>4650.7445200000002</v>
      </c>
      <c r="O558">
        <f>_xlfn.XLOOKUP($A558,ALGLIB_SSA_XAUUSD!$J$2:$J$1001,ALGLIB_SSA_XAUUSD!$Q$2:$Q$1001,"",0)</f>
        <v>4640.1692700000003</v>
      </c>
      <c r="R558">
        <f t="shared" si="211"/>
        <v>1775560800</v>
      </c>
      <c r="S558" t="str">
        <f t="shared" si="212"/>
        <v>XAUUSD</v>
      </c>
      <c r="T558" t="str">
        <f t="shared" si="212"/>
        <v>M5</v>
      </c>
      <c r="U558">
        <f t="shared" si="212"/>
        <v>4645.3</v>
      </c>
      <c r="V558">
        <f t="shared" si="213"/>
        <v>4653.8370966666671</v>
      </c>
      <c r="W558">
        <f t="shared" si="213"/>
        <v>4657.5325300000004</v>
      </c>
      <c r="X558">
        <f t="shared" si="214"/>
        <v>4646.4829099999997</v>
      </c>
      <c r="Y558">
        <f t="shared" si="214"/>
        <v>4646.0221799999999</v>
      </c>
      <c r="Z558">
        <f t="shared" si="215"/>
        <v>4672.3181766666667</v>
      </c>
      <c r="AA558">
        <f t="shared" si="216"/>
        <v>4650.7445200000002</v>
      </c>
      <c r="AB558">
        <f t="shared" si="217"/>
        <v>4640.0714966666665</v>
      </c>
      <c r="AC558">
        <f t="shared" si="218"/>
        <v>4640.1692700000003</v>
      </c>
      <c r="AF558">
        <f t="shared" si="223"/>
        <v>1775560800</v>
      </c>
      <c r="AG558" t="str">
        <f t="shared" si="224"/>
        <v>XAUUSD</v>
      </c>
      <c r="AH558" t="str">
        <f t="shared" si="225"/>
        <v>M5</v>
      </c>
      <c r="AI558" s="19">
        <f t="shared" si="219"/>
        <v>4645.3</v>
      </c>
      <c r="AJ558" s="19">
        <f t="shared" si="220"/>
        <v>4653.8370966666671</v>
      </c>
      <c r="AK558" s="19">
        <f t="shared" si="221"/>
        <v>4657.5325300000004</v>
      </c>
      <c r="AL558" s="19">
        <f t="shared" si="226"/>
        <v>-3.6954333333333125</v>
      </c>
      <c r="AM558" s="28" t="str">
        <f t="shared" si="222"/>
        <v>Bearish</v>
      </c>
      <c r="AN558" s="28" t="str">
        <f t="shared" si="227"/>
        <v>Bearish</v>
      </c>
      <c r="AO558">
        <f>IF(Z558&lt;&gt;"",Z558,"")</f>
        <v>4672.3181766666667</v>
      </c>
      <c r="AP558">
        <f>IF(AB558&lt;&gt;"",AB558,"")</f>
        <v>4640.0714966666665</v>
      </c>
      <c r="AQ558">
        <f t="shared" si="231"/>
        <v>5</v>
      </c>
      <c r="AR558" s="16">
        <f>IF(SLOPE($AO$542:$AO$553,$AQ$542:$AQ$553)&gt;0,MIN(3,ABS(SLOPE($AO$542:$AO$553,$AQ$542:$AQ$553))),IF(SLOPE($AO$542:$AO$553,$AQ$542:$AQ$553)&lt;-0.5,-0.5,0))</f>
        <v>0</v>
      </c>
      <c r="AS558" s="16">
        <f>IF(SLOPE($AP$542:$AP$553,$AQ$542:$AQ$553)&lt;0,MAX(-3,-ABS(SLOPE($AP$542:$AP$553,$AQ$542:$AQ$553))),IF(SLOPE($AP$542:$AP$553,$AQ$542:$AQ$553)&gt;0.5,0.5,0))</f>
        <v>-0.34091500000000335</v>
      </c>
      <c r="AT558" s="22">
        <f>($AO$554+(AR558*(AQ558-1)))</f>
        <v>4674.3870100000004</v>
      </c>
      <c r="AU558" s="22">
        <f>($AP$554+(AS558*(AQ558-1)))</f>
        <v>4640.4658099999997</v>
      </c>
      <c r="AV558" s="18">
        <f>IF(AR558&gt;0,AT558+AR558,AT558)</f>
        <v>4674.3870100000004</v>
      </c>
      <c r="AW558" s="18">
        <f>IF(AS558&lt;0,AU558+AS558,AU558)</f>
        <v>4640.1248949999999</v>
      </c>
      <c r="AY558">
        <f t="shared" si="232"/>
        <v>2.0688333333337141</v>
      </c>
      <c r="AZ558">
        <f t="shared" si="233"/>
        <v>5.3398333333461778E-2</v>
      </c>
      <c r="BB558" s="19">
        <f t="shared" si="228"/>
        <v>1775560800</v>
      </c>
      <c r="BC558" s="19" t="str">
        <f t="shared" si="229"/>
        <v>XAUUSD</v>
      </c>
      <c r="BD558" s="19" t="str">
        <f t="shared" si="230"/>
        <v>M5</v>
      </c>
      <c r="BE558">
        <f>V558</f>
        <v>4653.8370966666671</v>
      </c>
      <c r="BF558">
        <f>W558</f>
        <v>4657.5325300000004</v>
      </c>
      <c r="BG558">
        <f>X558</f>
        <v>4646.4829099999997</v>
      </c>
      <c r="BH558">
        <f>Y558</f>
        <v>4646.0221799999999</v>
      </c>
      <c r="BI558">
        <f t="shared" si="234"/>
        <v>4674.3870100000004</v>
      </c>
      <c r="BJ558">
        <f t="shared" si="235"/>
        <v>4640.1248949999999</v>
      </c>
    </row>
    <row r="559" spans="1:62" x14ac:dyDescent="0.55000000000000004">
      <c r="A559">
        <f>ALGLIB_SSA_XAUUSD!J559</f>
        <v>1775561100</v>
      </c>
      <c r="B559" t="str">
        <f>_xlfn.XLOOKUP($A559,ALGLIB_SSA_XAUUSD!$A$2:$A$1001,ALGLIB_SSA_XAUUSD!$B$2:$B$1001,"",0)</f>
        <v/>
      </c>
      <c r="C559" t="str">
        <f>_xlfn.XLOOKUP($A559,ALGLIB_SSA_XAUUSD!$A$2:$A$1001,ALGLIB_SSA_XAUUSD!$C$2:$C$1001,"",0)</f>
        <v/>
      </c>
      <c r="D559" s="1">
        <f>D554+(D566-D554)*5/12</f>
        <v>4656.3391666666666</v>
      </c>
      <c r="E559" s="1">
        <f>E554+(E566-E554)*5/12</f>
        <v>4653.2946008333338</v>
      </c>
      <c r="F559" s="1">
        <f>F554+(F566-F554)*5/12</f>
        <v>4657.13076</v>
      </c>
      <c r="G559" s="1">
        <f>G554+(G566-G554)*5/12</f>
        <v>4671.8009683333339</v>
      </c>
      <c r="H559" s="1">
        <f>H554+(H566-H554)*5/12</f>
        <v>4639.6320033333332</v>
      </c>
      <c r="I559" t="str">
        <f>_xlfn.XLOOKUP($A559,ALGLIB_SSA_XAUUSD!$J$2:$J$1001,ALGLIB_SSA_XAUUSD!$K$2:$K$1001,"",0)</f>
        <v>XAUUSD</v>
      </c>
      <c r="J559" t="str">
        <f>_xlfn.XLOOKUP($A559,ALGLIB_SSA_XAUUSD!$J$2:$J$1001,ALGLIB_SSA_XAUUSD!$L$2:$L$1001,"",0)</f>
        <v>M5</v>
      </c>
      <c r="K559">
        <f>_xlfn.XLOOKUP($A559,ALGLIB_SSA_XAUUSD!$J$2:$J$1001,ALGLIB_SSA_XAUUSD!$M$2:$M$1001,"",0)</f>
        <v>4648.16</v>
      </c>
      <c r="L559">
        <f>_xlfn.XLOOKUP($A559,ALGLIB_SSA_XAUUSD!$J$2:$J$1001,ALGLIB_SSA_XAUUSD!$N$2:$N$1001,"",0)</f>
        <v>4648.7297399999998</v>
      </c>
      <c r="M559">
        <f>_xlfn.XLOOKUP($A559,ALGLIB_SSA_XAUUSD!$J$2:$J$1001,ALGLIB_SSA_XAUUSD!$O$2:$O$1001,"",0)</f>
        <v>4647.3759600000003</v>
      </c>
      <c r="N559">
        <f>_xlfn.XLOOKUP($A559,ALGLIB_SSA_XAUUSD!$J$2:$J$1001,ALGLIB_SSA_XAUUSD!$P$2:$P$1001,"",0)</f>
        <v>4652.44337</v>
      </c>
      <c r="O559">
        <f>_xlfn.XLOOKUP($A559,ALGLIB_SSA_XAUUSD!$J$2:$J$1001,ALGLIB_SSA_XAUUSD!$Q$2:$Q$1001,"",0)</f>
        <v>4642.7890500000003</v>
      </c>
      <c r="R559">
        <f t="shared" si="211"/>
        <v>1775561100</v>
      </c>
      <c r="S559" t="str">
        <f t="shared" si="212"/>
        <v>XAUUSD</v>
      </c>
      <c r="T559" t="str">
        <f t="shared" si="212"/>
        <v>M5</v>
      </c>
      <c r="U559">
        <f t="shared" si="212"/>
        <v>4648.16</v>
      </c>
      <c r="V559">
        <f t="shared" si="213"/>
        <v>4653.2946008333338</v>
      </c>
      <c r="W559">
        <f t="shared" si="213"/>
        <v>4657.13076</v>
      </c>
      <c r="X559">
        <f t="shared" si="214"/>
        <v>4648.7297399999998</v>
      </c>
      <c r="Y559">
        <f t="shared" si="214"/>
        <v>4647.3759600000003</v>
      </c>
      <c r="Z559">
        <f t="shared" si="215"/>
        <v>4671.8009683333339</v>
      </c>
      <c r="AA559">
        <f t="shared" si="216"/>
        <v>4652.44337</v>
      </c>
      <c r="AB559">
        <f t="shared" si="217"/>
        <v>4639.6320033333332</v>
      </c>
      <c r="AC559">
        <f t="shared" si="218"/>
        <v>4642.7890500000003</v>
      </c>
      <c r="AF559">
        <f t="shared" si="223"/>
        <v>1775561100</v>
      </c>
      <c r="AG559" t="str">
        <f t="shared" si="224"/>
        <v>XAUUSD</v>
      </c>
      <c r="AH559" t="str">
        <f t="shared" si="225"/>
        <v>M5</v>
      </c>
      <c r="AI559" s="19">
        <f t="shared" si="219"/>
        <v>4648.16</v>
      </c>
      <c r="AJ559" s="19">
        <f t="shared" si="220"/>
        <v>4653.2946008333338</v>
      </c>
      <c r="AK559" s="19">
        <f t="shared" si="221"/>
        <v>4657.13076</v>
      </c>
      <c r="AL559" s="19">
        <f t="shared" si="226"/>
        <v>-3.8361591666662207</v>
      </c>
      <c r="AM559" s="28" t="str">
        <f t="shared" si="222"/>
        <v>Bearish</v>
      </c>
      <c r="AN559" s="28" t="str">
        <f t="shared" si="227"/>
        <v>Bearish</v>
      </c>
      <c r="AO559">
        <f>IF(Z559&lt;&gt;"",Z559,"")</f>
        <v>4671.8009683333339</v>
      </c>
      <c r="AP559">
        <f>IF(AB559&lt;&gt;"",AB559,"")</f>
        <v>4639.6320033333332</v>
      </c>
      <c r="AQ559">
        <f t="shared" si="231"/>
        <v>6</v>
      </c>
      <c r="AR559" s="16">
        <f>IF(SLOPE($AO$542:$AO$553,$AQ$542:$AQ$553)&gt;0,MIN(3,ABS(SLOPE($AO$542:$AO$553,$AQ$542:$AQ$553))),IF(SLOPE($AO$542:$AO$553,$AQ$542:$AQ$553)&lt;-0.5,-0.5,0))</f>
        <v>0</v>
      </c>
      <c r="AS559" s="16">
        <f>IF(SLOPE($AP$542:$AP$553,$AQ$542:$AQ$553)&lt;0,MAX(-3,-ABS(SLOPE($AP$542:$AP$553,$AQ$542:$AQ$553))),IF(SLOPE($AP$542:$AP$553,$AQ$542:$AQ$553)&gt;0.5,0.5,0))</f>
        <v>-0.34091500000000335</v>
      </c>
      <c r="AT559" s="22">
        <f>($AO$554+(AR559*(AQ559-1)))</f>
        <v>4674.3870100000004</v>
      </c>
      <c r="AU559" s="22">
        <f>($AP$554+(AS559*(AQ559-1)))</f>
        <v>4640.1248949999999</v>
      </c>
      <c r="AV559" s="18">
        <f>IF(AR559&gt;0,AT559+AR559,AT559)</f>
        <v>4674.3870100000004</v>
      </c>
      <c r="AW559" s="18">
        <f>IF(AS559&lt;0,AU559+AS559,AU559)</f>
        <v>4639.7839800000002</v>
      </c>
      <c r="AY559">
        <f t="shared" si="232"/>
        <v>2.5860416666664605</v>
      </c>
      <c r="AZ559">
        <f t="shared" si="233"/>
        <v>0.15197666666699661</v>
      </c>
      <c r="BB559" s="19">
        <f t="shared" si="228"/>
        <v>1775561100</v>
      </c>
      <c r="BC559" s="19" t="str">
        <f t="shared" si="229"/>
        <v>XAUUSD</v>
      </c>
      <c r="BD559" s="19" t="str">
        <f t="shared" si="230"/>
        <v>M5</v>
      </c>
      <c r="BE559">
        <f>V559</f>
        <v>4653.2946008333338</v>
      </c>
      <c r="BF559">
        <f>W559</f>
        <v>4657.13076</v>
      </c>
      <c r="BG559">
        <f>X559</f>
        <v>4648.7297399999998</v>
      </c>
      <c r="BH559">
        <f>Y559</f>
        <v>4647.3759600000003</v>
      </c>
      <c r="BI559">
        <f t="shared" si="234"/>
        <v>4674.3870100000004</v>
      </c>
      <c r="BJ559">
        <f t="shared" si="235"/>
        <v>4639.7839800000002</v>
      </c>
    </row>
    <row r="560" spans="1:62" x14ac:dyDescent="0.55000000000000004">
      <c r="A560">
        <f>ALGLIB_SSA_XAUUSD!J560</f>
        <v>1775561400</v>
      </c>
      <c r="B560" t="str">
        <f>_xlfn.XLOOKUP($A560,ALGLIB_SSA_XAUUSD!$A$2:$A$1001,ALGLIB_SSA_XAUUSD!$B$2:$B$1001,"",0)</f>
        <v/>
      </c>
      <c r="C560" t="str">
        <f>_xlfn.XLOOKUP($A560,ALGLIB_SSA_XAUUSD!$A$2:$A$1001,ALGLIB_SSA_XAUUSD!$C$2:$C$1001,"",0)</f>
        <v/>
      </c>
      <c r="D560" s="1">
        <f>D554+(D566-D554)*6/12</f>
        <v>4655.6450000000004</v>
      </c>
      <c r="E560" s="1">
        <f>E554+(E566-E554)*6/12</f>
        <v>4652.7521049999996</v>
      </c>
      <c r="F560" s="1">
        <f>F554+(F566-F554)*6/12</f>
        <v>4656.7289899999996</v>
      </c>
      <c r="G560" s="1">
        <f>G554+(G566-G554)*6/12</f>
        <v>4671.2837600000003</v>
      </c>
      <c r="H560" s="1">
        <f>H554+(H566-H554)*6/12</f>
        <v>4639.1925099999999</v>
      </c>
      <c r="I560" t="str">
        <f>_xlfn.XLOOKUP($A560,ALGLIB_SSA_XAUUSD!$J$2:$J$1001,ALGLIB_SSA_XAUUSD!$K$2:$K$1001,"",0)</f>
        <v>XAUUSD</v>
      </c>
      <c r="J560" t="str">
        <f>_xlfn.XLOOKUP($A560,ALGLIB_SSA_XAUUSD!$J$2:$J$1001,ALGLIB_SSA_XAUUSD!$L$2:$L$1001,"",0)</f>
        <v>M5</v>
      </c>
      <c r="K560">
        <f>_xlfn.XLOOKUP($A560,ALGLIB_SSA_XAUUSD!$J$2:$J$1001,ALGLIB_SSA_XAUUSD!$M$2:$M$1001,"",0)</f>
        <v>4649.76</v>
      </c>
      <c r="L560">
        <f>_xlfn.XLOOKUP($A560,ALGLIB_SSA_XAUUSD!$J$2:$J$1001,ALGLIB_SSA_XAUUSD!$N$2:$N$1001,"",0)</f>
        <v>4651.3382700000002</v>
      </c>
      <c r="M560">
        <f>_xlfn.XLOOKUP($A560,ALGLIB_SSA_XAUUSD!$J$2:$J$1001,ALGLIB_SSA_XAUUSD!$O$2:$O$1001,"",0)</f>
        <v>4649.3571199999997</v>
      </c>
      <c r="N560">
        <f>_xlfn.XLOOKUP($A560,ALGLIB_SSA_XAUUSD!$J$2:$J$1001,ALGLIB_SSA_XAUUSD!$P$2:$P$1001,"",0)</f>
        <v>4654.5179500000004</v>
      </c>
      <c r="O560">
        <f>_xlfn.XLOOKUP($A560,ALGLIB_SSA_XAUUSD!$J$2:$J$1001,ALGLIB_SSA_XAUUSD!$Q$2:$Q$1001,"",0)</f>
        <v>4645.8674499999997</v>
      </c>
      <c r="R560">
        <f t="shared" si="211"/>
        <v>1775561400</v>
      </c>
      <c r="S560" t="str">
        <f t="shared" si="212"/>
        <v>XAUUSD</v>
      </c>
      <c r="T560" t="str">
        <f t="shared" si="212"/>
        <v>M5</v>
      </c>
      <c r="U560">
        <f t="shared" si="212"/>
        <v>4649.76</v>
      </c>
      <c r="V560">
        <f t="shared" si="213"/>
        <v>4652.7521049999996</v>
      </c>
      <c r="W560">
        <f t="shared" si="213"/>
        <v>4656.7289899999996</v>
      </c>
      <c r="X560">
        <f t="shared" si="214"/>
        <v>4651.3382700000002</v>
      </c>
      <c r="Y560">
        <f t="shared" si="214"/>
        <v>4649.3571199999997</v>
      </c>
      <c r="Z560">
        <f t="shared" si="215"/>
        <v>4671.2837600000003</v>
      </c>
      <c r="AA560">
        <f t="shared" si="216"/>
        <v>4654.5179500000004</v>
      </c>
      <c r="AB560">
        <f t="shared" si="217"/>
        <v>4639.1925099999999</v>
      </c>
      <c r="AC560">
        <f t="shared" si="218"/>
        <v>4645.8674499999997</v>
      </c>
      <c r="AF560">
        <f t="shared" si="223"/>
        <v>1775561400</v>
      </c>
      <c r="AG560" t="str">
        <f t="shared" si="224"/>
        <v>XAUUSD</v>
      </c>
      <c r="AH560" t="str">
        <f t="shared" si="225"/>
        <v>M5</v>
      </c>
      <c r="AI560" s="19">
        <f t="shared" si="219"/>
        <v>4649.76</v>
      </c>
      <c r="AJ560" s="19">
        <f t="shared" si="220"/>
        <v>4652.7521049999996</v>
      </c>
      <c r="AK560" s="19">
        <f t="shared" si="221"/>
        <v>4656.7289899999996</v>
      </c>
      <c r="AL560" s="19">
        <f t="shared" si="226"/>
        <v>-3.9768850000000384</v>
      </c>
      <c r="AM560" s="28" t="str">
        <f t="shared" si="222"/>
        <v>Bearish</v>
      </c>
      <c r="AN560" s="28" t="str">
        <f t="shared" si="227"/>
        <v>Bearish</v>
      </c>
      <c r="AO560">
        <f>IF(Z560&lt;&gt;"",Z560,"")</f>
        <v>4671.2837600000003</v>
      </c>
      <c r="AP560">
        <f>IF(AB560&lt;&gt;"",AB560,"")</f>
        <v>4639.1925099999999</v>
      </c>
      <c r="AQ560">
        <f t="shared" si="231"/>
        <v>7</v>
      </c>
      <c r="AR560" s="16">
        <f>IF(SLOPE($AO$542:$AO$553,$AQ$542:$AQ$553)&gt;0,MIN(3,ABS(SLOPE($AO$542:$AO$553,$AQ$542:$AQ$553))),IF(SLOPE($AO$542:$AO$553,$AQ$542:$AQ$553)&lt;-0.5,-0.5,0))</f>
        <v>0</v>
      </c>
      <c r="AS560" s="16">
        <f>IF(SLOPE($AP$542:$AP$553,$AQ$542:$AQ$553)&lt;0,MAX(-3,-ABS(SLOPE($AP$542:$AP$553,$AQ$542:$AQ$553))),IF(SLOPE($AP$542:$AP$553,$AQ$542:$AQ$553)&gt;0.5,0.5,0))</f>
        <v>-0.34091500000000335</v>
      </c>
      <c r="AT560" s="22">
        <f>($AO$554+(AR560*(AQ560-1)))</f>
        <v>4674.3870100000004</v>
      </c>
      <c r="AU560" s="22">
        <f>($AP$554+(AS560*(AQ560-1)))</f>
        <v>4639.7839799999992</v>
      </c>
      <c r="AV560" s="18">
        <f>IF(AR560&gt;0,AT560+AR560,AT560)</f>
        <v>4674.3870100000004</v>
      </c>
      <c r="AW560" s="18">
        <f>IF(AS560&lt;0,AU560+AS560,AU560)</f>
        <v>4639.4430649999995</v>
      </c>
      <c r="AY560">
        <f t="shared" si="232"/>
        <v>3.1032500000001164</v>
      </c>
      <c r="AZ560">
        <f t="shared" si="233"/>
        <v>0.25055499999962194</v>
      </c>
      <c r="BB560" s="19">
        <f t="shared" si="228"/>
        <v>1775561400</v>
      </c>
      <c r="BC560" s="19" t="str">
        <f t="shared" si="229"/>
        <v>XAUUSD</v>
      </c>
      <c r="BD560" s="19" t="str">
        <f t="shared" si="230"/>
        <v>M5</v>
      </c>
      <c r="BE560">
        <f>V560</f>
        <v>4652.7521049999996</v>
      </c>
      <c r="BF560">
        <f>W560</f>
        <v>4656.7289899999996</v>
      </c>
      <c r="BG560">
        <f>X560</f>
        <v>4651.3382700000002</v>
      </c>
      <c r="BH560">
        <f>Y560</f>
        <v>4649.3571199999997</v>
      </c>
      <c r="BI560">
        <f t="shared" si="234"/>
        <v>4674.3870100000004</v>
      </c>
      <c r="BJ560">
        <f t="shared" si="235"/>
        <v>4639.4430649999995</v>
      </c>
    </row>
    <row r="561" spans="1:62" x14ac:dyDescent="0.55000000000000004">
      <c r="A561">
        <f>ALGLIB_SSA_XAUUSD!J561</f>
        <v>1775561700</v>
      </c>
      <c r="B561" t="str">
        <f>_xlfn.XLOOKUP($A561,ALGLIB_SSA_XAUUSD!$A$2:$A$1001,ALGLIB_SSA_XAUUSD!$B$2:$B$1001,"",0)</f>
        <v/>
      </c>
      <c r="C561" t="str">
        <f>_xlfn.XLOOKUP($A561,ALGLIB_SSA_XAUUSD!$A$2:$A$1001,ALGLIB_SSA_XAUUSD!$C$2:$C$1001,"",0)</f>
        <v/>
      </c>
      <c r="D561" s="1">
        <f>D554+(D566-D554)*7/12</f>
        <v>4654.9508333333333</v>
      </c>
      <c r="E561" s="1">
        <f>E554+(E566-E554)*7/12</f>
        <v>4652.2096091666663</v>
      </c>
      <c r="F561" s="1">
        <f>F554+(F566-F554)*7/12</f>
        <v>4656.3272200000001</v>
      </c>
      <c r="G561" s="1">
        <f>G554+(G566-G554)*7/12</f>
        <v>4670.7665516666666</v>
      </c>
      <c r="H561" s="1">
        <f>H554+(H566-H554)*7/12</f>
        <v>4638.7530166666666</v>
      </c>
      <c r="I561" t="str">
        <f>_xlfn.XLOOKUP($A561,ALGLIB_SSA_XAUUSD!$J$2:$J$1001,ALGLIB_SSA_XAUUSD!$K$2:$K$1001,"",0)</f>
        <v>XAUUSD</v>
      </c>
      <c r="J561" t="str">
        <f>_xlfn.XLOOKUP($A561,ALGLIB_SSA_XAUUSD!$J$2:$J$1001,ALGLIB_SSA_XAUUSD!$L$2:$L$1001,"",0)</f>
        <v>M5</v>
      </c>
      <c r="K561">
        <f>_xlfn.XLOOKUP($A561,ALGLIB_SSA_XAUUSD!$J$2:$J$1001,ALGLIB_SSA_XAUUSD!$M$2:$M$1001,"",0)</f>
        <v>4654.79</v>
      </c>
      <c r="L561">
        <f>_xlfn.XLOOKUP($A561,ALGLIB_SSA_XAUUSD!$J$2:$J$1001,ALGLIB_SSA_XAUUSD!$N$2:$N$1001,"",0)</f>
        <v>4653.9975199999999</v>
      </c>
      <c r="M561">
        <f>_xlfn.XLOOKUP($A561,ALGLIB_SSA_XAUUSD!$J$2:$J$1001,ALGLIB_SSA_XAUUSD!$O$2:$O$1001,"",0)</f>
        <v>4651.6773199999998</v>
      </c>
      <c r="N561">
        <f>_xlfn.XLOOKUP($A561,ALGLIB_SSA_XAUUSD!$J$2:$J$1001,ALGLIB_SSA_XAUUSD!$P$2:$P$1001,"",0)</f>
        <v>4656.7390100000002</v>
      </c>
      <c r="O561">
        <f>_xlfn.XLOOKUP($A561,ALGLIB_SSA_XAUUSD!$J$2:$J$1001,ALGLIB_SSA_XAUUSD!$Q$2:$Q$1001,"",0)</f>
        <v>4648.9659899999997</v>
      </c>
      <c r="R561">
        <f t="shared" si="211"/>
        <v>1775561700</v>
      </c>
      <c r="S561" t="str">
        <f t="shared" si="212"/>
        <v>XAUUSD</v>
      </c>
      <c r="T561" t="str">
        <f t="shared" si="212"/>
        <v>M5</v>
      </c>
      <c r="U561">
        <f t="shared" si="212"/>
        <v>4654.79</v>
      </c>
      <c r="V561">
        <f t="shared" si="213"/>
        <v>4652.2096091666663</v>
      </c>
      <c r="W561">
        <f t="shared" si="213"/>
        <v>4656.3272200000001</v>
      </c>
      <c r="X561">
        <f t="shared" si="214"/>
        <v>4653.9975199999999</v>
      </c>
      <c r="Y561">
        <f t="shared" si="214"/>
        <v>4651.6773199999998</v>
      </c>
      <c r="Z561">
        <f t="shared" si="215"/>
        <v>4670.7665516666666</v>
      </c>
      <c r="AA561">
        <f t="shared" si="216"/>
        <v>4656.7390100000002</v>
      </c>
      <c r="AB561">
        <f t="shared" si="217"/>
        <v>4638.7530166666666</v>
      </c>
      <c r="AC561">
        <f t="shared" si="218"/>
        <v>4648.9659899999997</v>
      </c>
      <c r="AF561">
        <f t="shared" si="223"/>
        <v>1775561700</v>
      </c>
      <c r="AG561" t="str">
        <f t="shared" si="224"/>
        <v>XAUUSD</v>
      </c>
      <c r="AH561" t="str">
        <f t="shared" si="225"/>
        <v>M5</v>
      </c>
      <c r="AI561" s="19">
        <f t="shared" si="219"/>
        <v>4654.79</v>
      </c>
      <c r="AJ561" s="19">
        <f t="shared" si="220"/>
        <v>4652.2096091666663</v>
      </c>
      <c r="AK561" s="19">
        <f t="shared" si="221"/>
        <v>4656.3272200000001</v>
      </c>
      <c r="AL561" s="19">
        <f t="shared" si="226"/>
        <v>-4.1176108333338561</v>
      </c>
      <c r="AM561" s="28" t="str">
        <f t="shared" si="222"/>
        <v>Bearish</v>
      </c>
      <c r="AN561" s="28" t="str">
        <f t="shared" si="227"/>
        <v>Bearish</v>
      </c>
      <c r="AO561">
        <f>IF(Z561&lt;&gt;"",Z561,"")</f>
        <v>4670.7665516666666</v>
      </c>
      <c r="AP561">
        <f>IF(AB561&lt;&gt;"",AB561,"")</f>
        <v>4638.7530166666666</v>
      </c>
      <c r="AQ561">
        <f t="shared" si="231"/>
        <v>8</v>
      </c>
      <c r="AR561" s="16">
        <f>IF(SLOPE($AO$542:$AO$553,$AQ$542:$AQ$553)&gt;0,MIN(3,ABS(SLOPE($AO$542:$AO$553,$AQ$542:$AQ$553))),IF(SLOPE($AO$542:$AO$553,$AQ$542:$AQ$553)&lt;-0.5,-0.5,0))</f>
        <v>0</v>
      </c>
      <c r="AS561" s="16">
        <f>IF(SLOPE($AP$542:$AP$553,$AQ$542:$AQ$553)&lt;0,MAX(-3,-ABS(SLOPE($AP$542:$AP$553,$AQ$542:$AQ$553))),IF(SLOPE($AP$542:$AP$553,$AQ$542:$AQ$553)&gt;0.5,0.5,0))</f>
        <v>-0.34091500000000335</v>
      </c>
      <c r="AT561" s="22">
        <f>($AO$554+(AR561*(AQ561-1)))</f>
        <v>4674.3870100000004</v>
      </c>
      <c r="AU561" s="22">
        <f>($AP$554+(AS561*(AQ561-1)))</f>
        <v>4639.4430649999995</v>
      </c>
      <c r="AV561" s="18">
        <f>IF(AR561&gt;0,AT561+AR561,AT561)</f>
        <v>4674.3870100000004</v>
      </c>
      <c r="AW561" s="18">
        <f>IF(AS561&lt;0,AU561+AS561,AU561)</f>
        <v>4639.1021499999997</v>
      </c>
      <c r="AY561">
        <f t="shared" si="232"/>
        <v>3.6204583333337723</v>
      </c>
      <c r="AZ561">
        <f t="shared" si="233"/>
        <v>0.34913333333315677</v>
      </c>
      <c r="BB561" s="19">
        <f t="shared" si="228"/>
        <v>1775561700</v>
      </c>
      <c r="BC561" s="19" t="str">
        <f t="shared" si="229"/>
        <v>XAUUSD</v>
      </c>
      <c r="BD561" s="19" t="str">
        <f t="shared" si="230"/>
        <v>M5</v>
      </c>
      <c r="BE561">
        <f>V561</f>
        <v>4652.2096091666663</v>
      </c>
      <c r="BF561">
        <f>W561</f>
        <v>4656.3272200000001</v>
      </c>
      <c r="BG561">
        <f>X561</f>
        <v>4653.9975199999999</v>
      </c>
      <c r="BH561">
        <f>Y561</f>
        <v>4651.6773199999998</v>
      </c>
      <c r="BI561">
        <f t="shared" si="234"/>
        <v>4674.3870100000004</v>
      </c>
      <c r="BJ561">
        <f t="shared" si="235"/>
        <v>4639.1021499999997</v>
      </c>
    </row>
    <row r="562" spans="1:62" x14ac:dyDescent="0.55000000000000004">
      <c r="A562">
        <f>ALGLIB_SSA_XAUUSD!J562</f>
        <v>1775562000</v>
      </c>
      <c r="B562" t="str">
        <f>_xlfn.XLOOKUP($A562,ALGLIB_SSA_XAUUSD!$A$2:$A$1001,ALGLIB_SSA_XAUUSD!$B$2:$B$1001,"",0)</f>
        <v/>
      </c>
      <c r="C562" t="str">
        <f>_xlfn.XLOOKUP($A562,ALGLIB_SSA_XAUUSD!$A$2:$A$1001,ALGLIB_SSA_XAUUSD!$C$2:$C$1001,"",0)</f>
        <v/>
      </c>
      <c r="D562" s="1">
        <f>D554+(D566-D554)*8/12</f>
        <v>4654.2566666666662</v>
      </c>
      <c r="E562" s="1">
        <f>E554+(E566-E554)*8/12</f>
        <v>4651.667113333333</v>
      </c>
      <c r="F562" s="1">
        <f>F554+(F566-F554)*8/12</f>
        <v>4655.9254499999997</v>
      </c>
      <c r="G562" s="1">
        <f>G554+(G566-G554)*8/12</f>
        <v>4670.2493433333339</v>
      </c>
      <c r="H562" s="1">
        <f>H554+(H566-H554)*8/12</f>
        <v>4638.3135233333333</v>
      </c>
      <c r="I562" t="str">
        <f>_xlfn.XLOOKUP($A562,ALGLIB_SSA_XAUUSD!$J$2:$J$1001,ALGLIB_SSA_XAUUSD!$K$2:$K$1001,"",0)</f>
        <v>XAUUSD</v>
      </c>
      <c r="J562" t="str">
        <f>_xlfn.XLOOKUP($A562,ALGLIB_SSA_XAUUSD!$J$2:$J$1001,ALGLIB_SSA_XAUUSD!$L$2:$L$1001,"",0)</f>
        <v>M5</v>
      </c>
      <c r="K562">
        <f>_xlfn.XLOOKUP($A562,ALGLIB_SSA_XAUUSD!$J$2:$J$1001,ALGLIB_SSA_XAUUSD!$M$2:$M$1001,"",0)</f>
        <v>4663.1000000000004</v>
      </c>
      <c r="L562">
        <f>_xlfn.XLOOKUP($A562,ALGLIB_SSA_XAUUSD!$J$2:$J$1001,ALGLIB_SSA_XAUUSD!$N$2:$N$1001,"",0)</f>
        <v>4656.3387899999998</v>
      </c>
      <c r="M562">
        <f>_xlfn.XLOOKUP($A562,ALGLIB_SSA_XAUUSD!$J$2:$J$1001,ALGLIB_SSA_XAUUSD!$O$2:$O$1001,"",0)</f>
        <v>4654.0080500000004</v>
      </c>
      <c r="N562">
        <f>_xlfn.XLOOKUP($A562,ALGLIB_SSA_XAUUSD!$J$2:$J$1001,ALGLIB_SSA_XAUUSD!$P$2:$P$1001,"",0)</f>
        <v>4658.8073000000004</v>
      </c>
      <c r="O562">
        <f>_xlfn.XLOOKUP($A562,ALGLIB_SSA_XAUUSD!$J$2:$J$1001,ALGLIB_SSA_XAUUSD!$Q$2:$Q$1001,"",0)</f>
        <v>4651.7584299999999</v>
      </c>
      <c r="R562">
        <f t="shared" si="211"/>
        <v>1775562000</v>
      </c>
      <c r="S562" t="str">
        <f t="shared" si="212"/>
        <v>XAUUSD</v>
      </c>
      <c r="T562" t="str">
        <f t="shared" si="212"/>
        <v>M5</v>
      </c>
      <c r="U562">
        <f t="shared" si="212"/>
        <v>4663.1000000000004</v>
      </c>
      <c r="V562">
        <f t="shared" si="213"/>
        <v>4651.667113333333</v>
      </c>
      <c r="W562">
        <f t="shared" si="213"/>
        <v>4655.9254499999997</v>
      </c>
      <c r="X562">
        <f t="shared" si="214"/>
        <v>4656.3387899999998</v>
      </c>
      <c r="Y562">
        <f t="shared" si="214"/>
        <v>4654.0080500000004</v>
      </c>
      <c r="Z562">
        <f t="shared" si="215"/>
        <v>4670.2493433333339</v>
      </c>
      <c r="AA562">
        <f t="shared" si="216"/>
        <v>4658.8073000000004</v>
      </c>
      <c r="AB562">
        <f t="shared" si="217"/>
        <v>4638.3135233333333</v>
      </c>
      <c r="AC562">
        <f t="shared" si="218"/>
        <v>4651.7584299999999</v>
      </c>
      <c r="AF562">
        <f t="shared" si="223"/>
        <v>1775562000</v>
      </c>
      <c r="AG562" t="str">
        <f t="shared" si="224"/>
        <v>XAUUSD</v>
      </c>
      <c r="AH562" t="str">
        <f t="shared" si="225"/>
        <v>M5</v>
      </c>
      <c r="AI562" s="19">
        <f t="shared" si="219"/>
        <v>4663.1000000000004</v>
      </c>
      <c r="AJ562" s="19">
        <f t="shared" si="220"/>
        <v>4651.667113333333</v>
      </c>
      <c r="AK562" s="19">
        <f t="shared" si="221"/>
        <v>4655.9254499999997</v>
      </c>
      <c r="AL562" s="19">
        <f t="shared" si="226"/>
        <v>-4.2583366666667644</v>
      </c>
      <c r="AM562" s="28" t="str">
        <f t="shared" si="222"/>
        <v>Bearish</v>
      </c>
      <c r="AN562" s="28" t="str">
        <f t="shared" si="227"/>
        <v>Bearish</v>
      </c>
      <c r="AO562">
        <f>IF(Z562&lt;&gt;"",Z562,"")</f>
        <v>4670.2493433333339</v>
      </c>
      <c r="AP562">
        <f>IF(AB562&lt;&gt;"",AB562,"")</f>
        <v>4638.3135233333333</v>
      </c>
      <c r="AQ562">
        <f t="shared" si="231"/>
        <v>9</v>
      </c>
      <c r="AR562" s="16">
        <f>IF(SLOPE($AO$542:$AO$553,$AQ$542:$AQ$553)&gt;0,MIN(3,ABS(SLOPE($AO$542:$AO$553,$AQ$542:$AQ$553))),IF(SLOPE($AO$542:$AO$553,$AQ$542:$AQ$553)&lt;-0.5,-0.5,0))</f>
        <v>0</v>
      </c>
      <c r="AS562" s="16">
        <f>IF(SLOPE($AP$542:$AP$553,$AQ$542:$AQ$553)&lt;0,MAX(-3,-ABS(SLOPE($AP$542:$AP$553,$AQ$542:$AQ$553))),IF(SLOPE($AP$542:$AP$553,$AQ$542:$AQ$553)&gt;0.5,0.5,0))</f>
        <v>-0.34091500000000335</v>
      </c>
      <c r="AT562" s="22">
        <f>($AO$554+(AR562*(AQ562-1)))</f>
        <v>4674.3870100000004</v>
      </c>
      <c r="AU562" s="22">
        <f>($AP$554+(AS562*(AQ562-1)))</f>
        <v>4639.1021499999997</v>
      </c>
      <c r="AV562" s="18">
        <f>IF(AR562&gt;0,AT562+AR562,AT562)</f>
        <v>4674.3870100000004</v>
      </c>
      <c r="AW562" s="18">
        <f>IF(AS562&lt;0,AU562+AS562,AU562)</f>
        <v>4638.7612349999999</v>
      </c>
      <c r="AY562">
        <f t="shared" si="232"/>
        <v>4.1376666666665187</v>
      </c>
      <c r="AZ562">
        <f t="shared" si="233"/>
        <v>0.4477116666666916</v>
      </c>
      <c r="BB562" s="19">
        <f t="shared" si="228"/>
        <v>1775562000</v>
      </c>
      <c r="BC562" s="19" t="str">
        <f t="shared" si="229"/>
        <v>XAUUSD</v>
      </c>
      <c r="BD562" s="19" t="str">
        <f t="shared" si="230"/>
        <v>M5</v>
      </c>
      <c r="BE562">
        <f>V562</f>
        <v>4651.667113333333</v>
      </c>
      <c r="BF562">
        <f>W562</f>
        <v>4655.9254499999997</v>
      </c>
      <c r="BG562">
        <f>X562</f>
        <v>4656.3387899999998</v>
      </c>
      <c r="BH562">
        <f>Y562</f>
        <v>4654.0080500000004</v>
      </c>
      <c r="BI562">
        <f t="shared" si="234"/>
        <v>4674.3870100000004</v>
      </c>
      <c r="BJ562">
        <f t="shared" si="235"/>
        <v>4638.7612349999999</v>
      </c>
    </row>
    <row r="563" spans="1:62" x14ac:dyDescent="0.55000000000000004">
      <c r="A563">
        <f>ALGLIB_SSA_XAUUSD!J563</f>
        <v>1775562300</v>
      </c>
      <c r="B563" t="str">
        <f>_xlfn.XLOOKUP($A563,ALGLIB_SSA_XAUUSD!$A$2:$A$1001,ALGLIB_SSA_XAUUSD!$B$2:$B$1001,"",0)</f>
        <v/>
      </c>
      <c r="C563" t="str">
        <f>_xlfn.XLOOKUP($A563,ALGLIB_SSA_XAUUSD!$A$2:$A$1001,ALGLIB_SSA_XAUUSD!$C$2:$C$1001,"",0)</f>
        <v/>
      </c>
      <c r="D563" s="1">
        <f>D554+(D566-D554)*9/12</f>
        <v>4653.5625</v>
      </c>
      <c r="E563" s="1">
        <f>E554+(E566-E554)*9/12</f>
        <v>4651.1246174999997</v>
      </c>
      <c r="F563" s="1">
        <f>F554+(F566-F554)*9/12</f>
        <v>4655.5236800000002</v>
      </c>
      <c r="G563" s="1">
        <f>G554+(G566-G554)*9/12</f>
        <v>4669.7321350000002</v>
      </c>
      <c r="H563" s="1">
        <f>H554+(H566-H554)*9/12</f>
        <v>4637.8740299999999</v>
      </c>
      <c r="I563" t="str">
        <f>_xlfn.XLOOKUP($A563,ALGLIB_SSA_XAUUSD!$J$2:$J$1001,ALGLIB_SSA_XAUUSD!$K$2:$K$1001,"",0)</f>
        <v>XAUUSD</v>
      </c>
      <c r="J563" t="str">
        <f>_xlfn.XLOOKUP($A563,ALGLIB_SSA_XAUUSD!$J$2:$J$1001,ALGLIB_SSA_XAUUSD!$L$2:$L$1001,"",0)</f>
        <v>M5</v>
      </c>
      <c r="K563">
        <f>_xlfn.XLOOKUP($A563,ALGLIB_SSA_XAUUSD!$J$2:$J$1001,ALGLIB_SSA_XAUUSD!$M$2:$M$1001,"",0)</f>
        <v>4660.67</v>
      </c>
      <c r="L563">
        <f>_xlfn.XLOOKUP($A563,ALGLIB_SSA_XAUUSD!$J$2:$J$1001,ALGLIB_SSA_XAUUSD!$N$2:$N$1001,"",0)</f>
        <v>4657.9901399999999</v>
      </c>
      <c r="M563">
        <f>_xlfn.XLOOKUP($A563,ALGLIB_SSA_XAUUSD!$J$2:$J$1001,ALGLIB_SSA_XAUUSD!$O$2:$O$1001,"",0)</f>
        <v>4655.9991</v>
      </c>
      <c r="N563">
        <f>_xlfn.XLOOKUP($A563,ALGLIB_SSA_XAUUSD!$J$2:$J$1001,ALGLIB_SSA_XAUUSD!$P$2:$P$1001,"",0)</f>
        <v>4660.4619300000004</v>
      </c>
      <c r="O563">
        <f>_xlfn.XLOOKUP($A563,ALGLIB_SSA_XAUUSD!$J$2:$J$1001,ALGLIB_SSA_XAUUSD!$Q$2:$Q$1001,"",0)</f>
        <v>4653.8915100000004</v>
      </c>
      <c r="R563">
        <f t="shared" si="211"/>
        <v>1775562300</v>
      </c>
      <c r="S563" t="str">
        <f t="shared" si="212"/>
        <v>XAUUSD</v>
      </c>
      <c r="T563" t="str">
        <f t="shared" si="212"/>
        <v>M5</v>
      </c>
      <c r="U563">
        <f t="shared" si="212"/>
        <v>4660.67</v>
      </c>
      <c r="V563">
        <f t="shared" si="213"/>
        <v>4651.1246174999997</v>
      </c>
      <c r="W563">
        <f t="shared" si="213"/>
        <v>4655.5236800000002</v>
      </c>
      <c r="X563">
        <f t="shared" si="214"/>
        <v>4657.9901399999999</v>
      </c>
      <c r="Y563">
        <f t="shared" si="214"/>
        <v>4655.9991</v>
      </c>
      <c r="Z563">
        <f t="shared" si="215"/>
        <v>4669.7321350000002</v>
      </c>
      <c r="AA563">
        <f t="shared" si="216"/>
        <v>4660.4619300000004</v>
      </c>
      <c r="AB563">
        <f t="shared" si="217"/>
        <v>4637.8740299999999</v>
      </c>
      <c r="AC563">
        <f t="shared" si="218"/>
        <v>4653.8915100000004</v>
      </c>
      <c r="AF563">
        <f t="shared" si="223"/>
        <v>1775562300</v>
      </c>
      <c r="AG563" t="str">
        <f t="shared" si="224"/>
        <v>XAUUSD</v>
      </c>
      <c r="AH563" t="str">
        <f t="shared" si="225"/>
        <v>M5</v>
      </c>
      <c r="AI563" s="19">
        <f t="shared" si="219"/>
        <v>4660.67</v>
      </c>
      <c r="AJ563" s="19">
        <f t="shared" si="220"/>
        <v>4651.1246174999997</v>
      </c>
      <c r="AK563" s="19">
        <f t="shared" si="221"/>
        <v>4655.5236800000002</v>
      </c>
      <c r="AL563" s="19">
        <f t="shared" si="226"/>
        <v>-4.3990625000005821</v>
      </c>
      <c r="AM563" s="28" t="str">
        <f t="shared" si="222"/>
        <v>Bearish</v>
      </c>
      <c r="AN563" s="28" t="str">
        <f t="shared" si="227"/>
        <v>Bearish</v>
      </c>
      <c r="AO563">
        <f>IF(Z563&lt;&gt;"",Z563,"")</f>
        <v>4669.7321350000002</v>
      </c>
      <c r="AP563">
        <f>IF(AB563&lt;&gt;"",AB563,"")</f>
        <v>4637.8740299999999</v>
      </c>
      <c r="AQ563">
        <f t="shared" si="231"/>
        <v>10</v>
      </c>
      <c r="AR563" s="16">
        <f>IF(SLOPE($AO$542:$AO$553,$AQ$542:$AQ$553)&gt;0,MIN(3,ABS(SLOPE($AO$542:$AO$553,$AQ$542:$AQ$553))),IF(SLOPE($AO$542:$AO$553,$AQ$542:$AQ$553)&lt;-0.5,-0.5,0))</f>
        <v>0</v>
      </c>
      <c r="AS563" s="16">
        <f>IF(SLOPE($AP$542:$AP$553,$AQ$542:$AQ$553)&lt;0,MAX(-3,-ABS(SLOPE($AP$542:$AP$553,$AQ$542:$AQ$553))),IF(SLOPE($AP$542:$AP$553,$AQ$542:$AQ$553)&gt;0.5,0.5,0))</f>
        <v>-0.34091500000000335</v>
      </c>
      <c r="AT563" s="22">
        <f>($AO$554+(AR563*(AQ563-1)))</f>
        <v>4674.3870100000004</v>
      </c>
      <c r="AU563" s="22">
        <f>($AP$554+(AS563*(AQ563-1)))</f>
        <v>4638.7612349999999</v>
      </c>
      <c r="AV563" s="18">
        <f>IF(AR563&gt;0,AT563+AR563,AT563)</f>
        <v>4674.3870100000004</v>
      </c>
      <c r="AW563" s="18">
        <f>IF(AS563&lt;0,AU563+AS563,AU563)</f>
        <v>4638.4203200000002</v>
      </c>
      <c r="AY563">
        <f t="shared" si="232"/>
        <v>4.6548750000001746</v>
      </c>
      <c r="AZ563">
        <f t="shared" si="233"/>
        <v>0.54629000000022643</v>
      </c>
      <c r="BB563" s="19">
        <f t="shared" si="228"/>
        <v>1775562300</v>
      </c>
      <c r="BC563" s="19" t="str">
        <f t="shared" si="229"/>
        <v>XAUUSD</v>
      </c>
      <c r="BD563" s="19" t="str">
        <f t="shared" si="230"/>
        <v>M5</v>
      </c>
      <c r="BE563">
        <f>V563</f>
        <v>4651.1246174999997</v>
      </c>
      <c r="BF563">
        <f>W563</f>
        <v>4655.5236800000002</v>
      </c>
      <c r="BG563">
        <f>X563</f>
        <v>4657.9901399999999</v>
      </c>
      <c r="BH563">
        <f>Y563</f>
        <v>4655.9991</v>
      </c>
      <c r="BI563">
        <f t="shared" si="234"/>
        <v>4674.3870100000004</v>
      </c>
      <c r="BJ563">
        <f t="shared" si="235"/>
        <v>4638.4203200000002</v>
      </c>
    </row>
    <row r="564" spans="1:62" x14ac:dyDescent="0.55000000000000004">
      <c r="A564">
        <f>ALGLIB_SSA_XAUUSD!J564</f>
        <v>1775562600</v>
      </c>
      <c r="B564" t="str">
        <f>_xlfn.XLOOKUP($A564,ALGLIB_SSA_XAUUSD!$A$2:$A$1001,ALGLIB_SSA_XAUUSD!$B$2:$B$1001,"",0)</f>
        <v/>
      </c>
      <c r="C564" t="str">
        <f>_xlfn.XLOOKUP($A564,ALGLIB_SSA_XAUUSD!$A$2:$A$1001,ALGLIB_SSA_XAUUSD!$C$2:$C$1001,"",0)</f>
        <v/>
      </c>
      <c r="D564" s="1">
        <f>D554+(D566-D554)*10/12</f>
        <v>4652.8683333333329</v>
      </c>
      <c r="E564" s="1">
        <f>E554+(E566-E554)*10/12</f>
        <v>4650.5821216666664</v>
      </c>
      <c r="F564" s="1">
        <f>F554+(F566-F554)*10/12</f>
        <v>4655.1219099999998</v>
      </c>
      <c r="G564" s="1">
        <f>G554+(G566-G554)*10/12</f>
        <v>4669.2149266666665</v>
      </c>
      <c r="H564" s="1">
        <f>H554+(H566-H554)*10/12</f>
        <v>4637.4345366666666</v>
      </c>
      <c r="I564" t="str">
        <f>_xlfn.XLOOKUP($A564,ALGLIB_SSA_XAUUSD!$J$2:$J$1001,ALGLIB_SSA_XAUUSD!$K$2:$K$1001,"",0)</f>
        <v>XAUUSD</v>
      </c>
      <c r="J564" t="str">
        <f>_xlfn.XLOOKUP($A564,ALGLIB_SSA_XAUUSD!$J$2:$J$1001,ALGLIB_SSA_XAUUSD!$L$2:$L$1001,"",0)</f>
        <v>M5</v>
      </c>
      <c r="K564">
        <f>_xlfn.XLOOKUP($A564,ALGLIB_SSA_XAUUSD!$J$2:$J$1001,ALGLIB_SSA_XAUUSD!$M$2:$M$1001,"",0)</f>
        <v>4658.6499999999996</v>
      </c>
      <c r="L564">
        <f>_xlfn.XLOOKUP($A564,ALGLIB_SSA_XAUUSD!$J$2:$J$1001,ALGLIB_SSA_XAUUSD!$N$2:$N$1001,"",0)</f>
        <v>4659.0090200000004</v>
      </c>
      <c r="M564">
        <f>_xlfn.XLOOKUP($A564,ALGLIB_SSA_XAUUSD!$J$2:$J$1001,ALGLIB_SSA_XAUUSD!$O$2:$O$1001,"",0)</f>
        <v>4657.5040600000002</v>
      </c>
      <c r="N564">
        <f>_xlfn.XLOOKUP($A564,ALGLIB_SSA_XAUUSD!$J$2:$J$1001,ALGLIB_SSA_XAUUSD!$P$2:$P$1001,"",0)</f>
        <v>4661.6678300000003</v>
      </c>
      <c r="O564">
        <f>_xlfn.XLOOKUP($A564,ALGLIB_SSA_XAUUSD!$J$2:$J$1001,ALGLIB_SSA_XAUUSD!$Q$2:$Q$1001,"",0)</f>
        <v>4655.2328100000004</v>
      </c>
      <c r="R564">
        <f t="shared" si="211"/>
        <v>1775562600</v>
      </c>
      <c r="S564" t="str">
        <f t="shared" si="212"/>
        <v>XAUUSD</v>
      </c>
      <c r="T564" t="str">
        <f t="shared" si="212"/>
        <v>M5</v>
      </c>
      <c r="U564">
        <f t="shared" si="212"/>
        <v>4658.6499999999996</v>
      </c>
      <c r="V564">
        <f t="shared" si="213"/>
        <v>4650.5821216666664</v>
      </c>
      <c r="W564">
        <f t="shared" si="213"/>
        <v>4655.1219099999998</v>
      </c>
      <c r="X564">
        <f t="shared" si="214"/>
        <v>4659.0090200000004</v>
      </c>
      <c r="Y564">
        <f t="shared" si="214"/>
        <v>4657.5040600000002</v>
      </c>
      <c r="Z564">
        <f t="shared" si="215"/>
        <v>4669.2149266666665</v>
      </c>
      <c r="AA564">
        <f t="shared" si="216"/>
        <v>4661.6678300000003</v>
      </c>
      <c r="AB564">
        <f t="shared" si="217"/>
        <v>4637.4345366666666</v>
      </c>
      <c r="AC564">
        <f t="shared" si="218"/>
        <v>4655.2328100000004</v>
      </c>
      <c r="AF564">
        <f t="shared" si="223"/>
        <v>1775562600</v>
      </c>
      <c r="AG564" t="str">
        <f t="shared" si="224"/>
        <v>XAUUSD</v>
      </c>
      <c r="AH564" t="str">
        <f t="shared" si="225"/>
        <v>M5</v>
      </c>
      <c r="AI564" s="19">
        <f t="shared" si="219"/>
        <v>4658.6499999999996</v>
      </c>
      <c r="AJ564" s="19">
        <f t="shared" si="220"/>
        <v>4650.5821216666664</v>
      </c>
      <c r="AK564" s="19">
        <f t="shared" si="221"/>
        <v>4655.1219099999998</v>
      </c>
      <c r="AL564" s="19">
        <f t="shared" si="226"/>
        <v>-4.5397883333334903</v>
      </c>
      <c r="AM564" s="28" t="str">
        <f t="shared" si="222"/>
        <v>Bearish</v>
      </c>
      <c r="AN564" s="28" t="str">
        <f t="shared" si="227"/>
        <v>Bearish</v>
      </c>
      <c r="AO564">
        <f>IF(Z564&lt;&gt;"",Z564,"")</f>
        <v>4669.2149266666665</v>
      </c>
      <c r="AP564">
        <f>IF(AB564&lt;&gt;"",AB564,"")</f>
        <v>4637.4345366666666</v>
      </c>
      <c r="AQ564">
        <f t="shared" si="231"/>
        <v>11</v>
      </c>
      <c r="AR564" s="16">
        <f>IF(SLOPE($AO$542:$AO$553,$AQ$542:$AQ$553)&gt;0,MIN(3,ABS(SLOPE($AO$542:$AO$553,$AQ$542:$AQ$553))),IF(SLOPE($AO$542:$AO$553,$AQ$542:$AQ$553)&lt;-0.5,-0.5,0))</f>
        <v>0</v>
      </c>
      <c r="AS564" s="16">
        <f>IF(SLOPE($AP$542:$AP$553,$AQ$542:$AQ$553)&lt;0,MAX(-3,-ABS(SLOPE($AP$542:$AP$553,$AQ$542:$AQ$553))),IF(SLOPE($AP$542:$AP$553,$AQ$542:$AQ$553)&gt;0.5,0.5,0))</f>
        <v>-0.34091500000000335</v>
      </c>
      <c r="AT564" s="22">
        <f>($AO$554+(AR564*(AQ564-1)))</f>
        <v>4674.3870100000004</v>
      </c>
      <c r="AU564" s="22">
        <f>($AP$554+(AS564*(AQ564-1)))</f>
        <v>4638.4203199999993</v>
      </c>
      <c r="AV564" s="18">
        <f>IF(AR564&gt;0,AT564+AR564,AT564)</f>
        <v>4674.3870100000004</v>
      </c>
      <c r="AW564" s="18">
        <f>IF(AS564&lt;0,AU564+AS564,AU564)</f>
        <v>4638.0794049999995</v>
      </c>
      <c r="AY564">
        <f t="shared" si="232"/>
        <v>5.1720833333338305</v>
      </c>
      <c r="AZ564">
        <f t="shared" si="233"/>
        <v>0.64486833333285176</v>
      </c>
      <c r="BB564" s="19">
        <f t="shared" si="228"/>
        <v>1775562600</v>
      </c>
      <c r="BC564" s="19" t="str">
        <f t="shared" si="229"/>
        <v>XAUUSD</v>
      </c>
      <c r="BD564" s="19" t="str">
        <f t="shared" si="230"/>
        <v>M5</v>
      </c>
      <c r="BE564">
        <f>V564</f>
        <v>4650.5821216666664</v>
      </c>
      <c r="BF564">
        <f>W564</f>
        <v>4655.1219099999998</v>
      </c>
      <c r="BG564">
        <f>X564</f>
        <v>4659.0090200000004</v>
      </c>
      <c r="BH564">
        <f>Y564</f>
        <v>4657.5040600000002</v>
      </c>
      <c r="BI564">
        <f t="shared" si="234"/>
        <v>4674.3870100000004</v>
      </c>
      <c r="BJ564">
        <f t="shared" si="235"/>
        <v>4638.0794049999995</v>
      </c>
    </row>
    <row r="565" spans="1:62" x14ac:dyDescent="0.55000000000000004">
      <c r="A565">
        <f>ALGLIB_SSA_XAUUSD!J565</f>
        <v>1775562900</v>
      </c>
      <c r="B565" t="str">
        <f>_xlfn.XLOOKUP($A565,ALGLIB_SSA_XAUUSD!$A$2:$A$1001,ALGLIB_SSA_XAUUSD!$B$2:$B$1001,"",0)</f>
        <v/>
      </c>
      <c r="C565" t="str">
        <f>_xlfn.XLOOKUP($A565,ALGLIB_SSA_XAUUSD!$A$2:$A$1001,ALGLIB_SSA_XAUUSD!$C$2:$C$1001,"",0)</f>
        <v/>
      </c>
      <c r="D565" s="1">
        <f>D554+(D566-D554)*11/12</f>
        <v>4652.1741666666667</v>
      </c>
      <c r="E565" s="1">
        <f>E554+(E566-E554)*11/12</f>
        <v>4650.039625833333</v>
      </c>
      <c r="F565" s="1">
        <f>F554+(F566-F554)*11/12</f>
        <v>4654.7201400000004</v>
      </c>
      <c r="G565" s="1">
        <f>G554+(G566-G554)*11/12</f>
        <v>4668.6977183333338</v>
      </c>
      <c r="H565" s="1">
        <f>H554+(H566-H554)*11/12</f>
        <v>4636.9950433333333</v>
      </c>
      <c r="I565" t="str">
        <f>_xlfn.XLOOKUP($A565,ALGLIB_SSA_XAUUSD!$J$2:$J$1001,ALGLIB_SSA_XAUUSD!$K$2:$K$1001,"",0)</f>
        <v>XAUUSD</v>
      </c>
      <c r="J565" t="str">
        <f>_xlfn.XLOOKUP($A565,ALGLIB_SSA_XAUUSD!$J$2:$J$1001,ALGLIB_SSA_XAUUSD!$L$2:$L$1001,"",0)</f>
        <v>M5</v>
      </c>
      <c r="K565">
        <f>_xlfn.XLOOKUP($A565,ALGLIB_SSA_XAUUSD!$J$2:$J$1001,ALGLIB_SSA_XAUUSD!$M$2:$M$1001,"",0)</f>
        <v>4659.8100000000004</v>
      </c>
      <c r="L565">
        <f>_xlfn.XLOOKUP($A565,ALGLIB_SSA_XAUUSD!$J$2:$J$1001,ALGLIB_SSA_XAUUSD!$N$2:$N$1001,"",0)</f>
        <v>4659.5374000000002</v>
      </c>
      <c r="M565">
        <f>_xlfn.XLOOKUP($A565,ALGLIB_SSA_XAUUSD!$J$2:$J$1001,ALGLIB_SSA_XAUUSD!$O$2:$O$1001,"",0)</f>
        <v>4658.5207300000002</v>
      </c>
      <c r="N565">
        <f>_xlfn.XLOOKUP($A565,ALGLIB_SSA_XAUUSD!$J$2:$J$1001,ALGLIB_SSA_XAUUSD!$P$2:$P$1001,"",0)</f>
        <v>4662.5101800000002</v>
      </c>
      <c r="O565">
        <f>_xlfn.XLOOKUP($A565,ALGLIB_SSA_XAUUSD!$J$2:$J$1001,ALGLIB_SSA_XAUUSD!$Q$2:$Q$1001,"",0)</f>
        <v>4655.8455700000004</v>
      </c>
      <c r="R565">
        <f t="shared" si="211"/>
        <v>1775562900</v>
      </c>
      <c r="S565" t="str">
        <f t="shared" si="212"/>
        <v>XAUUSD</v>
      </c>
      <c r="T565" t="str">
        <f t="shared" si="212"/>
        <v>M5</v>
      </c>
      <c r="U565">
        <f t="shared" si="212"/>
        <v>4659.8100000000004</v>
      </c>
      <c r="V565">
        <f t="shared" si="213"/>
        <v>4650.039625833333</v>
      </c>
      <c r="W565">
        <f t="shared" si="213"/>
        <v>4654.7201400000004</v>
      </c>
      <c r="X565">
        <f t="shared" si="214"/>
        <v>4659.5374000000002</v>
      </c>
      <c r="Y565">
        <f t="shared" si="214"/>
        <v>4658.5207300000002</v>
      </c>
      <c r="Z565">
        <f t="shared" si="215"/>
        <v>4668.6977183333338</v>
      </c>
      <c r="AA565">
        <f t="shared" si="216"/>
        <v>4662.5101800000002</v>
      </c>
      <c r="AB565">
        <f t="shared" si="217"/>
        <v>4636.9950433333333</v>
      </c>
      <c r="AC565">
        <f t="shared" si="218"/>
        <v>4655.8455700000004</v>
      </c>
      <c r="AF565">
        <f t="shared" si="223"/>
        <v>1775562900</v>
      </c>
      <c r="AG565" t="str">
        <f t="shared" si="224"/>
        <v>XAUUSD</v>
      </c>
      <c r="AH565" t="str">
        <f t="shared" si="225"/>
        <v>M5</v>
      </c>
      <c r="AI565" s="19">
        <f t="shared" si="219"/>
        <v>4659.8100000000004</v>
      </c>
      <c r="AJ565" s="19">
        <f t="shared" si="220"/>
        <v>4650.039625833333</v>
      </c>
      <c r="AK565" s="19">
        <f t="shared" si="221"/>
        <v>4654.7201400000004</v>
      </c>
      <c r="AL565" s="19">
        <f t="shared" si="226"/>
        <v>-4.680514166667308</v>
      </c>
      <c r="AM565" s="28" t="str">
        <f t="shared" si="222"/>
        <v>Bearish</v>
      </c>
      <c r="AN565" s="28" t="str">
        <f t="shared" si="227"/>
        <v>Bearish</v>
      </c>
      <c r="AO565">
        <f>IF(Z565&lt;&gt;"",Z565,"")</f>
        <v>4668.6977183333338</v>
      </c>
      <c r="AP565">
        <f>IF(AB565&lt;&gt;"",AB565,"")</f>
        <v>4636.9950433333333</v>
      </c>
      <c r="AQ565">
        <f t="shared" si="231"/>
        <v>12</v>
      </c>
      <c r="AR565" s="16">
        <f>IF(SLOPE($AO$542:$AO$553,$AQ$542:$AQ$553)&gt;0,MIN(3,ABS(SLOPE($AO$542:$AO$553,$AQ$542:$AQ$553))),IF(SLOPE($AO$542:$AO$553,$AQ$542:$AQ$553)&lt;-0.5,-0.5,0))</f>
        <v>0</v>
      </c>
      <c r="AS565" s="16">
        <f>IF(SLOPE($AP$542:$AP$553,$AQ$542:$AQ$553)&lt;0,MAX(-3,-ABS(SLOPE($AP$542:$AP$553,$AQ$542:$AQ$553))),IF(SLOPE($AP$542:$AP$553,$AQ$542:$AQ$553)&gt;0.5,0.5,0))</f>
        <v>-0.34091500000000335</v>
      </c>
      <c r="AT565" s="22">
        <f>($AO$554+(AR565*(AQ565-1)))</f>
        <v>4674.3870100000004</v>
      </c>
      <c r="AU565" s="22">
        <f>($AP$554+(AS565*(AQ565-1)))</f>
        <v>4638.0794049999995</v>
      </c>
      <c r="AV565" s="18">
        <f>IF(AR565&gt;0,AT565+AR565,AT565)</f>
        <v>4674.3870100000004</v>
      </c>
      <c r="AW565" s="18">
        <f>IF(AS565&lt;0,AU565+AS565,AU565)</f>
        <v>4637.7384899999997</v>
      </c>
      <c r="AY565">
        <f t="shared" si="232"/>
        <v>5.6892916666665769</v>
      </c>
      <c r="AZ565">
        <f t="shared" si="233"/>
        <v>0.74344666666638659</v>
      </c>
      <c r="BB565" s="19">
        <f t="shared" si="228"/>
        <v>1775562900</v>
      </c>
      <c r="BC565" s="19" t="str">
        <f t="shared" si="229"/>
        <v>XAUUSD</v>
      </c>
      <c r="BD565" s="19" t="str">
        <f t="shared" si="230"/>
        <v>M5</v>
      </c>
      <c r="BE565">
        <f>V565</f>
        <v>4650.039625833333</v>
      </c>
      <c r="BF565">
        <f>W565</f>
        <v>4654.7201400000004</v>
      </c>
      <c r="BG565">
        <f>X565</f>
        <v>4659.5374000000002</v>
      </c>
      <c r="BH565">
        <f>Y565</f>
        <v>4658.5207300000002</v>
      </c>
      <c r="BI565">
        <f t="shared" si="234"/>
        <v>4674.3870100000004</v>
      </c>
      <c r="BJ565">
        <f t="shared" si="235"/>
        <v>4637.7384899999997</v>
      </c>
    </row>
    <row r="566" spans="1:62" x14ac:dyDescent="0.55000000000000004">
      <c r="A566">
        <f>ALGLIB_SSA_XAUUSD!J566</f>
        <v>1775563200</v>
      </c>
      <c r="B566" t="str">
        <f>_xlfn.XLOOKUP($A566,ALGLIB_SSA_XAUUSD!$A$2:$A$1001,ALGLIB_SSA_XAUUSD!$B$2:$B$1001,"",0)</f>
        <v>XAUUSD</v>
      </c>
      <c r="C566" t="str">
        <f>_xlfn.XLOOKUP($A566,ALGLIB_SSA_XAUUSD!$A$2:$A$1001,ALGLIB_SSA_XAUUSD!$C$2:$C$1001,"",0)</f>
        <v>H1</v>
      </c>
      <c r="D566" s="2">
        <f>_xlfn.XLOOKUP($A566,ALGLIB_SSA_XAUUSD!$A$2:$A$1001,ALGLIB_SSA_XAUUSD!$D$2:$D$1001,"",0)</f>
        <v>4651.4799999999996</v>
      </c>
      <c r="E566" s="2">
        <f>_xlfn.XLOOKUP($A566,ALGLIB_SSA_XAUUSD!$A$2:$A$1001,ALGLIB_SSA_XAUUSD!$E$2:$E$1001,"",0)</f>
        <v>4649.4971299999997</v>
      </c>
      <c r="F566" s="2">
        <f>_xlfn.XLOOKUP($A566,ALGLIB_SSA_XAUUSD!$A$2:$A$1001,ALGLIB_SSA_XAUUSD!$F$2:$F$1001,"",0)</f>
        <v>4654.31837</v>
      </c>
      <c r="G566" s="2">
        <f>_xlfn.XLOOKUP($A566,ALGLIB_SSA_XAUUSD!$A$2:$A$1001,ALGLIB_SSA_XAUUSD!$G$2:$G$1001,"",0)</f>
        <v>4668.1805100000001</v>
      </c>
      <c r="H566" s="2">
        <f>_xlfn.XLOOKUP($A566,ALGLIB_SSA_XAUUSD!$A$2:$A$1001,ALGLIB_SSA_XAUUSD!$H$2:$H$1001,"",0)</f>
        <v>4636.55555</v>
      </c>
      <c r="I566" t="str">
        <f>_xlfn.XLOOKUP($A566,ALGLIB_SSA_XAUUSD!$J$2:$J$1001,ALGLIB_SSA_XAUUSD!$K$2:$K$1001,"",0)</f>
        <v>XAUUSD</v>
      </c>
      <c r="J566" t="str">
        <f>_xlfn.XLOOKUP($A566,ALGLIB_SSA_XAUUSD!$J$2:$J$1001,ALGLIB_SSA_XAUUSD!$L$2:$L$1001,"",0)</f>
        <v>M5</v>
      </c>
      <c r="K566">
        <f>_xlfn.XLOOKUP($A566,ALGLIB_SSA_XAUUSD!$J$2:$J$1001,ALGLIB_SSA_XAUUSD!$M$2:$M$1001,"",0)</f>
        <v>4658.07</v>
      </c>
      <c r="L566">
        <f>_xlfn.XLOOKUP($A566,ALGLIB_SSA_XAUUSD!$J$2:$J$1001,ALGLIB_SSA_XAUUSD!$N$2:$N$1001,"",0)</f>
        <v>4659.7477799999997</v>
      </c>
      <c r="M566">
        <f>_xlfn.XLOOKUP($A566,ALGLIB_SSA_XAUUSD!$J$2:$J$1001,ALGLIB_SSA_XAUUSD!$O$2:$O$1001,"",0)</f>
        <v>4659.1342599999998</v>
      </c>
      <c r="N566">
        <f>_xlfn.XLOOKUP($A566,ALGLIB_SSA_XAUUSD!$J$2:$J$1001,ALGLIB_SSA_XAUUSD!$P$2:$P$1001,"",0)</f>
        <v>4663.1141299999999</v>
      </c>
      <c r="O566">
        <f>_xlfn.XLOOKUP($A566,ALGLIB_SSA_XAUUSD!$J$2:$J$1001,ALGLIB_SSA_XAUUSD!$Q$2:$Q$1001,"",0)</f>
        <v>4655.9437500000004</v>
      </c>
      <c r="R566">
        <f t="shared" si="211"/>
        <v>1775563200</v>
      </c>
      <c r="S566" t="str">
        <f t="shared" si="212"/>
        <v>XAUUSD</v>
      </c>
      <c r="T566" t="str">
        <f t="shared" si="212"/>
        <v>M5</v>
      </c>
      <c r="U566">
        <f t="shared" si="212"/>
        <v>4658.07</v>
      </c>
      <c r="V566">
        <f t="shared" si="213"/>
        <v>4649.4971299999997</v>
      </c>
      <c r="W566">
        <f t="shared" si="213"/>
        <v>4654.31837</v>
      </c>
      <c r="X566">
        <f t="shared" si="214"/>
        <v>4659.7477799999997</v>
      </c>
      <c r="Y566">
        <f t="shared" si="214"/>
        <v>4659.1342599999998</v>
      </c>
      <c r="Z566">
        <f t="shared" si="215"/>
        <v>4668.1805100000001</v>
      </c>
      <c r="AA566">
        <f t="shared" si="216"/>
        <v>4663.1141299999999</v>
      </c>
      <c r="AB566">
        <f t="shared" si="217"/>
        <v>4636.55555</v>
      </c>
      <c r="AC566">
        <f t="shared" si="218"/>
        <v>4655.9437500000004</v>
      </c>
      <c r="AF566">
        <f t="shared" si="223"/>
        <v>1775563200</v>
      </c>
      <c r="AG566" t="str">
        <f t="shared" si="224"/>
        <v>XAUUSD</v>
      </c>
      <c r="AH566" t="str">
        <f t="shared" si="225"/>
        <v>M5</v>
      </c>
      <c r="AI566" s="19">
        <f t="shared" si="219"/>
        <v>4658.07</v>
      </c>
      <c r="AJ566" s="19">
        <f t="shared" si="220"/>
        <v>4649.4971299999997</v>
      </c>
      <c r="AK566" s="19">
        <f t="shared" si="221"/>
        <v>4654.31837</v>
      </c>
      <c r="AL566" s="19">
        <f t="shared" si="226"/>
        <v>-4.8212400000002162</v>
      </c>
      <c r="AM566" s="28" t="str">
        <f t="shared" si="222"/>
        <v>Bearish</v>
      </c>
      <c r="AN566" s="28" t="str">
        <f t="shared" si="227"/>
        <v>Bearish</v>
      </c>
      <c r="AO566">
        <f>IF(Z566&lt;&gt;"",Z566,"")</f>
        <v>4668.1805100000001</v>
      </c>
      <c r="AP566">
        <f>IF(AB566&lt;&gt;"",AB566,"")</f>
        <v>4636.55555</v>
      </c>
      <c r="AQ566">
        <f t="shared" si="231"/>
        <v>1</v>
      </c>
      <c r="AR566" s="17">
        <f>IF(SLOPE($AO$554:$AO$565,$AQ$554:$AQ$565)&gt;0,MIN(3,ABS(SLOPE($AO$554:$AO$565,$AQ$554:$AQ$565))),IF(SLOPE($AO$554:$AO$565,$AQ$554:$AQ$565)&lt;-0.5,-0.5,0))</f>
        <v>-0.5</v>
      </c>
      <c r="AS566" s="17">
        <f>IF(SLOPE($AP$554:$AP$565,$AQ$554:$AQ$565)&lt;0,MAX(-3,-ABS(SLOPE($AP$554:$AP$565,$AQ$554:$AQ$565))),IF(SLOPE($AP$554:$AP$565,$AQ$554:$AQ$565)&gt;0.5,0.5,0))</f>
        <v>-0.43949333333330287</v>
      </c>
      <c r="AT566" s="10">
        <f>($AO$566+(AR566*(AQ566-1)))</f>
        <v>4668.1805100000001</v>
      </c>
      <c r="AU566" s="10">
        <f>($AP$566+(AS566*(AQ566-1)))</f>
        <v>4636.55555</v>
      </c>
      <c r="AV566" s="18">
        <f>IF(AR566&gt;0,AT566+AR566,AT566)</f>
        <v>4668.1805100000001</v>
      </c>
      <c r="AW566" s="18">
        <f>IF(AS566&lt;0,AU566+AS566,AU566)</f>
        <v>4636.1160566666667</v>
      </c>
      <c r="AY566">
        <f t="shared" si="232"/>
        <v>0</v>
      </c>
      <c r="AZ566">
        <f t="shared" si="233"/>
        <v>-0.43949333333330287</v>
      </c>
      <c r="BB566" s="19">
        <f t="shared" si="228"/>
        <v>1775563200</v>
      </c>
      <c r="BC566" s="19" t="str">
        <f t="shared" si="229"/>
        <v>XAUUSD</v>
      </c>
      <c r="BD566" s="19" t="str">
        <f t="shared" si="230"/>
        <v>M5</v>
      </c>
      <c r="BE566">
        <f>V566</f>
        <v>4649.4971299999997</v>
      </c>
      <c r="BF566">
        <f>W566</f>
        <v>4654.31837</v>
      </c>
      <c r="BG566">
        <f>X566</f>
        <v>4659.7477799999997</v>
      </c>
      <c r="BH566">
        <f>Y566</f>
        <v>4659.1342599999998</v>
      </c>
      <c r="BI566">
        <f t="shared" si="234"/>
        <v>4668.1805100000001</v>
      </c>
      <c r="BJ566">
        <f t="shared" si="235"/>
        <v>4636.1160566666667</v>
      </c>
    </row>
    <row r="567" spans="1:62" x14ac:dyDescent="0.55000000000000004">
      <c r="A567">
        <f>ALGLIB_SSA_XAUUSD!J567</f>
        <v>1775563500</v>
      </c>
      <c r="B567" t="str">
        <f>_xlfn.XLOOKUP($A567,ALGLIB_SSA_XAUUSD!$A$2:$A$1001,ALGLIB_SSA_XAUUSD!$B$2:$B$1001,"",0)</f>
        <v/>
      </c>
      <c r="C567" t="str">
        <f>_xlfn.XLOOKUP($A567,ALGLIB_SSA_XAUUSD!$A$2:$A$1001,ALGLIB_SSA_XAUUSD!$C$2:$C$1001,"",0)</f>
        <v/>
      </c>
      <c r="D567" s="1">
        <f>D566+(D578-D566)*1/12</f>
        <v>4650.8849999999993</v>
      </c>
      <c r="E567" s="1">
        <f>E566+(E578-E566)*1/12</f>
        <v>4649.0201933333328</v>
      </c>
      <c r="F567" s="1">
        <f>F566+(F578-F566)*1/12</f>
        <v>4653.8790166666668</v>
      </c>
      <c r="G567" s="1">
        <f>G566+(G578-G566)*1/12</f>
        <v>4667.657484166667</v>
      </c>
      <c r="H567" s="1">
        <f>H566+(H578-H566)*1/12</f>
        <v>4636.0903975000001</v>
      </c>
      <c r="I567" t="str">
        <f>_xlfn.XLOOKUP($A567,ALGLIB_SSA_XAUUSD!$J$2:$J$1001,ALGLIB_SSA_XAUUSD!$K$2:$K$1001,"",0)</f>
        <v>XAUUSD</v>
      </c>
      <c r="J567" t="str">
        <f>_xlfn.XLOOKUP($A567,ALGLIB_SSA_XAUUSD!$J$2:$J$1001,ALGLIB_SSA_XAUUSD!$L$2:$L$1001,"",0)</f>
        <v>M5</v>
      </c>
      <c r="K567">
        <f>_xlfn.XLOOKUP($A567,ALGLIB_SSA_XAUUSD!$J$2:$J$1001,ALGLIB_SSA_XAUUSD!$M$2:$M$1001,"",0)</f>
        <v>4656.12</v>
      </c>
      <c r="L567">
        <f>_xlfn.XLOOKUP($A567,ALGLIB_SSA_XAUUSD!$J$2:$J$1001,ALGLIB_SSA_XAUUSD!$N$2:$N$1001,"",0)</f>
        <v>4659.8872199999996</v>
      </c>
      <c r="M567">
        <f>_xlfn.XLOOKUP($A567,ALGLIB_SSA_XAUUSD!$J$2:$J$1001,ALGLIB_SSA_XAUUSD!$O$2:$O$1001,"",0)</f>
        <v>4659.5107399999997</v>
      </c>
      <c r="N567">
        <f>_xlfn.XLOOKUP($A567,ALGLIB_SSA_XAUUSD!$J$2:$J$1001,ALGLIB_SSA_XAUUSD!$P$2:$P$1001,"",0)</f>
        <v>4663.6419900000001</v>
      </c>
      <c r="O567">
        <f>_xlfn.XLOOKUP($A567,ALGLIB_SSA_XAUUSD!$J$2:$J$1001,ALGLIB_SSA_XAUUSD!$Q$2:$Q$1001,"",0)</f>
        <v>4655.8665899999996</v>
      </c>
      <c r="R567">
        <f t="shared" si="211"/>
        <v>1775563500</v>
      </c>
      <c r="S567" t="str">
        <f t="shared" si="212"/>
        <v>XAUUSD</v>
      </c>
      <c r="T567" t="str">
        <f t="shared" si="212"/>
        <v>M5</v>
      </c>
      <c r="U567">
        <f t="shared" si="212"/>
        <v>4656.12</v>
      </c>
      <c r="V567">
        <f t="shared" si="213"/>
        <v>4649.0201933333328</v>
      </c>
      <c r="W567">
        <f t="shared" si="213"/>
        <v>4653.8790166666668</v>
      </c>
      <c r="X567">
        <f t="shared" si="214"/>
        <v>4659.8872199999996</v>
      </c>
      <c r="Y567">
        <f t="shared" si="214"/>
        <v>4659.5107399999997</v>
      </c>
      <c r="Z567">
        <f t="shared" si="215"/>
        <v>4667.657484166667</v>
      </c>
      <c r="AA567">
        <f t="shared" si="216"/>
        <v>4663.6419900000001</v>
      </c>
      <c r="AB567">
        <f t="shared" si="217"/>
        <v>4636.0903975000001</v>
      </c>
      <c r="AC567">
        <f t="shared" si="218"/>
        <v>4655.8665899999996</v>
      </c>
      <c r="AF567">
        <f t="shared" si="223"/>
        <v>1775563500</v>
      </c>
      <c r="AG567" t="str">
        <f t="shared" si="224"/>
        <v>XAUUSD</v>
      </c>
      <c r="AH567" t="str">
        <f t="shared" si="225"/>
        <v>M5</v>
      </c>
      <c r="AI567" s="19">
        <f t="shared" si="219"/>
        <v>4656.12</v>
      </c>
      <c r="AJ567" s="19">
        <f t="shared" si="220"/>
        <v>4649.0201933333328</v>
      </c>
      <c r="AK567" s="19">
        <f t="shared" si="221"/>
        <v>4653.8790166666668</v>
      </c>
      <c r="AL567" s="19">
        <f t="shared" si="226"/>
        <v>-4.8588233333339303</v>
      </c>
      <c r="AM567" s="28" t="str">
        <f t="shared" si="222"/>
        <v>Bearish</v>
      </c>
      <c r="AN567" s="28" t="str">
        <f t="shared" si="227"/>
        <v>Bearish</v>
      </c>
      <c r="AO567">
        <f>IF(Z567&lt;&gt;"",Z567,"")</f>
        <v>4667.657484166667</v>
      </c>
      <c r="AP567">
        <f>IF(AB567&lt;&gt;"",AB567,"")</f>
        <v>4636.0903975000001</v>
      </c>
      <c r="AQ567">
        <f t="shared" si="231"/>
        <v>2</v>
      </c>
      <c r="AR567" s="16">
        <f>IF(SLOPE($AO$554:$AO$565,$AQ$554:$AQ$565)&gt;0,MIN(3,ABS(SLOPE($AO$554:$AO$565,$AQ$554:$AQ$565))),IF(SLOPE($AO$554:$AO$565,$AQ$554:$AQ$565)&lt;-0.5,-0.5,0))</f>
        <v>-0.5</v>
      </c>
      <c r="AS567" s="16">
        <f>IF(SLOPE($AP$554:$AP$565,$AQ$554:$AQ$565)&lt;0,MAX(-3,-ABS(SLOPE($AP$554:$AP$565,$AQ$554:$AQ$565))),IF(SLOPE($AP$554:$AP$565,$AQ$554:$AQ$565)&gt;0.5,0.5,0))</f>
        <v>-0.43949333333330287</v>
      </c>
      <c r="AT567" s="22">
        <f>($AO$566+(AR567*(AQ567-1)))</f>
        <v>4667.6805100000001</v>
      </c>
      <c r="AU567" s="22">
        <f>($AP$566+(AS567*(AQ567-1)))</f>
        <v>4636.1160566666667</v>
      </c>
      <c r="AV567" s="18">
        <f>IF(AR567&gt;0,AT567+AR567,AT567)</f>
        <v>4667.6805100000001</v>
      </c>
      <c r="AW567" s="18">
        <f>IF(AS567&lt;0,AU567+AS567,AU567)</f>
        <v>4635.6765633333334</v>
      </c>
      <c r="AY567">
        <f t="shared" si="232"/>
        <v>2.3025833333122137E-2</v>
      </c>
      <c r="AZ567">
        <f t="shared" si="233"/>
        <v>-0.41383416666667472</v>
      </c>
      <c r="BB567" s="19">
        <f t="shared" si="228"/>
        <v>1775563500</v>
      </c>
      <c r="BC567" s="19" t="str">
        <f t="shared" si="229"/>
        <v>XAUUSD</v>
      </c>
      <c r="BD567" s="19" t="str">
        <f t="shared" si="230"/>
        <v>M5</v>
      </c>
      <c r="BE567">
        <f>V567</f>
        <v>4649.0201933333328</v>
      </c>
      <c r="BF567">
        <f>W567</f>
        <v>4653.8790166666668</v>
      </c>
      <c r="BG567">
        <f>X567</f>
        <v>4659.8872199999996</v>
      </c>
      <c r="BH567">
        <f>Y567</f>
        <v>4659.5107399999997</v>
      </c>
      <c r="BI567">
        <f t="shared" si="234"/>
        <v>4667.6805100000001</v>
      </c>
      <c r="BJ567">
        <f t="shared" si="235"/>
        <v>4635.6765633333334</v>
      </c>
    </row>
    <row r="568" spans="1:62" x14ac:dyDescent="0.55000000000000004">
      <c r="A568">
        <f>ALGLIB_SSA_XAUUSD!J568</f>
        <v>1775563800</v>
      </c>
      <c r="B568" t="str">
        <f>_xlfn.XLOOKUP($A568,ALGLIB_SSA_XAUUSD!$A$2:$A$1001,ALGLIB_SSA_XAUUSD!$B$2:$B$1001,"",0)</f>
        <v/>
      </c>
      <c r="C568" t="str">
        <f>_xlfn.XLOOKUP($A568,ALGLIB_SSA_XAUUSD!$A$2:$A$1001,ALGLIB_SSA_XAUUSD!$C$2:$C$1001,"",0)</f>
        <v/>
      </c>
      <c r="D568" s="1">
        <f>D566+(D578-D566)*2/12</f>
        <v>4650.29</v>
      </c>
      <c r="E568" s="1">
        <f>E566+(E578-E566)*2/12</f>
        <v>4648.5432566666668</v>
      </c>
      <c r="F568" s="1">
        <f>F566+(F578-F566)*2/12</f>
        <v>4653.4396633333336</v>
      </c>
      <c r="G568" s="1">
        <f>G566+(G578-G566)*2/12</f>
        <v>4667.1344583333339</v>
      </c>
      <c r="H568" s="1">
        <f>H566+(H578-H566)*2/12</f>
        <v>4635.6252450000002</v>
      </c>
      <c r="I568" t="str">
        <f>_xlfn.XLOOKUP($A568,ALGLIB_SSA_XAUUSD!$J$2:$J$1001,ALGLIB_SSA_XAUUSD!$K$2:$K$1001,"",0)</f>
        <v>XAUUSD</v>
      </c>
      <c r="J568" t="str">
        <f>_xlfn.XLOOKUP($A568,ALGLIB_SSA_XAUUSD!$J$2:$J$1001,ALGLIB_SSA_XAUUSD!$L$2:$L$1001,"",0)</f>
        <v>M5</v>
      </c>
      <c r="K568">
        <f>_xlfn.XLOOKUP($A568,ALGLIB_SSA_XAUUSD!$J$2:$J$1001,ALGLIB_SSA_XAUUSD!$M$2:$M$1001,"",0)</f>
        <v>4655.16</v>
      </c>
      <c r="L568">
        <f>_xlfn.XLOOKUP($A568,ALGLIB_SSA_XAUUSD!$J$2:$J$1001,ALGLIB_SSA_XAUUSD!$N$2:$N$1001,"",0)</f>
        <v>4660.1567999999997</v>
      </c>
      <c r="M568">
        <f>_xlfn.XLOOKUP($A568,ALGLIB_SSA_XAUUSD!$J$2:$J$1001,ALGLIB_SSA_XAUUSD!$O$2:$O$1001,"",0)</f>
        <v>4659.8337700000002</v>
      </c>
      <c r="N568">
        <f>_xlfn.XLOOKUP($A568,ALGLIB_SSA_XAUUSD!$J$2:$J$1001,ALGLIB_SSA_XAUUSD!$P$2:$P$1001,"",0)</f>
        <v>4664.1448899999996</v>
      </c>
      <c r="O568">
        <f>_xlfn.XLOOKUP($A568,ALGLIB_SSA_XAUUSD!$J$2:$J$1001,ALGLIB_SSA_XAUUSD!$Q$2:$Q$1001,"",0)</f>
        <v>4655.9398899999997</v>
      </c>
      <c r="R568">
        <f t="shared" si="211"/>
        <v>1775563800</v>
      </c>
      <c r="S568" t="str">
        <f t="shared" si="212"/>
        <v>XAUUSD</v>
      </c>
      <c r="T568" t="str">
        <f t="shared" si="212"/>
        <v>M5</v>
      </c>
      <c r="U568">
        <f t="shared" si="212"/>
        <v>4655.16</v>
      </c>
      <c r="V568">
        <f t="shared" si="213"/>
        <v>4648.5432566666668</v>
      </c>
      <c r="W568">
        <f t="shared" si="213"/>
        <v>4653.4396633333336</v>
      </c>
      <c r="X568">
        <f t="shared" si="214"/>
        <v>4660.1567999999997</v>
      </c>
      <c r="Y568">
        <f t="shared" si="214"/>
        <v>4659.8337700000002</v>
      </c>
      <c r="Z568">
        <f t="shared" si="215"/>
        <v>4667.1344583333339</v>
      </c>
      <c r="AA568">
        <f t="shared" si="216"/>
        <v>4664.1448899999996</v>
      </c>
      <c r="AB568">
        <f t="shared" si="217"/>
        <v>4635.6252450000002</v>
      </c>
      <c r="AC568">
        <f t="shared" si="218"/>
        <v>4655.9398899999997</v>
      </c>
      <c r="AF568">
        <f t="shared" si="223"/>
        <v>1775563800</v>
      </c>
      <c r="AG568" t="str">
        <f t="shared" si="224"/>
        <v>XAUUSD</v>
      </c>
      <c r="AH568" t="str">
        <f t="shared" si="225"/>
        <v>M5</v>
      </c>
      <c r="AI568" s="19">
        <f t="shared" si="219"/>
        <v>4655.16</v>
      </c>
      <c r="AJ568" s="19">
        <f t="shared" si="220"/>
        <v>4648.5432566666668</v>
      </c>
      <c r="AK568" s="19">
        <f t="shared" si="221"/>
        <v>4653.4396633333336</v>
      </c>
      <c r="AL568" s="19">
        <f t="shared" si="226"/>
        <v>-4.896406666666735</v>
      </c>
      <c r="AM568" s="28" t="str">
        <f t="shared" si="222"/>
        <v>Bearish</v>
      </c>
      <c r="AN568" s="28" t="str">
        <f t="shared" si="227"/>
        <v>Bearish</v>
      </c>
      <c r="AO568">
        <f>IF(Z568&lt;&gt;"",Z568,"")</f>
        <v>4667.1344583333339</v>
      </c>
      <c r="AP568">
        <f>IF(AB568&lt;&gt;"",AB568,"")</f>
        <v>4635.6252450000002</v>
      </c>
      <c r="AQ568">
        <f t="shared" si="231"/>
        <v>3</v>
      </c>
      <c r="AR568" s="16">
        <f>IF(SLOPE($AO$554:$AO$565,$AQ$554:$AQ$565)&gt;0,MIN(3,ABS(SLOPE($AO$554:$AO$565,$AQ$554:$AQ$565))),IF(SLOPE($AO$554:$AO$565,$AQ$554:$AQ$565)&lt;-0.5,-0.5,0))</f>
        <v>-0.5</v>
      </c>
      <c r="AS568" s="16">
        <f>IF(SLOPE($AP$554:$AP$565,$AQ$554:$AQ$565)&lt;0,MAX(-3,-ABS(SLOPE($AP$554:$AP$565,$AQ$554:$AQ$565))),IF(SLOPE($AP$554:$AP$565,$AQ$554:$AQ$565)&gt;0.5,0.5,0))</f>
        <v>-0.43949333333330287</v>
      </c>
      <c r="AT568" s="22">
        <f>($AO$566+(AR568*(AQ568-1)))</f>
        <v>4667.1805100000001</v>
      </c>
      <c r="AU568" s="22">
        <f>($AP$566+(AS568*(AQ568-1)))</f>
        <v>4635.6765633333334</v>
      </c>
      <c r="AV568" s="18">
        <f>IF(AR568&gt;0,AT568+AR568,AT568)</f>
        <v>4667.1805100000001</v>
      </c>
      <c r="AW568" s="18">
        <f>IF(AS568&lt;0,AU568+AS568,AU568)</f>
        <v>4635.2370700000001</v>
      </c>
      <c r="AY568">
        <f t="shared" si="232"/>
        <v>4.6051666666244273E-2</v>
      </c>
      <c r="AZ568">
        <f t="shared" si="233"/>
        <v>-0.38817500000004657</v>
      </c>
      <c r="BB568" s="19">
        <f t="shared" si="228"/>
        <v>1775563800</v>
      </c>
      <c r="BC568" s="19" t="str">
        <f t="shared" si="229"/>
        <v>XAUUSD</v>
      </c>
      <c r="BD568" s="19" t="str">
        <f t="shared" si="230"/>
        <v>M5</v>
      </c>
      <c r="BE568">
        <f>V568</f>
        <v>4648.5432566666668</v>
      </c>
      <c r="BF568">
        <f>W568</f>
        <v>4653.4396633333336</v>
      </c>
      <c r="BG568">
        <f>X568</f>
        <v>4660.1567999999997</v>
      </c>
      <c r="BH568">
        <f>Y568</f>
        <v>4659.8337700000002</v>
      </c>
      <c r="BI568">
        <f t="shared" si="234"/>
        <v>4667.1805100000001</v>
      </c>
      <c r="BJ568">
        <f t="shared" si="235"/>
        <v>4635.2370700000001</v>
      </c>
    </row>
    <row r="569" spans="1:62" x14ac:dyDescent="0.55000000000000004">
      <c r="A569">
        <f>ALGLIB_SSA_XAUUSD!J569</f>
        <v>1775564100</v>
      </c>
      <c r="B569" t="str">
        <f>_xlfn.XLOOKUP($A569,ALGLIB_SSA_XAUUSD!$A$2:$A$1001,ALGLIB_SSA_XAUUSD!$B$2:$B$1001,"",0)</f>
        <v/>
      </c>
      <c r="C569" t="str">
        <f>_xlfn.XLOOKUP($A569,ALGLIB_SSA_XAUUSD!$A$2:$A$1001,ALGLIB_SSA_XAUUSD!$C$2:$C$1001,"",0)</f>
        <v/>
      </c>
      <c r="D569" s="1">
        <f>D566+(D578-D566)*3/12</f>
        <v>4649.6949999999997</v>
      </c>
      <c r="E569" s="1">
        <f>E566+(E578-E566)*3/12</f>
        <v>4648.0663199999999</v>
      </c>
      <c r="F569" s="1">
        <f>F566+(F578-F566)*3/12</f>
        <v>4653.0003099999994</v>
      </c>
      <c r="G569" s="1">
        <f>G566+(G578-G566)*3/12</f>
        <v>4666.6114324999999</v>
      </c>
      <c r="H569" s="1">
        <f>H566+(H578-H566)*3/12</f>
        <v>4635.1600925000002</v>
      </c>
      <c r="I569" t="str">
        <f>_xlfn.XLOOKUP($A569,ALGLIB_SSA_XAUUSD!$J$2:$J$1001,ALGLIB_SSA_XAUUSD!$K$2:$K$1001,"",0)</f>
        <v>XAUUSD</v>
      </c>
      <c r="J569" t="str">
        <f>_xlfn.XLOOKUP($A569,ALGLIB_SSA_XAUUSD!$J$2:$J$1001,ALGLIB_SSA_XAUUSD!$L$2:$L$1001,"",0)</f>
        <v>M5</v>
      </c>
      <c r="K569">
        <f>_xlfn.XLOOKUP($A569,ALGLIB_SSA_XAUUSD!$J$2:$J$1001,ALGLIB_SSA_XAUUSD!$M$2:$M$1001,"",0)</f>
        <v>4658.6000000000004</v>
      </c>
      <c r="L569">
        <f>_xlfn.XLOOKUP($A569,ALGLIB_SSA_XAUUSD!$J$2:$J$1001,ALGLIB_SSA_XAUUSD!$N$2:$N$1001,"",0)</f>
        <v>4660.6289800000004</v>
      </c>
      <c r="M569">
        <f>_xlfn.XLOOKUP($A569,ALGLIB_SSA_XAUUSD!$J$2:$J$1001,ALGLIB_SSA_XAUUSD!$O$2:$O$1001,"",0)</f>
        <v>4660.2313800000002</v>
      </c>
      <c r="N569">
        <f>_xlfn.XLOOKUP($A569,ALGLIB_SSA_XAUUSD!$J$2:$J$1001,ALGLIB_SSA_XAUUSD!$P$2:$P$1001,"",0)</f>
        <v>4664.8589400000001</v>
      </c>
      <c r="O569">
        <f>_xlfn.XLOOKUP($A569,ALGLIB_SSA_XAUUSD!$J$2:$J$1001,ALGLIB_SSA_XAUUSD!$Q$2:$Q$1001,"",0)</f>
        <v>4656.2596199999998</v>
      </c>
      <c r="R569">
        <f t="shared" si="211"/>
        <v>1775564100</v>
      </c>
      <c r="S569" t="str">
        <f t="shared" si="212"/>
        <v>XAUUSD</v>
      </c>
      <c r="T569" t="str">
        <f t="shared" si="212"/>
        <v>M5</v>
      </c>
      <c r="U569">
        <f t="shared" si="212"/>
        <v>4658.6000000000004</v>
      </c>
      <c r="V569">
        <f t="shared" si="213"/>
        <v>4648.0663199999999</v>
      </c>
      <c r="W569">
        <f t="shared" si="213"/>
        <v>4653.0003099999994</v>
      </c>
      <c r="X569">
        <f t="shared" si="214"/>
        <v>4660.6289800000004</v>
      </c>
      <c r="Y569">
        <f t="shared" si="214"/>
        <v>4660.2313800000002</v>
      </c>
      <c r="Z569">
        <f t="shared" si="215"/>
        <v>4666.6114324999999</v>
      </c>
      <c r="AA569">
        <f t="shared" si="216"/>
        <v>4664.8589400000001</v>
      </c>
      <c r="AB569">
        <f t="shared" si="217"/>
        <v>4635.1600925000002</v>
      </c>
      <c r="AC569">
        <f t="shared" si="218"/>
        <v>4656.2596199999998</v>
      </c>
      <c r="AF569">
        <f t="shared" si="223"/>
        <v>1775564100</v>
      </c>
      <c r="AG569" t="str">
        <f t="shared" si="224"/>
        <v>XAUUSD</v>
      </c>
      <c r="AH569" t="str">
        <f t="shared" si="225"/>
        <v>M5</v>
      </c>
      <c r="AI569" s="19">
        <f t="shared" si="219"/>
        <v>4658.6000000000004</v>
      </c>
      <c r="AJ569" s="19">
        <f t="shared" si="220"/>
        <v>4648.0663199999999</v>
      </c>
      <c r="AK569" s="19">
        <f t="shared" si="221"/>
        <v>4653.0003099999994</v>
      </c>
      <c r="AL569" s="19">
        <f t="shared" si="226"/>
        <v>-4.9339899999995396</v>
      </c>
      <c r="AM569" s="28" t="str">
        <f t="shared" si="222"/>
        <v>Bearish</v>
      </c>
      <c r="AN569" s="28" t="str">
        <f t="shared" si="227"/>
        <v>Bearish</v>
      </c>
      <c r="AO569">
        <f>IF(Z569&lt;&gt;"",Z569,"")</f>
        <v>4666.6114324999999</v>
      </c>
      <c r="AP569">
        <f>IF(AB569&lt;&gt;"",AB569,"")</f>
        <v>4635.1600925000002</v>
      </c>
      <c r="AQ569">
        <f t="shared" si="231"/>
        <v>4</v>
      </c>
      <c r="AR569" s="16">
        <f>IF(SLOPE($AO$554:$AO$565,$AQ$554:$AQ$565)&gt;0,MIN(3,ABS(SLOPE($AO$554:$AO$565,$AQ$554:$AQ$565))),IF(SLOPE($AO$554:$AO$565,$AQ$554:$AQ$565)&lt;-0.5,-0.5,0))</f>
        <v>-0.5</v>
      </c>
      <c r="AS569" s="16">
        <f>IF(SLOPE($AP$554:$AP$565,$AQ$554:$AQ$565)&lt;0,MAX(-3,-ABS(SLOPE($AP$554:$AP$565,$AQ$554:$AQ$565))),IF(SLOPE($AP$554:$AP$565,$AQ$554:$AQ$565)&gt;0.5,0.5,0))</f>
        <v>-0.43949333333330287</v>
      </c>
      <c r="AT569" s="22">
        <f>($AO$566+(AR569*(AQ569-1)))</f>
        <v>4666.6805100000001</v>
      </c>
      <c r="AU569" s="22">
        <f>($AP$566+(AS569*(AQ569-1)))</f>
        <v>4635.2370700000001</v>
      </c>
      <c r="AV569" s="18">
        <f>IF(AR569&gt;0,AT569+AR569,AT569)</f>
        <v>4666.6805100000001</v>
      </c>
      <c r="AW569" s="18">
        <f>IF(AS569&lt;0,AU569+AS569,AU569)</f>
        <v>4634.7975766666668</v>
      </c>
      <c r="AY569">
        <f t="shared" si="232"/>
        <v>6.9077500000275904E-2</v>
      </c>
      <c r="AZ569">
        <f t="shared" si="233"/>
        <v>-0.36251583333341841</v>
      </c>
      <c r="BB569" s="19">
        <f t="shared" si="228"/>
        <v>1775564100</v>
      </c>
      <c r="BC569" s="19" t="str">
        <f t="shared" si="229"/>
        <v>XAUUSD</v>
      </c>
      <c r="BD569" s="19" t="str">
        <f t="shared" si="230"/>
        <v>M5</v>
      </c>
      <c r="BE569">
        <f>V569</f>
        <v>4648.0663199999999</v>
      </c>
      <c r="BF569">
        <f>W569</f>
        <v>4653.0003099999994</v>
      </c>
      <c r="BG569">
        <f>X569</f>
        <v>4660.6289800000004</v>
      </c>
      <c r="BH569">
        <f>Y569</f>
        <v>4660.2313800000002</v>
      </c>
      <c r="BI569">
        <f t="shared" si="234"/>
        <v>4666.6805100000001</v>
      </c>
      <c r="BJ569">
        <f t="shared" si="235"/>
        <v>4634.7975766666668</v>
      </c>
    </row>
    <row r="570" spans="1:62" x14ac:dyDescent="0.55000000000000004">
      <c r="A570">
        <f>ALGLIB_SSA_XAUUSD!J570</f>
        <v>1775564400</v>
      </c>
      <c r="B570" t="str">
        <f>_xlfn.XLOOKUP($A570,ALGLIB_SSA_XAUUSD!$A$2:$A$1001,ALGLIB_SSA_XAUUSD!$B$2:$B$1001,"",0)</f>
        <v/>
      </c>
      <c r="C570" t="str">
        <f>_xlfn.XLOOKUP($A570,ALGLIB_SSA_XAUUSD!$A$2:$A$1001,ALGLIB_SSA_XAUUSD!$C$2:$C$1001,"",0)</f>
        <v/>
      </c>
      <c r="D570" s="1">
        <f>D566+(D578-D566)*4/12</f>
        <v>4649.0999999999995</v>
      </c>
      <c r="E570" s="1">
        <f>E566+(E578-E566)*4/12</f>
        <v>4647.589383333333</v>
      </c>
      <c r="F570" s="1">
        <f>F566+(F578-F566)*4/12</f>
        <v>4652.5609566666662</v>
      </c>
      <c r="G570" s="1">
        <f>G566+(G578-G566)*4/12</f>
        <v>4666.0884066666667</v>
      </c>
      <c r="H570" s="1">
        <f>H566+(H578-H566)*4/12</f>
        <v>4634.6949400000003</v>
      </c>
      <c r="I570" t="str">
        <f>_xlfn.XLOOKUP($A570,ALGLIB_SSA_XAUUSD!$J$2:$J$1001,ALGLIB_SSA_XAUUSD!$K$2:$K$1001,"",0)</f>
        <v>XAUUSD</v>
      </c>
      <c r="J570" t="str">
        <f>_xlfn.XLOOKUP($A570,ALGLIB_SSA_XAUUSD!$J$2:$J$1001,ALGLIB_SSA_XAUUSD!$L$2:$L$1001,"",0)</f>
        <v>M5</v>
      </c>
      <c r="K570">
        <f>_xlfn.XLOOKUP($A570,ALGLIB_SSA_XAUUSD!$J$2:$J$1001,ALGLIB_SSA_XAUUSD!$M$2:$M$1001,"",0)</f>
        <v>4666.75</v>
      </c>
      <c r="L570">
        <f>_xlfn.XLOOKUP($A570,ALGLIB_SSA_XAUUSD!$J$2:$J$1001,ALGLIB_SSA_XAUUSD!$N$2:$N$1001,"",0)</f>
        <v>4661.1045999999997</v>
      </c>
      <c r="M570">
        <f>_xlfn.XLOOKUP($A570,ALGLIB_SSA_XAUUSD!$J$2:$J$1001,ALGLIB_SSA_XAUUSD!$O$2:$O$1001,"",0)</f>
        <v>4660.6679899999999</v>
      </c>
      <c r="N570">
        <f>_xlfn.XLOOKUP($A570,ALGLIB_SSA_XAUUSD!$J$2:$J$1001,ALGLIB_SSA_XAUUSD!$P$2:$P$1001,"",0)</f>
        <v>4665.5620500000005</v>
      </c>
      <c r="O570">
        <f>_xlfn.XLOOKUP($A570,ALGLIB_SSA_XAUUSD!$J$2:$J$1001,ALGLIB_SSA_XAUUSD!$Q$2:$Q$1001,"",0)</f>
        <v>4656.7841399999998</v>
      </c>
      <c r="R570">
        <f t="shared" si="211"/>
        <v>1775564400</v>
      </c>
      <c r="S570" t="str">
        <f t="shared" si="212"/>
        <v>XAUUSD</v>
      </c>
      <c r="T570" t="str">
        <f t="shared" si="212"/>
        <v>M5</v>
      </c>
      <c r="U570">
        <f t="shared" si="212"/>
        <v>4666.75</v>
      </c>
      <c r="V570">
        <f t="shared" si="213"/>
        <v>4647.589383333333</v>
      </c>
      <c r="W570">
        <f t="shared" si="213"/>
        <v>4652.5609566666662</v>
      </c>
      <c r="X570">
        <f t="shared" si="214"/>
        <v>4661.1045999999997</v>
      </c>
      <c r="Y570">
        <f t="shared" si="214"/>
        <v>4660.6679899999999</v>
      </c>
      <c r="Z570">
        <f t="shared" si="215"/>
        <v>4666.0884066666667</v>
      </c>
      <c r="AA570">
        <f t="shared" si="216"/>
        <v>4665.5620500000005</v>
      </c>
      <c r="AB570">
        <f t="shared" si="217"/>
        <v>4634.6949400000003</v>
      </c>
      <c r="AC570">
        <f t="shared" si="218"/>
        <v>4656.7841399999998</v>
      </c>
      <c r="AF570">
        <f t="shared" si="223"/>
        <v>1775564400</v>
      </c>
      <c r="AG570" t="str">
        <f t="shared" si="224"/>
        <v>XAUUSD</v>
      </c>
      <c r="AH570" t="str">
        <f t="shared" si="225"/>
        <v>M5</v>
      </c>
      <c r="AI570" s="19">
        <f t="shared" si="219"/>
        <v>4666.75</v>
      </c>
      <c r="AJ570" s="19">
        <f t="shared" si="220"/>
        <v>4647.589383333333</v>
      </c>
      <c r="AK570" s="19">
        <f t="shared" si="221"/>
        <v>4652.5609566666662</v>
      </c>
      <c r="AL570" s="19">
        <f t="shared" si="226"/>
        <v>-4.9715733333332537</v>
      </c>
      <c r="AM570" s="28" t="str">
        <f t="shared" si="222"/>
        <v>Bearish</v>
      </c>
      <c r="AN570" s="28" t="str">
        <f t="shared" si="227"/>
        <v>Bearish</v>
      </c>
      <c r="AO570">
        <f>IF(Z570&lt;&gt;"",Z570,"")</f>
        <v>4666.0884066666667</v>
      </c>
      <c r="AP570">
        <f>IF(AB570&lt;&gt;"",AB570,"")</f>
        <v>4634.6949400000003</v>
      </c>
      <c r="AQ570">
        <f t="shared" si="231"/>
        <v>5</v>
      </c>
      <c r="AR570" s="16">
        <f>IF(SLOPE($AO$554:$AO$565,$AQ$554:$AQ$565)&gt;0,MIN(3,ABS(SLOPE($AO$554:$AO$565,$AQ$554:$AQ$565))),IF(SLOPE($AO$554:$AO$565,$AQ$554:$AQ$565)&lt;-0.5,-0.5,0))</f>
        <v>-0.5</v>
      </c>
      <c r="AS570" s="16">
        <f>IF(SLOPE($AP$554:$AP$565,$AQ$554:$AQ$565)&lt;0,MAX(-3,-ABS(SLOPE($AP$554:$AP$565,$AQ$554:$AQ$565))),IF(SLOPE($AP$554:$AP$565,$AQ$554:$AQ$565)&gt;0.5,0.5,0))</f>
        <v>-0.43949333333330287</v>
      </c>
      <c r="AT570" s="22">
        <f>($AO$566+(AR570*(AQ570-1)))</f>
        <v>4666.1805100000001</v>
      </c>
      <c r="AU570" s="22">
        <f>($AP$566+(AS570*(AQ570-1)))</f>
        <v>4634.7975766666668</v>
      </c>
      <c r="AV570" s="18">
        <f>IF(AR570&gt;0,AT570+AR570,AT570)</f>
        <v>4666.1805100000001</v>
      </c>
      <c r="AW570" s="18">
        <f>IF(AS570&lt;0,AU570+AS570,AU570)</f>
        <v>4634.3580833333335</v>
      </c>
      <c r="AY570">
        <f t="shared" si="232"/>
        <v>9.2103333333398041E-2</v>
      </c>
      <c r="AZ570">
        <f t="shared" si="233"/>
        <v>-0.33685666666679026</v>
      </c>
      <c r="BB570" s="19">
        <f t="shared" si="228"/>
        <v>1775564400</v>
      </c>
      <c r="BC570" s="19" t="str">
        <f t="shared" si="229"/>
        <v>XAUUSD</v>
      </c>
      <c r="BD570" s="19" t="str">
        <f t="shared" si="230"/>
        <v>M5</v>
      </c>
      <c r="BE570">
        <f>V570</f>
        <v>4647.589383333333</v>
      </c>
      <c r="BF570">
        <f>W570</f>
        <v>4652.5609566666662</v>
      </c>
      <c r="BG570">
        <f>X570</f>
        <v>4661.1045999999997</v>
      </c>
      <c r="BH570">
        <f>Y570</f>
        <v>4660.6679899999999</v>
      </c>
      <c r="BI570">
        <f t="shared" si="234"/>
        <v>4666.1805100000001</v>
      </c>
      <c r="BJ570">
        <f t="shared" si="235"/>
        <v>4634.3580833333335</v>
      </c>
    </row>
    <row r="571" spans="1:62" x14ac:dyDescent="0.55000000000000004">
      <c r="A571">
        <f>ALGLIB_SSA_XAUUSD!J571</f>
        <v>1775564700</v>
      </c>
      <c r="B571" t="str">
        <f>_xlfn.XLOOKUP($A571,ALGLIB_SSA_XAUUSD!$A$2:$A$1001,ALGLIB_SSA_XAUUSD!$B$2:$B$1001,"",0)</f>
        <v/>
      </c>
      <c r="C571" t="str">
        <f>_xlfn.XLOOKUP($A571,ALGLIB_SSA_XAUUSD!$A$2:$A$1001,ALGLIB_SSA_XAUUSD!$C$2:$C$1001,"",0)</f>
        <v/>
      </c>
      <c r="D571" s="1">
        <f>D566+(D578-D566)*5/12</f>
        <v>4648.5050000000001</v>
      </c>
      <c r="E571" s="1">
        <f>E566+(E578-E566)*5/12</f>
        <v>4647.112446666667</v>
      </c>
      <c r="F571" s="1">
        <f>F566+(F578-F566)*5/12</f>
        <v>4652.121603333333</v>
      </c>
      <c r="G571" s="1">
        <f>G566+(G578-G566)*5/12</f>
        <v>4665.5653808333336</v>
      </c>
      <c r="H571" s="1">
        <f>H566+(H578-H566)*5/12</f>
        <v>4634.2297875000004</v>
      </c>
      <c r="I571" t="str">
        <f>_xlfn.XLOOKUP($A571,ALGLIB_SSA_XAUUSD!$J$2:$J$1001,ALGLIB_SSA_XAUUSD!$K$2:$K$1001,"",0)</f>
        <v>XAUUSD</v>
      </c>
      <c r="J571" t="str">
        <f>_xlfn.XLOOKUP($A571,ALGLIB_SSA_XAUUSD!$J$2:$J$1001,ALGLIB_SSA_XAUUSD!$L$2:$L$1001,"",0)</f>
        <v>M5</v>
      </c>
      <c r="K571">
        <f>_xlfn.XLOOKUP($A571,ALGLIB_SSA_XAUUSD!$J$2:$J$1001,ALGLIB_SSA_XAUUSD!$M$2:$M$1001,"",0)</f>
        <v>4665.6899999999996</v>
      </c>
      <c r="L571">
        <f>_xlfn.XLOOKUP($A571,ALGLIB_SSA_XAUUSD!$J$2:$J$1001,ALGLIB_SSA_XAUUSD!$N$2:$N$1001,"",0)</f>
        <v>4661.1839200000004</v>
      </c>
      <c r="M571">
        <f>_xlfn.XLOOKUP($A571,ALGLIB_SSA_XAUUSD!$J$2:$J$1001,ALGLIB_SSA_XAUUSD!$O$2:$O$1001,"",0)</f>
        <v>4660.9259499999998</v>
      </c>
      <c r="N571">
        <f>_xlfn.XLOOKUP($A571,ALGLIB_SSA_XAUUSD!$J$2:$J$1001,ALGLIB_SSA_XAUUSD!$P$2:$P$1001,"",0)</f>
        <v>4665.9031100000002</v>
      </c>
      <c r="O571">
        <f>_xlfn.XLOOKUP($A571,ALGLIB_SSA_XAUUSD!$J$2:$J$1001,ALGLIB_SSA_XAUUSD!$Q$2:$Q$1001,"",0)</f>
        <v>4657.1785</v>
      </c>
      <c r="R571">
        <f t="shared" si="211"/>
        <v>1775564700</v>
      </c>
      <c r="S571" t="str">
        <f t="shared" si="212"/>
        <v>XAUUSD</v>
      </c>
      <c r="T571" t="str">
        <f t="shared" si="212"/>
        <v>M5</v>
      </c>
      <c r="U571">
        <f t="shared" si="212"/>
        <v>4665.6899999999996</v>
      </c>
      <c r="V571">
        <f t="shared" si="213"/>
        <v>4647.112446666667</v>
      </c>
      <c r="W571">
        <f t="shared" si="213"/>
        <v>4652.121603333333</v>
      </c>
      <c r="X571">
        <f t="shared" si="214"/>
        <v>4661.1839200000004</v>
      </c>
      <c r="Y571">
        <f t="shared" si="214"/>
        <v>4660.9259499999998</v>
      </c>
      <c r="Z571">
        <f t="shared" si="215"/>
        <v>4665.5653808333336</v>
      </c>
      <c r="AA571">
        <f t="shared" si="216"/>
        <v>4665.9031100000002</v>
      </c>
      <c r="AB571">
        <f t="shared" si="217"/>
        <v>4634.2297875000004</v>
      </c>
      <c r="AC571">
        <f t="shared" si="218"/>
        <v>4657.1785</v>
      </c>
      <c r="AF571">
        <f t="shared" si="223"/>
        <v>1775564700</v>
      </c>
      <c r="AG571" t="str">
        <f t="shared" si="224"/>
        <v>XAUUSD</v>
      </c>
      <c r="AH571" t="str">
        <f t="shared" si="225"/>
        <v>M5</v>
      </c>
      <c r="AI571" s="19">
        <f t="shared" si="219"/>
        <v>4665.6899999999996</v>
      </c>
      <c r="AJ571" s="19">
        <f t="shared" si="220"/>
        <v>4647.112446666667</v>
      </c>
      <c r="AK571" s="19">
        <f t="shared" si="221"/>
        <v>4652.121603333333</v>
      </c>
      <c r="AL571" s="19">
        <f t="shared" si="226"/>
        <v>-5.0091566666660583</v>
      </c>
      <c r="AM571" s="28" t="str">
        <f t="shared" si="222"/>
        <v>Bearish</v>
      </c>
      <c r="AN571" s="28" t="str">
        <f t="shared" si="227"/>
        <v>Bearish</v>
      </c>
      <c r="AO571">
        <f>IF(Z571&lt;&gt;"",Z571,"")</f>
        <v>4665.5653808333336</v>
      </c>
      <c r="AP571">
        <f>IF(AB571&lt;&gt;"",AB571,"")</f>
        <v>4634.2297875000004</v>
      </c>
      <c r="AQ571">
        <f t="shared" si="231"/>
        <v>6</v>
      </c>
      <c r="AR571" s="16">
        <f>IF(SLOPE($AO$554:$AO$565,$AQ$554:$AQ$565)&gt;0,MIN(3,ABS(SLOPE($AO$554:$AO$565,$AQ$554:$AQ$565))),IF(SLOPE($AO$554:$AO$565,$AQ$554:$AQ$565)&lt;-0.5,-0.5,0))</f>
        <v>-0.5</v>
      </c>
      <c r="AS571" s="16">
        <f>IF(SLOPE($AP$554:$AP$565,$AQ$554:$AQ$565)&lt;0,MAX(-3,-ABS(SLOPE($AP$554:$AP$565,$AQ$554:$AQ$565))),IF(SLOPE($AP$554:$AP$565,$AQ$554:$AQ$565)&gt;0.5,0.5,0))</f>
        <v>-0.43949333333330287</v>
      </c>
      <c r="AT571" s="22">
        <f>($AO$566+(AR571*(AQ571-1)))</f>
        <v>4665.6805100000001</v>
      </c>
      <c r="AU571" s="22">
        <f>($AP$566+(AS571*(AQ571-1)))</f>
        <v>4634.3580833333335</v>
      </c>
      <c r="AV571" s="18">
        <f>IF(AR571&gt;0,AT571+AR571,AT571)</f>
        <v>4665.6805100000001</v>
      </c>
      <c r="AW571" s="18">
        <f>IF(AS571&lt;0,AU571+AS571,AU571)</f>
        <v>4633.9185900000002</v>
      </c>
      <c r="AY571">
        <f t="shared" si="232"/>
        <v>0.11512916666652018</v>
      </c>
      <c r="AZ571">
        <f t="shared" si="233"/>
        <v>-0.31119750000016211</v>
      </c>
      <c r="BB571" s="19">
        <f t="shared" si="228"/>
        <v>1775564700</v>
      </c>
      <c r="BC571" s="19" t="str">
        <f t="shared" si="229"/>
        <v>XAUUSD</v>
      </c>
      <c r="BD571" s="19" t="str">
        <f t="shared" si="230"/>
        <v>M5</v>
      </c>
      <c r="BE571">
        <f>V571</f>
        <v>4647.112446666667</v>
      </c>
      <c r="BF571">
        <f>W571</f>
        <v>4652.121603333333</v>
      </c>
      <c r="BG571">
        <f>X571</f>
        <v>4661.1839200000004</v>
      </c>
      <c r="BH571">
        <f>Y571</f>
        <v>4660.9259499999998</v>
      </c>
      <c r="BI571">
        <f t="shared" si="234"/>
        <v>4665.6805100000001</v>
      </c>
      <c r="BJ571">
        <f t="shared" si="235"/>
        <v>4633.9185900000002</v>
      </c>
    </row>
    <row r="572" spans="1:62" x14ac:dyDescent="0.55000000000000004">
      <c r="A572">
        <f>ALGLIB_SSA_XAUUSD!J572</f>
        <v>1775565000</v>
      </c>
      <c r="B572" t="str">
        <f>_xlfn.XLOOKUP($A572,ALGLIB_SSA_XAUUSD!$A$2:$A$1001,ALGLIB_SSA_XAUUSD!$B$2:$B$1001,"",0)</f>
        <v/>
      </c>
      <c r="C572" t="str">
        <f>_xlfn.XLOOKUP($A572,ALGLIB_SSA_XAUUSD!$A$2:$A$1001,ALGLIB_SSA_XAUUSD!$C$2:$C$1001,"",0)</f>
        <v/>
      </c>
      <c r="D572" s="1">
        <f>D566+(D578-D566)*6/12</f>
        <v>4647.91</v>
      </c>
      <c r="E572" s="1">
        <f>E566+(E578-E566)*6/12</f>
        <v>4646.6355100000001</v>
      </c>
      <c r="F572" s="1">
        <f>F566+(F578-F566)*6/12</f>
        <v>4651.6822499999998</v>
      </c>
      <c r="G572" s="1">
        <f>G566+(G578-G566)*6/12</f>
        <v>4665.0423549999996</v>
      </c>
      <c r="H572" s="1">
        <f>H566+(H578-H566)*6/12</f>
        <v>4633.7646349999995</v>
      </c>
      <c r="I572" t="str">
        <f>_xlfn.XLOOKUP($A572,ALGLIB_SSA_XAUUSD!$J$2:$J$1001,ALGLIB_SSA_XAUUSD!$K$2:$K$1001,"",0)</f>
        <v>XAUUSD</v>
      </c>
      <c r="J572" t="str">
        <f>_xlfn.XLOOKUP($A572,ALGLIB_SSA_XAUUSD!$J$2:$J$1001,ALGLIB_SSA_XAUUSD!$L$2:$L$1001,"",0)</f>
        <v>M5</v>
      </c>
      <c r="K572">
        <f>_xlfn.XLOOKUP($A572,ALGLIB_SSA_XAUUSD!$J$2:$J$1001,ALGLIB_SSA_XAUUSD!$M$2:$M$1001,"",0)</f>
        <v>4661.04</v>
      </c>
      <c r="L572">
        <f>_xlfn.XLOOKUP($A572,ALGLIB_SSA_XAUUSD!$J$2:$J$1001,ALGLIB_SSA_XAUUSD!$N$2:$N$1001,"",0)</f>
        <v>4660.7092199999997</v>
      </c>
      <c r="M572">
        <f>_xlfn.XLOOKUP($A572,ALGLIB_SSA_XAUUSD!$J$2:$J$1001,ALGLIB_SSA_XAUUSD!$O$2:$O$1001,"",0)</f>
        <v>4660.8175899999997</v>
      </c>
      <c r="N572">
        <f>_xlfn.XLOOKUP($A572,ALGLIB_SSA_XAUUSD!$J$2:$J$1001,ALGLIB_SSA_XAUUSD!$P$2:$P$1001,"",0)</f>
        <v>4665.7553900000003</v>
      </c>
      <c r="O572">
        <f>_xlfn.XLOOKUP($A572,ALGLIB_SSA_XAUUSD!$J$2:$J$1001,ALGLIB_SSA_XAUUSD!$Q$2:$Q$1001,"",0)</f>
        <v>4657.0327500000003</v>
      </c>
      <c r="R572">
        <f t="shared" si="211"/>
        <v>1775565000</v>
      </c>
      <c r="S572" t="str">
        <f t="shared" si="212"/>
        <v>XAUUSD</v>
      </c>
      <c r="T572" t="str">
        <f t="shared" si="212"/>
        <v>M5</v>
      </c>
      <c r="U572">
        <f t="shared" si="212"/>
        <v>4661.04</v>
      </c>
      <c r="V572">
        <f t="shared" si="213"/>
        <v>4646.6355100000001</v>
      </c>
      <c r="W572">
        <f t="shared" si="213"/>
        <v>4651.6822499999998</v>
      </c>
      <c r="X572">
        <f t="shared" si="214"/>
        <v>4660.7092199999997</v>
      </c>
      <c r="Y572">
        <f t="shared" si="214"/>
        <v>4660.8175899999997</v>
      </c>
      <c r="Z572">
        <f t="shared" si="215"/>
        <v>4665.0423549999996</v>
      </c>
      <c r="AA572">
        <f t="shared" si="216"/>
        <v>4665.7553900000003</v>
      </c>
      <c r="AB572">
        <f t="shared" si="217"/>
        <v>4633.7646349999995</v>
      </c>
      <c r="AC572">
        <f t="shared" si="218"/>
        <v>4657.0327500000003</v>
      </c>
      <c r="AF572">
        <f t="shared" si="223"/>
        <v>1775565000</v>
      </c>
      <c r="AG572" t="str">
        <f t="shared" si="224"/>
        <v>XAUUSD</v>
      </c>
      <c r="AH572" t="str">
        <f t="shared" si="225"/>
        <v>M5</v>
      </c>
      <c r="AI572" s="19">
        <f t="shared" si="219"/>
        <v>4661.04</v>
      </c>
      <c r="AJ572" s="19">
        <f t="shared" si="220"/>
        <v>4646.6355100000001</v>
      </c>
      <c r="AK572" s="19">
        <f t="shared" si="221"/>
        <v>4651.6822499999998</v>
      </c>
      <c r="AL572" s="19">
        <f t="shared" si="226"/>
        <v>-5.0467399999997724</v>
      </c>
      <c r="AM572" s="28" t="str">
        <f t="shared" si="222"/>
        <v>Bearish</v>
      </c>
      <c r="AN572" s="28" t="str">
        <f t="shared" si="227"/>
        <v>Bearish</v>
      </c>
      <c r="AO572">
        <f>IF(Z572&lt;&gt;"",Z572,"")</f>
        <v>4665.0423549999996</v>
      </c>
      <c r="AP572">
        <f>IF(AB572&lt;&gt;"",AB572,"")</f>
        <v>4633.7646349999995</v>
      </c>
      <c r="AQ572">
        <f t="shared" si="231"/>
        <v>7</v>
      </c>
      <c r="AR572" s="16">
        <f>IF(SLOPE($AO$554:$AO$565,$AQ$554:$AQ$565)&gt;0,MIN(3,ABS(SLOPE($AO$554:$AO$565,$AQ$554:$AQ$565))),IF(SLOPE($AO$554:$AO$565,$AQ$554:$AQ$565)&lt;-0.5,-0.5,0))</f>
        <v>-0.5</v>
      </c>
      <c r="AS572" s="16">
        <f>IF(SLOPE($AP$554:$AP$565,$AQ$554:$AQ$565)&lt;0,MAX(-3,-ABS(SLOPE($AP$554:$AP$565,$AQ$554:$AQ$565))),IF(SLOPE($AP$554:$AP$565,$AQ$554:$AQ$565)&gt;0.5,0.5,0))</f>
        <v>-0.43949333333330287</v>
      </c>
      <c r="AT572" s="22">
        <f>($AO$566+(AR572*(AQ572-1)))</f>
        <v>4665.1805100000001</v>
      </c>
      <c r="AU572" s="22">
        <f>($AP$566+(AS572*(AQ572-1)))</f>
        <v>4633.9185900000002</v>
      </c>
      <c r="AV572" s="18">
        <f>IF(AR572&gt;0,AT572+AR572,AT572)</f>
        <v>4665.1805100000001</v>
      </c>
      <c r="AW572" s="18">
        <f>IF(AS572&lt;0,AU572+AS572,AU572)</f>
        <v>4633.4790966666669</v>
      </c>
      <c r="AY572">
        <f t="shared" si="232"/>
        <v>0.13815500000055181</v>
      </c>
      <c r="AZ572">
        <f t="shared" si="233"/>
        <v>-0.28553833333262446</v>
      </c>
      <c r="BB572" s="19">
        <f t="shared" si="228"/>
        <v>1775565000</v>
      </c>
      <c r="BC572" s="19" t="str">
        <f t="shared" si="229"/>
        <v>XAUUSD</v>
      </c>
      <c r="BD572" s="19" t="str">
        <f t="shared" si="230"/>
        <v>M5</v>
      </c>
      <c r="BE572">
        <f>V572</f>
        <v>4646.6355100000001</v>
      </c>
      <c r="BF572">
        <f>W572</f>
        <v>4651.6822499999998</v>
      </c>
      <c r="BG572">
        <f>X572</f>
        <v>4660.7092199999997</v>
      </c>
      <c r="BH572">
        <f>Y572</f>
        <v>4660.8175899999997</v>
      </c>
      <c r="BI572">
        <f t="shared" si="234"/>
        <v>4665.1805100000001</v>
      </c>
      <c r="BJ572">
        <f t="shared" si="235"/>
        <v>4633.4790966666669</v>
      </c>
    </row>
    <row r="573" spans="1:62" x14ac:dyDescent="0.55000000000000004">
      <c r="A573">
        <f>ALGLIB_SSA_XAUUSD!J573</f>
        <v>1775565300</v>
      </c>
      <c r="B573" t="str">
        <f>_xlfn.XLOOKUP($A573,ALGLIB_SSA_XAUUSD!$A$2:$A$1001,ALGLIB_SSA_XAUUSD!$B$2:$B$1001,"",0)</f>
        <v/>
      </c>
      <c r="C573" t="str">
        <f>_xlfn.XLOOKUP($A573,ALGLIB_SSA_XAUUSD!$A$2:$A$1001,ALGLIB_SSA_XAUUSD!$C$2:$C$1001,"",0)</f>
        <v/>
      </c>
      <c r="D573" s="1">
        <f>D566+(D578-D566)*7/12</f>
        <v>4647.3149999999996</v>
      </c>
      <c r="E573" s="1">
        <f>E566+(E578-E566)*7/12</f>
        <v>4646.1585733333332</v>
      </c>
      <c r="F573" s="1">
        <f>F566+(F578-F566)*7/12</f>
        <v>4651.2428966666666</v>
      </c>
      <c r="G573" s="1">
        <f>G566+(G578-G566)*7/12</f>
        <v>4664.5193291666665</v>
      </c>
      <c r="H573" s="1">
        <f>H566+(H578-H566)*7/12</f>
        <v>4633.2994824999996</v>
      </c>
      <c r="I573" t="str">
        <f>_xlfn.XLOOKUP($A573,ALGLIB_SSA_XAUUSD!$J$2:$J$1001,ALGLIB_SSA_XAUUSD!$K$2:$K$1001,"",0)</f>
        <v>XAUUSD</v>
      </c>
      <c r="J573" t="str">
        <f>_xlfn.XLOOKUP($A573,ALGLIB_SSA_XAUUSD!$J$2:$J$1001,ALGLIB_SSA_XAUUSD!$L$2:$L$1001,"",0)</f>
        <v>M5</v>
      </c>
      <c r="K573">
        <f>_xlfn.XLOOKUP($A573,ALGLIB_SSA_XAUUSD!$J$2:$J$1001,ALGLIB_SSA_XAUUSD!$M$2:$M$1001,"",0)</f>
        <v>4663.34</v>
      </c>
      <c r="L573">
        <f>_xlfn.XLOOKUP($A573,ALGLIB_SSA_XAUUSD!$J$2:$J$1001,ALGLIB_SSA_XAUUSD!$N$2:$N$1001,"",0)</f>
        <v>4659.69092</v>
      </c>
      <c r="M573">
        <f>_xlfn.XLOOKUP($A573,ALGLIB_SSA_XAUUSD!$J$2:$J$1001,ALGLIB_SSA_XAUUSD!$O$2:$O$1001,"",0)</f>
        <v>4660.25425</v>
      </c>
      <c r="N573">
        <f>_xlfn.XLOOKUP($A573,ALGLIB_SSA_XAUUSD!$J$2:$J$1001,ALGLIB_SSA_XAUUSD!$P$2:$P$1001,"",0)</f>
        <v>4665.0103200000003</v>
      </c>
      <c r="O573">
        <f>_xlfn.XLOOKUP($A573,ALGLIB_SSA_XAUUSD!$J$2:$J$1001,ALGLIB_SSA_XAUUSD!$Q$2:$Q$1001,"",0)</f>
        <v>4656.2882</v>
      </c>
      <c r="R573">
        <f t="shared" si="211"/>
        <v>1775565300</v>
      </c>
      <c r="S573" t="str">
        <f t="shared" si="212"/>
        <v>XAUUSD</v>
      </c>
      <c r="T573" t="str">
        <f t="shared" si="212"/>
        <v>M5</v>
      </c>
      <c r="U573">
        <f t="shared" si="212"/>
        <v>4663.34</v>
      </c>
      <c r="V573">
        <f t="shared" si="213"/>
        <v>4646.1585733333332</v>
      </c>
      <c r="W573">
        <f t="shared" si="213"/>
        <v>4651.2428966666666</v>
      </c>
      <c r="X573">
        <f t="shared" si="214"/>
        <v>4659.69092</v>
      </c>
      <c r="Y573">
        <f t="shared" si="214"/>
        <v>4660.25425</v>
      </c>
      <c r="Z573">
        <f t="shared" si="215"/>
        <v>4664.5193291666665</v>
      </c>
      <c r="AA573">
        <f t="shared" si="216"/>
        <v>4665.0103200000003</v>
      </c>
      <c r="AB573">
        <f t="shared" si="217"/>
        <v>4633.2994824999996</v>
      </c>
      <c r="AC573">
        <f t="shared" si="218"/>
        <v>4656.2882</v>
      </c>
      <c r="AF573">
        <f t="shared" si="223"/>
        <v>1775565300</v>
      </c>
      <c r="AG573" t="str">
        <f t="shared" si="224"/>
        <v>XAUUSD</v>
      </c>
      <c r="AH573" t="str">
        <f t="shared" si="225"/>
        <v>M5</v>
      </c>
      <c r="AI573" s="19">
        <f t="shared" si="219"/>
        <v>4663.34</v>
      </c>
      <c r="AJ573" s="19">
        <f t="shared" si="220"/>
        <v>4646.1585733333332</v>
      </c>
      <c r="AK573" s="19">
        <f t="shared" si="221"/>
        <v>4651.2428966666666</v>
      </c>
      <c r="AL573" s="19">
        <f t="shared" si="226"/>
        <v>-5.0843233333334865</v>
      </c>
      <c r="AM573" s="28" t="str">
        <f t="shared" si="222"/>
        <v>Bearish</v>
      </c>
      <c r="AN573" s="28" t="str">
        <f t="shared" si="227"/>
        <v>Bearish</v>
      </c>
      <c r="AO573">
        <f>IF(Z573&lt;&gt;"",Z573,"")</f>
        <v>4664.5193291666665</v>
      </c>
      <c r="AP573">
        <f>IF(AB573&lt;&gt;"",AB573,"")</f>
        <v>4633.2994824999996</v>
      </c>
      <c r="AQ573">
        <f t="shared" si="231"/>
        <v>8</v>
      </c>
      <c r="AR573" s="16">
        <f>IF(SLOPE($AO$554:$AO$565,$AQ$554:$AQ$565)&gt;0,MIN(3,ABS(SLOPE($AO$554:$AO$565,$AQ$554:$AQ$565))),IF(SLOPE($AO$554:$AO$565,$AQ$554:$AQ$565)&lt;-0.5,-0.5,0))</f>
        <v>-0.5</v>
      </c>
      <c r="AS573" s="16">
        <f>IF(SLOPE($AP$554:$AP$565,$AQ$554:$AQ$565)&lt;0,MAX(-3,-ABS(SLOPE($AP$554:$AP$565,$AQ$554:$AQ$565))),IF(SLOPE($AP$554:$AP$565,$AQ$554:$AQ$565)&gt;0.5,0.5,0))</f>
        <v>-0.43949333333330287</v>
      </c>
      <c r="AT573" s="22">
        <f>($AO$566+(AR573*(AQ573-1)))</f>
        <v>4664.6805100000001</v>
      </c>
      <c r="AU573" s="22">
        <f>($AP$566+(AS573*(AQ573-1)))</f>
        <v>4633.4790966666669</v>
      </c>
      <c r="AV573" s="18">
        <f>IF(AR573&gt;0,AT573+AR573,AT573)</f>
        <v>4664.6805100000001</v>
      </c>
      <c r="AW573" s="18">
        <f>IF(AS573&lt;0,AU573+AS573,AU573)</f>
        <v>4633.0396033333336</v>
      </c>
      <c r="AY573">
        <f t="shared" si="232"/>
        <v>0.16118083333367395</v>
      </c>
      <c r="AZ573">
        <f t="shared" si="233"/>
        <v>-0.25987916666599631</v>
      </c>
      <c r="BB573" s="19">
        <f t="shared" si="228"/>
        <v>1775565300</v>
      </c>
      <c r="BC573" s="19" t="str">
        <f t="shared" si="229"/>
        <v>XAUUSD</v>
      </c>
      <c r="BD573" s="19" t="str">
        <f t="shared" si="230"/>
        <v>M5</v>
      </c>
      <c r="BE573">
        <f>V573</f>
        <v>4646.1585733333332</v>
      </c>
      <c r="BF573">
        <f>W573</f>
        <v>4651.2428966666666</v>
      </c>
      <c r="BG573">
        <f>X573</f>
        <v>4659.69092</v>
      </c>
      <c r="BH573">
        <f>Y573</f>
        <v>4660.25425</v>
      </c>
      <c r="BI573">
        <f t="shared" si="234"/>
        <v>4664.6805100000001</v>
      </c>
      <c r="BJ573">
        <f t="shared" si="235"/>
        <v>4633.0396033333336</v>
      </c>
    </row>
    <row r="574" spans="1:62" x14ac:dyDescent="0.55000000000000004">
      <c r="A574">
        <f>ALGLIB_SSA_XAUUSD!J574</f>
        <v>1775565600</v>
      </c>
      <c r="B574" t="str">
        <f>_xlfn.XLOOKUP($A574,ALGLIB_SSA_XAUUSD!$A$2:$A$1001,ALGLIB_SSA_XAUUSD!$B$2:$B$1001,"",0)</f>
        <v/>
      </c>
      <c r="C574" t="str">
        <f>_xlfn.XLOOKUP($A574,ALGLIB_SSA_XAUUSD!$A$2:$A$1001,ALGLIB_SSA_XAUUSD!$C$2:$C$1001,"",0)</f>
        <v/>
      </c>
      <c r="D574" s="1">
        <f>D566+(D578-D566)*8/12</f>
        <v>4646.72</v>
      </c>
      <c r="E574" s="1">
        <f>E566+(E578-E566)*8/12</f>
        <v>4645.6816366666671</v>
      </c>
      <c r="F574" s="1">
        <f>F566+(F578-F566)*8/12</f>
        <v>4650.8035433333334</v>
      </c>
      <c r="G574" s="1">
        <f>G566+(G578-G566)*8/12</f>
        <v>4663.9963033333333</v>
      </c>
      <c r="H574" s="1">
        <f>H566+(H578-H566)*8/12</f>
        <v>4632.8343299999997</v>
      </c>
      <c r="I574" t="str">
        <f>_xlfn.XLOOKUP($A574,ALGLIB_SSA_XAUUSD!$J$2:$J$1001,ALGLIB_SSA_XAUUSD!$K$2:$K$1001,"",0)</f>
        <v>XAUUSD</v>
      </c>
      <c r="J574" t="str">
        <f>_xlfn.XLOOKUP($A574,ALGLIB_SSA_XAUUSD!$J$2:$J$1001,ALGLIB_SSA_XAUUSD!$L$2:$L$1001,"",0)</f>
        <v>M5</v>
      </c>
      <c r="K574">
        <f>_xlfn.XLOOKUP($A574,ALGLIB_SSA_XAUUSD!$J$2:$J$1001,ALGLIB_SSA_XAUUSD!$M$2:$M$1001,"",0)</f>
        <v>4656.8900000000003</v>
      </c>
      <c r="L574">
        <f>_xlfn.XLOOKUP($A574,ALGLIB_SSA_XAUUSD!$J$2:$J$1001,ALGLIB_SSA_XAUUSD!$N$2:$N$1001,"",0)</f>
        <v>4658.0845600000002</v>
      </c>
      <c r="M574">
        <f>_xlfn.XLOOKUP($A574,ALGLIB_SSA_XAUUSD!$J$2:$J$1001,ALGLIB_SSA_XAUUSD!$O$2:$O$1001,"",0)</f>
        <v>4659.1694100000004</v>
      </c>
      <c r="N574">
        <f>_xlfn.XLOOKUP($A574,ALGLIB_SSA_XAUUSD!$J$2:$J$1001,ALGLIB_SSA_XAUUSD!$P$2:$P$1001,"",0)</f>
        <v>4663.6982900000003</v>
      </c>
      <c r="O574">
        <f>_xlfn.XLOOKUP($A574,ALGLIB_SSA_XAUUSD!$J$2:$J$1001,ALGLIB_SSA_XAUUSD!$Q$2:$Q$1001,"",0)</f>
        <v>4654.9562900000001</v>
      </c>
      <c r="R574">
        <f t="shared" si="211"/>
        <v>1775565600</v>
      </c>
      <c r="S574" t="str">
        <f t="shared" si="212"/>
        <v>XAUUSD</v>
      </c>
      <c r="T574" t="str">
        <f t="shared" si="212"/>
        <v>M5</v>
      </c>
      <c r="U574">
        <f t="shared" si="212"/>
        <v>4656.8900000000003</v>
      </c>
      <c r="V574">
        <f t="shared" si="213"/>
        <v>4645.6816366666671</v>
      </c>
      <c r="W574">
        <f t="shared" si="213"/>
        <v>4650.8035433333334</v>
      </c>
      <c r="X574">
        <f t="shared" si="214"/>
        <v>4658.0845600000002</v>
      </c>
      <c r="Y574">
        <f t="shared" si="214"/>
        <v>4659.1694100000004</v>
      </c>
      <c r="Z574">
        <f t="shared" si="215"/>
        <v>4663.9963033333333</v>
      </c>
      <c r="AA574">
        <f t="shared" si="216"/>
        <v>4663.6982900000003</v>
      </c>
      <c r="AB574">
        <f t="shared" si="217"/>
        <v>4632.8343299999997</v>
      </c>
      <c r="AC574">
        <f t="shared" si="218"/>
        <v>4654.9562900000001</v>
      </c>
      <c r="AF574">
        <f t="shared" si="223"/>
        <v>1775565600</v>
      </c>
      <c r="AG574" t="str">
        <f t="shared" si="224"/>
        <v>XAUUSD</v>
      </c>
      <c r="AH574" t="str">
        <f t="shared" si="225"/>
        <v>M5</v>
      </c>
      <c r="AI574" s="19">
        <f t="shared" si="219"/>
        <v>4656.8900000000003</v>
      </c>
      <c r="AJ574" s="19">
        <f t="shared" si="220"/>
        <v>4645.6816366666671</v>
      </c>
      <c r="AK574" s="19">
        <f t="shared" si="221"/>
        <v>4650.8035433333334</v>
      </c>
      <c r="AL574" s="19">
        <f t="shared" si="226"/>
        <v>-5.1219066666662911</v>
      </c>
      <c r="AM574" s="28" t="str">
        <f t="shared" si="222"/>
        <v>Bearish</v>
      </c>
      <c r="AN574" s="28" t="str">
        <f t="shared" si="227"/>
        <v>Bearish</v>
      </c>
      <c r="AO574">
        <f>IF(Z574&lt;&gt;"",Z574,"")</f>
        <v>4663.9963033333333</v>
      </c>
      <c r="AP574">
        <f>IF(AB574&lt;&gt;"",AB574,"")</f>
        <v>4632.8343299999997</v>
      </c>
      <c r="AQ574">
        <f t="shared" si="231"/>
        <v>9</v>
      </c>
      <c r="AR574" s="16">
        <f>IF(SLOPE($AO$554:$AO$565,$AQ$554:$AQ$565)&gt;0,MIN(3,ABS(SLOPE($AO$554:$AO$565,$AQ$554:$AQ$565))),IF(SLOPE($AO$554:$AO$565,$AQ$554:$AQ$565)&lt;-0.5,-0.5,0))</f>
        <v>-0.5</v>
      </c>
      <c r="AS574" s="16">
        <f>IF(SLOPE($AP$554:$AP$565,$AQ$554:$AQ$565)&lt;0,MAX(-3,-ABS(SLOPE($AP$554:$AP$565,$AQ$554:$AQ$565))),IF(SLOPE($AP$554:$AP$565,$AQ$554:$AQ$565)&gt;0.5,0.5,0))</f>
        <v>-0.43949333333330287</v>
      </c>
      <c r="AT574" s="22">
        <f>($AO$566+(AR574*(AQ574-1)))</f>
        <v>4664.1805100000001</v>
      </c>
      <c r="AU574" s="22">
        <f>($AP$566+(AS574*(AQ574-1)))</f>
        <v>4633.0396033333336</v>
      </c>
      <c r="AV574" s="18">
        <f>IF(AR574&gt;0,AT574+AR574,AT574)</f>
        <v>4664.1805100000001</v>
      </c>
      <c r="AW574" s="18">
        <f>IF(AS574&lt;0,AU574+AS574,AU574)</f>
        <v>4632.6001100000003</v>
      </c>
      <c r="AY574">
        <f t="shared" si="232"/>
        <v>0.18420666666679608</v>
      </c>
      <c r="AZ574">
        <f t="shared" si="233"/>
        <v>-0.23421999999936816</v>
      </c>
      <c r="BB574" s="19">
        <f t="shared" si="228"/>
        <v>1775565600</v>
      </c>
      <c r="BC574" s="19" t="str">
        <f t="shared" si="229"/>
        <v>XAUUSD</v>
      </c>
      <c r="BD574" s="19" t="str">
        <f t="shared" si="230"/>
        <v>M5</v>
      </c>
      <c r="BE574">
        <f>V574</f>
        <v>4645.6816366666671</v>
      </c>
      <c r="BF574">
        <f>W574</f>
        <v>4650.8035433333334</v>
      </c>
      <c r="BG574">
        <f>X574</f>
        <v>4658.0845600000002</v>
      </c>
      <c r="BH574">
        <f>Y574</f>
        <v>4659.1694100000004</v>
      </c>
      <c r="BI574">
        <f t="shared" si="234"/>
        <v>4664.1805100000001</v>
      </c>
      <c r="BJ574">
        <f t="shared" si="235"/>
        <v>4632.6001100000003</v>
      </c>
    </row>
    <row r="575" spans="1:62" x14ac:dyDescent="0.55000000000000004">
      <c r="A575">
        <f>ALGLIB_SSA_XAUUSD!J575</f>
        <v>1775565900</v>
      </c>
      <c r="B575" t="str">
        <f>_xlfn.XLOOKUP($A575,ALGLIB_SSA_XAUUSD!$A$2:$A$1001,ALGLIB_SSA_XAUUSD!$B$2:$B$1001,"",0)</f>
        <v/>
      </c>
      <c r="C575" t="str">
        <f>_xlfn.XLOOKUP($A575,ALGLIB_SSA_XAUUSD!$A$2:$A$1001,ALGLIB_SSA_XAUUSD!$C$2:$C$1001,"",0)</f>
        <v/>
      </c>
      <c r="D575" s="1">
        <f>D566+(D578-D566)*9/12</f>
        <v>4646.125</v>
      </c>
      <c r="E575" s="1">
        <f>E566+(E578-E566)*9/12</f>
        <v>4645.2047000000002</v>
      </c>
      <c r="F575" s="1">
        <f>F566+(F578-F566)*9/12</f>
        <v>4650.3641900000002</v>
      </c>
      <c r="G575" s="1">
        <f>G566+(G578-G566)*9/12</f>
        <v>4663.4732775000002</v>
      </c>
      <c r="H575" s="1">
        <f>H566+(H578-H566)*9/12</f>
        <v>4632.3691774999998</v>
      </c>
      <c r="I575" t="str">
        <f>_xlfn.XLOOKUP($A575,ALGLIB_SSA_XAUUSD!$J$2:$J$1001,ALGLIB_SSA_XAUUSD!$K$2:$K$1001,"",0)</f>
        <v>XAUUSD</v>
      </c>
      <c r="J575" t="str">
        <f>_xlfn.XLOOKUP($A575,ALGLIB_SSA_XAUUSD!$J$2:$J$1001,ALGLIB_SSA_XAUUSD!$L$2:$L$1001,"",0)</f>
        <v>M5</v>
      </c>
      <c r="K575">
        <f>_xlfn.XLOOKUP($A575,ALGLIB_SSA_XAUUSD!$J$2:$J$1001,ALGLIB_SSA_XAUUSD!$M$2:$M$1001,"",0)</f>
        <v>4648.6400000000003</v>
      </c>
      <c r="L575">
        <f>_xlfn.XLOOKUP($A575,ALGLIB_SSA_XAUUSD!$J$2:$J$1001,ALGLIB_SSA_XAUUSD!$N$2:$N$1001,"",0)</f>
        <v>4656.2162500000004</v>
      </c>
      <c r="M575">
        <f>_xlfn.XLOOKUP($A575,ALGLIB_SSA_XAUUSD!$J$2:$J$1001,ALGLIB_SSA_XAUUSD!$O$2:$O$1001,"",0)</f>
        <v>4657.69283</v>
      </c>
      <c r="N575">
        <f>_xlfn.XLOOKUP($A575,ALGLIB_SSA_XAUUSD!$J$2:$J$1001,ALGLIB_SSA_XAUUSD!$P$2:$P$1001,"",0)</f>
        <v>4661.9000100000003</v>
      </c>
      <c r="O575">
        <f>_xlfn.XLOOKUP($A575,ALGLIB_SSA_XAUUSD!$J$2:$J$1001,ALGLIB_SSA_XAUUSD!$Q$2:$Q$1001,"",0)</f>
        <v>4653.1912300000004</v>
      </c>
      <c r="R575">
        <f t="shared" si="211"/>
        <v>1775565900</v>
      </c>
      <c r="S575" t="str">
        <f t="shared" si="212"/>
        <v>XAUUSD</v>
      </c>
      <c r="T575" t="str">
        <f t="shared" si="212"/>
        <v>M5</v>
      </c>
      <c r="U575">
        <f t="shared" si="212"/>
        <v>4648.6400000000003</v>
      </c>
      <c r="V575">
        <f t="shared" si="213"/>
        <v>4645.2047000000002</v>
      </c>
      <c r="W575">
        <f t="shared" si="213"/>
        <v>4650.3641900000002</v>
      </c>
      <c r="X575">
        <f t="shared" si="214"/>
        <v>4656.2162500000004</v>
      </c>
      <c r="Y575">
        <f t="shared" si="214"/>
        <v>4657.69283</v>
      </c>
      <c r="Z575">
        <f t="shared" si="215"/>
        <v>4663.4732775000002</v>
      </c>
      <c r="AA575">
        <f t="shared" si="216"/>
        <v>4661.9000100000003</v>
      </c>
      <c r="AB575">
        <f t="shared" si="217"/>
        <v>4632.3691774999998</v>
      </c>
      <c r="AC575">
        <f t="shared" si="218"/>
        <v>4653.1912300000004</v>
      </c>
      <c r="AF575">
        <f t="shared" si="223"/>
        <v>1775565900</v>
      </c>
      <c r="AG575" t="str">
        <f t="shared" si="224"/>
        <v>XAUUSD</v>
      </c>
      <c r="AH575" t="str">
        <f t="shared" si="225"/>
        <v>M5</v>
      </c>
      <c r="AI575" s="19">
        <f t="shared" si="219"/>
        <v>4648.6400000000003</v>
      </c>
      <c r="AJ575" s="19">
        <f t="shared" si="220"/>
        <v>4645.2047000000002</v>
      </c>
      <c r="AK575" s="19">
        <f t="shared" si="221"/>
        <v>4650.3641900000002</v>
      </c>
      <c r="AL575" s="19">
        <f t="shared" si="226"/>
        <v>-5.1594900000000052</v>
      </c>
      <c r="AM575" s="28" t="str">
        <f t="shared" si="222"/>
        <v>Bearish</v>
      </c>
      <c r="AN575" s="28" t="str">
        <f t="shared" si="227"/>
        <v>Bearish</v>
      </c>
      <c r="AO575">
        <f>IF(Z575&lt;&gt;"",Z575,"")</f>
        <v>4663.4732775000002</v>
      </c>
      <c r="AP575">
        <f>IF(AB575&lt;&gt;"",AB575,"")</f>
        <v>4632.3691774999998</v>
      </c>
      <c r="AQ575">
        <f t="shared" si="231"/>
        <v>10</v>
      </c>
      <c r="AR575" s="16">
        <f>IF(SLOPE($AO$554:$AO$565,$AQ$554:$AQ$565)&gt;0,MIN(3,ABS(SLOPE($AO$554:$AO$565,$AQ$554:$AQ$565))),IF(SLOPE($AO$554:$AO$565,$AQ$554:$AQ$565)&lt;-0.5,-0.5,0))</f>
        <v>-0.5</v>
      </c>
      <c r="AS575" s="16">
        <f>IF(SLOPE($AP$554:$AP$565,$AQ$554:$AQ$565)&lt;0,MAX(-3,-ABS(SLOPE($AP$554:$AP$565,$AQ$554:$AQ$565))),IF(SLOPE($AP$554:$AP$565,$AQ$554:$AQ$565)&gt;0.5,0.5,0))</f>
        <v>-0.43949333333330287</v>
      </c>
      <c r="AT575" s="22">
        <f>($AO$566+(AR575*(AQ575-1)))</f>
        <v>4663.6805100000001</v>
      </c>
      <c r="AU575" s="22">
        <f>($AP$566+(AS575*(AQ575-1)))</f>
        <v>4632.6001100000003</v>
      </c>
      <c r="AV575" s="18">
        <f>IF(AR575&gt;0,AT575+AR575,AT575)</f>
        <v>4663.6805100000001</v>
      </c>
      <c r="AW575" s="18">
        <f>IF(AS575&lt;0,AU575+AS575,AU575)</f>
        <v>4632.160616666667</v>
      </c>
      <c r="AY575">
        <f t="shared" si="232"/>
        <v>0.20723249999991822</v>
      </c>
      <c r="AZ575">
        <f t="shared" si="233"/>
        <v>-0.20856083333274</v>
      </c>
      <c r="BB575" s="19">
        <f t="shared" si="228"/>
        <v>1775565900</v>
      </c>
      <c r="BC575" s="19" t="str">
        <f t="shared" si="229"/>
        <v>XAUUSD</v>
      </c>
      <c r="BD575" s="19" t="str">
        <f t="shared" si="230"/>
        <v>M5</v>
      </c>
      <c r="BE575">
        <f>V575</f>
        <v>4645.2047000000002</v>
      </c>
      <c r="BF575">
        <f>W575</f>
        <v>4650.3641900000002</v>
      </c>
      <c r="BG575">
        <f>X575</f>
        <v>4656.2162500000004</v>
      </c>
      <c r="BH575">
        <f>Y575</f>
        <v>4657.69283</v>
      </c>
      <c r="BI575">
        <f t="shared" si="234"/>
        <v>4663.6805100000001</v>
      </c>
      <c r="BJ575">
        <f t="shared" si="235"/>
        <v>4632.160616666667</v>
      </c>
    </row>
    <row r="576" spans="1:62" x14ac:dyDescent="0.55000000000000004">
      <c r="A576">
        <f>ALGLIB_SSA_XAUUSD!J576</f>
        <v>1775566200</v>
      </c>
      <c r="B576" t="str">
        <f>_xlfn.XLOOKUP($A576,ALGLIB_SSA_XAUUSD!$A$2:$A$1001,ALGLIB_SSA_XAUUSD!$B$2:$B$1001,"",0)</f>
        <v/>
      </c>
      <c r="C576" t="str">
        <f>_xlfn.XLOOKUP($A576,ALGLIB_SSA_XAUUSD!$A$2:$A$1001,ALGLIB_SSA_XAUUSD!$C$2:$C$1001,"",0)</f>
        <v/>
      </c>
      <c r="D576" s="1">
        <f>D566+(D578-D566)*10/12</f>
        <v>4645.53</v>
      </c>
      <c r="E576" s="1">
        <f>E566+(E578-E566)*10/12</f>
        <v>4644.7277633333333</v>
      </c>
      <c r="F576" s="1">
        <f>F566+(F578-F566)*10/12</f>
        <v>4649.9248366666661</v>
      </c>
      <c r="G576" s="1">
        <f>G566+(G578-G566)*10/12</f>
        <v>4662.9502516666671</v>
      </c>
      <c r="H576" s="1">
        <f>H566+(H578-H566)*10/12</f>
        <v>4631.9040249999998</v>
      </c>
      <c r="I576" t="str">
        <f>_xlfn.XLOOKUP($A576,ALGLIB_SSA_XAUUSD!$J$2:$J$1001,ALGLIB_SSA_XAUUSD!$K$2:$K$1001,"",0)</f>
        <v>XAUUSD</v>
      </c>
      <c r="J576" t="str">
        <f>_xlfn.XLOOKUP($A576,ALGLIB_SSA_XAUUSD!$J$2:$J$1001,ALGLIB_SSA_XAUUSD!$L$2:$L$1001,"",0)</f>
        <v>M5</v>
      </c>
      <c r="K576">
        <f>_xlfn.XLOOKUP($A576,ALGLIB_SSA_XAUUSD!$J$2:$J$1001,ALGLIB_SSA_XAUUSD!$M$2:$M$1001,"",0)</f>
        <v>4654.3999999999996</v>
      </c>
      <c r="L576">
        <f>_xlfn.XLOOKUP($A576,ALGLIB_SSA_XAUUSD!$J$2:$J$1001,ALGLIB_SSA_XAUUSD!$N$2:$N$1001,"",0)</f>
        <v>4654.5732099999996</v>
      </c>
      <c r="M576">
        <f>_xlfn.XLOOKUP($A576,ALGLIB_SSA_XAUUSD!$J$2:$J$1001,ALGLIB_SSA_XAUUSD!$O$2:$O$1001,"",0)</f>
        <v>4656.1330200000002</v>
      </c>
      <c r="N576">
        <f>_xlfn.XLOOKUP($A576,ALGLIB_SSA_XAUUSD!$J$2:$J$1001,ALGLIB_SSA_XAUUSD!$P$2:$P$1001,"",0)</f>
        <v>4660.0497400000004</v>
      </c>
      <c r="O576">
        <f>_xlfn.XLOOKUP($A576,ALGLIB_SSA_XAUUSD!$J$2:$J$1001,ALGLIB_SSA_XAUUSD!$Q$2:$Q$1001,"",0)</f>
        <v>4651.4445299999998</v>
      </c>
      <c r="R576">
        <f t="shared" si="211"/>
        <v>1775566200</v>
      </c>
      <c r="S576" t="str">
        <f t="shared" si="212"/>
        <v>XAUUSD</v>
      </c>
      <c r="T576" t="str">
        <f t="shared" si="212"/>
        <v>M5</v>
      </c>
      <c r="U576">
        <f t="shared" si="212"/>
        <v>4654.3999999999996</v>
      </c>
      <c r="V576">
        <f t="shared" si="213"/>
        <v>4644.7277633333333</v>
      </c>
      <c r="W576">
        <f t="shared" si="213"/>
        <v>4649.9248366666661</v>
      </c>
      <c r="X576">
        <f t="shared" si="214"/>
        <v>4654.5732099999996</v>
      </c>
      <c r="Y576">
        <f t="shared" si="214"/>
        <v>4656.1330200000002</v>
      </c>
      <c r="Z576">
        <f t="shared" si="215"/>
        <v>4662.9502516666671</v>
      </c>
      <c r="AA576">
        <f t="shared" si="216"/>
        <v>4660.0497400000004</v>
      </c>
      <c r="AB576">
        <f t="shared" si="217"/>
        <v>4631.9040249999998</v>
      </c>
      <c r="AC576">
        <f t="shared" si="218"/>
        <v>4651.4445299999998</v>
      </c>
      <c r="AF576">
        <f t="shared" si="223"/>
        <v>1775566200</v>
      </c>
      <c r="AG576" t="str">
        <f t="shared" si="224"/>
        <v>XAUUSD</v>
      </c>
      <c r="AH576" t="str">
        <f t="shared" si="225"/>
        <v>M5</v>
      </c>
      <c r="AI576" s="19">
        <f t="shared" si="219"/>
        <v>4654.3999999999996</v>
      </c>
      <c r="AJ576" s="19">
        <f t="shared" si="220"/>
        <v>4644.7277633333333</v>
      </c>
      <c r="AK576" s="19">
        <f t="shared" si="221"/>
        <v>4649.9248366666661</v>
      </c>
      <c r="AL576" s="19">
        <f t="shared" si="226"/>
        <v>-5.1970733333328099</v>
      </c>
      <c r="AM576" s="28" t="str">
        <f t="shared" si="222"/>
        <v>Bearish</v>
      </c>
      <c r="AN576" s="28" t="str">
        <f t="shared" si="227"/>
        <v>Bearish</v>
      </c>
      <c r="AO576">
        <f>IF(Z576&lt;&gt;"",Z576,"")</f>
        <v>4662.9502516666671</v>
      </c>
      <c r="AP576">
        <f>IF(AB576&lt;&gt;"",AB576,"")</f>
        <v>4631.9040249999998</v>
      </c>
      <c r="AQ576">
        <f t="shared" si="231"/>
        <v>11</v>
      </c>
      <c r="AR576" s="16">
        <f>IF(SLOPE($AO$554:$AO$565,$AQ$554:$AQ$565)&gt;0,MIN(3,ABS(SLOPE($AO$554:$AO$565,$AQ$554:$AQ$565))),IF(SLOPE($AO$554:$AO$565,$AQ$554:$AQ$565)&lt;-0.5,-0.5,0))</f>
        <v>-0.5</v>
      </c>
      <c r="AS576" s="16">
        <f>IF(SLOPE($AP$554:$AP$565,$AQ$554:$AQ$565)&lt;0,MAX(-3,-ABS(SLOPE($AP$554:$AP$565,$AQ$554:$AQ$565))),IF(SLOPE($AP$554:$AP$565,$AQ$554:$AQ$565)&gt;0.5,0.5,0))</f>
        <v>-0.43949333333330287</v>
      </c>
      <c r="AT576" s="22">
        <f>($AO$566+(AR576*(AQ576-1)))</f>
        <v>4663.1805100000001</v>
      </c>
      <c r="AU576" s="22">
        <f>($AP$566+(AS576*(AQ576-1)))</f>
        <v>4632.160616666667</v>
      </c>
      <c r="AV576" s="18">
        <f>IF(AR576&gt;0,AT576+AR576,AT576)</f>
        <v>4663.1805100000001</v>
      </c>
      <c r="AW576" s="18">
        <f>IF(AS576&lt;0,AU576+AS576,AU576)</f>
        <v>4631.7211233333337</v>
      </c>
      <c r="AY576">
        <f t="shared" si="232"/>
        <v>0.23025833333304035</v>
      </c>
      <c r="AZ576">
        <f t="shared" si="233"/>
        <v>-0.18290166666611185</v>
      </c>
      <c r="BB576" s="19">
        <f t="shared" si="228"/>
        <v>1775566200</v>
      </c>
      <c r="BC576" s="19" t="str">
        <f t="shared" si="229"/>
        <v>XAUUSD</v>
      </c>
      <c r="BD576" s="19" t="str">
        <f t="shared" si="230"/>
        <v>M5</v>
      </c>
      <c r="BE576">
        <f>V576</f>
        <v>4644.7277633333333</v>
      </c>
      <c r="BF576">
        <f>W576</f>
        <v>4649.9248366666661</v>
      </c>
      <c r="BG576">
        <f>X576</f>
        <v>4654.5732099999996</v>
      </c>
      <c r="BH576">
        <f>Y576</f>
        <v>4656.1330200000002</v>
      </c>
      <c r="BI576">
        <f t="shared" si="234"/>
        <v>4663.1805100000001</v>
      </c>
      <c r="BJ576">
        <f t="shared" si="235"/>
        <v>4631.7211233333337</v>
      </c>
    </row>
    <row r="577" spans="1:62" x14ac:dyDescent="0.55000000000000004">
      <c r="A577">
        <f>ALGLIB_SSA_XAUUSD!J577</f>
        <v>1775566500</v>
      </c>
      <c r="B577" t="str">
        <f>_xlfn.XLOOKUP($A577,ALGLIB_SSA_XAUUSD!$A$2:$A$1001,ALGLIB_SSA_XAUUSD!$B$2:$B$1001,"",0)</f>
        <v/>
      </c>
      <c r="C577" t="str">
        <f>_xlfn.XLOOKUP($A577,ALGLIB_SSA_XAUUSD!$A$2:$A$1001,ALGLIB_SSA_XAUUSD!$C$2:$C$1001,"",0)</f>
        <v/>
      </c>
      <c r="D577" s="1">
        <f>D566+(D578-D566)*11/12</f>
        <v>4644.9350000000004</v>
      </c>
      <c r="E577" s="1">
        <f>E566+(E578-E566)*11/12</f>
        <v>4644.2508266666673</v>
      </c>
      <c r="F577" s="1">
        <f>F566+(F578-F566)*11/12</f>
        <v>4649.4854833333329</v>
      </c>
      <c r="G577" s="1">
        <f>G566+(G578-G566)*11/12</f>
        <v>4662.4272258333331</v>
      </c>
      <c r="H577" s="1">
        <f>H566+(H578-H566)*11/12</f>
        <v>4631.4388724999999</v>
      </c>
      <c r="I577" t="str">
        <f>_xlfn.XLOOKUP($A577,ALGLIB_SSA_XAUUSD!$J$2:$J$1001,ALGLIB_SSA_XAUUSD!$K$2:$K$1001,"",0)</f>
        <v>XAUUSD</v>
      </c>
      <c r="J577" t="str">
        <f>_xlfn.XLOOKUP($A577,ALGLIB_SSA_XAUUSD!$J$2:$J$1001,ALGLIB_SSA_XAUUSD!$L$2:$L$1001,"",0)</f>
        <v>M5</v>
      </c>
      <c r="K577">
        <f>_xlfn.XLOOKUP($A577,ALGLIB_SSA_XAUUSD!$J$2:$J$1001,ALGLIB_SSA_XAUUSD!$M$2:$M$1001,"",0)</f>
        <v>4651.4799999999996</v>
      </c>
      <c r="L577">
        <f>_xlfn.XLOOKUP($A577,ALGLIB_SSA_XAUUSD!$J$2:$J$1001,ALGLIB_SSA_XAUUSD!$N$2:$N$1001,"",0)</f>
        <v>4653.3357100000003</v>
      </c>
      <c r="M577">
        <f>_xlfn.XLOOKUP($A577,ALGLIB_SSA_XAUUSD!$J$2:$J$1001,ALGLIB_SSA_XAUUSD!$O$2:$O$1001,"",0)</f>
        <v>4654.7343700000001</v>
      </c>
      <c r="N577">
        <f>_xlfn.XLOOKUP($A577,ALGLIB_SSA_XAUUSD!$J$2:$J$1001,ALGLIB_SSA_XAUUSD!$P$2:$P$1001,"",0)</f>
        <v>4658.5015700000004</v>
      </c>
      <c r="O577">
        <f>_xlfn.XLOOKUP($A577,ALGLIB_SSA_XAUUSD!$J$2:$J$1001,ALGLIB_SSA_XAUUSD!$Q$2:$Q$1001,"",0)</f>
        <v>4650.0480600000001</v>
      </c>
      <c r="R577">
        <f t="shared" si="211"/>
        <v>1775566500</v>
      </c>
      <c r="S577" t="str">
        <f t="shared" si="212"/>
        <v>XAUUSD</v>
      </c>
      <c r="T577" t="str">
        <f t="shared" si="212"/>
        <v>M5</v>
      </c>
      <c r="U577">
        <f t="shared" si="212"/>
        <v>4651.4799999999996</v>
      </c>
      <c r="V577">
        <f t="shared" si="213"/>
        <v>4644.2508266666673</v>
      </c>
      <c r="W577">
        <f t="shared" si="213"/>
        <v>4649.4854833333329</v>
      </c>
      <c r="X577">
        <f t="shared" si="214"/>
        <v>4653.3357100000003</v>
      </c>
      <c r="Y577">
        <f t="shared" si="214"/>
        <v>4654.7343700000001</v>
      </c>
      <c r="Z577">
        <f t="shared" si="215"/>
        <v>4662.4272258333331</v>
      </c>
      <c r="AA577">
        <f t="shared" si="216"/>
        <v>4658.5015700000004</v>
      </c>
      <c r="AB577">
        <f t="shared" si="217"/>
        <v>4631.4388724999999</v>
      </c>
      <c r="AC577">
        <f t="shared" si="218"/>
        <v>4650.0480600000001</v>
      </c>
      <c r="AF577">
        <f t="shared" si="223"/>
        <v>1775566500</v>
      </c>
      <c r="AG577" t="str">
        <f t="shared" si="224"/>
        <v>XAUUSD</v>
      </c>
      <c r="AH577" t="str">
        <f t="shared" si="225"/>
        <v>M5</v>
      </c>
      <c r="AI577" s="19">
        <f t="shared" si="219"/>
        <v>4651.4799999999996</v>
      </c>
      <c r="AJ577" s="19">
        <f t="shared" si="220"/>
        <v>4644.2508266666673</v>
      </c>
      <c r="AK577" s="19">
        <f t="shared" si="221"/>
        <v>4649.4854833333329</v>
      </c>
      <c r="AL577" s="19">
        <f t="shared" si="226"/>
        <v>-5.2346566666656145</v>
      </c>
      <c r="AM577" s="28" t="str">
        <f t="shared" si="222"/>
        <v>Bearish</v>
      </c>
      <c r="AN577" s="28" t="str">
        <f t="shared" si="227"/>
        <v>Bearish</v>
      </c>
      <c r="AO577">
        <f>IF(Z577&lt;&gt;"",Z577,"")</f>
        <v>4662.4272258333331</v>
      </c>
      <c r="AP577">
        <f>IF(AB577&lt;&gt;"",AB577,"")</f>
        <v>4631.4388724999999</v>
      </c>
      <c r="AQ577">
        <f t="shared" si="231"/>
        <v>12</v>
      </c>
      <c r="AR577" s="16">
        <f>IF(SLOPE($AO$554:$AO$565,$AQ$554:$AQ$565)&gt;0,MIN(3,ABS(SLOPE($AO$554:$AO$565,$AQ$554:$AQ$565))),IF(SLOPE($AO$554:$AO$565,$AQ$554:$AQ$565)&lt;-0.5,-0.5,0))</f>
        <v>-0.5</v>
      </c>
      <c r="AS577" s="16">
        <f>IF(SLOPE($AP$554:$AP$565,$AQ$554:$AQ$565)&lt;0,MAX(-3,-ABS(SLOPE($AP$554:$AP$565,$AQ$554:$AQ$565))),IF(SLOPE($AP$554:$AP$565,$AQ$554:$AQ$565)&gt;0.5,0.5,0))</f>
        <v>-0.43949333333330287</v>
      </c>
      <c r="AT577" s="22">
        <f>($AO$566+(AR577*(AQ577-1)))</f>
        <v>4662.6805100000001</v>
      </c>
      <c r="AU577" s="22">
        <f>($AP$566+(AS577*(AQ577-1)))</f>
        <v>4631.7211233333337</v>
      </c>
      <c r="AV577" s="18">
        <f>IF(AR577&gt;0,AT577+AR577,AT577)</f>
        <v>4662.6805100000001</v>
      </c>
      <c r="AW577" s="18">
        <f>IF(AS577&lt;0,AU577+AS577,AU577)</f>
        <v>4631.2816300000004</v>
      </c>
      <c r="AY577">
        <f t="shared" si="232"/>
        <v>0.25328416666707199</v>
      </c>
      <c r="AZ577">
        <f t="shared" si="233"/>
        <v>-0.1572424999994837</v>
      </c>
      <c r="BB577" s="19">
        <f t="shared" si="228"/>
        <v>1775566500</v>
      </c>
      <c r="BC577" s="19" t="str">
        <f t="shared" si="229"/>
        <v>XAUUSD</v>
      </c>
      <c r="BD577" s="19" t="str">
        <f t="shared" si="230"/>
        <v>M5</v>
      </c>
      <c r="BE577">
        <f>V577</f>
        <v>4644.2508266666673</v>
      </c>
      <c r="BF577">
        <f>W577</f>
        <v>4649.4854833333329</v>
      </c>
      <c r="BG577">
        <f>X577</f>
        <v>4653.3357100000003</v>
      </c>
      <c r="BH577">
        <f>Y577</f>
        <v>4654.7343700000001</v>
      </c>
      <c r="BI577">
        <f t="shared" si="234"/>
        <v>4662.6805100000001</v>
      </c>
      <c r="BJ577">
        <f t="shared" si="235"/>
        <v>4631.2816300000004</v>
      </c>
    </row>
    <row r="578" spans="1:62" x14ac:dyDescent="0.55000000000000004">
      <c r="A578">
        <f>ALGLIB_SSA_XAUUSD!J578</f>
        <v>1775566800</v>
      </c>
      <c r="B578" t="str">
        <f>_xlfn.XLOOKUP($A578,ALGLIB_SSA_XAUUSD!$A$2:$A$1001,ALGLIB_SSA_XAUUSD!$B$2:$B$1001,"",0)</f>
        <v>XAUUSD</v>
      </c>
      <c r="C578" t="str">
        <f>_xlfn.XLOOKUP($A578,ALGLIB_SSA_XAUUSD!$A$2:$A$1001,ALGLIB_SSA_XAUUSD!$C$2:$C$1001,"",0)</f>
        <v>H1</v>
      </c>
      <c r="D578" s="2">
        <f>_xlfn.XLOOKUP($A578,ALGLIB_SSA_XAUUSD!$A$2:$A$1001,ALGLIB_SSA_XAUUSD!$D$2:$D$1001,"",0)</f>
        <v>4644.34</v>
      </c>
      <c r="E578" s="2">
        <f>_xlfn.XLOOKUP($A578,ALGLIB_SSA_XAUUSD!$A$2:$A$1001,ALGLIB_SSA_XAUUSD!$E$2:$E$1001,"",0)</f>
        <v>4643.7738900000004</v>
      </c>
      <c r="F578" s="2">
        <f>_xlfn.XLOOKUP($A578,ALGLIB_SSA_XAUUSD!$A$2:$A$1001,ALGLIB_SSA_XAUUSD!$F$2:$F$1001,"",0)</f>
        <v>4649.0461299999997</v>
      </c>
      <c r="G578" s="2">
        <f>_xlfn.XLOOKUP($A578,ALGLIB_SSA_XAUUSD!$A$2:$A$1001,ALGLIB_SSA_XAUUSD!$G$2:$G$1001,"",0)</f>
        <v>4661.9041999999999</v>
      </c>
      <c r="H578" s="2">
        <f>_xlfn.XLOOKUP($A578,ALGLIB_SSA_XAUUSD!$A$2:$A$1001,ALGLIB_SSA_XAUUSD!$H$2:$H$1001,"",0)</f>
        <v>4630.97372</v>
      </c>
      <c r="I578" t="str">
        <f>_xlfn.XLOOKUP($A578,ALGLIB_SSA_XAUUSD!$J$2:$J$1001,ALGLIB_SSA_XAUUSD!$K$2:$K$1001,"",0)</f>
        <v>XAUUSD</v>
      </c>
      <c r="J578" t="str">
        <f>_xlfn.XLOOKUP($A578,ALGLIB_SSA_XAUUSD!$J$2:$J$1001,ALGLIB_SSA_XAUUSD!$L$2:$L$1001,"",0)</f>
        <v>M5</v>
      </c>
      <c r="K578">
        <f>_xlfn.XLOOKUP($A578,ALGLIB_SSA_XAUUSD!$J$2:$J$1001,ALGLIB_SSA_XAUUSD!$M$2:$M$1001,"",0)</f>
        <v>4655.66</v>
      </c>
      <c r="L578">
        <f>_xlfn.XLOOKUP($A578,ALGLIB_SSA_XAUUSD!$J$2:$J$1001,ALGLIB_SSA_XAUUSD!$N$2:$N$1001,"",0)</f>
        <v>4652.82395</v>
      </c>
      <c r="M578">
        <f>_xlfn.XLOOKUP($A578,ALGLIB_SSA_XAUUSD!$J$2:$J$1001,ALGLIB_SSA_XAUUSD!$O$2:$O$1001,"",0)</f>
        <v>4653.77916</v>
      </c>
      <c r="N578">
        <f>_xlfn.XLOOKUP($A578,ALGLIB_SSA_XAUUSD!$J$2:$J$1001,ALGLIB_SSA_XAUUSD!$P$2:$P$1001,"",0)</f>
        <v>4657.4281300000002</v>
      </c>
      <c r="O578">
        <f>_xlfn.XLOOKUP($A578,ALGLIB_SSA_XAUUSD!$J$2:$J$1001,ALGLIB_SSA_XAUUSD!$Q$2:$Q$1001,"",0)</f>
        <v>4649.1859299999996</v>
      </c>
      <c r="R578">
        <f t="shared" si="211"/>
        <v>1775566800</v>
      </c>
      <c r="S578" t="str">
        <f t="shared" si="212"/>
        <v>XAUUSD</v>
      </c>
      <c r="T578" t="str">
        <f t="shared" si="212"/>
        <v>M5</v>
      </c>
      <c r="U578">
        <f t="shared" si="212"/>
        <v>4655.66</v>
      </c>
      <c r="V578">
        <f t="shared" si="213"/>
        <v>4643.7738900000004</v>
      </c>
      <c r="W578">
        <f t="shared" si="213"/>
        <v>4649.0461299999997</v>
      </c>
      <c r="X578">
        <f t="shared" si="214"/>
        <v>4652.82395</v>
      </c>
      <c r="Y578">
        <f t="shared" si="214"/>
        <v>4653.77916</v>
      </c>
      <c r="Z578">
        <f t="shared" si="215"/>
        <v>4661.9041999999999</v>
      </c>
      <c r="AA578">
        <f t="shared" si="216"/>
        <v>4657.4281300000002</v>
      </c>
      <c r="AB578">
        <f t="shared" si="217"/>
        <v>4630.97372</v>
      </c>
      <c r="AC578">
        <f t="shared" si="218"/>
        <v>4649.1859299999996</v>
      </c>
      <c r="AF578">
        <f t="shared" si="223"/>
        <v>1775566800</v>
      </c>
      <c r="AG578" t="str">
        <f t="shared" si="224"/>
        <v>XAUUSD</v>
      </c>
      <c r="AH578" t="str">
        <f t="shared" si="225"/>
        <v>M5</v>
      </c>
      <c r="AI578" s="19">
        <f t="shared" si="219"/>
        <v>4655.66</v>
      </c>
      <c r="AJ578" s="19">
        <f t="shared" si="220"/>
        <v>4643.7738900000004</v>
      </c>
      <c r="AK578" s="19">
        <f t="shared" si="221"/>
        <v>4649.0461299999997</v>
      </c>
      <c r="AL578" s="19">
        <f t="shared" si="226"/>
        <v>-5.2722399999993286</v>
      </c>
      <c r="AM578" s="28" t="str">
        <f t="shared" si="222"/>
        <v>Bearish</v>
      </c>
      <c r="AN578" s="28" t="str">
        <f t="shared" si="227"/>
        <v>Bearish</v>
      </c>
      <c r="AO578">
        <f>IF(Z578&lt;&gt;"",Z578,"")</f>
        <v>4661.9041999999999</v>
      </c>
      <c r="AP578">
        <f>IF(AB578&lt;&gt;"",AB578,"")</f>
        <v>4630.97372</v>
      </c>
      <c r="AQ578">
        <f t="shared" si="231"/>
        <v>1</v>
      </c>
      <c r="AR578" s="17">
        <f>IF(SLOPE($AO$566:$AO$577,$AQ$566:$AQ$577)&gt;0,MIN(3,ABS(SLOPE($AO$566:$AO$577,$AQ$566:$AQ$577))),IF(SLOPE($AO$566:$AO$577,$AQ$566:$AQ$577)&lt;-0.5,-0.5,0))</f>
        <v>-0.5</v>
      </c>
      <c r="AS578" s="17">
        <f>IF(SLOPE($AP$566:$AP$577,$AQ$566:$AQ$577)&lt;0,MAX(-3,-ABS(SLOPE($AP$566:$AP$577,$AQ$566:$AQ$577))),IF(SLOPE($AP$566:$AP$577,$AQ$566:$AQ$577)&gt;0.5,0.5,0))</f>
        <v>-0.46515250000004549</v>
      </c>
      <c r="AT578" s="10">
        <f>($AO$578+(AR578*(AQ578-1)))</f>
        <v>4661.9041999999999</v>
      </c>
      <c r="AU578" s="10">
        <f>($AP$578+(AS578*(AQ578-1)))</f>
        <v>4630.97372</v>
      </c>
      <c r="AV578" s="18">
        <f>IF(AR578&gt;0,AT578+AR578,AT578)</f>
        <v>4661.9041999999999</v>
      </c>
      <c r="AW578" s="18">
        <f>IF(AS578&lt;0,AU578+AS578,AU578)</f>
        <v>4630.5085675</v>
      </c>
      <c r="AY578">
        <f t="shared" si="232"/>
        <v>0</v>
      </c>
      <c r="AZ578">
        <f t="shared" si="233"/>
        <v>-0.46515249999993102</v>
      </c>
      <c r="BB578" s="19">
        <f t="shared" si="228"/>
        <v>1775566800</v>
      </c>
      <c r="BC578" s="19" t="str">
        <f t="shared" si="229"/>
        <v>XAUUSD</v>
      </c>
      <c r="BD578" s="19" t="str">
        <f t="shared" si="230"/>
        <v>M5</v>
      </c>
      <c r="BE578">
        <f>V578</f>
        <v>4643.7738900000004</v>
      </c>
      <c r="BF578">
        <f>W578</f>
        <v>4649.0461299999997</v>
      </c>
      <c r="BG578">
        <f>X578</f>
        <v>4652.82395</v>
      </c>
      <c r="BH578">
        <f>Y578</f>
        <v>4653.77916</v>
      </c>
      <c r="BI578">
        <f t="shared" si="234"/>
        <v>4661.9041999999999</v>
      </c>
      <c r="BJ578">
        <f t="shared" si="235"/>
        <v>4630.5085675</v>
      </c>
    </row>
    <row r="579" spans="1:62" x14ac:dyDescent="0.55000000000000004">
      <c r="A579">
        <f>ALGLIB_SSA_XAUUSD!J579</f>
        <v>1775567100</v>
      </c>
      <c r="B579" t="str">
        <f>_xlfn.XLOOKUP($A579,ALGLIB_SSA_XAUUSD!$A$2:$A$1001,ALGLIB_SSA_XAUUSD!$B$2:$B$1001,"",0)</f>
        <v/>
      </c>
      <c r="C579" t="str">
        <f>_xlfn.XLOOKUP($A579,ALGLIB_SSA_XAUUSD!$A$2:$A$1001,ALGLIB_SSA_XAUUSD!$C$2:$C$1001,"",0)</f>
        <v/>
      </c>
      <c r="D579" s="1">
        <f>D578+(D590-D578)*1/12</f>
        <v>4643.4308333333338</v>
      </c>
      <c r="E579" s="1">
        <f>E578+(E590-E578)*1/12</f>
        <v>4643.5465033333339</v>
      </c>
      <c r="F579" s="1">
        <f>F578+(F590-F578)*1/12</f>
        <v>4648.7127599999994</v>
      </c>
      <c r="G579" s="1">
        <f>G578+(G590-G578)*1/12</f>
        <v>4661.5787625000003</v>
      </c>
      <c r="H579" s="1">
        <f>H578+(H590-H578)*1/12</f>
        <v>4630.6523066666668</v>
      </c>
      <c r="I579" t="str">
        <f>_xlfn.XLOOKUP($A579,ALGLIB_SSA_XAUUSD!$J$2:$J$1001,ALGLIB_SSA_XAUUSD!$K$2:$K$1001,"",0)</f>
        <v>XAUUSD</v>
      </c>
      <c r="J579" t="str">
        <f>_xlfn.XLOOKUP($A579,ALGLIB_SSA_XAUUSD!$J$2:$J$1001,ALGLIB_SSA_XAUUSD!$L$2:$L$1001,"",0)</f>
        <v>M5</v>
      </c>
      <c r="K579">
        <f>_xlfn.XLOOKUP($A579,ALGLIB_SSA_XAUUSD!$J$2:$J$1001,ALGLIB_SSA_XAUUSD!$M$2:$M$1001,"",0)</f>
        <v>4655.71</v>
      </c>
      <c r="L579">
        <f>_xlfn.XLOOKUP($A579,ALGLIB_SSA_XAUUSD!$J$2:$J$1001,ALGLIB_SSA_XAUUSD!$N$2:$N$1001,"",0)</f>
        <v>4653.0368500000004</v>
      </c>
      <c r="M579">
        <f>_xlfn.XLOOKUP($A579,ALGLIB_SSA_XAUUSD!$J$2:$J$1001,ALGLIB_SSA_XAUUSD!$O$2:$O$1001,"",0)</f>
        <v>4653.4080000000004</v>
      </c>
      <c r="N579">
        <f>_xlfn.XLOOKUP($A579,ALGLIB_SSA_XAUUSD!$J$2:$J$1001,ALGLIB_SSA_XAUUSD!$P$2:$P$1001,"",0)</f>
        <v>4657.1511799999998</v>
      </c>
      <c r="O579">
        <f>_xlfn.XLOOKUP($A579,ALGLIB_SSA_XAUUSD!$J$2:$J$1001,ALGLIB_SSA_XAUUSD!$Q$2:$Q$1001,"",0)</f>
        <v>4649.0913200000005</v>
      </c>
      <c r="R579">
        <f t="shared" ref="R579:R642" si="236">A579</f>
        <v>1775567100</v>
      </c>
      <c r="S579" t="str">
        <f t="shared" ref="S579:U642" si="237">I579</f>
        <v>XAUUSD</v>
      </c>
      <c r="T579" t="str">
        <f t="shared" si="237"/>
        <v>M5</v>
      </c>
      <c r="U579">
        <f t="shared" si="237"/>
        <v>4655.71</v>
      </c>
      <c r="V579">
        <f t="shared" ref="V579:W642" si="238">E579</f>
        <v>4643.5465033333339</v>
      </c>
      <c r="W579">
        <f t="shared" si="238"/>
        <v>4648.7127599999994</v>
      </c>
      <c r="X579">
        <f t="shared" ref="X579:Y642" si="239">L579</f>
        <v>4653.0368500000004</v>
      </c>
      <c r="Y579">
        <f t="shared" si="239"/>
        <v>4653.4080000000004</v>
      </c>
      <c r="Z579">
        <f t="shared" ref="Z579:Z642" si="240">G579</f>
        <v>4661.5787625000003</v>
      </c>
      <c r="AA579">
        <f t="shared" ref="AA579:AA642" si="241">N579</f>
        <v>4657.1511799999998</v>
      </c>
      <c r="AB579">
        <f t="shared" ref="AB579:AB642" si="242">H579</f>
        <v>4630.6523066666668</v>
      </c>
      <c r="AC579">
        <f t="shared" ref="AC579:AC642" si="243">O579</f>
        <v>4649.0913200000005</v>
      </c>
      <c r="AF579">
        <f t="shared" si="223"/>
        <v>1775567100</v>
      </c>
      <c r="AG579" t="str">
        <f t="shared" si="224"/>
        <v>XAUUSD</v>
      </c>
      <c r="AH579" t="str">
        <f t="shared" si="225"/>
        <v>M5</v>
      </c>
      <c r="AI579" s="19">
        <f t="shared" ref="AI579:AI642" si="244">IF(U579&lt;&gt;"",U579,"")</f>
        <v>4655.71</v>
      </c>
      <c r="AJ579" s="19">
        <f t="shared" ref="AJ579:AJ642" si="245">IF(V579&lt;&gt;"",V579,"")</f>
        <v>4643.5465033333339</v>
      </c>
      <c r="AK579" s="19">
        <f t="shared" ref="AK579:AK642" si="246">IF(W579&lt;&gt;"",W579,"")</f>
        <v>4648.7127599999994</v>
      </c>
      <c r="AL579" s="19">
        <f t="shared" si="226"/>
        <v>-5.1662566666655039</v>
      </c>
      <c r="AM579" s="28" t="str">
        <f t="shared" ref="AM579:AM642" si="247">IF(AL579="","",IF(AL579&gt;0,"Bullish","Bearish"))</f>
        <v>Bearish</v>
      </c>
      <c r="AN579" s="28" t="str">
        <f t="shared" si="227"/>
        <v>Bearish</v>
      </c>
      <c r="AO579">
        <f>IF(Z579&lt;&gt;"",Z579,"")</f>
        <v>4661.5787625000003</v>
      </c>
      <c r="AP579">
        <f>IF(AB579&lt;&gt;"",AB579,"")</f>
        <v>4630.6523066666668</v>
      </c>
      <c r="AQ579">
        <f t="shared" si="231"/>
        <v>2</v>
      </c>
      <c r="AR579" s="16">
        <f>IF(SLOPE($AO$566:$AO$577,$AQ$566:$AQ$577)&gt;0,MIN(3,ABS(SLOPE($AO$566:$AO$577,$AQ$566:$AQ$577))),IF(SLOPE($AO$566:$AO$577,$AQ$566:$AQ$577)&lt;-0.5,-0.5,0))</f>
        <v>-0.5</v>
      </c>
      <c r="AS579" s="16">
        <f>IF(SLOPE($AP$566:$AP$577,$AQ$566:$AQ$577)&lt;0,MAX(-3,-ABS(SLOPE($AP$566:$AP$577,$AQ$566:$AQ$577))),IF(SLOPE($AP$566:$AP$577,$AQ$566:$AQ$577)&gt;0.5,0.5,0))</f>
        <v>-0.46515250000004549</v>
      </c>
      <c r="AT579" s="22">
        <f>($AO$578+(AR579*(AQ579-1)))</f>
        <v>4661.4041999999999</v>
      </c>
      <c r="AU579" s="22">
        <f>($AP$578+(AS579*(AQ579-1)))</f>
        <v>4630.5085675</v>
      </c>
      <c r="AV579" s="18">
        <f>IF(AR579&gt;0,AT579+AR579,AT579)</f>
        <v>4661.4041999999999</v>
      </c>
      <c r="AW579" s="18">
        <f>IF(AS579&lt;0,AU579+AS579,AU579)</f>
        <v>4630.0434150000001</v>
      </c>
      <c r="AY579">
        <f t="shared" si="232"/>
        <v>-0.17456250000032014</v>
      </c>
      <c r="AZ579">
        <f t="shared" si="233"/>
        <v>-0.6088916666667501</v>
      </c>
      <c r="BB579" s="19">
        <f t="shared" si="228"/>
        <v>1775567100</v>
      </c>
      <c r="BC579" s="19" t="str">
        <f t="shared" si="229"/>
        <v>XAUUSD</v>
      </c>
      <c r="BD579" s="19" t="str">
        <f t="shared" si="230"/>
        <v>M5</v>
      </c>
      <c r="BE579">
        <f>V579</f>
        <v>4643.5465033333339</v>
      </c>
      <c r="BF579">
        <f>W579</f>
        <v>4648.7127599999994</v>
      </c>
      <c r="BG579">
        <f>X579</f>
        <v>4653.0368500000004</v>
      </c>
      <c r="BH579">
        <f>Y579</f>
        <v>4653.4080000000004</v>
      </c>
      <c r="BI579">
        <f t="shared" si="234"/>
        <v>4661.4041999999999</v>
      </c>
      <c r="BJ579">
        <f t="shared" si="235"/>
        <v>4630.0434150000001</v>
      </c>
    </row>
    <row r="580" spans="1:62" x14ac:dyDescent="0.55000000000000004">
      <c r="A580">
        <f>ALGLIB_SSA_XAUUSD!J580</f>
        <v>1775567400</v>
      </c>
      <c r="B580" t="str">
        <f>_xlfn.XLOOKUP($A580,ALGLIB_SSA_XAUUSD!$A$2:$A$1001,ALGLIB_SSA_XAUUSD!$B$2:$B$1001,"",0)</f>
        <v/>
      </c>
      <c r="C580" t="str">
        <f>_xlfn.XLOOKUP($A580,ALGLIB_SSA_XAUUSD!$A$2:$A$1001,ALGLIB_SSA_XAUUSD!$C$2:$C$1001,"",0)</f>
        <v/>
      </c>
      <c r="D580" s="1">
        <f>D578+(D590-D578)*2/12</f>
        <v>4642.5216666666665</v>
      </c>
      <c r="E580" s="1">
        <f>E578+(E590-E578)*2/12</f>
        <v>4643.3191166666675</v>
      </c>
      <c r="F580" s="1">
        <f>F578+(F590-F578)*2/12</f>
        <v>4648.3793900000001</v>
      </c>
      <c r="G580" s="1">
        <f>G578+(G590-G578)*2/12</f>
        <v>4661.2533249999997</v>
      </c>
      <c r="H580" s="1">
        <f>H578+(H590-H578)*2/12</f>
        <v>4630.3308933333337</v>
      </c>
      <c r="I580" t="str">
        <f>_xlfn.XLOOKUP($A580,ALGLIB_SSA_XAUUSD!$J$2:$J$1001,ALGLIB_SSA_XAUUSD!$K$2:$K$1001,"",0)</f>
        <v>XAUUSD</v>
      </c>
      <c r="J580" t="str">
        <f>_xlfn.XLOOKUP($A580,ALGLIB_SSA_XAUUSD!$J$2:$J$1001,ALGLIB_SSA_XAUUSD!$L$2:$L$1001,"",0)</f>
        <v>M5</v>
      </c>
      <c r="K580">
        <f>_xlfn.XLOOKUP($A580,ALGLIB_SSA_XAUUSD!$J$2:$J$1001,ALGLIB_SSA_XAUUSD!$M$2:$M$1001,"",0)</f>
        <v>4656.78</v>
      </c>
      <c r="L580">
        <f>_xlfn.XLOOKUP($A580,ALGLIB_SSA_XAUUSD!$J$2:$J$1001,ALGLIB_SSA_XAUUSD!$N$2:$N$1001,"",0)</f>
        <v>4653.8663999999999</v>
      </c>
      <c r="M580">
        <f>_xlfn.XLOOKUP($A580,ALGLIB_SSA_XAUUSD!$J$2:$J$1001,ALGLIB_SSA_XAUUSD!$O$2:$O$1001,"",0)</f>
        <v>4653.6372000000001</v>
      </c>
      <c r="N580">
        <f>_xlfn.XLOOKUP($A580,ALGLIB_SSA_XAUUSD!$J$2:$J$1001,ALGLIB_SSA_XAUUSD!$P$2:$P$1001,"",0)</f>
        <v>4657.6452200000003</v>
      </c>
      <c r="O580">
        <f>_xlfn.XLOOKUP($A580,ALGLIB_SSA_XAUUSD!$J$2:$J$1001,ALGLIB_SSA_XAUUSD!$Q$2:$Q$1001,"",0)</f>
        <v>4649.6353300000001</v>
      </c>
      <c r="R580">
        <f t="shared" si="236"/>
        <v>1775567400</v>
      </c>
      <c r="S580" t="str">
        <f t="shared" si="237"/>
        <v>XAUUSD</v>
      </c>
      <c r="T580" t="str">
        <f t="shared" si="237"/>
        <v>M5</v>
      </c>
      <c r="U580">
        <f t="shared" si="237"/>
        <v>4656.78</v>
      </c>
      <c r="V580">
        <f t="shared" si="238"/>
        <v>4643.3191166666675</v>
      </c>
      <c r="W580">
        <f t="shared" si="238"/>
        <v>4648.3793900000001</v>
      </c>
      <c r="X580">
        <f t="shared" si="239"/>
        <v>4653.8663999999999</v>
      </c>
      <c r="Y580">
        <f t="shared" si="239"/>
        <v>4653.6372000000001</v>
      </c>
      <c r="Z580">
        <f t="shared" si="240"/>
        <v>4661.2533249999997</v>
      </c>
      <c r="AA580">
        <f t="shared" si="241"/>
        <v>4657.6452200000003</v>
      </c>
      <c r="AB580">
        <f t="shared" si="242"/>
        <v>4630.3308933333337</v>
      </c>
      <c r="AC580">
        <f t="shared" si="243"/>
        <v>4649.6353300000001</v>
      </c>
      <c r="AF580">
        <f t="shared" ref="AF580:AF643" si="248">IF(R580&lt;&gt;"",R580,AF579+300)</f>
        <v>1775567400</v>
      </c>
      <c r="AG580" t="str">
        <f t="shared" ref="AG580:AG643" si="249">IF(S580&lt;&gt;"",S580,AG579)</f>
        <v>XAUUSD</v>
      </c>
      <c r="AH580" t="str">
        <f t="shared" ref="AH580:AH643" si="250">IF(T580&lt;&gt;"",T580,AH579)</f>
        <v>M5</v>
      </c>
      <c r="AI580" s="19">
        <f t="shared" si="244"/>
        <v>4656.78</v>
      </c>
      <c r="AJ580" s="19">
        <f t="shared" si="245"/>
        <v>4643.3191166666675</v>
      </c>
      <c r="AK580" s="19">
        <f t="shared" si="246"/>
        <v>4648.3793900000001</v>
      </c>
      <c r="AL580" s="19">
        <f t="shared" ref="AL580:AL643" si="251">IF(OR(AJ580="",AK580=""),"",AJ580-AK580)</f>
        <v>-5.0602733333325887</v>
      </c>
      <c r="AM580" s="28" t="str">
        <f t="shared" si="247"/>
        <v>Bearish</v>
      </c>
      <c r="AN580" s="28" t="str">
        <f t="shared" ref="AN580:AN643" si="252">IF(AM580="",AN579,AM580)</f>
        <v>Bearish</v>
      </c>
      <c r="AO580">
        <f>IF(Z580&lt;&gt;"",Z580,"")</f>
        <v>4661.2533249999997</v>
      </c>
      <c r="AP580">
        <f>IF(AB580&lt;&gt;"",AB580,"")</f>
        <v>4630.3308933333337</v>
      </c>
      <c r="AQ580">
        <f t="shared" si="231"/>
        <v>3</v>
      </c>
      <c r="AR580" s="16">
        <f>IF(SLOPE($AO$566:$AO$577,$AQ$566:$AQ$577)&gt;0,MIN(3,ABS(SLOPE($AO$566:$AO$577,$AQ$566:$AQ$577))),IF(SLOPE($AO$566:$AO$577,$AQ$566:$AQ$577)&lt;-0.5,-0.5,0))</f>
        <v>-0.5</v>
      </c>
      <c r="AS580" s="16">
        <f>IF(SLOPE($AP$566:$AP$577,$AQ$566:$AQ$577)&lt;0,MAX(-3,-ABS(SLOPE($AP$566:$AP$577,$AQ$566:$AQ$577))),IF(SLOPE($AP$566:$AP$577,$AQ$566:$AQ$577)&gt;0.5,0.5,0))</f>
        <v>-0.46515250000004549</v>
      </c>
      <c r="AT580" s="22">
        <f>($AO$578+(AR580*(AQ580-1)))</f>
        <v>4660.9041999999999</v>
      </c>
      <c r="AU580" s="22">
        <f>($AP$578+(AS580*(AQ580-1)))</f>
        <v>4630.0434150000001</v>
      </c>
      <c r="AV580" s="18">
        <f>IF(AR580&gt;0,AT580+AR580,AT580)</f>
        <v>4660.9041999999999</v>
      </c>
      <c r="AW580" s="18">
        <f>IF(AS580&lt;0,AU580+AS580,AU580)</f>
        <v>4629.5782625000002</v>
      </c>
      <c r="AY580">
        <f t="shared" si="232"/>
        <v>-0.34912499999973079</v>
      </c>
      <c r="AZ580">
        <f t="shared" si="233"/>
        <v>-0.75263083333356917</v>
      </c>
      <c r="BB580" s="19">
        <f t="shared" si="228"/>
        <v>1775567400</v>
      </c>
      <c r="BC580" s="19" t="str">
        <f t="shared" si="229"/>
        <v>XAUUSD</v>
      </c>
      <c r="BD580" s="19" t="str">
        <f t="shared" si="230"/>
        <v>M5</v>
      </c>
      <c r="BE580">
        <f>V580</f>
        <v>4643.3191166666675</v>
      </c>
      <c r="BF580">
        <f>W580</f>
        <v>4648.3793900000001</v>
      </c>
      <c r="BG580">
        <f>X580</f>
        <v>4653.8663999999999</v>
      </c>
      <c r="BH580">
        <f>Y580</f>
        <v>4653.6372000000001</v>
      </c>
      <c r="BI580">
        <f t="shared" si="234"/>
        <v>4660.9041999999999</v>
      </c>
      <c r="BJ580">
        <f t="shared" si="235"/>
        <v>4629.5782625000002</v>
      </c>
    </row>
    <row r="581" spans="1:62" x14ac:dyDescent="0.55000000000000004">
      <c r="A581">
        <f>ALGLIB_SSA_XAUUSD!J581</f>
        <v>1775567700</v>
      </c>
      <c r="B581" t="str">
        <f>_xlfn.XLOOKUP($A581,ALGLIB_SSA_XAUUSD!$A$2:$A$1001,ALGLIB_SSA_XAUUSD!$B$2:$B$1001,"",0)</f>
        <v/>
      </c>
      <c r="C581" t="str">
        <f>_xlfn.XLOOKUP($A581,ALGLIB_SSA_XAUUSD!$A$2:$A$1001,ALGLIB_SSA_XAUUSD!$C$2:$C$1001,"",0)</f>
        <v/>
      </c>
      <c r="D581" s="1">
        <f>D578+(D590-D578)*3/12</f>
        <v>4641.6125000000002</v>
      </c>
      <c r="E581" s="1">
        <f>E578+(E590-E578)*3/12</f>
        <v>4643.0917300000001</v>
      </c>
      <c r="F581" s="1">
        <f>F578+(F590-F578)*3/12</f>
        <v>4648.0460199999998</v>
      </c>
      <c r="G581" s="1">
        <f>G578+(G590-G578)*3/12</f>
        <v>4660.9278875</v>
      </c>
      <c r="H581" s="1">
        <f>H578+(H590-H578)*3/12</f>
        <v>4630.0094799999997</v>
      </c>
      <c r="I581" t="str">
        <f>_xlfn.XLOOKUP($A581,ALGLIB_SSA_XAUUSD!$J$2:$J$1001,ALGLIB_SSA_XAUUSD!$K$2:$K$1001,"",0)</f>
        <v>XAUUSD</v>
      </c>
      <c r="J581" t="str">
        <f>_xlfn.XLOOKUP($A581,ALGLIB_SSA_XAUUSD!$J$2:$J$1001,ALGLIB_SSA_XAUUSD!$L$2:$L$1001,"",0)</f>
        <v>M5</v>
      </c>
      <c r="K581">
        <f>_xlfn.XLOOKUP($A581,ALGLIB_SSA_XAUUSD!$J$2:$J$1001,ALGLIB_SSA_XAUUSD!$M$2:$M$1001,"",0)</f>
        <v>4651.0200000000004</v>
      </c>
      <c r="L581">
        <f>_xlfn.XLOOKUP($A581,ALGLIB_SSA_XAUUSD!$J$2:$J$1001,ALGLIB_SSA_XAUUSD!$N$2:$N$1001,"",0)</f>
        <v>4654.9570100000001</v>
      </c>
      <c r="M581">
        <f>_xlfn.XLOOKUP($A581,ALGLIB_SSA_XAUUSD!$J$2:$J$1001,ALGLIB_SSA_XAUUSD!$O$2:$O$1001,"",0)</f>
        <v>4654.2970999999998</v>
      </c>
      <c r="N581">
        <f>_xlfn.XLOOKUP($A581,ALGLIB_SSA_XAUUSD!$J$2:$J$1001,ALGLIB_SSA_XAUUSD!$P$2:$P$1001,"",0)</f>
        <v>4658.7688200000002</v>
      </c>
      <c r="O581">
        <f>_xlfn.XLOOKUP($A581,ALGLIB_SSA_XAUUSD!$J$2:$J$1001,ALGLIB_SSA_XAUUSD!$Q$2:$Q$1001,"",0)</f>
        <v>4650.6191799999997</v>
      </c>
      <c r="R581">
        <f t="shared" si="236"/>
        <v>1775567700</v>
      </c>
      <c r="S581" t="str">
        <f t="shared" si="237"/>
        <v>XAUUSD</v>
      </c>
      <c r="T581" t="str">
        <f t="shared" si="237"/>
        <v>M5</v>
      </c>
      <c r="U581">
        <f t="shared" si="237"/>
        <v>4651.0200000000004</v>
      </c>
      <c r="V581">
        <f t="shared" si="238"/>
        <v>4643.0917300000001</v>
      </c>
      <c r="W581">
        <f t="shared" si="238"/>
        <v>4648.0460199999998</v>
      </c>
      <c r="X581">
        <f t="shared" si="239"/>
        <v>4654.9570100000001</v>
      </c>
      <c r="Y581">
        <f t="shared" si="239"/>
        <v>4654.2970999999998</v>
      </c>
      <c r="Z581">
        <f t="shared" si="240"/>
        <v>4660.9278875</v>
      </c>
      <c r="AA581">
        <f t="shared" si="241"/>
        <v>4658.7688200000002</v>
      </c>
      <c r="AB581">
        <f t="shared" si="242"/>
        <v>4630.0094799999997</v>
      </c>
      <c r="AC581">
        <f t="shared" si="243"/>
        <v>4650.6191799999997</v>
      </c>
      <c r="AF581">
        <f t="shared" si="248"/>
        <v>1775567700</v>
      </c>
      <c r="AG581" t="str">
        <f t="shared" si="249"/>
        <v>XAUUSD</v>
      </c>
      <c r="AH581" t="str">
        <f t="shared" si="250"/>
        <v>M5</v>
      </c>
      <c r="AI581" s="19">
        <f t="shared" si="244"/>
        <v>4651.0200000000004</v>
      </c>
      <c r="AJ581" s="19">
        <f t="shared" si="245"/>
        <v>4643.0917300000001</v>
      </c>
      <c r="AK581" s="19">
        <f t="shared" si="246"/>
        <v>4648.0460199999998</v>
      </c>
      <c r="AL581" s="19">
        <f t="shared" si="251"/>
        <v>-4.9542899999996735</v>
      </c>
      <c r="AM581" s="28" t="str">
        <f t="shared" si="247"/>
        <v>Bearish</v>
      </c>
      <c r="AN581" s="28" t="str">
        <f t="shared" si="252"/>
        <v>Bearish</v>
      </c>
      <c r="AO581">
        <f>IF(Z581&lt;&gt;"",Z581,"")</f>
        <v>4660.9278875</v>
      </c>
      <c r="AP581">
        <f>IF(AB581&lt;&gt;"",AB581,"")</f>
        <v>4630.0094799999997</v>
      </c>
      <c r="AQ581">
        <f t="shared" si="231"/>
        <v>4</v>
      </c>
      <c r="AR581" s="16">
        <f>IF(SLOPE($AO$566:$AO$577,$AQ$566:$AQ$577)&gt;0,MIN(3,ABS(SLOPE($AO$566:$AO$577,$AQ$566:$AQ$577))),IF(SLOPE($AO$566:$AO$577,$AQ$566:$AQ$577)&lt;-0.5,-0.5,0))</f>
        <v>-0.5</v>
      </c>
      <c r="AS581" s="16">
        <f>IF(SLOPE($AP$566:$AP$577,$AQ$566:$AQ$577)&lt;0,MAX(-3,-ABS(SLOPE($AP$566:$AP$577,$AQ$566:$AQ$577))),IF(SLOPE($AP$566:$AP$577,$AQ$566:$AQ$577)&gt;0.5,0.5,0))</f>
        <v>-0.46515250000004549</v>
      </c>
      <c r="AT581" s="22">
        <f>($AO$578+(AR581*(AQ581-1)))</f>
        <v>4660.4041999999999</v>
      </c>
      <c r="AU581" s="22">
        <f>($AP$578+(AS581*(AQ581-1)))</f>
        <v>4629.5782625000002</v>
      </c>
      <c r="AV581" s="18">
        <f>IF(AR581&gt;0,AT581+AR581,AT581)</f>
        <v>4660.4041999999999</v>
      </c>
      <c r="AW581" s="18">
        <f>IF(AS581&lt;0,AU581+AS581,AU581)</f>
        <v>4629.1131100000002</v>
      </c>
      <c r="AY581">
        <f t="shared" si="232"/>
        <v>-0.52368750000005093</v>
      </c>
      <c r="AZ581">
        <f t="shared" si="233"/>
        <v>-0.89636999999947875</v>
      </c>
      <c r="BB581" s="19">
        <f t="shared" si="228"/>
        <v>1775567700</v>
      </c>
      <c r="BC581" s="19" t="str">
        <f t="shared" si="229"/>
        <v>XAUUSD</v>
      </c>
      <c r="BD581" s="19" t="str">
        <f t="shared" si="230"/>
        <v>M5</v>
      </c>
      <c r="BE581">
        <f>V581</f>
        <v>4643.0917300000001</v>
      </c>
      <c r="BF581">
        <f>W581</f>
        <v>4648.0460199999998</v>
      </c>
      <c r="BG581">
        <f>X581</f>
        <v>4654.9570100000001</v>
      </c>
      <c r="BH581">
        <f>Y581</f>
        <v>4654.2970999999998</v>
      </c>
      <c r="BI581">
        <f t="shared" si="234"/>
        <v>4660.4041999999999</v>
      </c>
      <c r="BJ581">
        <f t="shared" si="235"/>
        <v>4629.1131100000002</v>
      </c>
    </row>
    <row r="582" spans="1:62" x14ac:dyDescent="0.55000000000000004">
      <c r="A582">
        <f>ALGLIB_SSA_XAUUSD!J582</f>
        <v>1775568000</v>
      </c>
      <c r="B582" t="str">
        <f>_xlfn.XLOOKUP($A582,ALGLIB_SSA_XAUUSD!$A$2:$A$1001,ALGLIB_SSA_XAUUSD!$B$2:$B$1001,"",0)</f>
        <v/>
      </c>
      <c r="C582" t="str">
        <f>_xlfn.XLOOKUP($A582,ALGLIB_SSA_XAUUSD!$A$2:$A$1001,ALGLIB_SSA_XAUUSD!$C$2:$C$1001,"",0)</f>
        <v/>
      </c>
      <c r="D582" s="1">
        <f>D578+(D590-D578)*4/12</f>
        <v>4640.7033333333338</v>
      </c>
      <c r="E582" s="1">
        <f>E578+(E590-E578)*4/12</f>
        <v>4642.8643433333336</v>
      </c>
      <c r="F582" s="1">
        <f>F578+(F590-F578)*4/12</f>
        <v>4647.7126499999995</v>
      </c>
      <c r="G582" s="1">
        <f>G578+(G590-G578)*4/12</f>
        <v>4660.6024500000003</v>
      </c>
      <c r="H582" s="1">
        <f>H578+(H590-H578)*4/12</f>
        <v>4629.6880666666666</v>
      </c>
      <c r="I582" t="str">
        <f>_xlfn.XLOOKUP($A582,ALGLIB_SSA_XAUUSD!$J$2:$J$1001,ALGLIB_SSA_XAUUSD!$K$2:$K$1001,"",0)</f>
        <v>XAUUSD</v>
      </c>
      <c r="J582" t="str">
        <f>_xlfn.XLOOKUP($A582,ALGLIB_SSA_XAUUSD!$J$2:$J$1001,ALGLIB_SSA_XAUUSD!$L$2:$L$1001,"",0)</f>
        <v>M5</v>
      </c>
      <c r="K582">
        <f>_xlfn.XLOOKUP($A582,ALGLIB_SSA_XAUUSD!$J$2:$J$1001,ALGLIB_SSA_XAUUSD!$M$2:$M$1001,"",0)</f>
        <v>4659.24</v>
      </c>
      <c r="L582">
        <f>_xlfn.XLOOKUP($A582,ALGLIB_SSA_XAUUSD!$J$2:$J$1001,ALGLIB_SSA_XAUUSD!$N$2:$N$1001,"",0)</f>
        <v>4655.9483499999997</v>
      </c>
      <c r="M582">
        <f>_xlfn.XLOOKUP($A582,ALGLIB_SSA_XAUUSD!$J$2:$J$1001,ALGLIB_SSA_XAUUSD!$O$2:$O$1001,"",0)</f>
        <v>4655.12273</v>
      </c>
      <c r="N582">
        <f>_xlfn.XLOOKUP($A582,ALGLIB_SSA_XAUUSD!$J$2:$J$1001,ALGLIB_SSA_XAUUSD!$P$2:$P$1001,"",0)</f>
        <v>4660.0614400000004</v>
      </c>
      <c r="O582">
        <f>_xlfn.XLOOKUP($A582,ALGLIB_SSA_XAUUSD!$J$2:$J$1001,ALGLIB_SSA_XAUUSD!$Q$2:$Q$1001,"",0)</f>
        <v>4651.6072599999998</v>
      </c>
      <c r="R582">
        <f t="shared" si="236"/>
        <v>1775568000</v>
      </c>
      <c r="S582" t="str">
        <f t="shared" si="237"/>
        <v>XAUUSD</v>
      </c>
      <c r="T582" t="str">
        <f t="shared" si="237"/>
        <v>M5</v>
      </c>
      <c r="U582">
        <f t="shared" si="237"/>
        <v>4659.24</v>
      </c>
      <c r="V582">
        <f t="shared" si="238"/>
        <v>4642.8643433333336</v>
      </c>
      <c r="W582">
        <f t="shared" si="238"/>
        <v>4647.7126499999995</v>
      </c>
      <c r="X582">
        <f t="shared" si="239"/>
        <v>4655.9483499999997</v>
      </c>
      <c r="Y582">
        <f t="shared" si="239"/>
        <v>4655.12273</v>
      </c>
      <c r="Z582">
        <f t="shared" si="240"/>
        <v>4660.6024500000003</v>
      </c>
      <c r="AA582">
        <f t="shared" si="241"/>
        <v>4660.0614400000004</v>
      </c>
      <c r="AB582">
        <f t="shared" si="242"/>
        <v>4629.6880666666666</v>
      </c>
      <c r="AC582">
        <f t="shared" si="243"/>
        <v>4651.6072599999998</v>
      </c>
      <c r="AF582">
        <f t="shared" si="248"/>
        <v>1775568000</v>
      </c>
      <c r="AG582" t="str">
        <f t="shared" si="249"/>
        <v>XAUUSD</v>
      </c>
      <c r="AH582" t="str">
        <f t="shared" si="250"/>
        <v>M5</v>
      </c>
      <c r="AI582" s="19">
        <f t="shared" si="244"/>
        <v>4659.24</v>
      </c>
      <c r="AJ582" s="19">
        <f t="shared" si="245"/>
        <v>4642.8643433333336</v>
      </c>
      <c r="AK582" s="19">
        <f t="shared" si="246"/>
        <v>4647.7126499999995</v>
      </c>
      <c r="AL582" s="19">
        <f t="shared" si="251"/>
        <v>-4.8483066666658488</v>
      </c>
      <c r="AM582" s="28" t="str">
        <f t="shared" si="247"/>
        <v>Bearish</v>
      </c>
      <c r="AN582" s="28" t="str">
        <f t="shared" si="252"/>
        <v>Bearish</v>
      </c>
      <c r="AO582">
        <f>IF(Z582&lt;&gt;"",Z582,"")</f>
        <v>4660.6024500000003</v>
      </c>
      <c r="AP582">
        <f>IF(AB582&lt;&gt;"",AB582,"")</f>
        <v>4629.6880666666666</v>
      </c>
      <c r="AQ582">
        <f t="shared" si="231"/>
        <v>5</v>
      </c>
      <c r="AR582" s="16">
        <f>IF(SLOPE($AO$566:$AO$577,$AQ$566:$AQ$577)&gt;0,MIN(3,ABS(SLOPE($AO$566:$AO$577,$AQ$566:$AQ$577))),IF(SLOPE($AO$566:$AO$577,$AQ$566:$AQ$577)&lt;-0.5,-0.5,0))</f>
        <v>-0.5</v>
      </c>
      <c r="AS582" s="16">
        <f>IF(SLOPE($AP$566:$AP$577,$AQ$566:$AQ$577)&lt;0,MAX(-3,-ABS(SLOPE($AP$566:$AP$577,$AQ$566:$AQ$577))),IF(SLOPE($AP$566:$AP$577,$AQ$566:$AQ$577)&gt;0.5,0.5,0))</f>
        <v>-0.46515250000004549</v>
      </c>
      <c r="AT582" s="22">
        <f>($AO$578+(AR582*(AQ582-1)))</f>
        <v>4659.9041999999999</v>
      </c>
      <c r="AU582" s="22">
        <f>($AP$578+(AS582*(AQ582-1)))</f>
        <v>4629.1131099999993</v>
      </c>
      <c r="AV582" s="18">
        <f>IF(AR582&gt;0,AT582+AR582,AT582)</f>
        <v>4659.9041999999999</v>
      </c>
      <c r="AW582" s="18">
        <f>IF(AS582&lt;0,AU582+AS582,AU582)</f>
        <v>4628.6479574999994</v>
      </c>
      <c r="AY582">
        <f t="shared" si="232"/>
        <v>-0.69825000000037107</v>
      </c>
      <c r="AZ582">
        <f t="shared" si="233"/>
        <v>-1.0401091666672073</v>
      </c>
      <c r="BB582" s="19">
        <f t="shared" si="228"/>
        <v>1775568000</v>
      </c>
      <c r="BC582" s="19" t="str">
        <f t="shared" si="229"/>
        <v>XAUUSD</v>
      </c>
      <c r="BD582" s="19" t="str">
        <f t="shared" si="230"/>
        <v>M5</v>
      </c>
      <c r="BE582">
        <f>V582</f>
        <v>4642.8643433333336</v>
      </c>
      <c r="BF582">
        <f>W582</f>
        <v>4647.7126499999995</v>
      </c>
      <c r="BG582">
        <f>X582</f>
        <v>4655.9483499999997</v>
      </c>
      <c r="BH582">
        <f>Y582</f>
        <v>4655.12273</v>
      </c>
      <c r="BI582">
        <f t="shared" si="234"/>
        <v>4659.9041999999999</v>
      </c>
      <c r="BJ582">
        <f t="shared" si="235"/>
        <v>4628.6479574999994</v>
      </c>
    </row>
    <row r="583" spans="1:62" x14ac:dyDescent="0.55000000000000004">
      <c r="A583">
        <f>ALGLIB_SSA_XAUUSD!J583</f>
        <v>1775568300</v>
      </c>
      <c r="B583" t="str">
        <f>_xlfn.XLOOKUP($A583,ALGLIB_SSA_XAUUSD!$A$2:$A$1001,ALGLIB_SSA_XAUUSD!$B$2:$B$1001,"",0)</f>
        <v/>
      </c>
      <c r="C583" t="str">
        <f>_xlfn.XLOOKUP($A583,ALGLIB_SSA_XAUUSD!$A$2:$A$1001,ALGLIB_SSA_XAUUSD!$C$2:$C$1001,"",0)</f>
        <v/>
      </c>
      <c r="D583" s="1">
        <f>D578+(D590-D578)*5/12</f>
        <v>4639.7941666666666</v>
      </c>
      <c r="E583" s="1">
        <f>E578+(E590-E578)*5/12</f>
        <v>4642.6369566666672</v>
      </c>
      <c r="F583" s="1">
        <f>F578+(F590-F578)*5/12</f>
        <v>4647.3792800000001</v>
      </c>
      <c r="G583" s="1">
        <f>G578+(G590-G578)*5/12</f>
        <v>4660.2770124999997</v>
      </c>
      <c r="H583" s="1">
        <f>H578+(H590-H578)*5/12</f>
        <v>4629.3666533333335</v>
      </c>
      <c r="I583" t="str">
        <f>_xlfn.XLOOKUP($A583,ALGLIB_SSA_XAUUSD!$J$2:$J$1001,ALGLIB_SSA_XAUUSD!$K$2:$K$1001,"",0)</f>
        <v>XAUUSD</v>
      </c>
      <c r="J583" t="str">
        <f>_xlfn.XLOOKUP($A583,ALGLIB_SSA_XAUUSD!$J$2:$J$1001,ALGLIB_SSA_XAUUSD!$L$2:$L$1001,"",0)</f>
        <v>M5</v>
      </c>
      <c r="K583">
        <f>_xlfn.XLOOKUP($A583,ALGLIB_SSA_XAUUSD!$J$2:$J$1001,ALGLIB_SSA_XAUUSD!$M$2:$M$1001,"",0)</f>
        <v>4658.2299999999996</v>
      </c>
      <c r="L583">
        <f>_xlfn.XLOOKUP($A583,ALGLIB_SSA_XAUUSD!$J$2:$J$1001,ALGLIB_SSA_XAUUSD!$N$2:$N$1001,"",0)</f>
        <v>4656.0307199999997</v>
      </c>
      <c r="M583">
        <f>_xlfn.XLOOKUP($A583,ALGLIB_SSA_XAUUSD!$J$2:$J$1001,ALGLIB_SSA_XAUUSD!$O$2:$O$1001,"",0)</f>
        <v>4655.5767299999998</v>
      </c>
      <c r="N583">
        <f>_xlfn.XLOOKUP($A583,ALGLIB_SSA_XAUUSD!$J$2:$J$1001,ALGLIB_SSA_XAUUSD!$P$2:$P$1001,"",0)</f>
        <v>4660.8784100000003</v>
      </c>
      <c r="O583">
        <f>_xlfn.XLOOKUP($A583,ALGLIB_SSA_XAUUSD!$J$2:$J$1001,ALGLIB_SSA_XAUUSD!$Q$2:$Q$1001,"",0)</f>
        <v>4651.9999799999996</v>
      </c>
      <c r="R583">
        <f t="shared" si="236"/>
        <v>1775568300</v>
      </c>
      <c r="S583" t="str">
        <f t="shared" si="237"/>
        <v>XAUUSD</v>
      </c>
      <c r="T583" t="str">
        <f t="shared" si="237"/>
        <v>M5</v>
      </c>
      <c r="U583">
        <f t="shared" si="237"/>
        <v>4658.2299999999996</v>
      </c>
      <c r="V583">
        <f t="shared" si="238"/>
        <v>4642.6369566666672</v>
      </c>
      <c r="W583">
        <f t="shared" si="238"/>
        <v>4647.3792800000001</v>
      </c>
      <c r="X583">
        <f t="shared" si="239"/>
        <v>4656.0307199999997</v>
      </c>
      <c r="Y583">
        <f t="shared" si="239"/>
        <v>4655.5767299999998</v>
      </c>
      <c r="Z583">
        <f t="shared" si="240"/>
        <v>4660.2770124999997</v>
      </c>
      <c r="AA583">
        <f t="shared" si="241"/>
        <v>4660.8784100000003</v>
      </c>
      <c r="AB583">
        <f t="shared" si="242"/>
        <v>4629.3666533333335</v>
      </c>
      <c r="AC583">
        <f t="shared" si="243"/>
        <v>4651.9999799999996</v>
      </c>
      <c r="AF583">
        <f t="shared" si="248"/>
        <v>1775568300</v>
      </c>
      <c r="AG583" t="str">
        <f t="shared" si="249"/>
        <v>XAUUSD</v>
      </c>
      <c r="AH583" t="str">
        <f t="shared" si="250"/>
        <v>M5</v>
      </c>
      <c r="AI583" s="19">
        <f t="shared" si="244"/>
        <v>4658.2299999999996</v>
      </c>
      <c r="AJ583" s="19">
        <f t="shared" si="245"/>
        <v>4642.6369566666672</v>
      </c>
      <c r="AK583" s="19">
        <f t="shared" si="246"/>
        <v>4647.3792800000001</v>
      </c>
      <c r="AL583" s="19">
        <f t="shared" si="251"/>
        <v>-4.7423233333329335</v>
      </c>
      <c r="AM583" s="28" t="str">
        <f t="shared" si="247"/>
        <v>Bearish</v>
      </c>
      <c r="AN583" s="28" t="str">
        <f t="shared" si="252"/>
        <v>Bearish</v>
      </c>
      <c r="AO583">
        <f>IF(Z583&lt;&gt;"",Z583,"")</f>
        <v>4660.2770124999997</v>
      </c>
      <c r="AP583">
        <f>IF(AB583&lt;&gt;"",AB583,"")</f>
        <v>4629.3666533333335</v>
      </c>
      <c r="AQ583">
        <f t="shared" si="231"/>
        <v>6</v>
      </c>
      <c r="AR583" s="16">
        <f>IF(SLOPE($AO$566:$AO$577,$AQ$566:$AQ$577)&gt;0,MIN(3,ABS(SLOPE($AO$566:$AO$577,$AQ$566:$AQ$577))),IF(SLOPE($AO$566:$AO$577,$AQ$566:$AQ$577)&lt;-0.5,-0.5,0))</f>
        <v>-0.5</v>
      </c>
      <c r="AS583" s="16">
        <f>IF(SLOPE($AP$566:$AP$577,$AQ$566:$AQ$577)&lt;0,MAX(-3,-ABS(SLOPE($AP$566:$AP$577,$AQ$566:$AQ$577))),IF(SLOPE($AP$566:$AP$577,$AQ$566:$AQ$577)&gt;0.5,0.5,0))</f>
        <v>-0.46515250000004549</v>
      </c>
      <c r="AT583" s="22">
        <f>($AO$578+(AR583*(AQ583-1)))</f>
        <v>4659.4041999999999</v>
      </c>
      <c r="AU583" s="22">
        <f>($AP$578+(AS583*(AQ583-1)))</f>
        <v>4628.6479574999994</v>
      </c>
      <c r="AV583" s="18">
        <f>IF(AR583&gt;0,AT583+AR583,AT583)</f>
        <v>4659.4041999999999</v>
      </c>
      <c r="AW583" s="18">
        <f>IF(AS583&lt;0,AU583+AS583,AU583)</f>
        <v>4628.1828049999995</v>
      </c>
      <c r="AY583">
        <f t="shared" si="232"/>
        <v>-0.87281249999978172</v>
      </c>
      <c r="AZ583">
        <f t="shared" si="233"/>
        <v>-1.1838483333340264</v>
      </c>
      <c r="BB583" s="19">
        <f t="shared" si="228"/>
        <v>1775568300</v>
      </c>
      <c r="BC583" s="19" t="str">
        <f t="shared" si="229"/>
        <v>XAUUSD</v>
      </c>
      <c r="BD583" s="19" t="str">
        <f t="shared" si="230"/>
        <v>M5</v>
      </c>
      <c r="BE583">
        <f>V583</f>
        <v>4642.6369566666672</v>
      </c>
      <c r="BF583">
        <f>W583</f>
        <v>4647.3792800000001</v>
      </c>
      <c r="BG583">
        <f>X583</f>
        <v>4656.0307199999997</v>
      </c>
      <c r="BH583">
        <f>Y583</f>
        <v>4655.5767299999998</v>
      </c>
      <c r="BI583">
        <f t="shared" si="234"/>
        <v>4659.4041999999999</v>
      </c>
      <c r="BJ583">
        <f t="shared" si="235"/>
        <v>4628.1828049999995</v>
      </c>
    </row>
    <row r="584" spans="1:62" x14ac:dyDescent="0.55000000000000004">
      <c r="A584">
        <f>ALGLIB_SSA_XAUUSD!J584</f>
        <v>1775568600</v>
      </c>
      <c r="B584" t="str">
        <f>_xlfn.XLOOKUP($A584,ALGLIB_SSA_XAUUSD!$A$2:$A$1001,ALGLIB_SSA_XAUUSD!$B$2:$B$1001,"",0)</f>
        <v/>
      </c>
      <c r="C584" t="str">
        <f>_xlfn.XLOOKUP($A584,ALGLIB_SSA_XAUUSD!$A$2:$A$1001,ALGLIB_SSA_XAUUSD!$C$2:$C$1001,"",0)</f>
        <v/>
      </c>
      <c r="D584" s="1">
        <f>D578+(D590-D578)*6/12</f>
        <v>4638.8850000000002</v>
      </c>
      <c r="E584" s="1">
        <f>E578+(E590-E578)*6/12</f>
        <v>4642.4095699999998</v>
      </c>
      <c r="F584" s="1">
        <f>F578+(F590-F578)*6/12</f>
        <v>4647.0459099999998</v>
      </c>
      <c r="G584" s="1">
        <f>G578+(G590-G578)*6/12</f>
        <v>4659.951575</v>
      </c>
      <c r="H584" s="1">
        <f>H578+(H590-H578)*6/12</f>
        <v>4629.0452399999995</v>
      </c>
      <c r="I584" t="str">
        <f>_xlfn.XLOOKUP($A584,ALGLIB_SSA_XAUUSD!$J$2:$J$1001,ALGLIB_SSA_XAUUSD!$K$2:$K$1001,"",0)</f>
        <v>XAUUSD</v>
      </c>
      <c r="J584" t="str">
        <f>_xlfn.XLOOKUP($A584,ALGLIB_SSA_XAUUSD!$J$2:$J$1001,ALGLIB_SSA_XAUUSD!$L$2:$L$1001,"",0)</f>
        <v>M5</v>
      </c>
      <c r="K584">
        <f>_xlfn.XLOOKUP($A584,ALGLIB_SSA_XAUUSD!$J$2:$J$1001,ALGLIB_SSA_XAUUSD!$M$2:$M$1001,"",0)</f>
        <v>4648.0600000000004</v>
      </c>
      <c r="L584">
        <f>_xlfn.XLOOKUP($A584,ALGLIB_SSA_XAUUSD!$J$2:$J$1001,ALGLIB_SSA_XAUUSD!$N$2:$N$1001,"",0)</f>
        <v>4654.7152100000003</v>
      </c>
      <c r="M584">
        <f>_xlfn.XLOOKUP($A584,ALGLIB_SSA_XAUUSD!$J$2:$J$1001,ALGLIB_SSA_XAUUSD!$O$2:$O$1001,"",0)</f>
        <v>4655.1459699999996</v>
      </c>
      <c r="N584">
        <f>_xlfn.XLOOKUP($A584,ALGLIB_SSA_XAUUSD!$J$2:$J$1001,ALGLIB_SSA_XAUUSD!$P$2:$P$1001,"",0)</f>
        <v>4660.5495099999998</v>
      </c>
      <c r="O584">
        <f>_xlfn.XLOOKUP($A584,ALGLIB_SSA_XAUUSD!$J$2:$J$1001,ALGLIB_SSA_XAUUSD!$Q$2:$Q$1001,"",0)</f>
        <v>4651.0595400000002</v>
      </c>
      <c r="R584">
        <f t="shared" si="236"/>
        <v>1775568600</v>
      </c>
      <c r="S584" t="str">
        <f t="shared" si="237"/>
        <v>XAUUSD</v>
      </c>
      <c r="T584" t="str">
        <f t="shared" si="237"/>
        <v>M5</v>
      </c>
      <c r="U584">
        <f t="shared" si="237"/>
        <v>4648.0600000000004</v>
      </c>
      <c r="V584">
        <f t="shared" si="238"/>
        <v>4642.4095699999998</v>
      </c>
      <c r="W584">
        <f t="shared" si="238"/>
        <v>4647.0459099999998</v>
      </c>
      <c r="X584">
        <f t="shared" si="239"/>
        <v>4654.7152100000003</v>
      </c>
      <c r="Y584">
        <f t="shared" si="239"/>
        <v>4655.1459699999996</v>
      </c>
      <c r="Z584">
        <f t="shared" si="240"/>
        <v>4659.951575</v>
      </c>
      <c r="AA584">
        <f t="shared" si="241"/>
        <v>4660.5495099999998</v>
      </c>
      <c r="AB584">
        <f t="shared" si="242"/>
        <v>4629.0452399999995</v>
      </c>
      <c r="AC584">
        <f t="shared" si="243"/>
        <v>4651.0595400000002</v>
      </c>
      <c r="AF584">
        <f t="shared" si="248"/>
        <v>1775568600</v>
      </c>
      <c r="AG584" t="str">
        <f t="shared" si="249"/>
        <v>XAUUSD</v>
      </c>
      <c r="AH584" t="str">
        <f t="shared" si="250"/>
        <v>M5</v>
      </c>
      <c r="AI584" s="19">
        <f t="shared" si="244"/>
        <v>4648.0600000000004</v>
      </c>
      <c r="AJ584" s="19">
        <f t="shared" si="245"/>
        <v>4642.4095699999998</v>
      </c>
      <c r="AK584" s="19">
        <f t="shared" si="246"/>
        <v>4647.0459099999998</v>
      </c>
      <c r="AL584" s="19">
        <f t="shared" si="251"/>
        <v>-4.6363400000000183</v>
      </c>
      <c r="AM584" s="28" t="str">
        <f t="shared" si="247"/>
        <v>Bearish</v>
      </c>
      <c r="AN584" s="28" t="str">
        <f t="shared" si="252"/>
        <v>Bearish</v>
      </c>
      <c r="AO584">
        <f>IF(Z584&lt;&gt;"",Z584,"")</f>
        <v>4659.951575</v>
      </c>
      <c r="AP584">
        <f>IF(AB584&lt;&gt;"",AB584,"")</f>
        <v>4629.0452399999995</v>
      </c>
      <c r="AQ584">
        <f t="shared" si="231"/>
        <v>7</v>
      </c>
      <c r="AR584" s="16">
        <f>IF(SLOPE($AO$566:$AO$577,$AQ$566:$AQ$577)&gt;0,MIN(3,ABS(SLOPE($AO$566:$AO$577,$AQ$566:$AQ$577))),IF(SLOPE($AO$566:$AO$577,$AQ$566:$AQ$577)&lt;-0.5,-0.5,0))</f>
        <v>-0.5</v>
      </c>
      <c r="AS584" s="16">
        <f>IF(SLOPE($AP$566:$AP$577,$AQ$566:$AQ$577)&lt;0,MAX(-3,-ABS(SLOPE($AP$566:$AP$577,$AQ$566:$AQ$577))),IF(SLOPE($AP$566:$AP$577,$AQ$566:$AQ$577)&gt;0.5,0.5,0))</f>
        <v>-0.46515250000004549</v>
      </c>
      <c r="AT584" s="22">
        <f>($AO$578+(AR584*(AQ584-1)))</f>
        <v>4658.9041999999999</v>
      </c>
      <c r="AU584" s="22">
        <f>($AP$578+(AS584*(AQ584-1)))</f>
        <v>4628.1828049999995</v>
      </c>
      <c r="AV584" s="18">
        <f>IF(AR584&gt;0,AT584+AR584,AT584)</f>
        <v>4658.9041999999999</v>
      </c>
      <c r="AW584" s="18">
        <f>IF(AS584&lt;0,AU584+AS584,AU584)</f>
        <v>4627.7176524999995</v>
      </c>
      <c r="AY584">
        <f t="shared" si="232"/>
        <v>-1.0473750000001019</v>
      </c>
      <c r="AZ584">
        <f t="shared" si="233"/>
        <v>-1.327587499999936</v>
      </c>
      <c r="BB584" s="19">
        <f t="shared" si="228"/>
        <v>1775568600</v>
      </c>
      <c r="BC584" s="19" t="str">
        <f t="shared" si="229"/>
        <v>XAUUSD</v>
      </c>
      <c r="BD584" s="19" t="str">
        <f t="shared" si="230"/>
        <v>M5</v>
      </c>
      <c r="BE584">
        <f>V584</f>
        <v>4642.4095699999998</v>
      </c>
      <c r="BF584">
        <f>W584</f>
        <v>4647.0459099999998</v>
      </c>
      <c r="BG584">
        <f>X584</f>
        <v>4654.7152100000003</v>
      </c>
      <c r="BH584">
        <f>Y584</f>
        <v>4655.1459699999996</v>
      </c>
      <c r="BI584">
        <f t="shared" si="234"/>
        <v>4658.9041999999999</v>
      </c>
      <c r="BJ584">
        <f t="shared" si="235"/>
        <v>4627.7176524999995</v>
      </c>
    </row>
    <row r="585" spans="1:62" x14ac:dyDescent="0.55000000000000004">
      <c r="A585">
        <f>ALGLIB_SSA_XAUUSD!J585</f>
        <v>1775568900</v>
      </c>
      <c r="B585" t="str">
        <f>_xlfn.XLOOKUP($A585,ALGLIB_SSA_XAUUSD!$A$2:$A$1001,ALGLIB_SSA_XAUUSD!$B$2:$B$1001,"",0)</f>
        <v/>
      </c>
      <c r="C585" t="str">
        <f>_xlfn.XLOOKUP($A585,ALGLIB_SSA_XAUUSD!$A$2:$A$1001,ALGLIB_SSA_XAUUSD!$C$2:$C$1001,"",0)</f>
        <v/>
      </c>
      <c r="D585" s="1">
        <f>D578+(D590-D578)*7/12</f>
        <v>4637.9758333333339</v>
      </c>
      <c r="E585" s="1">
        <f>E578+(E590-E578)*7/12</f>
        <v>4642.1821833333333</v>
      </c>
      <c r="F585" s="1">
        <f>F578+(F590-F578)*7/12</f>
        <v>4646.7125399999995</v>
      </c>
      <c r="G585" s="1">
        <f>G578+(G590-G578)*7/12</f>
        <v>4659.6261375000004</v>
      </c>
      <c r="H585" s="1">
        <f>H578+(H590-H578)*7/12</f>
        <v>4628.7238266666664</v>
      </c>
      <c r="I585" t="str">
        <f>_xlfn.XLOOKUP($A585,ALGLIB_SSA_XAUUSD!$J$2:$J$1001,ALGLIB_SSA_XAUUSD!$K$2:$K$1001,"",0)</f>
        <v>XAUUSD</v>
      </c>
      <c r="J585" t="str">
        <f>_xlfn.XLOOKUP($A585,ALGLIB_SSA_XAUUSD!$J$2:$J$1001,ALGLIB_SSA_XAUUSD!$L$2:$L$1001,"",0)</f>
        <v>M5</v>
      </c>
      <c r="K585">
        <f>_xlfn.XLOOKUP($A585,ALGLIB_SSA_XAUUSD!$J$2:$J$1001,ALGLIB_SSA_XAUUSD!$M$2:$M$1001,"",0)</f>
        <v>4647.9399999999996</v>
      </c>
      <c r="L585">
        <f>_xlfn.XLOOKUP($A585,ALGLIB_SSA_XAUUSD!$J$2:$J$1001,ALGLIB_SSA_XAUUSD!$N$2:$N$1001,"",0)</f>
        <v>4651.9553400000004</v>
      </c>
      <c r="M585">
        <f>_xlfn.XLOOKUP($A585,ALGLIB_SSA_XAUUSD!$J$2:$J$1001,ALGLIB_SSA_XAUUSD!$O$2:$O$1001,"",0)</f>
        <v>4653.5506500000001</v>
      </c>
      <c r="N585">
        <f>_xlfn.XLOOKUP($A585,ALGLIB_SSA_XAUUSD!$J$2:$J$1001,ALGLIB_SSA_XAUUSD!$P$2:$P$1001,"",0)</f>
        <v>4658.6580899999999</v>
      </c>
      <c r="O585">
        <f>_xlfn.XLOOKUP($A585,ALGLIB_SSA_XAUUSD!$J$2:$J$1001,ALGLIB_SSA_XAUUSD!$Q$2:$Q$1001,"",0)</f>
        <v>4648.5815899999998</v>
      </c>
      <c r="R585">
        <f t="shared" si="236"/>
        <v>1775568900</v>
      </c>
      <c r="S585" t="str">
        <f t="shared" si="237"/>
        <v>XAUUSD</v>
      </c>
      <c r="T585" t="str">
        <f t="shared" si="237"/>
        <v>M5</v>
      </c>
      <c r="U585">
        <f t="shared" si="237"/>
        <v>4647.9399999999996</v>
      </c>
      <c r="V585">
        <f t="shared" si="238"/>
        <v>4642.1821833333333</v>
      </c>
      <c r="W585">
        <f t="shared" si="238"/>
        <v>4646.7125399999995</v>
      </c>
      <c r="X585">
        <f t="shared" si="239"/>
        <v>4651.9553400000004</v>
      </c>
      <c r="Y585">
        <f t="shared" si="239"/>
        <v>4653.5506500000001</v>
      </c>
      <c r="Z585">
        <f t="shared" si="240"/>
        <v>4659.6261375000004</v>
      </c>
      <c r="AA585">
        <f t="shared" si="241"/>
        <v>4658.6580899999999</v>
      </c>
      <c r="AB585">
        <f t="shared" si="242"/>
        <v>4628.7238266666664</v>
      </c>
      <c r="AC585">
        <f t="shared" si="243"/>
        <v>4648.5815899999998</v>
      </c>
      <c r="AF585">
        <f t="shared" si="248"/>
        <v>1775568900</v>
      </c>
      <c r="AG585" t="str">
        <f t="shared" si="249"/>
        <v>XAUUSD</v>
      </c>
      <c r="AH585" t="str">
        <f t="shared" si="250"/>
        <v>M5</v>
      </c>
      <c r="AI585" s="19">
        <f t="shared" si="244"/>
        <v>4647.9399999999996</v>
      </c>
      <c r="AJ585" s="19">
        <f t="shared" si="245"/>
        <v>4642.1821833333333</v>
      </c>
      <c r="AK585" s="19">
        <f t="shared" si="246"/>
        <v>4646.7125399999995</v>
      </c>
      <c r="AL585" s="19">
        <f t="shared" si="251"/>
        <v>-4.5303566666661936</v>
      </c>
      <c r="AM585" s="28" t="str">
        <f t="shared" si="247"/>
        <v>Bearish</v>
      </c>
      <c r="AN585" s="28" t="str">
        <f t="shared" si="252"/>
        <v>Bearish</v>
      </c>
      <c r="AO585">
        <f>IF(Z585&lt;&gt;"",Z585,"")</f>
        <v>4659.6261375000004</v>
      </c>
      <c r="AP585">
        <f>IF(AB585&lt;&gt;"",AB585,"")</f>
        <v>4628.7238266666664</v>
      </c>
      <c r="AQ585">
        <f t="shared" si="231"/>
        <v>8</v>
      </c>
      <c r="AR585" s="16">
        <f>IF(SLOPE($AO$566:$AO$577,$AQ$566:$AQ$577)&gt;0,MIN(3,ABS(SLOPE($AO$566:$AO$577,$AQ$566:$AQ$577))),IF(SLOPE($AO$566:$AO$577,$AQ$566:$AQ$577)&lt;-0.5,-0.5,0))</f>
        <v>-0.5</v>
      </c>
      <c r="AS585" s="16">
        <f>IF(SLOPE($AP$566:$AP$577,$AQ$566:$AQ$577)&lt;0,MAX(-3,-ABS(SLOPE($AP$566:$AP$577,$AQ$566:$AQ$577))),IF(SLOPE($AP$566:$AP$577,$AQ$566:$AQ$577)&gt;0.5,0.5,0))</f>
        <v>-0.46515250000004549</v>
      </c>
      <c r="AT585" s="22">
        <f>($AO$578+(AR585*(AQ585-1)))</f>
        <v>4658.4041999999999</v>
      </c>
      <c r="AU585" s="22">
        <f>($AP$578+(AS585*(AQ585-1)))</f>
        <v>4627.7176524999995</v>
      </c>
      <c r="AV585" s="18">
        <f>IF(AR585&gt;0,AT585+AR585,AT585)</f>
        <v>4658.4041999999999</v>
      </c>
      <c r="AW585" s="18">
        <f>IF(AS585&lt;0,AU585+AS585,AU585)</f>
        <v>4627.2524999999996</v>
      </c>
      <c r="AY585">
        <f t="shared" si="232"/>
        <v>-1.221937500000422</v>
      </c>
      <c r="AZ585">
        <f t="shared" si="233"/>
        <v>-1.471326666666755</v>
      </c>
      <c r="BB585" s="19">
        <f t="shared" si="228"/>
        <v>1775568900</v>
      </c>
      <c r="BC585" s="19" t="str">
        <f t="shared" si="229"/>
        <v>XAUUSD</v>
      </c>
      <c r="BD585" s="19" t="str">
        <f t="shared" si="230"/>
        <v>M5</v>
      </c>
      <c r="BE585">
        <f>V585</f>
        <v>4642.1821833333333</v>
      </c>
      <c r="BF585">
        <f>W585</f>
        <v>4646.7125399999995</v>
      </c>
      <c r="BG585">
        <f>X585</f>
        <v>4651.9553400000004</v>
      </c>
      <c r="BH585">
        <f>Y585</f>
        <v>4653.5506500000001</v>
      </c>
      <c r="BI585">
        <f t="shared" si="234"/>
        <v>4658.4041999999999</v>
      </c>
      <c r="BJ585">
        <f t="shared" si="235"/>
        <v>4627.2524999999996</v>
      </c>
    </row>
    <row r="586" spans="1:62" x14ac:dyDescent="0.55000000000000004">
      <c r="A586">
        <f>ALGLIB_SSA_XAUUSD!J586</f>
        <v>1775569200</v>
      </c>
      <c r="B586" t="str">
        <f>_xlfn.XLOOKUP($A586,ALGLIB_SSA_XAUUSD!$A$2:$A$1001,ALGLIB_SSA_XAUUSD!$B$2:$B$1001,"",0)</f>
        <v/>
      </c>
      <c r="C586" t="str">
        <f>_xlfn.XLOOKUP($A586,ALGLIB_SSA_XAUUSD!$A$2:$A$1001,ALGLIB_SSA_XAUUSD!$C$2:$C$1001,"",0)</f>
        <v/>
      </c>
      <c r="D586" s="1">
        <f>D578+(D590-D578)*8/12</f>
        <v>4637.0666666666666</v>
      </c>
      <c r="E586" s="1">
        <f>E578+(E590-E578)*8/12</f>
        <v>4641.9547966666669</v>
      </c>
      <c r="F586" s="1">
        <f>F578+(F590-F578)*8/12</f>
        <v>4646.3791700000002</v>
      </c>
      <c r="G586" s="1">
        <f>G578+(G590-G578)*8/12</f>
        <v>4659.3006999999998</v>
      </c>
      <c r="H586" s="1">
        <f>H578+(H590-H578)*8/12</f>
        <v>4628.4024133333332</v>
      </c>
      <c r="I586" t="str">
        <f>_xlfn.XLOOKUP($A586,ALGLIB_SSA_XAUUSD!$J$2:$J$1001,ALGLIB_SSA_XAUUSD!$K$2:$K$1001,"",0)</f>
        <v>XAUUSD</v>
      </c>
      <c r="J586" t="str">
        <f>_xlfn.XLOOKUP($A586,ALGLIB_SSA_XAUUSD!$J$2:$J$1001,ALGLIB_SSA_XAUUSD!$L$2:$L$1001,"",0)</f>
        <v>M5</v>
      </c>
      <c r="K586">
        <f>_xlfn.XLOOKUP($A586,ALGLIB_SSA_XAUUSD!$J$2:$J$1001,ALGLIB_SSA_XAUUSD!$M$2:$M$1001,"",0)</f>
        <v>4639.92</v>
      </c>
      <c r="L586">
        <f>_xlfn.XLOOKUP($A586,ALGLIB_SSA_XAUUSD!$J$2:$J$1001,ALGLIB_SSA_XAUUSD!$N$2:$N$1001,"",0)</f>
        <v>4647.7865700000002</v>
      </c>
      <c r="M586">
        <f>_xlfn.XLOOKUP($A586,ALGLIB_SSA_XAUUSD!$J$2:$J$1001,ALGLIB_SSA_XAUUSD!$O$2:$O$1001,"",0)</f>
        <v>4650.6686099999997</v>
      </c>
      <c r="N586">
        <f>_xlfn.XLOOKUP($A586,ALGLIB_SSA_XAUUSD!$J$2:$J$1001,ALGLIB_SSA_XAUUSD!$P$2:$P$1001,"",0)</f>
        <v>4655.4098400000003</v>
      </c>
      <c r="O586">
        <f>_xlfn.XLOOKUP($A586,ALGLIB_SSA_XAUUSD!$J$2:$J$1001,ALGLIB_SSA_XAUUSD!$Q$2:$Q$1001,"",0)</f>
        <v>4644.4795899999999</v>
      </c>
      <c r="R586">
        <f t="shared" si="236"/>
        <v>1775569200</v>
      </c>
      <c r="S586" t="str">
        <f t="shared" si="237"/>
        <v>XAUUSD</v>
      </c>
      <c r="T586" t="str">
        <f t="shared" si="237"/>
        <v>M5</v>
      </c>
      <c r="U586">
        <f t="shared" si="237"/>
        <v>4639.92</v>
      </c>
      <c r="V586">
        <f t="shared" si="238"/>
        <v>4641.9547966666669</v>
      </c>
      <c r="W586">
        <f t="shared" si="238"/>
        <v>4646.3791700000002</v>
      </c>
      <c r="X586">
        <f t="shared" si="239"/>
        <v>4647.7865700000002</v>
      </c>
      <c r="Y586">
        <f t="shared" si="239"/>
        <v>4650.6686099999997</v>
      </c>
      <c r="Z586">
        <f t="shared" si="240"/>
        <v>4659.3006999999998</v>
      </c>
      <c r="AA586">
        <f t="shared" si="241"/>
        <v>4655.4098400000003</v>
      </c>
      <c r="AB586">
        <f t="shared" si="242"/>
        <v>4628.4024133333332</v>
      </c>
      <c r="AC586">
        <f t="shared" si="243"/>
        <v>4644.4795899999999</v>
      </c>
      <c r="AF586">
        <f t="shared" si="248"/>
        <v>1775569200</v>
      </c>
      <c r="AG586" t="str">
        <f t="shared" si="249"/>
        <v>XAUUSD</v>
      </c>
      <c r="AH586" t="str">
        <f t="shared" si="250"/>
        <v>M5</v>
      </c>
      <c r="AI586" s="19">
        <f t="shared" si="244"/>
        <v>4639.92</v>
      </c>
      <c r="AJ586" s="19">
        <f t="shared" si="245"/>
        <v>4641.9547966666669</v>
      </c>
      <c r="AK586" s="19">
        <f t="shared" si="246"/>
        <v>4646.3791700000002</v>
      </c>
      <c r="AL586" s="19">
        <f t="shared" si="251"/>
        <v>-4.4243733333332784</v>
      </c>
      <c r="AM586" s="28" t="str">
        <f t="shared" si="247"/>
        <v>Bearish</v>
      </c>
      <c r="AN586" s="28" t="str">
        <f t="shared" si="252"/>
        <v>Bearish</v>
      </c>
      <c r="AO586">
        <f>IF(Z586&lt;&gt;"",Z586,"")</f>
        <v>4659.3006999999998</v>
      </c>
      <c r="AP586">
        <f>IF(AB586&lt;&gt;"",AB586,"")</f>
        <v>4628.4024133333332</v>
      </c>
      <c r="AQ586">
        <f t="shared" si="231"/>
        <v>9</v>
      </c>
      <c r="AR586" s="16">
        <f>IF(SLOPE($AO$566:$AO$577,$AQ$566:$AQ$577)&gt;0,MIN(3,ABS(SLOPE($AO$566:$AO$577,$AQ$566:$AQ$577))),IF(SLOPE($AO$566:$AO$577,$AQ$566:$AQ$577)&lt;-0.5,-0.5,0))</f>
        <v>-0.5</v>
      </c>
      <c r="AS586" s="16">
        <f>IF(SLOPE($AP$566:$AP$577,$AQ$566:$AQ$577)&lt;0,MAX(-3,-ABS(SLOPE($AP$566:$AP$577,$AQ$566:$AQ$577))),IF(SLOPE($AP$566:$AP$577,$AQ$566:$AQ$577)&gt;0.5,0.5,0))</f>
        <v>-0.46515250000004549</v>
      </c>
      <c r="AT586" s="22">
        <f>($AO$578+(AR586*(AQ586-1)))</f>
        <v>4657.9041999999999</v>
      </c>
      <c r="AU586" s="22">
        <f>($AP$578+(AS586*(AQ586-1)))</f>
        <v>4627.2524999999996</v>
      </c>
      <c r="AV586" s="18">
        <f>IF(AR586&gt;0,AT586+AR586,AT586)</f>
        <v>4657.9041999999999</v>
      </c>
      <c r="AW586" s="18">
        <f>IF(AS586&lt;0,AU586+AS586,AU586)</f>
        <v>4626.7873474999997</v>
      </c>
      <c r="AY586">
        <f t="shared" si="232"/>
        <v>-1.3964999999998327</v>
      </c>
      <c r="AZ586">
        <f t="shared" si="233"/>
        <v>-1.6150658333335741</v>
      </c>
      <c r="BB586" s="19">
        <f t="shared" si="228"/>
        <v>1775569200</v>
      </c>
      <c r="BC586" s="19" t="str">
        <f t="shared" si="229"/>
        <v>XAUUSD</v>
      </c>
      <c r="BD586" s="19" t="str">
        <f t="shared" si="230"/>
        <v>M5</v>
      </c>
      <c r="BE586">
        <f>V586</f>
        <v>4641.9547966666669</v>
      </c>
      <c r="BF586">
        <f>W586</f>
        <v>4646.3791700000002</v>
      </c>
      <c r="BG586">
        <f>X586</f>
        <v>4647.7865700000002</v>
      </c>
      <c r="BH586">
        <f>Y586</f>
        <v>4650.6686099999997</v>
      </c>
      <c r="BI586">
        <f t="shared" si="234"/>
        <v>4657.9041999999999</v>
      </c>
      <c r="BJ586">
        <f t="shared" si="235"/>
        <v>4626.7873474999997</v>
      </c>
    </row>
    <row r="587" spans="1:62" x14ac:dyDescent="0.55000000000000004">
      <c r="A587">
        <f>ALGLIB_SSA_XAUUSD!J587</f>
        <v>1775569500</v>
      </c>
      <c r="B587" t="str">
        <f>_xlfn.XLOOKUP($A587,ALGLIB_SSA_XAUUSD!$A$2:$A$1001,ALGLIB_SSA_XAUUSD!$B$2:$B$1001,"",0)</f>
        <v/>
      </c>
      <c r="C587" t="str">
        <f>_xlfn.XLOOKUP($A587,ALGLIB_SSA_XAUUSD!$A$2:$A$1001,ALGLIB_SSA_XAUUSD!$C$2:$C$1001,"",0)</f>
        <v/>
      </c>
      <c r="D587" s="1">
        <f>D578+(D590-D578)*9/12</f>
        <v>4636.1575000000003</v>
      </c>
      <c r="E587" s="1">
        <f>E578+(E590-E578)*9/12</f>
        <v>4641.7274100000004</v>
      </c>
      <c r="F587" s="1">
        <f>F578+(F590-F578)*9/12</f>
        <v>4646.0457999999999</v>
      </c>
      <c r="G587" s="1">
        <f>G578+(G590-G578)*9/12</f>
        <v>4658.9752625000001</v>
      </c>
      <c r="H587" s="1">
        <f>H578+(H590-H578)*9/12</f>
        <v>4628.0810000000001</v>
      </c>
      <c r="I587" t="str">
        <f>_xlfn.XLOOKUP($A587,ALGLIB_SSA_XAUUSD!$J$2:$J$1001,ALGLIB_SSA_XAUUSD!$K$2:$K$1001,"",0)</f>
        <v>XAUUSD</v>
      </c>
      <c r="J587" t="str">
        <f>_xlfn.XLOOKUP($A587,ALGLIB_SSA_XAUUSD!$J$2:$J$1001,ALGLIB_SSA_XAUUSD!$L$2:$L$1001,"",0)</f>
        <v>M5</v>
      </c>
      <c r="K587">
        <f>_xlfn.XLOOKUP($A587,ALGLIB_SSA_XAUUSD!$J$2:$J$1001,ALGLIB_SSA_XAUUSD!$M$2:$M$1001,"",0)</f>
        <v>4647.24</v>
      </c>
      <c r="L587">
        <f>_xlfn.XLOOKUP($A587,ALGLIB_SSA_XAUUSD!$J$2:$J$1001,ALGLIB_SSA_XAUUSD!$N$2:$N$1001,"",0)</f>
        <v>4642.7575699999998</v>
      </c>
      <c r="M587">
        <f>_xlfn.XLOOKUP($A587,ALGLIB_SSA_XAUUSD!$J$2:$J$1001,ALGLIB_SSA_XAUUSD!$O$2:$O$1001,"",0)</f>
        <v>4646.7130900000002</v>
      </c>
      <c r="N587">
        <f>_xlfn.XLOOKUP($A587,ALGLIB_SSA_XAUUSD!$J$2:$J$1001,ALGLIB_SSA_XAUUSD!$P$2:$P$1001,"",0)</f>
        <v>4651.0593799999997</v>
      </c>
      <c r="O587">
        <f>_xlfn.XLOOKUP($A587,ALGLIB_SSA_XAUUSD!$J$2:$J$1001,ALGLIB_SSA_XAUUSD!$Q$2:$Q$1001,"",0)</f>
        <v>4639.1651400000001</v>
      </c>
      <c r="R587">
        <f t="shared" si="236"/>
        <v>1775569500</v>
      </c>
      <c r="S587" t="str">
        <f t="shared" si="237"/>
        <v>XAUUSD</v>
      </c>
      <c r="T587" t="str">
        <f t="shared" si="237"/>
        <v>M5</v>
      </c>
      <c r="U587">
        <f t="shared" si="237"/>
        <v>4647.24</v>
      </c>
      <c r="V587">
        <f t="shared" si="238"/>
        <v>4641.7274100000004</v>
      </c>
      <c r="W587">
        <f t="shared" si="238"/>
        <v>4646.0457999999999</v>
      </c>
      <c r="X587">
        <f t="shared" si="239"/>
        <v>4642.7575699999998</v>
      </c>
      <c r="Y587">
        <f t="shared" si="239"/>
        <v>4646.7130900000002</v>
      </c>
      <c r="Z587">
        <f t="shared" si="240"/>
        <v>4658.9752625000001</v>
      </c>
      <c r="AA587">
        <f t="shared" si="241"/>
        <v>4651.0593799999997</v>
      </c>
      <c r="AB587">
        <f t="shared" si="242"/>
        <v>4628.0810000000001</v>
      </c>
      <c r="AC587">
        <f t="shared" si="243"/>
        <v>4639.1651400000001</v>
      </c>
      <c r="AF587">
        <f t="shared" si="248"/>
        <v>1775569500</v>
      </c>
      <c r="AG587" t="str">
        <f t="shared" si="249"/>
        <v>XAUUSD</v>
      </c>
      <c r="AH587" t="str">
        <f t="shared" si="250"/>
        <v>M5</v>
      </c>
      <c r="AI587" s="19">
        <f t="shared" si="244"/>
        <v>4647.24</v>
      </c>
      <c r="AJ587" s="19">
        <f t="shared" si="245"/>
        <v>4641.7274100000004</v>
      </c>
      <c r="AK587" s="19">
        <f t="shared" si="246"/>
        <v>4646.0457999999999</v>
      </c>
      <c r="AL587" s="19">
        <f t="shared" si="251"/>
        <v>-4.3183899999994537</v>
      </c>
      <c r="AM587" s="28" t="str">
        <f t="shared" si="247"/>
        <v>Bearish</v>
      </c>
      <c r="AN587" s="28" t="str">
        <f t="shared" si="252"/>
        <v>Bearish</v>
      </c>
      <c r="AO587">
        <f>IF(Z587&lt;&gt;"",Z587,"")</f>
        <v>4658.9752625000001</v>
      </c>
      <c r="AP587">
        <f>IF(AB587&lt;&gt;"",AB587,"")</f>
        <v>4628.0810000000001</v>
      </c>
      <c r="AQ587">
        <f t="shared" si="231"/>
        <v>10</v>
      </c>
      <c r="AR587" s="16">
        <f>IF(SLOPE($AO$566:$AO$577,$AQ$566:$AQ$577)&gt;0,MIN(3,ABS(SLOPE($AO$566:$AO$577,$AQ$566:$AQ$577))),IF(SLOPE($AO$566:$AO$577,$AQ$566:$AQ$577)&lt;-0.5,-0.5,0))</f>
        <v>-0.5</v>
      </c>
      <c r="AS587" s="16">
        <f>IF(SLOPE($AP$566:$AP$577,$AQ$566:$AQ$577)&lt;0,MAX(-3,-ABS(SLOPE($AP$566:$AP$577,$AQ$566:$AQ$577))),IF(SLOPE($AP$566:$AP$577,$AQ$566:$AQ$577)&gt;0.5,0.5,0))</f>
        <v>-0.46515250000004549</v>
      </c>
      <c r="AT587" s="22">
        <f>($AO$578+(AR587*(AQ587-1)))</f>
        <v>4657.4041999999999</v>
      </c>
      <c r="AU587" s="22">
        <f>($AP$578+(AS587*(AQ587-1)))</f>
        <v>4626.7873474999997</v>
      </c>
      <c r="AV587" s="18">
        <f>IF(AR587&gt;0,AT587+AR587,AT587)</f>
        <v>4657.4041999999999</v>
      </c>
      <c r="AW587" s="18">
        <f>IF(AS587&lt;0,AU587+AS587,AU587)</f>
        <v>4626.3221949999997</v>
      </c>
      <c r="AY587">
        <f t="shared" si="232"/>
        <v>-1.5710625000001528</v>
      </c>
      <c r="AZ587">
        <f t="shared" si="233"/>
        <v>-1.7588050000003932</v>
      </c>
      <c r="BB587" s="19">
        <f t="shared" si="228"/>
        <v>1775569500</v>
      </c>
      <c r="BC587" s="19" t="str">
        <f t="shared" si="229"/>
        <v>XAUUSD</v>
      </c>
      <c r="BD587" s="19" t="str">
        <f t="shared" si="230"/>
        <v>M5</v>
      </c>
      <c r="BE587">
        <f>V587</f>
        <v>4641.7274100000004</v>
      </c>
      <c r="BF587">
        <f>W587</f>
        <v>4646.0457999999999</v>
      </c>
      <c r="BG587">
        <f>X587</f>
        <v>4642.7575699999998</v>
      </c>
      <c r="BH587">
        <f>Y587</f>
        <v>4646.7130900000002</v>
      </c>
      <c r="BI587">
        <f t="shared" si="234"/>
        <v>4657.4041999999999</v>
      </c>
      <c r="BJ587">
        <f t="shared" si="235"/>
        <v>4626.3221949999997</v>
      </c>
    </row>
    <row r="588" spans="1:62" x14ac:dyDescent="0.55000000000000004">
      <c r="A588">
        <f>ALGLIB_SSA_XAUUSD!J588</f>
        <v>1775569800</v>
      </c>
      <c r="B588" t="str">
        <f>_xlfn.XLOOKUP($A588,ALGLIB_SSA_XAUUSD!$A$2:$A$1001,ALGLIB_SSA_XAUUSD!$B$2:$B$1001,"",0)</f>
        <v/>
      </c>
      <c r="C588" t="str">
        <f>_xlfn.XLOOKUP($A588,ALGLIB_SSA_XAUUSD!$A$2:$A$1001,ALGLIB_SSA_XAUUSD!$C$2:$C$1001,"",0)</f>
        <v/>
      </c>
      <c r="D588" s="1">
        <f>D578+(D590-D578)*10/12</f>
        <v>4635.2483333333339</v>
      </c>
      <c r="E588" s="1">
        <f>E578+(E590-E578)*10/12</f>
        <v>4641.500023333334</v>
      </c>
      <c r="F588" s="1">
        <f>F578+(F590-F578)*10/12</f>
        <v>4645.7124299999996</v>
      </c>
      <c r="G588" s="1">
        <f>G578+(G590-G578)*10/12</f>
        <v>4658.6498250000004</v>
      </c>
      <c r="H588" s="1">
        <f>H578+(H590-H578)*10/12</f>
        <v>4627.759586666667</v>
      </c>
      <c r="I588" t="str">
        <f>_xlfn.XLOOKUP($A588,ALGLIB_SSA_XAUUSD!$J$2:$J$1001,ALGLIB_SSA_XAUUSD!$K$2:$K$1001,"",0)</f>
        <v>XAUUSD</v>
      </c>
      <c r="J588" t="str">
        <f>_xlfn.XLOOKUP($A588,ALGLIB_SSA_XAUUSD!$J$2:$J$1001,ALGLIB_SSA_XAUUSD!$L$2:$L$1001,"",0)</f>
        <v>M5</v>
      </c>
      <c r="K588">
        <f>_xlfn.XLOOKUP($A588,ALGLIB_SSA_XAUUSD!$J$2:$J$1001,ALGLIB_SSA_XAUUSD!$M$2:$M$1001,"",0)</f>
        <v>4652.45</v>
      </c>
      <c r="L588">
        <f>_xlfn.XLOOKUP($A588,ALGLIB_SSA_XAUUSD!$J$2:$J$1001,ALGLIB_SSA_XAUUSD!$N$2:$N$1001,"",0)</f>
        <v>4637.2780599999996</v>
      </c>
      <c r="M588">
        <f>_xlfn.XLOOKUP($A588,ALGLIB_SSA_XAUUSD!$J$2:$J$1001,ALGLIB_SSA_XAUUSD!$O$2:$O$1001,"",0)</f>
        <v>4641.99557</v>
      </c>
      <c r="N588">
        <f>_xlfn.XLOOKUP($A588,ALGLIB_SSA_XAUUSD!$J$2:$J$1001,ALGLIB_SSA_XAUUSD!$P$2:$P$1001,"",0)</f>
        <v>4646.2365799999998</v>
      </c>
      <c r="O588">
        <f>_xlfn.XLOOKUP($A588,ALGLIB_SSA_XAUUSD!$J$2:$J$1001,ALGLIB_SSA_XAUUSD!$Q$2:$Q$1001,"",0)</f>
        <v>4633.1025200000004</v>
      </c>
      <c r="R588">
        <f t="shared" si="236"/>
        <v>1775569800</v>
      </c>
      <c r="S588" t="str">
        <f t="shared" si="237"/>
        <v>XAUUSD</v>
      </c>
      <c r="T588" t="str">
        <f t="shared" si="237"/>
        <v>M5</v>
      </c>
      <c r="U588">
        <f t="shared" si="237"/>
        <v>4652.45</v>
      </c>
      <c r="V588">
        <f t="shared" si="238"/>
        <v>4641.500023333334</v>
      </c>
      <c r="W588">
        <f t="shared" si="238"/>
        <v>4645.7124299999996</v>
      </c>
      <c r="X588">
        <f t="shared" si="239"/>
        <v>4637.2780599999996</v>
      </c>
      <c r="Y588">
        <f t="shared" si="239"/>
        <v>4641.99557</v>
      </c>
      <c r="Z588">
        <f t="shared" si="240"/>
        <v>4658.6498250000004</v>
      </c>
      <c r="AA588">
        <f t="shared" si="241"/>
        <v>4646.2365799999998</v>
      </c>
      <c r="AB588">
        <f t="shared" si="242"/>
        <v>4627.759586666667</v>
      </c>
      <c r="AC588">
        <f t="shared" si="243"/>
        <v>4633.1025200000004</v>
      </c>
      <c r="AF588">
        <f t="shared" si="248"/>
        <v>1775569800</v>
      </c>
      <c r="AG588" t="str">
        <f t="shared" si="249"/>
        <v>XAUUSD</v>
      </c>
      <c r="AH588" t="str">
        <f t="shared" si="250"/>
        <v>M5</v>
      </c>
      <c r="AI588" s="19">
        <f t="shared" si="244"/>
        <v>4652.45</v>
      </c>
      <c r="AJ588" s="19">
        <f t="shared" si="245"/>
        <v>4641.500023333334</v>
      </c>
      <c r="AK588" s="19">
        <f t="shared" si="246"/>
        <v>4645.7124299999996</v>
      </c>
      <c r="AL588" s="19">
        <f t="shared" si="251"/>
        <v>-4.212406666665629</v>
      </c>
      <c r="AM588" s="28" t="str">
        <f t="shared" si="247"/>
        <v>Bearish</v>
      </c>
      <c r="AN588" s="28" t="str">
        <f t="shared" si="252"/>
        <v>Bearish</v>
      </c>
      <c r="AO588">
        <f>IF(Z588&lt;&gt;"",Z588,"")</f>
        <v>4658.6498250000004</v>
      </c>
      <c r="AP588">
        <f>IF(AB588&lt;&gt;"",AB588,"")</f>
        <v>4627.759586666667</v>
      </c>
      <c r="AQ588">
        <f t="shared" si="231"/>
        <v>11</v>
      </c>
      <c r="AR588" s="16">
        <f>IF(SLOPE($AO$566:$AO$577,$AQ$566:$AQ$577)&gt;0,MIN(3,ABS(SLOPE($AO$566:$AO$577,$AQ$566:$AQ$577))),IF(SLOPE($AO$566:$AO$577,$AQ$566:$AQ$577)&lt;-0.5,-0.5,0))</f>
        <v>-0.5</v>
      </c>
      <c r="AS588" s="16">
        <f>IF(SLOPE($AP$566:$AP$577,$AQ$566:$AQ$577)&lt;0,MAX(-3,-ABS(SLOPE($AP$566:$AP$577,$AQ$566:$AQ$577))),IF(SLOPE($AP$566:$AP$577,$AQ$566:$AQ$577)&gt;0.5,0.5,0))</f>
        <v>-0.46515250000004549</v>
      </c>
      <c r="AT588" s="22">
        <f>($AO$578+(AR588*(AQ588-1)))</f>
        <v>4656.9041999999999</v>
      </c>
      <c r="AU588" s="22">
        <f>($AP$578+(AS588*(AQ588-1)))</f>
        <v>4626.3221949999997</v>
      </c>
      <c r="AV588" s="18">
        <f>IF(AR588&gt;0,AT588+AR588,AT588)</f>
        <v>4656.9041999999999</v>
      </c>
      <c r="AW588" s="18">
        <f>IF(AS588&lt;0,AU588+AS588,AU588)</f>
        <v>4625.8570424999998</v>
      </c>
      <c r="AY588">
        <f t="shared" si="232"/>
        <v>-1.7456250000004729</v>
      </c>
      <c r="AZ588">
        <f t="shared" si="233"/>
        <v>-1.9025441666672123</v>
      </c>
      <c r="BB588" s="19">
        <f t="shared" si="228"/>
        <v>1775569800</v>
      </c>
      <c r="BC588" s="19" t="str">
        <f t="shared" si="229"/>
        <v>XAUUSD</v>
      </c>
      <c r="BD588" s="19" t="str">
        <f t="shared" si="230"/>
        <v>M5</v>
      </c>
      <c r="BE588">
        <f>V588</f>
        <v>4641.500023333334</v>
      </c>
      <c r="BF588">
        <f>W588</f>
        <v>4645.7124299999996</v>
      </c>
      <c r="BG588">
        <f>X588</f>
        <v>4637.2780599999996</v>
      </c>
      <c r="BH588">
        <f>Y588</f>
        <v>4641.99557</v>
      </c>
      <c r="BI588">
        <f t="shared" si="234"/>
        <v>4656.9041999999999</v>
      </c>
      <c r="BJ588">
        <f t="shared" si="235"/>
        <v>4625.8570424999998</v>
      </c>
    </row>
    <row r="589" spans="1:62" x14ac:dyDescent="0.55000000000000004">
      <c r="A589">
        <f>ALGLIB_SSA_XAUUSD!J589</f>
        <v>1775570100</v>
      </c>
      <c r="B589" t="str">
        <f>_xlfn.XLOOKUP($A589,ALGLIB_SSA_XAUUSD!$A$2:$A$1001,ALGLIB_SSA_XAUUSD!$B$2:$B$1001,"",0)</f>
        <v/>
      </c>
      <c r="C589" t="str">
        <f>_xlfn.XLOOKUP($A589,ALGLIB_SSA_XAUUSD!$A$2:$A$1001,ALGLIB_SSA_XAUUSD!$C$2:$C$1001,"",0)</f>
        <v/>
      </c>
      <c r="D589" s="1">
        <f>D578+(D590-D578)*11/12</f>
        <v>4634.3391666666666</v>
      </c>
      <c r="E589" s="1">
        <f>E578+(E590-E578)*11/12</f>
        <v>4641.2726366666666</v>
      </c>
      <c r="F589" s="1">
        <f>F578+(F590-F578)*11/12</f>
        <v>4645.3790600000002</v>
      </c>
      <c r="G589" s="1">
        <f>G578+(G590-G578)*11/12</f>
        <v>4658.3243874999998</v>
      </c>
      <c r="H589" s="1">
        <f>H578+(H590-H578)*11/12</f>
        <v>4627.438173333333</v>
      </c>
      <c r="I589" t="str">
        <f>_xlfn.XLOOKUP($A589,ALGLIB_SSA_XAUUSD!$J$2:$J$1001,ALGLIB_SSA_XAUUSD!$K$2:$K$1001,"",0)</f>
        <v>XAUUSD</v>
      </c>
      <c r="J589" t="str">
        <f>_xlfn.XLOOKUP($A589,ALGLIB_SSA_XAUUSD!$J$2:$J$1001,ALGLIB_SSA_XAUUSD!$L$2:$L$1001,"",0)</f>
        <v>M5</v>
      </c>
      <c r="K589">
        <f>_xlfn.XLOOKUP($A589,ALGLIB_SSA_XAUUSD!$J$2:$J$1001,ALGLIB_SSA_XAUUSD!$M$2:$M$1001,"",0)</f>
        <v>4644.34</v>
      </c>
      <c r="L589">
        <f>_xlfn.XLOOKUP($A589,ALGLIB_SSA_XAUUSD!$J$2:$J$1001,ALGLIB_SSA_XAUUSD!$N$2:$N$1001,"",0)</f>
        <v>4631.9842200000003</v>
      </c>
      <c r="M589">
        <f>_xlfn.XLOOKUP($A589,ALGLIB_SSA_XAUUSD!$J$2:$J$1001,ALGLIB_SSA_XAUUSD!$O$2:$O$1001,"",0)</f>
        <v>4636.9898899999998</v>
      </c>
      <c r="N589">
        <f>_xlfn.XLOOKUP($A589,ALGLIB_SSA_XAUUSD!$J$2:$J$1001,ALGLIB_SSA_XAUUSD!$P$2:$P$1001,"",0)</f>
        <v>4641.4964</v>
      </c>
      <c r="O589">
        <f>_xlfn.XLOOKUP($A589,ALGLIB_SSA_XAUUSD!$J$2:$J$1001,ALGLIB_SSA_XAUUSD!$Q$2:$Q$1001,"",0)</f>
        <v>4626.9041100000004</v>
      </c>
      <c r="R589">
        <f t="shared" si="236"/>
        <v>1775570100</v>
      </c>
      <c r="S589" t="str">
        <f t="shared" si="237"/>
        <v>XAUUSD</v>
      </c>
      <c r="T589" t="str">
        <f t="shared" si="237"/>
        <v>M5</v>
      </c>
      <c r="U589">
        <f t="shared" si="237"/>
        <v>4644.34</v>
      </c>
      <c r="V589">
        <f t="shared" si="238"/>
        <v>4641.2726366666666</v>
      </c>
      <c r="W589">
        <f t="shared" si="238"/>
        <v>4645.3790600000002</v>
      </c>
      <c r="X589">
        <f t="shared" si="239"/>
        <v>4631.9842200000003</v>
      </c>
      <c r="Y589">
        <f t="shared" si="239"/>
        <v>4636.9898899999998</v>
      </c>
      <c r="Z589">
        <f t="shared" si="240"/>
        <v>4658.3243874999998</v>
      </c>
      <c r="AA589">
        <f t="shared" si="241"/>
        <v>4641.4964</v>
      </c>
      <c r="AB589">
        <f t="shared" si="242"/>
        <v>4627.438173333333</v>
      </c>
      <c r="AC589">
        <f t="shared" si="243"/>
        <v>4626.9041100000004</v>
      </c>
      <c r="AF589">
        <f t="shared" si="248"/>
        <v>1775570100</v>
      </c>
      <c r="AG589" t="str">
        <f t="shared" si="249"/>
        <v>XAUUSD</v>
      </c>
      <c r="AH589" t="str">
        <f t="shared" si="250"/>
        <v>M5</v>
      </c>
      <c r="AI589" s="19">
        <f t="shared" si="244"/>
        <v>4644.34</v>
      </c>
      <c r="AJ589" s="19">
        <f t="shared" si="245"/>
        <v>4641.2726366666666</v>
      </c>
      <c r="AK589" s="19">
        <f t="shared" si="246"/>
        <v>4645.3790600000002</v>
      </c>
      <c r="AL589" s="19">
        <f t="shared" si="251"/>
        <v>-4.1064233333336233</v>
      </c>
      <c r="AM589" s="28" t="str">
        <f t="shared" si="247"/>
        <v>Bearish</v>
      </c>
      <c r="AN589" s="28" t="str">
        <f t="shared" si="252"/>
        <v>Bearish</v>
      </c>
      <c r="AO589">
        <f>IF(Z589&lt;&gt;"",Z589,"")</f>
        <v>4658.3243874999998</v>
      </c>
      <c r="AP589">
        <f>IF(AB589&lt;&gt;"",AB589,"")</f>
        <v>4627.438173333333</v>
      </c>
      <c r="AQ589">
        <f t="shared" si="231"/>
        <v>12</v>
      </c>
      <c r="AR589" s="16">
        <f>IF(SLOPE($AO$566:$AO$577,$AQ$566:$AQ$577)&gt;0,MIN(3,ABS(SLOPE($AO$566:$AO$577,$AQ$566:$AQ$577))),IF(SLOPE($AO$566:$AO$577,$AQ$566:$AQ$577)&lt;-0.5,-0.5,0))</f>
        <v>-0.5</v>
      </c>
      <c r="AS589" s="16">
        <f>IF(SLOPE($AP$566:$AP$577,$AQ$566:$AQ$577)&lt;0,MAX(-3,-ABS(SLOPE($AP$566:$AP$577,$AQ$566:$AQ$577))),IF(SLOPE($AP$566:$AP$577,$AQ$566:$AQ$577)&gt;0.5,0.5,0))</f>
        <v>-0.46515250000004549</v>
      </c>
      <c r="AT589" s="22">
        <f>($AO$578+(AR589*(AQ589-1)))</f>
        <v>4656.4041999999999</v>
      </c>
      <c r="AU589" s="22">
        <f>($AP$578+(AS589*(AQ589-1)))</f>
        <v>4625.8570424999998</v>
      </c>
      <c r="AV589" s="18">
        <f>IF(AR589&gt;0,AT589+AR589,AT589)</f>
        <v>4656.4041999999999</v>
      </c>
      <c r="AW589" s="18">
        <f>IF(AS589&lt;0,AU589+AS589,AU589)</f>
        <v>4625.3918899999999</v>
      </c>
      <c r="AY589">
        <f t="shared" si="232"/>
        <v>-1.9201874999998836</v>
      </c>
      <c r="AZ589">
        <f t="shared" si="233"/>
        <v>-2.0462833333331218</v>
      </c>
      <c r="BB589" s="19">
        <f t="shared" si="228"/>
        <v>1775570100</v>
      </c>
      <c r="BC589" s="19" t="str">
        <f t="shared" si="229"/>
        <v>XAUUSD</v>
      </c>
      <c r="BD589" s="19" t="str">
        <f t="shared" si="230"/>
        <v>M5</v>
      </c>
      <c r="BE589">
        <f>V589</f>
        <v>4641.2726366666666</v>
      </c>
      <c r="BF589">
        <f>W589</f>
        <v>4645.3790600000002</v>
      </c>
      <c r="BG589">
        <f>X589</f>
        <v>4631.9842200000003</v>
      </c>
      <c r="BH589">
        <f>Y589</f>
        <v>4636.9898899999998</v>
      </c>
      <c r="BI589">
        <f t="shared" si="234"/>
        <v>4656.4041999999999</v>
      </c>
      <c r="BJ589">
        <f t="shared" si="235"/>
        <v>4625.3918899999999</v>
      </c>
    </row>
    <row r="590" spans="1:62" x14ac:dyDescent="0.55000000000000004">
      <c r="A590">
        <f>ALGLIB_SSA_XAUUSD!J590</f>
        <v>1775570400</v>
      </c>
      <c r="B590" t="str">
        <f>_xlfn.XLOOKUP($A590,ALGLIB_SSA_XAUUSD!$A$2:$A$1001,ALGLIB_SSA_XAUUSD!$B$2:$B$1001,"",0)</f>
        <v>XAUUSD</v>
      </c>
      <c r="C590" t="str">
        <f>_xlfn.XLOOKUP($A590,ALGLIB_SSA_XAUUSD!$A$2:$A$1001,ALGLIB_SSA_XAUUSD!$C$2:$C$1001,"",0)</f>
        <v>H1</v>
      </c>
      <c r="D590" s="2">
        <f>_xlfn.XLOOKUP($A590,ALGLIB_SSA_XAUUSD!$A$2:$A$1001,ALGLIB_SSA_XAUUSD!$D$2:$D$1001,"",0)</f>
        <v>4633.43</v>
      </c>
      <c r="E590" s="2">
        <f>_xlfn.XLOOKUP($A590,ALGLIB_SSA_XAUUSD!$A$2:$A$1001,ALGLIB_SSA_XAUUSD!$E$2:$E$1001,"",0)</f>
        <v>4641.0452500000001</v>
      </c>
      <c r="F590" s="2">
        <f>_xlfn.XLOOKUP($A590,ALGLIB_SSA_XAUUSD!$A$2:$A$1001,ALGLIB_SSA_XAUUSD!$F$2:$F$1001,"",0)</f>
        <v>4645.0456899999999</v>
      </c>
      <c r="G590" s="2">
        <f>_xlfn.XLOOKUP($A590,ALGLIB_SSA_XAUUSD!$A$2:$A$1001,ALGLIB_SSA_XAUUSD!$G$2:$G$1001,"",0)</f>
        <v>4657.9989500000001</v>
      </c>
      <c r="H590" s="2">
        <f>_xlfn.XLOOKUP($A590,ALGLIB_SSA_XAUUSD!$A$2:$A$1001,ALGLIB_SSA_XAUUSD!$H$2:$H$1001,"",0)</f>
        <v>4627.1167599999999</v>
      </c>
      <c r="I590" t="str">
        <f>_xlfn.XLOOKUP($A590,ALGLIB_SSA_XAUUSD!$J$2:$J$1001,ALGLIB_SSA_XAUUSD!$K$2:$K$1001,"",0)</f>
        <v>XAUUSD</v>
      </c>
      <c r="J590" t="str">
        <f>_xlfn.XLOOKUP($A590,ALGLIB_SSA_XAUUSD!$J$2:$J$1001,ALGLIB_SSA_XAUUSD!$L$2:$L$1001,"",0)</f>
        <v>M5</v>
      </c>
      <c r="K590">
        <f>_xlfn.XLOOKUP($A590,ALGLIB_SSA_XAUUSD!$J$2:$J$1001,ALGLIB_SSA_XAUUSD!$M$2:$M$1001,"",0)</f>
        <v>4624.82</v>
      </c>
      <c r="L590">
        <f>_xlfn.XLOOKUP($A590,ALGLIB_SSA_XAUUSD!$J$2:$J$1001,ALGLIB_SSA_XAUUSD!$N$2:$N$1001,"",0)</f>
        <v>4627.8861900000002</v>
      </c>
      <c r="M590">
        <f>_xlfn.XLOOKUP($A590,ALGLIB_SSA_XAUUSD!$J$2:$J$1001,ALGLIB_SSA_XAUUSD!$O$2:$O$1001,"",0)</f>
        <v>4632.43804</v>
      </c>
      <c r="N590">
        <f>_xlfn.XLOOKUP($A590,ALGLIB_SSA_XAUUSD!$J$2:$J$1001,ALGLIB_SSA_XAUUSD!$P$2:$P$1001,"",0)</f>
        <v>4637.5585099999998</v>
      </c>
      <c r="O590">
        <f>_xlfn.XLOOKUP($A590,ALGLIB_SSA_XAUUSD!$J$2:$J$1001,ALGLIB_SSA_XAUUSD!$Q$2:$Q$1001,"",0)</f>
        <v>4621.5058399999998</v>
      </c>
      <c r="R590">
        <f t="shared" si="236"/>
        <v>1775570400</v>
      </c>
      <c r="S590" t="str">
        <f t="shared" si="237"/>
        <v>XAUUSD</v>
      </c>
      <c r="T590" t="str">
        <f t="shared" si="237"/>
        <v>M5</v>
      </c>
      <c r="U590">
        <f t="shared" si="237"/>
        <v>4624.82</v>
      </c>
      <c r="V590">
        <f t="shared" si="238"/>
        <v>4641.0452500000001</v>
      </c>
      <c r="W590">
        <f t="shared" si="238"/>
        <v>4645.0456899999999</v>
      </c>
      <c r="X590">
        <f t="shared" si="239"/>
        <v>4627.8861900000002</v>
      </c>
      <c r="Y590">
        <f t="shared" si="239"/>
        <v>4632.43804</v>
      </c>
      <c r="Z590">
        <f t="shared" si="240"/>
        <v>4657.9989500000001</v>
      </c>
      <c r="AA590">
        <f t="shared" si="241"/>
        <v>4637.5585099999998</v>
      </c>
      <c r="AB590">
        <f t="shared" si="242"/>
        <v>4627.1167599999999</v>
      </c>
      <c r="AC590">
        <f t="shared" si="243"/>
        <v>4621.5058399999998</v>
      </c>
      <c r="AF590">
        <f t="shared" si="248"/>
        <v>1775570400</v>
      </c>
      <c r="AG590" t="str">
        <f t="shared" si="249"/>
        <v>XAUUSD</v>
      </c>
      <c r="AH590" t="str">
        <f t="shared" si="250"/>
        <v>M5</v>
      </c>
      <c r="AI590" s="19">
        <f t="shared" si="244"/>
        <v>4624.82</v>
      </c>
      <c r="AJ590" s="19">
        <f t="shared" si="245"/>
        <v>4641.0452500000001</v>
      </c>
      <c r="AK590" s="19">
        <f t="shared" si="246"/>
        <v>4645.0456899999999</v>
      </c>
      <c r="AL590" s="19">
        <f t="shared" si="251"/>
        <v>-4.0004399999997986</v>
      </c>
      <c r="AM590" s="28" t="str">
        <f t="shared" si="247"/>
        <v>Bearish</v>
      </c>
      <c r="AN590" s="28" t="str">
        <f t="shared" si="252"/>
        <v>Bearish</v>
      </c>
      <c r="AO590">
        <f>IF(Z590&lt;&gt;"",Z590,"")</f>
        <v>4657.9989500000001</v>
      </c>
      <c r="AP590">
        <f>IF(AB590&lt;&gt;"",AB590,"")</f>
        <v>4627.1167599999999</v>
      </c>
      <c r="AQ590">
        <f t="shared" si="231"/>
        <v>1</v>
      </c>
      <c r="AR590" s="17">
        <f>IF(SLOPE($AO$578:$AO$589,$AQ$578:$AQ$589)&gt;0,MIN(3,ABS(SLOPE($AO$578:$AO$589,$AQ$578:$AQ$589))),IF(SLOPE($AO$578:$AO$589,$AQ$578:$AQ$589)&lt;-0.5,-0.5,0))</f>
        <v>0</v>
      </c>
      <c r="AS590" s="17">
        <f>IF(SLOPE($AP$578:$AP$589,$AQ$578:$AQ$589)&lt;0,MAX(-3,-ABS(SLOPE($AP$578:$AP$589,$AQ$578:$AQ$589))),IF(SLOPE($AP$578:$AP$589,$AQ$578:$AQ$589)&gt;0.5,0.5,0))</f>
        <v>-0.32141333333334726</v>
      </c>
      <c r="AT590" s="10">
        <f>($AO$590+(AR590*(AQ590-1)))</f>
        <v>4657.9989500000001</v>
      </c>
      <c r="AU590" s="10">
        <f>($AP$590+(AS590*(AQ590-1)))</f>
        <v>4627.1167599999999</v>
      </c>
      <c r="AV590" s="18">
        <f>IF(AR590&gt;0,AT590+AR590,AT590)</f>
        <v>4657.9989500000001</v>
      </c>
      <c r="AW590" s="18">
        <f>IF(AS590&lt;0,AU590+AS590,AU590)</f>
        <v>4626.7953466666668</v>
      </c>
      <c r="AY590">
        <f t="shared" si="232"/>
        <v>0</v>
      </c>
      <c r="AZ590">
        <f t="shared" si="233"/>
        <v>-0.32141333333311195</v>
      </c>
      <c r="BB590" s="19">
        <f t="shared" ref="BB590:BB653" si="253">AF590</f>
        <v>1775570400</v>
      </c>
      <c r="BC590" s="19" t="str">
        <f t="shared" ref="BC590:BC653" si="254">AG590</f>
        <v>XAUUSD</v>
      </c>
      <c r="BD590" s="19" t="str">
        <f t="shared" ref="BD590:BD653" si="255">AH590</f>
        <v>M5</v>
      </c>
      <c r="BE590">
        <f>V590</f>
        <v>4641.0452500000001</v>
      </c>
      <c r="BF590">
        <f>W590</f>
        <v>4645.0456899999999</v>
      </c>
      <c r="BG590">
        <f>X590</f>
        <v>4627.8861900000002</v>
      </c>
      <c r="BH590">
        <f>Y590</f>
        <v>4632.43804</v>
      </c>
      <c r="BI590">
        <f t="shared" si="234"/>
        <v>4657.9989500000001</v>
      </c>
      <c r="BJ590">
        <f t="shared" si="235"/>
        <v>4626.7953466666668</v>
      </c>
    </row>
    <row r="591" spans="1:62" x14ac:dyDescent="0.55000000000000004">
      <c r="A591">
        <f>ALGLIB_SSA_XAUUSD!J591</f>
        <v>1775570700</v>
      </c>
      <c r="B591" t="str">
        <f>_xlfn.XLOOKUP($A591,ALGLIB_SSA_XAUUSD!$A$2:$A$1001,ALGLIB_SSA_XAUUSD!$B$2:$B$1001,"",0)</f>
        <v/>
      </c>
      <c r="C591" t="str">
        <f>_xlfn.XLOOKUP($A591,ALGLIB_SSA_XAUUSD!$A$2:$A$1001,ALGLIB_SSA_XAUUSD!$C$2:$C$1001,"",0)</f>
        <v/>
      </c>
      <c r="D591" s="1">
        <f>D590+(D602-D590)*1/12</f>
        <v>4635.2733333333335</v>
      </c>
      <c r="E591" s="1">
        <f>E590+(E602-E590)*1/12</f>
        <v>4641.2519016666665</v>
      </c>
      <c r="F591" s="1">
        <f>F590+(F602-F590)*1/12</f>
        <v>4644.9823308333334</v>
      </c>
      <c r="G591" s="1">
        <f>G590+(G602-G590)*1/12</f>
        <v>4658.0614983333335</v>
      </c>
      <c r="H591" s="1">
        <f>H590+(H602-H590)*1/12</f>
        <v>4627.1537141666668</v>
      </c>
      <c r="I591" t="str">
        <f>_xlfn.XLOOKUP($A591,ALGLIB_SSA_XAUUSD!$J$2:$J$1001,ALGLIB_SSA_XAUUSD!$K$2:$K$1001,"",0)</f>
        <v>XAUUSD</v>
      </c>
      <c r="J591" t="str">
        <f>_xlfn.XLOOKUP($A591,ALGLIB_SSA_XAUUSD!$J$2:$J$1001,ALGLIB_SSA_XAUUSD!$L$2:$L$1001,"",0)</f>
        <v>M5</v>
      </c>
      <c r="K591">
        <f>_xlfn.XLOOKUP($A591,ALGLIB_SSA_XAUUSD!$J$2:$J$1001,ALGLIB_SSA_XAUUSD!$M$2:$M$1001,"",0)</f>
        <v>4612.0200000000004</v>
      </c>
      <c r="L591">
        <f>_xlfn.XLOOKUP($A591,ALGLIB_SSA_XAUUSD!$J$2:$J$1001,ALGLIB_SSA_XAUUSD!$N$2:$N$1001,"",0)</f>
        <v>4626.1169300000001</v>
      </c>
      <c r="M591">
        <f>_xlfn.XLOOKUP($A591,ALGLIB_SSA_XAUUSD!$J$2:$J$1001,ALGLIB_SSA_XAUUSD!$O$2:$O$1001,"",0)</f>
        <v>4629.2774900000004</v>
      </c>
      <c r="N591">
        <f>_xlfn.XLOOKUP($A591,ALGLIB_SSA_XAUUSD!$J$2:$J$1001,ALGLIB_SSA_XAUUSD!$P$2:$P$1001,"",0)</f>
        <v>4635.2770899999996</v>
      </c>
      <c r="O591">
        <f>_xlfn.XLOOKUP($A591,ALGLIB_SSA_XAUUSD!$J$2:$J$1001,ALGLIB_SSA_XAUUSD!$Q$2:$Q$1001,"",0)</f>
        <v>4618.2545799999998</v>
      </c>
      <c r="R591">
        <f t="shared" si="236"/>
        <v>1775570700</v>
      </c>
      <c r="S591" t="str">
        <f t="shared" si="237"/>
        <v>XAUUSD</v>
      </c>
      <c r="T591" t="str">
        <f t="shared" si="237"/>
        <v>M5</v>
      </c>
      <c r="U591">
        <f t="shared" si="237"/>
        <v>4612.0200000000004</v>
      </c>
      <c r="V591">
        <f t="shared" si="238"/>
        <v>4641.2519016666665</v>
      </c>
      <c r="W591">
        <f t="shared" si="238"/>
        <v>4644.9823308333334</v>
      </c>
      <c r="X591">
        <f t="shared" si="239"/>
        <v>4626.1169300000001</v>
      </c>
      <c r="Y591">
        <f t="shared" si="239"/>
        <v>4629.2774900000004</v>
      </c>
      <c r="Z591">
        <f t="shared" si="240"/>
        <v>4658.0614983333335</v>
      </c>
      <c r="AA591">
        <f t="shared" si="241"/>
        <v>4635.2770899999996</v>
      </c>
      <c r="AB591">
        <f t="shared" si="242"/>
        <v>4627.1537141666668</v>
      </c>
      <c r="AC591">
        <f t="shared" si="243"/>
        <v>4618.2545799999998</v>
      </c>
      <c r="AF591">
        <f t="shared" si="248"/>
        <v>1775570700</v>
      </c>
      <c r="AG591" t="str">
        <f t="shared" si="249"/>
        <v>XAUUSD</v>
      </c>
      <c r="AH591" t="str">
        <f t="shared" si="250"/>
        <v>M5</v>
      </c>
      <c r="AI591" s="19">
        <f t="shared" si="244"/>
        <v>4612.0200000000004</v>
      </c>
      <c r="AJ591" s="19">
        <f t="shared" si="245"/>
        <v>4641.2519016666665</v>
      </c>
      <c r="AK591" s="19">
        <f t="shared" si="246"/>
        <v>4644.9823308333334</v>
      </c>
      <c r="AL591" s="19">
        <f t="shared" si="251"/>
        <v>-3.7304291666669087</v>
      </c>
      <c r="AM591" s="28" t="str">
        <f t="shared" si="247"/>
        <v>Bearish</v>
      </c>
      <c r="AN591" s="28" t="str">
        <f t="shared" si="252"/>
        <v>Bearish</v>
      </c>
      <c r="AO591">
        <f>IF(Z591&lt;&gt;"",Z591,"")</f>
        <v>4658.0614983333335</v>
      </c>
      <c r="AP591">
        <f>IF(AB591&lt;&gt;"",AB591,"")</f>
        <v>4627.1537141666668</v>
      </c>
      <c r="AQ591">
        <f t="shared" ref="AQ591:AQ654" si="256">IF(AQ590+1=13,1,AQ590+1)</f>
        <v>2</v>
      </c>
      <c r="AR591" s="16">
        <f>IF(SLOPE($AO$578:$AO$589,$AQ$578:$AQ$589)&gt;0,MIN(3,ABS(SLOPE($AO$578:$AO$589,$AQ$578:$AQ$589))),IF(SLOPE($AO$578:$AO$589,$AQ$578:$AQ$589)&lt;-0.5,-0.5,0))</f>
        <v>0</v>
      </c>
      <c r="AS591" s="16">
        <f>IF(SLOPE($AP$578:$AP$589,$AQ$578:$AQ$589)&lt;0,MAX(-3,-ABS(SLOPE($AP$578:$AP$589,$AQ$578:$AQ$589))),IF(SLOPE($AP$578:$AP$589,$AQ$578:$AQ$589)&gt;0.5,0.5,0))</f>
        <v>-0.32141333333334726</v>
      </c>
      <c r="AT591" s="22">
        <f>($AO$590+(AR591*(AQ591-1)))</f>
        <v>4657.9989500000001</v>
      </c>
      <c r="AU591" s="22">
        <f>($AP$590+(AS591*(AQ591-1)))</f>
        <v>4626.7953466666668</v>
      </c>
      <c r="AV591" s="18">
        <f>IF(AR591&gt;0,AT591+AR591,AT591)</f>
        <v>4657.9989500000001</v>
      </c>
      <c r="AW591" s="18">
        <f>IF(AS591&lt;0,AU591+AS591,AU591)</f>
        <v>4626.4739333333337</v>
      </c>
      <c r="AY591">
        <f t="shared" ref="AY591:AY654" si="257">AV591-AO591</f>
        <v>-6.254833333332499E-2</v>
      </c>
      <c r="AZ591">
        <f t="shared" ref="AZ591:AZ654" si="258">AW591-AP591</f>
        <v>-0.67978083333309769</v>
      </c>
      <c r="BB591" s="19">
        <f t="shared" si="253"/>
        <v>1775570700</v>
      </c>
      <c r="BC591" s="19" t="str">
        <f t="shared" si="254"/>
        <v>XAUUSD</v>
      </c>
      <c r="BD591" s="19" t="str">
        <f t="shared" si="255"/>
        <v>M5</v>
      </c>
      <c r="BE591">
        <f>V591</f>
        <v>4641.2519016666665</v>
      </c>
      <c r="BF591">
        <f>W591</f>
        <v>4644.9823308333334</v>
      </c>
      <c r="BG591">
        <f>X591</f>
        <v>4626.1169300000001</v>
      </c>
      <c r="BH591">
        <f>Y591</f>
        <v>4629.2774900000004</v>
      </c>
      <c r="BI591">
        <f t="shared" si="234"/>
        <v>4657.9989500000001</v>
      </c>
      <c r="BJ591">
        <f t="shared" si="235"/>
        <v>4626.4739333333337</v>
      </c>
    </row>
    <row r="592" spans="1:62" x14ac:dyDescent="0.55000000000000004">
      <c r="A592">
        <f>ALGLIB_SSA_XAUUSD!J592</f>
        <v>1775571000</v>
      </c>
      <c r="B592" t="str">
        <f>_xlfn.XLOOKUP($A592,ALGLIB_SSA_XAUUSD!$A$2:$A$1001,ALGLIB_SSA_XAUUSD!$B$2:$B$1001,"",0)</f>
        <v/>
      </c>
      <c r="C592" t="str">
        <f>_xlfn.XLOOKUP($A592,ALGLIB_SSA_XAUUSD!$A$2:$A$1001,ALGLIB_SSA_XAUUSD!$C$2:$C$1001,"",0)</f>
        <v/>
      </c>
      <c r="D592" s="1">
        <f>D590+(D602-D590)*2/12</f>
        <v>4637.1166666666668</v>
      </c>
      <c r="E592" s="1">
        <f>E590+(E602-E590)*2/12</f>
        <v>4641.4585533333338</v>
      </c>
      <c r="F592" s="1">
        <f>F590+(F602-F590)*2/12</f>
        <v>4644.9189716666669</v>
      </c>
      <c r="G592" s="1">
        <f>G590+(G602-G590)*2/12</f>
        <v>4658.1240466666668</v>
      </c>
      <c r="H592" s="1">
        <f>H590+(H602-H590)*2/12</f>
        <v>4627.1906683333327</v>
      </c>
      <c r="I592" t="str">
        <f>_xlfn.XLOOKUP($A592,ALGLIB_SSA_XAUUSD!$J$2:$J$1001,ALGLIB_SSA_XAUUSD!$K$2:$K$1001,"",0)</f>
        <v>XAUUSD</v>
      </c>
      <c r="J592" t="str">
        <f>_xlfn.XLOOKUP($A592,ALGLIB_SSA_XAUUSD!$J$2:$J$1001,ALGLIB_SSA_XAUUSD!$L$2:$L$1001,"",0)</f>
        <v>M5</v>
      </c>
      <c r="K592">
        <f>_xlfn.XLOOKUP($A592,ALGLIB_SSA_XAUUSD!$J$2:$J$1001,ALGLIB_SSA_XAUUSD!$M$2:$M$1001,"",0)</f>
        <v>4622.28</v>
      </c>
      <c r="L592">
        <f>_xlfn.XLOOKUP($A592,ALGLIB_SSA_XAUUSD!$J$2:$J$1001,ALGLIB_SSA_XAUUSD!$N$2:$N$1001,"",0)</f>
        <v>4627.21515</v>
      </c>
      <c r="M592">
        <f>_xlfn.XLOOKUP($A592,ALGLIB_SSA_XAUUSD!$J$2:$J$1001,ALGLIB_SSA_XAUUSD!$O$2:$O$1001,"",0)</f>
        <v>4628.2463200000002</v>
      </c>
      <c r="N592">
        <f>_xlfn.XLOOKUP($A592,ALGLIB_SSA_XAUUSD!$J$2:$J$1001,ALGLIB_SSA_XAUUSD!$P$2:$P$1001,"",0)</f>
        <v>4635.4196199999997</v>
      </c>
      <c r="O592">
        <f>_xlfn.XLOOKUP($A592,ALGLIB_SSA_XAUUSD!$J$2:$J$1001,ALGLIB_SSA_XAUUSD!$Q$2:$Q$1001,"",0)</f>
        <v>4618.0305200000003</v>
      </c>
      <c r="R592">
        <f t="shared" si="236"/>
        <v>1775571000</v>
      </c>
      <c r="S592" t="str">
        <f t="shared" si="237"/>
        <v>XAUUSD</v>
      </c>
      <c r="T592" t="str">
        <f t="shared" si="237"/>
        <v>M5</v>
      </c>
      <c r="U592">
        <f t="shared" si="237"/>
        <v>4622.28</v>
      </c>
      <c r="V592">
        <f t="shared" si="238"/>
        <v>4641.4585533333338</v>
      </c>
      <c r="W592">
        <f t="shared" si="238"/>
        <v>4644.9189716666669</v>
      </c>
      <c r="X592">
        <f t="shared" si="239"/>
        <v>4627.21515</v>
      </c>
      <c r="Y592">
        <f t="shared" si="239"/>
        <v>4628.2463200000002</v>
      </c>
      <c r="Z592">
        <f t="shared" si="240"/>
        <v>4658.1240466666668</v>
      </c>
      <c r="AA592">
        <f t="shared" si="241"/>
        <v>4635.4196199999997</v>
      </c>
      <c r="AB592">
        <f t="shared" si="242"/>
        <v>4627.1906683333327</v>
      </c>
      <c r="AC592">
        <f t="shared" si="243"/>
        <v>4618.0305200000003</v>
      </c>
      <c r="AF592">
        <f t="shared" si="248"/>
        <v>1775571000</v>
      </c>
      <c r="AG592" t="str">
        <f t="shared" si="249"/>
        <v>XAUUSD</v>
      </c>
      <c r="AH592" t="str">
        <f t="shared" si="250"/>
        <v>M5</v>
      </c>
      <c r="AI592" s="19">
        <f t="shared" si="244"/>
        <v>4622.28</v>
      </c>
      <c r="AJ592" s="19">
        <f t="shared" si="245"/>
        <v>4641.4585533333338</v>
      </c>
      <c r="AK592" s="19">
        <f t="shared" si="246"/>
        <v>4644.9189716666669</v>
      </c>
      <c r="AL592" s="19">
        <f t="shared" si="251"/>
        <v>-3.4604183333331093</v>
      </c>
      <c r="AM592" s="28" t="str">
        <f t="shared" si="247"/>
        <v>Bearish</v>
      </c>
      <c r="AN592" s="28" t="str">
        <f t="shared" si="252"/>
        <v>Bearish</v>
      </c>
      <c r="AO592">
        <f>IF(Z592&lt;&gt;"",Z592,"")</f>
        <v>4658.1240466666668</v>
      </c>
      <c r="AP592">
        <f>IF(AB592&lt;&gt;"",AB592,"")</f>
        <v>4627.1906683333327</v>
      </c>
      <c r="AQ592">
        <f t="shared" si="256"/>
        <v>3</v>
      </c>
      <c r="AR592" s="16">
        <f>IF(SLOPE($AO$578:$AO$589,$AQ$578:$AQ$589)&gt;0,MIN(3,ABS(SLOPE($AO$578:$AO$589,$AQ$578:$AQ$589))),IF(SLOPE($AO$578:$AO$589,$AQ$578:$AQ$589)&lt;-0.5,-0.5,0))</f>
        <v>0</v>
      </c>
      <c r="AS592" s="16">
        <f>IF(SLOPE($AP$578:$AP$589,$AQ$578:$AQ$589)&lt;0,MAX(-3,-ABS(SLOPE($AP$578:$AP$589,$AQ$578:$AQ$589))),IF(SLOPE($AP$578:$AP$589,$AQ$578:$AQ$589)&gt;0.5,0.5,0))</f>
        <v>-0.32141333333334726</v>
      </c>
      <c r="AT592" s="22">
        <f>($AO$590+(AR592*(AQ592-1)))</f>
        <v>4657.9989500000001</v>
      </c>
      <c r="AU592" s="22">
        <f>($AP$590+(AS592*(AQ592-1)))</f>
        <v>4626.4739333333328</v>
      </c>
      <c r="AV592" s="18">
        <f>IF(AR592&gt;0,AT592+AR592,AT592)</f>
        <v>4657.9989500000001</v>
      </c>
      <c r="AW592" s="18">
        <f>IF(AS592&lt;0,AU592+AS592,AU592)</f>
        <v>4626.1525199999996</v>
      </c>
      <c r="AY592">
        <f t="shared" si="257"/>
        <v>-0.12509666666664998</v>
      </c>
      <c r="AZ592">
        <f t="shared" si="258"/>
        <v>-1.0381483333330834</v>
      </c>
      <c r="BB592" s="19">
        <f t="shared" si="253"/>
        <v>1775571000</v>
      </c>
      <c r="BC592" s="19" t="str">
        <f t="shared" si="254"/>
        <v>XAUUSD</v>
      </c>
      <c r="BD592" s="19" t="str">
        <f t="shared" si="255"/>
        <v>M5</v>
      </c>
      <c r="BE592">
        <f>V592</f>
        <v>4641.4585533333338</v>
      </c>
      <c r="BF592">
        <f>W592</f>
        <v>4644.9189716666669</v>
      </c>
      <c r="BG592">
        <f>X592</f>
        <v>4627.21515</v>
      </c>
      <c r="BH592">
        <f>Y592</f>
        <v>4628.2463200000002</v>
      </c>
      <c r="BI592">
        <f t="shared" si="234"/>
        <v>4657.9989500000001</v>
      </c>
      <c r="BJ592">
        <f t="shared" si="235"/>
        <v>4626.1525199999996</v>
      </c>
    </row>
    <row r="593" spans="1:62" x14ac:dyDescent="0.55000000000000004">
      <c r="A593">
        <f>ALGLIB_SSA_XAUUSD!J593</f>
        <v>1775571300</v>
      </c>
      <c r="B593" t="str">
        <f>_xlfn.XLOOKUP($A593,ALGLIB_SSA_XAUUSD!$A$2:$A$1001,ALGLIB_SSA_XAUUSD!$B$2:$B$1001,"",0)</f>
        <v/>
      </c>
      <c r="C593" t="str">
        <f>_xlfn.XLOOKUP($A593,ALGLIB_SSA_XAUUSD!$A$2:$A$1001,ALGLIB_SSA_XAUUSD!$C$2:$C$1001,"",0)</f>
        <v/>
      </c>
      <c r="D593" s="1">
        <f>D590+(D602-D590)*3/12</f>
        <v>4638.96</v>
      </c>
      <c r="E593" s="1">
        <f>E590+(E602-E590)*3/12</f>
        <v>4641.6652050000002</v>
      </c>
      <c r="F593" s="1">
        <f>F590+(F602-F590)*3/12</f>
        <v>4644.8556124999996</v>
      </c>
      <c r="G593" s="1">
        <f>G590+(G602-G590)*3/12</f>
        <v>4658.1865950000001</v>
      </c>
      <c r="H593" s="1">
        <f>H590+(H602-H590)*3/12</f>
        <v>4627.2276224999996</v>
      </c>
      <c r="I593" t="str">
        <f>_xlfn.XLOOKUP($A593,ALGLIB_SSA_XAUUSD!$J$2:$J$1001,ALGLIB_SSA_XAUUSD!$K$2:$K$1001,"",0)</f>
        <v>XAUUSD</v>
      </c>
      <c r="J593" t="str">
        <f>_xlfn.XLOOKUP($A593,ALGLIB_SSA_XAUUSD!$J$2:$J$1001,ALGLIB_SSA_XAUUSD!$L$2:$L$1001,"",0)</f>
        <v>M5</v>
      </c>
      <c r="K593">
        <f>_xlfn.XLOOKUP($A593,ALGLIB_SSA_XAUUSD!$J$2:$J$1001,ALGLIB_SSA_XAUUSD!$M$2:$M$1001,"",0)</f>
        <v>4615.72</v>
      </c>
      <c r="L593">
        <f>_xlfn.XLOOKUP($A593,ALGLIB_SSA_XAUUSD!$J$2:$J$1001,ALGLIB_SSA_XAUUSD!$N$2:$N$1001,"",0)</f>
        <v>4630.6109999999999</v>
      </c>
      <c r="M593">
        <f>_xlfn.XLOOKUP($A593,ALGLIB_SSA_XAUUSD!$J$2:$J$1001,ALGLIB_SSA_XAUUSD!$O$2:$O$1001,"",0)</f>
        <v>4629.4286599999996</v>
      </c>
      <c r="N593">
        <f>_xlfn.XLOOKUP($A593,ALGLIB_SSA_XAUUSD!$J$2:$J$1001,ALGLIB_SSA_XAUUSD!$P$2:$P$1001,"",0)</f>
        <v>4637.9026199999998</v>
      </c>
      <c r="O593">
        <f>_xlfn.XLOOKUP($A593,ALGLIB_SSA_XAUUSD!$J$2:$J$1001,ALGLIB_SSA_XAUUSD!$Q$2:$Q$1001,"",0)</f>
        <v>4620.6907199999996</v>
      </c>
      <c r="R593">
        <f t="shared" si="236"/>
        <v>1775571300</v>
      </c>
      <c r="S593" t="str">
        <f t="shared" si="237"/>
        <v>XAUUSD</v>
      </c>
      <c r="T593" t="str">
        <f t="shared" si="237"/>
        <v>M5</v>
      </c>
      <c r="U593">
        <f t="shared" si="237"/>
        <v>4615.72</v>
      </c>
      <c r="V593">
        <f t="shared" si="238"/>
        <v>4641.6652050000002</v>
      </c>
      <c r="W593">
        <f t="shared" si="238"/>
        <v>4644.8556124999996</v>
      </c>
      <c r="X593">
        <f t="shared" si="239"/>
        <v>4630.6109999999999</v>
      </c>
      <c r="Y593">
        <f t="shared" si="239"/>
        <v>4629.4286599999996</v>
      </c>
      <c r="Z593">
        <f t="shared" si="240"/>
        <v>4658.1865950000001</v>
      </c>
      <c r="AA593">
        <f t="shared" si="241"/>
        <v>4637.9026199999998</v>
      </c>
      <c r="AB593">
        <f t="shared" si="242"/>
        <v>4627.2276224999996</v>
      </c>
      <c r="AC593">
        <f t="shared" si="243"/>
        <v>4620.6907199999996</v>
      </c>
      <c r="AF593">
        <f t="shared" si="248"/>
        <v>1775571300</v>
      </c>
      <c r="AG593" t="str">
        <f t="shared" si="249"/>
        <v>XAUUSD</v>
      </c>
      <c r="AH593" t="str">
        <f t="shared" si="250"/>
        <v>M5</v>
      </c>
      <c r="AI593" s="19">
        <f t="shared" si="244"/>
        <v>4615.72</v>
      </c>
      <c r="AJ593" s="19">
        <f t="shared" si="245"/>
        <v>4641.6652050000002</v>
      </c>
      <c r="AK593" s="19">
        <f t="shared" si="246"/>
        <v>4644.8556124999996</v>
      </c>
      <c r="AL593" s="19">
        <f t="shared" si="251"/>
        <v>-3.1904074999993099</v>
      </c>
      <c r="AM593" s="28" t="str">
        <f t="shared" si="247"/>
        <v>Bearish</v>
      </c>
      <c r="AN593" s="28" t="str">
        <f t="shared" si="252"/>
        <v>Bearish</v>
      </c>
      <c r="AO593">
        <f>IF(Z593&lt;&gt;"",Z593,"")</f>
        <v>4658.1865950000001</v>
      </c>
      <c r="AP593">
        <f>IF(AB593&lt;&gt;"",AB593,"")</f>
        <v>4627.2276224999996</v>
      </c>
      <c r="AQ593">
        <f t="shared" si="256"/>
        <v>4</v>
      </c>
      <c r="AR593" s="16">
        <f>IF(SLOPE($AO$578:$AO$589,$AQ$578:$AQ$589)&gt;0,MIN(3,ABS(SLOPE($AO$578:$AO$589,$AQ$578:$AQ$589))),IF(SLOPE($AO$578:$AO$589,$AQ$578:$AQ$589)&lt;-0.5,-0.5,0))</f>
        <v>0</v>
      </c>
      <c r="AS593" s="16">
        <f>IF(SLOPE($AP$578:$AP$589,$AQ$578:$AQ$589)&lt;0,MAX(-3,-ABS(SLOPE($AP$578:$AP$589,$AQ$578:$AQ$589))),IF(SLOPE($AP$578:$AP$589,$AQ$578:$AQ$589)&gt;0.5,0.5,0))</f>
        <v>-0.32141333333334726</v>
      </c>
      <c r="AT593" s="22">
        <f>($AO$590+(AR593*(AQ593-1)))</f>
        <v>4657.9989500000001</v>
      </c>
      <c r="AU593" s="22">
        <f>($AP$590+(AS593*(AQ593-1)))</f>
        <v>4626.1525199999996</v>
      </c>
      <c r="AV593" s="18">
        <f>IF(AR593&gt;0,AT593+AR593,AT593)</f>
        <v>4657.9989500000001</v>
      </c>
      <c r="AW593" s="18">
        <f>IF(AS593&lt;0,AU593+AS593,AU593)</f>
        <v>4625.8311066666665</v>
      </c>
      <c r="AY593">
        <f t="shared" si="257"/>
        <v>-0.18764499999997497</v>
      </c>
      <c r="AZ593">
        <f t="shared" si="258"/>
        <v>-1.3965158333330692</v>
      </c>
      <c r="BB593" s="19">
        <f t="shared" si="253"/>
        <v>1775571300</v>
      </c>
      <c r="BC593" s="19" t="str">
        <f t="shared" si="254"/>
        <v>XAUUSD</v>
      </c>
      <c r="BD593" s="19" t="str">
        <f t="shared" si="255"/>
        <v>M5</v>
      </c>
      <c r="BE593">
        <f>V593</f>
        <v>4641.6652050000002</v>
      </c>
      <c r="BF593">
        <f>W593</f>
        <v>4644.8556124999996</v>
      </c>
      <c r="BG593">
        <f>X593</f>
        <v>4630.6109999999999</v>
      </c>
      <c r="BH593">
        <f>Y593</f>
        <v>4629.4286599999996</v>
      </c>
      <c r="BI593">
        <f t="shared" si="234"/>
        <v>4657.9989500000001</v>
      </c>
      <c r="BJ593">
        <f t="shared" si="235"/>
        <v>4625.8311066666665</v>
      </c>
    </row>
    <row r="594" spans="1:62" x14ac:dyDescent="0.55000000000000004">
      <c r="A594">
        <f>ALGLIB_SSA_XAUUSD!J594</f>
        <v>1775571600</v>
      </c>
      <c r="B594" t="str">
        <f>_xlfn.XLOOKUP($A594,ALGLIB_SSA_XAUUSD!$A$2:$A$1001,ALGLIB_SSA_XAUUSD!$B$2:$B$1001,"",0)</f>
        <v/>
      </c>
      <c r="C594" t="str">
        <f>_xlfn.XLOOKUP($A594,ALGLIB_SSA_XAUUSD!$A$2:$A$1001,ALGLIB_SSA_XAUUSD!$C$2:$C$1001,"",0)</f>
        <v/>
      </c>
      <c r="D594" s="1">
        <f>D590+(D602-D590)*4/12</f>
        <v>4640.8033333333333</v>
      </c>
      <c r="E594" s="1">
        <f>E590+(E602-E590)*4/12</f>
        <v>4641.8718566666666</v>
      </c>
      <c r="F594" s="1">
        <f>F590+(F602-F590)*4/12</f>
        <v>4644.7922533333331</v>
      </c>
      <c r="G594" s="1">
        <f>G590+(G602-G590)*4/12</f>
        <v>4658.2491433333334</v>
      </c>
      <c r="H594" s="1">
        <f>H590+(H602-H590)*4/12</f>
        <v>4627.2645766666665</v>
      </c>
      <c r="I594" t="str">
        <f>_xlfn.XLOOKUP($A594,ALGLIB_SSA_XAUUSD!$J$2:$J$1001,ALGLIB_SSA_XAUUSD!$K$2:$K$1001,"",0)</f>
        <v>XAUUSD</v>
      </c>
      <c r="J594" t="str">
        <f>_xlfn.XLOOKUP($A594,ALGLIB_SSA_XAUUSD!$J$2:$J$1001,ALGLIB_SSA_XAUUSD!$L$2:$L$1001,"",0)</f>
        <v>M5</v>
      </c>
      <c r="K594">
        <f>_xlfn.XLOOKUP($A594,ALGLIB_SSA_XAUUSD!$J$2:$J$1001,ALGLIB_SSA_XAUUSD!$M$2:$M$1001,"",0)</f>
        <v>4642.16</v>
      </c>
      <c r="L594">
        <f>_xlfn.XLOOKUP($A594,ALGLIB_SSA_XAUUSD!$J$2:$J$1001,ALGLIB_SSA_XAUUSD!$N$2:$N$1001,"",0)</f>
        <v>4635.7302499999996</v>
      </c>
      <c r="M594">
        <f>_xlfn.XLOOKUP($A594,ALGLIB_SSA_XAUUSD!$J$2:$J$1001,ALGLIB_SSA_XAUUSD!$O$2:$O$1001,"",0)</f>
        <v>4632.5794500000002</v>
      </c>
      <c r="N594">
        <f>_xlfn.XLOOKUP($A594,ALGLIB_SSA_XAUUSD!$J$2:$J$1001,ALGLIB_SSA_XAUUSD!$P$2:$P$1001,"",0)</f>
        <v>4642.1791300000004</v>
      </c>
      <c r="O594">
        <f>_xlfn.XLOOKUP($A594,ALGLIB_SSA_XAUUSD!$J$2:$J$1001,ALGLIB_SSA_XAUUSD!$Q$2:$Q$1001,"",0)</f>
        <v>4625.7124700000004</v>
      </c>
      <c r="R594">
        <f t="shared" si="236"/>
        <v>1775571600</v>
      </c>
      <c r="S594" t="str">
        <f t="shared" si="237"/>
        <v>XAUUSD</v>
      </c>
      <c r="T594" t="str">
        <f t="shared" si="237"/>
        <v>M5</v>
      </c>
      <c r="U594">
        <f t="shared" si="237"/>
        <v>4642.16</v>
      </c>
      <c r="V594">
        <f t="shared" si="238"/>
        <v>4641.8718566666666</v>
      </c>
      <c r="W594">
        <f t="shared" si="238"/>
        <v>4644.7922533333331</v>
      </c>
      <c r="X594">
        <f t="shared" si="239"/>
        <v>4635.7302499999996</v>
      </c>
      <c r="Y594">
        <f t="shared" si="239"/>
        <v>4632.5794500000002</v>
      </c>
      <c r="Z594">
        <f t="shared" si="240"/>
        <v>4658.2491433333334</v>
      </c>
      <c r="AA594">
        <f t="shared" si="241"/>
        <v>4642.1791300000004</v>
      </c>
      <c r="AB594">
        <f t="shared" si="242"/>
        <v>4627.2645766666665</v>
      </c>
      <c r="AC594">
        <f t="shared" si="243"/>
        <v>4625.7124700000004</v>
      </c>
      <c r="AF594">
        <f t="shared" si="248"/>
        <v>1775571600</v>
      </c>
      <c r="AG594" t="str">
        <f t="shared" si="249"/>
        <v>XAUUSD</v>
      </c>
      <c r="AH594" t="str">
        <f t="shared" si="250"/>
        <v>M5</v>
      </c>
      <c r="AI594" s="19">
        <f t="shared" si="244"/>
        <v>4642.16</v>
      </c>
      <c r="AJ594" s="19">
        <f t="shared" si="245"/>
        <v>4641.8718566666666</v>
      </c>
      <c r="AK594" s="19">
        <f t="shared" si="246"/>
        <v>4644.7922533333331</v>
      </c>
      <c r="AL594" s="19">
        <f t="shared" si="251"/>
        <v>-2.9203966666664201</v>
      </c>
      <c r="AM594" s="28" t="str">
        <f t="shared" si="247"/>
        <v>Bearish</v>
      </c>
      <c r="AN594" s="28" t="str">
        <f t="shared" si="252"/>
        <v>Bearish</v>
      </c>
      <c r="AO594">
        <f>IF(Z594&lt;&gt;"",Z594,"")</f>
        <v>4658.2491433333334</v>
      </c>
      <c r="AP594">
        <f>IF(AB594&lt;&gt;"",AB594,"")</f>
        <v>4627.2645766666665</v>
      </c>
      <c r="AQ594">
        <f t="shared" si="256"/>
        <v>5</v>
      </c>
      <c r="AR594" s="16">
        <f>IF(SLOPE($AO$578:$AO$589,$AQ$578:$AQ$589)&gt;0,MIN(3,ABS(SLOPE($AO$578:$AO$589,$AQ$578:$AQ$589))),IF(SLOPE($AO$578:$AO$589,$AQ$578:$AQ$589)&lt;-0.5,-0.5,0))</f>
        <v>0</v>
      </c>
      <c r="AS594" s="16">
        <f>IF(SLOPE($AP$578:$AP$589,$AQ$578:$AQ$589)&lt;0,MAX(-3,-ABS(SLOPE($AP$578:$AP$589,$AQ$578:$AQ$589))),IF(SLOPE($AP$578:$AP$589,$AQ$578:$AQ$589)&gt;0.5,0.5,0))</f>
        <v>-0.32141333333334726</v>
      </c>
      <c r="AT594" s="22">
        <f>($AO$590+(AR594*(AQ594-1)))</f>
        <v>4657.9989500000001</v>
      </c>
      <c r="AU594" s="22">
        <f>($AP$590+(AS594*(AQ594-1)))</f>
        <v>4625.8311066666665</v>
      </c>
      <c r="AV594" s="18">
        <f>IF(AR594&gt;0,AT594+AR594,AT594)</f>
        <v>4657.9989500000001</v>
      </c>
      <c r="AW594" s="18">
        <f>IF(AS594&lt;0,AU594+AS594,AU594)</f>
        <v>4625.5096933333334</v>
      </c>
      <c r="AY594">
        <f t="shared" si="257"/>
        <v>-0.25019333333329996</v>
      </c>
      <c r="AZ594">
        <f t="shared" si="258"/>
        <v>-1.7548833333330549</v>
      </c>
      <c r="BB594" s="19">
        <f t="shared" si="253"/>
        <v>1775571600</v>
      </c>
      <c r="BC594" s="19" t="str">
        <f t="shared" si="254"/>
        <v>XAUUSD</v>
      </c>
      <c r="BD594" s="19" t="str">
        <f t="shared" si="255"/>
        <v>M5</v>
      </c>
      <c r="BE594">
        <f>V594</f>
        <v>4641.8718566666666</v>
      </c>
      <c r="BF594">
        <f>W594</f>
        <v>4644.7922533333331</v>
      </c>
      <c r="BG594">
        <f>X594</f>
        <v>4635.7302499999996</v>
      </c>
      <c r="BH594">
        <f>Y594</f>
        <v>4632.5794500000002</v>
      </c>
      <c r="BI594">
        <f t="shared" si="234"/>
        <v>4657.9989500000001</v>
      </c>
      <c r="BJ594">
        <f t="shared" si="235"/>
        <v>4625.5096933333334</v>
      </c>
    </row>
    <row r="595" spans="1:62" x14ac:dyDescent="0.55000000000000004">
      <c r="A595">
        <f>ALGLIB_SSA_XAUUSD!J595</f>
        <v>1775571900</v>
      </c>
      <c r="B595" t="str">
        <f>_xlfn.XLOOKUP($A595,ALGLIB_SSA_XAUUSD!$A$2:$A$1001,ALGLIB_SSA_XAUUSD!$B$2:$B$1001,"",0)</f>
        <v/>
      </c>
      <c r="C595" t="str">
        <f>_xlfn.XLOOKUP($A595,ALGLIB_SSA_XAUUSD!$A$2:$A$1001,ALGLIB_SSA_XAUUSD!$C$2:$C$1001,"",0)</f>
        <v/>
      </c>
      <c r="D595" s="1">
        <f>D590+(D602-D590)*5/12</f>
        <v>4642.6466666666665</v>
      </c>
      <c r="E595" s="1">
        <f>E590+(E602-E590)*5/12</f>
        <v>4642.078508333333</v>
      </c>
      <c r="F595" s="1">
        <f>F590+(F602-F590)*5/12</f>
        <v>4644.7288941666666</v>
      </c>
      <c r="G595" s="1">
        <f>G590+(G602-G590)*5/12</f>
        <v>4658.3116916666668</v>
      </c>
      <c r="H595" s="1">
        <f>H590+(H602-H590)*5/12</f>
        <v>4627.3015308333333</v>
      </c>
      <c r="I595" t="str">
        <f>_xlfn.XLOOKUP($A595,ALGLIB_SSA_XAUUSD!$J$2:$J$1001,ALGLIB_SSA_XAUUSD!$K$2:$K$1001,"",0)</f>
        <v>XAUUSD</v>
      </c>
      <c r="J595" t="str">
        <f>_xlfn.XLOOKUP($A595,ALGLIB_SSA_XAUUSD!$J$2:$J$1001,ALGLIB_SSA_XAUUSD!$L$2:$L$1001,"",0)</f>
        <v>M5</v>
      </c>
      <c r="K595">
        <f>_xlfn.XLOOKUP($A595,ALGLIB_SSA_XAUUSD!$J$2:$J$1001,ALGLIB_SSA_XAUUSD!$M$2:$M$1001,"",0)</f>
        <v>4645.16</v>
      </c>
      <c r="L595">
        <f>_xlfn.XLOOKUP($A595,ALGLIB_SSA_XAUUSD!$J$2:$J$1001,ALGLIB_SSA_XAUUSD!$N$2:$N$1001,"",0)</f>
        <v>4640.9054299999998</v>
      </c>
      <c r="M595">
        <f>_xlfn.XLOOKUP($A595,ALGLIB_SSA_XAUUSD!$J$2:$J$1001,ALGLIB_SSA_XAUUSD!$O$2:$O$1001,"",0)</f>
        <v>4636.74244</v>
      </c>
      <c r="N595">
        <f>_xlfn.XLOOKUP($A595,ALGLIB_SSA_XAUUSD!$J$2:$J$1001,ALGLIB_SSA_XAUUSD!$P$2:$P$1001,"",0)</f>
        <v>4646.8545999999997</v>
      </c>
      <c r="O595">
        <f>_xlfn.XLOOKUP($A595,ALGLIB_SSA_XAUUSD!$J$2:$J$1001,ALGLIB_SSA_XAUUSD!$Q$2:$Q$1001,"",0)</f>
        <v>4631.9724500000002</v>
      </c>
      <c r="R595">
        <f t="shared" si="236"/>
        <v>1775571900</v>
      </c>
      <c r="S595" t="str">
        <f t="shared" si="237"/>
        <v>XAUUSD</v>
      </c>
      <c r="T595" t="str">
        <f t="shared" si="237"/>
        <v>M5</v>
      </c>
      <c r="U595">
        <f t="shared" si="237"/>
        <v>4645.16</v>
      </c>
      <c r="V595">
        <f t="shared" si="238"/>
        <v>4642.078508333333</v>
      </c>
      <c r="W595">
        <f t="shared" si="238"/>
        <v>4644.7288941666666</v>
      </c>
      <c r="X595">
        <f t="shared" si="239"/>
        <v>4640.9054299999998</v>
      </c>
      <c r="Y595">
        <f t="shared" si="239"/>
        <v>4636.74244</v>
      </c>
      <c r="Z595">
        <f t="shared" si="240"/>
        <v>4658.3116916666668</v>
      </c>
      <c r="AA595">
        <f t="shared" si="241"/>
        <v>4646.8545999999997</v>
      </c>
      <c r="AB595">
        <f t="shared" si="242"/>
        <v>4627.3015308333333</v>
      </c>
      <c r="AC595">
        <f t="shared" si="243"/>
        <v>4631.9724500000002</v>
      </c>
      <c r="AF595">
        <f t="shared" si="248"/>
        <v>1775571900</v>
      </c>
      <c r="AG595" t="str">
        <f t="shared" si="249"/>
        <v>XAUUSD</v>
      </c>
      <c r="AH595" t="str">
        <f t="shared" si="250"/>
        <v>M5</v>
      </c>
      <c r="AI595" s="19">
        <f t="shared" si="244"/>
        <v>4645.16</v>
      </c>
      <c r="AJ595" s="19">
        <f t="shared" si="245"/>
        <v>4642.078508333333</v>
      </c>
      <c r="AK595" s="19">
        <f t="shared" si="246"/>
        <v>4644.7288941666666</v>
      </c>
      <c r="AL595" s="19">
        <f t="shared" si="251"/>
        <v>-2.6503858333335302</v>
      </c>
      <c r="AM595" s="28" t="str">
        <f t="shared" si="247"/>
        <v>Bearish</v>
      </c>
      <c r="AN595" s="28" t="str">
        <f t="shared" si="252"/>
        <v>Bearish</v>
      </c>
      <c r="AO595">
        <f>IF(Z595&lt;&gt;"",Z595,"")</f>
        <v>4658.3116916666668</v>
      </c>
      <c r="AP595">
        <f>IF(AB595&lt;&gt;"",AB595,"")</f>
        <v>4627.3015308333333</v>
      </c>
      <c r="AQ595">
        <f t="shared" si="256"/>
        <v>6</v>
      </c>
      <c r="AR595" s="16">
        <f>IF(SLOPE($AO$578:$AO$589,$AQ$578:$AQ$589)&gt;0,MIN(3,ABS(SLOPE($AO$578:$AO$589,$AQ$578:$AQ$589))),IF(SLOPE($AO$578:$AO$589,$AQ$578:$AQ$589)&lt;-0.5,-0.5,0))</f>
        <v>0</v>
      </c>
      <c r="AS595" s="16">
        <f>IF(SLOPE($AP$578:$AP$589,$AQ$578:$AQ$589)&lt;0,MAX(-3,-ABS(SLOPE($AP$578:$AP$589,$AQ$578:$AQ$589))),IF(SLOPE($AP$578:$AP$589,$AQ$578:$AQ$589)&gt;0.5,0.5,0))</f>
        <v>-0.32141333333334726</v>
      </c>
      <c r="AT595" s="22">
        <f>($AO$590+(AR595*(AQ595-1)))</f>
        <v>4657.9989500000001</v>
      </c>
      <c r="AU595" s="22">
        <f>($AP$590+(AS595*(AQ595-1)))</f>
        <v>4625.5096933333334</v>
      </c>
      <c r="AV595" s="18">
        <f>IF(AR595&gt;0,AT595+AR595,AT595)</f>
        <v>4657.9989500000001</v>
      </c>
      <c r="AW595" s="18">
        <f>IF(AS595&lt;0,AU595+AS595,AU595)</f>
        <v>4625.1882800000003</v>
      </c>
      <c r="AY595">
        <f t="shared" si="257"/>
        <v>-0.31274166666662495</v>
      </c>
      <c r="AZ595">
        <f t="shared" si="258"/>
        <v>-2.1132508333330406</v>
      </c>
      <c r="BB595" s="19">
        <f t="shared" si="253"/>
        <v>1775571900</v>
      </c>
      <c r="BC595" s="19" t="str">
        <f t="shared" si="254"/>
        <v>XAUUSD</v>
      </c>
      <c r="BD595" s="19" t="str">
        <f t="shared" si="255"/>
        <v>M5</v>
      </c>
      <c r="BE595">
        <f>V595</f>
        <v>4642.078508333333</v>
      </c>
      <c r="BF595">
        <f>W595</f>
        <v>4644.7288941666666</v>
      </c>
      <c r="BG595">
        <f>X595</f>
        <v>4640.9054299999998</v>
      </c>
      <c r="BH595">
        <f>Y595</f>
        <v>4636.74244</v>
      </c>
      <c r="BI595">
        <f t="shared" si="234"/>
        <v>4657.9989500000001</v>
      </c>
      <c r="BJ595">
        <f t="shared" si="235"/>
        <v>4625.1882800000003</v>
      </c>
    </row>
    <row r="596" spans="1:62" x14ac:dyDescent="0.55000000000000004">
      <c r="A596">
        <f>ALGLIB_SSA_XAUUSD!J596</f>
        <v>1775572200</v>
      </c>
      <c r="B596" t="str">
        <f>_xlfn.XLOOKUP($A596,ALGLIB_SSA_XAUUSD!$A$2:$A$1001,ALGLIB_SSA_XAUUSD!$B$2:$B$1001,"",0)</f>
        <v/>
      </c>
      <c r="C596" t="str">
        <f>_xlfn.XLOOKUP($A596,ALGLIB_SSA_XAUUSD!$A$2:$A$1001,ALGLIB_SSA_XAUUSD!$C$2:$C$1001,"",0)</f>
        <v/>
      </c>
      <c r="D596" s="1">
        <f>D590+(D602-D590)*6/12</f>
        <v>4644.49</v>
      </c>
      <c r="E596" s="1">
        <f>E590+(E602-E590)*6/12</f>
        <v>4642.2851599999995</v>
      </c>
      <c r="F596" s="1">
        <f>F590+(F602-F590)*6/12</f>
        <v>4644.6655350000001</v>
      </c>
      <c r="G596" s="1">
        <f>G590+(G602-G590)*6/12</f>
        <v>4658.3742400000001</v>
      </c>
      <c r="H596" s="1">
        <f>H590+(H602-H590)*6/12</f>
        <v>4627.3384850000002</v>
      </c>
      <c r="I596" t="str">
        <f>_xlfn.XLOOKUP($A596,ALGLIB_SSA_XAUUSD!$J$2:$J$1001,ALGLIB_SSA_XAUUSD!$K$2:$K$1001,"",0)</f>
        <v>XAUUSD</v>
      </c>
      <c r="J596" t="str">
        <f>_xlfn.XLOOKUP($A596,ALGLIB_SSA_XAUUSD!$J$2:$J$1001,ALGLIB_SSA_XAUUSD!$L$2:$L$1001,"",0)</f>
        <v>M5</v>
      </c>
      <c r="K596">
        <f>_xlfn.XLOOKUP($A596,ALGLIB_SSA_XAUUSD!$J$2:$J$1001,ALGLIB_SSA_XAUUSD!$M$2:$M$1001,"",0)</f>
        <v>4653.28</v>
      </c>
      <c r="L596">
        <f>_xlfn.XLOOKUP($A596,ALGLIB_SSA_XAUUSD!$J$2:$J$1001,ALGLIB_SSA_XAUUSD!$N$2:$N$1001,"",0)</f>
        <v>4645.0864300000003</v>
      </c>
      <c r="M596">
        <f>_xlfn.XLOOKUP($A596,ALGLIB_SSA_XAUUSD!$J$2:$J$1001,ALGLIB_SSA_XAUUSD!$O$2:$O$1001,"",0)</f>
        <v>4640.9144299999998</v>
      </c>
      <c r="N596">
        <f>_xlfn.XLOOKUP($A596,ALGLIB_SSA_XAUUSD!$J$2:$J$1001,ALGLIB_SSA_XAUUSD!$P$2:$P$1001,"",0)</f>
        <v>4650.8806599999998</v>
      </c>
      <c r="O596">
        <f>_xlfn.XLOOKUP($A596,ALGLIB_SSA_XAUUSD!$J$2:$J$1001,ALGLIB_SSA_XAUUSD!$Q$2:$Q$1001,"",0)</f>
        <v>4637.7064</v>
      </c>
      <c r="R596">
        <f t="shared" si="236"/>
        <v>1775572200</v>
      </c>
      <c r="S596" t="str">
        <f t="shared" si="237"/>
        <v>XAUUSD</v>
      </c>
      <c r="T596" t="str">
        <f t="shared" si="237"/>
        <v>M5</v>
      </c>
      <c r="U596">
        <f t="shared" si="237"/>
        <v>4653.28</v>
      </c>
      <c r="V596">
        <f t="shared" si="238"/>
        <v>4642.2851599999995</v>
      </c>
      <c r="W596">
        <f t="shared" si="238"/>
        <v>4644.6655350000001</v>
      </c>
      <c r="X596">
        <f t="shared" si="239"/>
        <v>4645.0864300000003</v>
      </c>
      <c r="Y596">
        <f t="shared" si="239"/>
        <v>4640.9144299999998</v>
      </c>
      <c r="Z596">
        <f t="shared" si="240"/>
        <v>4658.3742400000001</v>
      </c>
      <c r="AA596">
        <f t="shared" si="241"/>
        <v>4650.8806599999998</v>
      </c>
      <c r="AB596">
        <f t="shared" si="242"/>
        <v>4627.3384850000002</v>
      </c>
      <c r="AC596">
        <f t="shared" si="243"/>
        <v>4637.7064</v>
      </c>
      <c r="AF596">
        <f t="shared" si="248"/>
        <v>1775572200</v>
      </c>
      <c r="AG596" t="str">
        <f t="shared" si="249"/>
        <v>XAUUSD</v>
      </c>
      <c r="AH596" t="str">
        <f t="shared" si="250"/>
        <v>M5</v>
      </c>
      <c r="AI596" s="19">
        <f t="shared" si="244"/>
        <v>4653.28</v>
      </c>
      <c r="AJ596" s="19">
        <f t="shared" si="245"/>
        <v>4642.2851599999995</v>
      </c>
      <c r="AK596" s="19">
        <f t="shared" si="246"/>
        <v>4644.6655350000001</v>
      </c>
      <c r="AL596" s="19">
        <f t="shared" si="251"/>
        <v>-2.3803750000006403</v>
      </c>
      <c r="AM596" s="28" t="str">
        <f t="shared" si="247"/>
        <v>Bearish</v>
      </c>
      <c r="AN596" s="28" t="str">
        <f t="shared" si="252"/>
        <v>Bearish</v>
      </c>
      <c r="AO596">
        <f>IF(Z596&lt;&gt;"",Z596,"")</f>
        <v>4658.3742400000001</v>
      </c>
      <c r="AP596">
        <f>IF(AB596&lt;&gt;"",AB596,"")</f>
        <v>4627.3384850000002</v>
      </c>
      <c r="AQ596">
        <f t="shared" si="256"/>
        <v>7</v>
      </c>
      <c r="AR596" s="16">
        <f>IF(SLOPE($AO$578:$AO$589,$AQ$578:$AQ$589)&gt;0,MIN(3,ABS(SLOPE($AO$578:$AO$589,$AQ$578:$AQ$589))),IF(SLOPE($AO$578:$AO$589,$AQ$578:$AQ$589)&lt;-0.5,-0.5,0))</f>
        <v>0</v>
      </c>
      <c r="AS596" s="16">
        <f>IF(SLOPE($AP$578:$AP$589,$AQ$578:$AQ$589)&lt;0,MAX(-3,-ABS(SLOPE($AP$578:$AP$589,$AQ$578:$AQ$589))),IF(SLOPE($AP$578:$AP$589,$AQ$578:$AQ$589)&gt;0.5,0.5,0))</f>
        <v>-0.32141333333334726</v>
      </c>
      <c r="AT596" s="22">
        <f>($AO$590+(AR596*(AQ596-1)))</f>
        <v>4657.9989500000001</v>
      </c>
      <c r="AU596" s="22">
        <f>($AP$590+(AS596*(AQ596-1)))</f>
        <v>4625.1882799999994</v>
      </c>
      <c r="AV596" s="18">
        <f>IF(AR596&gt;0,AT596+AR596,AT596)</f>
        <v>4657.9989500000001</v>
      </c>
      <c r="AW596" s="18">
        <f>IF(AS596&lt;0,AU596+AS596,AU596)</f>
        <v>4624.8668666666663</v>
      </c>
      <c r="AY596">
        <f t="shared" si="257"/>
        <v>-0.37528999999994994</v>
      </c>
      <c r="AZ596">
        <f t="shared" si="258"/>
        <v>-2.4716183333339359</v>
      </c>
      <c r="BB596" s="19">
        <f t="shared" si="253"/>
        <v>1775572200</v>
      </c>
      <c r="BC596" s="19" t="str">
        <f t="shared" si="254"/>
        <v>XAUUSD</v>
      </c>
      <c r="BD596" s="19" t="str">
        <f t="shared" si="255"/>
        <v>M5</v>
      </c>
      <c r="BE596">
        <f>V596</f>
        <v>4642.2851599999995</v>
      </c>
      <c r="BF596">
        <f>W596</f>
        <v>4644.6655350000001</v>
      </c>
      <c r="BG596">
        <f>X596</f>
        <v>4645.0864300000003</v>
      </c>
      <c r="BH596">
        <f>Y596</f>
        <v>4640.9144299999998</v>
      </c>
      <c r="BI596">
        <f t="shared" ref="BI596:BI659" si="259">AV596</f>
        <v>4657.9989500000001</v>
      </c>
      <c r="BJ596">
        <f t="shared" ref="BJ596:BJ659" si="260">AW596</f>
        <v>4624.8668666666663</v>
      </c>
    </row>
    <row r="597" spans="1:62" x14ac:dyDescent="0.55000000000000004">
      <c r="A597">
        <f>ALGLIB_SSA_XAUUSD!J597</f>
        <v>1775572500</v>
      </c>
      <c r="B597" t="str">
        <f>_xlfn.XLOOKUP($A597,ALGLIB_SSA_XAUUSD!$A$2:$A$1001,ALGLIB_SSA_XAUUSD!$B$2:$B$1001,"",0)</f>
        <v/>
      </c>
      <c r="C597" t="str">
        <f>_xlfn.XLOOKUP($A597,ALGLIB_SSA_XAUUSD!$A$2:$A$1001,ALGLIB_SSA_XAUUSD!$C$2:$C$1001,"",0)</f>
        <v/>
      </c>
      <c r="D597" s="1">
        <f>D590+(D602-D590)*7/12</f>
        <v>4646.3333333333339</v>
      </c>
      <c r="E597" s="1">
        <f>E590+(E602-E590)*7/12</f>
        <v>4642.4918116666668</v>
      </c>
      <c r="F597" s="1">
        <f>F590+(F602-F590)*7/12</f>
        <v>4644.6021758333336</v>
      </c>
      <c r="G597" s="1">
        <f>G590+(G602-G590)*7/12</f>
        <v>4658.4367883333334</v>
      </c>
      <c r="H597" s="1">
        <f>H590+(H602-H590)*7/12</f>
        <v>4627.3754391666662</v>
      </c>
      <c r="I597" t="str">
        <f>_xlfn.XLOOKUP($A597,ALGLIB_SSA_XAUUSD!$J$2:$J$1001,ALGLIB_SSA_XAUUSD!$K$2:$K$1001,"",0)</f>
        <v>XAUUSD</v>
      </c>
      <c r="J597" t="str">
        <f>_xlfn.XLOOKUP($A597,ALGLIB_SSA_XAUUSD!$J$2:$J$1001,ALGLIB_SSA_XAUUSD!$L$2:$L$1001,"",0)</f>
        <v>M5</v>
      </c>
      <c r="K597">
        <f>_xlfn.XLOOKUP($A597,ALGLIB_SSA_XAUUSD!$J$2:$J$1001,ALGLIB_SSA_XAUUSD!$M$2:$M$1001,"",0)</f>
        <v>4654.95</v>
      </c>
      <c r="L597">
        <f>_xlfn.XLOOKUP($A597,ALGLIB_SSA_XAUUSD!$J$2:$J$1001,ALGLIB_SSA_XAUUSD!$N$2:$N$1001,"",0)</f>
        <v>4647.3753500000003</v>
      </c>
      <c r="M597">
        <f>_xlfn.XLOOKUP($A597,ALGLIB_SSA_XAUUSD!$J$2:$J$1001,ALGLIB_SSA_XAUUSD!$O$2:$O$1001,"",0)</f>
        <v>4644.1448899999996</v>
      </c>
      <c r="N597">
        <f>_xlfn.XLOOKUP($A597,ALGLIB_SSA_XAUUSD!$J$2:$J$1001,ALGLIB_SSA_XAUUSD!$P$2:$P$1001,"",0)</f>
        <v>4653.3725400000003</v>
      </c>
      <c r="O597">
        <f>_xlfn.XLOOKUP($A597,ALGLIB_SSA_XAUUSD!$J$2:$J$1001,ALGLIB_SSA_XAUUSD!$Q$2:$Q$1001,"",0)</f>
        <v>4641.8457799999996</v>
      </c>
      <c r="R597">
        <f t="shared" si="236"/>
        <v>1775572500</v>
      </c>
      <c r="S597" t="str">
        <f t="shared" si="237"/>
        <v>XAUUSD</v>
      </c>
      <c r="T597" t="str">
        <f t="shared" si="237"/>
        <v>M5</v>
      </c>
      <c r="U597">
        <f t="shared" si="237"/>
        <v>4654.95</v>
      </c>
      <c r="V597">
        <f t="shared" si="238"/>
        <v>4642.4918116666668</v>
      </c>
      <c r="W597">
        <f t="shared" si="238"/>
        <v>4644.6021758333336</v>
      </c>
      <c r="X597">
        <f t="shared" si="239"/>
        <v>4647.3753500000003</v>
      </c>
      <c r="Y597">
        <f t="shared" si="239"/>
        <v>4644.1448899999996</v>
      </c>
      <c r="Z597">
        <f t="shared" si="240"/>
        <v>4658.4367883333334</v>
      </c>
      <c r="AA597">
        <f t="shared" si="241"/>
        <v>4653.3725400000003</v>
      </c>
      <c r="AB597">
        <f t="shared" si="242"/>
        <v>4627.3754391666662</v>
      </c>
      <c r="AC597">
        <f t="shared" si="243"/>
        <v>4641.8457799999996</v>
      </c>
      <c r="AF597">
        <f t="shared" si="248"/>
        <v>1775572500</v>
      </c>
      <c r="AG597" t="str">
        <f t="shared" si="249"/>
        <v>XAUUSD</v>
      </c>
      <c r="AH597" t="str">
        <f t="shared" si="250"/>
        <v>M5</v>
      </c>
      <c r="AI597" s="19">
        <f t="shared" si="244"/>
        <v>4654.95</v>
      </c>
      <c r="AJ597" s="19">
        <f t="shared" si="245"/>
        <v>4642.4918116666668</v>
      </c>
      <c r="AK597" s="19">
        <f t="shared" si="246"/>
        <v>4644.6021758333336</v>
      </c>
      <c r="AL597" s="19">
        <f t="shared" si="251"/>
        <v>-2.1103641666668409</v>
      </c>
      <c r="AM597" s="28" t="str">
        <f t="shared" si="247"/>
        <v>Bearish</v>
      </c>
      <c r="AN597" s="28" t="str">
        <f t="shared" si="252"/>
        <v>Bearish</v>
      </c>
      <c r="AO597">
        <f>IF(Z597&lt;&gt;"",Z597,"")</f>
        <v>4658.4367883333334</v>
      </c>
      <c r="AP597">
        <f>IF(AB597&lt;&gt;"",AB597,"")</f>
        <v>4627.3754391666662</v>
      </c>
      <c r="AQ597">
        <f t="shared" si="256"/>
        <v>8</v>
      </c>
      <c r="AR597" s="16">
        <f>IF(SLOPE($AO$578:$AO$589,$AQ$578:$AQ$589)&gt;0,MIN(3,ABS(SLOPE($AO$578:$AO$589,$AQ$578:$AQ$589))),IF(SLOPE($AO$578:$AO$589,$AQ$578:$AQ$589)&lt;-0.5,-0.5,0))</f>
        <v>0</v>
      </c>
      <c r="AS597" s="16">
        <f>IF(SLOPE($AP$578:$AP$589,$AQ$578:$AQ$589)&lt;0,MAX(-3,-ABS(SLOPE($AP$578:$AP$589,$AQ$578:$AQ$589))),IF(SLOPE($AP$578:$AP$589,$AQ$578:$AQ$589)&gt;0.5,0.5,0))</f>
        <v>-0.32141333333334726</v>
      </c>
      <c r="AT597" s="22">
        <f>($AO$590+(AR597*(AQ597-1)))</f>
        <v>4657.9989500000001</v>
      </c>
      <c r="AU597" s="22">
        <f>($AP$590+(AS597*(AQ597-1)))</f>
        <v>4624.8668666666663</v>
      </c>
      <c r="AV597" s="18">
        <f>IF(AR597&gt;0,AT597+AR597,AT597)</f>
        <v>4657.9989500000001</v>
      </c>
      <c r="AW597" s="18">
        <f>IF(AS597&lt;0,AU597+AS597,AU597)</f>
        <v>4624.5454533333332</v>
      </c>
      <c r="AY597">
        <f t="shared" si="257"/>
        <v>-0.43783833333327493</v>
      </c>
      <c r="AZ597">
        <f t="shared" si="258"/>
        <v>-2.8299858333330121</v>
      </c>
      <c r="BB597" s="19">
        <f t="shared" si="253"/>
        <v>1775572500</v>
      </c>
      <c r="BC597" s="19" t="str">
        <f t="shared" si="254"/>
        <v>XAUUSD</v>
      </c>
      <c r="BD597" s="19" t="str">
        <f t="shared" si="255"/>
        <v>M5</v>
      </c>
      <c r="BE597">
        <f>V597</f>
        <v>4642.4918116666668</v>
      </c>
      <c r="BF597">
        <f>W597</f>
        <v>4644.6021758333336</v>
      </c>
      <c r="BG597">
        <f>X597</f>
        <v>4647.3753500000003</v>
      </c>
      <c r="BH597">
        <f>Y597</f>
        <v>4644.1448899999996</v>
      </c>
      <c r="BI597">
        <f t="shared" si="259"/>
        <v>4657.9989500000001</v>
      </c>
      <c r="BJ597">
        <f t="shared" si="260"/>
        <v>4624.5454533333332</v>
      </c>
    </row>
    <row r="598" spans="1:62" x14ac:dyDescent="0.55000000000000004">
      <c r="A598">
        <f>ALGLIB_SSA_XAUUSD!J598</f>
        <v>1775572800</v>
      </c>
      <c r="B598" t="str">
        <f>_xlfn.XLOOKUP($A598,ALGLIB_SSA_XAUUSD!$A$2:$A$1001,ALGLIB_SSA_XAUUSD!$B$2:$B$1001,"",0)</f>
        <v/>
      </c>
      <c r="C598" t="str">
        <f>_xlfn.XLOOKUP($A598,ALGLIB_SSA_XAUUSD!$A$2:$A$1001,ALGLIB_SSA_XAUUSD!$C$2:$C$1001,"",0)</f>
        <v/>
      </c>
      <c r="D598" s="1">
        <f>D590+(D602-D590)*8/12</f>
        <v>4648.1766666666672</v>
      </c>
      <c r="E598" s="1">
        <f>E590+(E602-E590)*8/12</f>
        <v>4642.6984633333332</v>
      </c>
      <c r="F598" s="1">
        <f>F590+(F602-F590)*8/12</f>
        <v>4644.5388166666671</v>
      </c>
      <c r="G598" s="1">
        <f>G590+(G602-G590)*8/12</f>
        <v>4658.4993366666667</v>
      </c>
      <c r="H598" s="1">
        <f>H590+(H602-H590)*8/12</f>
        <v>4627.4123933333331</v>
      </c>
      <c r="I598" t="str">
        <f>_xlfn.XLOOKUP($A598,ALGLIB_SSA_XAUUSD!$J$2:$J$1001,ALGLIB_SSA_XAUUSD!$K$2:$K$1001,"",0)</f>
        <v>XAUUSD</v>
      </c>
      <c r="J598" t="str">
        <f>_xlfn.XLOOKUP($A598,ALGLIB_SSA_XAUUSD!$J$2:$J$1001,ALGLIB_SSA_XAUUSD!$L$2:$L$1001,"",0)</f>
        <v>M5</v>
      </c>
      <c r="K598">
        <f>_xlfn.XLOOKUP($A598,ALGLIB_SSA_XAUUSD!$J$2:$J$1001,ALGLIB_SSA_XAUUSD!$M$2:$M$1001,"",0)</f>
        <v>4647.16</v>
      </c>
      <c r="L598">
        <f>_xlfn.XLOOKUP($A598,ALGLIB_SSA_XAUUSD!$J$2:$J$1001,ALGLIB_SSA_XAUUSD!$N$2:$N$1001,"",0)</f>
        <v>4647.4974400000001</v>
      </c>
      <c r="M598">
        <f>_xlfn.XLOOKUP($A598,ALGLIB_SSA_XAUUSD!$J$2:$J$1001,ALGLIB_SSA_XAUUSD!$O$2:$O$1001,"",0)</f>
        <v>4645.8211700000002</v>
      </c>
      <c r="N598">
        <f>_xlfn.XLOOKUP($A598,ALGLIB_SSA_XAUUSD!$J$2:$J$1001,ALGLIB_SSA_XAUUSD!$P$2:$P$1001,"",0)</f>
        <v>4653.8074299999998</v>
      </c>
      <c r="O598">
        <f>_xlfn.XLOOKUP($A598,ALGLIB_SSA_XAUUSD!$J$2:$J$1001,ALGLIB_SSA_XAUUSD!$Q$2:$Q$1001,"",0)</f>
        <v>4643.5813099999996</v>
      </c>
      <c r="R598">
        <f t="shared" si="236"/>
        <v>1775572800</v>
      </c>
      <c r="S598" t="str">
        <f t="shared" si="237"/>
        <v>XAUUSD</v>
      </c>
      <c r="T598" t="str">
        <f t="shared" si="237"/>
        <v>M5</v>
      </c>
      <c r="U598">
        <f t="shared" si="237"/>
        <v>4647.16</v>
      </c>
      <c r="V598">
        <f t="shared" si="238"/>
        <v>4642.6984633333332</v>
      </c>
      <c r="W598">
        <f t="shared" si="238"/>
        <v>4644.5388166666671</v>
      </c>
      <c r="X598">
        <f t="shared" si="239"/>
        <v>4647.4974400000001</v>
      </c>
      <c r="Y598">
        <f t="shared" si="239"/>
        <v>4645.8211700000002</v>
      </c>
      <c r="Z598">
        <f t="shared" si="240"/>
        <v>4658.4993366666667</v>
      </c>
      <c r="AA598">
        <f t="shared" si="241"/>
        <v>4653.8074299999998</v>
      </c>
      <c r="AB598">
        <f t="shared" si="242"/>
        <v>4627.4123933333331</v>
      </c>
      <c r="AC598">
        <f t="shared" si="243"/>
        <v>4643.5813099999996</v>
      </c>
      <c r="AF598">
        <f t="shared" si="248"/>
        <v>1775572800</v>
      </c>
      <c r="AG598" t="str">
        <f t="shared" si="249"/>
        <v>XAUUSD</v>
      </c>
      <c r="AH598" t="str">
        <f t="shared" si="250"/>
        <v>M5</v>
      </c>
      <c r="AI598" s="19">
        <f t="shared" si="244"/>
        <v>4647.16</v>
      </c>
      <c r="AJ598" s="19">
        <f t="shared" si="245"/>
        <v>4642.6984633333332</v>
      </c>
      <c r="AK598" s="19">
        <f t="shared" si="246"/>
        <v>4644.5388166666671</v>
      </c>
      <c r="AL598" s="19">
        <f t="shared" si="251"/>
        <v>-1.840353333333951</v>
      </c>
      <c r="AM598" s="28" t="str">
        <f t="shared" si="247"/>
        <v>Bearish</v>
      </c>
      <c r="AN598" s="28" t="str">
        <f t="shared" si="252"/>
        <v>Bearish</v>
      </c>
      <c r="AO598">
        <f>IF(Z598&lt;&gt;"",Z598,"")</f>
        <v>4658.4993366666667</v>
      </c>
      <c r="AP598">
        <f>IF(AB598&lt;&gt;"",AB598,"")</f>
        <v>4627.4123933333331</v>
      </c>
      <c r="AQ598">
        <f t="shared" si="256"/>
        <v>9</v>
      </c>
      <c r="AR598" s="16">
        <f>IF(SLOPE($AO$578:$AO$589,$AQ$578:$AQ$589)&gt;0,MIN(3,ABS(SLOPE($AO$578:$AO$589,$AQ$578:$AQ$589))),IF(SLOPE($AO$578:$AO$589,$AQ$578:$AQ$589)&lt;-0.5,-0.5,0))</f>
        <v>0</v>
      </c>
      <c r="AS598" s="16">
        <f>IF(SLOPE($AP$578:$AP$589,$AQ$578:$AQ$589)&lt;0,MAX(-3,-ABS(SLOPE($AP$578:$AP$589,$AQ$578:$AQ$589))),IF(SLOPE($AP$578:$AP$589,$AQ$578:$AQ$589)&gt;0.5,0.5,0))</f>
        <v>-0.32141333333334726</v>
      </c>
      <c r="AT598" s="22">
        <f>($AO$590+(AR598*(AQ598-1)))</f>
        <v>4657.9989500000001</v>
      </c>
      <c r="AU598" s="22">
        <f>($AP$590+(AS598*(AQ598-1)))</f>
        <v>4624.5454533333332</v>
      </c>
      <c r="AV598" s="18">
        <f>IF(AR598&gt;0,AT598+AR598,AT598)</f>
        <v>4657.9989500000001</v>
      </c>
      <c r="AW598" s="18">
        <f>IF(AS598&lt;0,AU598+AS598,AU598)</f>
        <v>4624.2240400000001</v>
      </c>
      <c r="AY598">
        <f t="shared" si="257"/>
        <v>-0.50038666666659992</v>
      </c>
      <c r="AZ598">
        <f t="shared" si="258"/>
        <v>-3.1883533333329979</v>
      </c>
      <c r="BB598" s="19">
        <f t="shared" si="253"/>
        <v>1775572800</v>
      </c>
      <c r="BC598" s="19" t="str">
        <f t="shared" si="254"/>
        <v>XAUUSD</v>
      </c>
      <c r="BD598" s="19" t="str">
        <f t="shared" si="255"/>
        <v>M5</v>
      </c>
      <c r="BE598">
        <f>V598</f>
        <v>4642.6984633333332</v>
      </c>
      <c r="BF598">
        <f>W598</f>
        <v>4644.5388166666671</v>
      </c>
      <c r="BG598">
        <f>X598</f>
        <v>4647.4974400000001</v>
      </c>
      <c r="BH598">
        <f>Y598</f>
        <v>4645.8211700000002</v>
      </c>
      <c r="BI598">
        <f t="shared" si="259"/>
        <v>4657.9989500000001</v>
      </c>
      <c r="BJ598">
        <f t="shared" si="260"/>
        <v>4624.2240400000001</v>
      </c>
    </row>
    <row r="599" spans="1:62" x14ac:dyDescent="0.55000000000000004">
      <c r="A599">
        <f>ALGLIB_SSA_XAUUSD!J599</f>
        <v>1775573100</v>
      </c>
      <c r="B599" t="str">
        <f>_xlfn.XLOOKUP($A599,ALGLIB_SSA_XAUUSD!$A$2:$A$1001,ALGLIB_SSA_XAUUSD!$B$2:$B$1001,"",0)</f>
        <v/>
      </c>
      <c r="C599" t="str">
        <f>_xlfn.XLOOKUP($A599,ALGLIB_SSA_XAUUSD!$A$2:$A$1001,ALGLIB_SSA_XAUUSD!$C$2:$C$1001,"",0)</f>
        <v/>
      </c>
      <c r="D599" s="1">
        <f>D590+(D602-D590)*9/12</f>
        <v>4650.0200000000004</v>
      </c>
      <c r="E599" s="1">
        <f>E590+(E602-E590)*9/12</f>
        <v>4642.9051149999996</v>
      </c>
      <c r="F599" s="1">
        <f>F590+(F602-F590)*9/12</f>
        <v>4644.4754575000006</v>
      </c>
      <c r="G599" s="1">
        <f>G590+(G602-G590)*9/12</f>
        <v>4658.5618850000001</v>
      </c>
      <c r="H599" s="1">
        <f>H590+(H602-H590)*9/12</f>
        <v>4627.4493474999999</v>
      </c>
      <c r="I599" t="str">
        <f>_xlfn.XLOOKUP($A599,ALGLIB_SSA_XAUUSD!$J$2:$J$1001,ALGLIB_SSA_XAUUSD!$K$2:$K$1001,"",0)</f>
        <v>XAUUSD</v>
      </c>
      <c r="J599" t="str">
        <f>_xlfn.XLOOKUP($A599,ALGLIB_SSA_XAUUSD!$J$2:$J$1001,ALGLIB_SSA_XAUUSD!$L$2:$L$1001,"",0)</f>
        <v>M5</v>
      </c>
      <c r="K599">
        <f>_xlfn.XLOOKUP($A599,ALGLIB_SSA_XAUUSD!$J$2:$J$1001,ALGLIB_SSA_XAUUSD!$M$2:$M$1001,"",0)</f>
        <v>4649.03</v>
      </c>
      <c r="L599">
        <f>_xlfn.XLOOKUP($A599,ALGLIB_SSA_XAUUSD!$J$2:$J$1001,ALGLIB_SSA_XAUUSD!$N$2:$N$1001,"",0)</f>
        <v>4645.9023999999999</v>
      </c>
      <c r="M599">
        <f>_xlfn.XLOOKUP($A599,ALGLIB_SSA_XAUUSD!$J$2:$J$1001,ALGLIB_SSA_XAUUSD!$O$2:$O$1001,"",0)</f>
        <v>4645.8617800000002</v>
      </c>
      <c r="N599">
        <f>_xlfn.XLOOKUP($A599,ALGLIB_SSA_XAUUSD!$J$2:$J$1001,ALGLIB_SSA_XAUUSD!$P$2:$P$1001,"",0)</f>
        <v>4652.4301100000002</v>
      </c>
      <c r="O599">
        <f>_xlfn.XLOOKUP($A599,ALGLIB_SSA_XAUUSD!$J$2:$J$1001,ALGLIB_SSA_XAUUSD!$Q$2:$Q$1001,"",0)</f>
        <v>4643.0054799999998</v>
      </c>
      <c r="R599">
        <f t="shared" si="236"/>
        <v>1775573100</v>
      </c>
      <c r="S599" t="str">
        <f t="shared" si="237"/>
        <v>XAUUSD</v>
      </c>
      <c r="T599" t="str">
        <f t="shared" si="237"/>
        <v>M5</v>
      </c>
      <c r="U599">
        <f t="shared" si="237"/>
        <v>4649.03</v>
      </c>
      <c r="V599">
        <f t="shared" si="238"/>
        <v>4642.9051149999996</v>
      </c>
      <c r="W599">
        <f t="shared" si="238"/>
        <v>4644.4754575000006</v>
      </c>
      <c r="X599">
        <f t="shared" si="239"/>
        <v>4645.9023999999999</v>
      </c>
      <c r="Y599">
        <f t="shared" si="239"/>
        <v>4645.8617800000002</v>
      </c>
      <c r="Z599">
        <f t="shared" si="240"/>
        <v>4658.5618850000001</v>
      </c>
      <c r="AA599">
        <f t="shared" si="241"/>
        <v>4652.4301100000002</v>
      </c>
      <c r="AB599">
        <f t="shared" si="242"/>
        <v>4627.4493474999999</v>
      </c>
      <c r="AC599">
        <f t="shared" si="243"/>
        <v>4643.0054799999998</v>
      </c>
      <c r="AF599">
        <f t="shared" si="248"/>
        <v>1775573100</v>
      </c>
      <c r="AG599" t="str">
        <f t="shared" si="249"/>
        <v>XAUUSD</v>
      </c>
      <c r="AH599" t="str">
        <f t="shared" si="250"/>
        <v>M5</v>
      </c>
      <c r="AI599" s="19">
        <f t="shared" si="244"/>
        <v>4649.03</v>
      </c>
      <c r="AJ599" s="19">
        <f t="shared" si="245"/>
        <v>4642.9051149999996</v>
      </c>
      <c r="AK599" s="19">
        <f t="shared" si="246"/>
        <v>4644.4754575000006</v>
      </c>
      <c r="AL599" s="19">
        <f t="shared" si="251"/>
        <v>-1.5703425000010611</v>
      </c>
      <c r="AM599" s="28" t="str">
        <f t="shared" si="247"/>
        <v>Bearish</v>
      </c>
      <c r="AN599" s="28" t="str">
        <f t="shared" si="252"/>
        <v>Bearish</v>
      </c>
      <c r="AO599">
        <f>IF(Z599&lt;&gt;"",Z599,"")</f>
        <v>4658.5618850000001</v>
      </c>
      <c r="AP599">
        <f>IF(AB599&lt;&gt;"",AB599,"")</f>
        <v>4627.4493474999999</v>
      </c>
      <c r="AQ599">
        <f t="shared" si="256"/>
        <v>10</v>
      </c>
      <c r="AR599" s="16">
        <f>IF(SLOPE($AO$578:$AO$589,$AQ$578:$AQ$589)&gt;0,MIN(3,ABS(SLOPE($AO$578:$AO$589,$AQ$578:$AQ$589))),IF(SLOPE($AO$578:$AO$589,$AQ$578:$AQ$589)&lt;-0.5,-0.5,0))</f>
        <v>0</v>
      </c>
      <c r="AS599" s="16">
        <f>IF(SLOPE($AP$578:$AP$589,$AQ$578:$AQ$589)&lt;0,MAX(-3,-ABS(SLOPE($AP$578:$AP$589,$AQ$578:$AQ$589))),IF(SLOPE($AP$578:$AP$589,$AQ$578:$AQ$589)&gt;0.5,0.5,0))</f>
        <v>-0.32141333333334726</v>
      </c>
      <c r="AT599" s="22">
        <f>($AO$590+(AR599*(AQ599-1)))</f>
        <v>4657.9989500000001</v>
      </c>
      <c r="AU599" s="22">
        <f>($AP$590+(AS599*(AQ599-1)))</f>
        <v>4624.2240400000001</v>
      </c>
      <c r="AV599" s="18">
        <f>IF(AR599&gt;0,AT599+AR599,AT599)</f>
        <v>4657.9989500000001</v>
      </c>
      <c r="AW599" s="18">
        <f>IF(AS599&lt;0,AU599+AS599,AU599)</f>
        <v>4623.9026266666669</v>
      </c>
      <c r="AY599">
        <f t="shared" si="257"/>
        <v>-0.56293499999992491</v>
      </c>
      <c r="AZ599">
        <f t="shared" si="258"/>
        <v>-3.5467208333329836</v>
      </c>
      <c r="BB599" s="19">
        <f t="shared" si="253"/>
        <v>1775573100</v>
      </c>
      <c r="BC599" s="19" t="str">
        <f t="shared" si="254"/>
        <v>XAUUSD</v>
      </c>
      <c r="BD599" s="19" t="str">
        <f t="shared" si="255"/>
        <v>M5</v>
      </c>
      <c r="BE599">
        <f>V599</f>
        <v>4642.9051149999996</v>
      </c>
      <c r="BF599">
        <f>W599</f>
        <v>4644.4754575000006</v>
      </c>
      <c r="BG599">
        <f>X599</f>
        <v>4645.9023999999999</v>
      </c>
      <c r="BH599">
        <f>Y599</f>
        <v>4645.8617800000002</v>
      </c>
      <c r="BI599">
        <f t="shared" si="259"/>
        <v>4657.9989500000001</v>
      </c>
      <c r="BJ599">
        <f t="shared" si="260"/>
        <v>4623.9026266666669</v>
      </c>
    </row>
    <row r="600" spans="1:62" x14ac:dyDescent="0.55000000000000004">
      <c r="A600">
        <f>ALGLIB_SSA_XAUUSD!J600</f>
        <v>1775573400</v>
      </c>
      <c r="B600" t="str">
        <f>_xlfn.XLOOKUP($A600,ALGLIB_SSA_XAUUSD!$A$2:$A$1001,ALGLIB_SSA_XAUUSD!$B$2:$B$1001,"",0)</f>
        <v/>
      </c>
      <c r="C600" t="str">
        <f>_xlfn.XLOOKUP($A600,ALGLIB_SSA_XAUUSD!$A$2:$A$1001,ALGLIB_SSA_XAUUSD!$C$2:$C$1001,"",0)</f>
        <v/>
      </c>
      <c r="D600" s="1">
        <f>D590+(D602-D590)*10/12</f>
        <v>4651.8633333333337</v>
      </c>
      <c r="E600" s="1">
        <f>E590+(E602-E590)*10/12</f>
        <v>4643.1117666666669</v>
      </c>
      <c r="F600" s="1">
        <f>F590+(F602-F590)*10/12</f>
        <v>4644.4120983333332</v>
      </c>
      <c r="G600" s="1">
        <f>G590+(G602-G590)*10/12</f>
        <v>4658.6244333333334</v>
      </c>
      <c r="H600" s="1">
        <f>H590+(H602-H590)*10/12</f>
        <v>4627.4863016666659</v>
      </c>
      <c r="I600" t="str">
        <f>_xlfn.XLOOKUP($A600,ALGLIB_SSA_XAUUSD!$J$2:$J$1001,ALGLIB_SSA_XAUUSD!$K$2:$K$1001,"",0)</f>
        <v>XAUUSD</v>
      </c>
      <c r="J600" t="str">
        <f>_xlfn.XLOOKUP($A600,ALGLIB_SSA_XAUUSD!$J$2:$J$1001,ALGLIB_SSA_XAUUSD!$L$2:$L$1001,"",0)</f>
        <v>M5</v>
      </c>
      <c r="K600">
        <f>_xlfn.XLOOKUP($A600,ALGLIB_SSA_XAUUSD!$J$2:$J$1001,ALGLIB_SSA_XAUUSD!$M$2:$M$1001,"",0)</f>
        <v>4639.97</v>
      </c>
      <c r="L600">
        <f>_xlfn.XLOOKUP($A600,ALGLIB_SSA_XAUUSD!$J$2:$J$1001,ALGLIB_SSA_XAUUSD!$N$2:$N$1001,"",0)</f>
        <v>4643.17724</v>
      </c>
      <c r="M600">
        <f>_xlfn.XLOOKUP($A600,ALGLIB_SSA_XAUUSD!$J$2:$J$1001,ALGLIB_SSA_XAUUSD!$O$2:$O$1001,"",0)</f>
        <v>4644.5195100000001</v>
      </c>
      <c r="N600">
        <f>_xlfn.XLOOKUP($A600,ALGLIB_SSA_XAUUSD!$J$2:$J$1001,ALGLIB_SSA_XAUUSD!$P$2:$P$1001,"",0)</f>
        <v>4649.7130699999998</v>
      </c>
      <c r="O600">
        <f>_xlfn.XLOOKUP($A600,ALGLIB_SSA_XAUUSD!$J$2:$J$1001,ALGLIB_SSA_XAUUSD!$Q$2:$Q$1001,"",0)</f>
        <v>4640.6241600000003</v>
      </c>
      <c r="R600">
        <f t="shared" si="236"/>
        <v>1775573400</v>
      </c>
      <c r="S600" t="str">
        <f t="shared" si="237"/>
        <v>XAUUSD</v>
      </c>
      <c r="T600" t="str">
        <f t="shared" si="237"/>
        <v>M5</v>
      </c>
      <c r="U600">
        <f t="shared" si="237"/>
        <v>4639.97</v>
      </c>
      <c r="V600">
        <f t="shared" si="238"/>
        <v>4643.1117666666669</v>
      </c>
      <c r="W600">
        <f t="shared" si="238"/>
        <v>4644.4120983333332</v>
      </c>
      <c r="X600">
        <f t="shared" si="239"/>
        <v>4643.17724</v>
      </c>
      <c r="Y600">
        <f t="shared" si="239"/>
        <v>4644.5195100000001</v>
      </c>
      <c r="Z600">
        <f t="shared" si="240"/>
        <v>4658.6244333333334</v>
      </c>
      <c r="AA600">
        <f t="shared" si="241"/>
        <v>4649.7130699999998</v>
      </c>
      <c r="AB600">
        <f t="shared" si="242"/>
        <v>4627.4863016666659</v>
      </c>
      <c r="AC600">
        <f t="shared" si="243"/>
        <v>4640.6241600000003</v>
      </c>
      <c r="AF600">
        <f t="shared" si="248"/>
        <v>1775573400</v>
      </c>
      <c r="AG600" t="str">
        <f t="shared" si="249"/>
        <v>XAUUSD</v>
      </c>
      <c r="AH600" t="str">
        <f t="shared" si="250"/>
        <v>M5</v>
      </c>
      <c r="AI600" s="19">
        <f t="shared" si="244"/>
        <v>4639.97</v>
      </c>
      <c r="AJ600" s="19">
        <f t="shared" si="245"/>
        <v>4643.1117666666669</v>
      </c>
      <c r="AK600" s="19">
        <f t="shared" si="246"/>
        <v>4644.4120983333332</v>
      </c>
      <c r="AL600" s="19">
        <f t="shared" si="251"/>
        <v>-1.3003316666663522</v>
      </c>
      <c r="AM600" s="28" t="str">
        <f t="shared" si="247"/>
        <v>Bearish</v>
      </c>
      <c r="AN600" s="28" t="str">
        <f t="shared" si="252"/>
        <v>Bearish</v>
      </c>
      <c r="AO600">
        <f>IF(Z600&lt;&gt;"",Z600,"")</f>
        <v>4658.6244333333334</v>
      </c>
      <c r="AP600">
        <f>IF(AB600&lt;&gt;"",AB600,"")</f>
        <v>4627.4863016666659</v>
      </c>
      <c r="AQ600">
        <f t="shared" si="256"/>
        <v>11</v>
      </c>
      <c r="AR600" s="16">
        <f>IF(SLOPE($AO$578:$AO$589,$AQ$578:$AQ$589)&gt;0,MIN(3,ABS(SLOPE($AO$578:$AO$589,$AQ$578:$AQ$589))),IF(SLOPE($AO$578:$AO$589,$AQ$578:$AQ$589)&lt;-0.5,-0.5,0))</f>
        <v>0</v>
      </c>
      <c r="AS600" s="16">
        <f>IF(SLOPE($AP$578:$AP$589,$AQ$578:$AQ$589)&lt;0,MAX(-3,-ABS(SLOPE($AP$578:$AP$589,$AQ$578:$AQ$589))),IF(SLOPE($AP$578:$AP$589,$AQ$578:$AQ$589)&gt;0.5,0.5,0))</f>
        <v>-0.32141333333334726</v>
      </c>
      <c r="AT600" s="22">
        <f>($AO$590+(AR600*(AQ600-1)))</f>
        <v>4657.9989500000001</v>
      </c>
      <c r="AU600" s="22">
        <f>($AP$590+(AS600*(AQ600-1)))</f>
        <v>4623.902626666666</v>
      </c>
      <c r="AV600" s="18">
        <f>IF(AR600&gt;0,AT600+AR600,AT600)</f>
        <v>4657.9989500000001</v>
      </c>
      <c r="AW600" s="18">
        <f>IF(AS600&lt;0,AU600+AS600,AU600)</f>
        <v>4623.5812133333329</v>
      </c>
      <c r="AY600">
        <f t="shared" si="257"/>
        <v>-0.6254833333332499</v>
      </c>
      <c r="AZ600">
        <f t="shared" si="258"/>
        <v>-3.9050883333329693</v>
      </c>
      <c r="BB600" s="19">
        <f t="shared" si="253"/>
        <v>1775573400</v>
      </c>
      <c r="BC600" s="19" t="str">
        <f t="shared" si="254"/>
        <v>XAUUSD</v>
      </c>
      <c r="BD600" s="19" t="str">
        <f t="shared" si="255"/>
        <v>M5</v>
      </c>
      <c r="BE600">
        <f>V600</f>
        <v>4643.1117666666669</v>
      </c>
      <c r="BF600">
        <f>W600</f>
        <v>4644.4120983333332</v>
      </c>
      <c r="BG600">
        <f>X600</f>
        <v>4643.17724</v>
      </c>
      <c r="BH600">
        <f>Y600</f>
        <v>4644.5195100000001</v>
      </c>
      <c r="BI600">
        <f t="shared" si="259"/>
        <v>4657.9989500000001</v>
      </c>
      <c r="BJ600">
        <f t="shared" si="260"/>
        <v>4623.5812133333329</v>
      </c>
    </row>
    <row r="601" spans="1:62" x14ac:dyDescent="0.55000000000000004">
      <c r="A601">
        <f>ALGLIB_SSA_XAUUSD!J601</f>
        <v>1775573700</v>
      </c>
      <c r="B601" t="str">
        <f>_xlfn.XLOOKUP($A601,ALGLIB_SSA_XAUUSD!$A$2:$A$1001,ALGLIB_SSA_XAUUSD!$B$2:$B$1001,"",0)</f>
        <v/>
      </c>
      <c r="C601" t="str">
        <f>_xlfn.XLOOKUP($A601,ALGLIB_SSA_XAUUSD!$A$2:$A$1001,ALGLIB_SSA_XAUUSD!$C$2:$C$1001,"",0)</f>
        <v/>
      </c>
      <c r="D601" s="1">
        <f>D590+(D602-D590)*11/12</f>
        <v>4653.7066666666669</v>
      </c>
      <c r="E601" s="1">
        <f>E590+(E602-E590)*11/12</f>
        <v>4643.3184183333333</v>
      </c>
      <c r="F601" s="1">
        <f>F590+(F602-F590)*11/12</f>
        <v>4644.3487391666667</v>
      </c>
      <c r="G601" s="1">
        <f>G590+(G602-G590)*11/12</f>
        <v>4658.6869816666667</v>
      </c>
      <c r="H601" s="1">
        <f>H590+(H602-H590)*11/12</f>
        <v>4627.5232558333328</v>
      </c>
      <c r="I601" t="str">
        <f>_xlfn.XLOOKUP($A601,ALGLIB_SSA_XAUUSD!$J$2:$J$1001,ALGLIB_SSA_XAUUSD!$K$2:$K$1001,"",0)</f>
        <v>XAUUSD</v>
      </c>
      <c r="J601" t="str">
        <f>_xlfn.XLOOKUP($A601,ALGLIB_SSA_XAUUSD!$J$2:$J$1001,ALGLIB_SSA_XAUUSD!$L$2:$L$1001,"",0)</f>
        <v>M5</v>
      </c>
      <c r="K601">
        <f>_xlfn.XLOOKUP($A601,ALGLIB_SSA_XAUUSD!$J$2:$J$1001,ALGLIB_SSA_XAUUSD!$M$2:$M$1001,"",0)</f>
        <v>4633.43</v>
      </c>
      <c r="L601">
        <f>_xlfn.XLOOKUP($A601,ALGLIB_SSA_XAUUSD!$J$2:$J$1001,ALGLIB_SSA_XAUUSD!$N$2:$N$1001,"",0)</f>
        <v>4640.3444799999997</v>
      </c>
      <c r="M601">
        <f>_xlfn.XLOOKUP($A601,ALGLIB_SSA_XAUUSD!$J$2:$J$1001,ALGLIB_SSA_XAUUSD!$O$2:$O$1001,"",0)</f>
        <v>4642.4319999999998</v>
      </c>
      <c r="N601">
        <f>_xlfn.XLOOKUP($A601,ALGLIB_SSA_XAUUSD!$J$2:$J$1001,ALGLIB_SSA_XAUUSD!$P$2:$P$1001,"",0)</f>
        <v>4646.5854600000002</v>
      </c>
      <c r="O601">
        <f>_xlfn.XLOOKUP($A601,ALGLIB_SSA_XAUUSD!$J$2:$J$1001,ALGLIB_SSA_XAUUSD!$Q$2:$Q$1001,"",0)</f>
        <v>4637.4440999999997</v>
      </c>
      <c r="R601">
        <f t="shared" si="236"/>
        <v>1775573700</v>
      </c>
      <c r="S601" t="str">
        <f t="shared" si="237"/>
        <v>XAUUSD</v>
      </c>
      <c r="T601" t="str">
        <f t="shared" si="237"/>
        <v>M5</v>
      </c>
      <c r="U601">
        <f t="shared" si="237"/>
        <v>4633.43</v>
      </c>
      <c r="V601">
        <f t="shared" si="238"/>
        <v>4643.3184183333333</v>
      </c>
      <c r="W601">
        <f t="shared" si="238"/>
        <v>4644.3487391666667</v>
      </c>
      <c r="X601">
        <f t="shared" si="239"/>
        <v>4640.3444799999997</v>
      </c>
      <c r="Y601">
        <f t="shared" si="239"/>
        <v>4642.4319999999998</v>
      </c>
      <c r="Z601">
        <f t="shared" si="240"/>
        <v>4658.6869816666667</v>
      </c>
      <c r="AA601">
        <f t="shared" si="241"/>
        <v>4646.5854600000002</v>
      </c>
      <c r="AB601">
        <f t="shared" si="242"/>
        <v>4627.5232558333328</v>
      </c>
      <c r="AC601">
        <f t="shared" si="243"/>
        <v>4637.4440999999997</v>
      </c>
      <c r="AF601">
        <f t="shared" si="248"/>
        <v>1775573700</v>
      </c>
      <c r="AG601" t="str">
        <f t="shared" si="249"/>
        <v>XAUUSD</v>
      </c>
      <c r="AH601" t="str">
        <f t="shared" si="250"/>
        <v>M5</v>
      </c>
      <c r="AI601" s="19">
        <f t="shared" si="244"/>
        <v>4633.43</v>
      </c>
      <c r="AJ601" s="19">
        <f t="shared" si="245"/>
        <v>4643.3184183333333</v>
      </c>
      <c r="AK601" s="19">
        <f t="shared" si="246"/>
        <v>4644.3487391666667</v>
      </c>
      <c r="AL601" s="19">
        <f t="shared" si="251"/>
        <v>-1.0303208333334624</v>
      </c>
      <c r="AM601" s="28" t="str">
        <f t="shared" si="247"/>
        <v>Bearish</v>
      </c>
      <c r="AN601" s="28" t="str">
        <f t="shared" si="252"/>
        <v>Bearish</v>
      </c>
      <c r="AO601">
        <f>IF(Z601&lt;&gt;"",Z601,"")</f>
        <v>4658.6869816666667</v>
      </c>
      <c r="AP601">
        <f>IF(AB601&lt;&gt;"",AB601,"")</f>
        <v>4627.5232558333328</v>
      </c>
      <c r="AQ601">
        <f t="shared" si="256"/>
        <v>12</v>
      </c>
      <c r="AR601" s="16">
        <f>IF(SLOPE($AO$578:$AO$589,$AQ$578:$AQ$589)&gt;0,MIN(3,ABS(SLOPE($AO$578:$AO$589,$AQ$578:$AQ$589))),IF(SLOPE($AO$578:$AO$589,$AQ$578:$AQ$589)&lt;-0.5,-0.5,0))</f>
        <v>0</v>
      </c>
      <c r="AS601" s="16">
        <f>IF(SLOPE($AP$578:$AP$589,$AQ$578:$AQ$589)&lt;0,MAX(-3,-ABS(SLOPE($AP$578:$AP$589,$AQ$578:$AQ$589))),IF(SLOPE($AP$578:$AP$589,$AQ$578:$AQ$589)&gt;0.5,0.5,0))</f>
        <v>-0.32141333333334726</v>
      </c>
      <c r="AT601" s="22">
        <f>($AO$590+(AR601*(AQ601-1)))</f>
        <v>4657.9989500000001</v>
      </c>
      <c r="AU601" s="22">
        <f>($AP$590+(AS601*(AQ601-1)))</f>
        <v>4623.5812133333329</v>
      </c>
      <c r="AV601" s="18">
        <f>IF(AR601&gt;0,AT601+AR601,AT601)</f>
        <v>4657.9989500000001</v>
      </c>
      <c r="AW601" s="18">
        <f>IF(AS601&lt;0,AU601+AS601,AU601)</f>
        <v>4623.2597999999998</v>
      </c>
      <c r="AY601">
        <f t="shared" si="257"/>
        <v>-0.68803166666657489</v>
      </c>
      <c r="AZ601">
        <f t="shared" si="258"/>
        <v>-4.2634558333329551</v>
      </c>
      <c r="BB601" s="19">
        <f t="shared" si="253"/>
        <v>1775573700</v>
      </c>
      <c r="BC601" s="19" t="str">
        <f t="shared" si="254"/>
        <v>XAUUSD</v>
      </c>
      <c r="BD601" s="19" t="str">
        <f t="shared" si="255"/>
        <v>M5</v>
      </c>
      <c r="BE601">
        <f>V601</f>
        <v>4643.3184183333333</v>
      </c>
      <c r="BF601">
        <f>W601</f>
        <v>4644.3487391666667</v>
      </c>
      <c r="BG601">
        <f>X601</f>
        <v>4640.3444799999997</v>
      </c>
      <c r="BH601">
        <f>Y601</f>
        <v>4642.4319999999998</v>
      </c>
      <c r="BI601">
        <f t="shared" si="259"/>
        <v>4657.9989500000001</v>
      </c>
      <c r="BJ601">
        <f t="shared" si="260"/>
        <v>4623.2597999999998</v>
      </c>
    </row>
    <row r="602" spans="1:62" x14ac:dyDescent="0.55000000000000004">
      <c r="A602">
        <f>ALGLIB_SSA_XAUUSD!J602</f>
        <v>1775574000</v>
      </c>
      <c r="B602" t="str">
        <f>_xlfn.XLOOKUP($A602,ALGLIB_SSA_XAUUSD!$A$2:$A$1001,ALGLIB_SSA_XAUUSD!$B$2:$B$1001,"",0)</f>
        <v>XAUUSD</v>
      </c>
      <c r="C602" t="str">
        <f>_xlfn.XLOOKUP($A602,ALGLIB_SSA_XAUUSD!$A$2:$A$1001,ALGLIB_SSA_XAUUSD!$C$2:$C$1001,"",0)</f>
        <v>H1</v>
      </c>
      <c r="D602" s="2">
        <f>_xlfn.XLOOKUP($A602,ALGLIB_SSA_XAUUSD!$A$2:$A$1001,ALGLIB_SSA_XAUUSD!$D$2:$D$1001,"",0)</f>
        <v>4655.55</v>
      </c>
      <c r="E602" s="2">
        <f>_xlfn.XLOOKUP($A602,ALGLIB_SSA_XAUUSD!$A$2:$A$1001,ALGLIB_SSA_XAUUSD!$E$2:$E$1001,"",0)</f>
        <v>4643.5250699999997</v>
      </c>
      <c r="F602" s="2">
        <f>_xlfn.XLOOKUP($A602,ALGLIB_SSA_XAUUSD!$A$2:$A$1001,ALGLIB_SSA_XAUUSD!$F$2:$F$1001,"",0)</f>
        <v>4644.2853800000003</v>
      </c>
      <c r="G602" s="2">
        <f>_xlfn.XLOOKUP($A602,ALGLIB_SSA_XAUUSD!$A$2:$A$1001,ALGLIB_SSA_XAUUSD!$G$2:$G$1001,"",0)</f>
        <v>4658.74953</v>
      </c>
      <c r="H602" s="2">
        <f>_xlfn.XLOOKUP($A602,ALGLIB_SSA_XAUUSD!$A$2:$A$1001,ALGLIB_SSA_XAUUSD!$H$2:$H$1001,"",0)</f>
        <v>4627.5602099999996</v>
      </c>
      <c r="I602" t="str">
        <f>_xlfn.XLOOKUP($A602,ALGLIB_SSA_XAUUSD!$J$2:$J$1001,ALGLIB_SSA_XAUUSD!$K$2:$K$1001,"",0)</f>
        <v>XAUUSD</v>
      </c>
      <c r="J602" t="str">
        <f>_xlfn.XLOOKUP($A602,ALGLIB_SSA_XAUUSD!$J$2:$J$1001,ALGLIB_SSA_XAUUSD!$L$2:$L$1001,"",0)</f>
        <v>M5</v>
      </c>
      <c r="K602">
        <f>_xlfn.XLOOKUP($A602,ALGLIB_SSA_XAUUSD!$J$2:$J$1001,ALGLIB_SSA_XAUUSD!$M$2:$M$1001,"",0)</f>
        <v>4628.16</v>
      </c>
      <c r="L602">
        <f>_xlfn.XLOOKUP($A602,ALGLIB_SSA_XAUUSD!$J$2:$J$1001,ALGLIB_SSA_XAUUSD!$N$2:$N$1001,"",0)</f>
        <v>4638.3317999999999</v>
      </c>
      <c r="M602">
        <f>_xlfn.XLOOKUP($A602,ALGLIB_SSA_XAUUSD!$J$2:$J$1001,ALGLIB_SSA_XAUUSD!$O$2:$O$1001,"",0)</f>
        <v>4640.3819000000003</v>
      </c>
      <c r="N602">
        <f>_xlfn.XLOOKUP($A602,ALGLIB_SSA_XAUUSD!$J$2:$J$1001,ALGLIB_SSA_XAUUSD!$P$2:$P$1001,"",0)</f>
        <v>4644.0182599999998</v>
      </c>
      <c r="O602">
        <f>_xlfn.XLOOKUP($A602,ALGLIB_SSA_XAUUSD!$J$2:$J$1001,ALGLIB_SSA_XAUUSD!$Q$2:$Q$1001,"",0)</f>
        <v>4634.6362099999997</v>
      </c>
      <c r="R602">
        <f t="shared" si="236"/>
        <v>1775574000</v>
      </c>
      <c r="S602" t="str">
        <f t="shared" si="237"/>
        <v>XAUUSD</v>
      </c>
      <c r="T602" t="str">
        <f t="shared" si="237"/>
        <v>M5</v>
      </c>
      <c r="U602">
        <f t="shared" si="237"/>
        <v>4628.16</v>
      </c>
      <c r="V602">
        <f t="shared" si="238"/>
        <v>4643.5250699999997</v>
      </c>
      <c r="W602">
        <f t="shared" si="238"/>
        <v>4644.2853800000003</v>
      </c>
      <c r="X602">
        <f t="shared" si="239"/>
        <v>4638.3317999999999</v>
      </c>
      <c r="Y602">
        <f t="shared" si="239"/>
        <v>4640.3819000000003</v>
      </c>
      <c r="Z602">
        <f t="shared" si="240"/>
        <v>4658.74953</v>
      </c>
      <c r="AA602">
        <f t="shared" si="241"/>
        <v>4644.0182599999998</v>
      </c>
      <c r="AB602">
        <f t="shared" si="242"/>
        <v>4627.5602099999996</v>
      </c>
      <c r="AC602">
        <f t="shared" si="243"/>
        <v>4634.6362099999997</v>
      </c>
      <c r="AF602">
        <f t="shared" si="248"/>
        <v>1775574000</v>
      </c>
      <c r="AG602" t="str">
        <f t="shared" si="249"/>
        <v>XAUUSD</v>
      </c>
      <c r="AH602" t="str">
        <f t="shared" si="250"/>
        <v>M5</v>
      </c>
      <c r="AI602" s="19">
        <f t="shared" si="244"/>
        <v>4628.16</v>
      </c>
      <c r="AJ602" s="19">
        <f t="shared" si="245"/>
        <v>4643.5250699999997</v>
      </c>
      <c r="AK602" s="19">
        <f t="shared" si="246"/>
        <v>4644.2853800000003</v>
      </c>
      <c r="AL602" s="19">
        <f t="shared" si="251"/>
        <v>-0.76031000000057247</v>
      </c>
      <c r="AM602" s="28" t="str">
        <f t="shared" si="247"/>
        <v>Bearish</v>
      </c>
      <c r="AN602" s="28" t="str">
        <f t="shared" si="252"/>
        <v>Bearish</v>
      </c>
      <c r="AO602">
        <f>IF(Z602&lt;&gt;"",Z602,"")</f>
        <v>4658.74953</v>
      </c>
      <c r="AP602">
        <f>IF(AB602&lt;&gt;"",AB602,"")</f>
        <v>4627.5602099999996</v>
      </c>
      <c r="AQ602">
        <f t="shared" si="256"/>
        <v>1</v>
      </c>
      <c r="AR602" s="17">
        <f>IF(SLOPE($AO$590:$AO$601,$AQ$590:$AQ$601)&gt;0,MIN(3,ABS(SLOPE($AO$590:$AO$601,$AQ$590:$AQ$601))),IF(SLOPE($AO$590:$AO$601,$AQ$590:$AQ$601)&lt;-0.5,-0.5,0))</f>
        <v>6.254833333332499E-2</v>
      </c>
      <c r="AS602" s="17">
        <f>IF(SLOPE($AP$590:$AP$601,$AQ$590:$AQ$601)&lt;0,MAX(-3,-ABS(SLOPE($AP$590:$AP$601,$AQ$590:$AQ$601))),IF(SLOPE($AP$590:$AP$601,$AQ$590:$AQ$601)&gt;0.5,0.5,0))</f>
        <v>0</v>
      </c>
      <c r="AT602" s="10">
        <f>($AO$602+(AR602*(AQ602-1)))</f>
        <v>4658.74953</v>
      </c>
      <c r="AU602" s="10">
        <f>($AP$602+(AS602*(AQ602-1)))</f>
        <v>4627.5602099999996</v>
      </c>
      <c r="AV602" s="18">
        <f>IF(AR602&gt;0,AT602+AR602,AT602)</f>
        <v>4658.8120783333334</v>
      </c>
      <c r="AW602" s="18">
        <f>IF(AS602&lt;0,AU602+AS602,AU602)</f>
        <v>4627.5602099999996</v>
      </c>
      <c r="AY602">
        <f t="shared" si="257"/>
        <v>6.254833333332499E-2</v>
      </c>
      <c r="AZ602">
        <f t="shared" si="258"/>
        <v>0</v>
      </c>
      <c r="BB602" s="19">
        <f t="shared" si="253"/>
        <v>1775574000</v>
      </c>
      <c r="BC602" s="19" t="str">
        <f t="shared" si="254"/>
        <v>XAUUSD</v>
      </c>
      <c r="BD602" s="19" t="str">
        <f t="shared" si="255"/>
        <v>M5</v>
      </c>
      <c r="BE602">
        <f>V602</f>
        <v>4643.5250699999997</v>
      </c>
      <c r="BF602">
        <f>W602</f>
        <v>4644.2853800000003</v>
      </c>
      <c r="BG602">
        <f>X602</f>
        <v>4638.3317999999999</v>
      </c>
      <c r="BH602">
        <f>Y602</f>
        <v>4640.3819000000003</v>
      </c>
      <c r="BI602">
        <f t="shared" si="259"/>
        <v>4658.8120783333334</v>
      </c>
      <c r="BJ602">
        <f t="shared" si="260"/>
        <v>4627.5602099999996</v>
      </c>
    </row>
    <row r="603" spans="1:62" x14ac:dyDescent="0.55000000000000004">
      <c r="A603">
        <f>ALGLIB_SSA_XAUUSD!J603</f>
        <v>1775574300</v>
      </c>
      <c r="B603" t="str">
        <f>_xlfn.XLOOKUP($A603,ALGLIB_SSA_XAUUSD!$A$2:$A$1001,ALGLIB_SSA_XAUUSD!$B$2:$B$1001,"",0)</f>
        <v/>
      </c>
      <c r="C603" t="str">
        <f>_xlfn.XLOOKUP($A603,ALGLIB_SSA_XAUUSD!$A$2:$A$1001,ALGLIB_SSA_XAUUSD!$C$2:$C$1001,"",0)</f>
        <v/>
      </c>
      <c r="D603" s="1">
        <f>D602+(D614-D602)*1/12</f>
        <v>4655.6783333333333</v>
      </c>
      <c r="E603" s="1">
        <f>E602+(E614-E602)*1/12</f>
        <v>4644.2345108333329</v>
      </c>
      <c r="F603" s="1">
        <f>F602+(F614-F602)*1/12</f>
        <v>4644.6084208333332</v>
      </c>
      <c r="G603" s="1">
        <f>G602+(G614-G602)*1/12</f>
        <v>4659.3547250000001</v>
      </c>
      <c r="H603" s="1">
        <f>H602+(H614-H602)*1/12</f>
        <v>4628.0340541666665</v>
      </c>
      <c r="I603" t="str">
        <f>_xlfn.XLOOKUP($A603,ALGLIB_SSA_XAUUSD!$J$2:$J$1001,ALGLIB_SSA_XAUUSD!$K$2:$K$1001,"",0)</f>
        <v>XAUUSD</v>
      </c>
      <c r="J603" t="str">
        <f>_xlfn.XLOOKUP($A603,ALGLIB_SSA_XAUUSD!$J$2:$J$1001,ALGLIB_SSA_XAUUSD!$L$2:$L$1001,"",0)</f>
        <v>M5</v>
      </c>
      <c r="K603">
        <f>_xlfn.XLOOKUP($A603,ALGLIB_SSA_XAUUSD!$J$2:$J$1001,ALGLIB_SSA_XAUUSD!$M$2:$M$1001,"",0)</f>
        <v>4633.1899999999996</v>
      </c>
      <c r="L603">
        <f>_xlfn.XLOOKUP($A603,ALGLIB_SSA_XAUUSD!$J$2:$J$1001,ALGLIB_SSA_XAUUSD!$N$2:$N$1001,"",0)</f>
        <v>4637.7793499999998</v>
      </c>
      <c r="M603">
        <f>_xlfn.XLOOKUP($A603,ALGLIB_SSA_XAUUSD!$J$2:$J$1001,ALGLIB_SSA_XAUUSD!$O$2:$O$1001,"",0)</f>
        <v>4639.0806199999997</v>
      </c>
      <c r="N603">
        <f>_xlfn.XLOOKUP($A603,ALGLIB_SSA_XAUUSD!$J$2:$J$1001,ALGLIB_SSA_XAUUSD!$P$2:$P$1001,"",0)</f>
        <v>4642.6974200000004</v>
      </c>
      <c r="O603">
        <f>_xlfn.XLOOKUP($A603,ALGLIB_SSA_XAUUSD!$J$2:$J$1001,ALGLIB_SSA_XAUUSD!$Q$2:$Q$1001,"",0)</f>
        <v>4633.0283799999997</v>
      </c>
      <c r="R603">
        <f t="shared" si="236"/>
        <v>1775574300</v>
      </c>
      <c r="S603" t="str">
        <f t="shared" si="237"/>
        <v>XAUUSD</v>
      </c>
      <c r="T603" t="str">
        <f t="shared" si="237"/>
        <v>M5</v>
      </c>
      <c r="U603">
        <f t="shared" si="237"/>
        <v>4633.1899999999996</v>
      </c>
      <c r="V603">
        <f t="shared" si="238"/>
        <v>4644.2345108333329</v>
      </c>
      <c r="W603">
        <f t="shared" si="238"/>
        <v>4644.6084208333332</v>
      </c>
      <c r="X603">
        <f t="shared" si="239"/>
        <v>4637.7793499999998</v>
      </c>
      <c r="Y603">
        <f t="shared" si="239"/>
        <v>4639.0806199999997</v>
      </c>
      <c r="Z603">
        <f t="shared" si="240"/>
        <v>4659.3547250000001</v>
      </c>
      <c r="AA603">
        <f t="shared" si="241"/>
        <v>4642.6974200000004</v>
      </c>
      <c r="AB603">
        <f t="shared" si="242"/>
        <v>4628.0340541666665</v>
      </c>
      <c r="AC603">
        <f t="shared" si="243"/>
        <v>4633.0283799999997</v>
      </c>
      <c r="AF603">
        <f t="shared" si="248"/>
        <v>1775574300</v>
      </c>
      <c r="AG603" t="str">
        <f t="shared" si="249"/>
        <v>XAUUSD</v>
      </c>
      <c r="AH603" t="str">
        <f t="shared" si="250"/>
        <v>M5</v>
      </c>
      <c r="AI603" s="19">
        <f t="shared" si="244"/>
        <v>4633.1899999999996</v>
      </c>
      <c r="AJ603" s="19">
        <f t="shared" si="245"/>
        <v>4644.2345108333329</v>
      </c>
      <c r="AK603" s="19">
        <f t="shared" si="246"/>
        <v>4644.6084208333332</v>
      </c>
      <c r="AL603" s="19">
        <f t="shared" si="251"/>
        <v>-0.37391000000025088</v>
      </c>
      <c r="AM603" s="28" t="str">
        <f t="shared" si="247"/>
        <v>Bearish</v>
      </c>
      <c r="AN603" s="28" t="str">
        <f t="shared" si="252"/>
        <v>Bearish</v>
      </c>
      <c r="AO603">
        <f>IF(Z603&lt;&gt;"",Z603,"")</f>
        <v>4659.3547250000001</v>
      </c>
      <c r="AP603">
        <f>IF(AB603&lt;&gt;"",AB603,"")</f>
        <v>4628.0340541666665</v>
      </c>
      <c r="AQ603">
        <f t="shared" si="256"/>
        <v>2</v>
      </c>
      <c r="AR603" s="16">
        <f>IF(SLOPE($AO$590:$AO$601,$AQ$590:$AQ$601)&gt;0,MIN(3,ABS(SLOPE($AO$590:$AO$601,$AQ$590:$AQ$601))),IF(SLOPE($AO$590:$AO$601,$AQ$590:$AQ$601)&lt;-0.5,-0.5,0))</f>
        <v>6.254833333332499E-2</v>
      </c>
      <c r="AS603" s="16">
        <f>IF(SLOPE($AP$590:$AP$601,$AQ$590:$AQ$601)&lt;0,MAX(-3,-ABS(SLOPE($AP$590:$AP$601,$AQ$590:$AQ$601))),IF(SLOPE($AP$590:$AP$601,$AQ$590:$AQ$601)&gt;0.5,0.5,0))</f>
        <v>0</v>
      </c>
      <c r="AT603" s="22">
        <f>($AO$602+(AR603*(AQ603-1)))</f>
        <v>4658.8120783333334</v>
      </c>
      <c r="AU603" s="22">
        <f>($AP$602+(AS603*(AQ603-1)))</f>
        <v>4627.5602099999996</v>
      </c>
      <c r="AV603" s="18">
        <f>IF(AR603&gt;0,AT603+AR603,AT603)</f>
        <v>4658.8746266666667</v>
      </c>
      <c r="AW603" s="18">
        <f>IF(AS603&lt;0,AU603+AS603,AU603)</f>
        <v>4627.5602099999996</v>
      </c>
      <c r="AY603">
        <f t="shared" si="257"/>
        <v>-0.48009833333344432</v>
      </c>
      <c r="AZ603">
        <f t="shared" si="258"/>
        <v>-0.47384416666682228</v>
      </c>
      <c r="BB603" s="19">
        <f t="shared" si="253"/>
        <v>1775574300</v>
      </c>
      <c r="BC603" s="19" t="str">
        <f t="shared" si="254"/>
        <v>XAUUSD</v>
      </c>
      <c r="BD603" s="19" t="str">
        <f t="shared" si="255"/>
        <v>M5</v>
      </c>
      <c r="BE603">
        <f>V603</f>
        <v>4644.2345108333329</v>
      </c>
      <c r="BF603">
        <f>W603</f>
        <v>4644.6084208333332</v>
      </c>
      <c r="BG603">
        <f>X603</f>
        <v>4637.7793499999998</v>
      </c>
      <c r="BH603">
        <f>Y603</f>
        <v>4639.0806199999997</v>
      </c>
      <c r="BI603">
        <f t="shared" si="259"/>
        <v>4658.8746266666667</v>
      </c>
      <c r="BJ603">
        <f t="shared" si="260"/>
        <v>4627.5602099999996</v>
      </c>
    </row>
    <row r="604" spans="1:62" x14ac:dyDescent="0.55000000000000004">
      <c r="A604">
        <f>ALGLIB_SSA_XAUUSD!J604</f>
        <v>1775574600</v>
      </c>
      <c r="B604" t="str">
        <f>_xlfn.XLOOKUP($A604,ALGLIB_SSA_XAUUSD!$A$2:$A$1001,ALGLIB_SSA_XAUUSD!$B$2:$B$1001,"",0)</f>
        <v/>
      </c>
      <c r="C604" t="str">
        <f>_xlfn.XLOOKUP($A604,ALGLIB_SSA_XAUUSD!$A$2:$A$1001,ALGLIB_SSA_XAUUSD!$C$2:$C$1001,"",0)</f>
        <v/>
      </c>
      <c r="D604" s="1">
        <f>D602+(D614-D602)*2/12</f>
        <v>4655.8066666666673</v>
      </c>
      <c r="E604" s="1">
        <f>E602+(E614-E602)*2/12</f>
        <v>4644.9439516666662</v>
      </c>
      <c r="F604" s="1">
        <f>F602+(F614-F602)*2/12</f>
        <v>4644.931461666667</v>
      </c>
      <c r="G604" s="1">
        <f>G602+(G614-G602)*2/12</f>
        <v>4659.9599200000002</v>
      </c>
      <c r="H604" s="1">
        <f>H602+(H614-H602)*2/12</f>
        <v>4628.5078983333333</v>
      </c>
      <c r="I604" t="str">
        <f>_xlfn.XLOOKUP($A604,ALGLIB_SSA_XAUUSD!$J$2:$J$1001,ALGLIB_SSA_XAUUSD!$K$2:$K$1001,"",0)</f>
        <v>XAUUSD</v>
      </c>
      <c r="J604" t="str">
        <f>_xlfn.XLOOKUP($A604,ALGLIB_SSA_XAUUSD!$J$2:$J$1001,ALGLIB_SSA_XAUUSD!$L$2:$L$1001,"",0)</f>
        <v>M5</v>
      </c>
      <c r="K604">
        <f>_xlfn.XLOOKUP($A604,ALGLIB_SSA_XAUUSD!$J$2:$J$1001,ALGLIB_SSA_XAUUSD!$M$2:$M$1001,"",0)</f>
        <v>4643.05</v>
      </c>
      <c r="L604">
        <f>_xlfn.XLOOKUP($A604,ALGLIB_SSA_XAUUSD!$J$2:$J$1001,ALGLIB_SSA_XAUUSD!$N$2:$N$1001,"",0)</f>
        <v>4638.7025800000001</v>
      </c>
      <c r="M604">
        <f>_xlfn.XLOOKUP($A604,ALGLIB_SSA_XAUUSD!$J$2:$J$1001,ALGLIB_SSA_XAUUSD!$O$2:$O$1001,"",0)</f>
        <v>4638.8915999999999</v>
      </c>
      <c r="N604">
        <f>_xlfn.XLOOKUP($A604,ALGLIB_SSA_XAUUSD!$J$2:$J$1001,ALGLIB_SSA_XAUUSD!$P$2:$P$1001,"",0)</f>
        <v>4642.9497700000002</v>
      </c>
      <c r="O604">
        <f>_xlfn.XLOOKUP($A604,ALGLIB_SSA_XAUUSD!$J$2:$J$1001,ALGLIB_SSA_XAUUSD!$Q$2:$Q$1001,"",0)</f>
        <v>4633.1032699999996</v>
      </c>
      <c r="R604">
        <f t="shared" si="236"/>
        <v>1775574600</v>
      </c>
      <c r="S604" t="str">
        <f t="shared" si="237"/>
        <v>XAUUSD</v>
      </c>
      <c r="T604" t="str">
        <f t="shared" si="237"/>
        <v>M5</v>
      </c>
      <c r="U604">
        <f t="shared" si="237"/>
        <v>4643.05</v>
      </c>
      <c r="V604">
        <f t="shared" si="238"/>
        <v>4644.9439516666662</v>
      </c>
      <c r="W604">
        <f t="shared" si="238"/>
        <v>4644.931461666667</v>
      </c>
      <c r="X604">
        <f t="shared" si="239"/>
        <v>4638.7025800000001</v>
      </c>
      <c r="Y604">
        <f t="shared" si="239"/>
        <v>4638.8915999999999</v>
      </c>
      <c r="Z604">
        <f t="shared" si="240"/>
        <v>4659.9599200000002</v>
      </c>
      <c r="AA604">
        <f t="shared" si="241"/>
        <v>4642.9497700000002</v>
      </c>
      <c r="AB604">
        <f t="shared" si="242"/>
        <v>4628.5078983333333</v>
      </c>
      <c r="AC604">
        <f t="shared" si="243"/>
        <v>4633.1032699999996</v>
      </c>
      <c r="AF604">
        <f t="shared" si="248"/>
        <v>1775574600</v>
      </c>
      <c r="AG604" t="str">
        <f t="shared" si="249"/>
        <v>XAUUSD</v>
      </c>
      <c r="AH604" t="str">
        <f t="shared" si="250"/>
        <v>M5</v>
      </c>
      <c r="AI604" s="19">
        <f t="shared" si="244"/>
        <v>4643.05</v>
      </c>
      <c r="AJ604" s="19">
        <f t="shared" si="245"/>
        <v>4644.9439516666662</v>
      </c>
      <c r="AK604" s="19">
        <f t="shared" si="246"/>
        <v>4644.931461666667</v>
      </c>
      <c r="AL604" s="19">
        <f t="shared" si="251"/>
        <v>1.2489999999161228E-2</v>
      </c>
      <c r="AM604" s="28" t="str">
        <f t="shared" si="247"/>
        <v>Bullish</v>
      </c>
      <c r="AN604" s="28" t="str">
        <f t="shared" si="252"/>
        <v>Bullish</v>
      </c>
      <c r="AO604">
        <f>IF(Z604&lt;&gt;"",Z604,"")</f>
        <v>4659.9599200000002</v>
      </c>
      <c r="AP604">
        <f>IF(AB604&lt;&gt;"",AB604,"")</f>
        <v>4628.5078983333333</v>
      </c>
      <c r="AQ604">
        <f t="shared" si="256"/>
        <v>3</v>
      </c>
      <c r="AR604" s="16">
        <f>IF(SLOPE($AO$590:$AO$601,$AQ$590:$AQ$601)&gt;0,MIN(3,ABS(SLOPE($AO$590:$AO$601,$AQ$590:$AQ$601))),IF(SLOPE($AO$590:$AO$601,$AQ$590:$AQ$601)&lt;-0.5,-0.5,0))</f>
        <v>6.254833333332499E-2</v>
      </c>
      <c r="AS604" s="16">
        <f>IF(SLOPE($AP$590:$AP$601,$AQ$590:$AQ$601)&lt;0,MAX(-3,-ABS(SLOPE($AP$590:$AP$601,$AQ$590:$AQ$601))),IF(SLOPE($AP$590:$AP$601,$AQ$590:$AQ$601)&gt;0.5,0.5,0))</f>
        <v>0</v>
      </c>
      <c r="AT604" s="22">
        <f>($AO$602+(AR604*(AQ604-1)))</f>
        <v>4658.8746266666667</v>
      </c>
      <c r="AU604" s="22">
        <f>($AP$602+(AS604*(AQ604-1)))</f>
        <v>4627.5602099999996</v>
      </c>
      <c r="AV604" s="18">
        <f>IF(AR604&gt;0,AT604+AR604,AT604)</f>
        <v>4658.937175</v>
      </c>
      <c r="AW604" s="18">
        <f>IF(AS604&lt;0,AU604+AS604,AU604)</f>
        <v>4627.5602099999996</v>
      </c>
      <c r="AY604">
        <f t="shared" si="257"/>
        <v>-1.0227450000002136</v>
      </c>
      <c r="AZ604">
        <f t="shared" si="258"/>
        <v>-0.94768833333364455</v>
      </c>
      <c r="BB604" s="19">
        <f t="shared" si="253"/>
        <v>1775574600</v>
      </c>
      <c r="BC604" s="19" t="str">
        <f t="shared" si="254"/>
        <v>XAUUSD</v>
      </c>
      <c r="BD604" s="19" t="str">
        <f t="shared" si="255"/>
        <v>M5</v>
      </c>
      <c r="BE604">
        <f>V604</f>
        <v>4644.9439516666662</v>
      </c>
      <c r="BF604">
        <f>W604</f>
        <v>4644.931461666667</v>
      </c>
      <c r="BG604">
        <f>X604</f>
        <v>4638.7025800000001</v>
      </c>
      <c r="BH604">
        <f>Y604</f>
        <v>4638.8915999999999</v>
      </c>
      <c r="BI604">
        <f t="shared" si="259"/>
        <v>4658.937175</v>
      </c>
      <c r="BJ604">
        <f t="shared" si="260"/>
        <v>4627.5602099999996</v>
      </c>
    </row>
    <row r="605" spans="1:62" x14ac:dyDescent="0.55000000000000004">
      <c r="A605">
        <f>ALGLIB_SSA_XAUUSD!J605</f>
        <v>1775574900</v>
      </c>
      <c r="B605" t="str">
        <f>_xlfn.XLOOKUP($A605,ALGLIB_SSA_XAUUSD!$A$2:$A$1001,ALGLIB_SSA_XAUUSD!$B$2:$B$1001,"",0)</f>
        <v/>
      </c>
      <c r="C605" t="str">
        <f>_xlfn.XLOOKUP($A605,ALGLIB_SSA_XAUUSD!$A$2:$A$1001,ALGLIB_SSA_XAUUSD!$C$2:$C$1001,"",0)</f>
        <v/>
      </c>
      <c r="D605" s="1">
        <f>D602+(D614-D602)*3/12</f>
        <v>4655.9350000000004</v>
      </c>
      <c r="E605" s="1">
        <f>E602+(E614-E602)*3/12</f>
        <v>4645.6533924999994</v>
      </c>
      <c r="F605" s="1">
        <f>F602+(F614-F602)*3/12</f>
        <v>4645.2545024999999</v>
      </c>
      <c r="G605" s="1">
        <f>G602+(G614-G602)*3/12</f>
        <v>4660.5651150000003</v>
      </c>
      <c r="H605" s="1">
        <f>H602+(H614-H602)*3/12</f>
        <v>4628.9817425000001</v>
      </c>
      <c r="I605" t="str">
        <f>_xlfn.XLOOKUP($A605,ALGLIB_SSA_XAUUSD!$J$2:$J$1001,ALGLIB_SSA_XAUUSD!$K$2:$K$1001,"",0)</f>
        <v>XAUUSD</v>
      </c>
      <c r="J605" t="str">
        <f>_xlfn.XLOOKUP($A605,ALGLIB_SSA_XAUUSD!$J$2:$J$1001,ALGLIB_SSA_XAUUSD!$L$2:$L$1001,"",0)</f>
        <v>M5</v>
      </c>
      <c r="K605">
        <f>_xlfn.XLOOKUP($A605,ALGLIB_SSA_XAUUSD!$J$2:$J$1001,ALGLIB_SSA_XAUUSD!$M$2:$M$1001,"",0)</f>
        <v>4650.22</v>
      </c>
      <c r="L605">
        <f>_xlfn.XLOOKUP($A605,ALGLIB_SSA_XAUUSD!$J$2:$J$1001,ALGLIB_SSA_XAUUSD!$N$2:$N$1001,"",0)</f>
        <v>4640.6878500000003</v>
      </c>
      <c r="M605">
        <f>_xlfn.XLOOKUP($A605,ALGLIB_SSA_XAUUSD!$J$2:$J$1001,ALGLIB_SSA_XAUUSD!$O$2:$O$1001,"",0)</f>
        <v>4639.7897300000004</v>
      </c>
      <c r="N605">
        <f>_xlfn.XLOOKUP($A605,ALGLIB_SSA_XAUUSD!$J$2:$J$1001,ALGLIB_SSA_XAUUSD!$P$2:$P$1001,"",0)</f>
        <v>4644.4661599999999</v>
      </c>
      <c r="O605">
        <f>_xlfn.XLOOKUP($A605,ALGLIB_SSA_XAUUSD!$J$2:$J$1001,ALGLIB_SSA_XAUUSD!$Q$2:$Q$1001,"",0)</f>
        <v>4634.7049699999998</v>
      </c>
      <c r="R605">
        <f t="shared" si="236"/>
        <v>1775574900</v>
      </c>
      <c r="S605" t="str">
        <f t="shared" si="237"/>
        <v>XAUUSD</v>
      </c>
      <c r="T605" t="str">
        <f t="shared" si="237"/>
        <v>M5</v>
      </c>
      <c r="U605">
        <f t="shared" si="237"/>
        <v>4650.22</v>
      </c>
      <c r="V605">
        <f t="shared" si="238"/>
        <v>4645.6533924999994</v>
      </c>
      <c r="W605">
        <f t="shared" si="238"/>
        <v>4645.2545024999999</v>
      </c>
      <c r="X605">
        <f t="shared" si="239"/>
        <v>4640.6878500000003</v>
      </c>
      <c r="Y605">
        <f t="shared" si="239"/>
        <v>4639.7897300000004</v>
      </c>
      <c r="Z605">
        <f t="shared" si="240"/>
        <v>4660.5651150000003</v>
      </c>
      <c r="AA605">
        <f t="shared" si="241"/>
        <v>4644.4661599999999</v>
      </c>
      <c r="AB605">
        <f t="shared" si="242"/>
        <v>4628.9817425000001</v>
      </c>
      <c r="AC605">
        <f t="shared" si="243"/>
        <v>4634.7049699999998</v>
      </c>
      <c r="AF605">
        <f t="shared" si="248"/>
        <v>1775574900</v>
      </c>
      <c r="AG605" t="str">
        <f t="shared" si="249"/>
        <v>XAUUSD</v>
      </c>
      <c r="AH605" t="str">
        <f t="shared" si="250"/>
        <v>M5</v>
      </c>
      <c r="AI605" s="19">
        <f t="shared" si="244"/>
        <v>4650.22</v>
      </c>
      <c r="AJ605" s="19">
        <f t="shared" si="245"/>
        <v>4645.6533924999994</v>
      </c>
      <c r="AK605" s="19">
        <f t="shared" si="246"/>
        <v>4645.2545024999999</v>
      </c>
      <c r="AL605" s="19">
        <f t="shared" si="251"/>
        <v>0.39888999999948282</v>
      </c>
      <c r="AM605" s="28" t="str">
        <f t="shared" si="247"/>
        <v>Bullish</v>
      </c>
      <c r="AN605" s="28" t="str">
        <f t="shared" si="252"/>
        <v>Bullish</v>
      </c>
      <c r="AO605">
        <f>IF(Z605&lt;&gt;"",Z605,"")</f>
        <v>4660.5651150000003</v>
      </c>
      <c r="AP605">
        <f>IF(AB605&lt;&gt;"",AB605,"")</f>
        <v>4628.9817425000001</v>
      </c>
      <c r="AQ605">
        <f t="shared" si="256"/>
        <v>4</v>
      </c>
      <c r="AR605" s="16">
        <f>IF(SLOPE($AO$590:$AO$601,$AQ$590:$AQ$601)&gt;0,MIN(3,ABS(SLOPE($AO$590:$AO$601,$AQ$590:$AQ$601))),IF(SLOPE($AO$590:$AO$601,$AQ$590:$AQ$601)&lt;-0.5,-0.5,0))</f>
        <v>6.254833333332499E-2</v>
      </c>
      <c r="AS605" s="16">
        <f>IF(SLOPE($AP$590:$AP$601,$AQ$590:$AQ$601)&lt;0,MAX(-3,-ABS(SLOPE($AP$590:$AP$601,$AQ$590:$AQ$601))),IF(SLOPE($AP$590:$AP$601,$AQ$590:$AQ$601)&gt;0.5,0.5,0))</f>
        <v>0</v>
      </c>
      <c r="AT605" s="22">
        <f>($AO$602+(AR605*(AQ605-1)))</f>
        <v>4658.937175</v>
      </c>
      <c r="AU605" s="22">
        <f>($AP$602+(AS605*(AQ605-1)))</f>
        <v>4627.5602099999996</v>
      </c>
      <c r="AV605" s="18">
        <f>IF(AR605&gt;0,AT605+AR605,AT605)</f>
        <v>4658.9997233333333</v>
      </c>
      <c r="AW605" s="18">
        <f>IF(AS605&lt;0,AU605+AS605,AU605)</f>
        <v>4627.5602099999996</v>
      </c>
      <c r="AY605">
        <f t="shared" si="257"/>
        <v>-1.5653916666669829</v>
      </c>
      <c r="AZ605">
        <f t="shared" si="258"/>
        <v>-1.4215325000004668</v>
      </c>
      <c r="BB605" s="19">
        <f t="shared" si="253"/>
        <v>1775574900</v>
      </c>
      <c r="BC605" s="19" t="str">
        <f t="shared" si="254"/>
        <v>XAUUSD</v>
      </c>
      <c r="BD605" s="19" t="str">
        <f t="shared" si="255"/>
        <v>M5</v>
      </c>
      <c r="BE605">
        <f>V605</f>
        <v>4645.6533924999994</v>
      </c>
      <c r="BF605">
        <f>W605</f>
        <v>4645.2545024999999</v>
      </c>
      <c r="BG605">
        <f>X605</f>
        <v>4640.6878500000003</v>
      </c>
      <c r="BH605">
        <f>Y605</f>
        <v>4639.7897300000004</v>
      </c>
      <c r="BI605">
        <f t="shared" si="259"/>
        <v>4658.9997233333333</v>
      </c>
      <c r="BJ605">
        <f t="shared" si="260"/>
        <v>4627.5602099999996</v>
      </c>
    </row>
    <row r="606" spans="1:62" x14ac:dyDescent="0.55000000000000004">
      <c r="A606">
        <f>ALGLIB_SSA_XAUUSD!J606</f>
        <v>1775575200</v>
      </c>
      <c r="B606" t="str">
        <f>_xlfn.XLOOKUP($A606,ALGLIB_SSA_XAUUSD!$A$2:$A$1001,ALGLIB_SSA_XAUUSD!$B$2:$B$1001,"",0)</f>
        <v/>
      </c>
      <c r="C606" t="str">
        <f>_xlfn.XLOOKUP($A606,ALGLIB_SSA_XAUUSD!$A$2:$A$1001,ALGLIB_SSA_XAUUSD!$C$2:$C$1001,"",0)</f>
        <v/>
      </c>
      <c r="D606" s="1">
        <f>D602+(D614-D602)*4/12</f>
        <v>4656.0633333333335</v>
      </c>
      <c r="E606" s="1">
        <f>E602+(E614-E602)*4/12</f>
        <v>4646.3628333333327</v>
      </c>
      <c r="F606" s="1">
        <f>F602+(F614-F602)*4/12</f>
        <v>4645.5775433333338</v>
      </c>
      <c r="G606" s="1">
        <f>G602+(G614-G602)*4/12</f>
        <v>4661.1703100000004</v>
      </c>
      <c r="H606" s="1">
        <f>H602+(H614-H602)*4/12</f>
        <v>4629.455586666666</v>
      </c>
      <c r="I606" t="str">
        <f>_xlfn.XLOOKUP($A606,ALGLIB_SSA_XAUUSD!$J$2:$J$1001,ALGLIB_SSA_XAUUSD!$K$2:$K$1001,"",0)</f>
        <v>XAUUSD</v>
      </c>
      <c r="J606" t="str">
        <f>_xlfn.XLOOKUP($A606,ALGLIB_SSA_XAUUSD!$J$2:$J$1001,ALGLIB_SSA_XAUUSD!$L$2:$L$1001,"",0)</f>
        <v>M5</v>
      </c>
      <c r="K606">
        <f>_xlfn.XLOOKUP($A606,ALGLIB_SSA_XAUUSD!$J$2:$J$1001,ALGLIB_SSA_XAUUSD!$M$2:$M$1001,"",0)</f>
        <v>4645.83</v>
      </c>
      <c r="L606">
        <f>_xlfn.XLOOKUP($A606,ALGLIB_SSA_XAUUSD!$J$2:$J$1001,ALGLIB_SSA_XAUUSD!$N$2:$N$1001,"",0)</f>
        <v>4643.1728300000004</v>
      </c>
      <c r="M606">
        <f>_xlfn.XLOOKUP($A606,ALGLIB_SSA_XAUUSD!$J$2:$J$1001,ALGLIB_SSA_XAUUSD!$O$2:$O$1001,"",0)</f>
        <v>4641.48128</v>
      </c>
      <c r="N606">
        <f>_xlfn.XLOOKUP($A606,ALGLIB_SSA_XAUUSD!$J$2:$J$1001,ALGLIB_SSA_XAUUSD!$P$2:$P$1001,"",0)</f>
        <v>4646.7287200000001</v>
      </c>
      <c r="O606">
        <f>_xlfn.XLOOKUP($A606,ALGLIB_SSA_XAUUSD!$J$2:$J$1001,ALGLIB_SSA_XAUUSD!$Q$2:$Q$1001,"",0)</f>
        <v>4637.2704000000003</v>
      </c>
      <c r="R606">
        <f t="shared" si="236"/>
        <v>1775575200</v>
      </c>
      <c r="S606" t="str">
        <f t="shared" si="237"/>
        <v>XAUUSD</v>
      </c>
      <c r="T606" t="str">
        <f t="shared" si="237"/>
        <v>M5</v>
      </c>
      <c r="U606">
        <f t="shared" si="237"/>
        <v>4645.83</v>
      </c>
      <c r="V606">
        <f t="shared" si="238"/>
        <v>4646.3628333333327</v>
      </c>
      <c r="W606">
        <f t="shared" si="238"/>
        <v>4645.5775433333338</v>
      </c>
      <c r="X606">
        <f t="shared" si="239"/>
        <v>4643.1728300000004</v>
      </c>
      <c r="Y606">
        <f t="shared" si="239"/>
        <v>4641.48128</v>
      </c>
      <c r="Z606">
        <f t="shared" si="240"/>
        <v>4661.1703100000004</v>
      </c>
      <c r="AA606">
        <f t="shared" si="241"/>
        <v>4646.7287200000001</v>
      </c>
      <c r="AB606">
        <f t="shared" si="242"/>
        <v>4629.455586666666</v>
      </c>
      <c r="AC606">
        <f t="shared" si="243"/>
        <v>4637.2704000000003</v>
      </c>
      <c r="AF606">
        <f t="shared" si="248"/>
        <v>1775575200</v>
      </c>
      <c r="AG606" t="str">
        <f t="shared" si="249"/>
        <v>XAUUSD</v>
      </c>
      <c r="AH606" t="str">
        <f t="shared" si="250"/>
        <v>M5</v>
      </c>
      <c r="AI606" s="19">
        <f t="shared" si="244"/>
        <v>4645.83</v>
      </c>
      <c r="AJ606" s="19">
        <f t="shared" si="245"/>
        <v>4646.3628333333327</v>
      </c>
      <c r="AK606" s="19">
        <f t="shared" si="246"/>
        <v>4645.5775433333338</v>
      </c>
      <c r="AL606" s="19">
        <f t="shared" si="251"/>
        <v>0.78528999999889493</v>
      </c>
      <c r="AM606" s="28" t="str">
        <f t="shared" si="247"/>
        <v>Bullish</v>
      </c>
      <c r="AN606" s="28" t="str">
        <f t="shared" si="252"/>
        <v>Bullish</v>
      </c>
      <c r="AO606">
        <f>IF(Z606&lt;&gt;"",Z606,"")</f>
        <v>4661.1703100000004</v>
      </c>
      <c r="AP606">
        <f>IF(AB606&lt;&gt;"",AB606,"")</f>
        <v>4629.455586666666</v>
      </c>
      <c r="AQ606">
        <f t="shared" si="256"/>
        <v>5</v>
      </c>
      <c r="AR606" s="16">
        <f>IF(SLOPE($AO$590:$AO$601,$AQ$590:$AQ$601)&gt;0,MIN(3,ABS(SLOPE($AO$590:$AO$601,$AQ$590:$AQ$601))),IF(SLOPE($AO$590:$AO$601,$AQ$590:$AQ$601)&lt;-0.5,-0.5,0))</f>
        <v>6.254833333332499E-2</v>
      </c>
      <c r="AS606" s="16">
        <f>IF(SLOPE($AP$590:$AP$601,$AQ$590:$AQ$601)&lt;0,MAX(-3,-ABS(SLOPE($AP$590:$AP$601,$AQ$590:$AQ$601))),IF(SLOPE($AP$590:$AP$601,$AQ$590:$AQ$601)&gt;0.5,0.5,0))</f>
        <v>0</v>
      </c>
      <c r="AT606" s="22">
        <f>($AO$602+(AR606*(AQ606-1)))</f>
        <v>4658.9997233333333</v>
      </c>
      <c r="AU606" s="22">
        <f>($AP$602+(AS606*(AQ606-1)))</f>
        <v>4627.5602099999996</v>
      </c>
      <c r="AV606" s="18">
        <f>IF(AR606&gt;0,AT606+AR606,AT606)</f>
        <v>4659.0622716666667</v>
      </c>
      <c r="AW606" s="18">
        <f>IF(AS606&lt;0,AU606+AS606,AU606)</f>
        <v>4627.5602099999996</v>
      </c>
      <c r="AY606">
        <f t="shared" si="257"/>
        <v>-2.1080383333337522</v>
      </c>
      <c r="AZ606">
        <f t="shared" si="258"/>
        <v>-1.8953766666663796</v>
      </c>
      <c r="BB606" s="19">
        <f t="shared" si="253"/>
        <v>1775575200</v>
      </c>
      <c r="BC606" s="19" t="str">
        <f t="shared" si="254"/>
        <v>XAUUSD</v>
      </c>
      <c r="BD606" s="19" t="str">
        <f t="shared" si="255"/>
        <v>M5</v>
      </c>
      <c r="BE606">
        <f>V606</f>
        <v>4646.3628333333327</v>
      </c>
      <c r="BF606">
        <f>W606</f>
        <v>4645.5775433333338</v>
      </c>
      <c r="BG606">
        <f>X606</f>
        <v>4643.1728300000004</v>
      </c>
      <c r="BH606">
        <f>Y606</f>
        <v>4641.48128</v>
      </c>
      <c r="BI606">
        <f t="shared" si="259"/>
        <v>4659.0622716666667</v>
      </c>
      <c r="BJ606">
        <f t="shared" si="260"/>
        <v>4627.5602099999996</v>
      </c>
    </row>
    <row r="607" spans="1:62" x14ac:dyDescent="0.55000000000000004">
      <c r="A607">
        <f>ALGLIB_SSA_XAUUSD!J607</f>
        <v>1775575500</v>
      </c>
      <c r="B607" t="str">
        <f>_xlfn.XLOOKUP($A607,ALGLIB_SSA_XAUUSD!$A$2:$A$1001,ALGLIB_SSA_XAUUSD!$B$2:$B$1001,"",0)</f>
        <v/>
      </c>
      <c r="C607" t="str">
        <f>_xlfn.XLOOKUP($A607,ALGLIB_SSA_XAUUSD!$A$2:$A$1001,ALGLIB_SSA_XAUUSD!$C$2:$C$1001,"",0)</f>
        <v/>
      </c>
      <c r="D607" s="1">
        <f>D602+(D614-D602)*5/12</f>
        <v>4656.1916666666666</v>
      </c>
      <c r="E607" s="1">
        <f>E602+(E614-E602)*5/12</f>
        <v>4647.0722741666659</v>
      </c>
      <c r="F607" s="1">
        <f>F602+(F614-F602)*5/12</f>
        <v>4645.9005841666667</v>
      </c>
      <c r="G607" s="1">
        <f>G602+(G614-G602)*5/12</f>
        <v>4661.7755050000005</v>
      </c>
      <c r="H607" s="1">
        <f>H602+(H614-H602)*5/12</f>
        <v>4629.9294308333328</v>
      </c>
      <c r="I607" t="str">
        <f>_xlfn.XLOOKUP($A607,ALGLIB_SSA_XAUUSD!$J$2:$J$1001,ALGLIB_SSA_XAUUSD!$K$2:$K$1001,"",0)</f>
        <v>XAUUSD</v>
      </c>
      <c r="J607" t="str">
        <f>_xlfn.XLOOKUP($A607,ALGLIB_SSA_XAUUSD!$J$2:$J$1001,ALGLIB_SSA_XAUUSD!$L$2:$L$1001,"",0)</f>
        <v>M5</v>
      </c>
      <c r="K607">
        <f>_xlfn.XLOOKUP($A607,ALGLIB_SSA_XAUUSD!$J$2:$J$1001,ALGLIB_SSA_XAUUSD!$M$2:$M$1001,"",0)</f>
        <v>4653.13</v>
      </c>
      <c r="L607">
        <f>_xlfn.XLOOKUP($A607,ALGLIB_SSA_XAUUSD!$J$2:$J$1001,ALGLIB_SSA_XAUUSD!$N$2:$N$1001,"",0)</f>
        <v>4645.8290900000002</v>
      </c>
      <c r="M607">
        <f>_xlfn.XLOOKUP($A607,ALGLIB_SSA_XAUUSD!$J$2:$J$1001,ALGLIB_SSA_XAUUSD!$O$2:$O$1001,"",0)</f>
        <v>4643.6551799999997</v>
      </c>
      <c r="N607">
        <f>_xlfn.XLOOKUP($A607,ALGLIB_SSA_XAUUSD!$J$2:$J$1001,ALGLIB_SSA_XAUUSD!$P$2:$P$1001,"",0)</f>
        <v>4649.2952400000004</v>
      </c>
      <c r="O607">
        <f>_xlfn.XLOOKUP($A607,ALGLIB_SSA_XAUUSD!$J$2:$J$1001,ALGLIB_SSA_XAUUSD!$Q$2:$Q$1001,"",0)</f>
        <v>4640.1781899999996</v>
      </c>
      <c r="R607">
        <f t="shared" si="236"/>
        <v>1775575500</v>
      </c>
      <c r="S607" t="str">
        <f t="shared" si="237"/>
        <v>XAUUSD</v>
      </c>
      <c r="T607" t="str">
        <f t="shared" si="237"/>
        <v>M5</v>
      </c>
      <c r="U607">
        <f t="shared" si="237"/>
        <v>4653.13</v>
      </c>
      <c r="V607">
        <f t="shared" si="238"/>
        <v>4647.0722741666659</v>
      </c>
      <c r="W607">
        <f t="shared" si="238"/>
        <v>4645.9005841666667</v>
      </c>
      <c r="X607">
        <f t="shared" si="239"/>
        <v>4645.8290900000002</v>
      </c>
      <c r="Y607">
        <f t="shared" si="239"/>
        <v>4643.6551799999997</v>
      </c>
      <c r="Z607">
        <f t="shared" si="240"/>
        <v>4661.7755050000005</v>
      </c>
      <c r="AA607">
        <f t="shared" si="241"/>
        <v>4649.2952400000004</v>
      </c>
      <c r="AB607">
        <f t="shared" si="242"/>
        <v>4629.9294308333328</v>
      </c>
      <c r="AC607">
        <f t="shared" si="243"/>
        <v>4640.1781899999996</v>
      </c>
      <c r="AF607">
        <f t="shared" si="248"/>
        <v>1775575500</v>
      </c>
      <c r="AG607" t="str">
        <f t="shared" si="249"/>
        <v>XAUUSD</v>
      </c>
      <c r="AH607" t="str">
        <f t="shared" si="250"/>
        <v>M5</v>
      </c>
      <c r="AI607" s="19">
        <f t="shared" si="244"/>
        <v>4653.13</v>
      </c>
      <c r="AJ607" s="19">
        <f t="shared" si="245"/>
        <v>4647.0722741666659</v>
      </c>
      <c r="AK607" s="19">
        <f t="shared" si="246"/>
        <v>4645.9005841666667</v>
      </c>
      <c r="AL607" s="19">
        <f t="shared" si="251"/>
        <v>1.1716899999992165</v>
      </c>
      <c r="AM607" s="28" t="str">
        <f t="shared" si="247"/>
        <v>Bullish</v>
      </c>
      <c r="AN607" s="28" t="str">
        <f t="shared" si="252"/>
        <v>Bullish</v>
      </c>
      <c r="AO607">
        <f>IF(Z607&lt;&gt;"",Z607,"")</f>
        <v>4661.7755050000005</v>
      </c>
      <c r="AP607">
        <f>IF(AB607&lt;&gt;"",AB607,"")</f>
        <v>4629.9294308333328</v>
      </c>
      <c r="AQ607">
        <f t="shared" si="256"/>
        <v>6</v>
      </c>
      <c r="AR607" s="16">
        <f>IF(SLOPE($AO$590:$AO$601,$AQ$590:$AQ$601)&gt;0,MIN(3,ABS(SLOPE($AO$590:$AO$601,$AQ$590:$AQ$601))),IF(SLOPE($AO$590:$AO$601,$AQ$590:$AQ$601)&lt;-0.5,-0.5,0))</f>
        <v>6.254833333332499E-2</v>
      </c>
      <c r="AS607" s="16">
        <f>IF(SLOPE($AP$590:$AP$601,$AQ$590:$AQ$601)&lt;0,MAX(-3,-ABS(SLOPE($AP$590:$AP$601,$AQ$590:$AQ$601))),IF(SLOPE($AP$590:$AP$601,$AQ$590:$AQ$601)&gt;0.5,0.5,0))</f>
        <v>0</v>
      </c>
      <c r="AT607" s="22">
        <f>($AO$602+(AR607*(AQ607-1)))</f>
        <v>4659.0622716666667</v>
      </c>
      <c r="AU607" s="22">
        <f>($AP$602+(AS607*(AQ607-1)))</f>
        <v>4627.5602099999996</v>
      </c>
      <c r="AV607" s="18">
        <f>IF(AR607&gt;0,AT607+AR607,AT607)</f>
        <v>4659.12482</v>
      </c>
      <c r="AW607" s="18">
        <f>IF(AS607&lt;0,AU607+AS607,AU607)</f>
        <v>4627.5602099999996</v>
      </c>
      <c r="AY607">
        <f t="shared" si="257"/>
        <v>-2.6506850000005215</v>
      </c>
      <c r="AZ607">
        <f t="shared" si="258"/>
        <v>-2.3692208333332019</v>
      </c>
      <c r="BB607" s="19">
        <f t="shared" si="253"/>
        <v>1775575500</v>
      </c>
      <c r="BC607" s="19" t="str">
        <f t="shared" si="254"/>
        <v>XAUUSD</v>
      </c>
      <c r="BD607" s="19" t="str">
        <f t="shared" si="255"/>
        <v>M5</v>
      </c>
      <c r="BE607">
        <f>V607</f>
        <v>4647.0722741666659</v>
      </c>
      <c r="BF607">
        <f>W607</f>
        <v>4645.9005841666667</v>
      </c>
      <c r="BG607">
        <f>X607</f>
        <v>4645.8290900000002</v>
      </c>
      <c r="BH607">
        <f>Y607</f>
        <v>4643.6551799999997</v>
      </c>
      <c r="BI607">
        <f t="shared" si="259"/>
        <v>4659.12482</v>
      </c>
      <c r="BJ607">
        <f t="shared" si="260"/>
        <v>4627.5602099999996</v>
      </c>
    </row>
    <row r="608" spans="1:62" x14ac:dyDescent="0.55000000000000004">
      <c r="A608">
        <f>ALGLIB_SSA_XAUUSD!J608</f>
        <v>1775575800</v>
      </c>
      <c r="B608" t="str">
        <f>_xlfn.XLOOKUP($A608,ALGLIB_SSA_XAUUSD!$A$2:$A$1001,ALGLIB_SSA_XAUUSD!$B$2:$B$1001,"",0)</f>
        <v/>
      </c>
      <c r="C608" t="str">
        <f>_xlfn.XLOOKUP($A608,ALGLIB_SSA_XAUUSD!$A$2:$A$1001,ALGLIB_SSA_XAUUSD!$C$2:$C$1001,"",0)</f>
        <v/>
      </c>
      <c r="D608" s="1">
        <f>D602+(D614-D602)*6/12</f>
        <v>4656.32</v>
      </c>
      <c r="E608" s="1">
        <f>E602+(E614-E602)*6/12</f>
        <v>4647.7817149999992</v>
      </c>
      <c r="F608" s="1">
        <f>F602+(F614-F602)*6/12</f>
        <v>4646.2236250000005</v>
      </c>
      <c r="G608" s="1">
        <f>G602+(G614-G602)*6/12</f>
        <v>4662.3806999999997</v>
      </c>
      <c r="H608" s="1">
        <f>H602+(H614-H602)*6/12</f>
        <v>4630.4032749999997</v>
      </c>
      <c r="I608" t="str">
        <f>_xlfn.XLOOKUP($A608,ALGLIB_SSA_XAUUSD!$J$2:$J$1001,ALGLIB_SSA_XAUUSD!$K$2:$K$1001,"",0)</f>
        <v>XAUUSD</v>
      </c>
      <c r="J608" t="str">
        <f>_xlfn.XLOOKUP($A608,ALGLIB_SSA_XAUUSD!$J$2:$J$1001,ALGLIB_SSA_XAUUSD!$L$2:$L$1001,"",0)</f>
        <v>M5</v>
      </c>
      <c r="K608">
        <f>_xlfn.XLOOKUP($A608,ALGLIB_SSA_XAUUSD!$J$2:$J$1001,ALGLIB_SSA_XAUUSD!$M$2:$M$1001,"",0)</f>
        <v>4646.58</v>
      </c>
      <c r="L608">
        <f>_xlfn.XLOOKUP($A608,ALGLIB_SSA_XAUUSD!$J$2:$J$1001,ALGLIB_SSA_XAUUSD!$N$2:$N$1001,"",0)</f>
        <v>4648.1236399999998</v>
      </c>
      <c r="M608">
        <f>_xlfn.XLOOKUP($A608,ALGLIB_SSA_XAUUSD!$J$2:$J$1001,ALGLIB_SSA_XAUUSD!$O$2:$O$1001,"",0)</f>
        <v>4645.8894099999998</v>
      </c>
      <c r="N608">
        <f>_xlfn.XLOOKUP($A608,ALGLIB_SSA_XAUUSD!$J$2:$J$1001,ALGLIB_SSA_XAUUSD!$P$2:$P$1001,"",0)</f>
        <v>4651.7563499999997</v>
      </c>
      <c r="O608">
        <f>_xlfn.XLOOKUP($A608,ALGLIB_SSA_XAUUSD!$J$2:$J$1001,ALGLIB_SSA_XAUUSD!$Q$2:$Q$1001,"",0)</f>
        <v>4642.9346299999997</v>
      </c>
      <c r="R608">
        <f t="shared" si="236"/>
        <v>1775575800</v>
      </c>
      <c r="S608" t="str">
        <f t="shared" si="237"/>
        <v>XAUUSD</v>
      </c>
      <c r="T608" t="str">
        <f t="shared" si="237"/>
        <v>M5</v>
      </c>
      <c r="U608">
        <f t="shared" si="237"/>
        <v>4646.58</v>
      </c>
      <c r="V608">
        <f t="shared" si="238"/>
        <v>4647.7817149999992</v>
      </c>
      <c r="W608">
        <f t="shared" si="238"/>
        <v>4646.2236250000005</v>
      </c>
      <c r="X608">
        <f t="shared" si="239"/>
        <v>4648.1236399999998</v>
      </c>
      <c r="Y608">
        <f t="shared" si="239"/>
        <v>4645.8894099999998</v>
      </c>
      <c r="Z608">
        <f t="shared" si="240"/>
        <v>4662.3806999999997</v>
      </c>
      <c r="AA608">
        <f t="shared" si="241"/>
        <v>4651.7563499999997</v>
      </c>
      <c r="AB608">
        <f t="shared" si="242"/>
        <v>4630.4032749999997</v>
      </c>
      <c r="AC608">
        <f t="shared" si="243"/>
        <v>4642.9346299999997</v>
      </c>
      <c r="AF608">
        <f t="shared" si="248"/>
        <v>1775575800</v>
      </c>
      <c r="AG608" t="str">
        <f t="shared" si="249"/>
        <v>XAUUSD</v>
      </c>
      <c r="AH608" t="str">
        <f t="shared" si="250"/>
        <v>M5</v>
      </c>
      <c r="AI608" s="19">
        <f t="shared" si="244"/>
        <v>4646.58</v>
      </c>
      <c r="AJ608" s="19">
        <f t="shared" si="245"/>
        <v>4647.7817149999992</v>
      </c>
      <c r="AK608" s="19">
        <f t="shared" si="246"/>
        <v>4646.2236250000005</v>
      </c>
      <c r="AL608" s="19">
        <f t="shared" si="251"/>
        <v>1.5580899999986286</v>
      </c>
      <c r="AM608" s="28" t="str">
        <f t="shared" si="247"/>
        <v>Bullish</v>
      </c>
      <c r="AN608" s="28" t="str">
        <f t="shared" si="252"/>
        <v>Bullish</v>
      </c>
      <c r="AO608">
        <f>IF(Z608&lt;&gt;"",Z608,"")</f>
        <v>4662.3806999999997</v>
      </c>
      <c r="AP608">
        <f>IF(AB608&lt;&gt;"",AB608,"")</f>
        <v>4630.4032749999997</v>
      </c>
      <c r="AQ608">
        <f t="shared" si="256"/>
        <v>7</v>
      </c>
      <c r="AR608" s="16">
        <f>IF(SLOPE($AO$590:$AO$601,$AQ$590:$AQ$601)&gt;0,MIN(3,ABS(SLOPE($AO$590:$AO$601,$AQ$590:$AQ$601))),IF(SLOPE($AO$590:$AO$601,$AQ$590:$AQ$601)&lt;-0.5,-0.5,0))</f>
        <v>6.254833333332499E-2</v>
      </c>
      <c r="AS608" s="16">
        <f>IF(SLOPE($AP$590:$AP$601,$AQ$590:$AQ$601)&lt;0,MAX(-3,-ABS(SLOPE($AP$590:$AP$601,$AQ$590:$AQ$601))),IF(SLOPE($AP$590:$AP$601,$AQ$590:$AQ$601)&gt;0.5,0.5,0))</f>
        <v>0</v>
      </c>
      <c r="AT608" s="22">
        <f>($AO$602+(AR608*(AQ608-1)))</f>
        <v>4659.12482</v>
      </c>
      <c r="AU608" s="22">
        <f>($AP$602+(AS608*(AQ608-1)))</f>
        <v>4627.5602099999996</v>
      </c>
      <c r="AV608" s="18">
        <f>IF(AR608&gt;0,AT608+AR608,AT608)</f>
        <v>4659.1873683333333</v>
      </c>
      <c r="AW608" s="18">
        <f>IF(AS608&lt;0,AU608+AS608,AU608)</f>
        <v>4627.5602099999996</v>
      </c>
      <c r="AY608">
        <f t="shared" si="257"/>
        <v>-3.1933316666663814</v>
      </c>
      <c r="AZ608">
        <f t="shared" si="258"/>
        <v>-2.8430650000000242</v>
      </c>
      <c r="BB608" s="19">
        <f t="shared" si="253"/>
        <v>1775575800</v>
      </c>
      <c r="BC608" s="19" t="str">
        <f t="shared" si="254"/>
        <v>XAUUSD</v>
      </c>
      <c r="BD608" s="19" t="str">
        <f t="shared" si="255"/>
        <v>M5</v>
      </c>
      <c r="BE608">
        <f>V608</f>
        <v>4647.7817149999992</v>
      </c>
      <c r="BF608">
        <f>W608</f>
        <v>4646.2236250000005</v>
      </c>
      <c r="BG608">
        <f>X608</f>
        <v>4648.1236399999998</v>
      </c>
      <c r="BH608">
        <f>Y608</f>
        <v>4645.8894099999998</v>
      </c>
      <c r="BI608">
        <f t="shared" si="259"/>
        <v>4659.1873683333333</v>
      </c>
      <c r="BJ608">
        <f t="shared" si="260"/>
        <v>4627.5602099999996</v>
      </c>
    </row>
    <row r="609" spans="1:62" x14ac:dyDescent="0.55000000000000004">
      <c r="A609">
        <f>ALGLIB_SSA_XAUUSD!J609</f>
        <v>1775576100</v>
      </c>
      <c r="B609" t="str">
        <f>_xlfn.XLOOKUP($A609,ALGLIB_SSA_XAUUSD!$A$2:$A$1001,ALGLIB_SSA_XAUUSD!$B$2:$B$1001,"",0)</f>
        <v/>
      </c>
      <c r="C609" t="str">
        <f>_xlfn.XLOOKUP($A609,ALGLIB_SSA_XAUUSD!$A$2:$A$1001,ALGLIB_SSA_XAUUSD!$C$2:$C$1001,"",0)</f>
        <v/>
      </c>
      <c r="D609" s="1">
        <f>D602+(D614-D602)*7/12</f>
        <v>4656.4483333333337</v>
      </c>
      <c r="E609" s="1">
        <f>E602+(E614-E602)*7/12</f>
        <v>4648.4911558333333</v>
      </c>
      <c r="F609" s="1">
        <f>F602+(F614-F602)*7/12</f>
        <v>4646.5466658333335</v>
      </c>
      <c r="G609" s="1">
        <f>G602+(G614-G602)*7/12</f>
        <v>4662.9858949999998</v>
      </c>
      <c r="H609" s="1">
        <f>H602+(H614-H602)*7/12</f>
        <v>4630.8771191666665</v>
      </c>
      <c r="I609" t="str">
        <f>_xlfn.XLOOKUP($A609,ALGLIB_SSA_XAUUSD!$J$2:$J$1001,ALGLIB_SSA_XAUUSD!$K$2:$K$1001,"",0)</f>
        <v>XAUUSD</v>
      </c>
      <c r="J609" t="str">
        <f>_xlfn.XLOOKUP($A609,ALGLIB_SSA_XAUUSD!$J$2:$J$1001,ALGLIB_SSA_XAUUSD!$L$2:$L$1001,"",0)</f>
        <v>M5</v>
      </c>
      <c r="K609">
        <f>_xlfn.XLOOKUP($A609,ALGLIB_SSA_XAUUSD!$J$2:$J$1001,ALGLIB_SSA_XAUUSD!$M$2:$M$1001,"",0)</f>
        <v>4644.25</v>
      </c>
      <c r="L609">
        <f>_xlfn.XLOOKUP($A609,ALGLIB_SSA_XAUUSD!$J$2:$J$1001,ALGLIB_SSA_XAUUSD!$N$2:$N$1001,"",0)</f>
        <v>4650.0257700000002</v>
      </c>
      <c r="M609">
        <f>_xlfn.XLOOKUP($A609,ALGLIB_SSA_XAUUSD!$J$2:$J$1001,ALGLIB_SSA_XAUUSD!$O$2:$O$1001,"",0)</f>
        <v>4647.95759</v>
      </c>
      <c r="N609">
        <f>_xlfn.XLOOKUP($A609,ALGLIB_SSA_XAUUSD!$J$2:$J$1001,ALGLIB_SSA_XAUUSD!$P$2:$P$1001,"",0)</f>
        <v>4653.7770899999996</v>
      </c>
      <c r="O609">
        <f>_xlfn.XLOOKUP($A609,ALGLIB_SSA_XAUUSD!$J$2:$J$1001,ALGLIB_SSA_XAUUSD!$Q$2:$Q$1001,"",0)</f>
        <v>4645.2583199999999</v>
      </c>
      <c r="R609">
        <f t="shared" si="236"/>
        <v>1775576100</v>
      </c>
      <c r="S609" t="str">
        <f t="shared" si="237"/>
        <v>XAUUSD</v>
      </c>
      <c r="T609" t="str">
        <f t="shared" si="237"/>
        <v>M5</v>
      </c>
      <c r="U609">
        <f t="shared" si="237"/>
        <v>4644.25</v>
      </c>
      <c r="V609">
        <f t="shared" si="238"/>
        <v>4648.4911558333333</v>
      </c>
      <c r="W609">
        <f t="shared" si="238"/>
        <v>4646.5466658333335</v>
      </c>
      <c r="X609">
        <f t="shared" si="239"/>
        <v>4650.0257700000002</v>
      </c>
      <c r="Y609">
        <f t="shared" si="239"/>
        <v>4647.95759</v>
      </c>
      <c r="Z609">
        <f t="shared" si="240"/>
        <v>4662.9858949999998</v>
      </c>
      <c r="AA609">
        <f t="shared" si="241"/>
        <v>4653.7770899999996</v>
      </c>
      <c r="AB609">
        <f t="shared" si="242"/>
        <v>4630.8771191666665</v>
      </c>
      <c r="AC609">
        <f t="shared" si="243"/>
        <v>4645.2583199999999</v>
      </c>
      <c r="AF609">
        <f t="shared" si="248"/>
        <v>1775576100</v>
      </c>
      <c r="AG609" t="str">
        <f t="shared" si="249"/>
        <v>XAUUSD</v>
      </c>
      <c r="AH609" t="str">
        <f t="shared" si="250"/>
        <v>M5</v>
      </c>
      <c r="AI609" s="19">
        <f t="shared" si="244"/>
        <v>4644.25</v>
      </c>
      <c r="AJ609" s="19">
        <f t="shared" si="245"/>
        <v>4648.4911558333333</v>
      </c>
      <c r="AK609" s="19">
        <f t="shared" si="246"/>
        <v>4646.5466658333335</v>
      </c>
      <c r="AL609" s="19">
        <f t="shared" si="251"/>
        <v>1.9444899999998597</v>
      </c>
      <c r="AM609" s="28" t="str">
        <f t="shared" si="247"/>
        <v>Bullish</v>
      </c>
      <c r="AN609" s="28" t="str">
        <f t="shared" si="252"/>
        <v>Bullish</v>
      </c>
      <c r="AO609">
        <f>IF(Z609&lt;&gt;"",Z609,"")</f>
        <v>4662.9858949999998</v>
      </c>
      <c r="AP609">
        <f>IF(AB609&lt;&gt;"",AB609,"")</f>
        <v>4630.8771191666665</v>
      </c>
      <c r="AQ609">
        <f t="shared" si="256"/>
        <v>8</v>
      </c>
      <c r="AR609" s="16">
        <f>IF(SLOPE($AO$590:$AO$601,$AQ$590:$AQ$601)&gt;0,MIN(3,ABS(SLOPE($AO$590:$AO$601,$AQ$590:$AQ$601))),IF(SLOPE($AO$590:$AO$601,$AQ$590:$AQ$601)&lt;-0.5,-0.5,0))</f>
        <v>6.254833333332499E-2</v>
      </c>
      <c r="AS609" s="16">
        <f>IF(SLOPE($AP$590:$AP$601,$AQ$590:$AQ$601)&lt;0,MAX(-3,-ABS(SLOPE($AP$590:$AP$601,$AQ$590:$AQ$601))),IF(SLOPE($AP$590:$AP$601,$AQ$590:$AQ$601)&gt;0.5,0.5,0))</f>
        <v>0</v>
      </c>
      <c r="AT609" s="22">
        <f>($AO$602+(AR609*(AQ609-1)))</f>
        <v>4659.1873683333333</v>
      </c>
      <c r="AU609" s="22">
        <f>($AP$602+(AS609*(AQ609-1)))</f>
        <v>4627.5602099999996</v>
      </c>
      <c r="AV609" s="18">
        <f>IF(AR609&gt;0,AT609+AR609,AT609)</f>
        <v>4659.2499166666666</v>
      </c>
      <c r="AW609" s="18">
        <f>IF(AS609&lt;0,AU609+AS609,AU609)</f>
        <v>4627.5602099999996</v>
      </c>
      <c r="AY609">
        <f t="shared" si="257"/>
        <v>-3.7359783333331507</v>
      </c>
      <c r="AZ609">
        <f t="shared" si="258"/>
        <v>-3.3169091666668464</v>
      </c>
      <c r="BB609" s="19">
        <f t="shared" si="253"/>
        <v>1775576100</v>
      </c>
      <c r="BC609" s="19" t="str">
        <f t="shared" si="254"/>
        <v>XAUUSD</v>
      </c>
      <c r="BD609" s="19" t="str">
        <f t="shared" si="255"/>
        <v>M5</v>
      </c>
      <c r="BE609">
        <f>V609</f>
        <v>4648.4911558333333</v>
      </c>
      <c r="BF609">
        <f>W609</f>
        <v>4646.5466658333335</v>
      </c>
      <c r="BG609">
        <f>X609</f>
        <v>4650.0257700000002</v>
      </c>
      <c r="BH609">
        <f>Y609</f>
        <v>4647.95759</v>
      </c>
      <c r="BI609">
        <f t="shared" si="259"/>
        <v>4659.2499166666666</v>
      </c>
      <c r="BJ609">
        <f t="shared" si="260"/>
        <v>4627.5602099999996</v>
      </c>
    </row>
    <row r="610" spans="1:62" x14ac:dyDescent="0.55000000000000004">
      <c r="A610">
        <f>ALGLIB_SSA_XAUUSD!J610</f>
        <v>1775576400</v>
      </c>
      <c r="B610" t="str">
        <f>_xlfn.XLOOKUP($A610,ALGLIB_SSA_XAUUSD!$A$2:$A$1001,ALGLIB_SSA_XAUUSD!$B$2:$B$1001,"",0)</f>
        <v/>
      </c>
      <c r="C610" t="str">
        <f>_xlfn.XLOOKUP($A610,ALGLIB_SSA_XAUUSD!$A$2:$A$1001,ALGLIB_SSA_XAUUSD!$C$2:$C$1001,"",0)</f>
        <v/>
      </c>
      <c r="D610" s="1">
        <f>D602+(D614-D602)*8/12</f>
        <v>4656.5766666666668</v>
      </c>
      <c r="E610" s="1">
        <f>E602+(E614-E602)*8/12</f>
        <v>4649.2005966666666</v>
      </c>
      <c r="F610" s="1">
        <f>F602+(F614-F602)*8/12</f>
        <v>4646.8697066666664</v>
      </c>
      <c r="G610" s="1">
        <f>G602+(G614-G602)*8/12</f>
        <v>4663.5910899999999</v>
      </c>
      <c r="H610" s="1">
        <f>H602+(H614-H602)*8/12</f>
        <v>4631.3509633333333</v>
      </c>
      <c r="I610" t="str">
        <f>_xlfn.XLOOKUP($A610,ALGLIB_SSA_XAUUSD!$J$2:$J$1001,ALGLIB_SSA_XAUUSD!$K$2:$K$1001,"",0)</f>
        <v>XAUUSD</v>
      </c>
      <c r="J610" t="str">
        <f>_xlfn.XLOOKUP($A610,ALGLIB_SSA_XAUUSD!$J$2:$J$1001,ALGLIB_SSA_XAUUSD!$L$2:$L$1001,"",0)</f>
        <v>M5</v>
      </c>
      <c r="K610">
        <f>_xlfn.XLOOKUP($A610,ALGLIB_SSA_XAUUSD!$J$2:$J$1001,ALGLIB_SSA_XAUUSD!$M$2:$M$1001,"",0)</f>
        <v>4645.62</v>
      </c>
      <c r="L610">
        <f>_xlfn.XLOOKUP($A610,ALGLIB_SSA_XAUUSD!$J$2:$J$1001,ALGLIB_SSA_XAUUSD!$N$2:$N$1001,"",0)</f>
        <v>4651.5772999999999</v>
      </c>
      <c r="M610">
        <f>_xlfn.XLOOKUP($A610,ALGLIB_SSA_XAUUSD!$J$2:$J$1001,ALGLIB_SSA_XAUUSD!$O$2:$O$1001,"",0)</f>
        <v>4649.7674500000003</v>
      </c>
      <c r="N610">
        <f>_xlfn.XLOOKUP($A610,ALGLIB_SSA_XAUUSD!$J$2:$J$1001,ALGLIB_SSA_XAUUSD!$P$2:$P$1001,"",0)</f>
        <v>4655.4211100000002</v>
      </c>
      <c r="O610">
        <f>_xlfn.XLOOKUP($A610,ALGLIB_SSA_XAUUSD!$J$2:$J$1001,ALGLIB_SSA_XAUUSD!$Q$2:$Q$1001,"",0)</f>
        <v>4647.0285999999996</v>
      </c>
      <c r="R610">
        <f t="shared" si="236"/>
        <v>1775576400</v>
      </c>
      <c r="S610" t="str">
        <f t="shared" si="237"/>
        <v>XAUUSD</v>
      </c>
      <c r="T610" t="str">
        <f t="shared" si="237"/>
        <v>M5</v>
      </c>
      <c r="U610">
        <f t="shared" si="237"/>
        <v>4645.62</v>
      </c>
      <c r="V610">
        <f t="shared" si="238"/>
        <v>4649.2005966666666</v>
      </c>
      <c r="W610">
        <f t="shared" si="238"/>
        <v>4646.8697066666664</v>
      </c>
      <c r="X610">
        <f t="shared" si="239"/>
        <v>4651.5772999999999</v>
      </c>
      <c r="Y610">
        <f t="shared" si="239"/>
        <v>4649.7674500000003</v>
      </c>
      <c r="Z610">
        <f t="shared" si="240"/>
        <v>4663.5910899999999</v>
      </c>
      <c r="AA610">
        <f t="shared" si="241"/>
        <v>4655.4211100000002</v>
      </c>
      <c r="AB610">
        <f t="shared" si="242"/>
        <v>4631.3509633333333</v>
      </c>
      <c r="AC610">
        <f t="shared" si="243"/>
        <v>4647.0285999999996</v>
      </c>
      <c r="AF610">
        <f t="shared" si="248"/>
        <v>1775576400</v>
      </c>
      <c r="AG610" t="str">
        <f t="shared" si="249"/>
        <v>XAUUSD</v>
      </c>
      <c r="AH610" t="str">
        <f t="shared" si="250"/>
        <v>M5</v>
      </c>
      <c r="AI610" s="19">
        <f t="shared" si="244"/>
        <v>4645.62</v>
      </c>
      <c r="AJ610" s="19">
        <f t="shared" si="245"/>
        <v>4649.2005966666666</v>
      </c>
      <c r="AK610" s="19">
        <f t="shared" si="246"/>
        <v>4646.8697066666664</v>
      </c>
      <c r="AL610" s="19">
        <f t="shared" si="251"/>
        <v>2.3308900000001813</v>
      </c>
      <c r="AM610" s="28" t="str">
        <f t="shared" si="247"/>
        <v>Bullish</v>
      </c>
      <c r="AN610" s="28" t="str">
        <f t="shared" si="252"/>
        <v>Bullish</v>
      </c>
      <c r="AO610">
        <f>IF(Z610&lt;&gt;"",Z610,"")</f>
        <v>4663.5910899999999</v>
      </c>
      <c r="AP610">
        <f>IF(AB610&lt;&gt;"",AB610,"")</f>
        <v>4631.3509633333333</v>
      </c>
      <c r="AQ610">
        <f t="shared" si="256"/>
        <v>9</v>
      </c>
      <c r="AR610" s="16">
        <f>IF(SLOPE($AO$590:$AO$601,$AQ$590:$AQ$601)&gt;0,MIN(3,ABS(SLOPE($AO$590:$AO$601,$AQ$590:$AQ$601))),IF(SLOPE($AO$590:$AO$601,$AQ$590:$AQ$601)&lt;-0.5,-0.5,0))</f>
        <v>6.254833333332499E-2</v>
      </c>
      <c r="AS610" s="16">
        <f>IF(SLOPE($AP$590:$AP$601,$AQ$590:$AQ$601)&lt;0,MAX(-3,-ABS(SLOPE($AP$590:$AP$601,$AQ$590:$AQ$601))),IF(SLOPE($AP$590:$AP$601,$AQ$590:$AQ$601)&gt;0.5,0.5,0))</f>
        <v>0</v>
      </c>
      <c r="AT610" s="22">
        <f>($AO$602+(AR610*(AQ610-1)))</f>
        <v>4659.2499166666666</v>
      </c>
      <c r="AU610" s="22">
        <f>($AP$602+(AS610*(AQ610-1)))</f>
        <v>4627.5602099999996</v>
      </c>
      <c r="AV610" s="18">
        <f>IF(AR610&gt;0,AT610+AR610,AT610)</f>
        <v>4659.312465</v>
      </c>
      <c r="AW610" s="18">
        <f>IF(AS610&lt;0,AU610+AS610,AU610)</f>
        <v>4627.5602099999996</v>
      </c>
      <c r="AY610">
        <f t="shared" si="257"/>
        <v>-4.27862499999992</v>
      </c>
      <c r="AZ610">
        <f t="shared" si="258"/>
        <v>-3.7907533333336687</v>
      </c>
      <c r="BB610" s="19">
        <f t="shared" si="253"/>
        <v>1775576400</v>
      </c>
      <c r="BC610" s="19" t="str">
        <f t="shared" si="254"/>
        <v>XAUUSD</v>
      </c>
      <c r="BD610" s="19" t="str">
        <f t="shared" si="255"/>
        <v>M5</v>
      </c>
      <c r="BE610">
        <f>V610</f>
        <v>4649.2005966666666</v>
      </c>
      <c r="BF610">
        <f>W610</f>
        <v>4646.8697066666664</v>
      </c>
      <c r="BG610">
        <f>X610</f>
        <v>4651.5772999999999</v>
      </c>
      <c r="BH610">
        <f>Y610</f>
        <v>4649.7674500000003</v>
      </c>
      <c r="BI610">
        <f t="shared" si="259"/>
        <v>4659.312465</v>
      </c>
      <c r="BJ610">
        <f t="shared" si="260"/>
        <v>4627.5602099999996</v>
      </c>
    </row>
    <row r="611" spans="1:62" x14ac:dyDescent="0.55000000000000004">
      <c r="A611">
        <f>ALGLIB_SSA_XAUUSD!J611</f>
        <v>1775576700</v>
      </c>
      <c r="B611" t="str">
        <f>_xlfn.XLOOKUP($A611,ALGLIB_SSA_XAUUSD!$A$2:$A$1001,ALGLIB_SSA_XAUUSD!$B$2:$B$1001,"",0)</f>
        <v/>
      </c>
      <c r="C611" t="str">
        <f>_xlfn.XLOOKUP($A611,ALGLIB_SSA_XAUUSD!$A$2:$A$1001,ALGLIB_SSA_XAUUSD!$C$2:$C$1001,"",0)</f>
        <v/>
      </c>
      <c r="D611" s="1">
        <f>D602+(D614-D602)*9/12</f>
        <v>4656.7049999999999</v>
      </c>
      <c r="E611" s="1">
        <f>E602+(E614-E602)*9/12</f>
        <v>4649.9100374999998</v>
      </c>
      <c r="F611" s="1">
        <f>F602+(F614-F602)*9/12</f>
        <v>4647.1927475000002</v>
      </c>
      <c r="G611" s="1">
        <f>G602+(G614-G602)*9/12</f>
        <v>4664.196285</v>
      </c>
      <c r="H611" s="1">
        <f>H602+(H614-H602)*9/12</f>
        <v>4631.8248074999992</v>
      </c>
      <c r="I611" t="str">
        <f>_xlfn.XLOOKUP($A611,ALGLIB_SSA_XAUUSD!$J$2:$J$1001,ALGLIB_SSA_XAUUSD!$K$2:$K$1001,"",0)</f>
        <v>XAUUSD</v>
      </c>
      <c r="J611" t="str">
        <f>_xlfn.XLOOKUP($A611,ALGLIB_SSA_XAUUSD!$J$2:$J$1001,ALGLIB_SSA_XAUUSD!$L$2:$L$1001,"",0)</f>
        <v>M5</v>
      </c>
      <c r="K611">
        <f>_xlfn.XLOOKUP($A611,ALGLIB_SSA_XAUUSD!$J$2:$J$1001,ALGLIB_SSA_XAUUSD!$M$2:$M$1001,"",0)</f>
        <v>4651.5200000000004</v>
      </c>
      <c r="L611">
        <f>_xlfn.XLOOKUP($A611,ALGLIB_SSA_XAUUSD!$J$2:$J$1001,ALGLIB_SSA_XAUUSD!$N$2:$N$1001,"",0)</f>
        <v>4652.8547600000002</v>
      </c>
      <c r="M611">
        <f>_xlfn.XLOOKUP($A611,ALGLIB_SSA_XAUUSD!$J$2:$J$1001,ALGLIB_SSA_XAUUSD!$O$2:$O$1001,"",0)</f>
        <v>4651.3110999999999</v>
      </c>
      <c r="N611">
        <f>_xlfn.XLOOKUP($A611,ALGLIB_SSA_XAUUSD!$J$2:$J$1001,ALGLIB_SSA_XAUUSD!$P$2:$P$1001,"",0)</f>
        <v>4656.8046100000001</v>
      </c>
      <c r="O611">
        <f>_xlfn.XLOOKUP($A611,ALGLIB_SSA_XAUUSD!$J$2:$J$1001,ALGLIB_SSA_XAUUSD!$Q$2:$Q$1001,"",0)</f>
        <v>4648.3840600000003</v>
      </c>
      <c r="R611">
        <f t="shared" si="236"/>
        <v>1775576700</v>
      </c>
      <c r="S611" t="str">
        <f t="shared" si="237"/>
        <v>XAUUSD</v>
      </c>
      <c r="T611" t="str">
        <f t="shared" si="237"/>
        <v>M5</v>
      </c>
      <c r="U611">
        <f t="shared" si="237"/>
        <v>4651.5200000000004</v>
      </c>
      <c r="V611">
        <f t="shared" si="238"/>
        <v>4649.9100374999998</v>
      </c>
      <c r="W611">
        <f t="shared" si="238"/>
        <v>4647.1927475000002</v>
      </c>
      <c r="X611">
        <f t="shared" si="239"/>
        <v>4652.8547600000002</v>
      </c>
      <c r="Y611">
        <f t="shared" si="239"/>
        <v>4651.3110999999999</v>
      </c>
      <c r="Z611">
        <f t="shared" si="240"/>
        <v>4664.196285</v>
      </c>
      <c r="AA611">
        <f t="shared" si="241"/>
        <v>4656.8046100000001</v>
      </c>
      <c r="AB611">
        <f t="shared" si="242"/>
        <v>4631.8248074999992</v>
      </c>
      <c r="AC611">
        <f t="shared" si="243"/>
        <v>4648.3840600000003</v>
      </c>
      <c r="AF611">
        <f t="shared" si="248"/>
        <v>1775576700</v>
      </c>
      <c r="AG611" t="str">
        <f t="shared" si="249"/>
        <v>XAUUSD</v>
      </c>
      <c r="AH611" t="str">
        <f t="shared" si="250"/>
        <v>M5</v>
      </c>
      <c r="AI611" s="19">
        <f t="shared" si="244"/>
        <v>4651.5200000000004</v>
      </c>
      <c r="AJ611" s="19">
        <f t="shared" si="245"/>
        <v>4649.9100374999998</v>
      </c>
      <c r="AK611" s="19">
        <f t="shared" si="246"/>
        <v>4647.1927475000002</v>
      </c>
      <c r="AL611" s="19">
        <f t="shared" si="251"/>
        <v>2.7172899999995934</v>
      </c>
      <c r="AM611" s="28" t="str">
        <f t="shared" si="247"/>
        <v>Bullish</v>
      </c>
      <c r="AN611" s="28" t="str">
        <f t="shared" si="252"/>
        <v>Bullish</v>
      </c>
      <c r="AO611">
        <f>IF(Z611&lt;&gt;"",Z611,"")</f>
        <v>4664.196285</v>
      </c>
      <c r="AP611">
        <f>IF(AB611&lt;&gt;"",AB611,"")</f>
        <v>4631.8248074999992</v>
      </c>
      <c r="AQ611">
        <f t="shared" si="256"/>
        <v>10</v>
      </c>
      <c r="AR611" s="16">
        <f>IF(SLOPE($AO$590:$AO$601,$AQ$590:$AQ$601)&gt;0,MIN(3,ABS(SLOPE($AO$590:$AO$601,$AQ$590:$AQ$601))),IF(SLOPE($AO$590:$AO$601,$AQ$590:$AQ$601)&lt;-0.5,-0.5,0))</f>
        <v>6.254833333332499E-2</v>
      </c>
      <c r="AS611" s="16">
        <f>IF(SLOPE($AP$590:$AP$601,$AQ$590:$AQ$601)&lt;0,MAX(-3,-ABS(SLOPE($AP$590:$AP$601,$AQ$590:$AQ$601))),IF(SLOPE($AP$590:$AP$601,$AQ$590:$AQ$601)&gt;0.5,0.5,0))</f>
        <v>0</v>
      </c>
      <c r="AT611" s="22">
        <f>($AO$602+(AR611*(AQ611-1)))</f>
        <v>4659.312465</v>
      </c>
      <c r="AU611" s="22">
        <f>($AP$602+(AS611*(AQ611-1)))</f>
        <v>4627.5602099999996</v>
      </c>
      <c r="AV611" s="18">
        <f>IF(AR611&gt;0,AT611+AR611,AT611)</f>
        <v>4659.3750133333333</v>
      </c>
      <c r="AW611" s="18">
        <f>IF(AS611&lt;0,AU611+AS611,AU611)</f>
        <v>4627.5602099999996</v>
      </c>
      <c r="AY611">
        <f t="shared" si="257"/>
        <v>-4.8212716666666893</v>
      </c>
      <c r="AZ611">
        <f t="shared" si="258"/>
        <v>-4.2645974999995815</v>
      </c>
      <c r="BB611" s="19">
        <f t="shared" si="253"/>
        <v>1775576700</v>
      </c>
      <c r="BC611" s="19" t="str">
        <f t="shared" si="254"/>
        <v>XAUUSD</v>
      </c>
      <c r="BD611" s="19" t="str">
        <f t="shared" si="255"/>
        <v>M5</v>
      </c>
      <c r="BE611">
        <f>V611</f>
        <v>4649.9100374999998</v>
      </c>
      <c r="BF611">
        <f>W611</f>
        <v>4647.1927475000002</v>
      </c>
      <c r="BG611">
        <f>X611</f>
        <v>4652.8547600000002</v>
      </c>
      <c r="BH611">
        <f>Y611</f>
        <v>4651.3110999999999</v>
      </c>
      <c r="BI611">
        <f t="shared" si="259"/>
        <v>4659.3750133333333</v>
      </c>
      <c r="BJ611">
        <f t="shared" si="260"/>
        <v>4627.5602099999996</v>
      </c>
    </row>
    <row r="612" spans="1:62" x14ac:dyDescent="0.55000000000000004">
      <c r="A612">
        <f>ALGLIB_SSA_XAUUSD!J612</f>
        <v>1775577000</v>
      </c>
      <c r="B612" t="str">
        <f>_xlfn.XLOOKUP($A612,ALGLIB_SSA_XAUUSD!$A$2:$A$1001,ALGLIB_SSA_XAUUSD!$B$2:$B$1001,"",0)</f>
        <v/>
      </c>
      <c r="C612" t="str">
        <f>_xlfn.XLOOKUP($A612,ALGLIB_SSA_XAUUSD!$A$2:$A$1001,ALGLIB_SSA_XAUUSD!$C$2:$C$1001,"",0)</f>
        <v/>
      </c>
      <c r="D612" s="1">
        <f>D602+(D614-D602)*10/12</f>
        <v>4656.8333333333339</v>
      </c>
      <c r="E612" s="1">
        <f>E602+(E614-E602)*10/12</f>
        <v>4650.6194783333331</v>
      </c>
      <c r="F612" s="1">
        <f>F602+(F614-F602)*10/12</f>
        <v>4647.5157883333331</v>
      </c>
      <c r="G612" s="1">
        <f>G602+(G614-G602)*10/12</f>
        <v>4664.8014800000001</v>
      </c>
      <c r="H612" s="1">
        <f>H602+(H614-H602)*10/12</f>
        <v>4632.298651666666</v>
      </c>
      <c r="I612" t="str">
        <f>_xlfn.XLOOKUP($A612,ALGLIB_SSA_XAUUSD!$J$2:$J$1001,ALGLIB_SSA_XAUUSD!$K$2:$K$1001,"",0)</f>
        <v>XAUUSD</v>
      </c>
      <c r="J612" t="str">
        <f>_xlfn.XLOOKUP($A612,ALGLIB_SSA_XAUUSD!$J$2:$J$1001,ALGLIB_SSA_XAUUSD!$L$2:$L$1001,"",0)</f>
        <v>M5</v>
      </c>
      <c r="K612">
        <f>_xlfn.XLOOKUP($A612,ALGLIB_SSA_XAUUSD!$J$2:$J$1001,ALGLIB_SSA_XAUUSD!$M$2:$M$1001,"",0)</f>
        <v>4653.8500000000004</v>
      </c>
      <c r="L612">
        <f>_xlfn.XLOOKUP($A612,ALGLIB_SSA_XAUUSD!$J$2:$J$1001,ALGLIB_SSA_XAUUSD!$N$2:$N$1001,"",0)</f>
        <v>4653.9044700000004</v>
      </c>
      <c r="M612">
        <f>_xlfn.XLOOKUP($A612,ALGLIB_SSA_XAUUSD!$J$2:$J$1001,ALGLIB_SSA_XAUUSD!$O$2:$O$1001,"",0)</f>
        <v>4652.60779</v>
      </c>
      <c r="N612">
        <f>_xlfn.XLOOKUP($A612,ALGLIB_SSA_XAUUSD!$J$2:$J$1001,ALGLIB_SSA_XAUUSD!$P$2:$P$1001,"",0)</f>
        <v>4657.9958900000001</v>
      </c>
      <c r="O612">
        <f>_xlfn.XLOOKUP($A612,ALGLIB_SSA_XAUUSD!$J$2:$J$1001,ALGLIB_SSA_XAUUSD!$Q$2:$Q$1001,"",0)</f>
        <v>4649.4091099999996</v>
      </c>
      <c r="R612">
        <f t="shared" si="236"/>
        <v>1775577000</v>
      </c>
      <c r="S612" t="str">
        <f t="shared" si="237"/>
        <v>XAUUSD</v>
      </c>
      <c r="T612" t="str">
        <f t="shared" si="237"/>
        <v>M5</v>
      </c>
      <c r="U612">
        <f t="shared" si="237"/>
        <v>4653.8500000000004</v>
      </c>
      <c r="V612">
        <f t="shared" si="238"/>
        <v>4650.6194783333331</v>
      </c>
      <c r="W612">
        <f t="shared" si="238"/>
        <v>4647.5157883333331</v>
      </c>
      <c r="X612">
        <f t="shared" si="239"/>
        <v>4653.9044700000004</v>
      </c>
      <c r="Y612">
        <f t="shared" si="239"/>
        <v>4652.60779</v>
      </c>
      <c r="Z612">
        <f t="shared" si="240"/>
        <v>4664.8014800000001</v>
      </c>
      <c r="AA612">
        <f t="shared" si="241"/>
        <v>4657.9958900000001</v>
      </c>
      <c r="AB612">
        <f t="shared" si="242"/>
        <v>4632.298651666666</v>
      </c>
      <c r="AC612">
        <f t="shared" si="243"/>
        <v>4649.4091099999996</v>
      </c>
      <c r="AF612">
        <f t="shared" si="248"/>
        <v>1775577000</v>
      </c>
      <c r="AG612" t="str">
        <f t="shared" si="249"/>
        <v>XAUUSD</v>
      </c>
      <c r="AH612" t="str">
        <f t="shared" si="250"/>
        <v>M5</v>
      </c>
      <c r="AI612" s="19">
        <f t="shared" si="244"/>
        <v>4653.8500000000004</v>
      </c>
      <c r="AJ612" s="19">
        <f t="shared" si="245"/>
        <v>4650.6194783333331</v>
      </c>
      <c r="AK612" s="19">
        <f t="shared" si="246"/>
        <v>4647.5157883333331</v>
      </c>
      <c r="AL612" s="19">
        <f t="shared" si="251"/>
        <v>3.103689999999915</v>
      </c>
      <c r="AM612" s="28" t="str">
        <f t="shared" si="247"/>
        <v>Bullish</v>
      </c>
      <c r="AN612" s="28" t="str">
        <f t="shared" si="252"/>
        <v>Bullish</v>
      </c>
      <c r="AO612">
        <f>IF(Z612&lt;&gt;"",Z612,"")</f>
        <v>4664.8014800000001</v>
      </c>
      <c r="AP612">
        <f>IF(AB612&lt;&gt;"",AB612,"")</f>
        <v>4632.298651666666</v>
      </c>
      <c r="AQ612">
        <f t="shared" si="256"/>
        <v>11</v>
      </c>
      <c r="AR612" s="16">
        <f>IF(SLOPE($AO$590:$AO$601,$AQ$590:$AQ$601)&gt;0,MIN(3,ABS(SLOPE($AO$590:$AO$601,$AQ$590:$AQ$601))),IF(SLOPE($AO$590:$AO$601,$AQ$590:$AQ$601)&lt;-0.5,-0.5,0))</f>
        <v>6.254833333332499E-2</v>
      </c>
      <c r="AS612" s="16">
        <f>IF(SLOPE($AP$590:$AP$601,$AQ$590:$AQ$601)&lt;0,MAX(-3,-ABS(SLOPE($AP$590:$AP$601,$AQ$590:$AQ$601))),IF(SLOPE($AP$590:$AP$601,$AQ$590:$AQ$601)&gt;0.5,0.5,0))</f>
        <v>0</v>
      </c>
      <c r="AT612" s="22">
        <f>($AO$602+(AR612*(AQ612-1)))</f>
        <v>4659.3750133333333</v>
      </c>
      <c r="AU612" s="22">
        <f>($AP$602+(AS612*(AQ612-1)))</f>
        <v>4627.5602099999996</v>
      </c>
      <c r="AV612" s="18">
        <f>IF(AR612&gt;0,AT612+AR612,AT612)</f>
        <v>4659.4375616666666</v>
      </c>
      <c r="AW612" s="18">
        <f>IF(AS612&lt;0,AU612+AS612,AU612)</f>
        <v>4627.5602099999996</v>
      </c>
      <c r="AY612">
        <f t="shared" si="257"/>
        <v>-5.3639183333334586</v>
      </c>
      <c r="AZ612">
        <f t="shared" si="258"/>
        <v>-4.7384416666664038</v>
      </c>
      <c r="BB612" s="19">
        <f t="shared" si="253"/>
        <v>1775577000</v>
      </c>
      <c r="BC612" s="19" t="str">
        <f t="shared" si="254"/>
        <v>XAUUSD</v>
      </c>
      <c r="BD612" s="19" t="str">
        <f t="shared" si="255"/>
        <v>M5</v>
      </c>
      <c r="BE612">
        <f>V612</f>
        <v>4650.6194783333331</v>
      </c>
      <c r="BF612">
        <f>W612</f>
        <v>4647.5157883333331</v>
      </c>
      <c r="BG612">
        <f>X612</f>
        <v>4653.9044700000004</v>
      </c>
      <c r="BH612">
        <f>Y612</f>
        <v>4652.60779</v>
      </c>
      <c r="BI612">
        <f t="shared" si="259"/>
        <v>4659.4375616666666</v>
      </c>
      <c r="BJ612">
        <f t="shared" si="260"/>
        <v>4627.5602099999996</v>
      </c>
    </row>
    <row r="613" spans="1:62" x14ac:dyDescent="0.55000000000000004">
      <c r="A613">
        <f>ALGLIB_SSA_XAUUSD!J613</f>
        <v>1775577300</v>
      </c>
      <c r="B613" t="str">
        <f>_xlfn.XLOOKUP($A613,ALGLIB_SSA_XAUUSD!$A$2:$A$1001,ALGLIB_SSA_XAUUSD!$B$2:$B$1001,"",0)</f>
        <v/>
      </c>
      <c r="C613" t="str">
        <f>_xlfn.XLOOKUP($A613,ALGLIB_SSA_XAUUSD!$A$2:$A$1001,ALGLIB_SSA_XAUUSD!$C$2:$C$1001,"",0)</f>
        <v/>
      </c>
      <c r="D613" s="1">
        <f>D602+(D614-D602)*11/12</f>
        <v>4656.961666666667</v>
      </c>
      <c r="E613" s="1">
        <f>E602+(E614-E602)*11/12</f>
        <v>4651.3289191666663</v>
      </c>
      <c r="F613" s="1">
        <f>F602+(F614-F602)*11/12</f>
        <v>4647.838829166667</v>
      </c>
      <c r="G613" s="1">
        <f>G602+(G614-G602)*11/12</f>
        <v>4665.4066750000002</v>
      </c>
      <c r="H613" s="1">
        <f>H602+(H614-H602)*11/12</f>
        <v>4632.7724958333329</v>
      </c>
      <c r="I613" t="str">
        <f>_xlfn.XLOOKUP($A613,ALGLIB_SSA_XAUUSD!$J$2:$J$1001,ALGLIB_SSA_XAUUSD!$K$2:$K$1001,"",0)</f>
        <v>XAUUSD</v>
      </c>
      <c r="J613" t="str">
        <f>_xlfn.XLOOKUP($A613,ALGLIB_SSA_XAUUSD!$J$2:$J$1001,ALGLIB_SSA_XAUUSD!$L$2:$L$1001,"",0)</f>
        <v>M5</v>
      </c>
      <c r="K613">
        <f>_xlfn.XLOOKUP($A613,ALGLIB_SSA_XAUUSD!$J$2:$J$1001,ALGLIB_SSA_XAUUSD!$M$2:$M$1001,"",0)</f>
        <v>4655.55</v>
      </c>
      <c r="L613">
        <f>_xlfn.XLOOKUP($A613,ALGLIB_SSA_XAUUSD!$J$2:$J$1001,ALGLIB_SSA_XAUUSD!$N$2:$N$1001,"",0)</f>
        <v>4654.8581599999998</v>
      </c>
      <c r="M613">
        <f>_xlfn.XLOOKUP($A613,ALGLIB_SSA_XAUUSD!$J$2:$J$1001,ALGLIB_SSA_XAUUSD!$O$2:$O$1001,"",0)</f>
        <v>4653.73297</v>
      </c>
      <c r="N613">
        <f>_xlfn.XLOOKUP($A613,ALGLIB_SSA_XAUUSD!$J$2:$J$1001,ALGLIB_SSA_XAUUSD!$P$2:$P$1001,"",0)</f>
        <v>4659.1198100000001</v>
      </c>
      <c r="O613">
        <f>_xlfn.XLOOKUP($A613,ALGLIB_SSA_XAUUSD!$J$2:$J$1001,ALGLIB_SSA_XAUUSD!$Q$2:$Q$1001,"",0)</f>
        <v>4650.2651999999998</v>
      </c>
      <c r="R613">
        <f t="shared" si="236"/>
        <v>1775577300</v>
      </c>
      <c r="S613" t="str">
        <f t="shared" si="237"/>
        <v>XAUUSD</v>
      </c>
      <c r="T613" t="str">
        <f t="shared" si="237"/>
        <v>M5</v>
      </c>
      <c r="U613">
        <f t="shared" si="237"/>
        <v>4655.55</v>
      </c>
      <c r="V613">
        <f t="shared" si="238"/>
        <v>4651.3289191666663</v>
      </c>
      <c r="W613">
        <f t="shared" si="238"/>
        <v>4647.838829166667</v>
      </c>
      <c r="X613">
        <f t="shared" si="239"/>
        <v>4654.8581599999998</v>
      </c>
      <c r="Y613">
        <f t="shared" si="239"/>
        <v>4653.73297</v>
      </c>
      <c r="Z613">
        <f t="shared" si="240"/>
        <v>4665.4066750000002</v>
      </c>
      <c r="AA613">
        <f t="shared" si="241"/>
        <v>4659.1198100000001</v>
      </c>
      <c r="AB613">
        <f t="shared" si="242"/>
        <v>4632.7724958333329</v>
      </c>
      <c r="AC613">
        <f t="shared" si="243"/>
        <v>4650.2651999999998</v>
      </c>
      <c r="AF613">
        <f t="shared" si="248"/>
        <v>1775577300</v>
      </c>
      <c r="AG613" t="str">
        <f t="shared" si="249"/>
        <v>XAUUSD</v>
      </c>
      <c r="AH613" t="str">
        <f t="shared" si="250"/>
        <v>M5</v>
      </c>
      <c r="AI613" s="19">
        <f t="shared" si="244"/>
        <v>4655.55</v>
      </c>
      <c r="AJ613" s="19">
        <f t="shared" si="245"/>
        <v>4651.3289191666663</v>
      </c>
      <c r="AK613" s="19">
        <f t="shared" si="246"/>
        <v>4647.838829166667</v>
      </c>
      <c r="AL613" s="19">
        <f t="shared" si="251"/>
        <v>3.4900899999993271</v>
      </c>
      <c r="AM613" s="28" t="str">
        <f t="shared" si="247"/>
        <v>Bullish</v>
      </c>
      <c r="AN613" s="28" t="str">
        <f t="shared" si="252"/>
        <v>Bullish</v>
      </c>
      <c r="AO613">
        <f>IF(Z613&lt;&gt;"",Z613,"")</f>
        <v>4665.4066750000002</v>
      </c>
      <c r="AP613">
        <f>IF(AB613&lt;&gt;"",AB613,"")</f>
        <v>4632.7724958333329</v>
      </c>
      <c r="AQ613">
        <f t="shared" si="256"/>
        <v>12</v>
      </c>
      <c r="AR613" s="16">
        <f>IF(SLOPE($AO$590:$AO$601,$AQ$590:$AQ$601)&gt;0,MIN(3,ABS(SLOPE($AO$590:$AO$601,$AQ$590:$AQ$601))),IF(SLOPE($AO$590:$AO$601,$AQ$590:$AQ$601)&lt;-0.5,-0.5,0))</f>
        <v>6.254833333332499E-2</v>
      </c>
      <c r="AS613" s="16">
        <f>IF(SLOPE($AP$590:$AP$601,$AQ$590:$AQ$601)&lt;0,MAX(-3,-ABS(SLOPE($AP$590:$AP$601,$AQ$590:$AQ$601))),IF(SLOPE($AP$590:$AP$601,$AQ$590:$AQ$601)&gt;0.5,0.5,0))</f>
        <v>0</v>
      </c>
      <c r="AT613" s="22">
        <f>($AO$602+(AR613*(AQ613-1)))</f>
        <v>4659.4375616666666</v>
      </c>
      <c r="AU613" s="22">
        <f>($AP$602+(AS613*(AQ613-1)))</f>
        <v>4627.5602099999996</v>
      </c>
      <c r="AV613" s="18">
        <f>IF(AR613&gt;0,AT613+AR613,AT613)</f>
        <v>4659.5001099999999</v>
      </c>
      <c r="AW613" s="18">
        <f>IF(AS613&lt;0,AU613+AS613,AU613)</f>
        <v>4627.5602099999996</v>
      </c>
      <c r="AY613">
        <f t="shared" si="257"/>
        <v>-5.9065650000002279</v>
      </c>
      <c r="AZ613">
        <f t="shared" si="258"/>
        <v>-5.212285833333226</v>
      </c>
      <c r="BB613" s="19">
        <f t="shared" si="253"/>
        <v>1775577300</v>
      </c>
      <c r="BC613" s="19" t="str">
        <f t="shared" si="254"/>
        <v>XAUUSD</v>
      </c>
      <c r="BD613" s="19" t="str">
        <f t="shared" si="255"/>
        <v>M5</v>
      </c>
      <c r="BE613">
        <f>V613</f>
        <v>4651.3289191666663</v>
      </c>
      <c r="BF613">
        <f>W613</f>
        <v>4647.838829166667</v>
      </c>
      <c r="BG613">
        <f>X613</f>
        <v>4654.8581599999998</v>
      </c>
      <c r="BH613">
        <f>Y613</f>
        <v>4653.73297</v>
      </c>
      <c r="BI613">
        <f t="shared" si="259"/>
        <v>4659.5001099999999</v>
      </c>
      <c r="BJ613">
        <f t="shared" si="260"/>
        <v>4627.5602099999996</v>
      </c>
    </row>
    <row r="614" spans="1:62" x14ac:dyDescent="0.55000000000000004">
      <c r="A614">
        <f>ALGLIB_SSA_XAUUSD!J614</f>
        <v>1775577600</v>
      </c>
      <c r="B614" t="str">
        <f>_xlfn.XLOOKUP($A614,ALGLIB_SSA_XAUUSD!$A$2:$A$1001,ALGLIB_SSA_XAUUSD!$B$2:$B$1001,"",0)</f>
        <v>XAUUSD</v>
      </c>
      <c r="C614" t="str">
        <f>_xlfn.XLOOKUP($A614,ALGLIB_SSA_XAUUSD!$A$2:$A$1001,ALGLIB_SSA_XAUUSD!$C$2:$C$1001,"",0)</f>
        <v>H1</v>
      </c>
      <c r="D614" s="2">
        <f>_xlfn.XLOOKUP($A614,ALGLIB_SSA_XAUUSD!$A$2:$A$1001,ALGLIB_SSA_XAUUSD!$D$2:$D$1001,"",0)</f>
        <v>4657.09</v>
      </c>
      <c r="E614" s="2">
        <f>_xlfn.XLOOKUP($A614,ALGLIB_SSA_XAUUSD!$A$2:$A$1001,ALGLIB_SSA_XAUUSD!$E$2:$E$1001,"",0)</f>
        <v>4652.0383599999996</v>
      </c>
      <c r="F614" s="2">
        <f>_xlfn.XLOOKUP($A614,ALGLIB_SSA_XAUUSD!$A$2:$A$1001,ALGLIB_SSA_XAUUSD!$F$2:$F$1001,"",0)</f>
        <v>4648.1618699999999</v>
      </c>
      <c r="G614" s="2">
        <f>_xlfn.XLOOKUP($A614,ALGLIB_SSA_XAUUSD!$A$2:$A$1001,ALGLIB_SSA_XAUUSD!$G$2:$G$1001,"",0)</f>
        <v>4666.0118700000003</v>
      </c>
      <c r="H614" s="2">
        <f>_xlfn.XLOOKUP($A614,ALGLIB_SSA_XAUUSD!$A$2:$A$1001,ALGLIB_SSA_XAUUSD!$H$2:$H$1001,"",0)</f>
        <v>4633.2463399999997</v>
      </c>
      <c r="I614" t="str">
        <f>_xlfn.XLOOKUP($A614,ALGLIB_SSA_XAUUSD!$J$2:$J$1001,ALGLIB_SSA_XAUUSD!$K$2:$K$1001,"",0)</f>
        <v>XAUUSD</v>
      </c>
      <c r="J614" t="str">
        <f>_xlfn.XLOOKUP($A614,ALGLIB_SSA_XAUUSD!$J$2:$J$1001,ALGLIB_SSA_XAUUSD!$L$2:$L$1001,"",0)</f>
        <v>M5</v>
      </c>
      <c r="K614">
        <f>_xlfn.XLOOKUP($A614,ALGLIB_SSA_XAUUSD!$J$2:$J$1001,ALGLIB_SSA_XAUUSD!$M$2:$M$1001,"",0)</f>
        <v>4662.63</v>
      </c>
      <c r="L614">
        <f>_xlfn.XLOOKUP($A614,ALGLIB_SSA_XAUUSD!$J$2:$J$1001,ALGLIB_SSA_XAUUSD!$N$2:$N$1001,"",0)</f>
        <v>4655.8066200000003</v>
      </c>
      <c r="M614">
        <f>_xlfn.XLOOKUP($A614,ALGLIB_SSA_XAUUSD!$J$2:$J$1001,ALGLIB_SSA_XAUUSD!$O$2:$O$1001,"",0)</f>
        <v>4654.7697900000003</v>
      </c>
      <c r="N614">
        <f>_xlfn.XLOOKUP($A614,ALGLIB_SSA_XAUUSD!$J$2:$J$1001,ALGLIB_SSA_XAUUSD!$P$2:$P$1001,"",0)</f>
        <v>4660.183</v>
      </c>
      <c r="O614">
        <f>_xlfn.XLOOKUP($A614,ALGLIB_SSA_XAUUSD!$J$2:$J$1001,ALGLIB_SSA_XAUUSD!$Q$2:$Q$1001,"",0)</f>
        <v>4651.0994700000001</v>
      </c>
      <c r="R614">
        <f t="shared" si="236"/>
        <v>1775577600</v>
      </c>
      <c r="S614" t="str">
        <f t="shared" si="237"/>
        <v>XAUUSD</v>
      </c>
      <c r="T614" t="str">
        <f t="shared" si="237"/>
        <v>M5</v>
      </c>
      <c r="U614">
        <f t="shared" si="237"/>
        <v>4662.63</v>
      </c>
      <c r="V614">
        <f t="shared" si="238"/>
        <v>4652.0383599999996</v>
      </c>
      <c r="W614">
        <f t="shared" si="238"/>
        <v>4648.1618699999999</v>
      </c>
      <c r="X614">
        <f t="shared" si="239"/>
        <v>4655.8066200000003</v>
      </c>
      <c r="Y614">
        <f t="shared" si="239"/>
        <v>4654.7697900000003</v>
      </c>
      <c r="Z614">
        <f t="shared" si="240"/>
        <v>4666.0118700000003</v>
      </c>
      <c r="AA614">
        <f t="shared" si="241"/>
        <v>4660.183</v>
      </c>
      <c r="AB614">
        <f t="shared" si="242"/>
        <v>4633.2463399999997</v>
      </c>
      <c r="AC614">
        <f t="shared" si="243"/>
        <v>4651.0994700000001</v>
      </c>
      <c r="AF614">
        <f t="shared" si="248"/>
        <v>1775577600</v>
      </c>
      <c r="AG614" t="str">
        <f t="shared" si="249"/>
        <v>XAUUSD</v>
      </c>
      <c r="AH614" t="str">
        <f t="shared" si="250"/>
        <v>M5</v>
      </c>
      <c r="AI614" s="19">
        <f t="shared" si="244"/>
        <v>4662.63</v>
      </c>
      <c r="AJ614" s="19">
        <f t="shared" si="245"/>
        <v>4652.0383599999996</v>
      </c>
      <c r="AK614" s="19">
        <f t="shared" si="246"/>
        <v>4648.1618699999999</v>
      </c>
      <c r="AL614" s="19">
        <f t="shared" si="251"/>
        <v>3.8764899999996487</v>
      </c>
      <c r="AM614" s="28" t="str">
        <f t="shared" si="247"/>
        <v>Bullish</v>
      </c>
      <c r="AN614" s="28" t="str">
        <f t="shared" si="252"/>
        <v>Bullish</v>
      </c>
      <c r="AO614">
        <f>IF(Z614&lt;&gt;"",Z614,"")</f>
        <v>4666.0118700000003</v>
      </c>
      <c r="AP614">
        <f>IF(AB614&lt;&gt;"",AB614,"")</f>
        <v>4633.2463399999997</v>
      </c>
      <c r="AQ614">
        <f t="shared" si="256"/>
        <v>1</v>
      </c>
      <c r="AR614" s="17">
        <f>IF(SLOPE($AO$602:$AO$613,$AQ$602:$AQ$613)&gt;0,MIN(3,ABS(SLOPE($AO$602:$AO$613,$AQ$602:$AQ$613))),IF(SLOPE($AO$602:$AO$613,$AQ$602:$AQ$613)&lt;-0.5,-0.5,0))</f>
        <v>0.60519499999997983</v>
      </c>
      <c r="AS614" s="17">
        <f>IF(SLOPE($AP$602:$AP$613,$AQ$602:$AQ$613)&lt;0,MAX(-3,-ABS(SLOPE($AP$602:$AP$613,$AQ$602:$AQ$613))),IF(SLOPE($AP$602:$AP$613,$AQ$602:$AQ$613)&gt;0.5,0.5,0))</f>
        <v>0</v>
      </c>
      <c r="AT614" s="10">
        <f>($AO$614+(AR614*(AQ614-1)))</f>
        <v>4666.0118700000003</v>
      </c>
      <c r="AU614" s="10">
        <f>($AP$614+(AS614*(AQ614-1)))</f>
        <v>4633.2463399999997</v>
      </c>
      <c r="AV614" s="18">
        <f>IF(AR614&gt;0,AT614+AR614,AT614)</f>
        <v>4666.6170650000004</v>
      </c>
      <c r="AW614" s="18">
        <f>IF(AS614&lt;0,AU614+AS614,AU614)</f>
        <v>4633.2463399999997</v>
      </c>
      <c r="AY614">
        <f t="shared" si="257"/>
        <v>0.6051950000000943</v>
      </c>
      <c r="AZ614">
        <f t="shared" si="258"/>
        <v>0</v>
      </c>
      <c r="BB614" s="19">
        <f t="shared" si="253"/>
        <v>1775577600</v>
      </c>
      <c r="BC614" s="19" t="str">
        <f t="shared" si="254"/>
        <v>XAUUSD</v>
      </c>
      <c r="BD614" s="19" t="str">
        <f t="shared" si="255"/>
        <v>M5</v>
      </c>
      <c r="BE614">
        <f>V614</f>
        <v>4652.0383599999996</v>
      </c>
      <c r="BF614">
        <f>W614</f>
        <v>4648.1618699999999</v>
      </c>
      <c r="BG614">
        <f>X614</f>
        <v>4655.8066200000003</v>
      </c>
      <c r="BH614">
        <f>Y614</f>
        <v>4654.7697900000003</v>
      </c>
      <c r="BI614">
        <f t="shared" si="259"/>
        <v>4666.6170650000004</v>
      </c>
      <c r="BJ614">
        <f t="shared" si="260"/>
        <v>4633.2463399999997</v>
      </c>
    </row>
    <row r="615" spans="1:62" x14ac:dyDescent="0.55000000000000004">
      <c r="A615">
        <f>ALGLIB_SSA_XAUUSD!J615</f>
        <v>1775577900</v>
      </c>
      <c r="B615" t="str">
        <f>_xlfn.XLOOKUP($A615,ALGLIB_SSA_XAUUSD!$A$2:$A$1001,ALGLIB_SSA_XAUUSD!$B$2:$B$1001,"",0)</f>
        <v/>
      </c>
      <c r="C615" t="str">
        <f>_xlfn.XLOOKUP($A615,ALGLIB_SSA_XAUUSD!$A$2:$A$1001,ALGLIB_SSA_XAUUSD!$C$2:$C$1001,"",0)</f>
        <v/>
      </c>
      <c r="D615" s="1">
        <f>D614+(D626-D614)*1/12</f>
        <v>4658.6549999999997</v>
      </c>
      <c r="E615" s="1">
        <f>E614+(E626-E614)*1/12</f>
        <v>4653.3088291666663</v>
      </c>
      <c r="F615" s="1">
        <f>F614+(F626-F614)*1/12</f>
        <v>4648.9586250000002</v>
      </c>
      <c r="G615" s="1">
        <f>G614+(G626-G614)*1/12</f>
        <v>4667.2201700000005</v>
      </c>
      <c r="H615" s="1">
        <f>H614+(H626-H614)*1/12</f>
        <v>4634.1685641666663</v>
      </c>
      <c r="I615" t="str">
        <f>_xlfn.XLOOKUP($A615,ALGLIB_SSA_XAUUSD!$J$2:$J$1001,ALGLIB_SSA_XAUUSD!$K$2:$K$1001,"",0)</f>
        <v>XAUUSD</v>
      </c>
      <c r="J615" t="str">
        <f>_xlfn.XLOOKUP($A615,ALGLIB_SSA_XAUUSD!$J$2:$J$1001,ALGLIB_SSA_XAUUSD!$L$2:$L$1001,"",0)</f>
        <v>M5</v>
      </c>
      <c r="K615">
        <f>_xlfn.XLOOKUP($A615,ALGLIB_SSA_XAUUSD!$J$2:$J$1001,ALGLIB_SSA_XAUUSD!$M$2:$M$1001,"",0)</f>
        <v>4653.78</v>
      </c>
      <c r="L615">
        <f>_xlfn.XLOOKUP($A615,ALGLIB_SSA_XAUUSD!$J$2:$J$1001,ALGLIB_SSA_XAUUSD!$N$2:$N$1001,"",0)</f>
        <v>4656.6411099999996</v>
      </c>
      <c r="M615">
        <f>_xlfn.XLOOKUP($A615,ALGLIB_SSA_XAUUSD!$J$2:$J$1001,ALGLIB_SSA_XAUUSD!$O$2:$O$1001,"",0)</f>
        <v>4655.7054500000004</v>
      </c>
      <c r="N615">
        <f>_xlfn.XLOOKUP($A615,ALGLIB_SSA_XAUUSD!$J$2:$J$1001,ALGLIB_SSA_XAUUSD!$P$2:$P$1001,"",0)</f>
        <v>4661.0300100000004</v>
      </c>
      <c r="O615">
        <f>_xlfn.XLOOKUP($A615,ALGLIB_SSA_XAUUSD!$J$2:$J$1001,ALGLIB_SSA_XAUUSD!$Q$2:$Q$1001,"",0)</f>
        <v>4651.9965099999999</v>
      </c>
      <c r="R615">
        <f t="shared" si="236"/>
        <v>1775577900</v>
      </c>
      <c r="S615" t="str">
        <f t="shared" si="237"/>
        <v>XAUUSD</v>
      </c>
      <c r="T615" t="str">
        <f t="shared" si="237"/>
        <v>M5</v>
      </c>
      <c r="U615">
        <f t="shared" si="237"/>
        <v>4653.78</v>
      </c>
      <c r="V615">
        <f t="shared" si="238"/>
        <v>4653.3088291666663</v>
      </c>
      <c r="W615">
        <f t="shared" si="238"/>
        <v>4648.9586250000002</v>
      </c>
      <c r="X615">
        <f t="shared" si="239"/>
        <v>4656.6411099999996</v>
      </c>
      <c r="Y615">
        <f t="shared" si="239"/>
        <v>4655.7054500000004</v>
      </c>
      <c r="Z615">
        <f t="shared" si="240"/>
        <v>4667.2201700000005</v>
      </c>
      <c r="AA615">
        <f t="shared" si="241"/>
        <v>4661.0300100000004</v>
      </c>
      <c r="AB615">
        <f t="shared" si="242"/>
        <v>4634.1685641666663</v>
      </c>
      <c r="AC615">
        <f t="shared" si="243"/>
        <v>4651.9965099999999</v>
      </c>
      <c r="AF615">
        <f t="shared" si="248"/>
        <v>1775577900</v>
      </c>
      <c r="AG615" t="str">
        <f t="shared" si="249"/>
        <v>XAUUSD</v>
      </c>
      <c r="AH615" t="str">
        <f t="shared" si="250"/>
        <v>M5</v>
      </c>
      <c r="AI615" s="19">
        <f t="shared" si="244"/>
        <v>4653.78</v>
      </c>
      <c r="AJ615" s="19">
        <f t="shared" si="245"/>
        <v>4653.3088291666663</v>
      </c>
      <c r="AK615" s="19">
        <f t="shared" si="246"/>
        <v>4648.9586250000002</v>
      </c>
      <c r="AL615" s="19">
        <f t="shared" si="251"/>
        <v>4.3502041666661171</v>
      </c>
      <c r="AM615" s="28" t="str">
        <f t="shared" si="247"/>
        <v>Bullish</v>
      </c>
      <c r="AN615" s="28" t="str">
        <f t="shared" si="252"/>
        <v>Bullish</v>
      </c>
      <c r="AO615">
        <f>IF(Z615&lt;&gt;"",Z615,"")</f>
        <v>4667.2201700000005</v>
      </c>
      <c r="AP615">
        <f>IF(AB615&lt;&gt;"",AB615,"")</f>
        <v>4634.1685641666663</v>
      </c>
      <c r="AQ615">
        <f t="shared" si="256"/>
        <v>2</v>
      </c>
      <c r="AR615" s="16">
        <f>IF(SLOPE($AO$602:$AO$613,$AQ$602:$AQ$613)&gt;0,MIN(3,ABS(SLOPE($AO$602:$AO$613,$AQ$602:$AQ$613))),IF(SLOPE($AO$602:$AO$613,$AQ$602:$AQ$613)&lt;-0.5,-0.5,0))</f>
        <v>0.60519499999997983</v>
      </c>
      <c r="AS615" s="16">
        <f>IF(SLOPE($AP$602:$AP$613,$AQ$602:$AQ$613)&lt;0,MAX(-3,-ABS(SLOPE($AP$602:$AP$613,$AQ$602:$AQ$613))),IF(SLOPE($AP$602:$AP$613,$AQ$602:$AQ$613)&gt;0.5,0.5,0))</f>
        <v>0</v>
      </c>
      <c r="AT615" s="22">
        <f>($AO$614+(AR615*(AQ615-1)))</f>
        <v>4666.6170650000004</v>
      </c>
      <c r="AU615" s="22">
        <f>($AP$614+(AS615*(AQ615-1)))</f>
        <v>4633.2463399999997</v>
      </c>
      <c r="AV615" s="18">
        <f>IF(AR615&gt;0,AT615+AR615,AT615)</f>
        <v>4667.2222600000005</v>
      </c>
      <c r="AW615" s="18">
        <f>IF(AS615&lt;0,AU615+AS615,AU615)</f>
        <v>4633.2463399999997</v>
      </c>
      <c r="AY615">
        <f t="shared" si="257"/>
        <v>2.0899999999528518E-3</v>
      </c>
      <c r="AZ615" s="15">
        <f t="shared" si="258"/>
        <v>-0.92222416666663776</v>
      </c>
      <c r="BB615" s="19">
        <f t="shared" si="253"/>
        <v>1775577900</v>
      </c>
      <c r="BC615" s="19" t="str">
        <f t="shared" si="254"/>
        <v>XAUUSD</v>
      </c>
      <c r="BD615" s="19" t="str">
        <f t="shared" si="255"/>
        <v>M5</v>
      </c>
      <c r="BE615">
        <f>V615</f>
        <v>4653.3088291666663</v>
      </c>
      <c r="BF615">
        <f>W615</f>
        <v>4648.9586250000002</v>
      </c>
      <c r="BG615">
        <f>X615</f>
        <v>4656.6411099999996</v>
      </c>
      <c r="BH615">
        <f>Y615</f>
        <v>4655.7054500000004</v>
      </c>
      <c r="BI615">
        <f t="shared" si="259"/>
        <v>4667.2222600000005</v>
      </c>
      <c r="BJ615">
        <f t="shared" si="260"/>
        <v>4633.2463399999997</v>
      </c>
    </row>
    <row r="616" spans="1:62" x14ac:dyDescent="0.55000000000000004">
      <c r="A616">
        <f>ALGLIB_SSA_XAUUSD!J616</f>
        <v>1775578200</v>
      </c>
      <c r="B616" t="str">
        <f>_xlfn.XLOOKUP($A616,ALGLIB_SSA_XAUUSD!$A$2:$A$1001,ALGLIB_SSA_XAUUSD!$B$2:$B$1001,"",0)</f>
        <v/>
      </c>
      <c r="C616" t="str">
        <f>_xlfn.XLOOKUP($A616,ALGLIB_SSA_XAUUSD!$A$2:$A$1001,ALGLIB_SSA_XAUUSD!$C$2:$C$1001,"",0)</f>
        <v/>
      </c>
      <c r="D616" s="1">
        <f>D614+(D626-D614)*2/12</f>
        <v>4660.22</v>
      </c>
      <c r="E616" s="1">
        <f>E614+(E626-E614)*2/12</f>
        <v>4654.5792983333331</v>
      </c>
      <c r="F616" s="1">
        <f>F614+(F626-F614)*2/12</f>
        <v>4649.7553799999996</v>
      </c>
      <c r="G616" s="1">
        <f>G614+(G626-G614)*2/12</f>
        <v>4668.4284700000007</v>
      </c>
      <c r="H616" s="1">
        <f>H614+(H626-H614)*2/12</f>
        <v>4635.090788333333</v>
      </c>
      <c r="I616" t="str">
        <f>_xlfn.XLOOKUP($A616,ALGLIB_SSA_XAUUSD!$J$2:$J$1001,ALGLIB_SSA_XAUUSD!$K$2:$K$1001,"",0)</f>
        <v>XAUUSD</v>
      </c>
      <c r="J616" t="str">
        <f>_xlfn.XLOOKUP($A616,ALGLIB_SSA_XAUUSD!$J$2:$J$1001,ALGLIB_SSA_XAUUSD!$L$2:$L$1001,"",0)</f>
        <v>M5</v>
      </c>
      <c r="K616">
        <f>_xlfn.XLOOKUP($A616,ALGLIB_SSA_XAUUSD!$J$2:$J$1001,ALGLIB_SSA_XAUUSD!$M$2:$M$1001,"",0)</f>
        <v>4658.84</v>
      </c>
      <c r="L616">
        <f>_xlfn.XLOOKUP($A616,ALGLIB_SSA_XAUUSD!$J$2:$J$1001,ALGLIB_SSA_XAUUSD!$N$2:$N$1001,"",0)</f>
        <v>4657.58619</v>
      </c>
      <c r="M616">
        <f>_xlfn.XLOOKUP($A616,ALGLIB_SSA_XAUUSD!$J$2:$J$1001,ALGLIB_SSA_XAUUSD!$O$2:$O$1001,"",0)</f>
        <v>4656.6458199999997</v>
      </c>
      <c r="N616">
        <f>_xlfn.XLOOKUP($A616,ALGLIB_SSA_XAUUSD!$J$2:$J$1001,ALGLIB_SSA_XAUUSD!$P$2:$P$1001,"",0)</f>
        <v>4661.8388999999997</v>
      </c>
      <c r="O616">
        <f>_xlfn.XLOOKUP($A616,ALGLIB_SSA_XAUUSD!$J$2:$J$1001,ALGLIB_SSA_XAUUSD!$Q$2:$Q$1001,"",0)</f>
        <v>4652.9894999999997</v>
      </c>
      <c r="R616">
        <f t="shared" si="236"/>
        <v>1775578200</v>
      </c>
      <c r="S616" t="str">
        <f t="shared" si="237"/>
        <v>XAUUSD</v>
      </c>
      <c r="T616" t="str">
        <f t="shared" si="237"/>
        <v>M5</v>
      </c>
      <c r="U616">
        <f t="shared" si="237"/>
        <v>4658.84</v>
      </c>
      <c r="V616">
        <f t="shared" si="238"/>
        <v>4654.5792983333331</v>
      </c>
      <c r="W616">
        <f t="shared" si="238"/>
        <v>4649.7553799999996</v>
      </c>
      <c r="X616">
        <f t="shared" si="239"/>
        <v>4657.58619</v>
      </c>
      <c r="Y616">
        <f t="shared" si="239"/>
        <v>4656.6458199999997</v>
      </c>
      <c r="Z616">
        <f t="shared" si="240"/>
        <v>4668.4284700000007</v>
      </c>
      <c r="AA616">
        <f t="shared" si="241"/>
        <v>4661.8388999999997</v>
      </c>
      <c r="AB616">
        <f t="shared" si="242"/>
        <v>4635.090788333333</v>
      </c>
      <c r="AC616">
        <f t="shared" si="243"/>
        <v>4652.9894999999997</v>
      </c>
      <c r="AF616">
        <f t="shared" si="248"/>
        <v>1775578200</v>
      </c>
      <c r="AG616" t="str">
        <f t="shared" si="249"/>
        <v>XAUUSD</v>
      </c>
      <c r="AH616" t="str">
        <f t="shared" si="250"/>
        <v>M5</v>
      </c>
      <c r="AI616" s="19">
        <f t="shared" si="244"/>
        <v>4658.84</v>
      </c>
      <c r="AJ616" s="19">
        <f t="shared" si="245"/>
        <v>4654.5792983333331</v>
      </c>
      <c r="AK616" s="19">
        <f t="shared" si="246"/>
        <v>4649.7553799999996</v>
      </c>
      <c r="AL616" s="19">
        <f t="shared" si="251"/>
        <v>4.823918333333495</v>
      </c>
      <c r="AM616" s="28" t="str">
        <f t="shared" si="247"/>
        <v>Bullish</v>
      </c>
      <c r="AN616" s="28" t="str">
        <f t="shared" si="252"/>
        <v>Bullish</v>
      </c>
      <c r="AO616">
        <f>IF(Z616&lt;&gt;"",Z616,"")</f>
        <v>4668.4284700000007</v>
      </c>
      <c r="AP616">
        <f>IF(AB616&lt;&gt;"",AB616,"")</f>
        <v>4635.090788333333</v>
      </c>
      <c r="AQ616">
        <f t="shared" si="256"/>
        <v>3</v>
      </c>
      <c r="AR616" s="16">
        <f>IF(SLOPE($AO$602:$AO$613,$AQ$602:$AQ$613)&gt;0,MIN(3,ABS(SLOPE($AO$602:$AO$613,$AQ$602:$AQ$613))),IF(SLOPE($AO$602:$AO$613,$AQ$602:$AQ$613)&lt;-0.5,-0.5,0))</f>
        <v>0.60519499999997983</v>
      </c>
      <c r="AS616" s="16">
        <f>IF(SLOPE($AP$602:$AP$613,$AQ$602:$AQ$613)&lt;0,MAX(-3,-ABS(SLOPE($AP$602:$AP$613,$AQ$602:$AQ$613))),IF(SLOPE($AP$602:$AP$613,$AQ$602:$AQ$613)&gt;0.5,0.5,0))</f>
        <v>0</v>
      </c>
      <c r="AT616" s="22">
        <f>($AO$614+(AR616*(AQ616-1)))</f>
        <v>4667.2222600000005</v>
      </c>
      <c r="AU616" s="22">
        <f>($AP$614+(AS616*(AQ616-1)))</f>
        <v>4633.2463399999997</v>
      </c>
      <c r="AV616" s="18">
        <f>IF(AR616&gt;0,AT616+AR616,AT616)</f>
        <v>4667.8274550000006</v>
      </c>
      <c r="AW616" s="18">
        <f>IF(AS616&lt;0,AU616+AS616,AU616)</f>
        <v>4633.2463399999997</v>
      </c>
      <c r="AY616">
        <f t="shared" si="257"/>
        <v>-0.60101500000018859</v>
      </c>
      <c r="AZ616" s="15">
        <f t="shared" si="258"/>
        <v>-1.8444483333332755</v>
      </c>
      <c r="BB616" s="19">
        <f t="shared" si="253"/>
        <v>1775578200</v>
      </c>
      <c r="BC616" s="19" t="str">
        <f t="shared" si="254"/>
        <v>XAUUSD</v>
      </c>
      <c r="BD616" s="19" t="str">
        <f t="shared" si="255"/>
        <v>M5</v>
      </c>
      <c r="BE616">
        <f>V616</f>
        <v>4654.5792983333331</v>
      </c>
      <c r="BF616">
        <f>W616</f>
        <v>4649.7553799999996</v>
      </c>
      <c r="BG616">
        <f>X616</f>
        <v>4657.58619</v>
      </c>
      <c r="BH616">
        <f>Y616</f>
        <v>4656.6458199999997</v>
      </c>
      <c r="BI616">
        <f t="shared" si="259"/>
        <v>4667.8274550000006</v>
      </c>
      <c r="BJ616">
        <f t="shared" si="260"/>
        <v>4633.2463399999997</v>
      </c>
    </row>
    <row r="617" spans="1:62" x14ac:dyDescent="0.55000000000000004">
      <c r="A617">
        <f>ALGLIB_SSA_XAUUSD!J617</f>
        <v>1775578500</v>
      </c>
      <c r="B617" t="str">
        <f>_xlfn.XLOOKUP($A617,ALGLIB_SSA_XAUUSD!$A$2:$A$1001,ALGLIB_SSA_XAUUSD!$B$2:$B$1001,"",0)</f>
        <v/>
      </c>
      <c r="C617" t="str">
        <f>_xlfn.XLOOKUP($A617,ALGLIB_SSA_XAUUSD!$A$2:$A$1001,ALGLIB_SSA_XAUUSD!$C$2:$C$1001,"",0)</f>
        <v/>
      </c>
      <c r="D617" s="1">
        <f>D614+(D626-D614)*3/12</f>
        <v>4661.7849999999999</v>
      </c>
      <c r="E617" s="1">
        <f>E614+(E626-E614)*3/12</f>
        <v>4655.8497674999999</v>
      </c>
      <c r="F617" s="1">
        <f>F614+(F626-F614)*3/12</f>
        <v>4650.5521349999999</v>
      </c>
      <c r="G617" s="1">
        <f>G614+(G626-G614)*3/12</f>
        <v>4669.6367700000001</v>
      </c>
      <c r="H617" s="1">
        <f>H614+(H626-H614)*3/12</f>
        <v>4636.0130124999996</v>
      </c>
      <c r="I617" t="str">
        <f>_xlfn.XLOOKUP($A617,ALGLIB_SSA_XAUUSD!$J$2:$J$1001,ALGLIB_SSA_XAUUSD!$K$2:$K$1001,"",0)</f>
        <v>XAUUSD</v>
      </c>
      <c r="J617" t="str">
        <f>_xlfn.XLOOKUP($A617,ALGLIB_SSA_XAUUSD!$J$2:$J$1001,ALGLIB_SSA_XAUUSD!$L$2:$L$1001,"",0)</f>
        <v>M5</v>
      </c>
      <c r="K617">
        <f>_xlfn.XLOOKUP($A617,ALGLIB_SSA_XAUUSD!$J$2:$J$1001,ALGLIB_SSA_XAUUSD!$M$2:$M$1001,"",0)</f>
        <v>4657.6899999999996</v>
      </c>
      <c r="L617">
        <f>_xlfn.XLOOKUP($A617,ALGLIB_SSA_XAUUSD!$J$2:$J$1001,ALGLIB_SSA_XAUUSD!$N$2:$N$1001,"",0)</f>
        <v>4658.4680799999996</v>
      </c>
      <c r="M617">
        <f>_xlfn.XLOOKUP($A617,ALGLIB_SSA_XAUUSD!$J$2:$J$1001,ALGLIB_SSA_XAUUSD!$O$2:$O$1001,"",0)</f>
        <v>4657.5569500000001</v>
      </c>
      <c r="N617">
        <f>_xlfn.XLOOKUP($A617,ALGLIB_SSA_XAUUSD!$J$2:$J$1001,ALGLIB_SSA_XAUUSD!$P$2:$P$1001,"",0)</f>
        <v>4662.6293999999998</v>
      </c>
      <c r="O617">
        <f>_xlfn.XLOOKUP($A617,ALGLIB_SSA_XAUUSD!$J$2:$J$1001,ALGLIB_SSA_XAUUSD!$Q$2:$Q$1001,"",0)</f>
        <v>4654.0704400000004</v>
      </c>
      <c r="R617">
        <f t="shared" si="236"/>
        <v>1775578500</v>
      </c>
      <c r="S617" t="str">
        <f t="shared" si="237"/>
        <v>XAUUSD</v>
      </c>
      <c r="T617" t="str">
        <f t="shared" si="237"/>
        <v>M5</v>
      </c>
      <c r="U617">
        <f t="shared" si="237"/>
        <v>4657.6899999999996</v>
      </c>
      <c r="V617">
        <f t="shared" si="238"/>
        <v>4655.8497674999999</v>
      </c>
      <c r="W617">
        <f t="shared" si="238"/>
        <v>4650.5521349999999</v>
      </c>
      <c r="X617">
        <f t="shared" si="239"/>
        <v>4658.4680799999996</v>
      </c>
      <c r="Y617">
        <f t="shared" si="239"/>
        <v>4657.5569500000001</v>
      </c>
      <c r="Z617">
        <f t="shared" si="240"/>
        <v>4669.6367700000001</v>
      </c>
      <c r="AA617">
        <f t="shared" si="241"/>
        <v>4662.6293999999998</v>
      </c>
      <c r="AB617">
        <f t="shared" si="242"/>
        <v>4636.0130124999996</v>
      </c>
      <c r="AC617">
        <f t="shared" si="243"/>
        <v>4654.0704400000004</v>
      </c>
      <c r="AF617">
        <f t="shared" si="248"/>
        <v>1775578500</v>
      </c>
      <c r="AG617" t="str">
        <f t="shared" si="249"/>
        <v>XAUUSD</v>
      </c>
      <c r="AH617" t="str">
        <f t="shared" si="250"/>
        <v>M5</v>
      </c>
      <c r="AI617" s="19">
        <f t="shared" si="244"/>
        <v>4657.6899999999996</v>
      </c>
      <c r="AJ617" s="19">
        <f t="shared" si="245"/>
        <v>4655.8497674999999</v>
      </c>
      <c r="AK617" s="19">
        <f t="shared" si="246"/>
        <v>4650.5521349999999</v>
      </c>
      <c r="AL617" s="19">
        <f t="shared" si="251"/>
        <v>5.2976324999999633</v>
      </c>
      <c r="AM617" s="28" t="str">
        <f t="shared" si="247"/>
        <v>Bullish</v>
      </c>
      <c r="AN617" s="28" t="str">
        <f t="shared" si="252"/>
        <v>Bullish</v>
      </c>
      <c r="AO617">
        <f>IF(Z617&lt;&gt;"",Z617,"")</f>
        <v>4669.6367700000001</v>
      </c>
      <c r="AP617">
        <f>IF(AB617&lt;&gt;"",AB617,"")</f>
        <v>4636.0130124999996</v>
      </c>
      <c r="AQ617">
        <f t="shared" si="256"/>
        <v>4</v>
      </c>
      <c r="AR617" s="16">
        <f>IF(SLOPE($AO$602:$AO$613,$AQ$602:$AQ$613)&gt;0,MIN(3,ABS(SLOPE($AO$602:$AO$613,$AQ$602:$AQ$613))),IF(SLOPE($AO$602:$AO$613,$AQ$602:$AQ$613)&lt;-0.5,-0.5,0))</f>
        <v>0.60519499999997983</v>
      </c>
      <c r="AS617" s="16">
        <f>IF(SLOPE($AP$602:$AP$613,$AQ$602:$AQ$613)&lt;0,MAX(-3,-ABS(SLOPE($AP$602:$AP$613,$AQ$602:$AQ$613))),IF(SLOPE($AP$602:$AP$613,$AQ$602:$AQ$613)&gt;0.5,0.5,0))</f>
        <v>0</v>
      </c>
      <c r="AT617" s="22">
        <f>($AO$614+(AR617*(AQ617-1)))</f>
        <v>4667.8274550000006</v>
      </c>
      <c r="AU617" s="22">
        <f>($AP$614+(AS617*(AQ617-1)))</f>
        <v>4633.2463399999997</v>
      </c>
      <c r="AV617" s="18">
        <f>IF(AR617&gt;0,AT617+AR617,AT617)</f>
        <v>4668.4326500000006</v>
      </c>
      <c r="AW617" s="18">
        <f>IF(AS617&lt;0,AU617+AS617,AU617)</f>
        <v>4633.2463399999997</v>
      </c>
      <c r="AY617">
        <f t="shared" si="257"/>
        <v>-1.2041199999994205</v>
      </c>
      <c r="AZ617" s="15">
        <f t="shared" si="258"/>
        <v>-2.7666724999999133</v>
      </c>
      <c r="BB617" s="19">
        <f t="shared" si="253"/>
        <v>1775578500</v>
      </c>
      <c r="BC617" s="19" t="str">
        <f t="shared" si="254"/>
        <v>XAUUSD</v>
      </c>
      <c r="BD617" s="19" t="str">
        <f t="shared" si="255"/>
        <v>M5</v>
      </c>
      <c r="BE617">
        <f>V617</f>
        <v>4655.8497674999999</v>
      </c>
      <c r="BF617">
        <f>W617</f>
        <v>4650.5521349999999</v>
      </c>
      <c r="BG617">
        <f>X617</f>
        <v>4658.4680799999996</v>
      </c>
      <c r="BH617">
        <f>Y617</f>
        <v>4657.5569500000001</v>
      </c>
      <c r="BI617">
        <f t="shared" si="259"/>
        <v>4668.4326500000006</v>
      </c>
      <c r="BJ617">
        <f t="shared" si="260"/>
        <v>4633.2463399999997</v>
      </c>
    </row>
    <row r="618" spans="1:62" x14ac:dyDescent="0.55000000000000004">
      <c r="A618">
        <f>ALGLIB_SSA_XAUUSD!J618</f>
        <v>1775578800</v>
      </c>
      <c r="B618" t="str">
        <f>_xlfn.XLOOKUP($A618,ALGLIB_SSA_XAUUSD!$A$2:$A$1001,ALGLIB_SSA_XAUUSD!$B$2:$B$1001,"",0)</f>
        <v/>
      </c>
      <c r="C618" t="str">
        <f>_xlfn.XLOOKUP($A618,ALGLIB_SSA_XAUUSD!$A$2:$A$1001,ALGLIB_SSA_XAUUSD!$C$2:$C$1001,"",0)</f>
        <v/>
      </c>
      <c r="D618" s="1">
        <f>D614+(D626-D614)*4/12</f>
        <v>4663.3500000000004</v>
      </c>
      <c r="E618" s="1">
        <f>E614+(E626-E614)*4/12</f>
        <v>4657.1202366666666</v>
      </c>
      <c r="F618" s="1">
        <f>F614+(F626-F614)*4/12</f>
        <v>4651.3488900000002</v>
      </c>
      <c r="G618" s="1">
        <f>G614+(G626-G614)*4/12</f>
        <v>4670.8450700000003</v>
      </c>
      <c r="H618" s="1">
        <f>H614+(H626-H614)*4/12</f>
        <v>4636.9352366666662</v>
      </c>
      <c r="I618" t="str">
        <f>_xlfn.XLOOKUP($A618,ALGLIB_SSA_XAUUSD!$J$2:$J$1001,ALGLIB_SSA_XAUUSD!$K$2:$K$1001,"",0)</f>
        <v>XAUUSD</v>
      </c>
      <c r="J618" t="str">
        <f>_xlfn.XLOOKUP($A618,ALGLIB_SSA_XAUUSD!$J$2:$J$1001,ALGLIB_SSA_XAUUSD!$L$2:$L$1001,"",0)</f>
        <v>M5</v>
      </c>
      <c r="K618">
        <f>_xlfn.XLOOKUP($A618,ALGLIB_SSA_XAUUSD!$J$2:$J$1001,ALGLIB_SSA_XAUUSD!$M$2:$M$1001,"",0)</f>
        <v>4657.6899999999996</v>
      </c>
      <c r="L618">
        <f>_xlfn.XLOOKUP($A618,ALGLIB_SSA_XAUUSD!$J$2:$J$1001,ALGLIB_SSA_XAUUSD!$N$2:$N$1001,"",0)</f>
        <v>4659.2297600000002</v>
      </c>
      <c r="M618">
        <f>_xlfn.XLOOKUP($A618,ALGLIB_SSA_XAUUSD!$J$2:$J$1001,ALGLIB_SSA_XAUUSD!$O$2:$O$1001,"",0)</f>
        <v>4658.3933500000003</v>
      </c>
      <c r="N618">
        <f>_xlfn.XLOOKUP($A618,ALGLIB_SSA_XAUUSD!$J$2:$J$1001,ALGLIB_SSA_XAUUSD!$P$2:$P$1001,"",0)</f>
        <v>4663.3216400000001</v>
      </c>
      <c r="O618">
        <f>_xlfn.XLOOKUP($A618,ALGLIB_SSA_XAUUSD!$J$2:$J$1001,ALGLIB_SSA_XAUUSD!$Q$2:$Q$1001,"",0)</f>
        <v>4655.08331</v>
      </c>
      <c r="R618">
        <f t="shared" si="236"/>
        <v>1775578800</v>
      </c>
      <c r="S618" t="str">
        <f t="shared" si="237"/>
        <v>XAUUSD</v>
      </c>
      <c r="T618" t="str">
        <f t="shared" si="237"/>
        <v>M5</v>
      </c>
      <c r="U618">
        <f t="shared" si="237"/>
        <v>4657.6899999999996</v>
      </c>
      <c r="V618">
        <f t="shared" si="238"/>
        <v>4657.1202366666666</v>
      </c>
      <c r="W618">
        <f t="shared" si="238"/>
        <v>4651.3488900000002</v>
      </c>
      <c r="X618">
        <f t="shared" si="239"/>
        <v>4659.2297600000002</v>
      </c>
      <c r="Y618">
        <f t="shared" si="239"/>
        <v>4658.3933500000003</v>
      </c>
      <c r="Z618">
        <f t="shared" si="240"/>
        <v>4670.8450700000003</v>
      </c>
      <c r="AA618">
        <f t="shared" si="241"/>
        <v>4663.3216400000001</v>
      </c>
      <c r="AB618">
        <f t="shared" si="242"/>
        <v>4636.9352366666662</v>
      </c>
      <c r="AC618">
        <f t="shared" si="243"/>
        <v>4655.08331</v>
      </c>
      <c r="AF618">
        <f t="shared" si="248"/>
        <v>1775578800</v>
      </c>
      <c r="AG618" t="str">
        <f t="shared" si="249"/>
        <v>XAUUSD</v>
      </c>
      <c r="AH618" t="str">
        <f t="shared" si="250"/>
        <v>M5</v>
      </c>
      <c r="AI618" s="19">
        <f t="shared" si="244"/>
        <v>4657.6899999999996</v>
      </c>
      <c r="AJ618" s="19">
        <f t="shared" si="245"/>
        <v>4657.1202366666666</v>
      </c>
      <c r="AK618" s="19">
        <f t="shared" si="246"/>
        <v>4651.3488900000002</v>
      </c>
      <c r="AL618" s="19">
        <f t="shared" si="251"/>
        <v>5.7713466666664317</v>
      </c>
      <c r="AM618" s="28" t="str">
        <f t="shared" si="247"/>
        <v>Bullish</v>
      </c>
      <c r="AN618" s="28" t="str">
        <f t="shared" si="252"/>
        <v>Bullish</v>
      </c>
      <c r="AO618">
        <f>IF(Z618&lt;&gt;"",Z618,"")</f>
        <v>4670.8450700000003</v>
      </c>
      <c r="AP618">
        <f>IF(AB618&lt;&gt;"",AB618,"")</f>
        <v>4636.9352366666662</v>
      </c>
      <c r="AQ618">
        <f t="shared" si="256"/>
        <v>5</v>
      </c>
      <c r="AR618" s="16">
        <f>IF(SLOPE($AO$602:$AO$613,$AQ$602:$AQ$613)&gt;0,MIN(3,ABS(SLOPE($AO$602:$AO$613,$AQ$602:$AQ$613))),IF(SLOPE($AO$602:$AO$613,$AQ$602:$AQ$613)&lt;-0.5,-0.5,0))</f>
        <v>0.60519499999997983</v>
      </c>
      <c r="AS618" s="16">
        <f>IF(SLOPE($AP$602:$AP$613,$AQ$602:$AQ$613)&lt;0,MAX(-3,-ABS(SLOPE($AP$602:$AP$613,$AQ$602:$AQ$613))),IF(SLOPE($AP$602:$AP$613,$AQ$602:$AQ$613)&gt;0.5,0.5,0))</f>
        <v>0</v>
      </c>
      <c r="AT618" s="22">
        <f>($AO$614+(AR618*(AQ618-1)))</f>
        <v>4668.4326499999997</v>
      </c>
      <c r="AU618" s="22">
        <f>($AP$614+(AS618*(AQ618-1)))</f>
        <v>4633.2463399999997</v>
      </c>
      <c r="AV618" s="18">
        <f>IF(AR618&gt;0,AT618+AR618,AT618)</f>
        <v>4669.0378449999998</v>
      </c>
      <c r="AW618" s="18">
        <f>IF(AS618&lt;0,AU618+AS618,AU618)</f>
        <v>4633.2463399999997</v>
      </c>
      <c r="AY618">
        <f t="shared" si="257"/>
        <v>-1.8072250000004715</v>
      </c>
      <c r="AZ618" s="15">
        <f t="shared" si="258"/>
        <v>-3.688896666666551</v>
      </c>
      <c r="BB618" s="19">
        <f t="shared" si="253"/>
        <v>1775578800</v>
      </c>
      <c r="BC618" s="19" t="str">
        <f t="shared" si="254"/>
        <v>XAUUSD</v>
      </c>
      <c r="BD618" s="19" t="str">
        <f t="shared" si="255"/>
        <v>M5</v>
      </c>
      <c r="BE618">
        <f>V618</f>
        <v>4657.1202366666666</v>
      </c>
      <c r="BF618">
        <f>W618</f>
        <v>4651.3488900000002</v>
      </c>
      <c r="BG618">
        <f>X618</f>
        <v>4659.2297600000002</v>
      </c>
      <c r="BH618">
        <f>Y618</f>
        <v>4658.3933500000003</v>
      </c>
      <c r="BI618">
        <f t="shared" si="259"/>
        <v>4669.0378449999998</v>
      </c>
      <c r="BJ618">
        <f t="shared" si="260"/>
        <v>4633.2463399999997</v>
      </c>
    </row>
    <row r="619" spans="1:62" x14ac:dyDescent="0.55000000000000004">
      <c r="A619">
        <f>ALGLIB_SSA_XAUUSD!J619</f>
        <v>1775579100</v>
      </c>
      <c r="B619" t="str">
        <f>_xlfn.XLOOKUP($A619,ALGLIB_SSA_XAUUSD!$A$2:$A$1001,ALGLIB_SSA_XAUUSD!$B$2:$B$1001,"",0)</f>
        <v/>
      </c>
      <c r="C619" t="str">
        <f>_xlfn.XLOOKUP($A619,ALGLIB_SSA_XAUUSD!$A$2:$A$1001,ALGLIB_SSA_XAUUSD!$C$2:$C$1001,"",0)</f>
        <v/>
      </c>
      <c r="D619" s="1">
        <f>D614+(D626-D614)*5/12</f>
        <v>4664.915</v>
      </c>
      <c r="E619" s="1">
        <f>E614+(E626-E614)*5/12</f>
        <v>4658.3907058333334</v>
      </c>
      <c r="F619" s="1">
        <f>F614+(F626-F614)*5/12</f>
        <v>4652.1456449999996</v>
      </c>
      <c r="G619" s="1">
        <f>G614+(G626-G614)*5/12</f>
        <v>4672.0533700000005</v>
      </c>
      <c r="H619" s="1">
        <f>H614+(H626-H614)*5/12</f>
        <v>4637.8574608333329</v>
      </c>
      <c r="I619" t="str">
        <f>_xlfn.XLOOKUP($A619,ALGLIB_SSA_XAUUSD!$J$2:$J$1001,ALGLIB_SSA_XAUUSD!$K$2:$K$1001,"",0)</f>
        <v>XAUUSD</v>
      </c>
      <c r="J619" t="str">
        <f>_xlfn.XLOOKUP($A619,ALGLIB_SSA_XAUUSD!$J$2:$J$1001,ALGLIB_SSA_XAUUSD!$L$2:$L$1001,"",0)</f>
        <v>M5</v>
      </c>
      <c r="K619">
        <f>_xlfn.XLOOKUP($A619,ALGLIB_SSA_XAUUSD!$J$2:$J$1001,ALGLIB_SSA_XAUUSD!$M$2:$M$1001,"",0)</f>
        <v>4662.99</v>
      </c>
      <c r="L619">
        <f>_xlfn.XLOOKUP($A619,ALGLIB_SSA_XAUUSD!$J$2:$J$1001,ALGLIB_SSA_XAUUSD!$N$2:$N$1001,"",0)</f>
        <v>4659.8106900000002</v>
      </c>
      <c r="M619">
        <f>_xlfn.XLOOKUP($A619,ALGLIB_SSA_XAUUSD!$J$2:$J$1001,ALGLIB_SSA_XAUUSD!$O$2:$O$1001,"",0)</f>
        <v>4659.1020200000003</v>
      </c>
      <c r="N619">
        <f>_xlfn.XLOOKUP($A619,ALGLIB_SSA_XAUUSD!$J$2:$J$1001,ALGLIB_SSA_XAUUSD!$P$2:$P$1001,"",0)</f>
        <v>4663.6421099999998</v>
      </c>
      <c r="O619">
        <f>_xlfn.XLOOKUP($A619,ALGLIB_SSA_XAUUSD!$J$2:$J$1001,ALGLIB_SSA_XAUUSD!$Q$2:$Q$1001,"",0)</f>
        <v>4655.9944800000003</v>
      </c>
      <c r="R619">
        <f t="shared" si="236"/>
        <v>1775579100</v>
      </c>
      <c r="S619" t="str">
        <f t="shared" si="237"/>
        <v>XAUUSD</v>
      </c>
      <c r="T619" t="str">
        <f t="shared" si="237"/>
        <v>M5</v>
      </c>
      <c r="U619">
        <f t="shared" si="237"/>
        <v>4662.99</v>
      </c>
      <c r="V619">
        <f t="shared" si="238"/>
        <v>4658.3907058333334</v>
      </c>
      <c r="W619">
        <f t="shared" si="238"/>
        <v>4652.1456449999996</v>
      </c>
      <c r="X619">
        <f t="shared" si="239"/>
        <v>4659.8106900000002</v>
      </c>
      <c r="Y619">
        <f t="shared" si="239"/>
        <v>4659.1020200000003</v>
      </c>
      <c r="Z619">
        <f t="shared" si="240"/>
        <v>4672.0533700000005</v>
      </c>
      <c r="AA619">
        <f t="shared" si="241"/>
        <v>4663.6421099999998</v>
      </c>
      <c r="AB619">
        <f t="shared" si="242"/>
        <v>4637.8574608333329</v>
      </c>
      <c r="AC619">
        <f t="shared" si="243"/>
        <v>4655.9944800000003</v>
      </c>
      <c r="AF619">
        <f t="shared" si="248"/>
        <v>1775579100</v>
      </c>
      <c r="AG619" t="str">
        <f t="shared" si="249"/>
        <v>XAUUSD</v>
      </c>
      <c r="AH619" t="str">
        <f t="shared" si="250"/>
        <v>M5</v>
      </c>
      <c r="AI619" s="19">
        <f t="shared" si="244"/>
        <v>4662.99</v>
      </c>
      <c r="AJ619" s="19">
        <f t="shared" si="245"/>
        <v>4658.3907058333334</v>
      </c>
      <c r="AK619" s="19">
        <f t="shared" si="246"/>
        <v>4652.1456449999996</v>
      </c>
      <c r="AL619" s="19">
        <f t="shared" si="251"/>
        <v>6.2450608333338096</v>
      </c>
      <c r="AM619" s="28" t="str">
        <f t="shared" si="247"/>
        <v>Bullish</v>
      </c>
      <c r="AN619" s="28" t="str">
        <f t="shared" si="252"/>
        <v>Bullish</v>
      </c>
      <c r="AO619">
        <f>IF(Z619&lt;&gt;"",Z619,"")</f>
        <v>4672.0533700000005</v>
      </c>
      <c r="AP619">
        <f>IF(AB619&lt;&gt;"",AB619,"")</f>
        <v>4637.8574608333329</v>
      </c>
      <c r="AQ619">
        <f t="shared" si="256"/>
        <v>6</v>
      </c>
      <c r="AR619" s="16">
        <f>IF(SLOPE($AO$602:$AO$613,$AQ$602:$AQ$613)&gt;0,MIN(3,ABS(SLOPE($AO$602:$AO$613,$AQ$602:$AQ$613))),IF(SLOPE($AO$602:$AO$613,$AQ$602:$AQ$613)&lt;-0.5,-0.5,0))</f>
        <v>0.60519499999997983</v>
      </c>
      <c r="AS619" s="16">
        <f>IF(SLOPE($AP$602:$AP$613,$AQ$602:$AQ$613)&lt;0,MAX(-3,-ABS(SLOPE($AP$602:$AP$613,$AQ$602:$AQ$613))),IF(SLOPE($AP$602:$AP$613,$AQ$602:$AQ$613)&gt;0.5,0.5,0))</f>
        <v>0</v>
      </c>
      <c r="AT619" s="22">
        <f>($AO$614+(AR619*(AQ619-1)))</f>
        <v>4669.0378449999998</v>
      </c>
      <c r="AU619" s="22">
        <f>($AP$614+(AS619*(AQ619-1)))</f>
        <v>4633.2463399999997</v>
      </c>
      <c r="AV619" s="18">
        <f>IF(AR619&gt;0,AT619+AR619,AT619)</f>
        <v>4669.6430399999999</v>
      </c>
      <c r="AW619" s="18">
        <f>IF(AS619&lt;0,AU619+AS619,AU619)</f>
        <v>4633.2463399999997</v>
      </c>
      <c r="AY619">
        <f t="shared" si="257"/>
        <v>-2.4103300000006129</v>
      </c>
      <c r="AZ619" s="15">
        <f t="shared" si="258"/>
        <v>-4.6111208333331888</v>
      </c>
      <c r="BB619" s="19">
        <f t="shared" si="253"/>
        <v>1775579100</v>
      </c>
      <c r="BC619" s="19" t="str">
        <f t="shared" si="254"/>
        <v>XAUUSD</v>
      </c>
      <c r="BD619" s="19" t="str">
        <f t="shared" si="255"/>
        <v>M5</v>
      </c>
      <c r="BE619">
        <f>V619</f>
        <v>4658.3907058333334</v>
      </c>
      <c r="BF619">
        <f>W619</f>
        <v>4652.1456449999996</v>
      </c>
      <c r="BG619">
        <f>X619</f>
        <v>4659.8106900000002</v>
      </c>
      <c r="BH619">
        <f>Y619</f>
        <v>4659.1020200000003</v>
      </c>
      <c r="BI619">
        <f t="shared" si="259"/>
        <v>4669.6430399999999</v>
      </c>
      <c r="BJ619">
        <f t="shared" si="260"/>
        <v>4633.2463399999997</v>
      </c>
    </row>
    <row r="620" spans="1:62" x14ac:dyDescent="0.55000000000000004">
      <c r="A620">
        <f>ALGLIB_SSA_XAUUSD!J620</f>
        <v>1775579400</v>
      </c>
      <c r="B620" t="str">
        <f>_xlfn.XLOOKUP($A620,ALGLIB_SSA_XAUUSD!$A$2:$A$1001,ALGLIB_SSA_XAUUSD!$B$2:$B$1001,"",0)</f>
        <v/>
      </c>
      <c r="C620" t="str">
        <f>_xlfn.XLOOKUP($A620,ALGLIB_SSA_XAUUSD!$A$2:$A$1001,ALGLIB_SSA_XAUUSD!$C$2:$C$1001,"",0)</f>
        <v/>
      </c>
      <c r="D620" s="1">
        <f>D614+(D626-D614)*6/12</f>
        <v>4666.4799999999996</v>
      </c>
      <c r="E620" s="1">
        <f>E614+(E626-E614)*6/12</f>
        <v>4659.6611749999993</v>
      </c>
      <c r="F620" s="1">
        <f>F614+(F626-F614)*6/12</f>
        <v>4652.9423999999999</v>
      </c>
      <c r="G620" s="1">
        <f>G614+(G626-G614)*6/12</f>
        <v>4673.2616699999999</v>
      </c>
      <c r="H620" s="1">
        <f>H614+(H626-H614)*6/12</f>
        <v>4638.7796849999995</v>
      </c>
      <c r="I620" t="str">
        <f>_xlfn.XLOOKUP($A620,ALGLIB_SSA_XAUUSD!$J$2:$J$1001,ALGLIB_SSA_XAUUSD!$K$2:$K$1001,"",0)</f>
        <v>XAUUSD</v>
      </c>
      <c r="J620" t="str">
        <f>_xlfn.XLOOKUP($A620,ALGLIB_SSA_XAUUSD!$J$2:$J$1001,ALGLIB_SSA_XAUUSD!$L$2:$L$1001,"",0)</f>
        <v>M5</v>
      </c>
      <c r="K620">
        <f>_xlfn.XLOOKUP($A620,ALGLIB_SSA_XAUUSD!$J$2:$J$1001,ALGLIB_SSA_XAUUSD!$M$2:$M$1001,"",0)</f>
        <v>4659.78</v>
      </c>
      <c r="L620">
        <f>_xlfn.XLOOKUP($A620,ALGLIB_SSA_XAUUSD!$J$2:$J$1001,ALGLIB_SSA_XAUUSD!$N$2:$N$1001,"",0)</f>
        <v>4660.0757599999997</v>
      </c>
      <c r="M620">
        <f>_xlfn.XLOOKUP($A620,ALGLIB_SSA_XAUUSD!$J$2:$J$1001,ALGLIB_SSA_XAUUSD!$O$2:$O$1001,"",0)</f>
        <v>4659.58889</v>
      </c>
      <c r="N620">
        <f>_xlfn.XLOOKUP($A620,ALGLIB_SSA_XAUUSD!$J$2:$J$1001,ALGLIB_SSA_XAUUSD!$P$2:$P$1001,"",0)</f>
        <v>4663.6594999999998</v>
      </c>
      <c r="O620">
        <f>_xlfn.XLOOKUP($A620,ALGLIB_SSA_XAUUSD!$J$2:$J$1001,ALGLIB_SSA_XAUUSD!$Q$2:$Q$1001,"",0)</f>
        <v>4656.7233299999998</v>
      </c>
      <c r="R620">
        <f t="shared" si="236"/>
        <v>1775579400</v>
      </c>
      <c r="S620" t="str">
        <f t="shared" si="237"/>
        <v>XAUUSD</v>
      </c>
      <c r="T620" t="str">
        <f t="shared" si="237"/>
        <v>M5</v>
      </c>
      <c r="U620">
        <f t="shared" si="237"/>
        <v>4659.78</v>
      </c>
      <c r="V620">
        <f t="shared" si="238"/>
        <v>4659.6611749999993</v>
      </c>
      <c r="W620">
        <f t="shared" si="238"/>
        <v>4652.9423999999999</v>
      </c>
      <c r="X620">
        <f t="shared" si="239"/>
        <v>4660.0757599999997</v>
      </c>
      <c r="Y620">
        <f t="shared" si="239"/>
        <v>4659.58889</v>
      </c>
      <c r="Z620">
        <f t="shared" si="240"/>
        <v>4673.2616699999999</v>
      </c>
      <c r="AA620">
        <f t="shared" si="241"/>
        <v>4663.6594999999998</v>
      </c>
      <c r="AB620">
        <f t="shared" si="242"/>
        <v>4638.7796849999995</v>
      </c>
      <c r="AC620">
        <f t="shared" si="243"/>
        <v>4656.7233299999998</v>
      </c>
      <c r="AF620">
        <f t="shared" si="248"/>
        <v>1775579400</v>
      </c>
      <c r="AG620" t="str">
        <f t="shared" si="249"/>
        <v>XAUUSD</v>
      </c>
      <c r="AH620" t="str">
        <f t="shared" si="250"/>
        <v>M5</v>
      </c>
      <c r="AI620" s="19">
        <f t="shared" si="244"/>
        <v>4659.78</v>
      </c>
      <c r="AJ620" s="19">
        <f t="shared" si="245"/>
        <v>4659.6611749999993</v>
      </c>
      <c r="AK620" s="19">
        <f t="shared" si="246"/>
        <v>4652.9423999999999</v>
      </c>
      <c r="AL620" s="19">
        <f t="shared" si="251"/>
        <v>6.7187749999993684</v>
      </c>
      <c r="AM620" s="28" t="str">
        <f t="shared" si="247"/>
        <v>Bullish</v>
      </c>
      <c r="AN620" s="28" t="str">
        <f t="shared" si="252"/>
        <v>Bullish</v>
      </c>
      <c r="AO620">
        <f>IF(Z620&lt;&gt;"",Z620,"")</f>
        <v>4673.2616699999999</v>
      </c>
      <c r="AP620">
        <f>IF(AB620&lt;&gt;"",AB620,"")</f>
        <v>4638.7796849999995</v>
      </c>
      <c r="AQ620">
        <f t="shared" si="256"/>
        <v>7</v>
      </c>
      <c r="AR620" s="16">
        <f>IF(SLOPE($AO$602:$AO$613,$AQ$602:$AQ$613)&gt;0,MIN(3,ABS(SLOPE($AO$602:$AO$613,$AQ$602:$AQ$613))),IF(SLOPE($AO$602:$AO$613,$AQ$602:$AQ$613)&lt;-0.5,-0.5,0))</f>
        <v>0.60519499999997983</v>
      </c>
      <c r="AS620" s="16">
        <f>IF(SLOPE($AP$602:$AP$613,$AQ$602:$AQ$613)&lt;0,MAX(-3,-ABS(SLOPE($AP$602:$AP$613,$AQ$602:$AQ$613))),IF(SLOPE($AP$602:$AP$613,$AQ$602:$AQ$613)&gt;0.5,0.5,0))</f>
        <v>0</v>
      </c>
      <c r="AT620" s="22">
        <f>($AO$614+(AR620*(AQ620-1)))</f>
        <v>4669.6430399999999</v>
      </c>
      <c r="AU620" s="22">
        <f>($AP$614+(AS620*(AQ620-1)))</f>
        <v>4633.2463399999997</v>
      </c>
      <c r="AV620" s="18">
        <f>IF(AR620&gt;0,AT620+AR620,AT620)</f>
        <v>4670.248235</v>
      </c>
      <c r="AW620" s="18">
        <f>IF(AS620&lt;0,AU620+AS620,AU620)</f>
        <v>4633.2463399999997</v>
      </c>
      <c r="AY620">
        <f t="shared" si="257"/>
        <v>-3.0134349999998449</v>
      </c>
      <c r="AZ620" s="15">
        <f t="shared" si="258"/>
        <v>-5.5333449999998265</v>
      </c>
      <c r="BB620" s="19">
        <f t="shared" si="253"/>
        <v>1775579400</v>
      </c>
      <c r="BC620" s="19" t="str">
        <f t="shared" si="254"/>
        <v>XAUUSD</v>
      </c>
      <c r="BD620" s="19" t="str">
        <f t="shared" si="255"/>
        <v>M5</v>
      </c>
      <c r="BE620">
        <f>V620</f>
        <v>4659.6611749999993</v>
      </c>
      <c r="BF620">
        <f>W620</f>
        <v>4652.9423999999999</v>
      </c>
      <c r="BG620">
        <f>X620</f>
        <v>4660.0757599999997</v>
      </c>
      <c r="BH620">
        <f>Y620</f>
        <v>4659.58889</v>
      </c>
      <c r="BI620">
        <f t="shared" si="259"/>
        <v>4670.248235</v>
      </c>
      <c r="BJ620">
        <f t="shared" si="260"/>
        <v>4633.2463399999997</v>
      </c>
    </row>
    <row r="621" spans="1:62" x14ac:dyDescent="0.55000000000000004">
      <c r="A621">
        <f>ALGLIB_SSA_XAUUSD!J621</f>
        <v>1775579700</v>
      </c>
      <c r="B621" t="str">
        <f>_xlfn.XLOOKUP($A621,ALGLIB_SSA_XAUUSD!$A$2:$A$1001,ALGLIB_SSA_XAUUSD!$B$2:$B$1001,"",0)</f>
        <v/>
      </c>
      <c r="C621" t="str">
        <f>_xlfn.XLOOKUP($A621,ALGLIB_SSA_XAUUSD!$A$2:$A$1001,ALGLIB_SSA_XAUUSD!$C$2:$C$1001,"",0)</f>
        <v/>
      </c>
      <c r="D621" s="1">
        <f>D614+(D626-D614)*7/12</f>
        <v>4668.0450000000001</v>
      </c>
      <c r="E621" s="1">
        <f>E614+(E626-E614)*7/12</f>
        <v>4660.931644166666</v>
      </c>
      <c r="F621" s="1">
        <f>F614+(F626-F614)*7/12</f>
        <v>4653.7391550000002</v>
      </c>
      <c r="G621" s="1">
        <f>G614+(G626-G614)*7/12</f>
        <v>4674.4699700000001</v>
      </c>
      <c r="H621" s="1">
        <f>H614+(H626-H614)*7/12</f>
        <v>4639.7019091666671</v>
      </c>
      <c r="I621" t="str">
        <f>_xlfn.XLOOKUP($A621,ALGLIB_SSA_XAUUSD!$J$2:$J$1001,ALGLIB_SSA_XAUUSD!$K$2:$K$1001,"",0)</f>
        <v>XAUUSD</v>
      </c>
      <c r="J621" t="str">
        <f>_xlfn.XLOOKUP($A621,ALGLIB_SSA_XAUUSD!$J$2:$J$1001,ALGLIB_SSA_XAUUSD!$L$2:$L$1001,"",0)</f>
        <v>M5</v>
      </c>
      <c r="K621">
        <f>_xlfn.XLOOKUP($A621,ALGLIB_SSA_XAUUSD!$J$2:$J$1001,ALGLIB_SSA_XAUUSD!$M$2:$M$1001,"",0)</f>
        <v>4657.88</v>
      </c>
      <c r="L621">
        <f>_xlfn.XLOOKUP($A621,ALGLIB_SSA_XAUUSD!$J$2:$J$1001,ALGLIB_SSA_XAUUSD!$N$2:$N$1001,"",0)</f>
        <v>4660.1733800000002</v>
      </c>
      <c r="M621">
        <f>_xlfn.XLOOKUP($A621,ALGLIB_SSA_XAUUSD!$J$2:$J$1001,ALGLIB_SSA_XAUUSD!$O$2:$O$1001,"",0)</f>
        <v>4659.8811299999998</v>
      </c>
      <c r="N621">
        <f>_xlfn.XLOOKUP($A621,ALGLIB_SSA_XAUUSD!$J$2:$J$1001,ALGLIB_SSA_XAUUSD!$P$2:$P$1001,"",0)</f>
        <v>4663.4142599999996</v>
      </c>
      <c r="O621">
        <f>_xlfn.XLOOKUP($A621,ALGLIB_SSA_XAUUSD!$J$2:$J$1001,ALGLIB_SSA_XAUUSD!$Q$2:$Q$1001,"",0)</f>
        <v>4657.28244</v>
      </c>
      <c r="R621">
        <f t="shared" si="236"/>
        <v>1775579700</v>
      </c>
      <c r="S621" t="str">
        <f t="shared" si="237"/>
        <v>XAUUSD</v>
      </c>
      <c r="T621" t="str">
        <f t="shared" si="237"/>
        <v>M5</v>
      </c>
      <c r="U621">
        <f t="shared" si="237"/>
        <v>4657.88</v>
      </c>
      <c r="V621">
        <f t="shared" si="238"/>
        <v>4660.931644166666</v>
      </c>
      <c r="W621">
        <f t="shared" si="238"/>
        <v>4653.7391550000002</v>
      </c>
      <c r="X621">
        <f t="shared" si="239"/>
        <v>4660.1733800000002</v>
      </c>
      <c r="Y621">
        <f t="shared" si="239"/>
        <v>4659.8811299999998</v>
      </c>
      <c r="Z621">
        <f t="shared" si="240"/>
        <v>4674.4699700000001</v>
      </c>
      <c r="AA621">
        <f t="shared" si="241"/>
        <v>4663.4142599999996</v>
      </c>
      <c r="AB621">
        <f t="shared" si="242"/>
        <v>4639.7019091666671</v>
      </c>
      <c r="AC621">
        <f t="shared" si="243"/>
        <v>4657.28244</v>
      </c>
      <c r="AF621">
        <f t="shared" si="248"/>
        <v>1775579700</v>
      </c>
      <c r="AG621" t="str">
        <f t="shared" si="249"/>
        <v>XAUUSD</v>
      </c>
      <c r="AH621" t="str">
        <f t="shared" si="250"/>
        <v>M5</v>
      </c>
      <c r="AI621" s="19">
        <f t="shared" si="244"/>
        <v>4657.88</v>
      </c>
      <c r="AJ621" s="19">
        <f t="shared" si="245"/>
        <v>4660.931644166666</v>
      </c>
      <c r="AK621" s="19">
        <f t="shared" si="246"/>
        <v>4653.7391550000002</v>
      </c>
      <c r="AL621" s="19">
        <f t="shared" si="251"/>
        <v>7.1924891666658368</v>
      </c>
      <c r="AM621" s="28" t="str">
        <f t="shared" si="247"/>
        <v>Bullish</v>
      </c>
      <c r="AN621" s="28" t="str">
        <f t="shared" si="252"/>
        <v>Bullish</v>
      </c>
      <c r="AO621">
        <f>IF(Z621&lt;&gt;"",Z621,"")</f>
        <v>4674.4699700000001</v>
      </c>
      <c r="AP621">
        <f>IF(AB621&lt;&gt;"",AB621,"")</f>
        <v>4639.7019091666671</v>
      </c>
      <c r="AQ621">
        <f t="shared" si="256"/>
        <v>8</v>
      </c>
      <c r="AR621" s="16">
        <f>IF(SLOPE($AO$602:$AO$613,$AQ$602:$AQ$613)&gt;0,MIN(3,ABS(SLOPE($AO$602:$AO$613,$AQ$602:$AQ$613))),IF(SLOPE($AO$602:$AO$613,$AQ$602:$AQ$613)&lt;-0.5,-0.5,0))</f>
        <v>0.60519499999997983</v>
      </c>
      <c r="AS621" s="16">
        <f>IF(SLOPE($AP$602:$AP$613,$AQ$602:$AQ$613)&lt;0,MAX(-3,-ABS(SLOPE($AP$602:$AP$613,$AQ$602:$AQ$613))),IF(SLOPE($AP$602:$AP$613,$AQ$602:$AQ$613)&gt;0.5,0.5,0))</f>
        <v>0</v>
      </c>
      <c r="AT621" s="22">
        <f>($AO$614+(AR621*(AQ621-1)))</f>
        <v>4670.248235</v>
      </c>
      <c r="AU621" s="22">
        <f>($AP$614+(AS621*(AQ621-1)))</f>
        <v>4633.2463399999997</v>
      </c>
      <c r="AV621" s="18">
        <f>IF(AR621&gt;0,AT621+AR621,AT621)</f>
        <v>4670.8534300000001</v>
      </c>
      <c r="AW621" s="18">
        <f>IF(AS621&lt;0,AU621+AS621,AU621)</f>
        <v>4633.2463399999997</v>
      </c>
      <c r="AY621">
        <f t="shared" si="257"/>
        <v>-3.6165399999999863</v>
      </c>
      <c r="AZ621" s="15">
        <f t="shared" si="258"/>
        <v>-6.4555691666673738</v>
      </c>
      <c r="BB621" s="19">
        <f t="shared" si="253"/>
        <v>1775579700</v>
      </c>
      <c r="BC621" s="19" t="str">
        <f t="shared" si="254"/>
        <v>XAUUSD</v>
      </c>
      <c r="BD621" s="19" t="str">
        <f t="shared" si="255"/>
        <v>M5</v>
      </c>
      <c r="BE621">
        <f>V621</f>
        <v>4660.931644166666</v>
      </c>
      <c r="BF621">
        <f>W621</f>
        <v>4653.7391550000002</v>
      </c>
      <c r="BG621">
        <f>X621</f>
        <v>4660.1733800000002</v>
      </c>
      <c r="BH621">
        <f>Y621</f>
        <v>4659.8811299999998</v>
      </c>
      <c r="BI621">
        <f t="shared" si="259"/>
        <v>4670.8534300000001</v>
      </c>
      <c r="BJ621">
        <f t="shared" si="260"/>
        <v>4633.2463399999997</v>
      </c>
    </row>
    <row r="622" spans="1:62" x14ac:dyDescent="0.55000000000000004">
      <c r="A622">
        <f>ALGLIB_SSA_XAUUSD!J622</f>
        <v>1775580000</v>
      </c>
      <c r="B622" t="str">
        <f>_xlfn.XLOOKUP($A622,ALGLIB_SSA_XAUUSD!$A$2:$A$1001,ALGLIB_SSA_XAUUSD!$B$2:$B$1001,"",0)</f>
        <v/>
      </c>
      <c r="C622" t="str">
        <f>_xlfn.XLOOKUP($A622,ALGLIB_SSA_XAUUSD!$A$2:$A$1001,ALGLIB_SSA_XAUUSD!$C$2:$C$1001,"",0)</f>
        <v/>
      </c>
      <c r="D622" s="1">
        <f>D614+(D626-D614)*8/12</f>
        <v>4669.6099999999997</v>
      </c>
      <c r="E622" s="1">
        <f>E614+(E626-E614)*8/12</f>
        <v>4662.2021133333328</v>
      </c>
      <c r="F622" s="1">
        <f>F614+(F626-F614)*8/12</f>
        <v>4654.5359099999996</v>
      </c>
      <c r="G622" s="1">
        <f>G614+(G626-G614)*8/12</f>
        <v>4675.6782700000003</v>
      </c>
      <c r="H622" s="1">
        <f>H614+(H626-H614)*8/12</f>
        <v>4640.6241333333337</v>
      </c>
      <c r="I622" t="str">
        <f>_xlfn.XLOOKUP($A622,ALGLIB_SSA_XAUUSD!$J$2:$J$1001,ALGLIB_SSA_XAUUSD!$K$2:$K$1001,"",0)</f>
        <v>XAUUSD</v>
      </c>
      <c r="J622" t="str">
        <f>_xlfn.XLOOKUP($A622,ALGLIB_SSA_XAUUSD!$J$2:$J$1001,ALGLIB_SSA_XAUUSD!$L$2:$L$1001,"",0)</f>
        <v>M5</v>
      </c>
      <c r="K622">
        <f>_xlfn.XLOOKUP($A622,ALGLIB_SSA_XAUUSD!$J$2:$J$1001,ALGLIB_SSA_XAUUSD!$M$2:$M$1001,"",0)</f>
        <v>4660.8999999999996</v>
      </c>
      <c r="L622">
        <f>_xlfn.XLOOKUP($A622,ALGLIB_SSA_XAUUSD!$J$2:$J$1001,ALGLIB_SSA_XAUUSD!$N$2:$N$1001,"",0)</f>
        <v>4660.2554399999999</v>
      </c>
      <c r="M622">
        <f>_xlfn.XLOOKUP($A622,ALGLIB_SSA_XAUUSD!$J$2:$J$1001,ALGLIB_SSA_XAUUSD!$O$2:$O$1001,"",0)</f>
        <v>4660.0682900000002</v>
      </c>
      <c r="N622">
        <f>_xlfn.XLOOKUP($A622,ALGLIB_SSA_XAUUSD!$J$2:$J$1001,ALGLIB_SSA_XAUUSD!$P$2:$P$1001,"",0)</f>
        <v>4663.1213399999997</v>
      </c>
      <c r="O622">
        <f>_xlfn.XLOOKUP($A622,ALGLIB_SSA_XAUUSD!$J$2:$J$1001,ALGLIB_SSA_XAUUSD!$Q$2:$Q$1001,"",0)</f>
        <v>4657.6870099999996</v>
      </c>
      <c r="R622">
        <f t="shared" si="236"/>
        <v>1775580000</v>
      </c>
      <c r="S622" t="str">
        <f t="shared" si="237"/>
        <v>XAUUSD</v>
      </c>
      <c r="T622" t="str">
        <f t="shared" si="237"/>
        <v>M5</v>
      </c>
      <c r="U622">
        <f t="shared" si="237"/>
        <v>4660.8999999999996</v>
      </c>
      <c r="V622">
        <f t="shared" si="238"/>
        <v>4662.2021133333328</v>
      </c>
      <c r="W622">
        <f t="shared" si="238"/>
        <v>4654.5359099999996</v>
      </c>
      <c r="X622">
        <f t="shared" si="239"/>
        <v>4660.2554399999999</v>
      </c>
      <c r="Y622">
        <f t="shared" si="239"/>
        <v>4660.0682900000002</v>
      </c>
      <c r="Z622">
        <f t="shared" si="240"/>
        <v>4675.6782700000003</v>
      </c>
      <c r="AA622">
        <f t="shared" si="241"/>
        <v>4663.1213399999997</v>
      </c>
      <c r="AB622">
        <f t="shared" si="242"/>
        <v>4640.6241333333337</v>
      </c>
      <c r="AC622">
        <f t="shared" si="243"/>
        <v>4657.6870099999996</v>
      </c>
      <c r="AF622">
        <f t="shared" si="248"/>
        <v>1775580000</v>
      </c>
      <c r="AG622" t="str">
        <f t="shared" si="249"/>
        <v>XAUUSD</v>
      </c>
      <c r="AH622" t="str">
        <f t="shared" si="250"/>
        <v>M5</v>
      </c>
      <c r="AI622" s="19">
        <f t="shared" si="244"/>
        <v>4660.8999999999996</v>
      </c>
      <c r="AJ622" s="19">
        <f t="shared" si="245"/>
        <v>4662.2021133333328</v>
      </c>
      <c r="AK622" s="19">
        <f t="shared" si="246"/>
        <v>4654.5359099999996</v>
      </c>
      <c r="AL622" s="19">
        <f t="shared" si="251"/>
        <v>7.6662033333332147</v>
      </c>
      <c r="AM622" s="28" t="str">
        <f t="shared" si="247"/>
        <v>Bullish</v>
      </c>
      <c r="AN622" s="28" t="str">
        <f t="shared" si="252"/>
        <v>Bullish</v>
      </c>
      <c r="AO622">
        <f>IF(Z622&lt;&gt;"",Z622,"")</f>
        <v>4675.6782700000003</v>
      </c>
      <c r="AP622">
        <f>IF(AB622&lt;&gt;"",AB622,"")</f>
        <v>4640.6241333333337</v>
      </c>
      <c r="AQ622">
        <f t="shared" si="256"/>
        <v>9</v>
      </c>
      <c r="AR622" s="16">
        <f>IF(SLOPE($AO$602:$AO$613,$AQ$602:$AQ$613)&gt;0,MIN(3,ABS(SLOPE($AO$602:$AO$613,$AQ$602:$AQ$613))),IF(SLOPE($AO$602:$AO$613,$AQ$602:$AQ$613)&lt;-0.5,-0.5,0))</f>
        <v>0.60519499999997983</v>
      </c>
      <c r="AS622" s="16">
        <f>IF(SLOPE($AP$602:$AP$613,$AQ$602:$AQ$613)&lt;0,MAX(-3,-ABS(SLOPE($AP$602:$AP$613,$AQ$602:$AQ$613))),IF(SLOPE($AP$602:$AP$613,$AQ$602:$AQ$613)&gt;0.5,0.5,0))</f>
        <v>0</v>
      </c>
      <c r="AT622" s="22">
        <f>($AO$614+(AR622*(AQ622-1)))</f>
        <v>4670.8534300000001</v>
      </c>
      <c r="AU622" s="22">
        <f>($AP$614+(AS622*(AQ622-1)))</f>
        <v>4633.2463399999997</v>
      </c>
      <c r="AV622" s="18">
        <f>IF(AR622&gt;0,AT622+AR622,AT622)</f>
        <v>4671.4586250000002</v>
      </c>
      <c r="AW622" s="18">
        <f>IF(AS622&lt;0,AU622+AS622,AU622)</f>
        <v>4633.2463399999997</v>
      </c>
      <c r="AY622">
        <f t="shared" si="257"/>
        <v>-4.2196450000001278</v>
      </c>
      <c r="AZ622" s="15">
        <f t="shared" si="258"/>
        <v>-7.3777933333340115</v>
      </c>
      <c r="BB622" s="19">
        <f t="shared" si="253"/>
        <v>1775580000</v>
      </c>
      <c r="BC622" s="19" t="str">
        <f t="shared" si="254"/>
        <v>XAUUSD</v>
      </c>
      <c r="BD622" s="19" t="str">
        <f t="shared" si="255"/>
        <v>M5</v>
      </c>
      <c r="BE622">
        <f>V622</f>
        <v>4662.2021133333328</v>
      </c>
      <c r="BF622">
        <f>W622</f>
        <v>4654.5359099999996</v>
      </c>
      <c r="BG622">
        <f>X622</f>
        <v>4660.2554399999999</v>
      </c>
      <c r="BH622">
        <f>Y622</f>
        <v>4660.0682900000002</v>
      </c>
      <c r="BI622">
        <f t="shared" si="259"/>
        <v>4671.4586250000002</v>
      </c>
      <c r="BJ622">
        <f t="shared" si="260"/>
        <v>4633.2463399999997</v>
      </c>
    </row>
    <row r="623" spans="1:62" x14ac:dyDescent="0.55000000000000004">
      <c r="A623">
        <f>ALGLIB_SSA_XAUUSD!J623</f>
        <v>1775580300</v>
      </c>
      <c r="B623" t="str">
        <f>_xlfn.XLOOKUP($A623,ALGLIB_SSA_XAUUSD!$A$2:$A$1001,ALGLIB_SSA_XAUUSD!$B$2:$B$1001,"",0)</f>
        <v/>
      </c>
      <c r="C623" t="str">
        <f>_xlfn.XLOOKUP($A623,ALGLIB_SSA_XAUUSD!$A$2:$A$1001,ALGLIB_SSA_XAUUSD!$C$2:$C$1001,"",0)</f>
        <v/>
      </c>
      <c r="D623" s="1">
        <f>D614+(D626-D614)*9/12</f>
        <v>4671.1750000000002</v>
      </c>
      <c r="E623" s="1">
        <f>E614+(E626-E614)*9/12</f>
        <v>4663.4725824999996</v>
      </c>
      <c r="F623" s="1">
        <f>F614+(F626-F614)*9/12</f>
        <v>4655.3326649999999</v>
      </c>
      <c r="G623" s="1">
        <f>G614+(G626-G614)*9/12</f>
        <v>4676.8865700000006</v>
      </c>
      <c r="H623" s="1">
        <f>H614+(H626-H614)*9/12</f>
        <v>4641.5463575000003</v>
      </c>
      <c r="I623" t="str">
        <f>_xlfn.XLOOKUP($A623,ALGLIB_SSA_XAUUSD!$J$2:$J$1001,ALGLIB_SSA_XAUUSD!$K$2:$K$1001,"",0)</f>
        <v>XAUUSD</v>
      </c>
      <c r="J623" t="str">
        <f>_xlfn.XLOOKUP($A623,ALGLIB_SSA_XAUUSD!$J$2:$J$1001,ALGLIB_SSA_XAUUSD!$L$2:$L$1001,"",0)</f>
        <v>M5</v>
      </c>
      <c r="K623">
        <f>_xlfn.XLOOKUP($A623,ALGLIB_SSA_XAUUSD!$J$2:$J$1001,ALGLIB_SSA_XAUUSD!$M$2:$M$1001,"",0)</f>
        <v>4658.53</v>
      </c>
      <c r="L623">
        <f>_xlfn.XLOOKUP($A623,ALGLIB_SSA_XAUUSD!$J$2:$J$1001,ALGLIB_SSA_XAUUSD!$N$2:$N$1001,"",0)</f>
        <v>4660.3146999999999</v>
      </c>
      <c r="M623">
        <f>_xlfn.XLOOKUP($A623,ALGLIB_SSA_XAUUSD!$J$2:$J$1001,ALGLIB_SSA_XAUUSD!$O$2:$O$1001,"",0)</f>
        <v>4660.1914900000002</v>
      </c>
      <c r="N623">
        <f>_xlfn.XLOOKUP($A623,ALGLIB_SSA_XAUUSD!$J$2:$J$1001,ALGLIB_SSA_XAUUSD!$P$2:$P$1001,"",0)</f>
        <v>4662.9353000000001</v>
      </c>
      <c r="O623">
        <f>_xlfn.XLOOKUP($A623,ALGLIB_SSA_XAUUSD!$J$2:$J$1001,ALGLIB_SSA_XAUUSD!$Q$2:$Q$1001,"",0)</f>
        <v>4657.9676399999998</v>
      </c>
      <c r="R623">
        <f t="shared" si="236"/>
        <v>1775580300</v>
      </c>
      <c r="S623" t="str">
        <f t="shared" si="237"/>
        <v>XAUUSD</v>
      </c>
      <c r="T623" t="str">
        <f t="shared" si="237"/>
        <v>M5</v>
      </c>
      <c r="U623">
        <f t="shared" si="237"/>
        <v>4658.53</v>
      </c>
      <c r="V623">
        <f t="shared" si="238"/>
        <v>4663.4725824999996</v>
      </c>
      <c r="W623">
        <f t="shared" si="238"/>
        <v>4655.3326649999999</v>
      </c>
      <c r="X623">
        <f t="shared" si="239"/>
        <v>4660.3146999999999</v>
      </c>
      <c r="Y623">
        <f t="shared" si="239"/>
        <v>4660.1914900000002</v>
      </c>
      <c r="Z623">
        <f t="shared" si="240"/>
        <v>4676.8865700000006</v>
      </c>
      <c r="AA623">
        <f t="shared" si="241"/>
        <v>4662.9353000000001</v>
      </c>
      <c r="AB623">
        <f t="shared" si="242"/>
        <v>4641.5463575000003</v>
      </c>
      <c r="AC623">
        <f t="shared" si="243"/>
        <v>4657.9676399999998</v>
      </c>
      <c r="AF623">
        <f t="shared" si="248"/>
        <v>1775580300</v>
      </c>
      <c r="AG623" t="str">
        <f t="shared" si="249"/>
        <v>XAUUSD</v>
      </c>
      <c r="AH623" t="str">
        <f t="shared" si="250"/>
        <v>M5</v>
      </c>
      <c r="AI623" s="19">
        <f t="shared" si="244"/>
        <v>4658.53</v>
      </c>
      <c r="AJ623" s="19">
        <f t="shared" si="245"/>
        <v>4663.4725824999996</v>
      </c>
      <c r="AK623" s="19">
        <f t="shared" si="246"/>
        <v>4655.3326649999999</v>
      </c>
      <c r="AL623" s="19">
        <f t="shared" si="251"/>
        <v>8.1399174999996831</v>
      </c>
      <c r="AM623" s="28" t="str">
        <f t="shared" si="247"/>
        <v>Bullish</v>
      </c>
      <c r="AN623" s="28" t="str">
        <f t="shared" si="252"/>
        <v>Bullish</v>
      </c>
      <c r="AO623">
        <f>IF(Z623&lt;&gt;"",Z623,"")</f>
        <v>4676.8865700000006</v>
      </c>
      <c r="AP623">
        <f>IF(AB623&lt;&gt;"",AB623,"")</f>
        <v>4641.5463575000003</v>
      </c>
      <c r="AQ623">
        <f t="shared" si="256"/>
        <v>10</v>
      </c>
      <c r="AR623" s="16">
        <f>IF(SLOPE($AO$602:$AO$613,$AQ$602:$AQ$613)&gt;0,MIN(3,ABS(SLOPE($AO$602:$AO$613,$AQ$602:$AQ$613))),IF(SLOPE($AO$602:$AO$613,$AQ$602:$AQ$613)&lt;-0.5,-0.5,0))</f>
        <v>0.60519499999997983</v>
      </c>
      <c r="AS623" s="16">
        <f>IF(SLOPE($AP$602:$AP$613,$AQ$602:$AQ$613)&lt;0,MAX(-3,-ABS(SLOPE($AP$602:$AP$613,$AQ$602:$AQ$613))),IF(SLOPE($AP$602:$AP$613,$AQ$602:$AQ$613)&gt;0.5,0.5,0))</f>
        <v>0</v>
      </c>
      <c r="AT623" s="22">
        <f>($AO$614+(AR623*(AQ623-1)))</f>
        <v>4671.4586250000002</v>
      </c>
      <c r="AU623" s="22">
        <f>($AP$614+(AS623*(AQ623-1)))</f>
        <v>4633.2463399999997</v>
      </c>
      <c r="AV623" s="18">
        <f>IF(AR623&gt;0,AT623+AR623,AT623)</f>
        <v>4672.0638200000003</v>
      </c>
      <c r="AW623" s="18">
        <f>IF(AS623&lt;0,AU623+AS623,AU623)</f>
        <v>4633.2463399999997</v>
      </c>
      <c r="AY623">
        <f t="shared" si="257"/>
        <v>-4.8227500000002692</v>
      </c>
      <c r="AZ623" s="15">
        <f t="shared" si="258"/>
        <v>-8.3000175000006493</v>
      </c>
      <c r="BB623" s="19">
        <f t="shared" si="253"/>
        <v>1775580300</v>
      </c>
      <c r="BC623" s="19" t="str">
        <f t="shared" si="254"/>
        <v>XAUUSD</v>
      </c>
      <c r="BD623" s="19" t="str">
        <f t="shared" si="255"/>
        <v>M5</v>
      </c>
      <c r="BE623">
        <f>V623</f>
        <v>4663.4725824999996</v>
      </c>
      <c r="BF623">
        <f>W623</f>
        <v>4655.3326649999999</v>
      </c>
      <c r="BG623">
        <f>X623</f>
        <v>4660.3146999999999</v>
      </c>
      <c r="BH623">
        <f>Y623</f>
        <v>4660.1914900000002</v>
      </c>
      <c r="BI623">
        <f t="shared" si="259"/>
        <v>4672.0638200000003</v>
      </c>
      <c r="BJ623">
        <f t="shared" si="260"/>
        <v>4633.2463399999997</v>
      </c>
    </row>
    <row r="624" spans="1:62" x14ac:dyDescent="0.55000000000000004">
      <c r="A624">
        <f>ALGLIB_SSA_XAUUSD!J624</f>
        <v>1775580600</v>
      </c>
      <c r="B624" t="str">
        <f>_xlfn.XLOOKUP($A624,ALGLIB_SSA_XAUUSD!$A$2:$A$1001,ALGLIB_SSA_XAUUSD!$B$2:$B$1001,"",0)</f>
        <v/>
      </c>
      <c r="C624" t="str">
        <f>_xlfn.XLOOKUP($A624,ALGLIB_SSA_XAUUSD!$A$2:$A$1001,ALGLIB_SSA_XAUUSD!$C$2:$C$1001,"",0)</f>
        <v/>
      </c>
      <c r="D624" s="1">
        <f>D614+(D626-D614)*10/12</f>
        <v>4672.74</v>
      </c>
      <c r="E624" s="1">
        <f>E614+(E626-E614)*10/12</f>
        <v>4664.7430516666664</v>
      </c>
      <c r="F624" s="1">
        <f>F614+(F626-F614)*10/12</f>
        <v>4656.1294200000002</v>
      </c>
      <c r="G624" s="1">
        <f>G614+(G626-G614)*10/12</f>
        <v>4678.0948700000008</v>
      </c>
      <c r="H624" s="1">
        <f>H614+(H626-H614)*10/12</f>
        <v>4642.468581666667</v>
      </c>
      <c r="I624" t="str">
        <f>_xlfn.XLOOKUP($A624,ALGLIB_SSA_XAUUSD!$J$2:$J$1001,ALGLIB_SSA_XAUUSD!$K$2:$K$1001,"",0)</f>
        <v>XAUUSD</v>
      </c>
      <c r="J624" t="str">
        <f>_xlfn.XLOOKUP($A624,ALGLIB_SSA_XAUUSD!$J$2:$J$1001,ALGLIB_SSA_XAUUSD!$L$2:$L$1001,"",0)</f>
        <v>M5</v>
      </c>
      <c r="K624">
        <f>_xlfn.XLOOKUP($A624,ALGLIB_SSA_XAUUSD!$J$2:$J$1001,ALGLIB_SSA_XAUUSD!$M$2:$M$1001,"",0)</f>
        <v>4660.3100000000004</v>
      </c>
      <c r="L624">
        <f>_xlfn.XLOOKUP($A624,ALGLIB_SSA_XAUUSD!$J$2:$J$1001,ALGLIB_SSA_XAUUSD!$N$2:$N$1001,"",0)</f>
        <v>4660.4756900000002</v>
      </c>
      <c r="M624">
        <f>_xlfn.XLOOKUP($A624,ALGLIB_SSA_XAUUSD!$J$2:$J$1001,ALGLIB_SSA_XAUUSD!$O$2:$O$1001,"",0)</f>
        <v>4660.3335900000002</v>
      </c>
      <c r="N624">
        <f>_xlfn.XLOOKUP($A624,ALGLIB_SSA_XAUUSD!$J$2:$J$1001,ALGLIB_SSA_XAUUSD!$P$2:$P$1001,"",0)</f>
        <v>4662.9192700000003</v>
      </c>
      <c r="O624">
        <f>_xlfn.XLOOKUP($A624,ALGLIB_SSA_XAUUSD!$J$2:$J$1001,ALGLIB_SSA_XAUUSD!$Q$2:$Q$1001,"",0)</f>
        <v>4658.0880500000003</v>
      </c>
      <c r="R624">
        <f t="shared" si="236"/>
        <v>1775580600</v>
      </c>
      <c r="S624" t="str">
        <f t="shared" si="237"/>
        <v>XAUUSD</v>
      </c>
      <c r="T624" t="str">
        <f t="shared" si="237"/>
        <v>M5</v>
      </c>
      <c r="U624">
        <f t="shared" si="237"/>
        <v>4660.3100000000004</v>
      </c>
      <c r="V624">
        <f t="shared" si="238"/>
        <v>4664.7430516666664</v>
      </c>
      <c r="W624">
        <f t="shared" si="238"/>
        <v>4656.1294200000002</v>
      </c>
      <c r="X624">
        <f t="shared" si="239"/>
        <v>4660.4756900000002</v>
      </c>
      <c r="Y624">
        <f t="shared" si="239"/>
        <v>4660.3335900000002</v>
      </c>
      <c r="Z624">
        <f t="shared" si="240"/>
        <v>4678.0948700000008</v>
      </c>
      <c r="AA624">
        <f t="shared" si="241"/>
        <v>4662.9192700000003</v>
      </c>
      <c r="AB624">
        <f t="shared" si="242"/>
        <v>4642.468581666667</v>
      </c>
      <c r="AC624">
        <f t="shared" si="243"/>
        <v>4658.0880500000003</v>
      </c>
      <c r="AF624">
        <f t="shared" si="248"/>
        <v>1775580600</v>
      </c>
      <c r="AG624" t="str">
        <f t="shared" si="249"/>
        <v>XAUUSD</v>
      </c>
      <c r="AH624" t="str">
        <f t="shared" si="250"/>
        <v>M5</v>
      </c>
      <c r="AI624" s="19">
        <f t="shared" si="244"/>
        <v>4660.3100000000004</v>
      </c>
      <c r="AJ624" s="19">
        <f t="shared" si="245"/>
        <v>4664.7430516666664</v>
      </c>
      <c r="AK624" s="19">
        <f t="shared" si="246"/>
        <v>4656.1294200000002</v>
      </c>
      <c r="AL624" s="19">
        <f t="shared" si="251"/>
        <v>8.6136316666661514</v>
      </c>
      <c r="AM624" s="28" t="str">
        <f t="shared" si="247"/>
        <v>Bullish</v>
      </c>
      <c r="AN624" s="28" t="str">
        <f t="shared" si="252"/>
        <v>Bullish</v>
      </c>
      <c r="AO624">
        <f>IF(Z624&lt;&gt;"",Z624,"")</f>
        <v>4678.0948700000008</v>
      </c>
      <c r="AP624">
        <f>IF(AB624&lt;&gt;"",AB624,"")</f>
        <v>4642.468581666667</v>
      </c>
      <c r="AQ624">
        <f t="shared" si="256"/>
        <v>11</v>
      </c>
      <c r="AR624" s="16">
        <f>IF(SLOPE($AO$602:$AO$613,$AQ$602:$AQ$613)&gt;0,MIN(3,ABS(SLOPE($AO$602:$AO$613,$AQ$602:$AQ$613))),IF(SLOPE($AO$602:$AO$613,$AQ$602:$AQ$613)&lt;-0.5,-0.5,0))</f>
        <v>0.60519499999997983</v>
      </c>
      <c r="AS624" s="16">
        <f>IF(SLOPE($AP$602:$AP$613,$AQ$602:$AQ$613)&lt;0,MAX(-3,-ABS(SLOPE($AP$602:$AP$613,$AQ$602:$AQ$613))),IF(SLOPE($AP$602:$AP$613,$AQ$602:$AQ$613)&gt;0.5,0.5,0))</f>
        <v>0</v>
      </c>
      <c r="AT624" s="22">
        <f>($AO$614+(AR624*(AQ624-1)))</f>
        <v>4672.0638200000003</v>
      </c>
      <c r="AU624" s="22">
        <f>($AP$614+(AS624*(AQ624-1)))</f>
        <v>4633.2463399999997</v>
      </c>
      <c r="AV624" s="18">
        <f>IF(AR624&gt;0,AT624+AR624,AT624)</f>
        <v>4672.6690150000004</v>
      </c>
      <c r="AW624" s="18">
        <f>IF(AS624&lt;0,AU624+AS624,AU624)</f>
        <v>4633.2463399999997</v>
      </c>
      <c r="AY624">
        <f t="shared" si="257"/>
        <v>-5.4258550000004107</v>
      </c>
      <c r="AZ624" s="15">
        <f t="shared" si="258"/>
        <v>-9.2222416666672871</v>
      </c>
      <c r="BB624" s="19">
        <f t="shared" si="253"/>
        <v>1775580600</v>
      </c>
      <c r="BC624" s="19" t="str">
        <f t="shared" si="254"/>
        <v>XAUUSD</v>
      </c>
      <c r="BD624" s="19" t="str">
        <f t="shared" si="255"/>
        <v>M5</v>
      </c>
      <c r="BE624">
        <f>V624</f>
        <v>4664.7430516666664</v>
      </c>
      <c r="BF624">
        <f>W624</f>
        <v>4656.1294200000002</v>
      </c>
      <c r="BG624">
        <f>X624</f>
        <v>4660.4756900000002</v>
      </c>
      <c r="BH624">
        <f>Y624</f>
        <v>4660.3335900000002</v>
      </c>
      <c r="BI624">
        <f t="shared" si="259"/>
        <v>4672.6690150000004</v>
      </c>
      <c r="BJ624">
        <f t="shared" si="260"/>
        <v>4633.2463399999997</v>
      </c>
    </row>
    <row r="625" spans="1:62" x14ac:dyDescent="0.55000000000000004">
      <c r="A625">
        <f>ALGLIB_SSA_XAUUSD!J625</f>
        <v>1775580900</v>
      </c>
      <c r="B625" t="str">
        <f>_xlfn.XLOOKUP($A625,ALGLIB_SSA_XAUUSD!$A$2:$A$1001,ALGLIB_SSA_XAUUSD!$B$2:$B$1001,"",0)</f>
        <v/>
      </c>
      <c r="C625" t="str">
        <f>_xlfn.XLOOKUP($A625,ALGLIB_SSA_XAUUSD!$A$2:$A$1001,ALGLIB_SSA_XAUUSD!$C$2:$C$1001,"",0)</f>
        <v/>
      </c>
      <c r="D625" s="1">
        <f>D614+(D626-D614)*11/12</f>
        <v>4674.3050000000003</v>
      </c>
      <c r="E625" s="1">
        <f>E614+(E626-E614)*11/12</f>
        <v>4666.0135208333331</v>
      </c>
      <c r="F625" s="1">
        <f>F614+(F626-F614)*11/12</f>
        <v>4656.9261749999996</v>
      </c>
      <c r="G625" s="1">
        <f>G614+(G626-G614)*11/12</f>
        <v>4679.3031700000001</v>
      </c>
      <c r="H625" s="1">
        <f>H614+(H626-H614)*11/12</f>
        <v>4643.3908058333336</v>
      </c>
      <c r="I625" t="str">
        <f>_xlfn.XLOOKUP($A625,ALGLIB_SSA_XAUUSD!$J$2:$J$1001,ALGLIB_SSA_XAUUSD!$K$2:$K$1001,"",0)</f>
        <v>XAUUSD</v>
      </c>
      <c r="J625" t="str">
        <f>_xlfn.XLOOKUP($A625,ALGLIB_SSA_XAUUSD!$J$2:$J$1001,ALGLIB_SSA_XAUUSD!$L$2:$L$1001,"",0)</f>
        <v>M5</v>
      </c>
      <c r="K625">
        <f>_xlfn.XLOOKUP($A625,ALGLIB_SSA_XAUUSD!$J$2:$J$1001,ALGLIB_SSA_XAUUSD!$M$2:$M$1001,"",0)</f>
        <v>4657.09</v>
      </c>
      <c r="L625">
        <f>_xlfn.XLOOKUP($A625,ALGLIB_SSA_XAUUSD!$J$2:$J$1001,ALGLIB_SSA_XAUUSD!$N$2:$N$1001,"",0)</f>
        <v>4660.7457899999999</v>
      </c>
      <c r="M625">
        <f>_xlfn.XLOOKUP($A625,ALGLIB_SSA_XAUUSD!$J$2:$J$1001,ALGLIB_SSA_XAUUSD!$O$2:$O$1001,"",0)</f>
        <v>4660.5396899999996</v>
      </c>
      <c r="N625">
        <f>_xlfn.XLOOKUP($A625,ALGLIB_SSA_XAUUSD!$J$2:$J$1001,ALGLIB_SSA_XAUUSD!$P$2:$P$1001,"",0)</f>
        <v>4663.1686399999999</v>
      </c>
      <c r="O625">
        <f>_xlfn.XLOOKUP($A625,ALGLIB_SSA_XAUUSD!$J$2:$J$1001,ALGLIB_SSA_XAUUSD!$Q$2:$Q$1001,"",0)</f>
        <v>4658.0984699999999</v>
      </c>
      <c r="R625">
        <f t="shared" si="236"/>
        <v>1775580900</v>
      </c>
      <c r="S625" t="str">
        <f t="shared" si="237"/>
        <v>XAUUSD</v>
      </c>
      <c r="T625" t="str">
        <f t="shared" si="237"/>
        <v>M5</v>
      </c>
      <c r="U625">
        <f t="shared" si="237"/>
        <v>4657.09</v>
      </c>
      <c r="V625">
        <f t="shared" si="238"/>
        <v>4666.0135208333331</v>
      </c>
      <c r="W625">
        <f t="shared" si="238"/>
        <v>4656.9261749999996</v>
      </c>
      <c r="X625">
        <f t="shared" si="239"/>
        <v>4660.7457899999999</v>
      </c>
      <c r="Y625">
        <f t="shared" si="239"/>
        <v>4660.5396899999996</v>
      </c>
      <c r="Z625">
        <f t="shared" si="240"/>
        <v>4679.3031700000001</v>
      </c>
      <c r="AA625">
        <f t="shared" si="241"/>
        <v>4663.1686399999999</v>
      </c>
      <c r="AB625">
        <f t="shared" si="242"/>
        <v>4643.3908058333336</v>
      </c>
      <c r="AC625">
        <f t="shared" si="243"/>
        <v>4658.0984699999999</v>
      </c>
      <c r="AF625">
        <f t="shared" si="248"/>
        <v>1775580900</v>
      </c>
      <c r="AG625" t="str">
        <f t="shared" si="249"/>
        <v>XAUUSD</v>
      </c>
      <c r="AH625" t="str">
        <f t="shared" si="250"/>
        <v>M5</v>
      </c>
      <c r="AI625" s="19">
        <f t="shared" si="244"/>
        <v>4657.09</v>
      </c>
      <c r="AJ625" s="19">
        <f t="shared" si="245"/>
        <v>4666.0135208333331</v>
      </c>
      <c r="AK625" s="19">
        <f t="shared" si="246"/>
        <v>4656.9261749999996</v>
      </c>
      <c r="AL625" s="19">
        <f t="shared" si="251"/>
        <v>9.0873458333335293</v>
      </c>
      <c r="AM625" s="28" t="str">
        <f t="shared" si="247"/>
        <v>Bullish</v>
      </c>
      <c r="AN625" s="28" t="str">
        <f t="shared" si="252"/>
        <v>Bullish</v>
      </c>
      <c r="AO625">
        <f>IF(Z625&lt;&gt;"",Z625,"")</f>
        <v>4679.3031700000001</v>
      </c>
      <c r="AP625">
        <f>IF(AB625&lt;&gt;"",AB625,"")</f>
        <v>4643.3908058333336</v>
      </c>
      <c r="AQ625">
        <f t="shared" si="256"/>
        <v>12</v>
      </c>
      <c r="AR625" s="16">
        <f>IF(SLOPE($AO$602:$AO$613,$AQ$602:$AQ$613)&gt;0,MIN(3,ABS(SLOPE($AO$602:$AO$613,$AQ$602:$AQ$613))),IF(SLOPE($AO$602:$AO$613,$AQ$602:$AQ$613)&lt;-0.5,-0.5,0))</f>
        <v>0.60519499999997983</v>
      </c>
      <c r="AS625" s="16">
        <f>IF(SLOPE($AP$602:$AP$613,$AQ$602:$AQ$613)&lt;0,MAX(-3,-ABS(SLOPE($AP$602:$AP$613,$AQ$602:$AQ$613))),IF(SLOPE($AP$602:$AP$613,$AQ$602:$AQ$613)&gt;0.5,0.5,0))</f>
        <v>0</v>
      </c>
      <c r="AT625" s="22">
        <f>($AO$614+(AR625*(AQ625-1)))</f>
        <v>4672.6690150000004</v>
      </c>
      <c r="AU625" s="22">
        <f>($AP$614+(AS625*(AQ625-1)))</f>
        <v>4633.2463399999997</v>
      </c>
      <c r="AV625" s="18">
        <f>IF(AR625&gt;0,AT625+AR625,AT625)</f>
        <v>4673.2742100000005</v>
      </c>
      <c r="AW625" s="18">
        <f>IF(AS625&lt;0,AU625+AS625,AU625)</f>
        <v>4633.2463399999997</v>
      </c>
      <c r="AY625">
        <f t="shared" si="257"/>
        <v>-6.0289599999996426</v>
      </c>
      <c r="AZ625" s="15">
        <f t="shared" si="258"/>
        <v>-10.144465833333925</v>
      </c>
      <c r="BB625" s="19">
        <f t="shared" si="253"/>
        <v>1775580900</v>
      </c>
      <c r="BC625" s="19" t="str">
        <f t="shared" si="254"/>
        <v>XAUUSD</v>
      </c>
      <c r="BD625" s="19" t="str">
        <f t="shared" si="255"/>
        <v>M5</v>
      </c>
      <c r="BE625">
        <f>V625</f>
        <v>4666.0135208333331</v>
      </c>
      <c r="BF625">
        <f>W625</f>
        <v>4656.9261749999996</v>
      </c>
      <c r="BG625">
        <f>X625</f>
        <v>4660.7457899999999</v>
      </c>
      <c r="BH625">
        <f>Y625</f>
        <v>4660.5396899999996</v>
      </c>
      <c r="BI625">
        <f t="shared" si="259"/>
        <v>4673.2742100000005</v>
      </c>
      <c r="BJ625">
        <f t="shared" si="260"/>
        <v>4633.2463399999997</v>
      </c>
    </row>
    <row r="626" spans="1:62" x14ac:dyDescent="0.55000000000000004">
      <c r="A626">
        <f>ALGLIB_SSA_XAUUSD!J626</f>
        <v>1775581200</v>
      </c>
      <c r="B626" t="str">
        <f>_xlfn.XLOOKUP($A626,ALGLIB_SSA_XAUUSD!$A$2:$A$1001,ALGLIB_SSA_XAUUSD!$B$2:$B$1001,"",0)</f>
        <v>XAUUSD</v>
      </c>
      <c r="C626" t="str">
        <f>_xlfn.XLOOKUP($A626,ALGLIB_SSA_XAUUSD!$A$2:$A$1001,ALGLIB_SSA_XAUUSD!$C$2:$C$1001,"",0)</f>
        <v>H1</v>
      </c>
      <c r="D626" s="2">
        <f>_xlfn.XLOOKUP($A626,ALGLIB_SSA_XAUUSD!$A$2:$A$1001,ALGLIB_SSA_XAUUSD!$D$2:$D$1001,"",0)</f>
        <v>4675.87</v>
      </c>
      <c r="E626" s="2">
        <f>_xlfn.XLOOKUP($A626,ALGLIB_SSA_XAUUSD!$A$2:$A$1001,ALGLIB_SSA_XAUUSD!$E$2:$E$1001,"",0)</f>
        <v>4667.2839899999999</v>
      </c>
      <c r="F626" s="2">
        <f>_xlfn.XLOOKUP($A626,ALGLIB_SSA_XAUUSD!$A$2:$A$1001,ALGLIB_SSA_XAUUSD!$F$2:$F$1001,"",0)</f>
        <v>4657.7229299999999</v>
      </c>
      <c r="G626" s="2">
        <f>_xlfn.XLOOKUP($A626,ALGLIB_SSA_XAUUSD!$A$2:$A$1001,ALGLIB_SSA_XAUUSD!$G$2:$G$1001,"",0)</f>
        <v>4680.5114700000004</v>
      </c>
      <c r="H626" s="2">
        <f>_xlfn.XLOOKUP($A626,ALGLIB_SSA_XAUUSD!$A$2:$A$1001,ALGLIB_SSA_XAUUSD!$H$2:$H$1001,"",0)</f>
        <v>4644.3130300000003</v>
      </c>
      <c r="I626" t="str">
        <f>_xlfn.XLOOKUP($A626,ALGLIB_SSA_XAUUSD!$J$2:$J$1001,ALGLIB_SSA_XAUUSD!$K$2:$K$1001,"",0)</f>
        <v>XAUUSD</v>
      </c>
      <c r="J626" t="str">
        <f>_xlfn.XLOOKUP($A626,ALGLIB_SSA_XAUUSD!$J$2:$J$1001,ALGLIB_SSA_XAUUSD!$L$2:$L$1001,"",0)</f>
        <v>M5</v>
      </c>
      <c r="K626">
        <f>_xlfn.XLOOKUP($A626,ALGLIB_SSA_XAUUSD!$J$2:$J$1001,ALGLIB_SSA_XAUUSD!$M$2:$M$1001,"",0)</f>
        <v>4665.68</v>
      </c>
      <c r="L626">
        <f>_xlfn.XLOOKUP($A626,ALGLIB_SSA_XAUUSD!$J$2:$J$1001,ALGLIB_SSA_XAUUSD!$N$2:$N$1001,"",0)</f>
        <v>4661.2761200000004</v>
      </c>
      <c r="M626">
        <f>_xlfn.XLOOKUP($A626,ALGLIB_SSA_XAUUSD!$J$2:$J$1001,ALGLIB_SSA_XAUUSD!$O$2:$O$1001,"",0)</f>
        <v>4660.9079000000002</v>
      </c>
      <c r="N626">
        <f>_xlfn.XLOOKUP($A626,ALGLIB_SSA_XAUUSD!$J$2:$J$1001,ALGLIB_SSA_XAUUSD!$P$2:$P$1001,"",0)</f>
        <v>4663.8444</v>
      </c>
      <c r="O626">
        <f>_xlfn.XLOOKUP($A626,ALGLIB_SSA_XAUUSD!$J$2:$J$1001,ALGLIB_SSA_XAUUSD!$Q$2:$Q$1001,"",0)</f>
        <v>4658.0829899999999</v>
      </c>
      <c r="R626">
        <f t="shared" si="236"/>
        <v>1775581200</v>
      </c>
      <c r="S626" t="str">
        <f t="shared" si="237"/>
        <v>XAUUSD</v>
      </c>
      <c r="T626" t="str">
        <f t="shared" si="237"/>
        <v>M5</v>
      </c>
      <c r="U626">
        <f t="shared" si="237"/>
        <v>4665.68</v>
      </c>
      <c r="V626">
        <f t="shared" si="238"/>
        <v>4667.2839899999999</v>
      </c>
      <c r="W626">
        <f t="shared" si="238"/>
        <v>4657.7229299999999</v>
      </c>
      <c r="X626">
        <f t="shared" si="239"/>
        <v>4661.2761200000004</v>
      </c>
      <c r="Y626">
        <f t="shared" si="239"/>
        <v>4660.9079000000002</v>
      </c>
      <c r="Z626">
        <f t="shared" si="240"/>
        <v>4680.5114700000004</v>
      </c>
      <c r="AA626">
        <f t="shared" si="241"/>
        <v>4663.8444</v>
      </c>
      <c r="AB626">
        <f t="shared" si="242"/>
        <v>4644.3130300000003</v>
      </c>
      <c r="AC626">
        <f t="shared" si="243"/>
        <v>4658.0829899999999</v>
      </c>
      <c r="AF626">
        <f t="shared" si="248"/>
        <v>1775581200</v>
      </c>
      <c r="AG626" t="str">
        <f t="shared" si="249"/>
        <v>XAUUSD</v>
      </c>
      <c r="AH626" t="str">
        <f t="shared" si="250"/>
        <v>M5</v>
      </c>
      <c r="AI626" s="19">
        <f t="shared" si="244"/>
        <v>4665.68</v>
      </c>
      <c r="AJ626" s="19">
        <f t="shared" si="245"/>
        <v>4667.2839899999999</v>
      </c>
      <c r="AK626" s="19">
        <f t="shared" si="246"/>
        <v>4657.7229299999999</v>
      </c>
      <c r="AL626" s="19">
        <f t="shared" si="251"/>
        <v>9.5610599999999977</v>
      </c>
      <c r="AM626" s="28" t="str">
        <f t="shared" si="247"/>
        <v>Bullish</v>
      </c>
      <c r="AN626" s="28" t="str">
        <f t="shared" si="252"/>
        <v>Bullish</v>
      </c>
      <c r="AO626">
        <f>IF(Z626&lt;&gt;"",Z626,"")</f>
        <v>4680.5114700000004</v>
      </c>
      <c r="AP626">
        <f>IF(AB626&lt;&gt;"",AB626,"")</f>
        <v>4644.3130300000003</v>
      </c>
      <c r="AQ626">
        <f t="shared" si="256"/>
        <v>1</v>
      </c>
      <c r="AR626" s="17">
        <f>IF(SLOPE($AO$614:$AO$625,$AQ$614:$AQ$625)&gt;0,MIN(3,ABS(SLOPE($AO$614:$AO$625,$AQ$614:$AQ$625))),IF(SLOPE($AO$614:$AO$625,$AQ$614:$AQ$625)&lt;-0.5,-0.5,0))</f>
        <v>1.2083000000000004</v>
      </c>
      <c r="AS626" s="17">
        <f>IF(SLOPE($AP$614:$AP$625,$AQ$614:$AQ$625)&lt;0,MAX(-3,-ABS(SLOPE($AP$614:$AP$625,$AQ$614:$AQ$625))),IF(SLOPE($AP$614:$AP$625,$AQ$614:$AQ$625)&gt;0.5,0.5,0))</f>
        <v>0.5</v>
      </c>
      <c r="AT626" s="10">
        <f>($AO$626+(AR626*(AQ626-1)))</f>
        <v>4680.5114700000004</v>
      </c>
      <c r="AU626" s="10">
        <f>($AP$626+(AS626*(AQ626-1)))</f>
        <v>4644.3130300000003</v>
      </c>
      <c r="AV626" s="18">
        <f>IF(AR626&gt;0,AT626+AR626,AT626)</f>
        <v>4681.7197700000006</v>
      </c>
      <c r="AW626" s="18">
        <f>IF(AS626&lt;0,AU626+AS626,AU626)</f>
        <v>4644.3130300000003</v>
      </c>
      <c r="AY626">
        <f t="shared" si="257"/>
        <v>1.2083000000002357</v>
      </c>
      <c r="AZ626">
        <f t="shared" si="258"/>
        <v>0</v>
      </c>
      <c r="BB626" s="19">
        <f t="shared" si="253"/>
        <v>1775581200</v>
      </c>
      <c r="BC626" s="19" t="str">
        <f t="shared" si="254"/>
        <v>XAUUSD</v>
      </c>
      <c r="BD626" s="19" t="str">
        <f t="shared" si="255"/>
        <v>M5</v>
      </c>
      <c r="BE626">
        <f>V626</f>
        <v>4667.2839899999999</v>
      </c>
      <c r="BF626">
        <f>W626</f>
        <v>4657.7229299999999</v>
      </c>
      <c r="BG626">
        <f>X626</f>
        <v>4661.2761200000004</v>
      </c>
      <c r="BH626">
        <f>Y626</f>
        <v>4660.9079000000002</v>
      </c>
      <c r="BI626">
        <f t="shared" si="259"/>
        <v>4681.7197700000006</v>
      </c>
      <c r="BJ626">
        <f t="shared" si="260"/>
        <v>4644.3130300000003</v>
      </c>
    </row>
    <row r="627" spans="1:62" x14ac:dyDescent="0.55000000000000004">
      <c r="A627">
        <f>ALGLIB_SSA_XAUUSD!J627</f>
        <v>1775581500</v>
      </c>
      <c r="B627" t="str">
        <f>_xlfn.XLOOKUP($A627,ALGLIB_SSA_XAUUSD!$A$2:$A$1001,ALGLIB_SSA_XAUUSD!$B$2:$B$1001,"",0)</f>
        <v/>
      </c>
      <c r="C627" t="str">
        <f>_xlfn.XLOOKUP($A627,ALGLIB_SSA_XAUUSD!$A$2:$A$1001,ALGLIB_SSA_XAUUSD!$C$2:$C$1001,"",0)</f>
        <v/>
      </c>
      <c r="D627" s="1">
        <f>D626+(D638-D626)*1/12</f>
        <v>4674.7191666666668</v>
      </c>
      <c r="E627" s="1">
        <f>E626+(E638-E626)*1/12</f>
        <v>4669.0548141666668</v>
      </c>
      <c r="F627" s="1">
        <f>F626+(F638-F626)*1/12</f>
        <v>4659.0067191666667</v>
      </c>
      <c r="G627" s="1">
        <f>G626+(G638-G626)*1/12</f>
        <v>4682.2726208333333</v>
      </c>
      <c r="H627" s="1">
        <f>H626+(H638-H626)*1/12</f>
        <v>4645.7045475000004</v>
      </c>
      <c r="I627" t="str">
        <f>_xlfn.XLOOKUP($A627,ALGLIB_SSA_XAUUSD!$J$2:$J$1001,ALGLIB_SSA_XAUUSD!$K$2:$K$1001,"",0)</f>
        <v>XAUUSD</v>
      </c>
      <c r="J627" t="str">
        <f>_xlfn.XLOOKUP($A627,ALGLIB_SSA_XAUUSD!$J$2:$J$1001,ALGLIB_SSA_XAUUSD!$L$2:$L$1001,"",0)</f>
        <v>M5</v>
      </c>
      <c r="K627">
        <f>_xlfn.XLOOKUP($A627,ALGLIB_SSA_XAUUSD!$J$2:$J$1001,ALGLIB_SSA_XAUUSD!$M$2:$M$1001,"",0)</f>
        <v>4667.6000000000004</v>
      </c>
      <c r="L627">
        <f>_xlfn.XLOOKUP($A627,ALGLIB_SSA_XAUUSD!$J$2:$J$1001,ALGLIB_SSA_XAUUSD!$N$2:$N$1001,"",0)</f>
        <v>4661.8976400000001</v>
      </c>
      <c r="M627">
        <f>_xlfn.XLOOKUP($A627,ALGLIB_SSA_XAUUSD!$J$2:$J$1001,ALGLIB_SSA_XAUUSD!$O$2:$O$1001,"",0)</f>
        <v>4661.4027699999997</v>
      </c>
      <c r="N627">
        <f>_xlfn.XLOOKUP($A627,ALGLIB_SSA_XAUUSD!$J$2:$J$1001,ALGLIB_SSA_XAUUSD!$P$2:$P$1001,"",0)</f>
        <v>4664.8403900000003</v>
      </c>
      <c r="O627">
        <f>_xlfn.XLOOKUP($A627,ALGLIB_SSA_XAUUSD!$J$2:$J$1001,ALGLIB_SSA_XAUUSD!$Q$2:$Q$1001,"",0)</f>
        <v>4658.1516700000002</v>
      </c>
      <c r="R627">
        <f t="shared" si="236"/>
        <v>1775581500</v>
      </c>
      <c r="S627" t="str">
        <f t="shared" si="237"/>
        <v>XAUUSD</v>
      </c>
      <c r="T627" t="str">
        <f t="shared" si="237"/>
        <v>M5</v>
      </c>
      <c r="U627">
        <f t="shared" si="237"/>
        <v>4667.6000000000004</v>
      </c>
      <c r="V627">
        <f t="shared" si="238"/>
        <v>4669.0548141666668</v>
      </c>
      <c r="W627">
        <f t="shared" si="238"/>
        <v>4659.0067191666667</v>
      </c>
      <c r="X627">
        <f t="shared" si="239"/>
        <v>4661.8976400000001</v>
      </c>
      <c r="Y627">
        <f t="shared" si="239"/>
        <v>4661.4027699999997</v>
      </c>
      <c r="Z627">
        <f t="shared" si="240"/>
        <v>4682.2726208333333</v>
      </c>
      <c r="AA627">
        <f t="shared" si="241"/>
        <v>4664.8403900000003</v>
      </c>
      <c r="AB627">
        <f t="shared" si="242"/>
        <v>4645.7045475000004</v>
      </c>
      <c r="AC627">
        <f t="shared" si="243"/>
        <v>4658.1516700000002</v>
      </c>
      <c r="AF627">
        <f t="shared" si="248"/>
        <v>1775581500</v>
      </c>
      <c r="AG627" t="str">
        <f t="shared" si="249"/>
        <v>XAUUSD</v>
      </c>
      <c r="AH627" t="str">
        <f t="shared" si="250"/>
        <v>M5</v>
      </c>
      <c r="AI627" s="19">
        <f t="shared" si="244"/>
        <v>4667.6000000000004</v>
      </c>
      <c r="AJ627" s="19">
        <f t="shared" si="245"/>
        <v>4669.0548141666668</v>
      </c>
      <c r="AK627" s="19">
        <f t="shared" si="246"/>
        <v>4659.0067191666667</v>
      </c>
      <c r="AL627" s="19">
        <f t="shared" si="251"/>
        <v>10.048095000000103</v>
      </c>
      <c r="AM627" s="28" t="str">
        <f t="shared" si="247"/>
        <v>Bullish</v>
      </c>
      <c r="AN627" s="28" t="str">
        <f t="shared" si="252"/>
        <v>Bullish</v>
      </c>
      <c r="AO627">
        <f>IF(Z627&lt;&gt;"",Z627,"")</f>
        <v>4682.2726208333333</v>
      </c>
      <c r="AP627">
        <f>IF(AB627&lt;&gt;"",AB627,"")</f>
        <v>4645.7045475000004</v>
      </c>
      <c r="AQ627">
        <f t="shared" si="256"/>
        <v>2</v>
      </c>
      <c r="AR627" s="16">
        <f>IF(SLOPE($AO$614:$AO$625,$AQ$614:$AQ$625)&gt;0,MIN(3,ABS(SLOPE($AO$614:$AO$625,$AQ$614:$AQ$625))),IF(SLOPE($AO$614:$AO$625,$AQ$614:$AQ$625)&lt;-0.5,-0.5,0))</f>
        <v>1.2083000000000004</v>
      </c>
      <c r="AS627" s="16">
        <f>IF(SLOPE($AP$614:$AP$625,$AQ$614:$AQ$625)&lt;0,MAX(-3,-ABS(SLOPE($AP$614:$AP$625,$AQ$614:$AQ$625))),IF(SLOPE($AP$614:$AP$625,$AQ$614:$AQ$625)&gt;0.5,0.5,0))</f>
        <v>0.5</v>
      </c>
      <c r="AT627" s="22">
        <f>($AO$626+(AR627*(AQ627-1)))</f>
        <v>4681.7197700000006</v>
      </c>
      <c r="AU627" s="22">
        <f>($AP$626+(AS627*(AQ627-1)))</f>
        <v>4644.8130300000003</v>
      </c>
      <c r="AV627" s="18">
        <f>IF(AR627&gt;0,AT627+AR627,AT627)</f>
        <v>4682.9280700000008</v>
      </c>
      <c r="AW627" s="18">
        <f>IF(AS627&lt;0,AU627+AS627,AU627)</f>
        <v>4644.8130300000003</v>
      </c>
      <c r="AY627">
        <f t="shared" si="257"/>
        <v>0.65544916666749486</v>
      </c>
      <c r="AZ627" s="15">
        <f t="shared" si="258"/>
        <v>-0.89151750000019092</v>
      </c>
      <c r="BB627" s="19">
        <f t="shared" si="253"/>
        <v>1775581500</v>
      </c>
      <c r="BC627" s="19" t="str">
        <f t="shared" si="254"/>
        <v>XAUUSD</v>
      </c>
      <c r="BD627" s="19" t="str">
        <f t="shared" si="255"/>
        <v>M5</v>
      </c>
      <c r="BE627">
        <f>V627</f>
        <v>4669.0548141666668</v>
      </c>
      <c r="BF627">
        <f>W627</f>
        <v>4659.0067191666667</v>
      </c>
      <c r="BG627">
        <f>X627</f>
        <v>4661.8976400000001</v>
      </c>
      <c r="BH627">
        <f>Y627</f>
        <v>4661.4027699999997</v>
      </c>
      <c r="BI627">
        <f t="shared" si="259"/>
        <v>4682.9280700000008</v>
      </c>
      <c r="BJ627">
        <f t="shared" si="260"/>
        <v>4644.8130300000003</v>
      </c>
    </row>
    <row r="628" spans="1:62" x14ac:dyDescent="0.55000000000000004">
      <c r="A628">
        <f>ALGLIB_SSA_XAUUSD!J628</f>
        <v>1775581800</v>
      </c>
      <c r="B628" t="str">
        <f>_xlfn.XLOOKUP($A628,ALGLIB_SSA_XAUUSD!$A$2:$A$1001,ALGLIB_SSA_XAUUSD!$B$2:$B$1001,"",0)</f>
        <v/>
      </c>
      <c r="C628" t="str">
        <f>_xlfn.XLOOKUP($A628,ALGLIB_SSA_XAUUSD!$A$2:$A$1001,ALGLIB_SSA_XAUUSD!$C$2:$C$1001,"",0)</f>
        <v/>
      </c>
      <c r="D628" s="1">
        <f>D626+(D638-D626)*2/12</f>
        <v>4673.5683333333336</v>
      </c>
      <c r="E628" s="1">
        <f>E626+(E638-E626)*2/12</f>
        <v>4670.8256383333337</v>
      </c>
      <c r="F628" s="1">
        <f>F626+(F638-F626)*2/12</f>
        <v>4660.2905083333335</v>
      </c>
      <c r="G628" s="1">
        <f>G626+(G638-G626)*2/12</f>
        <v>4684.0337716666672</v>
      </c>
      <c r="H628" s="1">
        <f>H626+(H638-H626)*2/12</f>
        <v>4647.0960649999997</v>
      </c>
      <c r="I628" t="str">
        <f>_xlfn.XLOOKUP($A628,ALGLIB_SSA_XAUUSD!$J$2:$J$1001,ALGLIB_SSA_XAUUSD!$K$2:$K$1001,"",0)</f>
        <v>XAUUSD</v>
      </c>
      <c r="J628" t="str">
        <f>_xlfn.XLOOKUP($A628,ALGLIB_SSA_XAUUSD!$J$2:$J$1001,ALGLIB_SSA_XAUUSD!$L$2:$L$1001,"",0)</f>
        <v>M5</v>
      </c>
      <c r="K628">
        <f>_xlfn.XLOOKUP($A628,ALGLIB_SSA_XAUUSD!$J$2:$J$1001,ALGLIB_SSA_XAUUSD!$M$2:$M$1001,"",0)</f>
        <v>4668.1400000000003</v>
      </c>
      <c r="L628">
        <f>_xlfn.XLOOKUP($A628,ALGLIB_SSA_XAUUSD!$J$2:$J$1001,ALGLIB_SSA_XAUUSD!$N$2:$N$1001,"",0)</f>
        <v>4662.6219099999998</v>
      </c>
      <c r="M628">
        <f>_xlfn.XLOOKUP($A628,ALGLIB_SSA_XAUUSD!$J$2:$J$1001,ALGLIB_SSA_XAUUSD!$O$2:$O$1001,"",0)</f>
        <v>4662.0123400000002</v>
      </c>
      <c r="N628">
        <f>_xlfn.XLOOKUP($A628,ALGLIB_SSA_XAUUSD!$J$2:$J$1001,ALGLIB_SSA_XAUUSD!$P$2:$P$1001,"",0)</f>
        <v>4665.9693699999998</v>
      </c>
      <c r="O628">
        <f>_xlfn.XLOOKUP($A628,ALGLIB_SSA_XAUUSD!$J$2:$J$1001,ALGLIB_SSA_XAUUSD!$Q$2:$Q$1001,"",0)</f>
        <v>4658.2617300000002</v>
      </c>
      <c r="R628">
        <f t="shared" si="236"/>
        <v>1775581800</v>
      </c>
      <c r="S628" t="str">
        <f t="shared" si="237"/>
        <v>XAUUSD</v>
      </c>
      <c r="T628" t="str">
        <f t="shared" si="237"/>
        <v>M5</v>
      </c>
      <c r="U628">
        <f t="shared" si="237"/>
        <v>4668.1400000000003</v>
      </c>
      <c r="V628">
        <f t="shared" si="238"/>
        <v>4670.8256383333337</v>
      </c>
      <c r="W628">
        <f t="shared" si="238"/>
        <v>4660.2905083333335</v>
      </c>
      <c r="X628">
        <f t="shared" si="239"/>
        <v>4662.6219099999998</v>
      </c>
      <c r="Y628">
        <f t="shared" si="239"/>
        <v>4662.0123400000002</v>
      </c>
      <c r="Z628">
        <f t="shared" si="240"/>
        <v>4684.0337716666672</v>
      </c>
      <c r="AA628">
        <f t="shared" si="241"/>
        <v>4665.9693699999998</v>
      </c>
      <c r="AB628">
        <f t="shared" si="242"/>
        <v>4647.0960649999997</v>
      </c>
      <c r="AC628">
        <f t="shared" si="243"/>
        <v>4658.2617300000002</v>
      </c>
      <c r="AF628">
        <f t="shared" si="248"/>
        <v>1775581800</v>
      </c>
      <c r="AG628" t="str">
        <f t="shared" si="249"/>
        <v>XAUUSD</v>
      </c>
      <c r="AH628" t="str">
        <f t="shared" si="250"/>
        <v>M5</v>
      </c>
      <c r="AI628" s="19">
        <f t="shared" si="244"/>
        <v>4668.1400000000003</v>
      </c>
      <c r="AJ628" s="19">
        <f t="shared" si="245"/>
        <v>4670.8256383333337</v>
      </c>
      <c r="AK628" s="19">
        <f t="shared" si="246"/>
        <v>4660.2905083333335</v>
      </c>
      <c r="AL628" s="19">
        <f t="shared" si="251"/>
        <v>10.535130000000208</v>
      </c>
      <c r="AM628" s="28" t="str">
        <f t="shared" si="247"/>
        <v>Bullish</v>
      </c>
      <c r="AN628" s="28" t="str">
        <f t="shared" si="252"/>
        <v>Bullish</v>
      </c>
      <c r="AO628">
        <f>IF(Z628&lt;&gt;"",Z628,"")</f>
        <v>4684.0337716666672</v>
      </c>
      <c r="AP628">
        <f>IF(AB628&lt;&gt;"",AB628,"")</f>
        <v>4647.0960649999997</v>
      </c>
      <c r="AQ628">
        <f t="shared" si="256"/>
        <v>3</v>
      </c>
      <c r="AR628" s="16">
        <f>IF(SLOPE($AO$614:$AO$625,$AQ$614:$AQ$625)&gt;0,MIN(3,ABS(SLOPE($AO$614:$AO$625,$AQ$614:$AQ$625))),IF(SLOPE($AO$614:$AO$625,$AQ$614:$AQ$625)&lt;-0.5,-0.5,0))</f>
        <v>1.2083000000000004</v>
      </c>
      <c r="AS628" s="16">
        <f>IF(SLOPE($AP$614:$AP$625,$AQ$614:$AQ$625)&lt;0,MAX(-3,-ABS(SLOPE($AP$614:$AP$625,$AQ$614:$AQ$625))),IF(SLOPE($AP$614:$AP$625,$AQ$614:$AQ$625)&gt;0.5,0.5,0))</f>
        <v>0.5</v>
      </c>
      <c r="AT628" s="22">
        <f>($AO$626+(AR628*(AQ628-1)))</f>
        <v>4682.9280699999999</v>
      </c>
      <c r="AU628" s="22">
        <f>($AP$626+(AS628*(AQ628-1)))</f>
        <v>4645.3130300000003</v>
      </c>
      <c r="AV628" s="18">
        <f>IF(AR628&gt;0,AT628+AR628,AT628)</f>
        <v>4684.1363700000002</v>
      </c>
      <c r="AW628" s="18">
        <f>IF(AS628&lt;0,AU628+AS628,AU628)</f>
        <v>4645.3130300000003</v>
      </c>
      <c r="AY628">
        <f t="shared" si="257"/>
        <v>0.102598333332935</v>
      </c>
      <c r="AZ628" s="15">
        <f t="shared" si="258"/>
        <v>-1.7830349999994723</v>
      </c>
      <c r="BB628" s="19">
        <f t="shared" si="253"/>
        <v>1775581800</v>
      </c>
      <c r="BC628" s="19" t="str">
        <f t="shared" si="254"/>
        <v>XAUUSD</v>
      </c>
      <c r="BD628" s="19" t="str">
        <f t="shared" si="255"/>
        <v>M5</v>
      </c>
      <c r="BE628">
        <f>V628</f>
        <v>4670.8256383333337</v>
      </c>
      <c r="BF628">
        <f>W628</f>
        <v>4660.2905083333335</v>
      </c>
      <c r="BG628">
        <f>X628</f>
        <v>4662.6219099999998</v>
      </c>
      <c r="BH628">
        <f>Y628</f>
        <v>4662.0123400000002</v>
      </c>
      <c r="BI628">
        <f t="shared" si="259"/>
        <v>4684.1363700000002</v>
      </c>
      <c r="BJ628">
        <f t="shared" si="260"/>
        <v>4645.3130300000003</v>
      </c>
    </row>
    <row r="629" spans="1:62" x14ac:dyDescent="0.55000000000000004">
      <c r="A629">
        <f>ALGLIB_SSA_XAUUSD!J629</f>
        <v>1775582100</v>
      </c>
      <c r="B629" t="str">
        <f>_xlfn.XLOOKUP($A629,ALGLIB_SSA_XAUUSD!$A$2:$A$1001,ALGLIB_SSA_XAUUSD!$B$2:$B$1001,"",0)</f>
        <v/>
      </c>
      <c r="C629" t="str">
        <f>_xlfn.XLOOKUP($A629,ALGLIB_SSA_XAUUSD!$A$2:$A$1001,ALGLIB_SSA_XAUUSD!$C$2:$C$1001,"",0)</f>
        <v/>
      </c>
      <c r="D629" s="1">
        <f>D626+(D638-D626)*3/12</f>
        <v>4672.4174999999996</v>
      </c>
      <c r="E629" s="1">
        <f>E626+(E638-E626)*3/12</f>
        <v>4672.5964624999997</v>
      </c>
      <c r="F629" s="1">
        <f>F626+(F638-F626)*3/12</f>
        <v>4661.5742974999994</v>
      </c>
      <c r="G629" s="1">
        <f>G626+(G638-G626)*3/12</f>
        <v>4685.7949225000002</v>
      </c>
      <c r="H629" s="1">
        <f>H626+(H638-H626)*3/12</f>
        <v>4648.4875824999999</v>
      </c>
      <c r="I629" t="str">
        <f>_xlfn.XLOOKUP($A629,ALGLIB_SSA_XAUUSD!$J$2:$J$1001,ALGLIB_SSA_XAUUSD!$K$2:$K$1001,"",0)</f>
        <v>XAUUSD</v>
      </c>
      <c r="J629" t="str">
        <f>_xlfn.XLOOKUP($A629,ALGLIB_SSA_XAUUSD!$J$2:$J$1001,ALGLIB_SSA_XAUUSD!$L$2:$L$1001,"",0)</f>
        <v>M5</v>
      </c>
      <c r="K629">
        <f>_xlfn.XLOOKUP($A629,ALGLIB_SSA_XAUUSD!$J$2:$J$1001,ALGLIB_SSA_XAUUSD!$M$2:$M$1001,"",0)</f>
        <v>4656.47</v>
      </c>
      <c r="L629">
        <f>_xlfn.XLOOKUP($A629,ALGLIB_SSA_XAUUSD!$J$2:$J$1001,ALGLIB_SSA_XAUUSD!$N$2:$N$1001,"",0)</f>
        <v>4663.5224099999996</v>
      </c>
      <c r="M629">
        <f>_xlfn.XLOOKUP($A629,ALGLIB_SSA_XAUUSD!$J$2:$J$1001,ALGLIB_SSA_XAUUSD!$O$2:$O$1001,"",0)</f>
        <v>4662.7673699999996</v>
      </c>
      <c r="N629">
        <f>_xlfn.XLOOKUP($A629,ALGLIB_SSA_XAUUSD!$J$2:$J$1001,ALGLIB_SSA_XAUUSD!$P$2:$P$1001,"",0)</f>
        <v>4667.3498</v>
      </c>
      <c r="O629">
        <f>_xlfn.XLOOKUP($A629,ALGLIB_SSA_XAUUSD!$J$2:$J$1001,ALGLIB_SSA_XAUUSD!$Q$2:$Q$1001,"",0)</f>
        <v>4658.5713900000001</v>
      </c>
      <c r="R629">
        <f t="shared" si="236"/>
        <v>1775582100</v>
      </c>
      <c r="S629" t="str">
        <f t="shared" si="237"/>
        <v>XAUUSD</v>
      </c>
      <c r="T629" t="str">
        <f t="shared" si="237"/>
        <v>M5</v>
      </c>
      <c r="U629">
        <f t="shared" si="237"/>
        <v>4656.47</v>
      </c>
      <c r="V629">
        <f t="shared" si="238"/>
        <v>4672.5964624999997</v>
      </c>
      <c r="W629">
        <f t="shared" si="238"/>
        <v>4661.5742974999994</v>
      </c>
      <c r="X629">
        <f t="shared" si="239"/>
        <v>4663.5224099999996</v>
      </c>
      <c r="Y629">
        <f t="shared" si="239"/>
        <v>4662.7673699999996</v>
      </c>
      <c r="Z629">
        <f t="shared" si="240"/>
        <v>4685.7949225000002</v>
      </c>
      <c r="AA629">
        <f t="shared" si="241"/>
        <v>4667.3498</v>
      </c>
      <c r="AB629">
        <f t="shared" si="242"/>
        <v>4648.4875824999999</v>
      </c>
      <c r="AC629">
        <f t="shared" si="243"/>
        <v>4658.5713900000001</v>
      </c>
      <c r="AF629">
        <f t="shared" si="248"/>
        <v>1775582100</v>
      </c>
      <c r="AG629" t="str">
        <f t="shared" si="249"/>
        <v>XAUUSD</v>
      </c>
      <c r="AH629" t="str">
        <f t="shared" si="250"/>
        <v>M5</v>
      </c>
      <c r="AI629" s="19">
        <f t="shared" si="244"/>
        <v>4656.47</v>
      </c>
      <c r="AJ629" s="19">
        <f t="shared" si="245"/>
        <v>4672.5964624999997</v>
      </c>
      <c r="AK629" s="19">
        <f t="shared" si="246"/>
        <v>4661.5742974999994</v>
      </c>
      <c r="AL629" s="19">
        <f t="shared" si="251"/>
        <v>11.022165000000314</v>
      </c>
      <c r="AM629" s="28" t="str">
        <f t="shared" si="247"/>
        <v>Bullish</v>
      </c>
      <c r="AN629" s="28" t="str">
        <f t="shared" si="252"/>
        <v>Bullish</v>
      </c>
      <c r="AO629">
        <f>IF(Z629&lt;&gt;"",Z629,"")</f>
        <v>4685.7949225000002</v>
      </c>
      <c r="AP629">
        <f>IF(AB629&lt;&gt;"",AB629,"")</f>
        <v>4648.4875824999999</v>
      </c>
      <c r="AQ629">
        <f t="shared" si="256"/>
        <v>4</v>
      </c>
      <c r="AR629" s="16">
        <f>IF(SLOPE($AO$614:$AO$625,$AQ$614:$AQ$625)&gt;0,MIN(3,ABS(SLOPE($AO$614:$AO$625,$AQ$614:$AQ$625))),IF(SLOPE($AO$614:$AO$625,$AQ$614:$AQ$625)&lt;-0.5,-0.5,0))</f>
        <v>1.2083000000000004</v>
      </c>
      <c r="AS629" s="16">
        <f>IF(SLOPE($AP$614:$AP$625,$AQ$614:$AQ$625)&lt;0,MAX(-3,-ABS(SLOPE($AP$614:$AP$625,$AQ$614:$AQ$625))),IF(SLOPE($AP$614:$AP$625,$AQ$614:$AQ$625)&gt;0.5,0.5,0))</f>
        <v>0.5</v>
      </c>
      <c r="AT629" s="22">
        <f>($AO$626+(AR629*(AQ629-1)))</f>
        <v>4684.1363700000002</v>
      </c>
      <c r="AU629" s="22">
        <f>($AP$626+(AS629*(AQ629-1)))</f>
        <v>4645.8130300000003</v>
      </c>
      <c r="AV629" s="18">
        <f>IF(AR629&gt;0,AT629+AR629,AT629)</f>
        <v>4685.3446700000004</v>
      </c>
      <c r="AW629" s="18">
        <f>IF(AS629&lt;0,AU629+AS629,AU629)</f>
        <v>4645.8130300000003</v>
      </c>
      <c r="AY629">
        <f t="shared" si="257"/>
        <v>-0.45025249999980588</v>
      </c>
      <c r="AZ629" s="15">
        <f t="shared" si="258"/>
        <v>-2.6745524999996633</v>
      </c>
      <c r="BB629" s="19">
        <f t="shared" si="253"/>
        <v>1775582100</v>
      </c>
      <c r="BC629" s="19" t="str">
        <f t="shared" si="254"/>
        <v>XAUUSD</v>
      </c>
      <c r="BD629" s="19" t="str">
        <f t="shared" si="255"/>
        <v>M5</v>
      </c>
      <c r="BE629">
        <f>V629</f>
        <v>4672.5964624999997</v>
      </c>
      <c r="BF629">
        <f>W629</f>
        <v>4661.5742974999994</v>
      </c>
      <c r="BG629">
        <f>X629</f>
        <v>4663.5224099999996</v>
      </c>
      <c r="BH629">
        <f>Y629</f>
        <v>4662.7673699999996</v>
      </c>
      <c r="BI629">
        <f t="shared" si="259"/>
        <v>4685.3446700000004</v>
      </c>
      <c r="BJ629">
        <f t="shared" si="260"/>
        <v>4645.8130300000003</v>
      </c>
    </row>
    <row r="630" spans="1:62" x14ac:dyDescent="0.55000000000000004">
      <c r="A630">
        <f>ALGLIB_SSA_XAUUSD!J630</f>
        <v>1775582400</v>
      </c>
      <c r="B630" t="str">
        <f>_xlfn.XLOOKUP($A630,ALGLIB_SSA_XAUUSD!$A$2:$A$1001,ALGLIB_SSA_XAUUSD!$B$2:$B$1001,"",0)</f>
        <v/>
      </c>
      <c r="C630" t="str">
        <f>_xlfn.XLOOKUP($A630,ALGLIB_SSA_XAUUSD!$A$2:$A$1001,ALGLIB_SSA_XAUUSD!$C$2:$C$1001,"",0)</f>
        <v/>
      </c>
      <c r="D630" s="1">
        <f>D626+(D638-D626)*4/12</f>
        <v>4671.2666666666664</v>
      </c>
      <c r="E630" s="1">
        <f>E626+(E638-E626)*4/12</f>
        <v>4674.3672866666666</v>
      </c>
      <c r="F630" s="1">
        <f>F626+(F638-F626)*4/12</f>
        <v>4662.8580866666662</v>
      </c>
      <c r="G630" s="1">
        <f>G626+(G638-G626)*4/12</f>
        <v>4687.5560733333332</v>
      </c>
      <c r="H630" s="1">
        <f>H626+(H638-H626)*4/12</f>
        <v>4649.8791000000001</v>
      </c>
      <c r="I630" t="str">
        <f>_xlfn.XLOOKUP($A630,ALGLIB_SSA_XAUUSD!$J$2:$J$1001,ALGLIB_SSA_XAUUSD!$K$2:$K$1001,"",0)</f>
        <v>XAUUSD</v>
      </c>
      <c r="J630" t="str">
        <f>_xlfn.XLOOKUP($A630,ALGLIB_SSA_XAUUSD!$J$2:$J$1001,ALGLIB_SSA_XAUUSD!$L$2:$L$1001,"",0)</f>
        <v>M5</v>
      </c>
      <c r="K630">
        <f>_xlfn.XLOOKUP($A630,ALGLIB_SSA_XAUUSD!$J$2:$J$1001,ALGLIB_SSA_XAUUSD!$M$2:$M$1001,"",0)</f>
        <v>4658.55</v>
      </c>
      <c r="L630">
        <f>_xlfn.XLOOKUP($A630,ALGLIB_SSA_XAUUSD!$J$2:$J$1001,ALGLIB_SSA_XAUUSD!$N$2:$N$1001,"",0)</f>
        <v>4664.9327000000003</v>
      </c>
      <c r="M630">
        <f>_xlfn.XLOOKUP($A630,ALGLIB_SSA_XAUUSD!$J$2:$J$1001,ALGLIB_SSA_XAUUSD!$O$2:$O$1001,"",0)</f>
        <v>4663.8500400000003</v>
      </c>
      <c r="N630">
        <f>_xlfn.XLOOKUP($A630,ALGLIB_SSA_XAUUSD!$J$2:$J$1001,ALGLIB_SSA_XAUUSD!$P$2:$P$1001,"",0)</f>
        <v>4668.9259400000001</v>
      </c>
      <c r="O630">
        <f>_xlfn.XLOOKUP($A630,ALGLIB_SSA_XAUUSD!$J$2:$J$1001,ALGLIB_SSA_XAUUSD!$Q$2:$Q$1001,"",0)</f>
        <v>4659.4919499999996</v>
      </c>
      <c r="R630">
        <f t="shared" si="236"/>
        <v>1775582400</v>
      </c>
      <c r="S630" t="str">
        <f t="shared" si="237"/>
        <v>XAUUSD</v>
      </c>
      <c r="T630" t="str">
        <f t="shared" si="237"/>
        <v>M5</v>
      </c>
      <c r="U630">
        <f t="shared" si="237"/>
        <v>4658.55</v>
      </c>
      <c r="V630">
        <f t="shared" si="238"/>
        <v>4674.3672866666666</v>
      </c>
      <c r="W630">
        <f t="shared" si="238"/>
        <v>4662.8580866666662</v>
      </c>
      <c r="X630">
        <f t="shared" si="239"/>
        <v>4664.9327000000003</v>
      </c>
      <c r="Y630">
        <f t="shared" si="239"/>
        <v>4663.8500400000003</v>
      </c>
      <c r="Z630">
        <f t="shared" si="240"/>
        <v>4687.5560733333332</v>
      </c>
      <c r="AA630">
        <f t="shared" si="241"/>
        <v>4668.9259400000001</v>
      </c>
      <c r="AB630">
        <f t="shared" si="242"/>
        <v>4649.8791000000001</v>
      </c>
      <c r="AC630">
        <f t="shared" si="243"/>
        <v>4659.4919499999996</v>
      </c>
      <c r="AF630">
        <f t="shared" si="248"/>
        <v>1775582400</v>
      </c>
      <c r="AG630" t="str">
        <f t="shared" si="249"/>
        <v>XAUUSD</v>
      </c>
      <c r="AH630" t="str">
        <f t="shared" si="250"/>
        <v>M5</v>
      </c>
      <c r="AI630" s="19">
        <f t="shared" si="244"/>
        <v>4658.55</v>
      </c>
      <c r="AJ630" s="19">
        <f t="shared" si="245"/>
        <v>4674.3672866666666</v>
      </c>
      <c r="AK630" s="19">
        <f t="shared" si="246"/>
        <v>4662.8580866666662</v>
      </c>
      <c r="AL630" s="19">
        <f t="shared" si="251"/>
        <v>11.509200000000419</v>
      </c>
      <c r="AM630" s="28" t="str">
        <f t="shared" si="247"/>
        <v>Bullish</v>
      </c>
      <c r="AN630" s="28" t="str">
        <f t="shared" si="252"/>
        <v>Bullish</v>
      </c>
      <c r="AO630">
        <f>IF(Z630&lt;&gt;"",Z630,"")</f>
        <v>4687.5560733333332</v>
      </c>
      <c r="AP630">
        <f>IF(AB630&lt;&gt;"",AB630,"")</f>
        <v>4649.8791000000001</v>
      </c>
      <c r="AQ630">
        <f t="shared" si="256"/>
        <v>5</v>
      </c>
      <c r="AR630" s="16">
        <f>IF(SLOPE($AO$614:$AO$625,$AQ$614:$AQ$625)&gt;0,MIN(3,ABS(SLOPE($AO$614:$AO$625,$AQ$614:$AQ$625))),IF(SLOPE($AO$614:$AO$625,$AQ$614:$AQ$625)&lt;-0.5,-0.5,0))</f>
        <v>1.2083000000000004</v>
      </c>
      <c r="AS630" s="16">
        <f>IF(SLOPE($AP$614:$AP$625,$AQ$614:$AQ$625)&lt;0,MAX(-3,-ABS(SLOPE($AP$614:$AP$625,$AQ$614:$AQ$625))),IF(SLOPE($AP$614:$AP$625,$AQ$614:$AQ$625)&gt;0.5,0.5,0))</f>
        <v>0.5</v>
      </c>
      <c r="AT630" s="22">
        <f>($AO$626+(AR630*(AQ630-1)))</f>
        <v>4685.3446700000004</v>
      </c>
      <c r="AU630" s="22">
        <f>($AP$626+(AS630*(AQ630-1)))</f>
        <v>4646.3130300000003</v>
      </c>
      <c r="AV630" s="18">
        <f>IF(AR630&gt;0,AT630+AR630,AT630)</f>
        <v>4686.5529700000006</v>
      </c>
      <c r="AW630" s="18">
        <f>IF(AS630&lt;0,AU630+AS630,AU630)</f>
        <v>4646.3130300000003</v>
      </c>
      <c r="AY630">
        <f t="shared" si="257"/>
        <v>-1.0031033333325468</v>
      </c>
      <c r="AZ630" s="15">
        <f t="shared" si="258"/>
        <v>-3.5660699999998542</v>
      </c>
      <c r="BB630" s="19">
        <f t="shared" si="253"/>
        <v>1775582400</v>
      </c>
      <c r="BC630" s="19" t="str">
        <f t="shared" si="254"/>
        <v>XAUUSD</v>
      </c>
      <c r="BD630" s="19" t="str">
        <f t="shared" si="255"/>
        <v>M5</v>
      </c>
      <c r="BE630">
        <f>V630</f>
        <v>4674.3672866666666</v>
      </c>
      <c r="BF630">
        <f>W630</f>
        <v>4662.8580866666662</v>
      </c>
      <c r="BG630">
        <f>X630</f>
        <v>4664.9327000000003</v>
      </c>
      <c r="BH630">
        <f>Y630</f>
        <v>4663.8500400000003</v>
      </c>
      <c r="BI630">
        <f t="shared" si="259"/>
        <v>4686.5529700000006</v>
      </c>
      <c r="BJ630">
        <f t="shared" si="260"/>
        <v>4646.3130300000003</v>
      </c>
    </row>
    <row r="631" spans="1:62" x14ac:dyDescent="0.55000000000000004">
      <c r="A631">
        <f>ALGLIB_SSA_XAUUSD!J631</f>
        <v>1775582700</v>
      </c>
      <c r="B631" t="str">
        <f>_xlfn.XLOOKUP($A631,ALGLIB_SSA_XAUUSD!$A$2:$A$1001,ALGLIB_SSA_XAUUSD!$B$2:$B$1001,"",0)</f>
        <v/>
      </c>
      <c r="C631" t="str">
        <f>_xlfn.XLOOKUP($A631,ALGLIB_SSA_XAUUSD!$A$2:$A$1001,ALGLIB_SSA_XAUUSD!$C$2:$C$1001,"",0)</f>
        <v/>
      </c>
      <c r="D631" s="1">
        <f>D626+(D638-D626)*5/12</f>
        <v>4670.1158333333333</v>
      </c>
      <c r="E631" s="1">
        <f>E626+(E638-E626)*5/12</f>
        <v>4676.1381108333335</v>
      </c>
      <c r="F631" s="1">
        <f>F626+(F638-F626)*5/12</f>
        <v>4664.141875833333</v>
      </c>
      <c r="G631" s="1">
        <f>G626+(G638-G626)*5/12</f>
        <v>4689.3172241666671</v>
      </c>
      <c r="H631" s="1">
        <f>H626+(H638-H626)*5/12</f>
        <v>4651.2706175000003</v>
      </c>
      <c r="I631" t="str">
        <f>_xlfn.XLOOKUP($A631,ALGLIB_SSA_XAUUSD!$J$2:$J$1001,ALGLIB_SSA_XAUUSD!$K$2:$K$1001,"",0)</f>
        <v>XAUUSD</v>
      </c>
      <c r="J631" t="str">
        <f>_xlfn.XLOOKUP($A631,ALGLIB_SSA_XAUUSD!$J$2:$J$1001,ALGLIB_SSA_XAUUSD!$L$2:$L$1001,"",0)</f>
        <v>M5</v>
      </c>
      <c r="K631">
        <f>_xlfn.XLOOKUP($A631,ALGLIB_SSA_XAUUSD!$J$2:$J$1001,ALGLIB_SSA_XAUUSD!$M$2:$M$1001,"",0)</f>
        <v>4660.5</v>
      </c>
      <c r="L631">
        <f>_xlfn.XLOOKUP($A631,ALGLIB_SSA_XAUUSD!$J$2:$J$1001,ALGLIB_SSA_XAUUSD!$N$2:$N$1001,"",0)</f>
        <v>4666.8221100000001</v>
      </c>
      <c r="M631">
        <f>_xlfn.XLOOKUP($A631,ALGLIB_SSA_XAUUSD!$J$2:$J$1001,ALGLIB_SSA_XAUUSD!$O$2:$O$1001,"",0)</f>
        <v>4665.3360700000003</v>
      </c>
      <c r="N631">
        <f>_xlfn.XLOOKUP($A631,ALGLIB_SSA_XAUUSD!$J$2:$J$1001,ALGLIB_SSA_XAUUSD!$P$2:$P$1001,"",0)</f>
        <v>4670.9160199999997</v>
      </c>
      <c r="O631">
        <f>_xlfn.XLOOKUP($A631,ALGLIB_SSA_XAUUSD!$J$2:$J$1001,ALGLIB_SSA_XAUUSD!$Q$2:$Q$1001,"",0)</f>
        <v>4661.1398200000003</v>
      </c>
      <c r="R631">
        <f t="shared" si="236"/>
        <v>1775582700</v>
      </c>
      <c r="S631" t="str">
        <f t="shared" si="237"/>
        <v>XAUUSD</v>
      </c>
      <c r="T631" t="str">
        <f t="shared" si="237"/>
        <v>M5</v>
      </c>
      <c r="U631">
        <f t="shared" si="237"/>
        <v>4660.5</v>
      </c>
      <c r="V631">
        <f t="shared" si="238"/>
        <v>4676.1381108333335</v>
      </c>
      <c r="W631">
        <f t="shared" si="238"/>
        <v>4664.141875833333</v>
      </c>
      <c r="X631">
        <f t="shared" si="239"/>
        <v>4666.8221100000001</v>
      </c>
      <c r="Y631">
        <f t="shared" si="239"/>
        <v>4665.3360700000003</v>
      </c>
      <c r="Z631">
        <f t="shared" si="240"/>
        <v>4689.3172241666671</v>
      </c>
      <c r="AA631">
        <f t="shared" si="241"/>
        <v>4670.9160199999997</v>
      </c>
      <c r="AB631">
        <f t="shared" si="242"/>
        <v>4651.2706175000003</v>
      </c>
      <c r="AC631">
        <f t="shared" si="243"/>
        <v>4661.1398200000003</v>
      </c>
      <c r="AF631">
        <f t="shared" si="248"/>
        <v>1775582700</v>
      </c>
      <c r="AG631" t="str">
        <f t="shared" si="249"/>
        <v>XAUUSD</v>
      </c>
      <c r="AH631" t="str">
        <f t="shared" si="250"/>
        <v>M5</v>
      </c>
      <c r="AI631" s="19">
        <f t="shared" si="244"/>
        <v>4660.5</v>
      </c>
      <c r="AJ631" s="19">
        <f t="shared" si="245"/>
        <v>4676.1381108333335</v>
      </c>
      <c r="AK631" s="19">
        <f t="shared" si="246"/>
        <v>4664.141875833333</v>
      </c>
      <c r="AL631" s="19">
        <f t="shared" si="251"/>
        <v>11.996235000000524</v>
      </c>
      <c r="AM631" s="28" t="str">
        <f t="shared" si="247"/>
        <v>Bullish</v>
      </c>
      <c r="AN631" s="28" t="str">
        <f t="shared" si="252"/>
        <v>Bullish</v>
      </c>
      <c r="AO631">
        <f>IF(Z631&lt;&gt;"",Z631,"")</f>
        <v>4689.3172241666671</v>
      </c>
      <c r="AP631">
        <f>IF(AB631&lt;&gt;"",AB631,"")</f>
        <v>4651.2706175000003</v>
      </c>
      <c r="AQ631">
        <f t="shared" si="256"/>
        <v>6</v>
      </c>
      <c r="AR631" s="16">
        <f>IF(SLOPE($AO$614:$AO$625,$AQ$614:$AQ$625)&gt;0,MIN(3,ABS(SLOPE($AO$614:$AO$625,$AQ$614:$AQ$625))),IF(SLOPE($AO$614:$AO$625,$AQ$614:$AQ$625)&lt;-0.5,-0.5,0))</f>
        <v>1.2083000000000004</v>
      </c>
      <c r="AS631" s="16">
        <f>IF(SLOPE($AP$614:$AP$625,$AQ$614:$AQ$625)&lt;0,MAX(-3,-ABS(SLOPE($AP$614:$AP$625,$AQ$614:$AQ$625))),IF(SLOPE($AP$614:$AP$625,$AQ$614:$AQ$625)&gt;0.5,0.5,0))</f>
        <v>0.5</v>
      </c>
      <c r="AT631" s="22">
        <f>($AO$626+(AR631*(AQ631-1)))</f>
        <v>4686.5529700000006</v>
      </c>
      <c r="AU631" s="22">
        <f>($AP$626+(AS631*(AQ631-1)))</f>
        <v>4646.8130300000003</v>
      </c>
      <c r="AV631" s="18">
        <f>IF(AR631&gt;0,AT631+AR631,AT631)</f>
        <v>4687.7612700000009</v>
      </c>
      <c r="AW631" s="18">
        <f>IF(AS631&lt;0,AU631+AS631,AU631)</f>
        <v>4646.8130300000003</v>
      </c>
      <c r="AY631">
        <f t="shared" si="257"/>
        <v>-1.5559541666661971</v>
      </c>
      <c r="AZ631" s="15">
        <f t="shared" si="258"/>
        <v>-4.4575875000000451</v>
      </c>
      <c r="BB631" s="19">
        <f t="shared" si="253"/>
        <v>1775582700</v>
      </c>
      <c r="BC631" s="19" t="str">
        <f t="shared" si="254"/>
        <v>XAUUSD</v>
      </c>
      <c r="BD631" s="19" t="str">
        <f t="shared" si="255"/>
        <v>M5</v>
      </c>
      <c r="BE631">
        <f>V631</f>
        <v>4676.1381108333335</v>
      </c>
      <c r="BF631">
        <f>W631</f>
        <v>4664.141875833333</v>
      </c>
      <c r="BG631">
        <f>X631</f>
        <v>4666.8221100000001</v>
      </c>
      <c r="BH631">
        <f>Y631</f>
        <v>4665.3360700000003</v>
      </c>
      <c r="BI631">
        <f t="shared" si="259"/>
        <v>4687.7612700000009</v>
      </c>
      <c r="BJ631">
        <f t="shared" si="260"/>
        <v>4646.8130300000003</v>
      </c>
    </row>
    <row r="632" spans="1:62" x14ac:dyDescent="0.55000000000000004">
      <c r="A632">
        <f>ALGLIB_SSA_XAUUSD!J632</f>
        <v>1775583000</v>
      </c>
      <c r="B632" t="str">
        <f>_xlfn.XLOOKUP($A632,ALGLIB_SSA_XAUUSD!$A$2:$A$1001,ALGLIB_SSA_XAUUSD!$B$2:$B$1001,"",0)</f>
        <v/>
      </c>
      <c r="C632" t="str">
        <f>_xlfn.XLOOKUP($A632,ALGLIB_SSA_XAUUSD!$A$2:$A$1001,ALGLIB_SSA_XAUUSD!$C$2:$C$1001,"",0)</f>
        <v/>
      </c>
      <c r="D632" s="1">
        <f>D626+(D638-D626)*6/12</f>
        <v>4668.9650000000001</v>
      </c>
      <c r="E632" s="1">
        <f>E626+(E638-E626)*6/12</f>
        <v>4677.9089349999995</v>
      </c>
      <c r="F632" s="1">
        <f>F626+(F638-F626)*6/12</f>
        <v>4665.4256649999998</v>
      </c>
      <c r="G632" s="1">
        <f>G626+(G638-G626)*6/12</f>
        <v>4691.0783750000001</v>
      </c>
      <c r="H632" s="1">
        <f>H626+(H638-H626)*6/12</f>
        <v>4652.6621350000005</v>
      </c>
      <c r="I632" t="str">
        <f>_xlfn.XLOOKUP($A632,ALGLIB_SSA_XAUUSD!$J$2:$J$1001,ALGLIB_SSA_XAUUSD!$K$2:$K$1001,"",0)</f>
        <v>XAUUSD</v>
      </c>
      <c r="J632" t="str">
        <f>_xlfn.XLOOKUP($A632,ALGLIB_SSA_XAUUSD!$J$2:$J$1001,ALGLIB_SSA_XAUUSD!$L$2:$L$1001,"",0)</f>
        <v>M5</v>
      </c>
      <c r="K632">
        <f>_xlfn.XLOOKUP($A632,ALGLIB_SSA_XAUUSD!$J$2:$J$1001,ALGLIB_SSA_XAUUSD!$M$2:$M$1001,"",0)</f>
        <v>4672.03</v>
      </c>
      <c r="L632">
        <f>_xlfn.XLOOKUP($A632,ALGLIB_SSA_XAUUSD!$J$2:$J$1001,ALGLIB_SSA_XAUUSD!$N$2:$N$1001,"",0)</f>
        <v>4669.0796099999998</v>
      </c>
      <c r="M632">
        <f>_xlfn.XLOOKUP($A632,ALGLIB_SSA_XAUUSD!$J$2:$J$1001,ALGLIB_SSA_XAUUSD!$O$2:$O$1001,"",0)</f>
        <v>4667.20784</v>
      </c>
      <c r="N632">
        <f>_xlfn.XLOOKUP($A632,ALGLIB_SSA_XAUUSD!$J$2:$J$1001,ALGLIB_SSA_XAUUSD!$P$2:$P$1001,"",0)</f>
        <v>4673.2306200000003</v>
      </c>
      <c r="O632">
        <f>_xlfn.XLOOKUP($A632,ALGLIB_SSA_XAUUSD!$J$2:$J$1001,ALGLIB_SSA_XAUUSD!$Q$2:$Q$1001,"",0)</f>
        <v>4663.4277899999997</v>
      </c>
      <c r="R632">
        <f t="shared" si="236"/>
        <v>1775583000</v>
      </c>
      <c r="S632" t="str">
        <f t="shared" si="237"/>
        <v>XAUUSD</v>
      </c>
      <c r="T632" t="str">
        <f t="shared" si="237"/>
        <v>M5</v>
      </c>
      <c r="U632">
        <f t="shared" si="237"/>
        <v>4672.03</v>
      </c>
      <c r="V632">
        <f t="shared" si="238"/>
        <v>4677.9089349999995</v>
      </c>
      <c r="W632">
        <f t="shared" si="238"/>
        <v>4665.4256649999998</v>
      </c>
      <c r="X632">
        <f t="shared" si="239"/>
        <v>4669.0796099999998</v>
      </c>
      <c r="Y632">
        <f t="shared" si="239"/>
        <v>4667.20784</v>
      </c>
      <c r="Z632">
        <f t="shared" si="240"/>
        <v>4691.0783750000001</v>
      </c>
      <c r="AA632">
        <f t="shared" si="241"/>
        <v>4673.2306200000003</v>
      </c>
      <c r="AB632">
        <f t="shared" si="242"/>
        <v>4652.6621350000005</v>
      </c>
      <c r="AC632">
        <f t="shared" si="243"/>
        <v>4663.4277899999997</v>
      </c>
      <c r="AF632">
        <f t="shared" si="248"/>
        <v>1775583000</v>
      </c>
      <c r="AG632" t="str">
        <f t="shared" si="249"/>
        <v>XAUUSD</v>
      </c>
      <c r="AH632" t="str">
        <f t="shared" si="250"/>
        <v>M5</v>
      </c>
      <c r="AI632" s="19">
        <f t="shared" si="244"/>
        <v>4672.03</v>
      </c>
      <c r="AJ632" s="19">
        <f t="shared" si="245"/>
        <v>4677.9089349999995</v>
      </c>
      <c r="AK632" s="19">
        <f t="shared" si="246"/>
        <v>4665.4256649999998</v>
      </c>
      <c r="AL632" s="19">
        <f t="shared" si="251"/>
        <v>12.48326999999972</v>
      </c>
      <c r="AM632" s="28" t="str">
        <f t="shared" si="247"/>
        <v>Bullish</v>
      </c>
      <c r="AN632" s="28" t="str">
        <f t="shared" si="252"/>
        <v>Bullish</v>
      </c>
      <c r="AO632">
        <f>IF(Z632&lt;&gt;"",Z632,"")</f>
        <v>4691.0783750000001</v>
      </c>
      <c r="AP632">
        <f>IF(AB632&lt;&gt;"",AB632,"")</f>
        <v>4652.6621350000005</v>
      </c>
      <c r="AQ632">
        <f t="shared" si="256"/>
        <v>7</v>
      </c>
      <c r="AR632" s="16">
        <f>IF(SLOPE($AO$614:$AO$625,$AQ$614:$AQ$625)&gt;0,MIN(3,ABS(SLOPE($AO$614:$AO$625,$AQ$614:$AQ$625))),IF(SLOPE($AO$614:$AO$625,$AQ$614:$AQ$625)&lt;-0.5,-0.5,0))</f>
        <v>1.2083000000000004</v>
      </c>
      <c r="AS632" s="16">
        <f>IF(SLOPE($AP$614:$AP$625,$AQ$614:$AQ$625)&lt;0,MAX(-3,-ABS(SLOPE($AP$614:$AP$625,$AQ$614:$AQ$625))),IF(SLOPE($AP$614:$AP$625,$AQ$614:$AQ$625)&gt;0.5,0.5,0))</f>
        <v>0.5</v>
      </c>
      <c r="AT632" s="22">
        <f>($AO$626+(AR632*(AQ632-1)))</f>
        <v>4687.76127</v>
      </c>
      <c r="AU632" s="22">
        <f>($AP$626+(AS632*(AQ632-1)))</f>
        <v>4647.3130300000003</v>
      </c>
      <c r="AV632" s="18">
        <f>IF(AR632&gt;0,AT632+AR632,AT632)</f>
        <v>4688.9695700000002</v>
      </c>
      <c r="AW632" s="18">
        <f>IF(AS632&lt;0,AU632+AS632,AU632)</f>
        <v>4647.3130300000003</v>
      </c>
      <c r="AY632">
        <f t="shared" si="257"/>
        <v>-2.1088049999998475</v>
      </c>
      <c r="AZ632" s="15">
        <f t="shared" si="258"/>
        <v>-5.349105000000236</v>
      </c>
      <c r="BB632" s="19">
        <f t="shared" si="253"/>
        <v>1775583000</v>
      </c>
      <c r="BC632" s="19" t="str">
        <f t="shared" si="254"/>
        <v>XAUUSD</v>
      </c>
      <c r="BD632" s="19" t="str">
        <f t="shared" si="255"/>
        <v>M5</v>
      </c>
      <c r="BE632">
        <f>V632</f>
        <v>4677.9089349999995</v>
      </c>
      <c r="BF632">
        <f>W632</f>
        <v>4665.4256649999998</v>
      </c>
      <c r="BG632">
        <f>X632</f>
        <v>4669.0796099999998</v>
      </c>
      <c r="BH632">
        <f>Y632</f>
        <v>4667.20784</v>
      </c>
      <c r="BI632">
        <f t="shared" si="259"/>
        <v>4688.9695700000002</v>
      </c>
      <c r="BJ632">
        <f t="shared" si="260"/>
        <v>4647.3130300000003</v>
      </c>
    </row>
    <row r="633" spans="1:62" x14ac:dyDescent="0.55000000000000004">
      <c r="A633">
        <f>ALGLIB_SSA_XAUUSD!J633</f>
        <v>1775583300</v>
      </c>
      <c r="B633" t="str">
        <f>_xlfn.XLOOKUP($A633,ALGLIB_SSA_XAUUSD!$A$2:$A$1001,ALGLIB_SSA_XAUUSD!$B$2:$B$1001,"",0)</f>
        <v/>
      </c>
      <c r="C633" t="str">
        <f>_xlfn.XLOOKUP($A633,ALGLIB_SSA_XAUUSD!$A$2:$A$1001,ALGLIB_SSA_XAUUSD!$C$2:$C$1001,"",0)</f>
        <v/>
      </c>
      <c r="D633" s="1">
        <f>D626+(D638-D626)*7/12</f>
        <v>4667.814166666667</v>
      </c>
      <c r="E633" s="1">
        <f>E626+(E638-E626)*7/12</f>
        <v>4679.6797591666664</v>
      </c>
      <c r="F633" s="1">
        <f>F626+(F638-F626)*7/12</f>
        <v>4666.7094541666665</v>
      </c>
      <c r="G633" s="1">
        <f>G626+(G638-G626)*7/12</f>
        <v>4692.839525833333</v>
      </c>
      <c r="H633" s="1">
        <f>H626+(H638-H626)*7/12</f>
        <v>4654.0536524999998</v>
      </c>
      <c r="I633" t="str">
        <f>_xlfn.XLOOKUP($A633,ALGLIB_SSA_XAUUSD!$J$2:$J$1001,ALGLIB_SSA_XAUUSD!$K$2:$K$1001,"",0)</f>
        <v>XAUUSD</v>
      </c>
      <c r="J633" t="str">
        <f>_xlfn.XLOOKUP($A633,ALGLIB_SSA_XAUUSD!$J$2:$J$1001,ALGLIB_SSA_XAUUSD!$L$2:$L$1001,"",0)</f>
        <v>M5</v>
      </c>
      <c r="K633">
        <f>_xlfn.XLOOKUP($A633,ALGLIB_SSA_XAUUSD!$J$2:$J$1001,ALGLIB_SSA_XAUUSD!$M$2:$M$1001,"",0)</f>
        <v>4679.46</v>
      </c>
      <c r="L633">
        <f>_xlfn.XLOOKUP($A633,ALGLIB_SSA_XAUUSD!$J$2:$J$1001,ALGLIB_SSA_XAUUSD!$N$2:$N$1001,"",0)</f>
        <v>4671.3076600000004</v>
      </c>
      <c r="M633">
        <f>_xlfn.XLOOKUP($A633,ALGLIB_SSA_XAUUSD!$J$2:$J$1001,ALGLIB_SSA_XAUUSD!$O$2:$O$1001,"",0)</f>
        <v>4669.2577499999998</v>
      </c>
      <c r="N633">
        <f>_xlfn.XLOOKUP($A633,ALGLIB_SSA_XAUUSD!$J$2:$J$1001,ALGLIB_SSA_XAUUSD!$P$2:$P$1001,"",0)</f>
        <v>4675.4613200000003</v>
      </c>
      <c r="O633">
        <f>_xlfn.XLOOKUP($A633,ALGLIB_SSA_XAUUSD!$J$2:$J$1001,ALGLIB_SSA_XAUUSD!$Q$2:$Q$1001,"",0)</f>
        <v>4666.1108700000004</v>
      </c>
      <c r="R633">
        <f t="shared" si="236"/>
        <v>1775583300</v>
      </c>
      <c r="S633" t="str">
        <f t="shared" si="237"/>
        <v>XAUUSD</v>
      </c>
      <c r="T633" t="str">
        <f t="shared" si="237"/>
        <v>M5</v>
      </c>
      <c r="U633">
        <f t="shared" si="237"/>
        <v>4679.46</v>
      </c>
      <c r="V633">
        <f t="shared" si="238"/>
        <v>4679.6797591666664</v>
      </c>
      <c r="W633">
        <f t="shared" si="238"/>
        <v>4666.7094541666665</v>
      </c>
      <c r="X633">
        <f t="shared" si="239"/>
        <v>4671.3076600000004</v>
      </c>
      <c r="Y633">
        <f t="shared" si="239"/>
        <v>4669.2577499999998</v>
      </c>
      <c r="Z633">
        <f t="shared" si="240"/>
        <v>4692.839525833333</v>
      </c>
      <c r="AA633">
        <f t="shared" si="241"/>
        <v>4675.4613200000003</v>
      </c>
      <c r="AB633">
        <f t="shared" si="242"/>
        <v>4654.0536524999998</v>
      </c>
      <c r="AC633">
        <f t="shared" si="243"/>
        <v>4666.1108700000004</v>
      </c>
      <c r="AF633">
        <f t="shared" si="248"/>
        <v>1775583300</v>
      </c>
      <c r="AG633" t="str">
        <f t="shared" si="249"/>
        <v>XAUUSD</v>
      </c>
      <c r="AH633" t="str">
        <f t="shared" si="250"/>
        <v>M5</v>
      </c>
      <c r="AI633" s="19">
        <f t="shared" si="244"/>
        <v>4679.46</v>
      </c>
      <c r="AJ633" s="19">
        <f t="shared" si="245"/>
        <v>4679.6797591666664</v>
      </c>
      <c r="AK633" s="19">
        <f t="shared" si="246"/>
        <v>4666.7094541666665</v>
      </c>
      <c r="AL633" s="19">
        <f t="shared" si="251"/>
        <v>12.970304999999826</v>
      </c>
      <c r="AM633" s="28" t="str">
        <f t="shared" si="247"/>
        <v>Bullish</v>
      </c>
      <c r="AN633" s="28" t="str">
        <f t="shared" si="252"/>
        <v>Bullish</v>
      </c>
      <c r="AO633">
        <f>IF(Z633&lt;&gt;"",Z633,"")</f>
        <v>4692.839525833333</v>
      </c>
      <c r="AP633">
        <f>IF(AB633&lt;&gt;"",AB633,"")</f>
        <v>4654.0536524999998</v>
      </c>
      <c r="AQ633">
        <f t="shared" si="256"/>
        <v>8</v>
      </c>
      <c r="AR633" s="16">
        <f>IF(SLOPE($AO$614:$AO$625,$AQ$614:$AQ$625)&gt;0,MIN(3,ABS(SLOPE($AO$614:$AO$625,$AQ$614:$AQ$625))),IF(SLOPE($AO$614:$AO$625,$AQ$614:$AQ$625)&lt;-0.5,-0.5,0))</f>
        <v>1.2083000000000004</v>
      </c>
      <c r="AS633" s="16">
        <f>IF(SLOPE($AP$614:$AP$625,$AQ$614:$AQ$625)&lt;0,MAX(-3,-ABS(SLOPE($AP$614:$AP$625,$AQ$614:$AQ$625))),IF(SLOPE($AP$614:$AP$625,$AQ$614:$AQ$625)&gt;0.5,0.5,0))</f>
        <v>0.5</v>
      </c>
      <c r="AT633" s="22">
        <f>($AO$626+(AR633*(AQ633-1)))</f>
        <v>4688.9695700000002</v>
      </c>
      <c r="AU633" s="22">
        <f>($AP$626+(AS633*(AQ633-1)))</f>
        <v>4647.8130300000003</v>
      </c>
      <c r="AV633" s="18">
        <f>IF(AR633&gt;0,AT633+AR633,AT633)</f>
        <v>4690.1778700000004</v>
      </c>
      <c r="AW633" s="18">
        <f>IF(AS633&lt;0,AU633+AS633,AU633)</f>
        <v>4647.8130300000003</v>
      </c>
      <c r="AY633">
        <f t="shared" si="257"/>
        <v>-2.6616558333325884</v>
      </c>
      <c r="AZ633" s="15">
        <f t="shared" si="258"/>
        <v>-6.2406224999995175</v>
      </c>
      <c r="BB633" s="19">
        <f t="shared" si="253"/>
        <v>1775583300</v>
      </c>
      <c r="BC633" s="19" t="str">
        <f t="shared" si="254"/>
        <v>XAUUSD</v>
      </c>
      <c r="BD633" s="19" t="str">
        <f t="shared" si="255"/>
        <v>M5</v>
      </c>
      <c r="BE633">
        <f>V633</f>
        <v>4679.6797591666664</v>
      </c>
      <c r="BF633">
        <f>W633</f>
        <v>4666.7094541666665</v>
      </c>
      <c r="BG633">
        <f>X633</f>
        <v>4671.3076600000004</v>
      </c>
      <c r="BH633">
        <f>Y633</f>
        <v>4669.2577499999998</v>
      </c>
      <c r="BI633">
        <f t="shared" si="259"/>
        <v>4690.1778700000004</v>
      </c>
      <c r="BJ633">
        <f t="shared" si="260"/>
        <v>4647.8130300000003</v>
      </c>
    </row>
    <row r="634" spans="1:62" x14ac:dyDescent="0.55000000000000004">
      <c r="A634">
        <f>ALGLIB_SSA_XAUUSD!J634</f>
        <v>1775583600</v>
      </c>
      <c r="B634" t="str">
        <f>_xlfn.XLOOKUP($A634,ALGLIB_SSA_XAUUSD!$A$2:$A$1001,ALGLIB_SSA_XAUUSD!$B$2:$B$1001,"",0)</f>
        <v/>
      </c>
      <c r="C634" t="str">
        <f>_xlfn.XLOOKUP($A634,ALGLIB_SSA_XAUUSD!$A$2:$A$1001,ALGLIB_SSA_XAUUSD!$C$2:$C$1001,"",0)</f>
        <v/>
      </c>
      <c r="D634" s="1">
        <f>D626+(D638-D626)*8/12</f>
        <v>4666.6633333333339</v>
      </c>
      <c r="E634" s="1">
        <f>E626+(E638-E626)*8/12</f>
        <v>4681.4505833333333</v>
      </c>
      <c r="F634" s="1">
        <f>F626+(F638-F626)*8/12</f>
        <v>4667.9932433333333</v>
      </c>
      <c r="G634" s="1">
        <f>G626+(G638-G626)*8/12</f>
        <v>4694.6006766666669</v>
      </c>
      <c r="H634" s="1">
        <f>H626+(H638-H626)*8/12</f>
        <v>4655.44517</v>
      </c>
      <c r="I634" t="str">
        <f>_xlfn.XLOOKUP($A634,ALGLIB_SSA_XAUUSD!$J$2:$J$1001,ALGLIB_SSA_XAUUSD!$K$2:$K$1001,"",0)</f>
        <v>XAUUSD</v>
      </c>
      <c r="J634" t="str">
        <f>_xlfn.XLOOKUP($A634,ALGLIB_SSA_XAUUSD!$J$2:$J$1001,ALGLIB_SSA_XAUUSD!$L$2:$L$1001,"",0)</f>
        <v>M5</v>
      </c>
      <c r="K634">
        <f>_xlfn.XLOOKUP($A634,ALGLIB_SSA_XAUUSD!$J$2:$J$1001,ALGLIB_SSA_XAUUSD!$M$2:$M$1001,"",0)</f>
        <v>4672.34</v>
      </c>
      <c r="L634">
        <f>_xlfn.XLOOKUP($A634,ALGLIB_SSA_XAUUSD!$J$2:$J$1001,ALGLIB_SSA_XAUUSD!$N$2:$N$1001,"",0)</f>
        <v>4673.2431800000004</v>
      </c>
      <c r="M634">
        <f>_xlfn.XLOOKUP($A634,ALGLIB_SSA_XAUUSD!$J$2:$J$1001,ALGLIB_SSA_XAUUSD!$O$2:$O$1001,"",0)</f>
        <v>4671.2504600000002</v>
      </c>
      <c r="N634">
        <f>_xlfn.XLOOKUP($A634,ALGLIB_SSA_XAUUSD!$J$2:$J$1001,ALGLIB_SSA_XAUUSD!$P$2:$P$1001,"",0)</f>
        <v>4677.1933799999997</v>
      </c>
      <c r="O634">
        <f>_xlfn.XLOOKUP($A634,ALGLIB_SSA_XAUUSD!$J$2:$J$1001,ALGLIB_SSA_XAUUSD!$Q$2:$Q$1001,"",0)</f>
        <v>4668.7262000000001</v>
      </c>
      <c r="R634">
        <f t="shared" si="236"/>
        <v>1775583600</v>
      </c>
      <c r="S634" t="str">
        <f t="shared" si="237"/>
        <v>XAUUSD</v>
      </c>
      <c r="T634" t="str">
        <f t="shared" si="237"/>
        <v>M5</v>
      </c>
      <c r="U634">
        <f t="shared" si="237"/>
        <v>4672.34</v>
      </c>
      <c r="V634">
        <f t="shared" si="238"/>
        <v>4681.4505833333333</v>
      </c>
      <c r="W634">
        <f t="shared" si="238"/>
        <v>4667.9932433333333</v>
      </c>
      <c r="X634">
        <f t="shared" si="239"/>
        <v>4673.2431800000004</v>
      </c>
      <c r="Y634">
        <f t="shared" si="239"/>
        <v>4671.2504600000002</v>
      </c>
      <c r="Z634">
        <f t="shared" si="240"/>
        <v>4694.6006766666669</v>
      </c>
      <c r="AA634">
        <f t="shared" si="241"/>
        <v>4677.1933799999997</v>
      </c>
      <c r="AB634">
        <f t="shared" si="242"/>
        <v>4655.44517</v>
      </c>
      <c r="AC634">
        <f t="shared" si="243"/>
        <v>4668.7262000000001</v>
      </c>
      <c r="AF634">
        <f t="shared" si="248"/>
        <v>1775583600</v>
      </c>
      <c r="AG634" t="str">
        <f t="shared" si="249"/>
        <v>XAUUSD</v>
      </c>
      <c r="AH634" t="str">
        <f t="shared" si="250"/>
        <v>M5</v>
      </c>
      <c r="AI634" s="19">
        <f t="shared" si="244"/>
        <v>4672.34</v>
      </c>
      <c r="AJ634" s="19">
        <f t="shared" si="245"/>
        <v>4681.4505833333333</v>
      </c>
      <c r="AK634" s="19">
        <f t="shared" si="246"/>
        <v>4667.9932433333333</v>
      </c>
      <c r="AL634" s="19">
        <f t="shared" si="251"/>
        <v>13.457339999999931</v>
      </c>
      <c r="AM634" s="28" t="str">
        <f t="shared" si="247"/>
        <v>Bullish</v>
      </c>
      <c r="AN634" s="28" t="str">
        <f t="shared" si="252"/>
        <v>Bullish</v>
      </c>
      <c r="AO634">
        <f>IF(Z634&lt;&gt;"",Z634,"")</f>
        <v>4694.6006766666669</v>
      </c>
      <c r="AP634">
        <f>IF(AB634&lt;&gt;"",AB634,"")</f>
        <v>4655.44517</v>
      </c>
      <c r="AQ634">
        <f t="shared" si="256"/>
        <v>9</v>
      </c>
      <c r="AR634" s="16">
        <f>IF(SLOPE($AO$614:$AO$625,$AQ$614:$AQ$625)&gt;0,MIN(3,ABS(SLOPE($AO$614:$AO$625,$AQ$614:$AQ$625))),IF(SLOPE($AO$614:$AO$625,$AQ$614:$AQ$625)&lt;-0.5,-0.5,0))</f>
        <v>1.2083000000000004</v>
      </c>
      <c r="AS634" s="16">
        <f>IF(SLOPE($AP$614:$AP$625,$AQ$614:$AQ$625)&lt;0,MAX(-3,-ABS(SLOPE($AP$614:$AP$625,$AQ$614:$AQ$625))),IF(SLOPE($AP$614:$AP$625,$AQ$614:$AQ$625)&gt;0.5,0.5,0))</f>
        <v>0.5</v>
      </c>
      <c r="AT634" s="22">
        <f>($AO$626+(AR634*(AQ634-1)))</f>
        <v>4690.1778700000004</v>
      </c>
      <c r="AU634" s="22">
        <f>($AP$626+(AS634*(AQ634-1)))</f>
        <v>4648.3130300000003</v>
      </c>
      <c r="AV634" s="18">
        <f>IF(AR634&gt;0,AT634+AR634,AT634)</f>
        <v>4691.3861700000007</v>
      </c>
      <c r="AW634" s="18">
        <f>IF(AS634&lt;0,AU634+AS634,AU634)</f>
        <v>4648.3130300000003</v>
      </c>
      <c r="AY634">
        <f t="shared" si="257"/>
        <v>-3.2145066666662387</v>
      </c>
      <c r="AZ634" s="15">
        <f t="shared" si="258"/>
        <v>-7.1321399999997084</v>
      </c>
      <c r="BB634" s="19">
        <f t="shared" si="253"/>
        <v>1775583600</v>
      </c>
      <c r="BC634" s="19" t="str">
        <f t="shared" si="254"/>
        <v>XAUUSD</v>
      </c>
      <c r="BD634" s="19" t="str">
        <f t="shared" si="255"/>
        <v>M5</v>
      </c>
      <c r="BE634">
        <f>V634</f>
        <v>4681.4505833333333</v>
      </c>
      <c r="BF634">
        <f>W634</f>
        <v>4667.9932433333333</v>
      </c>
      <c r="BG634">
        <f>X634</f>
        <v>4673.2431800000004</v>
      </c>
      <c r="BH634">
        <f>Y634</f>
        <v>4671.2504600000002</v>
      </c>
      <c r="BI634">
        <f t="shared" si="259"/>
        <v>4691.3861700000007</v>
      </c>
      <c r="BJ634">
        <f t="shared" si="260"/>
        <v>4648.3130300000003</v>
      </c>
    </row>
    <row r="635" spans="1:62" x14ac:dyDescent="0.55000000000000004">
      <c r="A635">
        <f>ALGLIB_SSA_XAUUSD!J635</f>
        <v>1775583900</v>
      </c>
      <c r="B635" t="str">
        <f>_xlfn.XLOOKUP($A635,ALGLIB_SSA_XAUUSD!$A$2:$A$1001,ALGLIB_SSA_XAUUSD!$B$2:$B$1001,"",0)</f>
        <v/>
      </c>
      <c r="C635" t="str">
        <f>_xlfn.XLOOKUP($A635,ALGLIB_SSA_XAUUSD!$A$2:$A$1001,ALGLIB_SSA_XAUUSD!$C$2:$C$1001,"",0)</f>
        <v/>
      </c>
      <c r="D635" s="1">
        <f>D626+(D638-D626)*9/12</f>
        <v>4665.5125000000007</v>
      </c>
      <c r="E635" s="1">
        <f>E626+(E638-E626)*9/12</f>
        <v>4683.2214075000002</v>
      </c>
      <c r="F635" s="1">
        <f>F626+(F638-F626)*9/12</f>
        <v>4669.2770325000001</v>
      </c>
      <c r="G635" s="1">
        <f>G626+(G638-G626)*9/12</f>
        <v>4696.3618274999999</v>
      </c>
      <c r="H635" s="1">
        <f>H626+(H638-H626)*9/12</f>
        <v>4656.8366875000002</v>
      </c>
      <c r="I635" t="str">
        <f>_xlfn.XLOOKUP($A635,ALGLIB_SSA_XAUUSD!$J$2:$J$1001,ALGLIB_SSA_XAUUSD!$K$2:$K$1001,"",0)</f>
        <v>XAUUSD</v>
      </c>
      <c r="J635" t="str">
        <f>_xlfn.XLOOKUP($A635,ALGLIB_SSA_XAUUSD!$J$2:$J$1001,ALGLIB_SSA_XAUUSD!$L$2:$L$1001,"",0)</f>
        <v>M5</v>
      </c>
      <c r="K635">
        <f>_xlfn.XLOOKUP($A635,ALGLIB_SSA_XAUUSD!$J$2:$J$1001,ALGLIB_SSA_XAUUSD!$M$2:$M$1001,"",0)</f>
        <v>4678.16</v>
      </c>
      <c r="L635">
        <f>_xlfn.XLOOKUP($A635,ALGLIB_SSA_XAUUSD!$J$2:$J$1001,ALGLIB_SSA_XAUUSD!$N$2:$N$1001,"",0)</f>
        <v>4675.0579600000001</v>
      </c>
      <c r="M635">
        <f>_xlfn.XLOOKUP($A635,ALGLIB_SSA_XAUUSD!$J$2:$J$1001,ALGLIB_SSA_XAUUSD!$O$2:$O$1001,"",0)</f>
        <v>4673.1542099999997</v>
      </c>
      <c r="N635">
        <f>_xlfn.XLOOKUP($A635,ALGLIB_SSA_XAUUSD!$J$2:$J$1001,ALGLIB_SSA_XAUUSD!$P$2:$P$1001,"",0)</f>
        <v>4678.5626400000001</v>
      </c>
      <c r="O635">
        <f>_xlfn.XLOOKUP($A635,ALGLIB_SSA_XAUUSD!$J$2:$J$1001,ALGLIB_SSA_XAUUSD!$Q$2:$Q$1001,"",0)</f>
        <v>4671.1334299999999</v>
      </c>
      <c r="R635">
        <f t="shared" si="236"/>
        <v>1775583900</v>
      </c>
      <c r="S635" t="str">
        <f t="shared" si="237"/>
        <v>XAUUSD</v>
      </c>
      <c r="T635" t="str">
        <f t="shared" si="237"/>
        <v>M5</v>
      </c>
      <c r="U635">
        <f t="shared" si="237"/>
        <v>4678.16</v>
      </c>
      <c r="V635">
        <f t="shared" si="238"/>
        <v>4683.2214075000002</v>
      </c>
      <c r="W635">
        <f t="shared" si="238"/>
        <v>4669.2770325000001</v>
      </c>
      <c r="X635">
        <f t="shared" si="239"/>
        <v>4675.0579600000001</v>
      </c>
      <c r="Y635">
        <f t="shared" si="239"/>
        <v>4673.1542099999997</v>
      </c>
      <c r="Z635">
        <f t="shared" si="240"/>
        <v>4696.3618274999999</v>
      </c>
      <c r="AA635">
        <f t="shared" si="241"/>
        <v>4678.5626400000001</v>
      </c>
      <c r="AB635">
        <f t="shared" si="242"/>
        <v>4656.8366875000002</v>
      </c>
      <c r="AC635">
        <f t="shared" si="243"/>
        <v>4671.1334299999999</v>
      </c>
      <c r="AF635">
        <f t="shared" si="248"/>
        <v>1775583900</v>
      </c>
      <c r="AG635" t="str">
        <f t="shared" si="249"/>
        <v>XAUUSD</v>
      </c>
      <c r="AH635" t="str">
        <f t="shared" si="250"/>
        <v>M5</v>
      </c>
      <c r="AI635" s="19">
        <f t="shared" si="244"/>
        <v>4678.16</v>
      </c>
      <c r="AJ635" s="19">
        <f t="shared" si="245"/>
        <v>4683.2214075000002</v>
      </c>
      <c r="AK635" s="19">
        <f t="shared" si="246"/>
        <v>4669.2770325000001</v>
      </c>
      <c r="AL635" s="19">
        <f t="shared" si="251"/>
        <v>13.944375000000036</v>
      </c>
      <c r="AM635" s="28" t="str">
        <f t="shared" si="247"/>
        <v>Bullish</v>
      </c>
      <c r="AN635" s="28" t="str">
        <f t="shared" si="252"/>
        <v>Bullish</v>
      </c>
      <c r="AO635">
        <f>IF(Z635&lt;&gt;"",Z635,"")</f>
        <v>4696.3618274999999</v>
      </c>
      <c r="AP635">
        <f>IF(AB635&lt;&gt;"",AB635,"")</f>
        <v>4656.8366875000002</v>
      </c>
      <c r="AQ635">
        <f t="shared" si="256"/>
        <v>10</v>
      </c>
      <c r="AR635" s="16">
        <f>IF(SLOPE($AO$614:$AO$625,$AQ$614:$AQ$625)&gt;0,MIN(3,ABS(SLOPE($AO$614:$AO$625,$AQ$614:$AQ$625))),IF(SLOPE($AO$614:$AO$625,$AQ$614:$AQ$625)&lt;-0.5,-0.5,0))</f>
        <v>1.2083000000000004</v>
      </c>
      <c r="AS635" s="16">
        <f>IF(SLOPE($AP$614:$AP$625,$AQ$614:$AQ$625)&lt;0,MAX(-3,-ABS(SLOPE($AP$614:$AP$625,$AQ$614:$AQ$625))),IF(SLOPE($AP$614:$AP$625,$AQ$614:$AQ$625)&gt;0.5,0.5,0))</f>
        <v>0.5</v>
      </c>
      <c r="AT635" s="22">
        <f>($AO$626+(AR635*(AQ635-1)))</f>
        <v>4691.3861700000007</v>
      </c>
      <c r="AU635" s="22">
        <f>($AP$626+(AS635*(AQ635-1)))</f>
        <v>4648.8130300000003</v>
      </c>
      <c r="AV635" s="18">
        <f>IF(AR635&gt;0,AT635+AR635,AT635)</f>
        <v>4692.5944700000009</v>
      </c>
      <c r="AW635" s="18">
        <f>IF(AS635&lt;0,AU635+AS635,AU635)</f>
        <v>4648.8130300000003</v>
      </c>
      <c r="AY635">
        <f t="shared" si="257"/>
        <v>-3.7673574999989796</v>
      </c>
      <c r="AZ635" s="15">
        <f t="shared" si="258"/>
        <v>-8.0236574999998993</v>
      </c>
      <c r="BB635" s="19">
        <f t="shared" si="253"/>
        <v>1775583900</v>
      </c>
      <c r="BC635" s="19" t="str">
        <f t="shared" si="254"/>
        <v>XAUUSD</v>
      </c>
      <c r="BD635" s="19" t="str">
        <f t="shared" si="255"/>
        <v>M5</v>
      </c>
      <c r="BE635">
        <f>V635</f>
        <v>4683.2214075000002</v>
      </c>
      <c r="BF635">
        <f>W635</f>
        <v>4669.2770325000001</v>
      </c>
      <c r="BG635">
        <f>X635</f>
        <v>4675.0579600000001</v>
      </c>
      <c r="BH635">
        <f>Y635</f>
        <v>4673.1542099999997</v>
      </c>
      <c r="BI635">
        <f t="shared" si="259"/>
        <v>4692.5944700000009</v>
      </c>
      <c r="BJ635">
        <f t="shared" si="260"/>
        <v>4648.8130300000003</v>
      </c>
    </row>
    <row r="636" spans="1:62" x14ac:dyDescent="0.55000000000000004">
      <c r="A636">
        <f>ALGLIB_SSA_XAUUSD!J636</f>
        <v>1775584200</v>
      </c>
      <c r="B636" t="str">
        <f>_xlfn.XLOOKUP($A636,ALGLIB_SSA_XAUUSD!$A$2:$A$1001,ALGLIB_SSA_XAUUSD!$B$2:$B$1001,"",0)</f>
        <v/>
      </c>
      <c r="C636" t="str">
        <f>_xlfn.XLOOKUP($A636,ALGLIB_SSA_XAUUSD!$A$2:$A$1001,ALGLIB_SSA_XAUUSD!$C$2:$C$1001,"",0)</f>
        <v/>
      </c>
      <c r="D636" s="1">
        <f>D626+(D638-D626)*10/12</f>
        <v>4664.3616666666667</v>
      </c>
      <c r="E636" s="1">
        <f>E626+(E638-E626)*10/12</f>
        <v>4684.9922316666671</v>
      </c>
      <c r="F636" s="1">
        <f>F626+(F638-F626)*10/12</f>
        <v>4670.560821666666</v>
      </c>
      <c r="G636" s="1">
        <f>G626+(G638-G626)*10/12</f>
        <v>4698.1229783333329</v>
      </c>
      <c r="H636" s="1">
        <f>H626+(H638-H626)*10/12</f>
        <v>4658.2282049999994</v>
      </c>
      <c r="I636" t="str">
        <f>_xlfn.XLOOKUP($A636,ALGLIB_SSA_XAUUSD!$J$2:$J$1001,ALGLIB_SSA_XAUUSD!$K$2:$K$1001,"",0)</f>
        <v>XAUUSD</v>
      </c>
      <c r="J636" t="str">
        <f>_xlfn.XLOOKUP($A636,ALGLIB_SSA_XAUUSD!$J$2:$J$1001,ALGLIB_SSA_XAUUSD!$L$2:$L$1001,"",0)</f>
        <v>M5</v>
      </c>
      <c r="K636">
        <f>_xlfn.XLOOKUP($A636,ALGLIB_SSA_XAUUSD!$J$2:$J$1001,ALGLIB_SSA_XAUUSD!$M$2:$M$1001,"",0)</f>
        <v>4676.78</v>
      </c>
      <c r="L636">
        <f>_xlfn.XLOOKUP($A636,ALGLIB_SSA_XAUUSD!$J$2:$J$1001,ALGLIB_SSA_XAUUSD!$N$2:$N$1001,"",0)</f>
        <v>4676.6551300000001</v>
      </c>
      <c r="M636">
        <f>_xlfn.XLOOKUP($A636,ALGLIB_SSA_XAUUSD!$J$2:$J$1001,ALGLIB_SSA_XAUUSD!$O$2:$O$1001,"",0)</f>
        <v>4674.9046699999999</v>
      </c>
      <c r="N636">
        <f>_xlfn.XLOOKUP($A636,ALGLIB_SSA_XAUUSD!$J$2:$J$1001,ALGLIB_SSA_XAUUSD!$P$2:$P$1001,"",0)</f>
        <v>4679.7340000000004</v>
      </c>
      <c r="O636">
        <f>_xlfn.XLOOKUP($A636,ALGLIB_SSA_XAUUSD!$J$2:$J$1001,ALGLIB_SSA_XAUUSD!$Q$2:$Q$1001,"",0)</f>
        <v>4673.2753199999997</v>
      </c>
      <c r="R636">
        <f t="shared" si="236"/>
        <v>1775584200</v>
      </c>
      <c r="S636" t="str">
        <f t="shared" si="237"/>
        <v>XAUUSD</v>
      </c>
      <c r="T636" t="str">
        <f t="shared" si="237"/>
        <v>M5</v>
      </c>
      <c r="U636">
        <f t="shared" si="237"/>
        <v>4676.78</v>
      </c>
      <c r="V636">
        <f t="shared" si="238"/>
        <v>4684.9922316666671</v>
      </c>
      <c r="W636">
        <f t="shared" si="238"/>
        <v>4670.560821666666</v>
      </c>
      <c r="X636">
        <f t="shared" si="239"/>
        <v>4676.6551300000001</v>
      </c>
      <c r="Y636">
        <f t="shared" si="239"/>
        <v>4674.9046699999999</v>
      </c>
      <c r="Z636">
        <f t="shared" si="240"/>
        <v>4698.1229783333329</v>
      </c>
      <c r="AA636">
        <f t="shared" si="241"/>
        <v>4679.7340000000004</v>
      </c>
      <c r="AB636">
        <f t="shared" si="242"/>
        <v>4658.2282049999994</v>
      </c>
      <c r="AC636">
        <f t="shared" si="243"/>
        <v>4673.2753199999997</v>
      </c>
      <c r="AF636">
        <f t="shared" si="248"/>
        <v>1775584200</v>
      </c>
      <c r="AG636" t="str">
        <f t="shared" si="249"/>
        <v>XAUUSD</v>
      </c>
      <c r="AH636" t="str">
        <f t="shared" si="250"/>
        <v>M5</v>
      </c>
      <c r="AI636" s="19">
        <f t="shared" si="244"/>
        <v>4676.78</v>
      </c>
      <c r="AJ636" s="19">
        <f t="shared" si="245"/>
        <v>4684.9922316666671</v>
      </c>
      <c r="AK636" s="19">
        <f t="shared" si="246"/>
        <v>4670.560821666666</v>
      </c>
      <c r="AL636" s="19">
        <f t="shared" si="251"/>
        <v>14.431410000001051</v>
      </c>
      <c r="AM636" s="28" t="str">
        <f t="shared" si="247"/>
        <v>Bullish</v>
      </c>
      <c r="AN636" s="28" t="str">
        <f t="shared" si="252"/>
        <v>Bullish</v>
      </c>
      <c r="AO636">
        <f>IF(Z636&lt;&gt;"",Z636,"")</f>
        <v>4698.1229783333329</v>
      </c>
      <c r="AP636">
        <f>IF(AB636&lt;&gt;"",AB636,"")</f>
        <v>4658.2282049999994</v>
      </c>
      <c r="AQ636">
        <f t="shared" si="256"/>
        <v>11</v>
      </c>
      <c r="AR636" s="16">
        <f>IF(SLOPE($AO$614:$AO$625,$AQ$614:$AQ$625)&gt;0,MIN(3,ABS(SLOPE($AO$614:$AO$625,$AQ$614:$AQ$625))),IF(SLOPE($AO$614:$AO$625,$AQ$614:$AQ$625)&lt;-0.5,-0.5,0))</f>
        <v>1.2083000000000004</v>
      </c>
      <c r="AS636" s="16">
        <f>IF(SLOPE($AP$614:$AP$625,$AQ$614:$AQ$625)&lt;0,MAX(-3,-ABS(SLOPE($AP$614:$AP$625,$AQ$614:$AQ$625))),IF(SLOPE($AP$614:$AP$625,$AQ$614:$AQ$625)&gt;0.5,0.5,0))</f>
        <v>0.5</v>
      </c>
      <c r="AT636" s="22">
        <f>($AO$626+(AR636*(AQ636-1)))</f>
        <v>4692.59447</v>
      </c>
      <c r="AU636" s="22">
        <f>($AP$626+(AS636*(AQ636-1)))</f>
        <v>4649.3130300000003</v>
      </c>
      <c r="AV636" s="18">
        <f>IF(AR636&gt;0,AT636+AR636,AT636)</f>
        <v>4693.8027700000002</v>
      </c>
      <c r="AW636" s="18">
        <f>IF(AS636&lt;0,AU636+AS636,AU636)</f>
        <v>4649.3130300000003</v>
      </c>
      <c r="AY636">
        <f t="shared" si="257"/>
        <v>-4.32020833333263</v>
      </c>
      <c r="AZ636" s="15">
        <f t="shared" si="258"/>
        <v>-8.9151749999991807</v>
      </c>
      <c r="BB636" s="19">
        <f t="shared" si="253"/>
        <v>1775584200</v>
      </c>
      <c r="BC636" s="19" t="str">
        <f t="shared" si="254"/>
        <v>XAUUSD</v>
      </c>
      <c r="BD636" s="19" t="str">
        <f t="shared" si="255"/>
        <v>M5</v>
      </c>
      <c r="BE636">
        <f>V636</f>
        <v>4684.9922316666671</v>
      </c>
      <c r="BF636">
        <f>W636</f>
        <v>4670.560821666666</v>
      </c>
      <c r="BG636">
        <f>X636</f>
        <v>4676.6551300000001</v>
      </c>
      <c r="BH636">
        <f>Y636</f>
        <v>4674.9046699999999</v>
      </c>
      <c r="BI636">
        <f t="shared" si="259"/>
        <v>4693.8027700000002</v>
      </c>
      <c r="BJ636">
        <f t="shared" si="260"/>
        <v>4649.3130300000003</v>
      </c>
    </row>
    <row r="637" spans="1:62" x14ac:dyDescent="0.55000000000000004">
      <c r="A637">
        <f>ALGLIB_SSA_XAUUSD!J637</f>
        <v>1775584500</v>
      </c>
      <c r="B637" t="str">
        <f>_xlfn.XLOOKUP($A637,ALGLIB_SSA_XAUUSD!$A$2:$A$1001,ALGLIB_SSA_XAUUSD!$B$2:$B$1001,"",0)</f>
        <v/>
      </c>
      <c r="C637" t="str">
        <f>_xlfn.XLOOKUP($A637,ALGLIB_SSA_XAUUSD!$A$2:$A$1001,ALGLIB_SSA_XAUUSD!$C$2:$C$1001,"",0)</f>
        <v/>
      </c>
      <c r="D637" s="1">
        <f>D626+(D638-D626)*11/12</f>
        <v>4663.2108333333335</v>
      </c>
      <c r="E637" s="1">
        <f>E626+(E638-E626)*11/12</f>
        <v>4686.7630558333331</v>
      </c>
      <c r="F637" s="1">
        <f>F626+(F638-F626)*11/12</f>
        <v>4671.8446108333328</v>
      </c>
      <c r="G637" s="1">
        <f>G626+(G638-G626)*11/12</f>
        <v>4699.8841291666668</v>
      </c>
      <c r="H637" s="1">
        <f>H626+(H638-H626)*11/12</f>
        <v>4659.6197224999996</v>
      </c>
      <c r="I637" t="str">
        <f>_xlfn.XLOOKUP($A637,ALGLIB_SSA_XAUUSD!$J$2:$J$1001,ALGLIB_SSA_XAUUSD!$K$2:$K$1001,"",0)</f>
        <v>XAUUSD</v>
      </c>
      <c r="J637" t="str">
        <f>_xlfn.XLOOKUP($A637,ALGLIB_SSA_XAUUSD!$J$2:$J$1001,ALGLIB_SSA_XAUUSD!$L$2:$L$1001,"",0)</f>
        <v>M5</v>
      </c>
      <c r="K637">
        <f>_xlfn.XLOOKUP($A637,ALGLIB_SSA_XAUUSD!$J$2:$J$1001,ALGLIB_SSA_XAUUSD!$M$2:$M$1001,"",0)</f>
        <v>4675.87</v>
      </c>
      <c r="L637">
        <f>_xlfn.XLOOKUP($A637,ALGLIB_SSA_XAUUSD!$J$2:$J$1001,ALGLIB_SSA_XAUUSD!$N$2:$N$1001,"",0)</f>
        <v>4678.1570199999996</v>
      </c>
      <c r="M637">
        <f>_xlfn.XLOOKUP($A637,ALGLIB_SSA_XAUUSD!$J$2:$J$1001,ALGLIB_SSA_XAUUSD!$O$2:$O$1001,"",0)</f>
        <v>4676.5308400000004</v>
      </c>
      <c r="N637">
        <f>_xlfn.XLOOKUP($A637,ALGLIB_SSA_XAUUSD!$J$2:$J$1001,ALGLIB_SSA_XAUUSD!$P$2:$P$1001,"",0)</f>
        <v>4680.8107900000005</v>
      </c>
      <c r="O637">
        <f>_xlfn.XLOOKUP($A637,ALGLIB_SSA_XAUUSD!$J$2:$J$1001,ALGLIB_SSA_XAUUSD!$Q$2:$Q$1001,"",0)</f>
        <v>4675.0474199999999</v>
      </c>
      <c r="R637">
        <f t="shared" si="236"/>
        <v>1775584500</v>
      </c>
      <c r="S637" t="str">
        <f t="shared" si="237"/>
        <v>XAUUSD</v>
      </c>
      <c r="T637" t="str">
        <f t="shared" si="237"/>
        <v>M5</v>
      </c>
      <c r="U637">
        <f t="shared" si="237"/>
        <v>4675.87</v>
      </c>
      <c r="V637">
        <f t="shared" si="238"/>
        <v>4686.7630558333331</v>
      </c>
      <c r="W637">
        <f t="shared" si="238"/>
        <v>4671.8446108333328</v>
      </c>
      <c r="X637">
        <f t="shared" si="239"/>
        <v>4678.1570199999996</v>
      </c>
      <c r="Y637">
        <f t="shared" si="239"/>
        <v>4676.5308400000004</v>
      </c>
      <c r="Z637">
        <f t="shared" si="240"/>
        <v>4699.8841291666668</v>
      </c>
      <c r="AA637">
        <f t="shared" si="241"/>
        <v>4680.8107900000005</v>
      </c>
      <c r="AB637">
        <f t="shared" si="242"/>
        <v>4659.6197224999996</v>
      </c>
      <c r="AC637">
        <f t="shared" si="243"/>
        <v>4675.0474199999999</v>
      </c>
      <c r="AF637">
        <f t="shared" si="248"/>
        <v>1775584500</v>
      </c>
      <c r="AG637" t="str">
        <f t="shared" si="249"/>
        <v>XAUUSD</v>
      </c>
      <c r="AH637" t="str">
        <f t="shared" si="250"/>
        <v>M5</v>
      </c>
      <c r="AI637" s="19">
        <f t="shared" si="244"/>
        <v>4675.87</v>
      </c>
      <c r="AJ637" s="19">
        <f t="shared" si="245"/>
        <v>4686.7630558333331</v>
      </c>
      <c r="AK637" s="19">
        <f t="shared" si="246"/>
        <v>4671.8446108333328</v>
      </c>
      <c r="AL637" s="19">
        <f t="shared" si="251"/>
        <v>14.918445000000247</v>
      </c>
      <c r="AM637" s="28" t="str">
        <f t="shared" si="247"/>
        <v>Bullish</v>
      </c>
      <c r="AN637" s="28" t="str">
        <f t="shared" si="252"/>
        <v>Bullish</v>
      </c>
      <c r="AO637">
        <f>IF(Z637&lt;&gt;"",Z637,"")</f>
        <v>4699.8841291666668</v>
      </c>
      <c r="AP637">
        <f>IF(AB637&lt;&gt;"",AB637,"")</f>
        <v>4659.6197224999996</v>
      </c>
      <c r="AQ637">
        <f t="shared" si="256"/>
        <v>12</v>
      </c>
      <c r="AR637" s="16">
        <f>IF(SLOPE($AO$614:$AO$625,$AQ$614:$AQ$625)&gt;0,MIN(3,ABS(SLOPE($AO$614:$AO$625,$AQ$614:$AQ$625))),IF(SLOPE($AO$614:$AO$625,$AQ$614:$AQ$625)&lt;-0.5,-0.5,0))</f>
        <v>1.2083000000000004</v>
      </c>
      <c r="AS637" s="16">
        <f>IF(SLOPE($AP$614:$AP$625,$AQ$614:$AQ$625)&lt;0,MAX(-3,-ABS(SLOPE($AP$614:$AP$625,$AQ$614:$AQ$625))),IF(SLOPE($AP$614:$AP$625,$AQ$614:$AQ$625)&gt;0.5,0.5,0))</f>
        <v>0.5</v>
      </c>
      <c r="AT637" s="22">
        <f>($AO$626+(AR637*(AQ637-1)))</f>
        <v>4693.8027700000002</v>
      </c>
      <c r="AU637" s="22">
        <f>($AP$626+(AS637*(AQ637-1)))</f>
        <v>4649.8130300000003</v>
      </c>
      <c r="AV637" s="18">
        <f>IF(AR637&gt;0,AT637+AR637,AT637)</f>
        <v>4695.0110700000005</v>
      </c>
      <c r="AW637" s="18">
        <f>IF(AS637&lt;0,AU637+AS637,AU637)</f>
        <v>4649.8130300000003</v>
      </c>
      <c r="AY637">
        <f t="shared" si="257"/>
        <v>-4.8730591666662804</v>
      </c>
      <c r="AZ637" s="15">
        <f t="shared" si="258"/>
        <v>-9.8066924999993716</v>
      </c>
      <c r="BB637" s="19">
        <f t="shared" si="253"/>
        <v>1775584500</v>
      </c>
      <c r="BC637" s="19" t="str">
        <f t="shared" si="254"/>
        <v>XAUUSD</v>
      </c>
      <c r="BD637" s="19" t="str">
        <f t="shared" si="255"/>
        <v>M5</v>
      </c>
      <c r="BE637">
        <f>V637</f>
        <v>4686.7630558333331</v>
      </c>
      <c r="BF637">
        <f>W637</f>
        <v>4671.8446108333328</v>
      </c>
      <c r="BG637">
        <f>X637</f>
        <v>4678.1570199999996</v>
      </c>
      <c r="BH637">
        <f>Y637</f>
        <v>4676.5308400000004</v>
      </c>
      <c r="BI637">
        <f t="shared" si="259"/>
        <v>4695.0110700000005</v>
      </c>
      <c r="BJ637">
        <f t="shared" si="260"/>
        <v>4649.8130300000003</v>
      </c>
    </row>
    <row r="638" spans="1:62" x14ac:dyDescent="0.55000000000000004">
      <c r="A638">
        <f>ALGLIB_SSA_XAUUSD!J638</f>
        <v>1775584800</v>
      </c>
      <c r="B638" t="str">
        <f>_xlfn.XLOOKUP($A638,ALGLIB_SSA_XAUUSD!$A$2:$A$1001,ALGLIB_SSA_XAUUSD!$B$2:$B$1001,"",0)</f>
        <v>XAUUSD</v>
      </c>
      <c r="C638" t="str">
        <f>_xlfn.XLOOKUP($A638,ALGLIB_SSA_XAUUSD!$A$2:$A$1001,ALGLIB_SSA_XAUUSD!$C$2:$C$1001,"",0)</f>
        <v>H1</v>
      </c>
      <c r="D638" s="2">
        <f>_xlfn.XLOOKUP($A638,ALGLIB_SSA_XAUUSD!$A$2:$A$1001,ALGLIB_SSA_XAUUSD!$D$2:$D$1001,"",0)</f>
        <v>4662.0600000000004</v>
      </c>
      <c r="E638" s="2">
        <f>_xlfn.XLOOKUP($A638,ALGLIB_SSA_XAUUSD!$A$2:$A$1001,ALGLIB_SSA_XAUUSD!$E$2:$E$1001,"",0)</f>
        <v>4688.53388</v>
      </c>
      <c r="F638" s="2">
        <f>_xlfn.XLOOKUP($A638,ALGLIB_SSA_XAUUSD!$A$2:$A$1001,ALGLIB_SSA_XAUUSD!$F$2:$F$1001,"",0)</f>
        <v>4673.1283999999996</v>
      </c>
      <c r="G638" s="2">
        <f>_xlfn.XLOOKUP($A638,ALGLIB_SSA_XAUUSD!$A$2:$A$1001,ALGLIB_SSA_XAUUSD!$G$2:$G$1001,"",0)</f>
        <v>4701.6452799999997</v>
      </c>
      <c r="H638" s="2">
        <f>_xlfn.XLOOKUP($A638,ALGLIB_SSA_XAUUSD!$A$2:$A$1001,ALGLIB_SSA_XAUUSD!$H$2:$H$1001,"",0)</f>
        <v>4661.0112399999998</v>
      </c>
      <c r="I638" t="str">
        <f>_xlfn.XLOOKUP($A638,ALGLIB_SSA_XAUUSD!$J$2:$J$1001,ALGLIB_SSA_XAUUSD!$K$2:$K$1001,"",0)</f>
        <v>XAUUSD</v>
      </c>
      <c r="J638" t="str">
        <f>_xlfn.XLOOKUP($A638,ALGLIB_SSA_XAUUSD!$J$2:$J$1001,ALGLIB_SSA_XAUUSD!$L$2:$L$1001,"",0)</f>
        <v>M5</v>
      </c>
      <c r="K638">
        <f>_xlfn.XLOOKUP($A638,ALGLIB_SSA_XAUUSD!$J$2:$J$1001,ALGLIB_SSA_XAUUSD!$M$2:$M$1001,"",0)</f>
        <v>4678.1099999999997</v>
      </c>
      <c r="L638">
        <f>_xlfn.XLOOKUP($A638,ALGLIB_SSA_XAUUSD!$J$2:$J$1001,ALGLIB_SSA_XAUUSD!$N$2:$N$1001,"",0)</f>
        <v>4679.63501</v>
      </c>
      <c r="M638">
        <f>_xlfn.XLOOKUP($A638,ALGLIB_SSA_XAUUSD!$J$2:$J$1001,ALGLIB_SSA_XAUUSD!$O$2:$O$1001,"",0)</f>
        <v>4678.0829299999996</v>
      </c>
      <c r="N638">
        <f>_xlfn.XLOOKUP($A638,ALGLIB_SSA_XAUUSD!$J$2:$J$1001,ALGLIB_SSA_XAUUSD!$P$2:$P$1001,"",0)</f>
        <v>4681.9324100000003</v>
      </c>
      <c r="O638">
        <f>_xlfn.XLOOKUP($A638,ALGLIB_SSA_XAUUSD!$J$2:$J$1001,ALGLIB_SSA_XAUUSD!$Q$2:$Q$1001,"",0)</f>
        <v>4676.5667999999996</v>
      </c>
      <c r="R638">
        <f t="shared" si="236"/>
        <v>1775584800</v>
      </c>
      <c r="S638" t="str">
        <f t="shared" si="237"/>
        <v>XAUUSD</v>
      </c>
      <c r="T638" t="str">
        <f t="shared" si="237"/>
        <v>M5</v>
      </c>
      <c r="U638">
        <f t="shared" si="237"/>
        <v>4678.1099999999997</v>
      </c>
      <c r="V638">
        <f t="shared" si="238"/>
        <v>4688.53388</v>
      </c>
      <c r="W638">
        <f t="shared" si="238"/>
        <v>4673.1283999999996</v>
      </c>
      <c r="X638">
        <f t="shared" si="239"/>
        <v>4679.63501</v>
      </c>
      <c r="Y638">
        <f t="shared" si="239"/>
        <v>4678.0829299999996</v>
      </c>
      <c r="Z638">
        <f t="shared" si="240"/>
        <v>4701.6452799999997</v>
      </c>
      <c r="AA638">
        <f t="shared" si="241"/>
        <v>4681.9324100000003</v>
      </c>
      <c r="AB638">
        <f t="shared" si="242"/>
        <v>4661.0112399999998</v>
      </c>
      <c r="AC638">
        <f t="shared" si="243"/>
        <v>4676.5667999999996</v>
      </c>
      <c r="AF638">
        <f t="shared" si="248"/>
        <v>1775584800</v>
      </c>
      <c r="AG638" t="str">
        <f t="shared" si="249"/>
        <v>XAUUSD</v>
      </c>
      <c r="AH638" t="str">
        <f t="shared" si="250"/>
        <v>M5</v>
      </c>
      <c r="AI638" s="19">
        <f t="shared" si="244"/>
        <v>4678.1099999999997</v>
      </c>
      <c r="AJ638" s="19">
        <f t="shared" si="245"/>
        <v>4688.53388</v>
      </c>
      <c r="AK638" s="19">
        <f t="shared" si="246"/>
        <v>4673.1283999999996</v>
      </c>
      <c r="AL638" s="19">
        <f t="shared" si="251"/>
        <v>15.405480000000352</v>
      </c>
      <c r="AM638" s="28" t="str">
        <f t="shared" si="247"/>
        <v>Bullish</v>
      </c>
      <c r="AN638" s="28" t="str">
        <f t="shared" si="252"/>
        <v>Bullish</v>
      </c>
      <c r="AO638">
        <f>IF(Z638&lt;&gt;"",Z638,"")</f>
        <v>4701.6452799999997</v>
      </c>
      <c r="AP638">
        <f>IF(AB638&lt;&gt;"",AB638,"")</f>
        <v>4661.0112399999998</v>
      </c>
      <c r="AQ638">
        <f t="shared" si="256"/>
        <v>1</v>
      </c>
      <c r="AR638" s="17">
        <f>IF(SLOPE($AO$626:$AO$637,$AQ$626:$AQ$637)&gt;0,MIN(3,ABS(SLOPE($AO$626:$AO$637,$AQ$626:$AQ$637))),IF(SLOPE($AO$626:$AO$637,$AQ$626:$AQ$637)&lt;-0.5,-0.5,0))</f>
        <v>1.7611508333332884</v>
      </c>
      <c r="AS638" s="17">
        <f>IF(SLOPE($AP$626:$AP$637,$AQ$626:$AQ$637)&lt;0,MAX(-3,-ABS(SLOPE($AP$626:$AP$637,$AQ$626:$AQ$637))),IF(SLOPE($AP$626:$AP$637,$AQ$626:$AQ$637)&gt;0.5,0.5,0))</f>
        <v>0.5</v>
      </c>
      <c r="AT638" s="10">
        <f>($AO$638+(AR638*(AQ638-1)))</f>
        <v>4701.6452799999997</v>
      </c>
      <c r="AU638" s="10">
        <f>($AP$638+(AS638*(AQ638-1)))</f>
        <v>4661.0112399999998</v>
      </c>
      <c r="AV638" s="18">
        <f>IF(AR638&gt;0,AT638+AR638,AT638)</f>
        <v>4703.4064308333327</v>
      </c>
      <c r="AW638" s="18">
        <f>IF(AS638&lt;0,AU638+AS638,AU638)</f>
        <v>4661.0112399999998</v>
      </c>
      <c r="AY638">
        <f t="shared" si="257"/>
        <v>1.7611508333329766</v>
      </c>
      <c r="AZ638">
        <f t="shared" si="258"/>
        <v>0</v>
      </c>
      <c r="BB638" s="19">
        <f t="shared" si="253"/>
        <v>1775584800</v>
      </c>
      <c r="BC638" s="19" t="str">
        <f t="shared" si="254"/>
        <v>XAUUSD</v>
      </c>
      <c r="BD638" s="19" t="str">
        <f t="shared" si="255"/>
        <v>M5</v>
      </c>
      <c r="BE638">
        <f>V638</f>
        <v>4688.53388</v>
      </c>
      <c r="BF638">
        <f>W638</f>
        <v>4673.1283999999996</v>
      </c>
      <c r="BG638">
        <f>X638</f>
        <v>4679.63501</v>
      </c>
      <c r="BH638">
        <f>Y638</f>
        <v>4678.0829299999996</v>
      </c>
      <c r="BI638">
        <f t="shared" si="259"/>
        <v>4703.4064308333327</v>
      </c>
      <c r="BJ638">
        <f t="shared" si="260"/>
        <v>4661.0112399999998</v>
      </c>
    </row>
    <row r="639" spans="1:62" x14ac:dyDescent="0.55000000000000004">
      <c r="A639">
        <f>ALGLIB_SSA_XAUUSD!J639</f>
        <v>1775585100</v>
      </c>
      <c r="B639" t="str">
        <f>_xlfn.XLOOKUP($A639,ALGLIB_SSA_XAUUSD!$A$2:$A$1001,ALGLIB_SSA_XAUUSD!$B$2:$B$1001,"",0)</f>
        <v/>
      </c>
      <c r="C639" t="str">
        <f>_xlfn.XLOOKUP($A639,ALGLIB_SSA_XAUUSD!$A$2:$A$1001,ALGLIB_SSA_XAUUSD!$C$2:$C$1001,"",0)</f>
        <v/>
      </c>
      <c r="D639" s="1">
        <f>D638+(D650-D638)*1/12</f>
        <v>4665.2725</v>
      </c>
      <c r="E639" s="1">
        <f>E638+(E650-E638)*1/12</f>
        <v>4690.7455566666667</v>
      </c>
      <c r="F639" s="1">
        <f>F638+(F650-F638)*1/12</f>
        <v>4674.8761333333332</v>
      </c>
      <c r="G639" s="1">
        <f>G638+(G650-G638)*1/12</f>
        <v>4703.8574833333332</v>
      </c>
      <c r="H639" s="1">
        <f>H638+(H650-H638)*1/12</f>
        <v>4662.8257149999999</v>
      </c>
      <c r="I639" t="str">
        <f>_xlfn.XLOOKUP($A639,ALGLIB_SSA_XAUUSD!$J$2:$J$1001,ALGLIB_SSA_XAUUSD!$K$2:$K$1001,"",0)</f>
        <v>XAUUSD</v>
      </c>
      <c r="J639" t="str">
        <f>_xlfn.XLOOKUP($A639,ALGLIB_SSA_XAUUSD!$J$2:$J$1001,ALGLIB_SSA_XAUUSD!$L$2:$L$1001,"",0)</f>
        <v>M5</v>
      </c>
      <c r="K639">
        <f>_xlfn.XLOOKUP($A639,ALGLIB_SSA_XAUUSD!$J$2:$J$1001,ALGLIB_SSA_XAUUSD!$M$2:$M$1001,"",0)</f>
        <v>4678.71</v>
      </c>
      <c r="L639">
        <f>_xlfn.XLOOKUP($A639,ALGLIB_SSA_XAUUSD!$J$2:$J$1001,ALGLIB_SSA_XAUUSD!$N$2:$N$1001,"",0)</f>
        <v>4681.0319099999997</v>
      </c>
      <c r="M639">
        <f>_xlfn.XLOOKUP($A639,ALGLIB_SSA_XAUUSD!$J$2:$J$1001,ALGLIB_SSA_XAUUSD!$O$2:$O$1001,"",0)</f>
        <v>4679.5574200000001</v>
      </c>
      <c r="N639">
        <f>_xlfn.XLOOKUP($A639,ALGLIB_SSA_XAUUSD!$J$2:$J$1001,ALGLIB_SSA_XAUUSD!$P$2:$P$1001,"",0)</f>
        <v>4683.0757999999996</v>
      </c>
      <c r="O639">
        <f>_xlfn.XLOOKUP($A639,ALGLIB_SSA_XAUUSD!$J$2:$J$1001,ALGLIB_SSA_XAUUSD!$Q$2:$Q$1001,"",0)</f>
        <v>4677.8937999999998</v>
      </c>
      <c r="R639">
        <f t="shared" si="236"/>
        <v>1775585100</v>
      </c>
      <c r="S639" t="str">
        <f t="shared" si="237"/>
        <v>XAUUSD</v>
      </c>
      <c r="T639" t="str">
        <f t="shared" si="237"/>
        <v>M5</v>
      </c>
      <c r="U639">
        <f t="shared" si="237"/>
        <v>4678.71</v>
      </c>
      <c r="V639">
        <f t="shared" si="238"/>
        <v>4690.7455566666667</v>
      </c>
      <c r="W639">
        <f t="shared" si="238"/>
        <v>4674.8761333333332</v>
      </c>
      <c r="X639">
        <f t="shared" si="239"/>
        <v>4681.0319099999997</v>
      </c>
      <c r="Y639">
        <f t="shared" si="239"/>
        <v>4679.5574200000001</v>
      </c>
      <c r="Z639">
        <f t="shared" si="240"/>
        <v>4703.8574833333332</v>
      </c>
      <c r="AA639">
        <f t="shared" si="241"/>
        <v>4683.0757999999996</v>
      </c>
      <c r="AB639">
        <f t="shared" si="242"/>
        <v>4662.8257149999999</v>
      </c>
      <c r="AC639">
        <f t="shared" si="243"/>
        <v>4677.8937999999998</v>
      </c>
      <c r="AF639">
        <f t="shared" si="248"/>
        <v>1775585100</v>
      </c>
      <c r="AG639" t="str">
        <f t="shared" si="249"/>
        <v>XAUUSD</v>
      </c>
      <c r="AH639" t="str">
        <f t="shared" si="250"/>
        <v>M5</v>
      </c>
      <c r="AI639" s="19">
        <f t="shared" si="244"/>
        <v>4678.71</v>
      </c>
      <c r="AJ639" s="19">
        <f t="shared" si="245"/>
        <v>4690.7455566666667</v>
      </c>
      <c r="AK639" s="19">
        <f t="shared" si="246"/>
        <v>4674.8761333333332</v>
      </c>
      <c r="AL639" s="19">
        <f t="shared" si="251"/>
        <v>15.869423333333543</v>
      </c>
      <c r="AM639" s="28" t="str">
        <f t="shared" si="247"/>
        <v>Bullish</v>
      </c>
      <c r="AN639" s="28" t="str">
        <f t="shared" si="252"/>
        <v>Bullish</v>
      </c>
      <c r="AO639">
        <f>IF(Z639&lt;&gt;"",Z639,"")</f>
        <v>4703.8574833333332</v>
      </c>
      <c r="AP639">
        <f>IF(AB639&lt;&gt;"",AB639,"")</f>
        <v>4662.8257149999999</v>
      </c>
      <c r="AQ639">
        <f t="shared" si="256"/>
        <v>2</v>
      </c>
      <c r="AR639" s="16">
        <f>IF(SLOPE($AO$626:$AO$637,$AQ$626:$AQ$637)&gt;0,MIN(3,ABS(SLOPE($AO$626:$AO$637,$AQ$626:$AQ$637))),IF(SLOPE($AO$626:$AO$637,$AQ$626:$AQ$637)&lt;-0.5,-0.5,0))</f>
        <v>1.7611508333332884</v>
      </c>
      <c r="AS639" s="16">
        <f>IF(SLOPE($AP$626:$AP$637,$AQ$626:$AQ$637)&lt;0,MAX(-3,-ABS(SLOPE($AP$626:$AP$637,$AQ$626:$AQ$637))),IF(SLOPE($AP$626:$AP$637,$AQ$626:$AQ$637)&gt;0.5,0.5,0))</f>
        <v>0.5</v>
      </c>
      <c r="AT639" s="22">
        <f>($AO$638+(AR639*(AQ639-1)))</f>
        <v>4703.4064308333327</v>
      </c>
      <c r="AU639" s="22">
        <f>($AP$638+(AS639*(AQ639-1)))</f>
        <v>4661.5112399999998</v>
      </c>
      <c r="AV639" s="18">
        <f>IF(AR639&gt;0,AT639+AR639,AT639)</f>
        <v>4705.1675816666657</v>
      </c>
      <c r="AW639" s="18">
        <f>IF(AS639&lt;0,AU639+AS639,AU639)</f>
        <v>4661.5112399999998</v>
      </c>
      <c r="AY639">
        <f t="shared" si="257"/>
        <v>1.3100983333324621</v>
      </c>
      <c r="AZ639" s="15">
        <f t="shared" si="258"/>
        <v>-1.3144750000001295</v>
      </c>
      <c r="BB639" s="19">
        <f t="shared" si="253"/>
        <v>1775585100</v>
      </c>
      <c r="BC639" s="19" t="str">
        <f t="shared" si="254"/>
        <v>XAUUSD</v>
      </c>
      <c r="BD639" s="19" t="str">
        <f t="shared" si="255"/>
        <v>M5</v>
      </c>
      <c r="BE639">
        <f>V639</f>
        <v>4690.7455566666667</v>
      </c>
      <c r="BF639">
        <f>W639</f>
        <v>4674.8761333333332</v>
      </c>
      <c r="BG639">
        <f>X639</f>
        <v>4681.0319099999997</v>
      </c>
      <c r="BH639">
        <f>Y639</f>
        <v>4679.5574200000001</v>
      </c>
      <c r="BI639">
        <f t="shared" si="259"/>
        <v>4705.1675816666657</v>
      </c>
      <c r="BJ639">
        <f t="shared" si="260"/>
        <v>4661.5112399999998</v>
      </c>
    </row>
    <row r="640" spans="1:62" x14ac:dyDescent="0.55000000000000004">
      <c r="A640">
        <f>ALGLIB_SSA_XAUUSD!J640</f>
        <v>1775585400</v>
      </c>
      <c r="B640" t="str">
        <f>_xlfn.XLOOKUP($A640,ALGLIB_SSA_XAUUSD!$A$2:$A$1001,ALGLIB_SSA_XAUUSD!$B$2:$B$1001,"",0)</f>
        <v/>
      </c>
      <c r="C640" t="str">
        <f>_xlfn.XLOOKUP($A640,ALGLIB_SSA_XAUUSD!$A$2:$A$1001,ALGLIB_SSA_XAUUSD!$C$2:$C$1001,"",0)</f>
        <v/>
      </c>
      <c r="D640" s="1">
        <f>D638+(D650-D638)*2/12</f>
        <v>4668.4850000000006</v>
      </c>
      <c r="E640" s="1">
        <f>E638+(E650-E638)*2/12</f>
        <v>4692.9572333333335</v>
      </c>
      <c r="F640" s="1">
        <f>F638+(F650-F638)*2/12</f>
        <v>4676.6238666666668</v>
      </c>
      <c r="G640" s="1">
        <f>G638+(G650-G638)*2/12</f>
        <v>4706.0696866666667</v>
      </c>
      <c r="H640" s="1">
        <f>H638+(H650-H638)*2/12</f>
        <v>4664.6401900000001</v>
      </c>
      <c r="I640" t="str">
        <f>_xlfn.XLOOKUP($A640,ALGLIB_SSA_XAUUSD!$J$2:$J$1001,ALGLIB_SSA_XAUUSD!$K$2:$K$1001,"",0)</f>
        <v>XAUUSD</v>
      </c>
      <c r="J640" t="str">
        <f>_xlfn.XLOOKUP($A640,ALGLIB_SSA_XAUUSD!$J$2:$J$1001,ALGLIB_SSA_XAUUSD!$L$2:$L$1001,"",0)</f>
        <v>M5</v>
      </c>
      <c r="K640">
        <f>_xlfn.XLOOKUP($A640,ALGLIB_SSA_XAUUSD!$J$2:$J$1001,ALGLIB_SSA_XAUUSD!$M$2:$M$1001,"",0)</f>
        <v>4684.03</v>
      </c>
      <c r="L640">
        <f>_xlfn.XLOOKUP($A640,ALGLIB_SSA_XAUUSD!$J$2:$J$1001,ALGLIB_SSA_XAUUSD!$N$2:$N$1001,"",0)</f>
        <v>4682.2346500000003</v>
      </c>
      <c r="M640">
        <f>_xlfn.XLOOKUP($A640,ALGLIB_SSA_XAUUSD!$J$2:$J$1001,ALGLIB_SSA_XAUUSD!$O$2:$O$1001,"",0)</f>
        <v>4680.8960299999999</v>
      </c>
      <c r="N640">
        <f>_xlfn.XLOOKUP($A640,ALGLIB_SSA_XAUUSD!$J$2:$J$1001,ALGLIB_SSA_XAUUSD!$P$2:$P$1001,"",0)</f>
        <v>4684.2182300000004</v>
      </c>
      <c r="O640">
        <f>_xlfn.XLOOKUP($A640,ALGLIB_SSA_XAUUSD!$J$2:$J$1001,ALGLIB_SSA_XAUUSD!$Q$2:$Q$1001,"",0)</f>
        <v>4679.0310799999997</v>
      </c>
      <c r="R640">
        <f t="shared" si="236"/>
        <v>1775585400</v>
      </c>
      <c r="S640" t="str">
        <f t="shared" si="237"/>
        <v>XAUUSD</v>
      </c>
      <c r="T640" t="str">
        <f t="shared" si="237"/>
        <v>M5</v>
      </c>
      <c r="U640">
        <f t="shared" si="237"/>
        <v>4684.03</v>
      </c>
      <c r="V640">
        <f t="shared" si="238"/>
        <v>4692.9572333333335</v>
      </c>
      <c r="W640">
        <f t="shared" si="238"/>
        <v>4676.6238666666668</v>
      </c>
      <c r="X640">
        <f t="shared" si="239"/>
        <v>4682.2346500000003</v>
      </c>
      <c r="Y640">
        <f t="shared" si="239"/>
        <v>4680.8960299999999</v>
      </c>
      <c r="Z640">
        <f t="shared" si="240"/>
        <v>4706.0696866666667</v>
      </c>
      <c r="AA640">
        <f t="shared" si="241"/>
        <v>4684.2182300000004</v>
      </c>
      <c r="AB640">
        <f t="shared" si="242"/>
        <v>4664.6401900000001</v>
      </c>
      <c r="AC640">
        <f t="shared" si="243"/>
        <v>4679.0310799999997</v>
      </c>
      <c r="AF640">
        <f t="shared" si="248"/>
        <v>1775585400</v>
      </c>
      <c r="AG640" t="str">
        <f t="shared" si="249"/>
        <v>XAUUSD</v>
      </c>
      <c r="AH640" t="str">
        <f t="shared" si="250"/>
        <v>M5</v>
      </c>
      <c r="AI640" s="19">
        <f t="shared" si="244"/>
        <v>4684.03</v>
      </c>
      <c r="AJ640" s="19">
        <f t="shared" si="245"/>
        <v>4692.9572333333335</v>
      </c>
      <c r="AK640" s="19">
        <f t="shared" si="246"/>
        <v>4676.6238666666668</v>
      </c>
      <c r="AL640" s="19">
        <f t="shared" si="251"/>
        <v>16.333366666666734</v>
      </c>
      <c r="AM640" s="28" t="str">
        <f t="shared" si="247"/>
        <v>Bullish</v>
      </c>
      <c r="AN640" s="28" t="str">
        <f t="shared" si="252"/>
        <v>Bullish</v>
      </c>
      <c r="AO640">
        <f>IF(Z640&lt;&gt;"",Z640,"")</f>
        <v>4706.0696866666667</v>
      </c>
      <c r="AP640">
        <f>IF(AB640&lt;&gt;"",AB640,"")</f>
        <v>4664.6401900000001</v>
      </c>
      <c r="AQ640">
        <f t="shared" si="256"/>
        <v>3</v>
      </c>
      <c r="AR640" s="16">
        <f>IF(SLOPE($AO$626:$AO$637,$AQ$626:$AQ$637)&gt;0,MIN(3,ABS(SLOPE($AO$626:$AO$637,$AQ$626:$AQ$637))),IF(SLOPE($AO$626:$AO$637,$AQ$626:$AQ$637)&lt;-0.5,-0.5,0))</f>
        <v>1.7611508333332884</v>
      </c>
      <c r="AS640" s="16">
        <f>IF(SLOPE($AP$626:$AP$637,$AQ$626:$AQ$637)&lt;0,MAX(-3,-ABS(SLOPE($AP$626:$AP$637,$AQ$626:$AQ$637))),IF(SLOPE($AP$626:$AP$637,$AQ$626:$AQ$637)&gt;0.5,0.5,0))</f>
        <v>0.5</v>
      </c>
      <c r="AT640" s="22">
        <f>($AO$638+(AR640*(AQ640-1)))</f>
        <v>4705.1675816666666</v>
      </c>
      <c r="AU640" s="22">
        <f>($AP$638+(AS640*(AQ640-1)))</f>
        <v>4662.0112399999998</v>
      </c>
      <c r="AV640" s="18">
        <f>IF(AR640&gt;0,AT640+AR640,AT640)</f>
        <v>4706.9287324999996</v>
      </c>
      <c r="AW640" s="18">
        <f>IF(AS640&lt;0,AU640+AS640,AU640)</f>
        <v>4662.0112399999998</v>
      </c>
      <c r="AY640">
        <f t="shared" si="257"/>
        <v>0.859045833332857</v>
      </c>
      <c r="AZ640" s="15">
        <f t="shared" si="258"/>
        <v>-2.628950000000259</v>
      </c>
      <c r="BB640" s="19">
        <f t="shared" si="253"/>
        <v>1775585400</v>
      </c>
      <c r="BC640" s="19" t="str">
        <f t="shared" si="254"/>
        <v>XAUUSD</v>
      </c>
      <c r="BD640" s="19" t="str">
        <f t="shared" si="255"/>
        <v>M5</v>
      </c>
      <c r="BE640">
        <f>V640</f>
        <v>4692.9572333333335</v>
      </c>
      <c r="BF640">
        <f>W640</f>
        <v>4676.6238666666668</v>
      </c>
      <c r="BG640">
        <f>X640</f>
        <v>4682.2346500000003</v>
      </c>
      <c r="BH640">
        <f>Y640</f>
        <v>4680.8960299999999</v>
      </c>
      <c r="BI640">
        <f t="shared" si="259"/>
        <v>4706.9287324999996</v>
      </c>
      <c r="BJ640">
        <f t="shared" si="260"/>
        <v>4662.0112399999998</v>
      </c>
    </row>
    <row r="641" spans="1:62" x14ac:dyDescent="0.55000000000000004">
      <c r="A641">
        <f>ALGLIB_SSA_XAUUSD!J641</f>
        <v>1775585700</v>
      </c>
      <c r="B641" t="str">
        <f>_xlfn.XLOOKUP($A641,ALGLIB_SSA_XAUUSD!$A$2:$A$1001,ALGLIB_SSA_XAUUSD!$B$2:$B$1001,"",0)</f>
        <v/>
      </c>
      <c r="C641" t="str">
        <f>_xlfn.XLOOKUP($A641,ALGLIB_SSA_XAUUSD!$A$2:$A$1001,ALGLIB_SSA_XAUUSD!$C$2:$C$1001,"",0)</f>
        <v/>
      </c>
      <c r="D641" s="1">
        <f>D638+(D650-D638)*3/12</f>
        <v>4671.6975000000002</v>
      </c>
      <c r="E641" s="1">
        <f>E638+(E650-E638)*3/12</f>
        <v>4695.1689100000003</v>
      </c>
      <c r="F641" s="1">
        <f>F638+(F650-F638)*3/12</f>
        <v>4678.3715999999995</v>
      </c>
      <c r="G641" s="1">
        <f>G638+(G650-G638)*3/12</f>
        <v>4708.2818900000002</v>
      </c>
      <c r="H641" s="1">
        <f>H638+(H650-H638)*3/12</f>
        <v>4666.4546649999993</v>
      </c>
      <c r="I641" t="str">
        <f>_xlfn.XLOOKUP($A641,ALGLIB_SSA_XAUUSD!$J$2:$J$1001,ALGLIB_SSA_XAUUSD!$K$2:$K$1001,"",0)</f>
        <v>XAUUSD</v>
      </c>
      <c r="J641" t="str">
        <f>_xlfn.XLOOKUP($A641,ALGLIB_SSA_XAUUSD!$J$2:$J$1001,ALGLIB_SSA_XAUUSD!$L$2:$L$1001,"",0)</f>
        <v>M5</v>
      </c>
      <c r="K641">
        <f>_xlfn.XLOOKUP($A641,ALGLIB_SSA_XAUUSD!$J$2:$J$1001,ALGLIB_SSA_XAUUSD!$M$2:$M$1001,"",0)</f>
        <v>4684.75</v>
      </c>
      <c r="L641">
        <f>_xlfn.XLOOKUP($A641,ALGLIB_SSA_XAUUSD!$J$2:$J$1001,ALGLIB_SSA_XAUUSD!$N$2:$N$1001,"",0)</f>
        <v>4682.9119499999997</v>
      </c>
      <c r="M641">
        <f>_xlfn.XLOOKUP($A641,ALGLIB_SSA_XAUUSD!$J$2:$J$1001,ALGLIB_SSA_XAUUSD!$O$2:$O$1001,"",0)</f>
        <v>4681.9039899999998</v>
      </c>
      <c r="N641">
        <f>_xlfn.XLOOKUP($A641,ALGLIB_SSA_XAUUSD!$J$2:$J$1001,ALGLIB_SSA_XAUUSD!$P$2:$P$1001,"",0)</f>
        <v>4685.09004</v>
      </c>
      <c r="O641">
        <f>_xlfn.XLOOKUP($A641,ALGLIB_SSA_XAUUSD!$J$2:$J$1001,ALGLIB_SSA_XAUUSD!$Q$2:$Q$1001,"",0)</f>
        <v>4679.84807</v>
      </c>
      <c r="R641">
        <f t="shared" si="236"/>
        <v>1775585700</v>
      </c>
      <c r="S641" t="str">
        <f t="shared" si="237"/>
        <v>XAUUSD</v>
      </c>
      <c r="T641" t="str">
        <f t="shared" si="237"/>
        <v>M5</v>
      </c>
      <c r="U641">
        <f t="shared" si="237"/>
        <v>4684.75</v>
      </c>
      <c r="V641">
        <f t="shared" si="238"/>
        <v>4695.1689100000003</v>
      </c>
      <c r="W641">
        <f t="shared" si="238"/>
        <v>4678.3715999999995</v>
      </c>
      <c r="X641">
        <f t="shared" si="239"/>
        <v>4682.9119499999997</v>
      </c>
      <c r="Y641">
        <f t="shared" si="239"/>
        <v>4681.9039899999998</v>
      </c>
      <c r="Z641">
        <f t="shared" si="240"/>
        <v>4708.2818900000002</v>
      </c>
      <c r="AA641">
        <f t="shared" si="241"/>
        <v>4685.09004</v>
      </c>
      <c r="AB641">
        <f t="shared" si="242"/>
        <v>4666.4546649999993</v>
      </c>
      <c r="AC641">
        <f t="shared" si="243"/>
        <v>4679.84807</v>
      </c>
      <c r="AF641">
        <f t="shared" si="248"/>
        <v>1775585700</v>
      </c>
      <c r="AG641" t="str">
        <f t="shared" si="249"/>
        <v>XAUUSD</v>
      </c>
      <c r="AH641" t="str">
        <f t="shared" si="250"/>
        <v>M5</v>
      </c>
      <c r="AI641" s="19">
        <f t="shared" si="244"/>
        <v>4684.75</v>
      </c>
      <c r="AJ641" s="19">
        <f t="shared" si="245"/>
        <v>4695.1689100000003</v>
      </c>
      <c r="AK641" s="19">
        <f t="shared" si="246"/>
        <v>4678.3715999999995</v>
      </c>
      <c r="AL641" s="19">
        <f t="shared" si="251"/>
        <v>16.797310000000834</v>
      </c>
      <c r="AM641" s="28" t="str">
        <f t="shared" si="247"/>
        <v>Bullish</v>
      </c>
      <c r="AN641" s="28" t="str">
        <f t="shared" si="252"/>
        <v>Bullish</v>
      </c>
      <c r="AO641">
        <f>IF(Z641&lt;&gt;"",Z641,"")</f>
        <v>4708.2818900000002</v>
      </c>
      <c r="AP641">
        <f>IF(AB641&lt;&gt;"",AB641,"")</f>
        <v>4666.4546649999993</v>
      </c>
      <c r="AQ641">
        <f t="shared" si="256"/>
        <v>4</v>
      </c>
      <c r="AR641" s="16">
        <f>IF(SLOPE($AO$626:$AO$637,$AQ$626:$AQ$637)&gt;0,MIN(3,ABS(SLOPE($AO$626:$AO$637,$AQ$626:$AQ$637))),IF(SLOPE($AO$626:$AO$637,$AQ$626:$AQ$637)&lt;-0.5,-0.5,0))</f>
        <v>1.7611508333332884</v>
      </c>
      <c r="AS641" s="16">
        <f>IF(SLOPE($AP$626:$AP$637,$AQ$626:$AQ$637)&lt;0,MAX(-3,-ABS(SLOPE($AP$626:$AP$637,$AQ$626:$AQ$637))),IF(SLOPE($AP$626:$AP$637,$AQ$626:$AQ$637)&gt;0.5,0.5,0))</f>
        <v>0.5</v>
      </c>
      <c r="AT641" s="22">
        <f>($AO$638+(AR641*(AQ641-1)))</f>
        <v>4706.9287324999996</v>
      </c>
      <c r="AU641" s="22">
        <f>($AP$638+(AS641*(AQ641-1)))</f>
        <v>4662.5112399999998</v>
      </c>
      <c r="AV641" s="18">
        <f>IF(AR641&gt;0,AT641+AR641,AT641)</f>
        <v>4708.6898833333325</v>
      </c>
      <c r="AW641" s="18">
        <f>IF(AS641&lt;0,AU641+AS641,AU641)</f>
        <v>4662.5112399999998</v>
      </c>
      <c r="AY641">
        <f t="shared" si="257"/>
        <v>0.40799333333234244</v>
      </c>
      <c r="AZ641" s="15">
        <f t="shared" si="258"/>
        <v>-3.943424999999479</v>
      </c>
      <c r="BB641" s="19">
        <f t="shared" si="253"/>
        <v>1775585700</v>
      </c>
      <c r="BC641" s="19" t="str">
        <f t="shared" si="254"/>
        <v>XAUUSD</v>
      </c>
      <c r="BD641" s="19" t="str">
        <f t="shared" si="255"/>
        <v>M5</v>
      </c>
      <c r="BE641">
        <f>V641</f>
        <v>4695.1689100000003</v>
      </c>
      <c r="BF641">
        <f>W641</f>
        <v>4678.3715999999995</v>
      </c>
      <c r="BG641">
        <f>X641</f>
        <v>4682.9119499999997</v>
      </c>
      <c r="BH641">
        <f>Y641</f>
        <v>4681.9039899999998</v>
      </c>
      <c r="BI641">
        <f t="shared" si="259"/>
        <v>4708.6898833333325</v>
      </c>
      <c r="BJ641">
        <f t="shared" si="260"/>
        <v>4662.5112399999998</v>
      </c>
    </row>
    <row r="642" spans="1:62" x14ac:dyDescent="0.55000000000000004">
      <c r="A642">
        <f>ALGLIB_SSA_XAUUSD!J642</f>
        <v>1775586000</v>
      </c>
      <c r="B642" t="str">
        <f>_xlfn.XLOOKUP($A642,ALGLIB_SSA_XAUUSD!$A$2:$A$1001,ALGLIB_SSA_XAUUSD!$B$2:$B$1001,"",0)</f>
        <v/>
      </c>
      <c r="C642" t="str">
        <f>_xlfn.XLOOKUP($A642,ALGLIB_SSA_XAUUSD!$A$2:$A$1001,ALGLIB_SSA_XAUUSD!$C$2:$C$1001,"",0)</f>
        <v/>
      </c>
      <c r="D642" s="1">
        <f>D638+(D650-D638)*4/12</f>
        <v>4674.91</v>
      </c>
      <c r="E642" s="1">
        <f>E638+(E650-E638)*4/12</f>
        <v>4697.3805866666662</v>
      </c>
      <c r="F642" s="1">
        <f>F638+(F650-F638)*4/12</f>
        <v>4680.1193333333331</v>
      </c>
      <c r="G642" s="1">
        <f>G638+(G650-G638)*4/12</f>
        <v>4710.4940933333328</v>
      </c>
      <c r="H642" s="1">
        <f>H638+(H650-H638)*4/12</f>
        <v>4668.2691399999994</v>
      </c>
      <c r="I642" t="str">
        <f>_xlfn.XLOOKUP($A642,ALGLIB_SSA_XAUUSD!$J$2:$J$1001,ALGLIB_SSA_XAUUSD!$K$2:$K$1001,"",0)</f>
        <v>XAUUSD</v>
      </c>
      <c r="J642" t="str">
        <f>_xlfn.XLOOKUP($A642,ALGLIB_SSA_XAUUSD!$J$2:$J$1001,ALGLIB_SSA_XAUUSD!$L$2:$L$1001,"",0)</f>
        <v>M5</v>
      </c>
      <c r="K642">
        <f>_xlfn.XLOOKUP($A642,ALGLIB_SSA_XAUUSD!$J$2:$J$1001,ALGLIB_SSA_XAUUSD!$M$2:$M$1001,"",0)</f>
        <v>4678.04</v>
      </c>
      <c r="L642">
        <f>_xlfn.XLOOKUP($A642,ALGLIB_SSA_XAUUSD!$J$2:$J$1001,ALGLIB_SSA_XAUUSD!$N$2:$N$1001,"",0)</f>
        <v>4682.8161700000001</v>
      </c>
      <c r="M642">
        <f>_xlfn.XLOOKUP($A642,ALGLIB_SSA_XAUUSD!$J$2:$J$1001,ALGLIB_SSA_XAUUSD!$O$2:$O$1001,"",0)</f>
        <v>4682.3600800000004</v>
      </c>
      <c r="N642">
        <f>_xlfn.XLOOKUP($A642,ALGLIB_SSA_XAUUSD!$J$2:$J$1001,ALGLIB_SSA_XAUUSD!$P$2:$P$1001,"",0)</f>
        <v>4685.4279900000001</v>
      </c>
      <c r="O642">
        <f>_xlfn.XLOOKUP($A642,ALGLIB_SSA_XAUUSD!$J$2:$J$1001,ALGLIB_SSA_XAUUSD!$Q$2:$Q$1001,"",0)</f>
        <v>4680.0765799999999</v>
      </c>
      <c r="R642">
        <f t="shared" si="236"/>
        <v>1775586000</v>
      </c>
      <c r="S642" t="str">
        <f t="shared" si="237"/>
        <v>XAUUSD</v>
      </c>
      <c r="T642" t="str">
        <f t="shared" si="237"/>
        <v>M5</v>
      </c>
      <c r="U642">
        <f t="shared" si="237"/>
        <v>4678.04</v>
      </c>
      <c r="V642">
        <f t="shared" si="238"/>
        <v>4697.3805866666662</v>
      </c>
      <c r="W642">
        <f t="shared" si="238"/>
        <v>4680.1193333333331</v>
      </c>
      <c r="X642">
        <f t="shared" si="239"/>
        <v>4682.8161700000001</v>
      </c>
      <c r="Y642">
        <f t="shared" si="239"/>
        <v>4682.3600800000004</v>
      </c>
      <c r="Z642">
        <f t="shared" si="240"/>
        <v>4710.4940933333328</v>
      </c>
      <c r="AA642">
        <f t="shared" si="241"/>
        <v>4685.4279900000001</v>
      </c>
      <c r="AB642">
        <f t="shared" si="242"/>
        <v>4668.2691399999994</v>
      </c>
      <c r="AC642">
        <f t="shared" si="243"/>
        <v>4680.0765799999999</v>
      </c>
      <c r="AF642">
        <f t="shared" si="248"/>
        <v>1775586000</v>
      </c>
      <c r="AG642" t="str">
        <f t="shared" si="249"/>
        <v>XAUUSD</v>
      </c>
      <c r="AH642" t="str">
        <f t="shared" si="250"/>
        <v>M5</v>
      </c>
      <c r="AI642" s="19">
        <f t="shared" si="244"/>
        <v>4678.04</v>
      </c>
      <c r="AJ642" s="19">
        <f t="shared" si="245"/>
        <v>4697.3805866666662</v>
      </c>
      <c r="AK642" s="19">
        <f t="shared" si="246"/>
        <v>4680.1193333333331</v>
      </c>
      <c r="AL642" s="19">
        <f t="shared" si="251"/>
        <v>17.261253333333116</v>
      </c>
      <c r="AM642" s="28" t="str">
        <f t="shared" si="247"/>
        <v>Bullish</v>
      </c>
      <c r="AN642" s="28" t="str">
        <f t="shared" si="252"/>
        <v>Bullish</v>
      </c>
      <c r="AO642">
        <f>IF(Z642&lt;&gt;"",Z642,"")</f>
        <v>4710.4940933333328</v>
      </c>
      <c r="AP642">
        <f>IF(AB642&lt;&gt;"",AB642,"")</f>
        <v>4668.2691399999994</v>
      </c>
      <c r="AQ642">
        <f t="shared" si="256"/>
        <v>5</v>
      </c>
      <c r="AR642" s="16">
        <f>IF(SLOPE($AO$626:$AO$637,$AQ$626:$AQ$637)&gt;0,MIN(3,ABS(SLOPE($AO$626:$AO$637,$AQ$626:$AQ$637))),IF(SLOPE($AO$626:$AO$637,$AQ$626:$AQ$637)&lt;-0.5,-0.5,0))</f>
        <v>1.7611508333332884</v>
      </c>
      <c r="AS642" s="16">
        <f>IF(SLOPE($AP$626:$AP$637,$AQ$626:$AQ$637)&lt;0,MAX(-3,-ABS(SLOPE($AP$626:$AP$637,$AQ$626:$AQ$637))),IF(SLOPE($AP$626:$AP$637,$AQ$626:$AQ$637)&gt;0.5,0.5,0))</f>
        <v>0.5</v>
      </c>
      <c r="AT642" s="22">
        <f>($AO$638+(AR642*(AQ642-1)))</f>
        <v>4708.6898833333325</v>
      </c>
      <c r="AU642" s="22">
        <f>($AP$638+(AS642*(AQ642-1)))</f>
        <v>4663.0112399999998</v>
      </c>
      <c r="AV642" s="18">
        <f>IF(AR642&gt;0,AT642+AR642,AT642)</f>
        <v>4710.4510341666655</v>
      </c>
      <c r="AW642" s="18">
        <f>IF(AS642&lt;0,AU642+AS642,AU642)</f>
        <v>4663.0112399999998</v>
      </c>
      <c r="AY642">
        <f t="shared" si="257"/>
        <v>-4.3059166667262616E-2</v>
      </c>
      <c r="AZ642" s="15">
        <f t="shared" si="258"/>
        <v>-5.2578999999996086</v>
      </c>
      <c r="BB642" s="19">
        <f t="shared" si="253"/>
        <v>1775586000</v>
      </c>
      <c r="BC642" s="19" t="str">
        <f t="shared" si="254"/>
        <v>XAUUSD</v>
      </c>
      <c r="BD642" s="19" t="str">
        <f t="shared" si="255"/>
        <v>M5</v>
      </c>
      <c r="BE642">
        <f>V642</f>
        <v>4697.3805866666662</v>
      </c>
      <c r="BF642">
        <f>W642</f>
        <v>4680.1193333333331</v>
      </c>
      <c r="BG642">
        <f>X642</f>
        <v>4682.8161700000001</v>
      </c>
      <c r="BH642">
        <f>Y642</f>
        <v>4682.3600800000004</v>
      </c>
      <c r="BI642">
        <f t="shared" si="259"/>
        <v>4710.4510341666655</v>
      </c>
      <c r="BJ642">
        <f t="shared" si="260"/>
        <v>4663.0112399999998</v>
      </c>
    </row>
    <row r="643" spans="1:62" x14ac:dyDescent="0.55000000000000004">
      <c r="A643">
        <f>ALGLIB_SSA_XAUUSD!J643</f>
        <v>1775586300</v>
      </c>
      <c r="B643" t="str">
        <f>_xlfn.XLOOKUP($A643,ALGLIB_SSA_XAUUSD!$A$2:$A$1001,ALGLIB_SSA_XAUUSD!$B$2:$B$1001,"",0)</f>
        <v/>
      </c>
      <c r="C643" t="str">
        <f>_xlfn.XLOOKUP($A643,ALGLIB_SSA_XAUUSD!$A$2:$A$1001,ALGLIB_SSA_XAUUSD!$C$2:$C$1001,"",0)</f>
        <v/>
      </c>
      <c r="D643" s="1">
        <f>D638+(D650-D638)*5/12</f>
        <v>4678.1225000000004</v>
      </c>
      <c r="E643" s="1">
        <f>E638+(E650-E638)*5/12</f>
        <v>4699.592263333333</v>
      </c>
      <c r="F643" s="1">
        <f>F638+(F650-F638)*5/12</f>
        <v>4681.8670666666667</v>
      </c>
      <c r="G643" s="1">
        <f>G638+(G650-G638)*5/12</f>
        <v>4712.7062966666663</v>
      </c>
      <c r="H643" s="1">
        <f>H638+(H650-H638)*5/12</f>
        <v>4670.0836149999996</v>
      </c>
      <c r="I643" t="str">
        <f>_xlfn.XLOOKUP($A643,ALGLIB_SSA_XAUUSD!$J$2:$J$1001,ALGLIB_SSA_XAUUSD!$K$2:$K$1001,"",0)</f>
        <v>XAUUSD</v>
      </c>
      <c r="J643" t="str">
        <f>_xlfn.XLOOKUP($A643,ALGLIB_SSA_XAUUSD!$J$2:$J$1001,ALGLIB_SSA_XAUUSD!$L$2:$L$1001,"",0)</f>
        <v>M5</v>
      </c>
      <c r="K643">
        <f>_xlfn.XLOOKUP($A643,ALGLIB_SSA_XAUUSD!$J$2:$J$1001,ALGLIB_SSA_XAUUSD!$M$2:$M$1001,"",0)</f>
        <v>4680.3100000000004</v>
      </c>
      <c r="L643">
        <f>_xlfn.XLOOKUP($A643,ALGLIB_SSA_XAUUSD!$J$2:$J$1001,ALGLIB_SSA_XAUUSD!$N$2:$N$1001,"",0)</f>
        <v>4681.9488600000004</v>
      </c>
      <c r="M643">
        <f>_xlfn.XLOOKUP($A643,ALGLIB_SSA_XAUUSD!$J$2:$J$1001,ALGLIB_SSA_XAUUSD!$O$2:$O$1001,"",0)</f>
        <v>4682.1544700000004</v>
      </c>
      <c r="N643">
        <f>_xlfn.XLOOKUP($A643,ALGLIB_SSA_XAUUSD!$J$2:$J$1001,ALGLIB_SSA_XAUUSD!$P$2:$P$1001,"",0)</f>
        <v>4685.0039900000002</v>
      </c>
      <c r="O643">
        <f>_xlfn.XLOOKUP($A643,ALGLIB_SSA_XAUUSD!$J$2:$J$1001,ALGLIB_SSA_XAUUSD!$Q$2:$Q$1001,"",0)</f>
        <v>4679.58151</v>
      </c>
      <c r="R643">
        <f t="shared" ref="R643:R706" si="261">A643</f>
        <v>1775586300</v>
      </c>
      <c r="S643" t="str">
        <f t="shared" ref="S643:U706" si="262">I643</f>
        <v>XAUUSD</v>
      </c>
      <c r="T643" t="str">
        <f t="shared" si="262"/>
        <v>M5</v>
      </c>
      <c r="U643">
        <f t="shared" si="262"/>
        <v>4680.3100000000004</v>
      </c>
      <c r="V643">
        <f t="shared" ref="V643:W706" si="263">E643</f>
        <v>4699.592263333333</v>
      </c>
      <c r="W643">
        <f t="shared" si="263"/>
        <v>4681.8670666666667</v>
      </c>
      <c r="X643">
        <f t="shared" ref="X643:Y706" si="264">L643</f>
        <v>4681.9488600000004</v>
      </c>
      <c r="Y643">
        <f t="shared" si="264"/>
        <v>4682.1544700000004</v>
      </c>
      <c r="Z643">
        <f t="shared" ref="Z643:Z706" si="265">G643</f>
        <v>4712.7062966666663</v>
      </c>
      <c r="AA643">
        <f t="shared" ref="AA643:AA706" si="266">N643</f>
        <v>4685.0039900000002</v>
      </c>
      <c r="AB643">
        <f t="shared" ref="AB643:AB706" si="267">H643</f>
        <v>4670.0836149999996</v>
      </c>
      <c r="AC643">
        <f t="shared" ref="AC643:AC706" si="268">O643</f>
        <v>4679.58151</v>
      </c>
      <c r="AF643">
        <f t="shared" si="248"/>
        <v>1775586300</v>
      </c>
      <c r="AG643" t="str">
        <f t="shared" si="249"/>
        <v>XAUUSD</v>
      </c>
      <c r="AH643" t="str">
        <f t="shared" si="250"/>
        <v>M5</v>
      </c>
      <c r="AI643" s="19">
        <f t="shared" ref="AI643:AI706" si="269">IF(U643&lt;&gt;"",U643,"")</f>
        <v>4680.3100000000004</v>
      </c>
      <c r="AJ643" s="19">
        <f t="shared" ref="AJ643:AJ706" si="270">IF(V643&lt;&gt;"",V643,"")</f>
        <v>4699.592263333333</v>
      </c>
      <c r="AK643" s="19">
        <f t="shared" ref="AK643:AK706" si="271">IF(W643&lt;&gt;"",W643,"")</f>
        <v>4681.8670666666667</v>
      </c>
      <c r="AL643" s="19">
        <f t="shared" si="251"/>
        <v>17.725196666666307</v>
      </c>
      <c r="AM643" s="28" t="str">
        <f t="shared" ref="AM643:AM706" si="272">IF(AL643="","",IF(AL643&gt;0,"Bullish","Bearish"))</f>
        <v>Bullish</v>
      </c>
      <c r="AN643" s="28" t="str">
        <f t="shared" si="252"/>
        <v>Bullish</v>
      </c>
      <c r="AO643">
        <f>IF(Z643&lt;&gt;"",Z643,"")</f>
        <v>4712.7062966666663</v>
      </c>
      <c r="AP643">
        <f>IF(AB643&lt;&gt;"",AB643,"")</f>
        <v>4670.0836149999996</v>
      </c>
      <c r="AQ643">
        <f t="shared" si="256"/>
        <v>6</v>
      </c>
      <c r="AR643" s="16">
        <f>IF(SLOPE($AO$626:$AO$637,$AQ$626:$AQ$637)&gt;0,MIN(3,ABS(SLOPE($AO$626:$AO$637,$AQ$626:$AQ$637))),IF(SLOPE($AO$626:$AO$637,$AQ$626:$AQ$637)&lt;-0.5,-0.5,0))</f>
        <v>1.7611508333332884</v>
      </c>
      <c r="AS643" s="16">
        <f>IF(SLOPE($AP$626:$AP$637,$AQ$626:$AQ$637)&lt;0,MAX(-3,-ABS(SLOPE($AP$626:$AP$637,$AQ$626:$AQ$637))),IF(SLOPE($AP$626:$AP$637,$AQ$626:$AQ$637)&gt;0.5,0.5,0))</f>
        <v>0.5</v>
      </c>
      <c r="AT643" s="22">
        <f>($AO$638+(AR643*(AQ643-1)))</f>
        <v>4710.4510341666664</v>
      </c>
      <c r="AU643" s="22">
        <f>($AP$638+(AS643*(AQ643-1)))</f>
        <v>4663.5112399999998</v>
      </c>
      <c r="AV643" s="18">
        <f>IF(AR643&gt;0,AT643+AR643,AT643)</f>
        <v>4712.2121849999994</v>
      </c>
      <c r="AW643" s="18">
        <f>IF(AS643&lt;0,AU643+AS643,AU643)</f>
        <v>4663.5112399999998</v>
      </c>
      <c r="AY643">
        <f t="shared" si="257"/>
        <v>-0.49411166666686768</v>
      </c>
      <c r="AZ643" s="15">
        <f t="shared" si="258"/>
        <v>-6.5723749999997381</v>
      </c>
      <c r="BB643" s="19">
        <f t="shared" si="253"/>
        <v>1775586300</v>
      </c>
      <c r="BC643" s="19" t="str">
        <f t="shared" si="254"/>
        <v>XAUUSD</v>
      </c>
      <c r="BD643" s="19" t="str">
        <f t="shared" si="255"/>
        <v>M5</v>
      </c>
      <c r="BE643">
        <f>V643</f>
        <v>4699.592263333333</v>
      </c>
      <c r="BF643">
        <f>W643</f>
        <v>4681.8670666666667</v>
      </c>
      <c r="BG643">
        <f>X643</f>
        <v>4681.9488600000004</v>
      </c>
      <c r="BH643">
        <f>Y643</f>
        <v>4682.1544700000004</v>
      </c>
      <c r="BI643">
        <f t="shared" si="259"/>
        <v>4712.2121849999994</v>
      </c>
      <c r="BJ643">
        <f t="shared" si="260"/>
        <v>4663.5112399999998</v>
      </c>
    </row>
    <row r="644" spans="1:62" x14ac:dyDescent="0.55000000000000004">
      <c r="A644">
        <f>ALGLIB_SSA_XAUUSD!J644</f>
        <v>1775586600</v>
      </c>
      <c r="B644" t="str">
        <f>_xlfn.XLOOKUP($A644,ALGLIB_SSA_XAUUSD!$A$2:$A$1001,ALGLIB_SSA_XAUUSD!$B$2:$B$1001,"",0)</f>
        <v/>
      </c>
      <c r="C644" t="str">
        <f>_xlfn.XLOOKUP($A644,ALGLIB_SSA_XAUUSD!$A$2:$A$1001,ALGLIB_SSA_XAUUSD!$C$2:$C$1001,"",0)</f>
        <v/>
      </c>
      <c r="D644" s="1">
        <f>D638+(D650-D638)*6/12</f>
        <v>4681.335</v>
      </c>
      <c r="E644" s="1">
        <f>E638+(E650-E638)*6/12</f>
        <v>4701.8039399999998</v>
      </c>
      <c r="F644" s="1">
        <f>F638+(F650-F638)*6/12</f>
        <v>4683.6147999999994</v>
      </c>
      <c r="G644" s="1">
        <f>G638+(G650-G638)*6/12</f>
        <v>4714.9184999999998</v>
      </c>
      <c r="H644" s="1">
        <f>H638+(H650-H638)*6/12</f>
        <v>4671.8980899999997</v>
      </c>
      <c r="I644" t="str">
        <f>_xlfn.XLOOKUP($A644,ALGLIB_SSA_XAUUSD!$J$2:$J$1001,ALGLIB_SSA_XAUUSD!$K$2:$K$1001,"",0)</f>
        <v>XAUUSD</v>
      </c>
      <c r="J644" t="str">
        <f>_xlfn.XLOOKUP($A644,ALGLIB_SSA_XAUUSD!$J$2:$J$1001,ALGLIB_SSA_XAUUSD!$L$2:$L$1001,"",0)</f>
        <v>M5</v>
      </c>
      <c r="K644">
        <f>_xlfn.XLOOKUP($A644,ALGLIB_SSA_XAUUSD!$J$2:$J$1001,ALGLIB_SSA_XAUUSD!$M$2:$M$1001,"",0)</f>
        <v>4683.04</v>
      </c>
      <c r="L644">
        <f>_xlfn.XLOOKUP($A644,ALGLIB_SSA_XAUUSD!$J$2:$J$1001,ALGLIB_SSA_XAUUSD!$N$2:$N$1001,"",0)</f>
        <v>4680.1815900000001</v>
      </c>
      <c r="M644">
        <f>_xlfn.XLOOKUP($A644,ALGLIB_SSA_XAUUSD!$J$2:$J$1001,ALGLIB_SSA_XAUUSD!$O$2:$O$1001,"",0)</f>
        <v>4681.1680299999998</v>
      </c>
      <c r="N644">
        <f>_xlfn.XLOOKUP($A644,ALGLIB_SSA_XAUUSD!$J$2:$J$1001,ALGLIB_SSA_XAUUSD!$P$2:$P$1001,"",0)</f>
        <v>4683.77117</v>
      </c>
      <c r="O644">
        <f>_xlfn.XLOOKUP($A644,ALGLIB_SSA_XAUUSD!$J$2:$J$1001,ALGLIB_SSA_XAUUSD!$Q$2:$Q$1001,"",0)</f>
        <v>4678.19229</v>
      </c>
      <c r="R644">
        <f t="shared" si="261"/>
        <v>1775586600</v>
      </c>
      <c r="S644" t="str">
        <f t="shared" si="262"/>
        <v>XAUUSD</v>
      </c>
      <c r="T644" t="str">
        <f t="shared" si="262"/>
        <v>M5</v>
      </c>
      <c r="U644">
        <f t="shared" si="262"/>
        <v>4683.04</v>
      </c>
      <c r="V644">
        <f t="shared" si="263"/>
        <v>4701.8039399999998</v>
      </c>
      <c r="W644">
        <f t="shared" si="263"/>
        <v>4683.6147999999994</v>
      </c>
      <c r="X644">
        <f t="shared" si="264"/>
        <v>4680.1815900000001</v>
      </c>
      <c r="Y644">
        <f t="shared" si="264"/>
        <v>4681.1680299999998</v>
      </c>
      <c r="Z644">
        <f t="shared" si="265"/>
        <v>4714.9184999999998</v>
      </c>
      <c r="AA644">
        <f t="shared" si="266"/>
        <v>4683.77117</v>
      </c>
      <c r="AB644">
        <f t="shared" si="267"/>
        <v>4671.8980899999997</v>
      </c>
      <c r="AC644">
        <f t="shared" si="268"/>
        <v>4678.19229</v>
      </c>
      <c r="AF644">
        <f t="shared" ref="AF644:AF707" si="273">IF(R644&lt;&gt;"",R644,AF643+300)</f>
        <v>1775586600</v>
      </c>
      <c r="AG644" t="str">
        <f t="shared" ref="AG644:AG707" si="274">IF(S644&lt;&gt;"",S644,AG643)</f>
        <v>XAUUSD</v>
      </c>
      <c r="AH644" t="str">
        <f t="shared" ref="AH644:AH707" si="275">IF(T644&lt;&gt;"",T644,AH643)</f>
        <v>M5</v>
      </c>
      <c r="AI644" s="19">
        <f t="shared" si="269"/>
        <v>4683.04</v>
      </c>
      <c r="AJ644" s="19">
        <f t="shared" si="270"/>
        <v>4701.8039399999998</v>
      </c>
      <c r="AK644" s="19">
        <f t="shared" si="271"/>
        <v>4683.6147999999994</v>
      </c>
      <c r="AL644" s="19">
        <f t="shared" ref="AL644:AL707" si="276">IF(OR(AJ644="",AK644=""),"",AJ644-AK644)</f>
        <v>18.189140000000407</v>
      </c>
      <c r="AM644" s="28" t="str">
        <f t="shared" si="272"/>
        <v>Bullish</v>
      </c>
      <c r="AN644" s="28" t="str">
        <f t="shared" ref="AN644:AN707" si="277">IF(AM644="",AN643,AM644)</f>
        <v>Bullish</v>
      </c>
      <c r="AO644">
        <f>IF(Z644&lt;&gt;"",Z644,"")</f>
        <v>4714.9184999999998</v>
      </c>
      <c r="AP644">
        <f>IF(AB644&lt;&gt;"",AB644,"")</f>
        <v>4671.8980899999997</v>
      </c>
      <c r="AQ644">
        <f t="shared" si="256"/>
        <v>7</v>
      </c>
      <c r="AR644" s="16">
        <f>IF(SLOPE($AO$626:$AO$637,$AQ$626:$AQ$637)&gt;0,MIN(3,ABS(SLOPE($AO$626:$AO$637,$AQ$626:$AQ$637))),IF(SLOPE($AO$626:$AO$637,$AQ$626:$AQ$637)&lt;-0.5,-0.5,0))</f>
        <v>1.7611508333332884</v>
      </c>
      <c r="AS644" s="16">
        <f>IF(SLOPE($AP$626:$AP$637,$AQ$626:$AQ$637)&lt;0,MAX(-3,-ABS(SLOPE($AP$626:$AP$637,$AQ$626:$AQ$637))),IF(SLOPE($AP$626:$AP$637,$AQ$626:$AQ$637)&gt;0.5,0.5,0))</f>
        <v>0.5</v>
      </c>
      <c r="AT644" s="22">
        <f>($AO$638+(AR644*(AQ644-1)))</f>
        <v>4712.2121849999994</v>
      </c>
      <c r="AU644" s="22">
        <f>($AP$638+(AS644*(AQ644-1)))</f>
        <v>4664.0112399999998</v>
      </c>
      <c r="AV644" s="18">
        <f>IF(AR644&gt;0,AT644+AR644,AT644)</f>
        <v>4713.9733358333324</v>
      </c>
      <c r="AW644" s="18">
        <f>IF(AS644&lt;0,AU644+AS644,AU644)</f>
        <v>4664.0112399999998</v>
      </c>
      <c r="AY644">
        <f t="shared" si="257"/>
        <v>-0.94516416666738223</v>
      </c>
      <c r="AZ644" s="15">
        <f t="shared" si="258"/>
        <v>-7.8868499999998676</v>
      </c>
      <c r="BB644" s="19">
        <f t="shared" si="253"/>
        <v>1775586600</v>
      </c>
      <c r="BC644" s="19" t="str">
        <f t="shared" si="254"/>
        <v>XAUUSD</v>
      </c>
      <c r="BD644" s="19" t="str">
        <f t="shared" si="255"/>
        <v>M5</v>
      </c>
      <c r="BE644">
        <f>V644</f>
        <v>4701.8039399999998</v>
      </c>
      <c r="BF644">
        <f>W644</f>
        <v>4683.6147999999994</v>
      </c>
      <c r="BG644">
        <f>X644</f>
        <v>4680.1815900000001</v>
      </c>
      <c r="BH644">
        <f>Y644</f>
        <v>4681.1680299999998</v>
      </c>
      <c r="BI644">
        <f t="shared" si="259"/>
        <v>4713.9733358333324</v>
      </c>
      <c r="BJ644">
        <f t="shared" si="260"/>
        <v>4664.0112399999998</v>
      </c>
    </row>
    <row r="645" spans="1:62" x14ac:dyDescent="0.55000000000000004">
      <c r="A645">
        <f>ALGLIB_SSA_XAUUSD!J645</f>
        <v>1775586900</v>
      </c>
      <c r="B645" t="str">
        <f>_xlfn.XLOOKUP($A645,ALGLIB_SSA_XAUUSD!$A$2:$A$1001,ALGLIB_SSA_XAUUSD!$B$2:$B$1001,"",0)</f>
        <v/>
      </c>
      <c r="C645" t="str">
        <f>_xlfn.XLOOKUP($A645,ALGLIB_SSA_XAUUSD!$A$2:$A$1001,ALGLIB_SSA_XAUUSD!$C$2:$C$1001,"",0)</f>
        <v/>
      </c>
      <c r="D645" s="1">
        <f>D638+(D650-D638)*7/12</f>
        <v>4684.5474999999997</v>
      </c>
      <c r="E645" s="1">
        <f>E638+(E650-E638)*7/12</f>
        <v>4704.0156166666666</v>
      </c>
      <c r="F645" s="1">
        <f>F638+(F650-F638)*7/12</f>
        <v>4685.362533333333</v>
      </c>
      <c r="G645" s="1">
        <f>G638+(G650-G638)*7/12</f>
        <v>4717.1307033333333</v>
      </c>
      <c r="H645" s="1">
        <f>H638+(H650-H638)*7/12</f>
        <v>4673.7125649999998</v>
      </c>
      <c r="I645" t="str">
        <f>_xlfn.XLOOKUP($A645,ALGLIB_SSA_XAUUSD!$J$2:$J$1001,ALGLIB_SSA_XAUUSD!$K$2:$K$1001,"",0)</f>
        <v>XAUUSD</v>
      </c>
      <c r="J645" t="str">
        <f>_xlfn.XLOOKUP($A645,ALGLIB_SSA_XAUUSD!$J$2:$J$1001,ALGLIB_SSA_XAUUSD!$L$2:$L$1001,"",0)</f>
        <v>M5</v>
      </c>
      <c r="K645">
        <f>_xlfn.XLOOKUP($A645,ALGLIB_SSA_XAUUSD!$J$2:$J$1001,ALGLIB_SSA_XAUUSD!$M$2:$M$1001,"",0)</f>
        <v>4679.75</v>
      </c>
      <c r="L645">
        <f>_xlfn.XLOOKUP($A645,ALGLIB_SSA_XAUUSD!$J$2:$J$1001,ALGLIB_SSA_XAUUSD!$N$2:$N$1001,"",0)</f>
        <v>4677.48801</v>
      </c>
      <c r="M645">
        <f>_xlfn.XLOOKUP($A645,ALGLIB_SSA_XAUUSD!$J$2:$J$1001,ALGLIB_SSA_XAUUSD!$O$2:$O$1001,"",0)</f>
        <v>4679.3280199999999</v>
      </c>
      <c r="N645">
        <f>_xlfn.XLOOKUP($A645,ALGLIB_SSA_XAUUSD!$J$2:$J$1001,ALGLIB_SSA_XAUUSD!$P$2:$P$1001,"",0)</f>
        <v>4681.5489399999997</v>
      </c>
      <c r="O645">
        <f>_xlfn.XLOOKUP($A645,ALGLIB_SSA_XAUUSD!$J$2:$J$1001,ALGLIB_SSA_XAUUSD!$Q$2:$Q$1001,"",0)</f>
        <v>4675.7848100000001</v>
      </c>
      <c r="R645">
        <f t="shared" si="261"/>
        <v>1775586900</v>
      </c>
      <c r="S645" t="str">
        <f t="shared" si="262"/>
        <v>XAUUSD</v>
      </c>
      <c r="T645" t="str">
        <f t="shared" si="262"/>
        <v>M5</v>
      </c>
      <c r="U645">
        <f t="shared" si="262"/>
        <v>4679.75</v>
      </c>
      <c r="V645">
        <f t="shared" si="263"/>
        <v>4704.0156166666666</v>
      </c>
      <c r="W645">
        <f t="shared" si="263"/>
        <v>4685.362533333333</v>
      </c>
      <c r="X645">
        <f t="shared" si="264"/>
        <v>4677.48801</v>
      </c>
      <c r="Y645">
        <f t="shared" si="264"/>
        <v>4679.3280199999999</v>
      </c>
      <c r="Z645">
        <f t="shared" si="265"/>
        <v>4717.1307033333333</v>
      </c>
      <c r="AA645">
        <f t="shared" si="266"/>
        <v>4681.5489399999997</v>
      </c>
      <c r="AB645">
        <f t="shared" si="267"/>
        <v>4673.7125649999998</v>
      </c>
      <c r="AC645">
        <f t="shared" si="268"/>
        <v>4675.7848100000001</v>
      </c>
      <c r="AF645">
        <f t="shared" si="273"/>
        <v>1775586900</v>
      </c>
      <c r="AG645" t="str">
        <f t="shared" si="274"/>
        <v>XAUUSD</v>
      </c>
      <c r="AH645" t="str">
        <f t="shared" si="275"/>
        <v>M5</v>
      </c>
      <c r="AI645" s="19">
        <f t="shared" si="269"/>
        <v>4679.75</v>
      </c>
      <c r="AJ645" s="19">
        <f t="shared" si="270"/>
        <v>4704.0156166666666</v>
      </c>
      <c r="AK645" s="19">
        <f t="shared" si="271"/>
        <v>4685.362533333333</v>
      </c>
      <c r="AL645" s="19">
        <f t="shared" si="276"/>
        <v>18.653083333333598</v>
      </c>
      <c r="AM645" s="28" t="str">
        <f t="shared" si="272"/>
        <v>Bullish</v>
      </c>
      <c r="AN645" s="28" t="str">
        <f t="shared" si="277"/>
        <v>Bullish</v>
      </c>
      <c r="AO645">
        <f>IF(Z645&lt;&gt;"",Z645,"")</f>
        <v>4717.1307033333333</v>
      </c>
      <c r="AP645">
        <f>IF(AB645&lt;&gt;"",AB645,"")</f>
        <v>4673.7125649999998</v>
      </c>
      <c r="AQ645">
        <f t="shared" si="256"/>
        <v>8</v>
      </c>
      <c r="AR645" s="16">
        <f>IF(SLOPE($AO$626:$AO$637,$AQ$626:$AQ$637)&gt;0,MIN(3,ABS(SLOPE($AO$626:$AO$637,$AQ$626:$AQ$637))),IF(SLOPE($AO$626:$AO$637,$AQ$626:$AQ$637)&lt;-0.5,-0.5,0))</f>
        <v>1.7611508333332884</v>
      </c>
      <c r="AS645" s="16">
        <f>IF(SLOPE($AP$626:$AP$637,$AQ$626:$AQ$637)&lt;0,MAX(-3,-ABS(SLOPE($AP$626:$AP$637,$AQ$626:$AQ$637))),IF(SLOPE($AP$626:$AP$637,$AQ$626:$AQ$637)&gt;0.5,0.5,0))</f>
        <v>0.5</v>
      </c>
      <c r="AT645" s="22">
        <f>($AO$638+(AR645*(AQ645-1)))</f>
        <v>4713.9733358333324</v>
      </c>
      <c r="AU645" s="22">
        <f>($AP$638+(AS645*(AQ645-1)))</f>
        <v>4664.5112399999998</v>
      </c>
      <c r="AV645" s="18">
        <f>IF(AR645&gt;0,AT645+AR645,AT645)</f>
        <v>4715.7344866666654</v>
      </c>
      <c r="AW645" s="18">
        <f>IF(AS645&lt;0,AU645+AS645,AU645)</f>
        <v>4664.5112399999998</v>
      </c>
      <c r="AY645">
        <f t="shared" si="257"/>
        <v>-1.3962166666678968</v>
      </c>
      <c r="AZ645" s="15">
        <f t="shared" si="258"/>
        <v>-9.2013249999999971</v>
      </c>
      <c r="BB645" s="19">
        <f t="shared" si="253"/>
        <v>1775586900</v>
      </c>
      <c r="BC645" s="19" t="str">
        <f t="shared" si="254"/>
        <v>XAUUSD</v>
      </c>
      <c r="BD645" s="19" t="str">
        <f t="shared" si="255"/>
        <v>M5</v>
      </c>
      <c r="BE645">
        <f>V645</f>
        <v>4704.0156166666666</v>
      </c>
      <c r="BF645">
        <f>W645</f>
        <v>4685.362533333333</v>
      </c>
      <c r="BG645">
        <f>X645</f>
        <v>4677.48801</v>
      </c>
      <c r="BH645">
        <f>Y645</f>
        <v>4679.3280199999999</v>
      </c>
      <c r="BI645">
        <f t="shared" si="259"/>
        <v>4715.7344866666654</v>
      </c>
      <c r="BJ645">
        <f t="shared" si="260"/>
        <v>4664.5112399999998</v>
      </c>
    </row>
    <row r="646" spans="1:62" x14ac:dyDescent="0.55000000000000004">
      <c r="A646">
        <f>ALGLIB_SSA_XAUUSD!J646</f>
        <v>1775587200</v>
      </c>
      <c r="B646" t="str">
        <f>_xlfn.XLOOKUP($A646,ALGLIB_SSA_XAUUSD!$A$2:$A$1001,ALGLIB_SSA_XAUUSD!$B$2:$B$1001,"",0)</f>
        <v/>
      </c>
      <c r="C646" t="str">
        <f>_xlfn.XLOOKUP($A646,ALGLIB_SSA_XAUUSD!$A$2:$A$1001,ALGLIB_SSA_XAUUSD!$C$2:$C$1001,"",0)</f>
        <v/>
      </c>
      <c r="D646" s="1">
        <f>D638+(D650-D638)*8/12</f>
        <v>4687.76</v>
      </c>
      <c r="E646" s="1">
        <f>E638+(E650-E638)*8/12</f>
        <v>4706.2272933333334</v>
      </c>
      <c r="F646" s="1">
        <f>F638+(F650-F638)*8/12</f>
        <v>4687.1102666666666</v>
      </c>
      <c r="G646" s="1">
        <f>G638+(G650-G638)*8/12</f>
        <v>4719.3429066666667</v>
      </c>
      <c r="H646" s="1">
        <f>H638+(H650-H638)*8/12</f>
        <v>4675.5270399999999</v>
      </c>
      <c r="I646" t="str">
        <f>_xlfn.XLOOKUP($A646,ALGLIB_SSA_XAUUSD!$J$2:$J$1001,ALGLIB_SSA_XAUUSD!$K$2:$K$1001,"",0)</f>
        <v>XAUUSD</v>
      </c>
      <c r="J646" t="str">
        <f>_xlfn.XLOOKUP($A646,ALGLIB_SSA_XAUUSD!$J$2:$J$1001,ALGLIB_SSA_XAUUSD!$L$2:$L$1001,"",0)</f>
        <v>M5</v>
      </c>
      <c r="K646">
        <f>_xlfn.XLOOKUP($A646,ALGLIB_SSA_XAUUSD!$J$2:$J$1001,ALGLIB_SSA_XAUUSD!$M$2:$M$1001,"",0)</f>
        <v>4679.67</v>
      </c>
      <c r="L646">
        <f>_xlfn.XLOOKUP($A646,ALGLIB_SSA_XAUUSD!$J$2:$J$1001,ALGLIB_SSA_XAUUSD!$N$2:$N$1001,"",0)</f>
        <v>4674.26865</v>
      </c>
      <c r="M646">
        <f>_xlfn.XLOOKUP($A646,ALGLIB_SSA_XAUUSD!$J$2:$J$1001,ALGLIB_SSA_XAUUSD!$O$2:$O$1001,"",0)</f>
        <v>4676.7983299999996</v>
      </c>
      <c r="N646">
        <f>_xlfn.XLOOKUP($A646,ALGLIB_SSA_XAUUSD!$J$2:$J$1001,ALGLIB_SSA_XAUUSD!$P$2:$P$1001,"",0)</f>
        <v>4678.6378500000001</v>
      </c>
      <c r="O646">
        <f>_xlfn.XLOOKUP($A646,ALGLIB_SSA_XAUUSD!$J$2:$J$1001,ALGLIB_SSA_XAUUSD!$Q$2:$Q$1001,"",0)</f>
        <v>4672.5440699999999</v>
      </c>
      <c r="R646">
        <f t="shared" si="261"/>
        <v>1775587200</v>
      </c>
      <c r="S646" t="str">
        <f t="shared" si="262"/>
        <v>XAUUSD</v>
      </c>
      <c r="T646" t="str">
        <f t="shared" si="262"/>
        <v>M5</v>
      </c>
      <c r="U646">
        <f t="shared" si="262"/>
        <v>4679.67</v>
      </c>
      <c r="V646">
        <f t="shared" si="263"/>
        <v>4706.2272933333334</v>
      </c>
      <c r="W646">
        <f t="shared" si="263"/>
        <v>4687.1102666666666</v>
      </c>
      <c r="X646">
        <f t="shared" si="264"/>
        <v>4674.26865</v>
      </c>
      <c r="Y646">
        <f t="shared" si="264"/>
        <v>4676.7983299999996</v>
      </c>
      <c r="Z646">
        <f t="shared" si="265"/>
        <v>4719.3429066666667</v>
      </c>
      <c r="AA646">
        <f t="shared" si="266"/>
        <v>4678.6378500000001</v>
      </c>
      <c r="AB646">
        <f t="shared" si="267"/>
        <v>4675.5270399999999</v>
      </c>
      <c r="AC646">
        <f t="shared" si="268"/>
        <v>4672.5440699999999</v>
      </c>
      <c r="AF646">
        <f t="shared" si="273"/>
        <v>1775587200</v>
      </c>
      <c r="AG646" t="str">
        <f t="shared" si="274"/>
        <v>XAUUSD</v>
      </c>
      <c r="AH646" t="str">
        <f t="shared" si="275"/>
        <v>M5</v>
      </c>
      <c r="AI646" s="19">
        <f t="shared" si="269"/>
        <v>4679.67</v>
      </c>
      <c r="AJ646" s="19">
        <f t="shared" si="270"/>
        <v>4706.2272933333334</v>
      </c>
      <c r="AK646" s="19">
        <f t="shared" si="271"/>
        <v>4687.1102666666666</v>
      </c>
      <c r="AL646" s="19">
        <f t="shared" si="276"/>
        <v>19.117026666666789</v>
      </c>
      <c r="AM646" s="28" t="str">
        <f t="shared" si="272"/>
        <v>Bullish</v>
      </c>
      <c r="AN646" s="28" t="str">
        <f t="shared" si="277"/>
        <v>Bullish</v>
      </c>
      <c r="AO646">
        <f>IF(Z646&lt;&gt;"",Z646,"")</f>
        <v>4719.3429066666667</v>
      </c>
      <c r="AP646">
        <f>IF(AB646&lt;&gt;"",AB646,"")</f>
        <v>4675.5270399999999</v>
      </c>
      <c r="AQ646">
        <f t="shared" si="256"/>
        <v>9</v>
      </c>
      <c r="AR646" s="16">
        <f>IF(SLOPE($AO$626:$AO$637,$AQ$626:$AQ$637)&gt;0,MIN(3,ABS(SLOPE($AO$626:$AO$637,$AQ$626:$AQ$637))),IF(SLOPE($AO$626:$AO$637,$AQ$626:$AQ$637)&lt;-0.5,-0.5,0))</f>
        <v>1.7611508333332884</v>
      </c>
      <c r="AS646" s="16">
        <f>IF(SLOPE($AP$626:$AP$637,$AQ$626:$AQ$637)&lt;0,MAX(-3,-ABS(SLOPE($AP$626:$AP$637,$AQ$626:$AQ$637))),IF(SLOPE($AP$626:$AP$637,$AQ$626:$AQ$637)&gt;0.5,0.5,0))</f>
        <v>0.5</v>
      </c>
      <c r="AT646" s="22">
        <f>($AO$638+(AR646*(AQ646-1)))</f>
        <v>4715.7344866666663</v>
      </c>
      <c r="AU646" s="22">
        <f>($AP$638+(AS646*(AQ646-1)))</f>
        <v>4665.0112399999998</v>
      </c>
      <c r="AV646" s="18">
        <f>IF(AR646&gt;0,AT646+AR646,AT646)</f>
        <v>4717.4956374999992</v>
      </c>
      <c r="AW646" s="18">
        <f>IF(AS646&lt;0,AU646+AS646,AU646)</f>
        <v>4665.0112399999998</v>
      </c>
      <c r="AY646">
        <f t="shared" si="257"/>
        <v>-1.8472691666675018</v>
      </c>
      <c r="AZ646" s="15">
        <f t="shared" si="258"/>
        <v>-10.515800000000127</v>
      </c>
      <c r="BB646" s="19">
        <f t="shared" si="253"/>
        <v>1775587200</v>
      </c>
      <c r="BC646" s="19" t="str">
        <f t="shared" si="254"/>
        <v>XAUUSD</v>
      </c>
      <c r="BD646" s="19" t="str">
        <f t="shared" si="255"/>
        <v>M5</v>
      </c>
      <c r="BE646">
        <f>V646</f>
        <v>4706.2272933333334</v>
      </c>
      <c r="BF646">
        <f>W646</f>
        <v>4687.1102666666666</v>
      </c>
      <c r="BG646">
        <f>X646</f>
        <v>4674.26865</v>
      </c>
      <c r="BH646">
        <f>Y646</f>
        <v>4676.7983299999996</v>
      </c>
      <c r="BI646">
        <f t="shared" si="259"/>
        <v>4717.4956374999992</v>
      </c>
      <c r="BJ646">
        <f t="shared" si="260"/>
        <v>4665.0112399999998</v>
      </c>
    </row>
    <row r="647" spans="1:62" x14ac:dyDescent="0.55000000000000004">
      <c r="A647">
        <f>ALGLIB_SSA_XAUUSD!J647</f>
        <v>1775587500</v>
      </c>
      <c r="B647" t="str">
        <f>_xlfn.XLOOKUP($A647,ALGLIB_SSA_XAUUSD!$A$2:$A$1001,ALGLIB_SSA_XAUUSD!$B$2:$B$1001,"",0)</f>
        <v/>
      </c>
      <c r="C647" t="str">
        <f>_xlfn.XLOOKUP($A647,ALGLIB_SSA_XAUUSD!$A$2:$A$1001,ALGLIB_SSA_XAUUSD!$C$2:$C$1001,"",0)</f>
        <v/>
      </c>
      <c r="D647" s="1">
        <f>D638+(D650-D638)*9/12</f>
        <v>4690.9724999999999</v>
      </c>
      <c r="E647" s="1">
        <f>E638+(E650-E638)*9/12</f>
        <v>4708.4389699999992</v>
      </c>
      <c r="F647" s="1">
        <f>F638+(F650-F638)*9/12</f>
        <v>4688.8580000000002</v>
      </c>
      <c r="G647" s="1">
        <f>G638+(G650-G638)*9/12</f>
        <v>4721.5551099999993</v>
      </c>
      <c r="H647" s="1">
        <f>H638+(H650-H638)*9/12</f>
        <v>4677.3415150000001</v>
      </c>
      <c r="I647" t="str">
        <f>_xlfn.XLOOKUP($A647,ALGLIB_SSA_XAUUSD!$J$2:$J$1001,ALGLIB_SSA_XAUUSD!$K$2:$K$1001,"",0)</f>
        <v>XAUUSD</v>
      </c>
      <c r="J647" t="str">
        <f>_xlfn.XLOOKUP($A647,ALGLIB_SSA_XAUUSD!$J$2:$J$1001,ALGLIB_SSA_XAUUSD!$L$2:$L$1001,"",0)</f>
        <v>M5</v>
      </c>
      <c r="K647">
        <f>_xlfn.XLOOKUP($A647,ALGLIB_SSA_XAUUSD!$J$2:$J$1001,ALGLIB_SSA_XAUUSD!$M$2:$M$1001,"",0)</f>
        <v>4674.38</v>
      </c>
      <c r="L647">
        <f>_xlfn.XLOOKUP($A647,ALGLIB_SSA_XAUUSD!$J$2:$J$1001,ALGLIB_SSA_XAUUSD!$N$2:$N$1001,"",0)</f>
        <v>4671.0107900000003</v>
      </c>
      <c r="M647">
        <f>_xlfn.XLOOKUP($A647,ALGLIB_SSA_XAUUSD!$J$2:$J$1001,ALGLIB_SSA_XAUUSD!$O$2:$O$1001,"",0)</f>
        <v>4673.9045599999999</v>
      </c>
      <c r="N647">
        <f>_xlfn.XLOOKUP($A647,ALGLIB_SSA_XAUUSD!$J$2:$J$1001,ALGLIB_SSA_XAUUSD!$P$2:$P$1001,"",0)</f>
        <v>4675.5720000000001</v>
      </c>
      <c r="O647">
        <f>_xlfn.XLOOKUP($A647,ALGLIB_SSA_XAUUSD!$J$2:$J$1001,ALGLIB_SSA_XAUUSD!$Q$2:$Q$1001,"",0)</f>
        <v>4668.9222499999996</v>
      </c>
      <c r="R647">
        <f t="shared" si="261"/>
        <v>1775587500</v>
      </c>
      <c r="S647" t="str">
        <f t="shared" si="262"/>
        <v>XAUUSD</v>
      </c>
      <c r="T647" t="str">
        <f t="shared" si="262"/>
        <v>M5</v>
      </c>
      <c r="U647">
        <f t="shared" si="262"/>
        <v>4674.38</v>
      </c>
      <c r="V647">
        <f t="shared" si="263"/>
        <v>4708.4389699999992</v>
      </c>
      <c r="W647">
        <f t="shared" si="263"/>
        <v>4688.8580000000002</v>
      </c>
      <c r="X647">
        <f t="shared" si="264"/>
        <v>4671.0107900000003</v>
      </c>
      <c r="Y647">
        <f t="shared" si="264"/>
        <v>4673.9045599999999</v>
      </c>
      <c r="Z647">
        <f t="shared" si="265"/>
        <v>4721.5551099999993</v>
      </c>
      <c r="AA647">
        <f t="shared" si="266"/>
        <v>4675.5720000000001</v>
      </c>
      <c r="AB647">
        <f t="shared" si="267"/>
        <v>4677.3415150000001</v>
      </c>
      <c r="AC647">
        <f t="shared" si="268"/>
        <v>4668.9222499999996</v>
      </c>
      <c r="AF647">
        <f t="shared" si="273"/>
        <v>1775587500</v>
      </c>
      <c r="AG647" t="str">
        <f t="shared" si="274"/>
        <v>XAUUSD</v>
      </c>
      <c r="AH647" t="str">
        <f t="shared" si="275"/>
        <v>M5</v>
      </c>
      <c r="AI647" s="19">
        <f t="shared" si="269"/>
        <v>4674.38</v>
      </c>
      <c r="AJ647" s="19">
        <f t="shared" si="270"/>
        <v>4708.4389699999992</v>
      </c>
      <c r="AK647" s="19">
        <f t="shared" si="271"/>
        <v>4688.8580000000002</v>
      </c>
      <c r="AL647" s="19">
        <f t="shared" si="276"/>
        <v>19.58096999999907</v>
      </c>
      <c r="AM647" s="28" t="str">
        <f t="shared" si="272"/>
        <v>Bullish</v>
      </c>
      <c r="AN647" s="28" t="str">
        <f t="shared" si="277"/>
        <v>Bullish</v>
      </c>
      <c r="AO647">
        <f>IF(Z647&lt;&gt;"",Z647,"")</f>
        <v>4721.5551099999993</v>
      </c>
      <c r="AP647">
        <f>IF(AB647&lt;&gt;"",AB647,"")</f>
        <v>4677.3415150000001</v>
      </c>
      <c r="AQ647">
        <f t="shared" si="256"/>
        <v>10</v>
      </c>
      <c r="AR647" s="16">
        <f>IF(SLOPE($AO$626:$AO$637,$AQ$626:$AQ$637)&gt;0,MIN(3,ABS(SLOPE($AO$626:$AO$637,$AQ$626:$AQ$637))),IF(SLOPE($AO$626:$AO$637,$AQ$626:$AQ$637)&lt;-0.5,-0.5,0))</f>
        <v>1.7611508333332884</v>
      </c>
      <c r="AS647" s="16">
        <f>IF(SLOPE($AP$626:$AP$637,$AQ$626:$AQ$637)&lt;0,MAX(-3,-ABS(SLOPE($AP$626:$AP$637,$AQ$626:$AQ$637))),IF(SLOPE($AP$626:$AP$637,$AQ$626:$AQ$637)&gt;0.5,0.5,0))</f>
        <v>0.5</v>
      </c>
      <c r="AT647" s="22">
        <f>($AO$638+(AR647*(AQ647-1)))</f>
        <v>4717.4956374999992</v>
      </c>
      <c r="AU647" s="22">
        <f>($AP$638+(AS647*(AQ647-1)))</f>
        <v>4665.5112399999998</v>
      </c>
      <c r="AV647" s="18">
        <f>IF(AR647&gt;0,AT647+AR647,AT647)</f>
        <v>4719.2567883333322</v>
      </c>
      <c r="AW647" s="18">
        <f>IF(AS647&lt;0,AU647+AS647,AU647)</f>
        <v>4665.5112399999998</v>
      </c>
      <c r="AY647">
        <f t="shared" si="257"/>
        <v>-2.2983216666671069</v>
      </c>
      <c r="AZ647" s="15">
        <f t="shared" si="258"/>
        <v>-11.830275000000256</v>
      </c>
      <c r="BB647" s="19">
        <f t="shared" si="253"/>
        <v>1775587500</v>
      </c>
      <c r="BC647" s="19" t="str">
        <f t="shared" si="254"/>
        <v>XAUUSD</v>
      </c>
      <c r="BD647" s="19" t="str">
        <f t="shared" si="255"/>
        <v>M5</v>
      </c>
      <c r="BE647">
        <f>V647</f>
        <v>4708.4389699999992</v>
      </c>
      <c r="BF647">
        <f>W647</f>
        <v>4688.8580000000002</v>
      </c>
      <c r="BG647">
        <f>X647</f>
        <v>4671.0107900000003</v>
      </c>
      <c r="BH647">
        <f>Y647</f>
        <v>4673.9045599999999</v>
      </c>
      <c r="BI647">
        <f t="shared" si="259"/>
        <v>4719.2567883333322</v>
      </c>
      <c r="BJ647">
        <f t="shared" si="260"/>
        <v>4665.5112399999998</v>
      </c>
    </row>
    <row r="648" spans="1:62" x14ac:dyDescent="0.55000000000000004">
      <c r="A648">
        <f>ALGLIB_SSA_XAUUSD!J648</f>
        <v>1775587800</v>
      </c>
      <c r="B648" t="str">
        <f>_xlfn.XLOOKUP($A648,ALGLIB_SSA_XAUUSD!$A$2:$A$1001,ALGLIB_SSA_XAUUSD!$B$2:$B$1001,"",0)</f>
        <v/>
      </c>
      <c r="C648" t="str">
        <f>_xlfn.XLOOKUP($A648,ALGLIB_SSA_XAUUSD!$A$2:$A$1001,ALGLIB_SSA_XAUUSD!$C$2:$C$1001,"",0)</f>
        <v/>
      </c>
      <c r="D648" s="1">
        <f>D638+(D650-D638)*10/12</f>
        <v>4694.1849999999995</v>
      </c>
      <c r="E648" s="1">
        <f>E638+(E650-E638)*10/12</f>
        <v>4710.650646666666</v>
      </c>
      <c r="F648" s="1">
        <f>F638+(F650-F638)*10/12</f>
        <v>4690.6057333333338</v>
      </c>
      <c r="G648" s="1">
        <f>G638+(G650-G638)*10/12</f>
        <v>4723.7673133333328</v>
      </c>
      <c r="H648" s="1">
        <f>H638+(H650-H638)*10/12</f>
        <v>4679.1559899999993</v>
      </c>
      <c r="I648" t="str">
        <f>_xlfn.XLOOKUP($A648,ALGLIB_SSA_XAUUSD!$J$2:$J$1001,ALGLIB_SSA_XAUUSD!$K$2:$K$1001,"",0)</f>
        <v>XAUUSD</v>
      </c>
      <c r="J648" t="str">
        <f>_xlfn.XLOOKUP($A648,ALGLIB_SSA_XAUUSD!$J$2:$J$1001,ALGLIB_SSA_XAUUSD!$L$2:$L$1001,"",0)</f>
        <v>M5</v>
      </c>
      <c r="K648">
        <f>_xlfn.XLOOKUP($A648,ALGLIB_SSA_XAUUSD!$J$2:$J$1001,ALGLIB_SSA_XAUUSD!$M$2:$M$1001,"",0)</f>
        <v>4664.91</v>
      </c>
      <c r="L648">
        <f>_xlfn.XLOOKUP($A648,ALGLIB_SSA_XAUUSD!$J$2:$J$1001,ALGLIB_SSA_XAUUSD!$N$2:$N$1001,"",0)</f>
        <v>4668.38724</v>
      </c>
      <c r="M648">
        <f>_xlfn.XLOOKUP($A648,ALGLIB_SSA_XAUUSD!$J$2:$J$1001,ALGLIB_SSA_XAUUSD!$O$2:$O$1001,"",0)</f>
        <v>4671.1459000000004</v>
      </c>
      <c r="N648">
        <f>_xlfn.XLOOKUP($A648,ALGLIB_SSA_XAUUSD!$J$2:$J$1001,ALGLIB_SSA_XAUUSD!$P$2:$P$1001,"",0)</f>
        <v>4672.9289699999999</v>
      </c>
      <c r="O648">
        <f>_xlfn.XLOOKUP($A648,ALGLIB_SSA_XAUUSD!$J$2:$J$1001,ALGLIB_SSA_XAUUSD!$Q$2:$Q$1001,"",0)</f>
        <v>4665.59303</v>
      </c>
      <c r="R648">
        <f t="shared" si="261"/>
        <v>1775587800</v>
      </c>
      <c r="S648" t="str">
        <f t="shared" si="262"/>
        <v>XAUUSD</v>
      </c>
      <c r="T648" t="str">
        <f t="shared" si="262"/>
        <v>M5</v>
      </c>
      <c r="U648">
        <f t="shared" si="262"/>
        <v>4664.91</v>
      </c>
      <c r="V648">
        <f t="shared" si="263"/>
        <v>4710.650646666666</v>
      </c>
      <c r="W648">
        <f t="shared" si="263"/>
        <v>4690.6057333333338</v>
      </c>
      <c r="X648">
        <f t="shared" si="264"/>
        <v>4668.38724</v>
      </c>
      <c r="Y648">
        <f t="shared" si="264"/>
        <v>4671.1459000000004</v>
      </c>
      <c r="Z648">
        <f t="shared" si="265"/>
        <v>4723.7673133333328</v>
      </c>
      <c r="AA648">
        <f t="shared" si="266"/>
        <v>4672.9289699999999</v>
      </c>
      <c r="AB648">
        <f t="shared" si="267"/>
        <v>4679.1559899999993</v>
      </c>
      <c r="AC648">
        <f t="shared" si="268"/>
        <v>4665.59303</v>
      </c>
      <c r="AF648">
        <f t="shared" si="273"/>
        <v>1775587800</v>
      </c>
      <c r="AG648" t="str">
        <f t="shared" si="274"/>
        <v>XAUUSD</v>
      </c>
      <c r="AH648" t="str">
        <f t="shared" si="275"/>
        <v>M5</v>
      </c>
      <c r="AI648" s="19">
        <f t="shared" si="269"/>
        <v>4664.91</v>
      </c>
      <c r="AJ648" s="19">
        <f t="shared" si="270"/>
        <v>4710.650646666666</v>
      </c>
      <c r="AK648" s="19">
        <f t="shared" si="271"/>
        <v>4690.6057333333338</v>
      </c>
      <c r="AL648" s="19">
        <f t="shared" si="276"/>
        <v>20.044913333332261</v>
      </c>
      <c r="AM648" s="28" t="str">
        <f t="shared" si="272"/>
        <v>Bullish</v>
      </c>
      <c r="AN648" s="28" t="str">
        <f t="shared" si="277"/>
        <v>Bullish</v>
      </c>
      <c r="AO648">
        <f>IF(Z648&lt;&gt;"",Z648,"")</f>
        <v>4723.7673133333328</v>
      </c>
      <c r="AP648">
        <f>IF(AB648&lt;&gt;"",AB648,"")</f>
        <v>4679.1559899999993</v>
      </c>
      <c r="AQ648">
        <f t="shared" si="256"/>
        <v>11</v>
      </c>
      <c r="AR648" s="16">
        <f>IF(SLOPE($AO$626:$AO$637,$AQ$626:$AQ$637)&gt;0,MIN(3,ABS(SLOPE($AO$626:$AO$637,$AQ$626:$AQ$637))),IF(SLOPE($AO$626:$AO$637,$AQ$626:$AQ$637)&lt;-0.5,-0.5,0))</f>
        <v>1.7611508333332884</v>
      </c>
      <c r="AS648" s="16">
        <f>IF(SLOPE($AP$626:$AP$637,$AQ$626:$AQ$637)&lt;0,MAX(-3,-ABS(SLOPE($AP$626:$AP$637,$AQ$626:$AQ$637))),IF(SLOPE($AP$626:$AP$637,$AQ$626:$AQ$637)&gt;0.5,0.5,0))</f>
        <v>0.5</v>
      </c>
      <c r="AT648" s="22">
        <f>($AO$638+(AR648*(AQ648-1)))</f>
        <v>4719.2567883333322</v>
      </c>
      <c r="AU648" s="22">
        <f>($AP$638+(AS648*(AQ648-1)))</f>
        <v>4666.0112399999998</v>
      </c>
      <c r="AV648" s="18">
        <f>IF(AR648&gt;0,AT648+AR648,AT648)</f>
        <v>4721.0179391666652</v>
      </c>
      <c r="AW648" s="18">
        <f>IF(AS648&lt;0,AU648+AS648,AU648)</f>
        <v>4666.0112399999998</v>
      </c>
      <c r="AY648">
        <f t="shared" si="257"/>
        <v>-2.7493741666676215</v>
      </c>
      <c r="AZ648" s="15">
        <f t="shared" si="258"/>
        <v>-13.144749999999476</v>
      </c>
      <c r="BB648" s="19">
        <f t="shared" si="253"/>
        <v>1775587800</v>
      </c>
      <c r="BC648" s="19" t="str">
        <f t="shared" si="254"/>
        <v>XAUUSD</v>
      </c>
      <c r="BD648" s="19" t="str">
        <f t="shared" si="255"/>
        <v>M5</v>
      </c>
      <c r="BE648">
        <f>V648</f>
        <v>4710.650646666666</v>
      </c>
      <c r="BF648">
        <f>W648</f>
        <v>4690.6057333333338</v>
      </c>
      <c r="BG648">
        <f>X648</f>
        <v>4668.38724</v>
      </c>
      <c r="BH648">
        <f>Y648</f>
        <v>4671.1459000000004</v>
      </c>
      <c r="BI648">
        <f t="shared" si="259"/>
        <v>4721.0179391666652</v>
      </c>
      <c r="BJ648">
        <f t="shared" si="260"/>
        <v>4666.0112399999998</v>
      </c>
    </row>
    <row r="649" spans="1:62" x14ac:dyDescent="0.55000000000000004">
      <c r="A649">
        <f>ALGLIB_SSA_XAUUSD!J649</f>
        <v>1775588100</v>
      </c>
      <c r="B649" t="str">
        <f>_xlfn.XLOOKUP($A649,ALGLIB_SSA_XAUUSD!$A$2:$A$1001,ALGLIB_SSA_XAUUSD!$B$2:$B$1001,"",0)</f>
        <v/>
      </c>
      <c r="C649" t="str">
        <f>_xlfn.XLOOKUP($A649,ALGLIB_SSA_XAUUSD!$A$2:$A$1001,ALGLIB_SSA_XAUUSD!$C$2:$C$1001,"",0)</f>
        <v/>
      </c>
      <c r="D649" s="1">
        <f>D638+(D650-D638)*11/12</f>
        <v>4697.3975</v>
      </c>
      <c r="E649" s="1">
        <f>E638+(E650-E638)*11/12</f>
        <v>4712.8623233333328</v>
      </c>
      <c r="F649" s="1">
        <f>F638+(F650-F638)*11/12</f>
        <v>4692.3534666666665</v>
      </c>
      <c r="G649" s="1">
        <f>G638+(G650-G638)*11/12</f>
        <v>4725.9795166666663</v>
      </c>
      <c r="H649" s="1">
        <f>H638+(H650-H638)*11/12</f>
        <v>4680.9704649999994</v>
      </c>
      <c r="I649" t="str">
        <f>_xlfn.XLOOKUP($A649,ALGLIB_SSA_XAUUSD!$J$2:$J$1001,ALGLIB_SSA_XAUUSD!$K$2:$K$1001,"",0)</f>
        <v>XAUUSD</v>
      </c>
      <c r="J649" t="str">
        <f>_xlfn.XLOOKUP($A649,ALGLIB_SSA_XAUUSD!$J$2:$J$1001,ALGLIB_SSA_XAUUSD!$L$2:$L$1001,"",0)</f>
        <v>M5</v>
      </c>
      <c r="K649">
        <f>_xlfn.XLOOKUP($A649,ALGLIB_SSA_XAUUSD!$J$2:$J$1001,ALGLIB_SSA_XAUUSD!$M$2:$M$1001,"",0)</f>
        <v>4662.0600000000004</v>
      </c>
      <c r="L649">
        <f>_xlfn.XLOOKUP($A649,ALGLIB_SSA_XAUUSD!$J$2:$J$1001,ALGLIB_SSA_XAUUSD!$N$2:$N$1001,"",0)</f>
        <v>4667.0990599999996</v>
      </c>
      <c r="M649">
        <f>_xlfn.XLOOKUP($A649,ALGLIB_SSA_XAUUSD!$J$2:$J$1001,ALGLIB_SSA_XAUUSD!$O$2:$O$1001,"",0)</f>
        <v>4669.12248</v>
      </c>
      <c r="N649">
        <f>_xlfn.XLOOKUP($A649,ALGLIB_SSA_XAUUSD!$J$2:$J$1001,ALGLIB_SSA_XAUUSD!$P$2:$P$1001,"",0)</f>
        <v>4671.3557899999996</v>
      </c>
      <c r="O649">
        <f>_xlfn.XLOOKUP($A649,ALGLIB_SSA_XAUUSD!$J$2:$J$1001,ALGLIB_SSA_XAUUSD!$Q$2:$Q$1001,"",0)</f>
        <v>4663.3043500000003</v>
      </c>
      <c r="R649">
        <f t="shared" si="261"/>
        <v>1775588100</v>
      </c>
      <c r="S649" t="str">
        <f t="shared" si="262"/>
        <v>XAUUSD</v>
      </c>
      <c r="T649" t="str">
        <f t="shared" si="262"/>
        <v>M5</v>
      </c>
      <c r="U649">
        <f t="shared" si="262"/>
        <v>4662.0600000000004</v>
      </c>
      <c r="V649">
        <f t="shared" si="263"/>
        <v>4712.8623233333328</v>
      </c>
      <c r="W649">
        <f t="shared" si="263"/>
        <v>4692.3534666666665</v>
      </c>
      <c r="X649">
        <f t="shared" si="264"/>
        <v>4667.0990599999996</v>
      </c>
      <c r="Y649">
        <f t="shared" si="264"/>
        <v>4669.12248</v>
      </c>
      <c r="Z649">
        <f t="shared" si="265"/>
        <v>4725.9795166666663</v>
      </c>
      <c r="AA649">
        <f t="shared" si="266"/>
        <v>4671.3557899999996</v>
      </c>
      <c r="AB649">
        <f t="shared" si="267"/>
        <v>4680.9704649999994</v>
      </c>
      <c r="AC649">
        <f t="shared" si="268"/>
        <v>4663.3043500000003</v>
      </c>
      <c r="AF649">
        <f t="shared" si="273"/>
        <v>1775588100</v>
      </c>
      <c r="AG649" t="str">
        <f t="shared" si="274"/>
        <v>XAUUSD</v>
      </c>
      <c r="AH649" t="str">
        <f t="shared" si="275"/>
        <v>M5</v>
      </c>
      <c r="AI649" s="19">
        <f t="shared" si="269"/>
        <v>4662.0600000000004</v>
      </c>
      <c r="AJ649" s="19">
        <f t="shared" si="270"/>
        <v>4712.8623233333328</v>
      </c>
      <c r="AK649" s="19">
        <f t="shared" si="271"/>
        <v>4692.3534666666665</v>
      </c>
      <c r="AL649" s="19">
        <f t="shared" si="276"/>
        <v>20.508856666666361</v>
      </c>
      <c r="AM649" s="28" t="str">
        <f t="shared" si="272"/>
        <v>Bullish</v>
      </c>
      <c r="AN649" s="28" t="str">
        <f t="shared" si="277"/>
        <v>Bullish</v>
      </c>
      <c r="AO649">
        <f>IF(Z649&lt;&gt;"",Z649,"")</f>
        <v>4725.9795166666663</v>
      </c>
      <c r="AP649">
        <f>IF(AB649&lt;&gt;"",AB649,"")</f>
        <v>4680.9704649999994</v>
      </c>
      <c r="AQ649">
        <f t="shared" si="256"/>
        <v>12</v>
      </c>
      <c r="AR649" s="16">
        <f>IF(SLOPE($AO$626:$AO$637,$AQ$626:$AQ$637)&gt;0,MIN(3,ABS(SLOPE($AO$626:$AO$637,$AQ$626:$AQ$637))),IF(SLOPE($AO$626:$AO$637,$AQ$626:$AQ$637)&lt;-0.5,-0.5,0))</f>
        <v>1.7611508333332884</v>
      </c>
      <c r="AS649" s="16">
        <f>IF(SLOPE($AP$626:$AP$637,$AQ$626:$AQ$637)&lt;0,MAX(-3,-ABS(SLOPE($AP$626:$AP$637,$AQ$626:$AQ$637))),IF(SLOPE($AP$626:$AP$637,$AQ$626:$AQ$637)&gt;0.5,0.5,0))</f>
        <v>0.5</v>
      </c>
      <c r="AT649" s="22">
        <f>($AO$638+(AR649*(AQ649-1)))</f>
        <v>4721.0179391666661</v>
      </c>
      <c r="AU649" s="22">
        <f>($AP$638+(AS649*(AQ649-1)))</f>
        <v>4666.5112399999998</v>
      </c>
      <c r="AV649" s="18">
        <f>IF(AR649&gt;0,AT649+AR649,AT649)</f>
        <v>4722.7790899999991</v>
      </c>
      <c r="AW649" s="18">
        <f>IF(AS649&lt;0,AU649+AS649,AU649)</f>
        <v>4666.5112399999998</v>
      </c>
      <c r="AY649">
        <f t="shared" si="257"/>
        <v>-3.2004266666672265</v>
      </c>
      <c r="AZ649" s="15">
        <f t="shared" si="258"/>
        <v>-14.459224999999606</v>
      </c>
      <c r="BB649" s="19">
        <f t="shared" si="253"/>
        <v>1775588100</v>
      </c>
      <c r="BC649" s="19" t="str">
        <f t="shared" si="254"/>
        <v>XAUUSD</v>
      </c>
      <c r="BD649" s="19" t="str">
        <f t="shared" si="255"/>
        <v>M5</v>
      </c>
      <c r="BE649">
        <f>V649</f>
        <v>4712.8623233333328</v>
      </c>
      <c r="BF649">
        <f>W649</f>
        <v>4692.3534666666665</v>
      </c>
      <c r="BG649">
        <f>X649</f>
        <v>4667.0990599999996</v>
      </c>
      <c r="BH649">
        <f>Y649</f>
        <v>4669.12248</v>
      </c>
      <c r="BI649">
        <f t="shared" si="259"/>
        <v>4722.7790899999991</v>
      </c>
      <c r="BJ649">
        <f t="shared" si="260"/>
        <v>4666.5112399999998</v>
      </c>
    </row>
    <row r="650" spans="1:62" x14ac:dyDescent="0.55000000000000004">
      <c r="A650">
        <f>ALGLIB_SSA_XAUUSD!J650</f>
        <v>1775588400</v>
      </c>
      <c r="B650" t="str">
        <f>_xlfn.XLOOKUP($A650,ALGLIB_SSA_XAUUSD!$A$2:$A$1001,ALGLIB_SSA_XAUUSD!$B$2:$B$1001,"",0)</f>
        <v>XAUUSD</v>
      </c>
      <c r="C650" t="str">
        <f>_xlfn.XLOOKUP($A650,ALGLIB_SSA_XAUUSD!$A$2:$A$1001,ALGLIB_SSA_XAUUSD!$C$2:$C$1001,"",0)</f>
        <v>H1</v>
      </c>
      <c r="D650" s="2">
        <f>_xlfn.XLOOKUP($A650,ALGLIB_SSA_XAUUSD!$A$2:$A$1001,ALGLIB_SSA_XAUUSD!$D$2:$D$1001,"",0)</f>
        <v>4700.6099999999997</v>
      </c>
      <c r="E650" s="2">
        <f>_xlfn.XLOOKUP($A650,ALGLIB_SSA_XAUUSD!$A$2:$A$1001,ALGLIB_SSA_XAUUSD!$E$2:$E$1001,"",0)</f>
        <v>4715.0739999999996</v>
      </c>
      <c r="F650" s="2">
        <f>_xlfn.XLOOKUP($A650,ALGLIB_SSA_XAUUSD!$A$2:$A$1001,ALGLIB_SSA_XAUUSD!$F$2:$F$1001,"",0)</f>
        <v>4694.1012000000001</v>
      </c>
      <c r="G650" s="2">
        <f>_xlfn.XLOOKUP($A650,ALGLIB_SSA_XAUUSD!$A$2:$A$1001,ALGLIB_SSA_XAUUSD!$G$2:$G$1001,"",0)</f>
        <v>4728.1917199999998</v>
      </c>
      <c r="H650" s="2">
        <f>_xlfn.XLOOKUP($A650,ALGLIB_SSA_XAUUSD!$A$2:$A$1001,ALGLIB_SSA_XAUUSD!$H$2:$H$1001,"",0)</f>
        <v>4682.7849399999996</v>
      </c>
      <c r="I650" t="str">
        <f>_xlfn.XLOOKUP($A650,ALGLIB_SSA_XAUUSD!$J$2:$J$1001,ALGLIB_SSA_XAUUSD!$K$2:$K$1001,"",0)</f>
        <v>XAUUSD</v>
      </c>
      <c r="J650" t="str">
        <f>_xlfn.XLOOKUP($A650,ALGLIB_SSA_XAUUSD!$J$2:$J$1001,ALGLIB_SSA_XAUUSD!$L$2:$L$1001,"",0)</f>
        <v>M5</v>
      </c>
      <c r="K650">
        <f>_xlfn.XLOOKUP($A650,ALGLIB_SSA_XAUUSD!$J$2:$J$1001,ALGLIB_SSA_XAUUSD!$M$2:$M$1001,"",0)</f>
        <v>4665.21</v>
      </c>
      <c r="L650">
        <f>_xlfn.XLOOKUP($A650,ALGLIB_SSA_XAUUSD!$J$2:$J$1001,ALGLIB_SSA_XAUUSD!$N$2:$N$1001,"",0)</f>
        <v>4667.4702500000003</v>
      </c>
      <c r="M650">
        <f>_xlfn.XLOOKUP($A650,ALGLIB_SSA_XAUUSD!$J$2:$J$1001,ALGLIB_SSA_XAUUSD!$O$2:$O$1001,"",0)</f>
        <v>4668.2963600000003</v>
      </c>
      <c r="N650">
        <f>_xlfn.XLOOKUP($A650,ALGLIB_SSA_XAUUSD!$J$2:$J$1001,ALGLIB_SSA_XAUUSD!$P$2:$P$1001,"",0)</f>
        <v>4671.4558200000001</v>
      </c>
      <c r="O650">
        <f>_xlfn.XLOOKUP($A650,ALGLIB_SSA_XAUUSD!$J$2:$J$1001,ALGLIB_SSA_XAUUSD!$Q$2:$Q$1001,"",0)</f>
        <v>4662.64048</v>
      </c>
      <c r="R650">
        <f t="shared" si="261"/>
        <v>1775588400</v>
      </c>
      <c r="S650" t="str">
        <f t="shared" si="262"/>
        <v>XAUUSD</v>
      </c>
      <c r="T650" t="str">
        <f t="shared" si="262"/>
        <v>M5</v>
      </c>
      <c r="U650">
        <f t="shared" si="262"/>
        <v>4665.21</v>
      </c>
      <c r="V650">
        <f t="shared" si="263"/>
        <v>4715.0739999999996</v>
      </c>
      <c r="W650">
        <f t="shared" si="263"/>
        <v>4694.1012000000001</v>
      </c>
      <c r="X650">
        <f t="shared" si="264"/>
        <v>4667.4702500000003</v>
      </c>
      <c r="Y650">
        <f t="shared" si="264"/>
        <v>4668.2963600000003</v>
      </c>
      <c r="Z650">
        <f t="shared" si="265"/>
        <v>4728.1917199999998</v>
      </c>
      <c r="AA650">
        <f t="shared" si="266"/>
        <v>4671.4558200000001</v>
      </c>
      <c r="AB650">
        <f t="shared" si="267"/>
        <v>4682.7849399999996</v>
      </c>
      <c r="AC650">
        <f t="shared" si="268"/>
        <v>4662.64048</v>
      </c>
      <c r="AF650">
        <f t="shared" si="273"/>
        <v>1775588400</v>
      </c>
      <c r="AG650" t="str">
        <f t="shared" si="274"/>
        <v>XAUUSD</v>
      </c>
      <c r="AH650" t="str">
        <f t="shared" si="275"/>
        <v>M5</v>
      </c>
      <c r="AI650" s="19">
        <f t="shared" si="269"/>
        <v>4665.21</v>
      </c>
      <c r="AJ650" s="19">
        <f t="shared" si="270"/>
        <v>4715.0739999999996</v>
      </c>
      <c r="AK650" s="19">
        <f t="shared" si="271"/>
        <v>4694.1012000000001</v>
      </c>
      <c r="AL650" s="19">
        <f t="shared" si="276"/>
        <v>20.972799999999552</v>
      </c>
      <c r="AM650" s="28" t="str">
        <f t="shared" si="272"/>
        <v>Bullish</v>
      </c>
      <c r="AN650" s="28" t="str">
        <f t="shared" si="277"/>
        <v>Bullish</v>
      </c>
      <c r="AO650">
        <f>IF(Z650&lt;&gt;"",Z650,"")</f>
        <v>4728.1917199999998</v>
      </c>
      <c r="AP650">
        <f>IF(AB650&lt;&gt;"",AB650,"")</f>
        <v>4682.7849399999996</v>
      </c>
      <c r="AQ650">
        <f t="shared" si="256"/>
        <v>1</v>
      </c>
      <c r="AR650" s="17">
        <f>IF(SLOPE($AO$638:$AO$649,$AQ$638:$AQ$649)&gt;0,MIN(3,ABS(SLOPE($AO$638:$AO$649,$AQ$638:$AQ$649))),IF(SLOPE($AO$638:$AO$649,$AQ$638:$AQ$649)&lt;-0.5,-0.5,0))</f>
        <v>2.2122033333333038</v>
      </c>
      <c r="AS650" s="17">
        <f>IF(SLOPE($AP$638:$AP$649,$AQ$638:$AQ$649)&lt;0,MAX(-3,-ABS(SLOPE($AP$638:$AP$649,$AQ$638:$AQ$649))),IF(SLOPE($AP$638:$AP$649,$AQ$638:$AQ$649)&gt;0.5,0.5,0))</f>
        <v>0.5</v>
      </c>
      <c r="AT650" s="10">
        <f>($AO$650+(AR650*(AQ650-1)))</f>
        <v>4728.1917199999998</v>
      </c>
      <c r="AU650" s="10">
        <f>($AP$650+(AS650*(AQ650-1)))</f>
        <v>4682.7849399999996</v>
      </c>
      <c r="AV650" s="18">
        <f>IF(AR650&gt;0,AT650+AR650,AT650)</f>
        <v>4730.4039233333333</v>
      </c>
      <c r="AW650" s="18">
        <f>IF(AS650&lt;0,AU650+AS650,AU650)</f>
        <v>4682.7849399999996</v>
      </c>
      <c r="AY650">
        <f t="shared" si="257"/>
        <v>2.2122033333334912</v>
      </c>
      <c r="AZ650">
        <f t="shared" si="258"/>
        <v>0</v>
      </c>
      <c r="BB650" s="19">
        <f t="shared" si="253"/>
        <v>1775588400</v>
      </c>
      <c r="BC650" s="19" t="str">
        <f t="shared" si="254"/>
        <v>XAUUSD</v>
      </c>
      <c r="BD650" s="19" t="str">
        <f t="shared" si="255"/>
        <v>M5</v>
      </c>
      <c r="BE650">
        <f>V650</f>
        <v>4715.0739999999996</v>
      </c>
      <c r="BF650">
        <f>W650</f>
        <v>4694.1012000000001</v>
      </c>
      <c r="BG650">
        <f>X650</f>
        <v>4667.4702500000003</v>
      </c>
      <c r="BH650">
        <f>Y650</f>
        <v>4668.2963600000003</v>
      </c>
      <c r="BI650">
        <f t="shared" si="259"/>
        <v>4730.4039233333333</v>
      </c>
      <c r="BJ650">
        <f t="shared" si="260"/>
        <v>4682.7849399999996</v>
      </c>
    </row>
    <row r="651" spans="1:62" x14ac:dyDescent="0.55000000000000004">
      <c r="A651">
        <f>ALGLIB_SSA_XAUUSD!J651</f>
        <v>1775588700</v>
      </c>
      <c r="B651" t="str">
        <f>_xlfn.XLOOKUP($A651,ALGLIB_SSA_XAUUSD!$A$2:$A$1001,ALGLIB_SSA_XAUUSD!$B$2:$B$1001,"",0)</f>
        <v/>
      </c>
      <c r="C651" t="str">
        <f>_xlfn.XLOOKUP($A651,ALGLIB_SSA_XAUUSD!$A$2:$A$1001,ALGLIB_SSA_XAUUSD!$C$2:$C$1001,"",0)</f>
        <v/>
      </c>
      <c r="D651" s="1">
        <f>D650+(D662-D650)*1/12</f>
        <v>4701.0225</v>
      </c>
      <c r="E651" s="1">
        <f>E650+(E662-E650)*1/12</f>
        <v>4717.3797083333329</v>
      </c>
      <c r="F651" s="1">
        <f>F650+(F662-F650)*1/12</f>
        <v>4696.1279208333335</v>
      </c>
      <c r="G651" s="1">
        <f>G650+(G662-G650)*1/12</f>
        <v>4730.5144358333328</v>
      </c>
      <c r="H651" s="1">
        <f>H650+(H662-H650)*1/12</f>
        <v>4684.8577174999991</v>
      </c>
      <c r="I651" t="str">
        <f>_xlfn.XLOOKUP($A651,ALGLIB_SSA_XAUUSD!$J$2:$J$1001,ALGLIB_SSA_XAUUSD!$K$2:$K$1001,"",0)</f>
        <v>XAUUSD</v>
      </c>
      <c r="J651" t="str">
        <f>_xlfn.XLOOKUP($A651,ALGLIB_SSA_XAUUSD!$J$2:$J$1001,ALGLIB_SSA_XAUUSD!$L$2:$L$1001,"",0)</f>
        <v>M5</v>
      </c>
      <c r="K651">
        <f>_xlfn.XLOOKUP($A651,ALGLIB_SSA_XAUUSD!$J$2:$J$1001,ALGLIB_SSA_XAUUSD!$M$2:$M$1001,"",0)</f>
        <v>4662.1000000000004</v>
      </c>
      <c r="L651">
        <f>_xlfn.XLOOKUP($A651,ALGLIB_SSA_XAUUSD!$J$2:$J$1001,ALGLIB_SSA_XAUUSD!$N$2:$N$1001,"",0)</f>
        <v>4669.42101</v>
      </c>
      <c r="M651">
        <f>_xlfn.XLOOKUP($A651,ALGLIB_SSA_XAUUSD!$J$2:$J$1001,ALGLIB_SSA_XAUUSD!$O$2:$O$1001,"",0)</f>
        <v>4668.85869</v>
      </c>
      <c r="N651">
        <f>_xlfn.XLOOKUP($A651,ALGLIB_SSA_XAUUSD!$J$2:$J$1001,ALGLIB_SSA_XAUUSD!$P$2:$P$1001,"",0)</f>
        <v>4673.2785899999999</v>
      </c>
      <c r="O651">
        <f>_xlfn.XLOOKUP($A651,ALGLIB_SSA_XAUUSD!$J$2:$J$1001,ALGLIB_SSA_XAUUSD!$Q$2:$Q$1001,"",0)</f>
        <v>4663.6897099999996</v>
      </c>
      <c r="R651">
        <f t="shared" si="261"/>
        <v>1775588700</v>
      </c>
      <c r="S651" t="str">
        <f t="shared" si="262"/>
        <v>XAUUSD</v>
      </c>
      <c r="T651" t="str">
        <f t="shared" si="262"/>
        <v>M5</v>
      </c>
      <c r="U651">
        <f t="shared" si="262"/>
        <v>4662.1000000000004</v>
      </c>
      <c r="V651">
        <f t="shared" si="263"/>
        <v>4717.3797083333329</v>
      </c>
      <c r="W651">
        <f t="shared" si="263"/>
        <v>4696.1279208333335</v>
      </c>
      <c r="X651">
        <f t="shared" si="264"/>
        <v>4669.42101</v>
      </c>
      <c r="Y651">
        <f t="shared" si="264"/>
        <v>4668.85869</v>
      </c>
      <c r="Z651">
        <f t="shared" si="265"/>
        <v>4730.5144358333328</v>
      </c>
      <c r="AA651">
        <f t="shared" si="266"/>
        <v>4673.2785899999999</v>
      </c>
      <c r="AB651">
        <f t="shared" si="267"/>
        <v>4684.8577174999991</v>
      </c>
      <c r="AC651">
        <f t="shared" si="268"/>
        <v>4663.6897099999996</v>
      </c>
      <c r="AF651">
        <f t="shared" si="273"/>
        <v>1775588700</v>
      </c>
      <c r="AG651" t="str">
        <f t="shared" si="274"/>
        <v>XAUUSD</v>
      </c>
      <c r="AH651" t="str">
        <f t="shared" si="275"/>
        <v>M5</v>
      </c>
      <c r="AI651" s="19">
        <f t="shared" si="269"/>
        <v>4662.1000000000004</v>
      </c>
      <c r="AJ651" s="19">
        <f t="shared" si="270"/>
        <v>4717.3797083333329</v>
      </c>
      <c r="AK651" s="19">
        <f t="shared" si="271"/>
        <v>4696.1279208333335</v>
      </c>
      <c r="AL651" s="19">
        <f t="shared" si="276"/>
        <v>21.251787499999409</v>
      </c>
      <c r="AM651" s="28" t="str">
        <f t="shared" si="272"/>
        <v>Bullish</v>
      </c>
      <c r="AN651" s="28" t="str">
        <f t="shared" si="277"/>
        <v>Bullish</v>
      </c>
      <c r="AO651">
        <f>IF(Z651&lt;&gt;"",Z651,"")</f>
        <v>4730.5144358333328</v>
      </c>
      <c r="AP651">
        <f>IF(AB651&lt;&gt;"",AB651,"")</f>
        <v>4684.8577174999991</v>
      </c>
      <c r="AQ651">
        <f t="shared" si="256"/>
        <v>2</v>
      </c>
      <c r="AR651" s="16">
        <f>IF(SLOPE($AO$638:$AO$649,$AQ$638:$AQ$649)&gt;0,MIN(3,ABS(SLOPE($AO$638:$AO$649,$AQ$638:$AQ$649))),IF(SLOPE($AO$638:$AO$649,$AQ$638:$AQ$649)&lt;-0.5,-0.5,0))</f>
        <v>2.2122033333333038</v>
      </c>
      <c r="AS651" s="16">
        <f>IF(SLOPE($AP$638:$AP$649,$AQ$638:$AQ$649)&lt;0,MAX(-3,-ABS(SLOPE($AP$638:$AP$649,$AQ$638:$AQ$649))),IF(SLOPE($AP$638:$AP$649,$AQ$638:$AQ$649)&gt;0.5,0.5,0))</f>
        <v>0.5</v>
      </c>
      <c r="AT651" s="22">
        <f>($AO$650+(AR651*(AQ651-1)))</f>
        <v>4730.4039233333333</v>
      </c>
      <c r="AU651" s="22">
        <f>($AP$650+(AS651*(AQ651-1)))</f>
        <v>4683.2849399999996</v>
      </c>
      <c r="AV651" s="18">
        <f>IF(AR651&gt;0,AT651+AR651,AT651)</f>
        <v>4732.6161266666668</v>
      </c>
      <c r="AW651" s="18">
        <f>IF(AS651&lt;0,AU651+AS651,AU651)</f>
        <v>4683.2849399999996</v>
      </c>
      <c r="AY651">
        <f t="shared" si="257"/>
        <v>2.1016908333340325</v>
      </c>
      <c r="AZ651" s="15">
        <f t="shared" si="258"/>
        <v>-1.5727774999995745</v>
      </c>
      <c r="BB651" s="19">
        <f t="shared" si="253"/>
        <v>1775588700</v>
      </c>
      <c r="BC651" s="19" t="str">
        <f t="shared" si="254"/>
        <v>XAUUSD</v>
      </c>
      <c r="BD651" s="19" t="str">
        <f t="shared" si="255"/>
        <v>M5</v>
      </c>
      <c r="BE651">
        <f>V651</f>
        <v>4717.3797083333329</v>
      </c>
      <c r="BF651">
        <f>W651</f>
        <v>4696.1279208333335</v>
      </c>
      <c r="BG651">
        <f>X651</f>
        <v>4669.42101</v>
      </c>
      <c r="BH651">
        <f>Y651</f>
        <v>4668.85869</v>
      </c>
      <c r="BI651">
        <f t="shared" si="259"/>
        <v>4732.6161266666668</v>
      </c>
      <c r="BJ651">
        <f t="shared" si="260"/>
        <v>4683.2849399999996</v>
      </c>
    </row>
    <row r="652" spans="1:62" x14ac:dyDescent="0.55000000000000004">
      <c r="A652">
        <f>ALGLIB_SSA_XAUUSD!J652</f>
        <v>1775589000</v>
      </c>
      <c r="B652" t="str">
        <f>_xlfn.XLOOKUP($A652,ALGLIB_SSA_XAUUSD!$A$2:$A$1001,ALGLIB_SSA_XAUUSD!$B$2:$B$1001,"",0)</f>
        <v/>
      </c>
      <c r="C652" t="str">
        <f>_xlfn.XLOOKUP($A652,ALGLIB_SSA_XAUUSD!$A$2:$A$1001,ALGLIB_SSA_XAUUSD!$C$2:$C$1001,"",0)</f>
        <v/>
      </c>
      <c r="D652" s="1">
        <f>D650+(D662-D650)*2/12</f>
        <v>4701.4349999999995</v>
      </c>
      <c r="E652" s="1">
        <f>E650+(E662-E650)*2/12</f>
        <v>4719.6854166666662</v>
      </c>
      <c r="F652" s="1">
        <f>F650+(F662-F650)*2/12</f>
        <v>4698.154641666667</v>
      </c>
      <c r="G652" s="1">
        <f>G650+(G662-G650)*2/12</f>
        <v>4732.8371516666666</v>
      </c>
      <c r="H652" s="1">
        <f>H650+(H662-H650)*2/12</f>
        <v>4686.9304949999996</v>
      </c>
      <c r="I652" t="str">
        <f>_xlfn.XLOOKUP($A652,ALGLIB_SSA_XAUUSD!$J$2:$J$1001,ALGLIB_SSA_XAUUSD!$K$2:$K$1001,"",0)</f>
        <v>XAUUSD</v>
      </c>
      <c r="J652" t="str">
        <f>_xlfn.XLOOKUP($A652,ALGLIB_SSA_XAUUSD!$J$2:$J$1001,ALGLIB_SSA_XAUUSD!$L$2:$L$1001,"",0)</f>
        <v>M5</v>
      </c>
      <c r="K652">
        <f>_xlfn.XLOOKUP($A652,ALGLIB_SSA_XAUUSD!$J$2:$J$1001,ALGLIB_SSA_XAUUSD!$M$2:$M$1001,"",0)</f>
        <v>4667.8500000000004</v>
      </c>
      <c r="L652">
        <f>_xlfn.XLOOKUP($A652,ALGLIB_SSA_XAUUSD!$J$2:$J$1001,ALGLIB_SSA_XAUUSD!$N$2:$N$1001,"",0)</f>
        <v>4672.8161300000002</v>
      </c>
      <c r="M652">
        <f>_xlfn.XLOOKUP($A652,ALGLIB_SSA_XAUUSD!$J$2:$J$1001,ALGLIB_SSA_XAUUSD!$O$2:$O$1001,"",0)</f>
        <v>4670.8374100000001</v>
      </c>
      <c r="N652">
        <f>_xlfn.XLOOKUP($A652,ALGLIB_SSA_XAUUSD!$J$2:$J$1001,ALGLIB_SSA_XAUUSD!$P$2:$P$1001,"",0)</f>
        <v>4676.6724199999999</v>
      </c>
      <c r="O652">
        <f>_xlfn.XLOOKUP($A652,ALGLIB_SSA_XAUUSD!$J$2:$J$1001,ALGLIB_SSA_XAUUSD!$Q$2:$Q$1001,"",0)</f>
        <v>4666.3169799999996</v>
      </c>
      <c r="R652">
        <f t="shared" si="261"/>
        <v>1775589000</v>
      </c>
      <c r="S652" t="str">
        <f t="shared" si="262"/>
        <v>XAUUSD</v>
      </c>
      <c r="T652" t="str">
        <f t="shared" si="262"/>
        <v>M5</v>
      </c>
      <c r="U652">
        <f t="shared" si="262"/>
        <v>4667.8500000000004</v>
      </c>
      <c r="V652">
        <f t="shared" si="263"/>
        <v>4719.6854166666662</v>
      </c>
      <c r="W652">
        <f t="shared" si="263"/>
        <v>4698.154641666667</v>
      </c>
      <c r="X652">
        <f t="shared" si="264"/>
        <v>4672.8161300000002</v>
      </c>
      <c r="Y652">
        <f t="shared" si="264"/>
        <v>4670.8374100000001</v>
      </c>
      <c r="Z652">
        <f t="shared" si="265"/>
        <v>4732.8371516666666</v>
      </c>
      <c r="AA652">
        <f t="shared" si="266"/>
        <v>4676.6724199999999</v>
      </c>
      <c r="AB652">
        <f t="shared" si="267"/>
        <v>4686.9304949999996</v>
      </c>
      <c r="AC652">
        <f t="shared" si="268"/>
        <v>4666.3169799999996</v>
      </c>
      <c r="AF652">
        <f t="shared" si="273"/>
        <v>1775589000</v>
      </c>
      <c r="AG652" t="str">
        <f t="shared" si="274"/>
        <v>XAUUSD</v>
      </c>
      <c r="AH652" t="str">
        <f t="shared" si="275"/>
        <v>M5</v>
      </c>
      <c r="AI652" s="19">
        <f t="shared" si="269"/>
        <v>4667.8500000000004</v>
      </c>
      <c r="AJ652" s="19">
        <f t="shared" si="270"/>
        <v>4719.6854166666662</v>
      </c>
      <c r="AK652" s="19">
        <f t="shared" si="271"/>
        <v>4698.154641666667</v>
      </c>
      <c r="AL652" s="19">
        <f t="shared" si="276"/>
        <v>21.530774999999267</v>
      </c>
      <c r="AM652" s="28" t="str">
        <f t="shared" si="272"/>
        <v>Bullish</v>
      </c>
      <c r="AN652" s="28" t="str">
        <f t="shared" si="277"/>
        <v>Bullish</v>
      </c>
      <c r="AO652">
        <f>IF(Z652&lt;&gt;"",Z652,"")</f>
        <v>4732.8371516666666</v>
      </c>
      <c r="AP652">
        <f>IF(AB652&lt;&gt;"",AB652,"")</f>
        <v>4686.9304949999996</v>
      </c>
      <c r="AQ652">
        <f t="shared" si="256"/>
        <v>3</v>
      </c>
      <c r="AR652" s="16">
        <f>IF(SLOPE($AO$638:$AO$649,$AQ$638:$AQ$649)&gt;0,MIN(3,ABS(SLOPE($AO$638:$AO$649,$AQ$638:$AQ$649))),IF(SLOPE($AO$638:$AO$649,$AQ$638:$AQ$649)&lt;-0.5,-0.5,0))</f>
        <v>2.2122033333333038</v>
      </c>
      <c r="AS652" s="16">
        <f>IF(SLOPE($AP$638:$AP$649,$AQ$638:$AQ$649)&lt;0,MAX(-3,-ABS(SLOPE($AP$638:$AP$649,$AQ$638:$AQ$649))),IF(SLOPE($AP$638:$AP$649,$AQ$638:$AQ$649)&gt;0.5,0.5,0))</f>
        <v>0.5</v>
      </c>
      <c r="AT652" s="22">
        <f>($AO$650+(AR652*(AQ652-1)))</f>
        <v>4732.6161266666668</v>
      </c>
      <c r="AU652" s="22">
        <f>($AP$650+(AS652*(AQ652-1)))</f>
        <v>4683.7849399999996</v>
      </c>
      <c r="AV652" s="18">
        <f>IF(AR652&gt;0,AT652+AR652,AT652)</f>
        <v>4734.8283300000003</v>
      </c>
      <c r="AW652" s="18">
        <f>IF(AS652&lt;0,AU652+AS652,AU652)</f>
        <v>4683.7849399999996</v>
      </c>
      <c r="AY652">
        <f t="shared" si="257"/>
        <v>1.9911783333336643</v>
      </c>
      <c r="AZ652" s="15">
        <f t="shared" si="258"/>
        <v>-3.1455550000000585</v>
      </c>
      <c r="BB652" s="19">
        <f t="shared" si="253"/>
        <v>1775589000</v>
      </c>
      <c r="BC652" s="19" t="str">
        <f t="shared" si="254"/>
        <v>XAUUSD</v>
      </c>
      <c r="BD652" s="19" t="str">
        <f t="shared" si="255"/>
        <v>M5</v>
      </c>
      <c r="BE652">
        <f>V652</f>
        <v>4719.6854166666662</v>
      </c>
      <c r="BF652">
        <f>W652</f>
        <v>4698.154641666667</v>
      </c>
      <c r="BG652">
        <f>X652</f>
        <v>4672.8161300000002</v>
      </c>
      <c r="BH652">
        <f>Y652</f>
        <v>4670.8374100000001</v>
      </c>
      <c r="BI652">
        <f t="shared" si="259"/>
        <v>4734.8283300000003</v>
      </c>
      <c r="BJ652">
        <f t="shared" si="260"/>
        <v>4683.7849399999996</v>
      </c>
    </row>
    <row r="653" spans="1:62" x14ac:dyDescent="0.55000000000000004">
      <c r="A653">
        <f>ALGLIB_SSA_XAUUSD!J653</f>
        <v>1775589300</v>
      </c>
      <c r="B653" t="str">
        <f>_xlfn.XLOOKUP($A653,ALGLIB_SSA_XAUUSD!$A$2:$A$1001,ALGLIB_SSA_XAUUSD!$B$2:$B$1001,"",0)</f>
        <v/>
      </c>
      <c r="C653" t="str">
        <f>_xlfn.XLOOKUP($A653,ALGLIB_SSA_XAUUSD!$A$2:$A$1001,ALGLIB_SSA_XAUUSD!$C$2:$C$1001,"",0)</f>
        <v/>
      </c>
      <c r="D653" s="1">
        <f>D650+(D662-D650)*3/12</f>
        <v>4701.8474999999999</v>
      </c>
      <c r="E653" s="1">
        <f>E650+(E662-E650)*3/12</f>
        <v>4721.9911249999996</v>
      </c>
      <c r="F653" s="1">
        <f>F650+(F662-F650)*3/12</f>
        <v>4700.1813624999995</v>
      </c>
      <c r="G653" s="1">
        <f>G650+(G662-G650)*3/12</f>
        <v>4735.1598674999996</v>
      </c>
      <c r="H653" s="1">
        <f>H650+(H662-H650)*3/12</f>
        <v>4689.0032725000001</v>
      </c>
      <c r="I653" t="str">
        <f>_xlfn.XLOOKUP($A653,ALGLIB_SSA_XAUUSD!$J$2:$J$1001,ALGLIB_SSA_XAUUSD!$K$2:$K$1001,"",0)</f>
        <v>XAUUSD</v>
      </c>
      <c r="J653" t="str">
        <f>_xlfn.XLOOKUP($A653,ALGLIB_SSA_XAUUSD!$J$2:$J$1001,ALGLIB_SSA_XAUUSD!$L$2:$L$1001,"",0)</f>
        <v>M5</v>
      </c>
      <c r="K653">
        <f>_xlfn.XLOOKUP($A653,ALGLIB_SSA_XAUUSD!$J$2:$J$1001,ALGLIB_SSA_XAUUSD!$M$2:$M$1001,"",0)</f>
        <v>4690.16</v>
      </c>
      <c r="L653">
        <f>_xlfn.XLOOKUP($A653,ALGLIB_SSA_XAUUSD!$J$2:$J$1001,ALGLIB_SSA_XAUUSD!$N$2:$N$1001,"",0)</f>
        <v>4677.1425200000003</v>
      </c>
      <c r="M653">
        <f>_xlfn.XLOOKUP($A653,ALGLIB_SSA_XAUUSD!$J$2:$J$1001,ALGLIB_SSA_XAUUSD!$O$2:$O$1001,"",0)</f>
        <v>4673.9899599999999</v>
      </c>
      <c r="N653">
        <f>_xlfn.XLOOKUP($A653,ALGLIB_SSA_XAUUSD!$J$2:$J$1001,ALGLIB_SSA_XAUUSD!$P$2:$P$1001,"",0)</f>
        <v>4681.30969</v>
      </c>
      <c r="O653">
        <f>_xlfn.XLOOKUP($A653,ALGLIB_SSA_XAUUSD!$J$2:$J$1001,ALGLIB_SSA_XAUUSD!$Q$2:$Q$1001,"",0)</f>
        <v>4670.11996</v>
      </c>
      <c r="R653">
        <f t="shared" si="261"/>
        <v>1775589300</v>
      </c>
      <c r="S653" t="str">
        <f t="shared" si="262"/>
        <v>XAUUSD</v>
      </c>
      <c r="T653" t="str">
        <f t="shared" si="262"/>
        <v>M5</v>
      </c>
      <c r="U653">
        <f t="shared" si="262"/>
        <v>4690.16</v>
      </c>
      <c r="V653">
        <f t="shared" si="263"/>
        <v>4721.9911249999996</v>
      </c>
      <c r="W653">
        <f t="shared" si="263"/>
        <v>4700.1813624999995</v>
      </c>
      <c r="X653">
        <f t="shared" si="264"/>
        <v>4677.1425200000003</v>
      </c>
      <c r="Y653">
        <f t="shared" si="264"/>
        <v>4673.9899599999999</v>
      </c>
      <c r="Z653">
        <f t="shared" si="265"/>
        <v>4735.1598674999996</v>
      </c>
      <c r="AA653">
        <f t="shared" si="266"/>
        <v>4681.30969</v>
      </c>
      <c r="AB653">
        <f t="shared" si="267"/>
        <v>4689.0032725000001</v>
      </c>
      <c r="AC653">
        <f t="shared" si="268"/>
        <v>4670.11996</v>
      </c>
      <c r="AF653">
        <f t="shared" si="273"/>
        <v>1775589300</v>
      </c>
      <c r="AG653" t="str">
        <f t="shared" si="274"/>
        <v>XAUUSD</v>
      </c>
      <c r="AH653" t="str">
        <f t="shared" si="275"/>
        <v>M5</v>
      </c>
      <c r="AI653" s="19">
        <f t="shared" si="269"/>
        <v>4690.16</v>
      </c>
      <c r="AJ653" s="19">
        <f t="shared" si="270"/>
        <v>4721.9911249999996</v>
      </c>
      <c r="AK653" s="19">
        <f t="shared" si="271"/>
        <v>4700.1813624999995</v>
      </c>
      <c r="AL653" s="19">
        <f t="shared" si="276"/>
        <v>21.809762500000033</v>
      </c>
      <c r="AM653" s="28" t="str">
        <f t="shared" si="272"/>
        <v>Bullish</v>
      </c>
      <c r="AN653" s="28" t="str">
        <f t="shared" si="277"/>
        <v>Bullish</v>
      </c>
      <c r="AO653">
        <f>IF(Z653&lt;&gt;"",Z653,"")</f>
        <v>4735.1598674999996</v>
      </c>
      <c r="AP653">
        <f>IF(AB653&lt;&gt;"",AB653,"")</f>
        <v>4689.0032725000001</v>
      </c>
      <c r="AQ653">
        <f t="shared" si="256"/>
        <v>4</v>
      </c>
      <c r="AR653" s="16">
        <f>IF(SLOPE($AO$638:$AO$649,$AQ$638:$AQ$649)&gt;0,MIN(3,ABS(SLOPE($AO$638:$AO$649,$AQ$638:$AQ$649))),IF(SLOPE($AO$638:$AO$649,$AQ$638:$AQ$649)&lt;-0.5,-0.5,0))</f>
        <v>2.2122033333333038</v>
      </c>
      <c r="AS653" s="16">
        <f>IF(SLOPE($AP$638:$AP$649,$AQ$638:$AQ$649)&lt;0,MAX(-3,-ABS(SLOPE($AP$638:$AP$649,$AQ$638:$AQ$649))),IF(SLOPE($AP$638:$AP$649,$AQ$638:$AQ$649)&gt;0.5,0.5,0))</f>
        <v>0.5</v>
      </c>
      <c r="AT653" s="22">
        <f>($AO$650+(AR653*(AQ653-1)))</f>
        <v>4734.8283299999994</v>
      </c>
      <c r="AU653" s="22">
        <f>($AP$650+(AS653*(AQ653-1)))</f>
        <v>4684.2849399999996</v>
      </c>
      <c r="AV653" s="18">
        <f>IF(AR653&gt;0,AT653+AR653,AT653)</f>
        <v>4737.0405333333329</v>
      </c>
      <c r="AW653" s="18">
        <f>IF(AS653&lt;0,AU653+AS653,AU653)</f>
        <v>4684.2849399999996</v>
      </c>
      <c r="AY653">
        <f t="shared" si="257"/>
        <v>1.8806658333332962</v>
      </c>
      <c r="AZ653" s="15">
        <f t="shared" si="258"/>
        <v>-4.7183325000005425</v>
      </c>
      <c r="BB653" s="19">
        <f t="shared" si="253"/>
        <v>1775589300</v>
      </c>
      <c r="BC653" s="19" t="str">
        <f t="shared" si="254"/>
        <v>XAUUSD</v>
      </c>
      <c r="BD653" s="19" t="str">
        <f t="shared" si="255"/>
        <v>M5</v>
      </c>
      <c r="BE653">
        <f>V653</f>
        <v>4721.9911249999996</v>
      </c>
      <c r="BF653">
        <f>W653</f>
        <v>4700.1813624999995</v>
      </c>
      <c r="BG653">
        <f>X653</f>
        <v>4677.1425200000003</v>
      </c>
      <c r="BH653">
        <f>Y653</f>
        <v>4673.9899599999999</v>
      </c>
      <c r="BI653">
        <f t="shared" si="259"/>
        <v>4737.0405333333329</v>
      </c>
      <c r="BJ653">
        <f t="shared" si="260"/>
        <v>4684.2849399999996</v>
      </c>
    </row>
    <row r="654" spans="1:62" x14ac:dyDescent="0.55000000000000004">
      <c r="A654">
        <f>ALGLIB_SSA_XAUUSD!J654</f>
        <v>1775589600</v>
      </c>
      <c r="B654" t="str">
        <f>_xlfn.XLOOKUP($A654,ALGLIB_SSA_XAUUSD!$A$2:$A$1001,ALGLIB_SSA_XAUUSD!$B$2:$B$1001,"",0)</f>
        <v/>
      </c>
      <c r="C654" t="str">
        <f>_xlfn.XLOOKUP($A654,ALGLIB_SSA_XAUUSD!$A$2:$A$1001,ALGLIB_SSA_XAUUSD!$C$2:$C$1001,"",0)</f>
        <v/>
      </c>
      <c r="D654" s="1">
        <f>D650+(D662-D650)*4/12</f>
        <v>4702.26</v>
      </c>
      <c r="E654" s="1">
        <f>E650+(E662-E650)*4/12</f>
        <v>4724.2968333333329</v>
      </c>
      <c r="F654" s="1">
        <f>F650+(F662-F650)*4/12</f>
        <v>4702.208083333333</v>
      </c>
      <c r="G654" s="1">
        <f>G650+(G662-G650)*4/12</f>
        <v>4737.4825833333334</v>
      </c>
      <c r="H654" s="1">
        <f>H650+(H662-H650)*4/12</f>
        <v>4691.0760499999997</v>
      </c>
      <c r="I654" t="str">
        <f>_xlfn.XLOOKUP($A654,ALGLIB_SSA_XAUUSD!$J$2:$J$1001,ALGLIB_SSA_XAUUSD!$K$2:$K$1001,"",0)</f>
        <v>XAUUSD</v>
      </c>
      <c r="J654" t="str">
        <f>_xlfn.XLOOKUP($A654,ALGLIB_SSA_XAUUSD!$J$2:$J$1001,ALGLIB_SSA_XAUUSD!$L$2:$L$1001,"",0)</f>
        <v>M5</v>
      </c>
      <c r="K654">
        <f>_xlfn.XLOOKUP($A654,ALGLIB_SSA_XAUUSD!$J$2:$J$1001,ALGLIB_SSA_XAUUSD!$M$2:$M$1001,"",0)</f>
        <v>4689.54</v>
      </c>
      <c r="L654">
        <f>_xlfn.XLOOKUP($A654,ALGLIB_SSA_XAUUSD!$J$2:$J$1001,ALGLIB_SSA_XAUUSD!$N$2:$N$1001,"",0)</f>
        <v>4681.4152400000003</v>
      </c>
      <c r="M654">
        <f>_xlfn.XLOOKUP($A654,ALGLIB_SSA_XAUUSD!$J$2:$J$1001,ALGLIB_SSA_XAUUSD!$O$2:$O$1001,"",0)</f>
        <v>4677.7025999999996</v>
      </c>
      <c r="N654">
        <f>_xlfn.XLOOKUP($A654,ALGLIB_SSA_XAUUSD!$J$2:$J$1001,ALGLIB_SSA_XAUUSD!$P$2:$P$1001,"",0)</f>
        <v>4686.2092700000003</v>
      </c>
      <c r="O654">
        <f>_xlfn.XLOOKUP($A654,ALGLIB_SSA_XAUUSD!$J$2:$J$1001,ALGLIB_SSA_XAUUSD!$Q$2:$Q$1001,"",0)</f>
        <v>4674.5142699999997</v>
      </c>
      <c r="R654">
        <f t="shared" si="261"/>
        <v>1775589600</v>
      </c>
      <c r="S654" t="str">
        <f t="shared" si="262"/>
        <v>XAUUSD</v>
      </c>
      <c r="T654" t="str">
        <f t="shared" si="262"/>
        <v>M5</v>
      </c>
      <c r="U654">
        <f t="shared" si="262"/>
        <v>4689.54</v>
      </c>
      <c r="V654">
        <f t="shared" si="263"/>
        <v>4724.2968333333329</v>
      </c>
      <c r="W654">
        <f t="shared" si="263"/>
        <v>4702.208083333333</v>
      </c>
      <c r="X654">
        <f t="shared" si="264"/>
        <v>4681.4152400000003</v>
      </c>
      <c r="Y654">
        <f t="shared" si="264"/>
        <v>4677.7025999999996</v>
      </c>
      <c r="Z654">
        <f t="shared" si="265"/>
        <v>4737.4825833333334</v>
      </c>
      <c r="AA654">
        <f t="shared" si="266"/>
        <v>4686.2092700000003</v>
      </c>
      <c r="AB654">
        <f t="shared" si="267"/>
        <v>4691.0760499999997</v>
      </c>
      <c r="AC654">
        <f t="shared" si="268"/>
        <v>4674.5142699999997</v>
      </c>
      <c r="AF654">
        <f t="shared" si="273"/>
        <v>1775589600</v>
      </c>
      <c r="AG654" t="str">
        <f t="shared" si="274"/>
        <v>XAUUSD</v>
      </c>
      <c r="AH654" t="str">
        <f t="shared" si="275"/>
        <v>M5</v>
      </c>
      <c r="AI654" s="19">
        <f t="shared" si="269"/>
        <v>4689.54</v>
      </c>
      <c r="AJ654" s="19">
        <f t="shared" si="270"/>
        <v>4724.2968333333329</v>
      </c>
      <c r="AK654" s="19">
        <f t="shared" si="271"/>
        <v>4702.208083333333</v>
      </c>
      <c r="AL654" s="19">
        <f t="shared" si="276"/>
        <v>22.088749999999891</v>
      </c>
      <c r="AM654" s="28" t="str">
        <f t="shared" si="272"/>
        <v>Bullish</v>
      </c>
      <c r="AN654" s="28" t="str">
        <f t="shared" si="277"/>
        <v>Bullish</v>
      </c>
      <c r="AO654">
        <f>IF(Z654&lt;&gt;"",Z654,"")</f>
        <v>4737.4825833333334</v>
      </c>
      <c r="AP654">
        <f>IF(AB654&lt;&gt;"",AB654,"")</f>
        <v>4691.0760499999997</v>
      </c>
      <c r="AQ654">
        <f t="shared" si="256"/>
        <v>5</v>
      </c>
      <c r="AR654" s="16">
        <f>IF(SLOPE($AO$638:$AO$649,$AQ$638:$AQ$649)&gt;0,MIN(3,ABS(SLOPE($AO$638:$AO$649,$AQ$638:$AQ$649))),IF(SLOPE($AO$638:$AO$649,$AQ$638:$AQ$649)&lt;-0.5,-0.5,0))</f>
        <v>2.2122033333333038</v>
      </c>
      <c r="AS654" s="16">
        <f>IF(SLOPE($AP$638:$AP$649,$AQ$638:$AQ$649)&lt;0,MAX(-3,-ABS(SLOPE($AP$638:$AP$649,$AQ$638:$AQ$649))),IF(SLOPE($AP$638:$AP$649,$AQ$638:$AQ$649)&gt;0.5,0.5,0))</f>
        <v>0.5</v>
      </c>
      <c r="AT654" s="22">
        <f>($AO$650+(AR654*(AQ654-1)))</f>
        <v>4737.0405333333329</v>
      </c>
      <c r="AU654" s="22">
        <f>($AP$650+(AS654*(AQ654-1)))</f>
        <v>4684.7849399999996</v>
      </c>
      <c r="AV654" s="18">
        <f>IF(AR654&gt;0,AT654+AR654,AT654)</f>
        <v>4739.2527366666664</v>
      </c>
      <c r="AW654" s="18">
        <f>IF(AS654&lt;0,AU654+AS654,AU654)</f>
        <v>4684.7849399999996</v>
      </c>
      <c r="AY654">
        <f t="shared" si="257"/>
        <v>1.770153333332928</v>
      </c>
      <c r="AZ654" s="15">
        <f t="shared" si="258"/>
        <v>-6.291110000000117</v>
      </c>
      <c r="BB654" s="19">
        <f t="shared" ref="BB654:BB717" si="278">AF654</f>
        <v>1775589600</v>
      </c>
      <c r="BC654" s="19" t="str">
        <f t="shared" ref="BC654:BC717" si="279">AG654</f>
        <v>XAUUSD</v>
      </c>
      <c r="BD654" s="19" t="str">
        <f t="shared" ref="BD654:BD717" si="280">AH654</f>
        <v>M5</v>
      </c>
      <c r="BE654">
        <f>V654</f>
        <v>4724.2968333333329</v>
      </c>
      <c r="BF654">
        <f>W654</f>
        <v>4702.208083333333</v>
      </c>
      <c r="BG654">
        <f>X654</f>
        <v>4681.4152400000003</v>
      </c>
      <c r="BH654">
        <f>Y654</f>
        <v>4677.7025999999996</v>
      </c>
      <c r="BI654">
        <f t="shared" si="259"/>
        <v>4739.2527366666664</v>
      </c>
      <c r="BJ654">
        <f t="shared" si="260"/>
        <v>4684.7849399999996</v>
      </c>
    </row>
    <row r="655" spans="1:62" x14ac:dyDescent="0.55000000000000004">
      <c r="A655">
        <f>ALGLIB_SSA_XAUUSD!J655</f>
        <v>1775589900</v>
      </c>
      <c r="B655" t="str">
        <f>_xlfn.XLOOKUP($A655,ALGLIB_SSA_XAUUSD!$A$2:$A$1001,ALGLIB_SSA_XAUUSD!$B$2:$B$1001,"",0)</f>
        <v/>
      </c>
      <c r="C655" t="str">
        <f>_xlfn.XLOOKUP($A655,ALGLIB_SSA_XAUUSD!$A$2:$A$1001,ALGLIB_SSA_XAUUSD!$C$2:$C$1001,"",0)</f>
        <v/>
      </c>
      <c r="D655" s="1">
        <f>D650+(D662-D650)*5/12</f>
        <v>4702.6724999999997</v>
      </c>
      <c r="E655" s="1">
        <f>E650+(E662-E650)*5/12</f>
        <v>4726.6025416666662</v>
      </c>
      <c r="F655" s="1">
        <f>F650+(F662-F650)*5/12</f>
        <v>4704.2348041666664</v>
      </c>
      <c r="G655" s="1">
        <f>G650+(G662-G650)*5/12</f>
        <v>4739.8052991666664</v>
      </c>
      <c r="H655" s="1">
        <f>H650+(H662-H650)*5/12</f>
        <v>4693.1488274999992</v>
      </c>
      <c r="I655" t="str">
        <f>_xlfn.XLOOKUP($A655,ALGLIB_SSA_XAUUSD!$J$2:$J$1001,ALGLIB_SSA_XAUUSD!$K$2:$K$1001,"",0)</f>
        <v>XAUUSD</v>
      </c>
      <c r="J655" t="str">
        <f>_xlfn.XLOOKUP($A655,ALGLIB_SSA_XAUUSD!$J$2:$J$1001,ALGLIB_SSA_XAUUSD!$L$2:$L$1001,"",0)</f>
        <v>M5</v>
      </c>
      <c r="K655">
        <f>_xlfn.XLOOKUP($A655,ALGLIB_SSA_XAUUSD!$J$2:$J$1001,ALGLIB_SSA_XAUUSD!$M$2:$M$1001,"",0)</f>
        <v>4687.46</v>
      </c>
      <c r="L655">
        <f>_xlfn.XLOOKUP($A655,ALGLIB_SSA_XAUUSD!$J$2:$J$1001,ALGLIB_SSA_XAUUSD!$N$2:$N$1001,"",0)</f>
        <v>4685.3245500000003</v>
      </c>
      <c r="M655">
        <f>_xlfn.XLOOKUP($A655,ALGLIB_SSA_XAUUSD!$J$2:$J$1001,ALGLIB_SSA_XAUUSD!$O$2:$O$1001,"",0)</f>
        <v>4681.5135799999998</v>
      </c>
      <c r="N655">
        <f>_xlfn.XLOOKUP($A655,ALGLIB_SSA_XAUUSD!$J$2:$J$1001,ALGLIB_SSA_XAUUSD!$P$2:$P$1001,"",0)</f>
        <v>4690.6962299999996</v>
      </c>
      <c r="O655">
        <f>_xlfn.XLOOKUP($A655,ALGLIB_SSA_XAUUSD!$J$2:$J$1001,ALGLIB_SSA_XAUUSD!$Q$2:$Q$1001,"",0)</f>
        <v>4678.6028299999998</v>
      </c>
      <c r="R655">
        <f t="shared" si="261"/>
        <v>1775589900</v>
      </c>
      <c r="S655" t="str">
        <f t="shared" si="262"/>
        <v>XAUUSD</v>
      </c>
      <c r="T655" t="str">
        <f t="shared" si="262"/>
        <v>M5</v>
      </c>
      <c r="U655">
        <f t="shared" si="262"/>
        <v>4687.46</v>
      </c>
      <c r="V655">
        <f t="shared" si="263"/>
        <v>4726.6025416666662</v>
      </c>
      <c r="W655">
        <f t="shared" si="263"/>
        <v>4704.2348041666664</v>
      </c>
      <c r="X655">
        <f t="shared" si="264"/>
        <v>4685.3245500000003</v>
      </c>
      <c r="Y655">
        <f t="shared" si="264"/>
        <v>4681.5135799999998</v>
      </c>
      <c r="Z655">
        <f t="shared" si="265"/>
        <v>4739.8052991666664</v>
      </c>
      <c r="AA655">
        <f t="shared" si="266"/>
        <v>4690.6962299999996</v>
      </c>
      <c r="AB655">
        <f t="shared" si="267"/>
        <v>4693.1488274999992</v>
      </c>
      <c r="AC655">
        <f t="shared" si="268"/>
        <v>4678.6028299999998</v>
      </c>
      <c r="AF655">
        <f t="shared" si="273"/>
        <v>1775589900</v>
      </c>
      <c r="AG655" t="str">
        <f t="shared" si="274"/>
        <v>XAUUSD</v>
      </c>
      <c r="AH655" t="str">
        <f t="shared" si="275"/>
        <v>M5</v>
      </c>
      <c r="AI655" s="19">
        <f t="shared" si="269"/>
        <v>4687.46</v>
      </c>
      <c r="AJ655" s="19">
        <f t="shared" si="270"/>
        <v>4726.6025416666662</v>
      </c>
      <c r="AK655" s="19">
        <f t="shared" si="271"/>
        <v>4704.2348041666664</v>
      </c>
      <c r="AL655" s="19">
        <f t="shared" si="276"/>
        <v>22.367737499999748</v>
      </c>
      <c r="AM655" s="28" t="str">
        <f t="shared" si="272"/>
        <v>Bullish</v>
      </c>
      <c r="AN655" s="28" t="str">
        <f t="shared" si="277"/>
        <v>Bullish</v>
      </c>
      <c r="AO655">
        <f>IF(Z655&lt;&gt;"",Z655,"")</f>
        <v>4739.8052991666664</v>
      </c>
      <c r="AP655">
        <f>IF(AB655&lt;&gt;"",AB655,"")</f>
        <v>4693.1488274999992</v>
      </c>
      <c r="AQ655">
        <f t="shared" ref="AQ655:AQ718" si="281">IF(AQ654+1=13,1,AQ654+1)</f>
        <v>6</v>
      </c>
      <c r="AR655" s="16">
        <f>IF(SLOPE($AO$638:$AO$649,$AQ$638:$AQ$649)&gt;0,MIN(3,ABS(SLOPE($AO$638:$AO$649,$AQ$638:$AQ$649))),IF(SLOPE($AO$638:$AO$649,$AQ$638:$AQ$649)&lt;-0.5,-0.5,0))</f>
        <v>2.2122033333333038</v>
      </c>
      <c r="AS655" s="16">
        <f>IF(SLOPE($AP$638:$AP$649,$AQ$638:$AQ$649)&lt;0,MAX(-3,-ABS(SLOPE($AP$638:$AP$649,$AQ$638:$AQ$649))),IF(SLOPE($AP$638:$AP$649,$AQ$638:$AQ$649)&gt;0.5,0.5,0))</f>
        <v>0.5</v>
      </c>
      <c r="AT655" s="22">
        <f>($AO$650+(AR655*(AQ655-1)))</f>
        <v>4739.2527366666664</v>
      </c>
      <c r="AU655" s="22">
        <f>($AP$650+(AS655*(AQ655-1)))</f>
        <v>4685.2849399999996</v>
      </c>
      <c r="AV655" s="18">
        <f>IF(AR655&gt;0,AT655+AR655,AT655)</f>
        <v>4741.4649399999998</v>
      </c>
      <c r="AW655" s="18">
        <f>IF(AS655&lt;0,AU655+AS655,AU655)</f>
        <v>4685.2849399999996</v>
      </c>
      <c r="AY655">
        <f t="shared" ref="AY655:AY718" si="282">AV655-AO655</f>
        <v>1.6596408333334693</v>
      </c>
      <c r="AZ655" s="15">
        <f t="shared" ref="AZ655:AZ718" si="283">AW655-AP655</f>
        <v>-7.8638874999996915</v>
      </c>
      <c r="BB655" s="19">
        <f t="shared" si="278"/>
        <v>1775589900</v>
      </c>
      <c r="BC655" s="19" t="str">
        <f t="shared" si="279"/>
        <v>XAUUSD</v>
      </c>
      <c r="BD655" s="19" t="str">
        <f t="shared" si="280"/>
        <v>M5</v>
      </c>
      <c r="BE655">
        <f>V655</f>
        <v>4726.6025416666662</v>
      </c>
      <c r="BF655">
        <f>W655</f>
        <v>4704.2348041666664</v>
      </c>
      <c r="BG655">
        <f>X655</f>
        <v>4685.3245500000003</v>
      </c>
      <c r="BH655">
        <f>Y655</f>
        <v>4681.5135799999998</v>
      </c>
      <c r="BI655">
        <f t="shared" si="259"/>
        <v>4741.4649399999998</v>
      </c>
      <c r="BJ655">
        <f t="shared" si="260"/>
        <v>4685.2849399999996</v>
      </c>
    </row>
    <row r="656" spans="1:62" x14ac:dyDescent="0.55000000000000004">
      <c r="A656">
        <f>ALGLIB_SSA_XAUUSD!J656</f>
        <v>1775590200</v>
      </c>
      <c r="B656" t="str">
        <f>_xlfn.XLOOKUP($A656,ALGLIB_SSA_XAUUSD!$A$2:$A$1001,ALGLIB_SSA_XAUUSD!$B$2:$B$1001,"",0)</f>
        <v/>
      </c>
      <c r="C656" t="str">
        <f>_xlfn.XLOOKUP($A656,ALGLIB_SSA_XAUUSD!$A$2:$A$1001,ALGLIB_SSA_XAUUSD!$C$2:$C$1001,"",0)</f>
        <v/>
      </c>
      <c r="D656" s="1">
        <f>D650+(D662-D650)*6/12</f>
        <v>4703.085</v>
      </c>
      <c r="E656" s="1">
        <f>E650+(E662-E650)*6/12</f>
        <v>4728.9082500000004</v>
      </c>
      <c r="F656" s="1">
        <f>F650+(F662-F650)*6/12</f>
        <v>4706.2615249999999</v>
      </c>
      <c r="G656" s="1">
        <f>G650+(G662-G650)*6/12</f>
        <v>4742.1280150000002</v>
      </c>
      <c r="H656" s="1">
        <f>H650+(H662-H650)*6/12</f>
        <v>4695.2216049999997</v>
      </c>
      <c r="I656" t="str">
        <f>_xlfn.XLOOKUP($A656,ALGLIB_SSA_XAUUSD!$J$2:$J$1001,ALGLIB_SSA_XAUUSD!$K$2:$K$1001,"",0)</f>
        <v>XAUUSD</v>
      </c>
      <c r="J656" t="str">
        <f>_xlfn.XLOOKUP($A656,ALGLIB_SSA_XAUUSD!$J$2:$J$1001,ALGLIB_SSA_XAUUSD!$L$2:$L$1001,"",0)</f>
        <v>M5</v>
      </c>
      <c r="K656">
        <f>_xlfn.XLOOKUP($A656,ALGLIB_SSA_XAUUSD!$J$2:$J$1001,ALGLIB_SSA_XAUUSD!$M$2:$M$1001,"",0)</f>
        <v>4686.21</v>
      </c>
      <c r="L656">
        <f>_xlfn.XLOOKUP($A656,ALGLIB_SSA_XAUUSD!$J$2:$J$1001,ALGLIB_SSA_XAUUSD!$N$2:$N$1001,"",0)</f>
        <v>4688.8095400000002</v>
      </c>
      <c r="M656">
        <f>_xlfn.XLOOKUP($A656,ALGLIB_SSA_XAUUSD!$J$2:$J$1001,ALGLIB_SSA_XAUUSD!$O$2:$O$1001,"",0)</f>
        <v>4685.1615599999996</v>
      </c>
      <c r="N656">
        <f>_xlfn.XLOOKUP($A656,ALGLIB_SSA_XAUUSD!$J$2:$J$1001,ALGLIB_SSA_XAUUSD!$P$2:$P$1001,"",0)</f>
        <v>4694.8292899999997</v>
      </c>
      <c r="O656">
        <f>_xlfn.XLOOKUP($A656,ALGLIB_SSA_XAUUSD!$J$2:$J$1001,ALGLIB_SSA_XAUUSD!$Q$2:$Q$1001,"",0)</f>
        <v>4682.1098700000002</v>
      </c>
      <c r="R656">
        <f t="shared" si="261"/>
        <v>1775590200</v>
      </c>
      <c r="S656" t="str">
        <f t="shared" si="262"/>
        <v>XAUUSD</v>
      </c>
      <c r="T656" t="str">
        <f t="shared" si="262"/>
        <v>M5</v>
      </c>
      <c r="U656">
        <f t="shared" si="262"/>
        <v>4686.21</v>
      </c>
      <c r="V656">
        <f t="shared" si="263"/>
        <v>4728.9082500000004</v>
      </c>
      <c r="W656">
        <f t="shared" si="263"/>
        <v>4706.2615249999999</v>
      </c>
      <c r="X656">
        <f t="shared" si="264"/>
        <v>4688.8095400000002</v>
      </c>
      <c r="Y656">
        <f t="shared" si="264"/>
        <v>4685.1615599999996</v>
      </c>
      <c r="Z656">
        <f t="shared" si="265"/>
        <v>4742.1280150000002</v>
      </c>
      <c r="AA656">
        <f t="shared" si="266"/>
        <v>4694.8292899999997</v>
      </c>
      <c r="AB656">
        <f t="shared" si="267"/>
        <v>4695.2216049999997</v>
      </c>
      <c r="AC656">
        <f t="shared" si="268"/>
        <v>4682.1098700000002</v>
      </c>
      <c r="AF656">
        <f t="shared" si="273"/>
        <v>1775590200</v>
      </c>
      <c r="AG656" t="str">
        <f t="shared" si="274"/>
        <v>XAUUSD</v>
      </c>
      <c r="AH656" t="str">
        <f t="shared" si="275"/>
        <v>M5</v>
      </c>
      <c r="AI656" s="19">
        <f t="shared" si="269"/>
        <v>4686.21</v>
      </c>
      <c r="AJ656" s="19">
        <f t="shared" si="270"/>
        <v>4728.9082500000004</v>
      </c>
      <c r="AK656" s="19">
        <f t="shared" si="271"/>
        <v>4706.2615249999999</v>
      </c>
      <c r="AL656" s="19">
        <f t="shared" si="276"/>
        <v>22.646725000000515</v>
      </c>
      <c r="AM656" s="28" t="str">
        <f t="shared" si="272"/>
        <v>Bullish</v>
      </c>
      <c r="AN656" s="28" t="str">
        <f t="shared" si="277"/>
        <v>Bullish</v>
      </c>
      <c r="AO656">
        <f>IF(Z656&lt;&gt;"",Z656,"")</f>
        <v>4742.1280150000002</v>
      </c>
      <c r="AP656">
        <f>IF(AB656&lt;&gt;"",AB656,"")</f>
        <v>4695.2216049999997</v>
      </c>
      <c r="AQ656">
        <f t="shared" si="281"/>
        <v>7</v>
      </c>
      <c r="AR656" s="16">
        <f>IF(SLOPE($AO$638:$AO$649,$AQ$638:$AQ$649)&gt;0,MIN(3,ABS(SLOPE($AO$638:$AO$649,$AQ$638:$AQ$649))),IF(SLOPE($AO$638:$AO$649,$AQ$638:$AQ$649)&lt;-0.5,-0.5,0))</f>
        <v>2.2122033333333038</v>
      </c>
      <c r="AS656" s="16">
        <f>IF(SLOPE($AP$638:$AP$649,$AQ$638:$AQ$649)&lt;0,MAX(-3,-ABS(SLOPE($AP$638:$AP$649,$AQ$638:$AQ$649))),IF(SLOPE($AP$638:$AP$649,$AQ$638:$AQ$649)&gt;0.5,0.5,0))</f>
        <v>0.5</v>
      </c>
      <c r="AT656" s="22">
        <f>($AO$650+(AR656*(AQ656-1)))</f>
        <v>4741.4649399999998</v>
      </c>
      <c r="AU656" s="22">
        <f>($AP$650+(AS656*(AQ656-1)))</f>
        <v>4685.7849399999996</v>
      </c>
      <c r="AV656" s="18">
        <f>IF(AR656&gt;0,AT656+AR656,AT656)</f>
        <v>4743.6771433333333</v>
      </c>
      <c r="AW656" s="18">
        <f>IF(AS656&lt;0,AU656+AS656,AU656)</f>
        <v>4685.7849399999996</v>
      </c>
      <c r="AY656">
        <f t="shared" si="282"/>
        <v>1.5491283333331012</v>
      </c>
      <c r="AZ656" s="15">
        <f t="shared" si="283"/>
        <v>-9.4366650000001755</v>
      </c>
      <c r="BB656" s="19">
        <f t="shared" si="278"/>
        <v>1775590200</v>
      </c>
      <c r="BC656" s="19" t="str">
        <f t="shared" si="279"/>
        <v>XAUUSD</v>
      </c>
      <c r="BD656" s="19" t="str">
        <f t="shared" si="280"/>
        <v>M5</v>
      </c>
      <c r="BE656">
        <f>V656</f>
        <v>4728.9082500000004</v>
      </c>
      <c r="BF656">
        <f>W656</f>
        <v>4706.2615249999999</v>
      </c>
      <c r="BG656">
        <f>X656</f>
        <v>4688.8095400000002</v>
      </c>
      <c r="BH656">
        <f>Y656</f>
        <v>4685.1615599999996</v>
      </c>
      <c r="BI656">
        <f t="shared" si="259"/>
        <v>4743.6771433333333</v>
      </c>
      <c r="BJ656">
        <f t="shared" si="260"/>
        <v>4685.7849399999996</v>
      </c>
    </row>
    <row r="657" spans="1:62" x14ac:dyDescent="0.55000000000000004">
      <c r="A657">
        <f>ALGLIB_SSA_XAUUSD!J657</f>
        <v>1775590500</v>
      </c>
      <c r="B657" t="str">
        <f>_xlfn.XLOOKUP($A657,ALGLIB_SSA_XAUUSD!$A$2:$A$1001,ALGLIB_SSA_XAUUSD!$B$2:$B$1001,"",0)</f>
        <v/>
      </c>
      <c r="C657" t="str">
        <f>_xlfn.XLOOKUP($A657,ALGLIB_SSA_XAUUSD!$A$2:$A$1001,ALGLIB_SSA_XAUUSD!$C$2:$C$1001,"",0)</f>
        <v/>
      </c>
      <c r="D657" s="1">
        <f>D650+(D662-D650)*7/12</f>
        <v>4703.4975000000004</v>
      </c>
      <c r="E657" s="1">
        <f>E650+(E662-E650)*7/12</f>
        <v>4731.2139583333337</v>
      </c>
      <c r="F657" s="1">
        <f>F650+(F662-F650)*7/12</f>
        <v>4708.2882458333333</v>
      </c>
      <c r="G657" s="1">
        <f>G650+(G662-G650)*7/12</f>
        <v>4744.4507308333332</v>
      </c>
      <c r="H657" s="1">
        <f>H650+(H662-H650)*7/12</f>
        <v>4697.2943825000002</v>
      </c>
      <c r="I657" t="str">
        <f>_xlfn.XLOOKUP($A657,ALGLIB_SSA_XAUUSD!$J$2:$J$1001,ALGLIB_SSA_XAUUSD!$K$2:$K$1001,"",0)</f>
        <v>XAUUSD</v>
      </c>
      <c r="J657" t="str">
        <f>_xlfn.XLOOKUP($A657,ALGLIB_SSA_XAUUSD!$J$2:$J$1001,ALGLIB_SSA_XAUUSD!$L$2:$L$1001,"",0)</f>
        <v>M5</v>
      </c>
      <c r="K657">
        <f>_xlfn.XLOOKUP($A657,ALGLIB_SSA_XAUUSD!$J$2:$J$1001,ALGLIB_SSA_XAUUSD!$M$2:$M$1001,"",0)</f>
        <v>4685.78</v>
      </c>
      <c r="L657">
        <f>_xlfn.XLOOKUP($A657,ALGLIB_SSA_XAUUSD!$J$2:$J$1001,ALGLIB_SSA_XAUUSD!$N$2:$N$1001,"",0)</f>
        <v>4691.9794400000001</v>
      </c>
      <c r="M657">
        <f>_xlfn.XLOOKUP($A657,ALGLIB_SSA_XAUUSD!$J$2:$J$1001,ALGLIB_SSA_XAUUSD!$O$2:$O$1001,"",0)</f>
        <v>4688.5704999999998</v>
      </c>
      <c r="N657">
        <f>_xlfn.XLOOKUP($A657,ALGLIB_SSA_XAUUSD!$J$2:$J$1001,ALGLIB_SSA_XAUUSD!$P$2:$P$1001,"",0)</f>
        <v>4698.6210300000002</v>
      </c>
      <c r="O657">
        <f>_xlfn.XLOOKUP($A657,ALGLIB_SSA_XAUUSD!$J$2:$J$1001,ALGLIB_SSA_XAUUSD!$Q$2:$Q$1001,"",0)</f>
        <v>4685.1025600000003</v>
      </c>
      <c r="R657">
        <f t="shared" si="261"/>
        <v>1775590500</v>
      </c>
      <c r="S657" t="str">
        <f t="shared" si="262"/>
        <v>XAUUSD</v>
      </c>
      <c r="T657" t="str">
        <f t="shared" si="262"/>
        <v>M5</v>
      </c>
      <c r="U657">
        <f t="shared" si="262"/>
        <v>4685.78</v>
      </c>
      <c r="V657">
        <f t="shared" si="263"/>
        <v>4731.2139583333337</v>
      </c>
      <c r="W657">
        <f t="shared" si="263"/>
        <v>4708.2882458333333</v>
      </c>
      <c r="X657">
        <f t="shared" si="264"/>
        <v>4691.9794400000001</v>
      </c>
      <c r="Y657">
        <f t="shared" si="264"/>
        <v>4688.5704999999998</v>
      </c>
      <c r="Z657">
        <f t="shared" si="265"/>
        <v>4744.4507308333332</v>
      </c>
      <c r="AA657">
        <f t="shared" si="266"/>
        <v>4698.6210300000002</v>
      </c>
      <c r="AB657">
        <f t="shared" si="267"/>
        <v>4697.2943825000002</v>
      </c>
      <c r="AC657">
        <f t="shared" si="268"/>
        <v>4685.1025600000003</v>
      </c>
      <c r="AF657">
        <f t="shared" si="273"/>
        <v>1775590500</v>
      </c>
      <c r="AG657" t="str">
        <f t="shared" si="274"/>
        <v>XAUUSD</v>
      </c>
      <c r="AH657" t="str">
        <f t="shared" si="275"/>
        <v>M5</v>
      </c>
      <c r="AI657" s="19">
        <f t="shared" si="269"/>
        <v>4685.78</v>
      </c>
      <c r="AJ657" s="19">
        <f t="shared" si="270"/>
        <v>4731.2139583333337</v>
      </c>
      <c r="AK657" s="19">
        <f t="shared" si="271"/>
        <v>4708.2882458333333</v>
      </c>
      <c r="AL657" s="19">
        <f t="shared" si="276"/>
        <v>22.925712500000373</v>
      </c>
      <c r="AM657" s="28" t="str">
        <f t="shared" si="272"/>
        <v>Bullish</v>
      </c>
      <c r="AN657" s="28" t="str">
        <f t="shared" si="277"/>
        <v>Bullish</v>
      </c>
      <c r="AO657">
        <f>IF(Z657&lt;&gt;"",Z657,"")</f>
        <v>4744.4507308333332</v>
      </c>
      <c r="AP657">
        <f>IF(AB657&lt;&gt;"",AB657,"")</f>
        <v>4697.2943825000002</v>
      </c>
      <c r="AQ657">
        <f t="shared" si="281"/>
        <v>8</v>
      </c>
      <c r="AR657" s="16">
        <f>IF(SLOPE($AO$638:$AO$649,$AQ$638:$AQ$649)&gt;0,MIN(3,ABS(SLOPE($AO$638:$AO$649,$AQ$638:$AQ$649))),IF(SLOPE($AO$638:$AO$649,$AQ$638:$AQ$649)&lt;-0.5,-0.5,0))</f>
        <v>2.2122033333333038</v>
      </c>
      <c r="AS657" s="16">
        <f>IF(SLOPE($AP$638:$AP$649,$AQ$638:$AQ$649)&lt;0,MAX(-3,-ABS(SLOPE($AP$638:$AP$649,$AQ$638:$AQ$649))),IF(SLOPE($AP$638:$AP$649,$AQ$638:$AQ$649)&gt;0.5,0.5,0))</f>
        <v>0.5</v>
      </c>
      <c r="AT657" s="22">
        <f>($AO$650+(AR657*(AQ657-1)))</f>
        <v>4743.6771433333333</v>
      </c>
      <c r="AU657" s="22">
        <f>($AP$650+(AS657*(AQ657-1)))</f>
        <v>4686.2849399999996</v>
      </c>
      <c r="AV657" s="18">
        <f>IF(AR657&gt;0,AT657+AR657,AT657)</f>
        <v>4745.8893466666668</v>
      </c>
      <c r="AW657" s="18">
        <f>IF(AS657&lt;0,AU657+AS657,AU657)</f>
        <v>4686.2849399999996</v>
      </c>
      <c r="AY657">
        <f t="shared" si="282"/>
        <v>1.4386158333336425</v>
      </c>
      <c r="AZ657" s="15">
        <f t="shared" si="283"/>
        <v>-11.009442500000659</v>
      </c>
      <c r="BB657" s="19">
        <f t="shared" si="278"/>
        <v>1775590500</v>
      </c>
      <c r="BC657" s="19" t="str">
        <f t="shared" si="279"/>
        <v>XAUUSD</v>
      </c>
      <c r="BD657" s="19" t="str">
        <f t="shared" si="280"/>
        <v>M5</v>
      </c>
      <c r="BE657">
        <f>V657</f>
        <v>4731.2139583333337</v>
      </c>
      <c r="BF657">
        <f>W657</f>
        <v>4708.2882458333333</v>
      </c>
      <c r="BG657">
        <f>X657</f>
        <v>4691.9794400000001</v>
      </c>
      <c r="BH657">
        <f>Y657</f>
        <v>4688.5704999999998</v>
      </c>
      <c r="BI657">
        <f t="shared" si="259"/>
        <v>4745.8893466666668</v>
      </c>
      <c r="BJ657">
        <f t="shared" si="260"/>
        <v>4686.2849399999996</v>
      </c>
    </row>
    <row r="658" spans="1:62" x14ac:dyDescent="0.55000000000000004">
      <c r="A658">
        <f>ALGLIB_SSA_XAUUSD!J658</f>
        <v>1775590800</v>
      </c>
      <c r="B658" t="str">
        <f>_xlfn.XLOOKUP($A658,ALGLIB_SSA_XAUUSD!$A$2:$A$1001,ALGLIB_SSA_XAUUSD!$B$2:$B$1001,"",0)</f>
        <v/>
      </c>
      <c r="C658" t="str">
        <f>_xlfn.XLOOKUP($A658,ALGLIB_SSA_XAUUSD!$A$2:$A$1001,ALGLIB_SSA_XAUUSD!$C$2:$C$1001,"",0)</f>
        <v/>
      </c>
      <c r="D658" s="1">
        <f>D650+(D662-D650)*8/12</f>
        <v>4703.91</v>
      </c>
      <c r="E658" s="1">
        <f>E650+(E662-E650)*8/12</f>
        <v>4733.519666666667</v>
      </c>
      <c r="F658" s="1">
        <f>F650+(F662-F650)*8/12</f>
        <v>4710.3149666666668</v>
      </c>
      <c r="G658" s="1">
        <f>G650+(G662-G650)*8/12</f>
        <v>4746.7734466666661</v>
      </c>
      <c r="H658" s="1">
        <f>H650+(H662-H650)*8/12</f>
        <v>4699.3671599999998</v>
      </c>
      <c r="I658" t="str">
        <f>_xlfn.XLOOKUP($A658,ALGLIB_SSA_XAUUSD!$J$2:$J$1001,ALGLIB_SSA_XAUUSD!$K$2:$K$1001,"",0)</f>
        <v>XAUUSD</v>
      </c>
      <c r="J658" t="str">
        <f>_xlfn.XLOOKUP($A658,ALGLIB_SSA_XAUUSD!$J$2:$J$1001,ALGLIB_SSA_XAUUSD!$L$2:$L$1001,"",0)</f>
        <v>M5</v>
      </c>
      <c r="K658">
        <f>_xlfn.XLOOKUP($A658,ALGLIB_SSA_XAUUSD!$J$2:$J$1001,ALGLIB_SSA_XAUUSD!$M$2:$M$1001,"",0)</f>
        <v>4687.08</v>
      </c>
      <c r="L658">
        <f>_xlfn.XLOOKUP($A658,ALGLIB_SSA_XAUUSD!$J$2:$J$1001,ALGLIB_SSA_XAUUSD!$N$2:$N$1001,"",0)</f>
        <v>4694.9994699999997</v>
      </c>
      <c r="M658">
        <f>_xlfn.XLOOKUP($A658,ALGLIB_SSA_XAUUSD!$J$2:$J$1001,ALGLIB_SSA_XAUUSD!$O$2:$O$1001,"",0)</f>
        <v>4691.7849800000004</v>
      </c>
      <c r="N658">
        <f>_xlfn.XLOOKUP($A658,ALGLIB_SSA_XAUUSD!$J$2:$J$1001,ALGLIB_SSA_XAUUSD!$P$2:$P$1001,"",0)</f>
        <v>4702.0363600000001</v>
      </c>
      <c r="O658">
        <f>_xlfn.XLOOKUP($A658,ALGLIB_SSA_XAUUSD!$J$2:$J$1001,ALGLIB_SSA_XAUUSD!$Q$2:$Q$1001,"",0)</f>
        <v>4687.7469499999997</v>
      </c>
      <c r="R658">
        <f t="shared" si="261"/>
        <v>1775590800</v>
      </c>
      <c r="S658" t="str">
        <f t="shared" si="262"/>
        <v>XAUUSD</v>
      </c>
      <c r="T658" t="str">
        <f t="shared" si="262"/>
        <v>M5</v>
      </c>
      <c r="U658">
        <f t="shared" si="262"/>
        <v>4687.08</v>
      </c>
      <c r="V658">
        <f t="shared" si="263"/>
        <v>4733.519666666667</v>
      </c>
      <c r="W658">
        <f t="shared" si="263"/>
        <v>4710.3149666666668</v>
      </c>
      <c r="X658">
        <f t="shared" si="264"/>
        <v>4694.9994699999997</v>
      </c>
      <c r="Y658">
        <f t="shared" si="264"/>
        <v>4691.7849800000004</v>
      </c>
      <c r="Z658">
        <f t="shared" si="265"/>
        <v>4746.7734466666661</v>
      </c>
      <c r="AA658">
        <f t="shared" si="266"/>
        <v>4702.0363600000001</v>
      </c>
      <c r="AB658">
        <f t="shared" si="267"/>
        <v>4699.3671599999998</v>
      </c>
      <c r="AC658">
        <f t="shared" si="268"/>
        <v>4687.7469499999997</v>
      </c>
      <c r="AF658">
        <f t="shared" si="273"/>
        <v>1775590800</v>
      </c>
      <c r="AG658" t="str">
        <f t="shared" si="274"/>
        <v>XAUUSD</v>
      </c>
      <c r="AH658" t="str">
        <f t="shared" si="275"/>
        <v>M5</v>
      </c>
      <c r="AI658" s="19">
        <f t="shared" si="269"/>
        <v>4687.08</v>
      </c>
      <c r="AJ658" s="19">
        <f t="shared" si="270"/>
        <v>4733.519666666667</v>
      </c>
      <c r="AK658" s="19">
        <f t="shared" si="271"/>
        <v>4710.3149666666668</v>
      </c>
      <c r="AL658" s="19">
        <f t="shared" si="276"/>
        <v>23.20470000000023</v>
      </c>
      <c r="AM658" s="28" t="str">
        <f t="shared" si="272"/>
        <v>Bullish</v>
      </c>
      <c r="AN658" s="28" t="str">
        <f t="shared" si="277"/>
        <v>Bullish</v>
      </c>
      <c r="AO658">
        <f>IF(Z658&lt;&gt;"",Z658,"")</f>
        <v>4746.7734466666661</v>
      </c>
      <c r="AP658">
        <f>IF(AB658&lt;&gt;"",AB658,"")</f>
        <v>4699.3671599999998</v>
      </c>
      <c r="AQ658">
        <f t="shared" si="281"/>
        <v>9</v>
      </c>
      <c r="AR658" s="16">
        <f>IF(SLOPE($AO$638:$AO$649,$AQ$638:$AQ$649)&gt;0,MIN(3,ABS(SLOPE($AO$638:$AO$649,$AQ$638:$AQ$649))),IF(SLOPE($AO$638:$AO$649,$AQ$638:$AQ$649)&lt;-0.5,-0.5,0))</f>
        <v>2.2122033333333038</v>
      </c>
      <c r="AS658" s="16">
        <f>IF(SLOPE($AP$638:$AP$649,$AQ$638:$AQ$649)&lt;0,MAX(-3,-ABS(SLOPE($AP$638:$AP$649,$AQ$638:$AQ$649))),IF(SLOPE($AP$638:$AP$649,$AQ$638:$AQ$649)&gt;0.5,0.5,0))</f>
        <v>0.5</v>
      </c>
      <c r="AT658" s="22">
        <f>($AO$650+(AR658*(AQ658-1)))</f>
        <v>4745.8893466666659</v>
      </c>
      <c r="AU658" s="22">
        <f>($AP$650+(AS658*(AQ658-1)))</f>
        <v>4686.7849399999996</v>
      </c>
      <c r="AV658" s="18">
        <f>IF(AR658&gt;0,AT658+AR658,AT658)</f>
        <v>4748.1015499999994</v>
      </c>
      <c r="AW658" s="18">
        <f>IF(AS658&lt;0,AU658+AS658,AU658)</f>
        <v>4686.7849399999996</v>
      </c>
      <c r="AY658">
        <f t="shared" si="282"/>
        <v>1.3281033333332743</v>
      </c>
      <c r="AZ658" s="15">
        <f t="shared" si="283"/>
        <v>-12.582220000000234</v>
      </c>
      <c r="BB658" s="19">
        <f t="shared" si="278"/>
        <v>1775590800</v>
      </c>
      <c r="BC658" s="19" t="str">
        <f t="shared" si="279"/>
        <v>XAUUSD</v>
      </c>
      <c r="BD658" s="19" t="str">
        <f t="shared" si="280"/>
        <v>M5</v>
      </c>
      <c r="BE658">
        <f>V658</f>
        <v>4733.519666666667</v>
      </c>
      <c r="BF658">
        <f>W658</f>
        <v>4710.3149666666668</v>
      </c>
      <c r="BG658">
        <f>X658</f>
        <v>4694.9994699999997</v>
      </c>
      <c r="BH658">
        <f>Y658</f>
        <v>4691.7849800000004</v>
      </c>
      <c r="BI658">
        <f t="shared" si="259"/>
        <v>4748.1015499999994</v>
      </c>
      <c r="BJ658">
        <f t="shared" si="260"/>
        <v>4686.7849399999996</v>
      </c>
    </row>
    <row r="659" spans="1:62" x14ac:dyDescent="0.55000000000000004">
      <c r="A659">
        <f>ALGLIB_SSA_XAUUSD!J659</f>
        <v>1775591100</v>
      </c>
      <c r="B659" t="str">
        <f>_xlfn.XLOOKUP($A659,ALGLIB_SSA_XAUUSD!$A$2:$A$1001,ALGLIB_SSA_XAUUSD!$B$2:$B$1001,"",0)</f>
        <v/>
      </c>
      <c r="C659" t="str">
        <f>_xlfn.XLOOKUP($A659,ALGLIB_SSA_XAUUSD!$A$2:$A$1001,ALGLIB_SSA_XAUUSD!$C$2:$C$1001,"",0)</f>
        <v/>
      </c>
      <c r="D659" s="1">
        <f>D650+(D662-D650)*9/12</f>
        <v>4704.3225000000002</v>
      </c>
      <c r="E659" s="1">
        <f>E650+(E662-E650)*9/12</f>
        <v>4735.8253750000003</v>
      </c>
      <c r="F659" s="1">
        <f>F650+(F662-F650)*9/12</f>
        <v>4712.3416875000003</v>
      </c>
      <c r="G659" s="1">
        <f>G650+(G662-G650)*9/12</f>
        <v>4749.0961625</v>
      </c>
      <c r="H659" s="1">
        <f>H650+(H662-H650)*9/12</f>
        <v>4701.4399374999994</v>
      </c>
      <c r="I659" t="str">
        <f>_xlfn.XLOOKUP($A659,ALGLIB_SSA_XAUUSD!$J$2:$J$1001,ALGLIB_SSA_XAUUSD!$K$2:$K$1001,"",0)</f>
        <v>XAUUSD</v>
      </c>
      <c r="J659" t="str">
        <f>_xlfn.XLOOKUP($A659,ALGLIB_SSA_XAUUSD!$J$2:$J$1001,ALGLIB_SSA_XAUUSD!$L$2:$L$1001,"",0)</f>
        <v>M5</v>
      </c>
      <c r="K659">
        <f>_xlfn.XLOOKUP($A659,ALGLIB_SSA_XAUUSD!$J$2:$J$1001,ALGLIB_SSA_XAUUSD!$M$2:$M$1001,"",0)</f>
        <v>4705.7</v>
      </c>
      <c r="L659">
        <f>_xlfn.XLOOKUP($A659,ALGLIB_SSA_XAUUSD!$J$2:$J$1001,ALGLIB_SSA_XAUUSD!$N$2:$N$1001,"",0)</f>
        <v>4697.9796100000003</v>
      </c>
      <c r="M659">
        <f>_xlfn.XLOOKUP($A659,ALGLIB_SSA_XAUUSD!$J$2:$J$1001,ALGLIB_SSA_XAUUSD!$O$2:$O$1001,"",0)</f>
        <v>4694.8823000000002</v>
      </c>
      <c r="N659">
        <f>_xlfn.XLOOKUP($A659,ALGLIB_SSA_XAUUSD!$J$2:$J$1001,ALGLIB_SSA_XAUUSD!$P$2:$P$1001,"",0)</f>
        <v>4705.13429</v>
      </c>
      <c r="O659">
        <f>_xlfn.XLOOKUP($A659,ALGLIB_SSA_XAUUSD!$J$2:$J$1001,ALGLIB_SSA_XAUUSD!$Q$2:$Q$1001,"",0)</f>
        <v>4690.3157700000002</v>
      </c>
      <c r="R659">
        <f t="shared" si="261"/>
        <v>1775591100</v>
      </c>
      <c r="S659" t="str">
        <f t="shared" si="262"/>
        <v>XAUUSD</v>
      </c>
      <c r="T659" t="str">
        <f t="shared" si="262"/>
        <v>M5</v>
      </c>
      <c r="U659">
        <f t="shared" si="262"/>
        <v>4705.7</v>
      </c>
      <c r="V659">
        <f t="shared" si="263"/>
        <v>4735.8253750000003</v>
      </c>
      <c r="W659">
        <f t="shared" si="263"/>
        <v>4712.3416875000003</v>
      </c>
      <c r="X659">
        <f t="shared" si="264"/>
        <v>4697.9796100000003</v>
      </c>
      <c r="Y659">
        <f t="shared" si="264"/>
        <v>4694.8823000000002</v>
      </c>
      <c r="Z659">
        <f t="shared" si="265"/>
        <v>4749.0961625</v>
      </c>
      <c r="AA659">
        <f t="shared" si="266"/>
        <v>4705.13429</v>
      </c>
      <c r="AB659">
        <f t="shared" si="267"/>
        <v>4701.4399374999994</v>
      </c>
      <c r="AC659">
        <f t="shared" si="268"/>
        <v>4690.3157700000002</v>
      </c>
      <c r="AF659">
        <f t="shared" si="273"/>
        <v>1775591100</v>
      </c>
      <c r="AG659" t="str">
        <f t="shared" si="274"/>
        <v>XAUUSD</v>
      </c>
      <c r="AH659" t="str">
        <f t="shared" si="275"/>
        <v>M5</v>
      </c>
      <c r="AI659" s="19">
        <f t="shared" si="269"/>
        <v>4705.7</v>
      </c>
      <c r="AJ659" s="19">
        <f t="shared" si="270"/>
        <v>4735.8253750000003</v>
      </c>
      <c r="AK659" s="19">
        <f t="shared" si="271"/>
        <v>4712.3416875000003</v>
      </c>
      <c r="AL659" s="19">
        <f t="shared" si="276"/>
        <v>23.483687500000087</v>
      </c>
      <c r="AM659" s="28" t="str">
        <f t="shared" si="272"/>
        <v>Bullish</v>
      </c>
      <c r="AN659" s="28" t="str">
        <f t="shared" si="277"/>
        <v>Bullish</v>
      </c>
      <c r="AO659">
        <f>IF(Z659&lt;&gt;"",Z659,"")</f>
        <v>4749.0961625</v>
      </c>
      <c r="AP659">
        <f>IF(AB659&lt;&gt;"",AB659,"")</f>
        <v>4701.4399374999994</v>
      </c>
      <c r="AQ659">
        <f t="shared" si="281"/>
        <v>10</v>
      </c>
      <c r="AR659" s="16">
        <f>IF(SLOPE($AO$638:$AO$649,$AQ$638:$AQ$649)&gt;0,MIN(3,ABS(SLOPE($AO$638:$AO$649,$AQ$638:$AQ$649))),IF(SLOPE($AO$638:$AO$649,$AQ$638:$AQ$649)&lt;-0.5,-0.5,0))</f>
        <v>2.2122033333333038</v>
      </c>
      <c r="AS659" s="16">
        <f>IF(SLOPE($AP$638:$AP$649,$AQ$638:$AQ$649)&lt;0,MAX(-3,-ABS(SLOPE($AP$638:$AP$649,$AQ$638:$AQ$649))),IF(SLOPE($AP$638:$AP$649,$AQ$638:$AQ$649)&gt;0.5,0.5,0))</f>
        <v>0.5</v>
      </c>
      <c r="AT659" s="22">
        <f>($AO$650+(AR659*(AQ659-1)))</f>
        <v>4748.1015499999994</v>
      </c>
      <c r="AU659" s="22">
        <f>($AP$650+(AS659*(AQ659-1)))</f>
        <v>4687.2849399999996</v>
      </c>
      <c r="AV659" s="18">
        <f>IF(AR659&gt;0,AT659+AR659,AT659)</f>
        <v>4750.3137533333329</v>
      </c>
      <c r="AW659" s="18">
        <f>IF(AS659&lt;0,AU659+AS659,AU659)</f>
        <v>4687.2849399999996</v>
      </c>
      <c r="AY659">
        <f t="shared" si="282"/>
        <v>1.2175908333329062</v>
      </c>
      <c r="AZ659" s="15">
        <f t="shared" si="283"/>
        <v>-14.154997499999808</v>
      </c>
      <c r="BB659" s="19">
        <f t="shared" si="278"/>
        <v>1775591100</v>
      </c>
      <c r="BC659" s="19" t="str">
        <f t="shared" si="279"/>
        <v>XAUUSD</v>
      </c>
      <c r="BD659" s="19" t="str">
        <f t="shared" si="280"/>
        <v>M5</v>
      </c>
      <c r="BE659">
        <f>V659</f>
        <v>4735.8253750000003</v>
      </c>
      <c r="BF659">
        <f>W659</f>
        <v>4712.3416875000003</v>
      </c>
      <c r="BG659">
        <f>X659</f>
        <v>4697.9796100000003</v>
      </c>
      <c r="BH659">
        <f>Y659</f>
        <v>4694.8823000000002</v>
      </c>
      <c r="BI659">
        <f t="shared" si="259"/>
        <v>4750.3137533333329</v>
      </c>
      <c r="BJ659">
        <f t="shared" si="260"/>
        <v>4687.2849399999996</v>
      </c>
    </row>
    <row r="660" spans="1:62" x14ac:dyDescent="0.55000000000000004">
      <c r="A660">
        <f>ALGLIB_SSA_XAUUSD!J660</f>
        <v>1775591400</v>
      </c>
      <c r="B660" t="str">
        <f>_xlfn.XLOOKUP($A660,ALGLIB_SSA_XAUUSD!$A$2:$A$1001,ALGLIB_SSA_XAUUSD!$B$2:$B$1001,"",0)</f>
        <v/>
      </c>
      <c r="C660" t="str">
        <f>_xlfn.XLOOKUP($A660,ALGLIB_SSA_XAUUSD!$A$2:$A$1001,ALGLIB_SSA_XAUUSD!$C$2:$C$1001,"",0)</f>
        <v/>
      </c>
      <c r="D660" s="1">
        <f>D650+(D662-D650)*10/12</f>
        <v>4704.7350000000006</v>
      </c>
      <c r="E660" s="1">
        <f>E650+(E662-E650)*10/12</f>
        <v>4738.1310833333337</v>
      </c>
      <c r="F660" s="1">
        <f>F650+(F662-F650)*10/12</f>
        <v>4714.3684083333328</v>
      </c>
      <c r="G660" s="1">
        <f>G650+(G662-G650)*10/12</f>
        <v>4751.4188783333329</v>
      </c>
      <c r="H660" s="1">
        <f>H650+(H662-H650)*10/12</f>
        <v>4703.5127149999998</v>
      </c>
      <c r="I660" t="str">
        <f>_xlfn.XLOOKUP($A660,ALGLIB_SSA_XAUUSD!$J$2:$J$1001,ALGLIB_SSA_XAUUSD!$K$2:$K$1001,"",0)</f>
        <v>XAUUSD</v>
      </c>
      <c r="J660" t="str">
        <f>_xlfn.XLOOKUP($A660,ALGLIB_SSA_XAUUSD!$J$2:$J$1001,ALGLIB_SSA_XAUUSD!$L$2:$L$1001,"",0)</f>
        <v>M5</v>
      </c>
      <c r="K660">
        <f>_xlfn.XLOOKUP($A660,ALGLIB_SSA_XAUUSD!$J$2:$J$1001,ALGLIB_SSA_XAUUSD!$M$2:$M$1001,"",0)</f>
        <v>4699.96</v>
      </c>
      <c r="L660">
        <f>_xlfn.XLOOKUP($A660,ALGLIB_SSA_XAUUSD!$J$2:$J$1001,ALGLIB_SSA_XAUUSD!$N$2:$N$1001,"",0)</f>
        <v>4700.5512600000002</v>
      </c>
      <c r="M660">
        <f>_xlfn.XLOOKUP($A660,ALGLIB_SSA_XAUUSD!$J$2:$J$1001,ALGLIB_SSA_XAUUSD!$O$2:$O$1001,"",0)</f>
        <v>4697.7167799999997</v>
      </c>
      <c r="N660">
        <f>_xlfn.XLOOKUP($A660,ALGLIB_SSA_XAUUSD!$J$2:$J$1001,ALGLIB_SSA_XAUUSD!$P$2:$P$1001,"",0)</f>
        <v>4707.2521100000004</v>
      </c>
      <c r="O660">
        <f>_xlfn.XLOOKUP($A660,ALGLIB_SSA_XAUUSD!$J$2:$J$1001,ALGLIB_SSA_XAUUSD!$Q$2:$Q$1001,"",0)</f>
        <v>4692.9410799999996</v>
      </c>
      <c r="R660">
        <f t="shared" si="261"/>
        <v>1775591400</v>
      </c>
      <c r="S660" t="str">
        <f t="shared" si="262"/>
        <v>XAUUSD</v>
      </c>
      <c r="T660" t="str">
        <f t="shared" si="262"/>
        <v>M5</v>
      </c>
      <c r="U660">
        <f t="shared" si="262"/>
        <v>4699.96</v>
      </c>
      <c r="V660">
        <f t="shared" si="263"/>
        <v>4738.1310833333337</v>
      </c>
      <c r="W660">
        <f t="shared" si="263"/>
        <v>4714.3684083333328</v>
      </c>
      <c r="X660">
        <f t="shared" si="264"/>
        <v>4700.5512600000002</v>
      </c>
      <c r="Y660">
        <f t="shared" si="264"/>
        <v>4697.7167799999997</v>
      </c>
      <c r="Z660">
        <f t="shared" si="265"/>
        <v>4751.4188783333329</v>
      </c>
      <c r="AA660">
        <f t="shared" si="266"/>
        <v>4707.2521100000004</v>
      </c>
      <c r="AB660">
        <f t="shared" si="267"/>
        <v>4703.5127149999998</v>
      </c>
      <c r="AC660">
        <f t="shared" si="268"/>
        <v>4692.9410799999996</v>
      </c>
      <c r="AF660">
        <f t="shared" si="273"/>
        <v>1775591400</v>
      </c>
      <c r="AG660" t="str">
        <f t="shared" si="274"/>
        <v>XAUUSD</v>
      </c>
      <c r="AH660" t="str">
        <f t="shared" si="275"/>
        <v>M5</v>
      </c>
      <c r="AI660" s="19">
        <f t="shared" si="269"/>
        <v>4699.96</v>
      </c>
      <c r="AJ660" s="19">
        <f t="shared" si="270"/>
        <v>4738.1310833333337</v>
      </c>
      <c r="AK660" s="19">
        <f t="shared" si="271"/>
        <v>4714.3684083333328</v>
      </c>
      <c r="AL660" s="19">
        <f t="shared" si="276"/>
        <v>23.762675000000854</v>
      </c>
      <c r="AM660" s="28" t="str">
        <f t="shared" si="272"/>
        <v>Bullish</v>
      </c>
      <c r="AN660" s="28" t="str">
        <f t="shared" si="277"/>
        <v>Bullish</v>
      </c>
      <c r="AO660">
        <f>IF(Z660&lt;&gt;"",Z660,"")</f>
        <v>4751.4188783333329</v>
      </c>
      <c r="AP660">
        <f>IF(AB660&lt;&gt;"",AB660,"")</f>
        <v>4703.5127149999998</v>
      </c>
      <c r="AQ660">
        <f t="shared" si="281"/>
        <v>11</v>
      </c>
      <c r="AR660" s="16">
        <f>IF(SLOPE($AO$638:$AO$649,$AQ$638:$AQ$649)&gt;0,MIN(3,ABS(SLOPE($AO$638:$AO$649,$AQ$638:$AQ$649))),IF(SLOPE($AO$638:$AO$649,$AQ$638:$AQ$649)&lt;-0.5,-0.5,0))</f>
        <v>2.2122033333333038</v>
      </c>
      <c r="AS660" s="16">
        <f>IF(SLOPE($AP$638:$AP$649,$AQ$638:$AQ$649)&lt;0,MAX(-3,-ABS(SLOPE($AP$638:$AP$649,$AQ$638:$AQ$649))),IF(SLOPE($AP$638:$AP$649,$AQ$638:$AQ$649)&gt;0.5,0.5,0))</f>
        <v>0.5</v>
      </c>
      <c r="AT660" s="22">
        <f>($AO$650+(AR660*(AQ660-1)))</f>
        <v>4750.3137533333329</v>
      </c>
      <c r="AU660" s="22">
        <f>($AP$650+(AS660*(AQ660-1)))</f>
        <v>4687.7849399999996</v>
      </c>
      <c r="AV660" s="18">
        <f>IF(AR660&gt;0,AT660+AR660,AT660)</f>
        <v>4752.5259566666664</v>
      </c>
      <c r="AW660" s="18">
        <f>IF(AS660&lt;0,AU660+AS660,AU660)</f>
        <v>4687.7849399999996</v>
      </c>
      <c r="AY660">
        <f t="shared" si="282"/>
        <v>1.1070783333334475</v>
      </c>
      <c r="AZ660" s="15">
        <f t="shared" si="283"/>
        <v>-15.727775000000292</v>
      </c>
      <c r="BB660" s="19">
        <f t="shared" si="278"/>
        <v>1775591400</v>
      </c>
      <c r="BC660" s="19" t="str">
        <f t="shared" si="279"/>
        <v>XAUUSD</v>
      </c>
      <c r="BD660" s="19" t="str">
        <f t="shared" si="280"/>
        <v>M5</v>
      </c>
      <c r="BE660">
        <f>V660</f>
        <v>4738.1310833333337</v>
      </c>
      <c r="BF660">
        <f>W660</f>
        <v>4714.3684083333328</v>
      </c>
      <c r="BG660">
        <f>X660</f>
        <v>4700.5512600000002</v>
      </c>
      <c r="BH660">
        <f>Y660</f>
        <v>4697.7167799999997</v>
      </c>
      <c r="BI660">
        <f t="shared" ref="BI660:BI723" si="284">AV660</f>
        <v>4752.5259566666664</v>
      </c>
      <c r="BJ660">
        <f t="shared" ref="BJ660:BJ723" si="285">AW660</f>
        <v>4687.7849399999996</v>
      </c>
    </row>
    <row r="661" spans="1:62" x14ac:dyDescent="0.55000000000000004">
      <c r="A661">
        <f>ALGLIB_SSA_XAUUSD!J661</f>
        <v>1775591700</v>
      </c>
      <c r="B661" t="str">
        <f>_xlfn.XLOOKUP($A661,ALGLIB_SSA_XAUUSD!$A$2:$A$1001,ALGLIB_SSA_XAUUSD!$B$2:$B$1001,"",0)</f>
        <v/>
      </c>
      <c r="C661" t="str">
        <f>_xlfn.XLOOKUP($A661,ALGLIB_SSA_XAUUSD!$A$2:$A$1001,ALGLIB_SSA_XAUUSD!$C$2:$C$1001,"",0)</f>
        <v/>
      </c>
      <c r="D661" s="1">
        <f>D650+(D662-D650)*11/12</f>
        <v>4705.1475</v>
      </c>
      <c r="E661" s="1">
        <f>E650+(E662-E650)*11/12</f>
        <v>4740.436791666667</v>
      </c>
      <c r="F661" s="1">
        <f>F650+(F662-F650)*11/12</f>
        <v>4716.3951291666663</v>
      </c>
      <c r="G661" s="1">
        <f>G650+(G662-G650)*11/12</f>
        <v>4753.7415941666668</v>
      </c>
      <c r="H661" s="1">
        <f>H650+(H662-H650)*11/12</f>
        <v>4705.5854925000003</v>
      </c>
      <c r="I661" t="str">
        <f>_xlfn.XLOOKUP($A661,ALGLIB_SSA_XAUUSD!$J$2:$J$1001,ALGLIB_SSA_XAUUSD!$K$2:$K$1001,"",0)</f>
        <v>XAUUSD</v>
      </c>
      <c r="J661" t="str">
        <f>_xlfn.XLOOKUP($A661,ALGLIB_SSA_XAUUSD!$J$2:$J$1001,ALGLIB_SSA_XAUUSD!$L$2:$L$1001,"",0)</f>
        <v>M5</v>
      </c>
      <c r="K661">
        <f>_xlfn.XLOOKUP($A661,ALGLIB_SSA_XAUUSD!$J$2:$J$1001,ALGLIB_SSA_XAUUSD!$M$2:$M$1001,"",0)</f>
        <v>4700.6099999999997</v>
      </c>
      <c r="L661">
        <f>_xlfn.XLOOKUP($A661,ALGLIB_SSA_XAUUSD!$J$2:$J$1001,ALGLIB_SSA_XAUUSD!$N$2:$N$1001,"",0)</f>
        <v>4702.9057000000003</v>
      </c>
      <c r="M661">
        <f>_xlfn.XLOOKUP($A661,ALGLIB_SSA_XAUUSD!$J$2:$J$1001,ALGLIB_SSA_XAUUSD!$O$2:$O$1001,"",0)</f>
        <v>4700.31124</v>
      </c>
      <c r="N661">
        <f>_xlfn.XLOOKUP($A661,ALGLIB_SSA_XAUUSD!$J$2:$J$1001,ALGLIB_SSA_XAUUSD!$P$2:$P$1001,"",0)</f>
        <v>4708.6433999999999</v>
      </c>
      <c r="O661">
        <f>_xlfn.XLOOKUP($A661,ALGLIB_SSA_XAUUSD!$J$2:$J$1001,ALGLIB_SSA_XAUUSD!$Q$2:$Q$1001,"",0)</f>
        <v>4695.5064300000004</v>
      </c>
      <c r="R661">
        <f t="shared" si="261"/>
        <v>1775591700</v>
      </c>
      <c r="S661" t="str">
        <f t="shared" si="262"/>
        <v>XAUUSD</v>
      </c>
      <c r="T661" t="str">
        <f t="shared" si="262"/>
        <v>M5</v>
      </c>
      <c r="U661">
        <f t="shared" si="262"/>
        <v>4700.6099999999997</v>
      </c>
      <c r="V661">
        <f t="shared" si="263"/>
        <v>4740.436791666667</v>
      </c>
      <c r="W661">
        <f t="shared" si="263"/>
        <v>4716.3951291666663</v>
      </c>
      <c r="X661">
        <f t="shared" si="264"/>
        <v>4702.9057000000003</v>
      </c>
      <c r="Y661">
        <f t="shared" si="264"/>
        <v>4700.31124</v>
      </c>
      <c r="Z661">
        <f t="shared" si="265"/>
        <v>4753.7415941666668</v>
      </c>
      <c r="AA661">
        <f t="shared" si="266"/>
        <v>4708.6433999999999</v>
      </c>
      <c r="AB661">
        <f t="shared" si="267"/>
        <v>4705.5854925000003</v>
      </c>
      <c r="AC661">
        <f t="shared" si="268"/>
        <v>4695.5064300000004</v>
      </c>
      <c r="AF661">
        <f t="shared" si="273"/>
        <v>1775591700</v>
      </c>
      <c r="AG661" t="str">
        <f t="shared" si="274"/>
        <v>XAUUSD</v>
      </c>
      <c r="AH661" t="str">
        <f t="shared" si="275"/>
        <v>M5</v>
      </c>
      <c r="AI661" s="19">
        <f t="shared" si="269"/>
        <v>4700.6099999999997</v>
      </c>
      <c r="AJ661" s="19">
        <f t="shared" si="270"/>
        <v>4740.436791666667</v>
      </c>
      <c r="AK661" s="19">
        <f t="shared" si="271"/>
        <v>4716.3951291666663</v>
      </c>
      <c r="AL661" s="19">
        <f t="shared" si="276"/>
        <v>24.041662500000712</v>
      </c>
      <c r="AM661" s="28" t="str">
        <f t="shared" si="272"/>
        <v>Bullish</v>
      </c>
      <c r="AN661" s="28" t="str">
        <f t="shared" si="277"/>
        <v>Bullish</v>
      </c>
      <c r="AO661">
        <f>IF(Z661&lt;&gt;"",Z661,"")</f>
        <v>4753.7415941666668</v>
      </c>
      <c r="AP661">
        <f>IF(AB661&lt;&gt;"",AB661,"")</f>
        <v>4705.5854925000003</v>
      </c>
      <c r="AQ661">
        <f t="shared" si="281"/>
        <v>12</v>
      </c>
      <c r="AR661" s="16">
        <f>IF(SLOPE($AO$638:$AO$649,$AQ$638:$AQ$649)&gt;0,MIN(3,ABS(SLOPE($AO$638:$AO$649,$AQ$638:$AQ$649))),IF(SLOPE($AO$638:$AO$649,$AQ$638:$AQ$649)&lt;-0.5,-0.5,0))</f>
        <v>2.2122033333333038</v>
      </c>
      <c r="AS661" s="16">
        <f>IF(SLOPE($AP$638:$AP$649,$AQ$638:$AQ$649)&lt;0,MAX(-3,-ABS(SLOPE($AP$638:$AP$649,$AQ$638:$AQ$649))),IF(SLOPE($AP$638:$AP$649,$AQ$638:$AQ$649)&gt;0.5,0.5,0))</f>
        <v>0.5</v>
      </c>
      <c r="AT661" s="22">
        <f>($AO$650+(AR661*(AQ661-1)))</f>
        <v>4752.5259566666664</v>
      </c>
      <c r="AU661" s="22">
        <f>($AP$650+(AS661*(AQ661-1)))</f>
        <v>4688.2849399999996</v>
      </c>
      <c r="AV661" s="18">
        <f>IF(AR661&gt;0,AT661+AR661,AT661)</f>
        <v>4754.7381599999999</v>
      </c>
      <c r="AW661" s="18">
        <f>IF(AS661&lt;0,AU661+AS661,AU661)</f>
        <v>4688.2849399999996</v>
      </c>
      <c r="AY661">
        <f t="shared" si="282"/>
        <v>0.99656583333307935</v>
      </c>
      <c r="AZ661" s="15">
        <f t="shared" si="283"/>
        <v>-17.300552500000776</v>
      </c>
      <c r="BB661" s="19">
        <f t="shared" si="278"/>
        <v>1775591700</v>
      </c>
      <c r="BC661" s="19" t="str">
        <f t="shared" si="279"/>
        <v>XAUUSD</v>
      </c>
      <c r="BD661" s="19" t="str">
        <f t="shared" si="280"/>
        <v>M5</v>
      </c>
      <c r="BE661">
        <f>V661</f>
        <v>4740.436791666667</v>
      </c>
      <c r="BF661">
        <f>W661</f>
        <v>4716.3951291666663</v>
      </c>
      <c r="BG661">
        <f>X661</f>
        <v>4702.9057000000003</v>
      </c>
      <c r="BH661">
        <f>Y661</f>
        <v>4700.31124</v>
      </c>
      <c r="BI661">
        <f t="shared" si="284"/>
        <v>4754.7381599999999</v>
      </c>
      <c r="BJ661">
        <f t="shared" si="285"/>
        <v>4688.2849399999996</v>
      </c>
    </row>
    <row r="662" spans="1:62" x14ac:dyDescent="0.55000000000000004">
      <c r="A662">
        <f>ALGLIB_SSA_XAUUSD!J662</f>
        <v>1775592000</v>
      </c>
      <c r="B662" t="str">
        <f>_xlfn.XLOOKUP($A662,ALGLIB_SSA_XAUUSD!$A$2:$A$1001,ALGLIB_SSA_XAUUSD!$B$2:$B$1001,"",0)</f>
        <v>XAUUSD</v>
      </c>
      <c r="C662" t="str">
        <f>_xlfn.XLOOKUP($A662,ALGLIB_SSA_XAUUSD!$A$2:$A$1001,ALGLIB_SSA_XAUUSD!$C$2:$C$1001,"",0)</f>
        <v>H1</v>
      </c>
      <c r="D662" s="2">
        <f>_xlfn.XLOOKUP($A662,ALGLIB_SSA_XAUUSD!$A$2:$A$1001,ALGLIB_SSA_XAUUSD!$D$2:$D$1001,"",0)</f>
        <v>4705.5600000000004</v>
      </c>
      <c r="E662" s="2">
        <f>_xlfn.XLOOKUP($A662,ALGLIB_SSA_XAUUSD!$A$2:$A$1001,ALGLIB_SSA_XAUUSD!$E$2:$E$1001,"",0)</f>
        <v>4742.7425000000003</v>
      </c>
      <c r="F662" s="2">
        <f>_xlfn.XLOOKUP($A662,ALGLIB_SSA_XAUUSD!$A$2:$A$1001,ALGLIB_SSA_XAUUSD!$F$2:$F$1001,"",0)</f>
        <v>4718.4218499999997</v>
      </c>
      <c r="G662" s="2">
        <f>_xlfn.XLOOKUP($A662,ALGLIB_SSA_XAUUSD!$A$2:$A$1001,ALGLIB_SSA_XAUUSD!$G$2:$G$1001,"",0)</f>
        <v>4756.0643099999998</v>
      </c>
      <c r="H662" s="2">
        <f>_xlfn.XLOOKUP($A662,ALGLIB_SSA_XAUUSD!$A$2:$A$1001,ALGLIB_SSA_XAUUSD!$H$2:$H$1001,"",0)</f>
        <v>4707.6582699999999</v>
      </c>
      <c r="I662" t="str">
        <f>_xlfn.XLOOKUP($A662,ALGLIB_SSA_XAUUSD!$J$2:$J$1001,ALGLIB_SSA_XAUUSD!$K$2:$K$1001,"",0)</f>
        <v>XAUUSD</v>
      </c>
      <c r="J662" t="str">
        <f>_xlfn.XLOOKUP($A662,ALGLIB_SSA_XAUUSD!$J$2:$J$1001,ALGLIB_SSA_XAUUSD!$L$2:$L$1001,"",0)</f>
        <v>M5</v>
      </c>
      <c r="K662">
        <f>_xlfn.XLOOKUP($A662,ALGLIB_SSA_XAUUSD!$J$2:$J$1001,ALGLIB_SSA_XAUUSD!$M$2:$M$1001,"",0)</f>
        <v>4705.91</v>
      </c>
      <c r="L662">
        <f>_xlfn.XLOOKUP($A662,ALGLIB_SSA_XAUUSD!$J$2:$J$1001,ALGLIB_SSA_XAUUSD!$N$2:$N$1001,"",0)</f>
        <v>4704.9904999999999</v>
      </c>
      <c r="M662">
        <f>_xlfn.XLOOKUP($A662,ALGLIB_SSA_XAUUSD!$J$2:$J$1001,ALGLIB_SSA_XAUUSD!$O$2:$O$1001,"",0)</f>
        <v>4702.6508700000004</v>
      </c>
      <c r="N662">
        <f>_xlfn.XLOOKUP($A662,ALGLIB_SSA_XAUUSD!$J$2:$J$1001,ALGLIB_SSA_XAUUSD!$P$2:$P$1001,"",0)</f>
        <v>4709.6854199999998</v>
      </c>
      <c r="O662">
        <f>_xlfn.XLOOKUP($A662,ALGLIB_SSA_XAUUSD!$J$2:$J$1001,ALGLIB_SSA_XAUUSD!$Q$2:$Q$1001,"",0)</f>
        <v>4697.9671799999996</v>
      </c>
      <c r="R662">
        <f t="shared" si="261"/>
        <v>1775592000</v>
      </c>
      <c r="S662" t="str">
        <f t="shared" si="262"/>
        <v>XAUUSD</v>
      </c>
      <c r="T662" t="str">
        <f t="shared" si="262"/>
        <v>M5</v>
      </c>
      <c r="U662">
        <f t="shared" si="262"/>
        <v>4705.91</v>
      </c>
      <c r="V662">
        <f t="shared" si="263"/>
        <v>4742.7425000000003</v>
      </c>
      <c r="W662">
        <f t="shared" si="263"/>
        <v>4718.4218499999997</v>
      </c>
      <c r="X662">
        <f t="shared" si="264"/>
        <v>4704.9904999999999</v>
      </c>
      <c r="Y662">
        <f t="shared" si="264"/>
        <v>4702.6508700000004</v>
      </c>
      <c r="Z662">
        <f t="shared" si="265"/>
        <v>4756.0643099999998</v>
      </c>
      <c r="AA662">
        <f t="shared" si="266"/>
        <v>4709.6854199999998</v>
      </c>
      <c r="AB662">
        <f t="shared" si="267"/>
        <v>4707.6582699999999</v>
      </c>
      <c r="AC662">
        <f t="shared" si="268"/>
        <v>4697.9671799999996</v>
      </c>
      <c r="AF662">
        <f t="shared" si="273"/>
        <v>1775592000</v>
      </c>
      <c r="AG662" t="str">
        <f t="shared" si="274"/>
        <v>XAUUSD</v>
      </c>
      <c r="AH662" t="str">
        <f t="shared" si="275"/>
        <v>M5</v>
      </c>
      <c r="AI662" s="19">
        <f t="shared" si="269"/>
        <v>4705.91</v>
      </c>
      <c r="AJ662" s="19">
        <f t="shared" si="270"/>
        <v>4742.7425000000003</v>
      </c>
      <c r="AK662" s="19">
        <f t="shared" si="271"/>
        <v>4718.4218499999997</v>
      </c>
      <c r="AL662" s="19">
        <f t="shared" si="276"/>
        <v>24.320650000000569</v>
      </c>
      <c r="AM662" s="28" t="str">
        <f t="shared" si="272"/>
        <v>Bullish</v>
      </c>
      <c r="AN662" s="28" t="str">
        <f t="shared" si="277"/>
        <v>Bullish</v>
      </c>
      <c r="AO662">
        <f>IF(Z662&lt;&gt;"",Z662,"")</f>
        <v>4756.0643099999998</v>
      </c>
      <c r="AP662">
        <f>IF(AB662&lt;&gt;"",AB662,"")</f>
        <v>4707.6582699999999</v>
      </c>
      <c r="AQ662">
        <f t="shared" si="281"/>
        <v>1</v>
      </c>
      <c r="AR662" s="17">
        <f>IF(SLOPE($AO$650:$AO$661,$AQ$650:$AQ$661)&gt;0,MIN(3,ABS(SLOPE($AO$650:$AO$661,$AQ$650:$AQ$661))),IF(SLOPE($AO$650:$AO$661,$AQ$650:$AQ$661)&lt;-0.5,-0.5,0))</f>
        <v>2.3227158333333504</v>
      </c>
      <c r="AS662" s="17">
        <f>IF(SLOPE($AP$650:$AP$661,$AQ$650:$AQ$661)&lt;0,MAX(-3,-ABS(SLOPE($AP$650:$AP$661,$AQ$650:$AQ$661))),IF(SLOPE($AP$650:$AP$661,$AQ$650:$AQ$661)&gt;0.5,0.5,0))</f>
        <v>0.5</v>
      </c>
      <c r="AT662" s="10">
        <f>($AO$662+(AR662*(AQ662-1)))</f>
        <v>4756.0643099999998</v>
      </c>
      <c r="AU662" s="10">
        <f>($AP$662+(AS662*(AQ662-1)))</f>
        <v>4707.6582699999999</v>
      </c>
      <c r="AV662" s="18">
        <f>IF(AR662&gt;0,AT662+AR662,AT662)</f>
        <v>4758.3870258333327</v>
      </c>
      <c r="AW662" s="18">
        <f>IF(AS662&lt;0,AU662+AS662,AU662)</f>
        <v>4707.6582699999999</v>
      </c>
      <c r="AY662">
        <f t="shared" si="282"/>
        <v>2.3227158333329498</v>
      </c>
      <c r="AZ662">
        <f t="shared" si="283"/>
        <v>0</v>
      </c>
      <c r="BB662" s="19">
        <f t="shared" si="278"/>
        <v>1775592000</v>
      </c>
      <c r="BC662" s="19" t="str">
        <f t="shared" si="279"/>
        <v>XAUUSD</v>
      </c>
      <c r="BD662" s="19" t="str">
        <f t="shared" si="280"/>
        <v>M5</v>
      </c>
      <c r="BE662">
        <f>V662</f>
        <v>4742.7425000000003</v>
      </c>
      <c r="BF662">
        <f>W662</f>
        <v>4718.4218499999997</v>
      </c>
      <c r="BG662">
        <f>X662</f>
        <v>4704.9904999999999</v>
      </c>
      <c r="BH662">
        <f>Y662</f>
        <v>4702.6508700000004</v>
      </c>
      <c r="BI662">
        <f t="shared" si="284"/>
        <v>4758.3870258333327</v>
      </c>
      <c r="BJ662">
        <f t="shared" si="285"/>
        <v>4707.6582699999999</v>
      </c>
    </row>
    <row r="663" spans="1:62" x14ac:dyDescent="0.55000000000000004">
      <c r="A663">
        <f>ALGLIB_SSA_XAUUSD!J663</f>
        <v>1775592300</v>
      </c>
      <c r="B663" t="str">
        <f>_xlfn.XLOOKUP($A663,ALGLIB_SSA_XAUUSD!$A$2:$A$1001,ALGLIB_SSA_XAUUSD!$B$2:$B$1001,"",0)</f>
        <v/>
      </c>
      <c r="C663" t="str">
        <f>_xlfn.XLOOKUP($A663,ALGLIB_SSA_XAUUSD!$A$2:$A$1001,ALGLIB_SSA_XAUUSD!$C$2:$C$1001,"",0)</f>
        <v/>
      </c>
      <c r="D663" s="1">
        <f>D662+(D674-D662)*1/12</f>
        <v>4714.9716666666673</v>
      </c>
      <c r="E663" s="1">
        <f>E662+(E674-E662)*1/12</f>
        <v>4745.0428983333331</v>
      </c>
      <c r="F663" s="1">
        <f>F662+(F674-F662)*1/12</f>
        <v>4720.5854099999997</v>
      </c>
      <c r="G663" s="1">
        <f>G662+(G674-G662)*1/12</f>
        <v>4758.4087491666669</v>
      </c>
      <c r="H663" s="1">
        <f>H662+(H674-H662)*1/12</f>
        <v>4709.8592600000002</v>
      </c>
      <c r="I663" t="str">
        <f>_xlfn.XLOOKUP($A663,ALGLIB_SSA_XAUUSD!$J$2:$J$1001,ALGLIB_SSA_XAUUSD!$K$2:$K$1001,"",0)</f>
        <v>XAUUSD</v>
      </c>
      <c r="J663" t="str">
        <f>_xlfn.XLOOKUP($A663,ALGLIB_SSA_XAUUSD!$J$2:$J$1001,ALGLIB_SSA_XAUUSD!$L$2:$L$1001,"",0)</f>
        <v>M5</v>
      </c>
      <c r="K663">
        <f>_xlfn.XLOOKUP($A663,ALGLIB_SSA_XAUUSD!$J$2:$J$1001,ALGLIB_SSA_XAUUSD!$M$2:$M$1001,"",0)</f>
        <v>4707.32</v>
      </c>
      <c r="L663">
        <f>_xlfn.XLOOKUP($A663,ALGLIB_SSA_XAUUSD!$J$2:$J$1001,ALGLIB_SSA_XAUUSD!$N$2:$N$1001,"",0)</f>
        <v>4706.5714099999996</v>
      </c>
      <c r="M663">
        <f>_xlfn.XLOOKUP($A663,ALGLIB_SSA_XAUUSD!$J$2:$J$1001,ALGLIB_SSA_XAUUSD!$O$2:$O$1001,"",0)</f>
        <v>4704.61114</v>
      </c>
      <c r="N663">
        <f>_xlfn.XLOOKUP($A663,ALGLIB_SSA_XAUUSD!$J$2:$J$1001,ALGLIB_SSA_XAUUSD!$P$2:$P$1001,"",0)</f>
        <v>4710.2429099999999</v>
      </c>
      <c r="O663">
        <f>_xlfn.XLOOKUP($A663,ALGLIB_SSA_XAUUSD!$J$2:$J$1001,ALGLIB_SSA_XAUUSD!$Q$2:$Q$1001,"",0)</f>
        <v>4700.2013699999998</v>
      </c>
      <c r="R663">
        <f t="shared" si="261"/>
        <v>1775592300</v>
      </c>
      <c r="S663" t="str">
        <f t="shared" si="262"/>
        <v>XAUUSD</v>
      </c>
      <c r="T663" t="str">
        <f t="shared" si="262"/>
        <v>M5</v>
      </c>
      <c r="U663">
        <f t="shared" si="262"/>
        <v>4707.32</v>
      </c>
      <c r="V663">
        <f t="shared" si="263"/>
        <v>4745.0428983333331</v>
      </c>
      <c r="W663">
        <f t="shared" si="263"/>
        <v>4720.5854099999997</v>
      </c>
      <c r="X663">
        <f t="shared" si="264"/>
        <v>4706.5714099999996</v>
      </c>
      <c r="Y663">
        <f t="shared" si="264"/>
        <v>4704.61114</v>
      </c>
      <c r="Z663">
        <f t="shared" si="265"/>
        <v>4758.4087491666669</v>
      </c>
      <c r="AA663">
        <f t="shared" si="266"/>
        <v>4710.2429099999999</v>
      </c>
      <c r="AB663">
        <f t="shared" si="267"/>
        <v>4709.8592600000002</v>
      </c>
      <c r="AC663">
        <f t="shared" si="268"/>
        <v>4700.2013699999998</v>
      </c>
      <c r="AF663">
        <f t="shared" si="273"/>
        <v>1775592300</v>
      </c>
      <c r="AG663" t="str">
        <f t="shared" si="274"/>
        <v>XAUUSD</v>
      </c>
      <c r="AH663" t="str">
        <f t="shared" si="275"/>
        <v>M5</v>
      </c>
      <c r="AI663" s="19">
        <f t="shared" si="269"/>
        <v>4707.32</v>
      </c>
      <c r="AJ663" s="19">
        <f t="shared" si="270"/>
        <v>4745.0428983333331</v>
      </c>
      <c r="AK663" s="19">
        <f t="shared" si="271"/>
        <v>4720.5854099999997</v>
      </c>
      <c r="AL663" s="19">
        <f t="shared" si="276"/>
        <v>24.457488333333458</v>
      </c>
      <c r="AM663" s="28" t="str">
        <f t="shared" si="272"/>
        <v>Bullish</v>
      </c>
      <c r="AN663" s="28" t="str">
        <f t="shared" si="277"/>
        <v>Bullish</v>
      </c>
      <c r="AO663">
        <f>IF(Z663&lt;&gt;"",Z663,"")</f>
        <v>4758.4087491666669</v>
      </c>
      <c r="AP663">
        <f>IF(AB663&lt;&gt;"",AB663,"")</f>
        <v>4709.8592600000002</v>
      </c>
      <c r="AQ663">
        <f t="shared" si="281"/>
        <v>2</v>
      </c>
      <c r="AR663" s="16">
        <f>IF(SLOPE($AO$650:$AO$661,$AQ$650:$AQ$661)&gt;0,MIN(3,ABS(SLOPE($AO$650:$AO$661,$AQ$650:$AQ$661))),IF(SLOPE($AO$650:$AO$661,$AQ$650:$AQ$661)&lt;-0.5,-0.5,0))</f>
        <v>2.3227158333333504</v>
      </c>
      <c r="AS663" s="16">
        <f>IF(SLOPE($AP$650:$AP$661,$AQ$650:$AQ$661)&lt;0,MAX(-3,-ABS(SLOPE($AP$650:$AP$661,$AQ$650:$AQ$661))),IF(SLOPE($AP$650:$AP$661,$AQ$650:$AQ$661)&gt;0.5,0.5,0))</f>
        <v>0.5</v>
      </c>
      <c r="AT663" s="22">
        <f>($AO$662+(AR663*(AQ663-1)))</f>
        <v>4758.3870258333327</v>
      </c>
      <c r="AU663" s="22">
        <f>($AP$662+(AS663*(AQ663-1)))</f>
        <v>4708.1582699999999</v>
      </c>
      <c r="AV663" s="18">
        <f>IF(AR663&gt;0,AT663+AR663,AT663)</f>
        <v>4760.7097416666656</v>
      </c>
      <c r="AW663" s="18">
        <f>IF(AS663&lt;0,AU663+AS663,AU663)</f>
        <v>4708.1582699999999</v>
      </c>
      <c r="AY663">
        <f t="shared" si="282"/>
        <v>2.3009924999987561</v>
      </c>
      <c r="AZ663" s="15">
        <f t="shared" si="283"/>
        <v>-1.7009900000002744</v>
      </c>
      <c r="BB663" s="19">
        <f t="shared" si="278"/>
        <v>1775592300</v>
      </c>
      <c r="BC663" s="19" t="str">
        <f t="shared" si="279"/>
        <v>XAUUSD</v>
      </c>
      <c r="BD663" s="19" t="str">
        <f t="shared" si="280"/>
        <v>M5</v>
      </c>
      <c r="BE663">
        <f>V663</f>
        <v>4745.0428983333331</v>
      </c>
      <c r="BF663">
        <f>W663</f>
        <v>4720.5854099999997</v>
      </c>
      <c r="BG663">
        <f>X663</f>
        <v>4706.5714099999996</v>
      </c>
      <c r="BH663">
        <f>Y663</f>
        <v>4704.61114</v>
      </c>
      <c r="BI663">
        <f t="shared" si="284"/>
        <v>4760.7097416666656</v>
      </c>
      <c r="BJ663">
        <f t="shared" si="285"/>
        <v>4708.1582699999999</v>
      </c>
    </row>
    <row r="664" spans="1:62" x14ac:dyDescent="0.55000000000000004">
      <c r="A664">
        <f>ALGLIB_SSA_XAUUSD!J664</f>
        <v>1775592600</v>
      </c>
      <c r="B664" t="str">
        <f>_xlfn.XLOOKUP($A664,ALGLIB_SSA_XAUUSD!$A$2:$A$1001,ALGLIB_SSA_XAUUSD!$B$2:$B$1001,"",0)</f>
        <v/>
      </c>
      <c r="C664" t="str">
        <f>_xlfn.XLOOKUP($A664,ALGLIB_SSA_XAUUSD!$A$2:$A$1001,ALGLIB_SSA_XAUUSD!$C$2:$C$1001,"",0)</f>
        <v/>
      </c>
      <c r="D664" s="1">
        <f>D662+(D674-D662)*2/12</f>
        <v>4724.3833333333332</v>
      </c>
      <c r="E664" s="1">
        <f>E662+(E674-E662)*2/12</f>
        <v>4747.3432966666669</v>
      </c>
      <c r="F664" s="1">
        <f>F662+(F674-F662)*2/12</f>
        <v>4722.7489699999996</v>
      </c>
      <c r="G664" s="1">
        <f>G662+(G674-G662)*2/12</f>
        <v>4760.7531883333331</v>
      </c>
      <c r="H664" s="1">
        <f>H662+(H674-H662)*2/12</f>
        <v>4712.0602499999995</v>
      </c>
      <c r="I664" t="str">
        <f>_xlfn.XLOOKUP($A664,ALGLIB_SSA_XAUUSD!$J$2:$J$1001,ALGLIB_SSA_XAUUSD!$K$2:$K$1001,"",0)</f>
        <v>XAUUSD</v>
      </c>
      <c r="J664" t="str">
        <f>_xlfn.XLOOKUP($A664,ALGLIB_SSA_XAUUSD!$J$2:$J$1001,ALGLIB_SSA_XAUUSD!$L$2:$L$1001,"",0)</f>
        <v>M5</v>
      </c>
      <c r="K664">
        <f>_xlfn.XLOOKUP($A664,ALGLIB_SSA_XAUUSD!$J$2:$J$1001,ALGLIB_SSA_XAUUSD!$M$2:$M$1001,"",0)</f>
        <v>4708.6499999999996</v>
      </c>
      <c r="L664">
        <f>_xlfn.XLOOKUP($A664,ALGLIB_SSA_XAUUSD!$J$2:$J$1001,ALGLIB_SSA_XAUUSD!$N$2:$N$1001,"",0)</f>
        <v>4707.5403900000001</v>
      </c>
      <c r="M664">
        <f>_xlfn.XLOOKUP($A664,ALGLIB_SSA_XAUUSD!$J$2:$J$1001,ALGLIB_SSA_XAUUSD!$O$2:$O$1001,"",0)</f>
        <v>4706.0757700000004</v>
      </c>
      <c r="N664">
        <f>_xlfn.XLOOKUP($A664,ALGLIB_SSA_XAUUSD!$J$2:$J$1001,ALGLIB_SSA_XAUUSD!$P$2:$P$1001,"",0)</f>
        <v>4710.4551899999997</v>
      </c>
      <c r="O664">
        <f>_xlfn.XLOOKUP($A664,ALGLIB_SSA_XAUUSD!$J$2:$J$1001,ALGLIB_SSA_XAUUSD!$Q$2:$Q$1001,"",0)</f>
        <v>4702.0710900000004</v>
      </c>
      <c r="R664">
        <f t="shared" si="261"/>
        <v>1775592600</v>
      </c>
      <c r="S664" t="str">
        <f t="shared" si="262"/>
        <v>XAUUSD</v>
      </c>
      <c r="T664" t="str">
        <f t="shared" si="262"/>
        <v>M5</v>
      </c>
      <c r="U664">
        <f t="shared" si="262"/>
        <v>4708.6499999999996</v>
      </c>
      <c r="V664">
        <f t="shared" si="263"/>
        <v>4747.3432966666669</v>
      </c>
      <c r="W664">
        <f t="shared" si="263"/>
        <v>4722.7489699999996</v>
      </c>
      <c r="X664">
        <f t="shared" si="264"/>
        <v>4707.5403900000001</v>
      </c>
      <c r="Y664">
        <f t="shared" si="264"/>
        <v>4706.0757700000004</v>
      </c>
      <c r="Z664">
        <f t="shared" si="265"/>
        <v>4760.7531883333331</v>
      </c>
      <c r="AA664">
        <f t="shared" si="266"/>
        <v>4710.4551899999997</v>
      </c>
      <c r="AB664">
        <f t="shared" si="267"/>
        <v>4712.0602499999995</v>
      </c>
      <c r="AC664">
        <f t="shared" si="268"/>
        <v>4702.0710900000004</v>
      </c>
      <c r="AF664">
        <f t="shared" si="273"/>
        <v>1775592600</v>
      </c>
      <c r="AG664" t="str">
        <f t="shared" si="274"/>
        <v>XAUUSD</v>
      </c>
      <c r="AH664" t="str">
        <f t="shared" si="275"/>
        <v>M5</v>
      </c>
      <c r="AI664" s="19">
        <f t="shared" si="269"/>
        <v>4708.6499999999996</v>
      </c>
      <c r="AJ664" s="19">
        <f t="shared" si="270"/>
        <v>4747.3432966666669</v>
      </c>
      <c r="AK664" s="19">
        <f t="shared" si="271"/>
        <v>4722.7489699999996</v>
      </c>
      <c r="AL664" s="19">
        <f t="shared" si="276"/>
        <v>24.594326666667257</v>
      </c>
      <c r="AM664" s="28" t="str">
        <f t="shared" si="272"/>
        <v>Bullish</v>
      </c>
      <c r="AN664" s="28" t="str">
        <f t="shared" si="277"/>
        <v>Bullish</v>
      </c>
      <c r="AO664">
        <f>IF(Z664&lt;&gt;"",Z664,"")</f>
        <v>4760.7531883333331</v>
      </c>
      <c r="AP664">
        <f>IF(AB664&lt;&gt;"",AB664,"")</f>
        <v>4712.0602499999995</v>
      </c>
      <c r="AQ664">
        <f t="shared" si="281"/>
        <v>3</v>
      </c>
      <c r="AR664" s="16">
        <f>IF(SLOPE($AO$650:$AO$661,$AQ$650:$AQ$661)&gt;0,MIN(3,ABS(SLOPE($AO$650:$AO$661,$AQ$650:$AQ$661))),IF(SLOPE($AO$650:$AO$661,$AQ$650:$AQ$661)&lt;-0.5,-0.5,0))</f>
        <v>2.3227158333333504</v>
      </c>
      <c r="AS664" s="16">
        <f>IF(SLOPE($AP$650:$AP$661,$AQ$650:$AQ$661)&lt;0,MAX(-3,-ABS(SLOPE($AP$650:$AP$661,$AQ$650:$AQ$661))),IF(SLOPE($AP$650:$AP$661,$AQ$650:$AQ$661)&gt;0.5,0.5,0))</f>
        <v>0.5</v>
      </c>
      <c r="AT664" s="22">
        <f>($AO$662+(AR664*(AQ664-1)))</f>
        <v>4760.7097416666666</v>
      </c>
      <c r="AU664" s="22">
        <f>($AP$662+(AS664*(AQ664-1)))</f>
        <v>4708.6582699999999</v>
      </c>
      <c r="AV664" s="18">
        <f>IF(AR664&gt;0,AT664+AR664,AT664)</f>
        <v>4763.0324574999995</v>
      </c>
      <c r="AW664" s="18">
        <f>IF(AS664&lt;0,AU664+AS664,AU664)</f>
        <v>4708.6582699999999</v>
      </c>
      <c r="AY664">
        <f t="shared" si="282"/>
        <v>2.2792691666663814</v>
      </c>
      <c r="AZ664" s="15">
        <f t="shared" si="283"/>
        <v>-3.4019799999996394</v>
      </c>
      <c r="BB664" s="19">
        <f t="shared" si="278"/>
        <v>1775592600</v>
      </c>
      <c r="BC664" s="19" t="str">
        <f t="shared" si="279"/>
        <v>XAUUSD</v>
      </c>
      <c r="BD664" s="19" t="str">
        <f t="shared" si="280"/>
        <v>M5</v>
      </c>
      <c r="BE664">
        <f>V664</f>
        <v>4747.3432966666669</v>
      </c>
      <c r="BF664">
        <f>W664</f>
        <v>4722.7489699999996</v>
      </c>
      <c r="BG664">
        <f>X664</f>
        <v>4707.5403900000001</v>
      </c>
      <c r="BH664">
        <f>Y664</f>
        <v>4706.0757700000004</v>
      </c>
      <c r="BI664">
        <f t="shared" si="284"/>
        <v>4763.0324574999995</v>
      </c>
      <c r="BJ664">
        <f t="shared" si="285"/>
        <v>4708.6582699999999</v>
      </c>
    </row>
    <row r="665" spans="1:62" x14ac:dyDescent="0.55000000000000004">
      <c r="A665">
        <f>ALGLIB_SSA_XAUUSD!J665</f>
        <v>1775592900</v>
      </c>
      <c r="B665" t="str">
        <f>_xlfn.XLOOKUP($A665,ALGLIB_SSA_XAUUSD!$A$2:$A$1001,ALGLIB_SSA_XAUUSD!$B$2:$B$1001,"",0)</f>
        <v/>
      </c>
      <c r="C665" t="str">
        <f>_xlfn.XLOOKUP($A665,ALGLIB_SSA_XAUUSD!$A$2:$A$1001,ALGLIB_SSA_XAUUSD!$C$2:$C$1001,"",0)</f>
        <v/>
      </c>
      <c r="D665" s="1">
        <f>D662+(D674-D662)*3/12</f>
        <v>4733.7950000000001</v>
      </c>
      <c r="E665" s="1">
        <f>E662+(E674-E662)*3/12</f>
        <v>4749.6436950000007</v>
      </c>
      <c r="F665" s="1">
        <f>F662+(F674-F662)*3/12</f>
        <v>4724.9125299999996</v>
      </c>
      <c r="G665" s="1">
        <f>G662+(G674-G662)*3/12</f>
        <v>4763.0976274999994</v>
      </c>
      <c r="H665" s="1">
        <f>H662+(H674-H662)*3/12</f>
        <v>4714.2612399999998</v>
      </c>
      <c r="I665" t="str">
        <f>_xlfn.XLOOKUP($A665,ALGLIB_SSA_XAUUSD!$J$2:$J$1001,ALGLIB_SSA_XAUUSD!$K$2:$K$1001,"",0)</f>
        <v>XAUUSD</v>
      </c>
      <c r="J665" t="str">
        <f>_xlfn.XLOOKUP($A665,ALGLIB_SSA_XAUUSD!$J$2:$J$1001,ALGLIB_SSA_XAUUSD!$L$2:$L$1001,"",0)</f>
        <v>M5</v>
      </c>
      <c r="K665">
        <f>_xlfn.XLOOKUP($A665,ALGLIB_SSA_XAUUSD!$J$2:$J$1001,ALGLIB_SSA_XAUUSD!$M$2:$M$1001,"",0)</f>
        <v>4708.26</v>
      </c>
      <c r="L665">
        <f>_xlfn.XLOOKUP($A665,ALGLIB_SSA_XAUUSD!$J$2:$J$1001,ALGLIB_SSA_XAUUSD!$N$2:$N$1001,"",0)</f>
        <v>4707.9208600000002</v>
      </c>
      <c r="M665">
        <f>_xlfn.XLOOKUP($A665,ALGLIB_SSA_XAUUSD!$J$2:$J$1001,ALGLIB_SSA_XAUUSD!$O$2:$O$1001,"",0)</f>
        <v>4706.9983199999997</v>
      </c>
      <c r="N665">
        <f>_xlfn.XLOOKUP($A665,ALGLIB_SSA_XAUUSD!$J$2:$J$1001,ALGLIB_SSA_XAUUSD!$P$2:$P$1001,"",0)</f>
        <v>4710.4646499999999</v>
      </c>
      <c r="O665">
        <f>_xlfn.XLOOKUP($A665,ALGLIB_SSA_XAUUSD!$J$2:$J$1001,ALGLIB_SSA_XAUUSD!$Q$2:$Q$1001,"",0)</f>
        <v>4703.3117400000001</v>
      </c>
      <c r="R665">
        <f t="shared" si="261"/>
        <v>1775592900</v>
      </c>
      <c r="S665" t="str">
        <f t="shared" si="262"/>
        <v>XAUUSD</v>
      </c>
      <c r="T665" t="str">
        <f t="shared" si="262"/>
        <v>M5</v>
      </c>
      <c r="U665">
        <f t="shared" si="262"/>
        <v>4708.26</v>
      </c>
      <c r="V665">
        <f t="shared" si="263"/>
        <v>4749.6436950000007</v>
      </c>
      <c r="W665">
        <f t="shared" si="263"/>
        <v>4724.9125299999996</v>
      </c>
      <c r="X665">
        <f t="shared" si="264"/>
        <v>4707.9208600000002</v>
      </c>
      <c r="Y665">
        <f t="shared" si="264"/>
        <v>4706.9983199999997</v>
      </c>
      <c r="Z665">
        <f t="shared" si="265"/>
        <v>4763.0976274999994</v>
      </c>
      <c r="AA665">
        <f t="shared" si="266"/>
        <v>4710.4646499999999</v>
      </c>
      <c r="AB665">
        <f t="shared" si="267"/>
        <v>4714.2612399999998</v>
      </c>
      <c r="AC665">
        <f t="shared" si="268"/>
        <v>4703.3117400000001</v>
      </c>
      <c r="AF665">
        <f t="shared" si="273"/>
        <v>1775592900</v>
      </c>
      <c r="AG665" t="str">
        <f t="shared" si="274"/>
        <v>XAUUSD</v>
      </c>
      <c r="AH665" t="str">
        <f t="shared" si="275"/>
        <v>M5</v>
      </c>
      <c r="AI665" s="19">
        <f t="shared" si="269"/>
        <v>4708.26</v>
      </c>
      <c r="AJ665" s="19">
        <f t="shared" si="270"/>
        <v>4749.6436950000007</v>
      </c>
      <c r="AK665" s="19">
        <f t="shared" si="271"/>
        <v>4724.9125299999996</v>
      </c>
      <c r="AL665" s="19">
        <f t="shared" si="276"/>
        <v>24.731165000001056</v>
      </c>
      <c r="AM665" s="28" t="str">
        <f t="shared" si="272"/>
        <v>Bullish</v>
      </c>
      <c r="AN665" s="28" t="str">
        <f t="shared" si="277"/>
        <v>Bullish</v>
      </c>
      <c r="AO665">
        <f>IF(Z665&lt;&gt;"",Z665,"")</f>
        <v>4763.0976274999994</v>
      </c>
      <c r="AP665">
        <f>IF(AB665&lt;&gt;"",AB665,"")</f>
        <v>4714.2612399999998</v>
      </c>
      <c r="AQ665">
        <f t="shared" si="281"/>
        <v>4</v>
      </c>
      <c r="AR665" s="16">
        <f>IF(SLOPE($AO$650:$AO$661,$AQ$650:$AQ$661)&gt;0,MIN(3,ABS(SLOPE($AO$650:$AO$661,$AQ$650:$AQ$661))),IF(SLOPE($AO$650:$AO$661,$AQ$650:$AQ$661)&lt;-0.5,-0.5,0))</f>
        <v>2.3227158333333504</v>
      </c>
      <c r="AS665" s="16">
        <f>IF(SLOPE($AP$650:$AP$661,$AQ$650:$AQ$661)&lt;0,MAX(-3,-ABS(SLOPE($AP$650:$AP$661,$AQ$650:$AQ$661))),IF(SLOPE($AP$650:$AP$661,$AQ$650:$AQ$661)&gt;0.5,0.5,0))</f>
        <v>0.5</v>
      </c>
      <c r="AT665" s="22">
        <f>($AO$662+(AR665*(AQ665-1)))</f>
        <v>4763.0324574999995</v>
      </c>
      <c r="AU665" s="22">
        <f>($AP$662+(AS665*(AQ665-1)))</f>
        <v>4709.1582699999999</v>
      </c>
      <c r="AV665" s="18">
        <f>IF(AR665&gt;0,AT665+AR665,AT665)</f>
        <v>4765.3551733333325</v>
      </c>
      <c r="AW665" s="18">
        <f>IF(AS665&lt;0,AU665+AS665,AU665)</f>
        <v>4709.1582699999999</v>
      </c>
      <c r="AY665">
        <f t="shared" si="282"/>
        <v>2.2575458333330971</v>
      </c>
      <c r="AZ665" s="15">
        <f t="shared" si="283"/>
        <v>-5.1029699999999139</v>
      </c>
      <c r="BB665" s="19">
        <f t="shared" si="278"/>
        <v>1775592900</v>
      </c>
      <c r="BC665" s="19" t="str">
        <f t="shared" si="279"/>
        <v>XAUUSD</v>
      </c>
      <c r="BD665" s="19" t="str">
        <f t="shared" si="280"/>
        <v>M5</v>
      </c>
      <c r="BE665">
        <f>V665</f>
        <v>4749.6436950000007</v>
      </c>
      <c r="BF665">
        <f>W665</f>
        <v>4724.9125299999996</v>
      </c>
      <c r="BG665">
        <f>X665</f>
        <v>4707.9208600000002</v>
      </c>
      <c r="BH665">
        <f>Y665</f>
        <v>4706.9983199999997</v>
      </c>
      <c r="BI665">
        <f t="shared" si="284"/>
        <v>4765.3551733333325</v>
      </c>
      <c r="BJ665">
        <f t="shared" si="285"/>
        <v>4709.1582699999999</v>
      </c>
    </row>
    <row r="666" spans="1:62" x14ac:dyDescent="0.55000000000000004">
      <c r="A666">
        <f>ALGLIB_SSA_XAUUSD!J666</f>
        <v>1775593200</v>
      </c>
      <c r="B666" t="str">
        <f>_xlfn.XLOOKUP($A666,ALGLIB_SSA_XAUUSD!$A$2:$A$1001,ALGLIB_SSA_XAUUSD!$B$2:$B$1001,"",0)</f>
        <v/>
      </c>
      <c r="C666" t="str">
        <f>_xlfn.XLOOKUP($A666,ALGLIB_SSA_XAUUSD!$A$2:$A$1001,ALGLIB_SSA_XAUUSD!$C$2:$C$1001,"",0)</f>
        <v/>
      </c>
      <c r="D666" s="1">
        <f>D662+(D674-D662)*4/12</f>
        <v>4743.2066666666669</v>
      </c>
      <c r="E666" s="1">
        <f>E662+(E674-E662)*4/12</f>
        <v>4751.9440933333335</v>
      </c>
      <c r="F666" s="1">
        <f>F662+(F674-F662)*4/12</f>
        <v>4727.0760899999996</v>
      </c>
      <c r="G666" s="1">
        <f>G662+(G674-G662)*4/12</f>
        <v>4765.4420666666665</v>
      </c>
      <c r="H666" s="1">
        <f>H662+(H674-H662)*4/12</f>
        <v>4716.4622300000001</v>
      </c>
      <c r="I666" t="str">
        <f>_xlfn.XLOOKUP($A666,ALGLIB_SSA_XAUUSD!$J$2:$J$1001,ALGLIB_SSA_XAUUSD!$K$2:$K$1001,"",0)</f>
        <v>XAUUSD</v>
      </c>
      <c r="J666" t="str">
        <f>_xlfn.XLOOKUP($A666,ALGLIB_SSA_XAUUSD!$J$2:$J$1001,ALGLIB_SSA_XAUUSD!$L$2:$L$1001,"",0)</f>
        <v>M5</v>
      </c>
      <c r="K666">
        <f>_xlfn.XLOOKUP($A666,ALGLIB_SSA_XAUUSD!$J$2:$J$1001,ALGLIB_SSA_XAUUSD!$M$2:$M$1001,"",0)</f>
        <v>4707.58</v>
      </c>
      <c r="L666">
        <f>_xlfn.XLOOKUP($A666,ALGLIB_SSA_XAUUSD!$J$2:$J$1001,ALGLIB_SSA_XAUUSD!$N$2:$N$1001,"",0)</f>
        <v>4707.9197899999999</v>
      </c>
      <c r="M666">
        <f>_xlfn.XLOOKUP($A666,ALGLIB_SSA_XAUUSD!$J$2:$J$1001,ALGLIB_SSA_XAUUSD!$O$2:$O$1001,"",0)</f>
        <v>4707.4590500000004</v>
      </c>
      <c r="N666">
        <f>_xlfn.XLOOKUP($A666,ALGLIB_SSA_XAUUSD!$J$2:$J$1001,ALGLIB_SSA_XAUUSD!$P$2:$P$1001,"",0)</f>
        <v>4710.4534700000004</v>
      </c>
      <c r="O666">
        <f>_xlfn.XLOOKUP($A666,ALGLIB_SSA_XAUUSD!$J$2:$J$1001,ALGLIB_SSA_XAUUSD!$Q$2:$Q$1001,"",0)</f>
        <v>4703.9915799999999</v>
      </c>
      <c r="R666">
        <f t="shared" si="261"/>
        <v>1775593200</v>
      </c>
      <c r="S666" t="str">
        <f t="shared" si="262"/>
        <v>XAUUSD</v>
      </c>
      <c r="T666" t="str">
        <f t="shared" si="262"/>
        <v>M5</v>
      </c>
      <c r="U666">
        <f t="shared" si="262"/>
        <v>4707.58</v>
      </c>
      <c r="V666">
        <f t="shared" si="263"/>
        <v>4751.9440933333335</v>
      </c>
      <c r="W666">
        <f t="shared" si="263"/>
        <v>4727.0760899999996</v>
      </c>
      <c r="X666">
        <f t="shared" si="264"/>
        <v>4707.9197899999999</v>
      </c>
      <c r="Y666">
        <f t="shared" si="264"/>
        <v>4707.4590500000004</v>
      </c>
      <c r="Z666">
        <f t="shared" si="265"/>
        <v>4765.4420666666665</v>
      </c>
      <c r="AA666">
        <f t="shared" si="266"/>
        <v>4710.4534700000004</v>
      </c>
      <c r="AB666">
        <f t="shared" si="267"/>
        <v>4716.4622300000001</v>
      </c>
      <c r="AC666">
        <f t="shared" si="268"/>
        <v>4703.9915799999999</v>
      </c>
      <c r="AF666">
        <f t="shared" si="273"/>
        <v>1775593200</v>
      </c>
      <c r="AG666" t="str">
        <f t="shared" si="274"/>
        <v>XAUUSD</v>
      </c>
      <c r="AH666" t="str">
        <f t="shared" si="275"/>
        <v>M5</v>
      </c>
      <c r="AI666" s="19">
        <f t="shared" si="269"/>
        <v>4707.58</v>
      </c>
      <c r="AJ666" s="19">
        <f t="shared" si="270"/>
        <v>4751.9440933333335</v>
      </c>
      <c r="AK666" s="19">
        <f t="shared" si="271"/>
        <v>4727.0760899999996</v>
      </c>
      <c r="AL666" s="19">
        <f t="shared" si="276"/>
        <v>24.868003333333945</v>
      </c>
      <c r="AM666" s="28" t="str">
        <f t="shared" si="272"/>
        <v>Bullish</v>
      </c>
      <c r="AN666" s="28" t="str">
        <f t="shared" si="277"/>
        <v>Bullish</v>
      </c>
      <c r="AO666">
        <f>IF(Z666&lt;&gt;"",Z666,"")</f>
        <v>4765.4420666666665</v>
      </c>
      <c r="AP666">
        <f>IF(AB666&lt;&gt;"",AB666,"")</f>
        <v>4716.4622300000001</v>
      </c>
      <c r="AQ666">
        <f t="shared" si="281"/>
        <v>5</v>
      </c>
      <c r="AR666" s="16">
        <f>IF(SLOPE($AO$650:$AO$661,$AQ$650:$AQ$661)&gt;0,MIN(3,ABS(SLOPE($AO$650:$AO$661,$AQ$650:$AQ$661))),IF(SLOPE($AO$650:$AO$661,$AQ$650:$AQ$661)&lt;-0.5,-0.5,0))</f>
        <v>2.3227158333333504</v>
      </c>
      <c r="AS666" s="16">
        <f>IF(SLOPE($AP$650:$AP$661,$AQ$650:$AQ$661)&lt;0,MAX(-3,-ABS(SLOPE($AP$650:$AP$661,$AQ$650:$AQ$661))),IF(SLOPE($AP$650:$AP$661,$AQ$650:$AQ$661)&gt;0.5,0.5,0))</f>
        <v>0.5</v>
      </c>
      <c r="AT666" s="22">
        <f>($AO$662+(AR666*(AQ666-1)))</f>
        <v>4765.3551733333334</v>
      </c>
      <c r="AU666" s="22">
        <f>($AP$662+(AS666*(AQ666-1)))</f>
        <v>4709.6582699999999</v>
      </c>
      <c r="AV666" s="18">
        <f>IF(AR666&gt;0,AT666+AR666,AT666)</f>
        <v>4767.6778891666663</v>
      </c>
      <c r="AW666" s="18">
        <f>IF(AS666&lt;0,AU666+AS666,AU666)</f>
        <v>4709.6582699999999</v>
      </c>
      <c r="AY666">
        <f t="shared" si="282"/>
        <v>2.2358224999998129</v>
      </c>
      <c r="AZ666" s="15">
        <f t="shared" si="283"/>
        <v>-6.8039600000001883</v>
      </c>
      <c r="BB666" s="19">
        <f t="shared" si="278"/>
        <v>1775593200</v>
      </c>
      <c r="BC666" s="19" t="str">
        <f t="shared" si="279"/>
        <v>XAUUSD</v>
      </c>
      <c r="BD666" s="19" t="str">
        <f t="shared" si="280"/>
        <v>M5</v>
      </c>
      <c r="BE666">
        <f>V666</f>
        <v>4751.9440933333335</v>
      </c>
      <c r="BF666">
        <f>W666</f>
        <v>4727.0760899999996</v>
      </c>
      <c r="BG666">
        <f>X666</f>
        <v>4707.9197899999999</v>
      </c>
      <c r="BH666">
        <f>Y666</f>
        <v>4707.4590500000004</v>
      </c>
      <c r="BI666">
        <f t="shared" si="284"/>
        <v>4767.6778891666663</v>
      </c>
      <c r="BJ666">
        <f t="shared" si="285"/>
        <v>4709.6582699999999</v>
      </c>
    </row>
    <row r="667" spans="1:62" x14ac:dyDescent="0.55000000000000004">
      <c r="A667">
        <f>ALGLIB_SSA_XAUUSD!J667</f>
        <v>1775593500</v>
      </c>
      <c r="B667" t="str">
        <f>_xlfn.XLOOKUP($A667,ALGLIB_SSA_XAUUSD!$A$2:$A$1001,ALGLIB_SSA_XAUUSD!$B$2:$B$1001,"",0)</f>
        <v/>
      </c>
      <c r="C667" t="str">
        <f>_xlfn.XLOOKUP($A667,ALGLIB_SSA_XAUUSD!$A$2:$A$1001,ALGLIB_SSA_XAUUSD!$C$2:$C$1001,"",0)</f>
        <v/>
      </c>
      <c r="D667" s="1">
        <f>D662+(D674-D662)*5/12</f>
        <v>4752.6183333333338</v>
      </c>
      <c r="E667" s="1">
        <f>E662+(E674-E662)*5/12</f>
        <v>4754.2444916666664</v>
      </c>
      <c r="F667" s="1">
        <f>F662+(F674-F662)*5/12</f>
        <v>4729.2396499999995</v>
      </c>
      <c r="G667" s="1">
        <f>G662+(G674-G662)*5/12</f>
        <v>4767.7865058333336</v>
      </c>
      <c r="H667" s="1">
        <f>H662+(H674-H662)*5/12</f>
        <v>4718.6632199999995</v>
      </c>
      <c r="I667" t="str">
        <f>_xlfn.XLOOKUP($A667,ALGLIB_SSA_XAUUSD!$J$2:$J$1001,ALGLIB_SSA_XAUUSD!$K$2:$K$1001,"",0)</f>
        <v>XAUUSD</v>
      </c>
      <c r="J667" t="str">
        <f>_xlfn.XLOOKUP($A667,ALGLIB_SSA_XAUUSD!$J$2:$J$1001,ALGLIB_SSA_XAUUSD!$L$2:$L$1001,"",0)</f>
        <v>M5</v>
      </c>
      <c r="K667">
        <f>_xlfn.XLOOKUP($A667,ALGLIB_SSA_XAUUSD!$J$2:$J$1001,ALGLIB_SSA_XAUUSD!$M$2:$M$1001,"",0)</f>
        <v>4710.21</v>
      </c>
      <c r="L667">
        <f>_xlfn.XLOOKUP($A667,ALGLIB_SSA_XAUUSD!$J$2:$J$1001,ALGLIB_SSA_XAUUSD!$N$2:$N$1001,"",0)</f>
        <v>4707.8692199999996</v>
      </c>
      <c r="M667">
        <f>_xlfn.XLOOKUP($A667,ALGLIB_SSA_XAUUSD!$J$2:$J$1001,ALGLIB_SSA_XAUUSD!$O$2:$O$1001,"",0)</f>
        <v>4707.6641399999999</v>
      </c>
      <c r="N667">
        <f>_xlfn.XLOOKUP($A667,ALGLIB_SSA_XAUUSD!$J$2:$J$1001,ALGLIB_SSA_XAUUSD!$P$2:$P$1001,"",0)</f>
        <v>4710.7990399999999</v>
      </c>
      <c r="O667">
        <f>_xlfn.XLOOKUP($A667,ALGLIB_SSA_XAUUSD!$J$2:$J$1001,ALGLIB_SSA_XAUUSD!$Q$2:$Q$1001,"",0)</f>
        <v>4704.3999999999996</v>
      </c>
      <c r="R667">
        <f t="shared" si="261"/>
        <v>1775593500</v>
      </c>
      <c r="S667" t="str">
        <f t="shared" si="262"/>
        <v>XAUUSD</v>
      </c>
      <c r="T667" t="str">
        <f t="shared" si="262"/>
        <v>M5</v>
      </c>
      <c r="U667">
        <f t="shared" si="262"/>
        <v>4710.21</v>
      </c>
      <c r="V667">
        <f t="shared" si="263"/>
        <v>4754.2444916666664</v>
      </c>
      <c r="W667">
        <f t="shared" si="263"/>
        <v>4729.2396499999995</v>
      </c>
      <c r="X667">
        <f t="shared" si="264"/>
        <v>4707.8692199999996</v>
      </c>
      <c r="Y667">
        <f t="shared" si="264"/>
        <v>4707.6641399999999</v>
      </c>
      <c r="Z667">
        <f t="shared" si="265"/>
        <v>4767.7865058333336</v>
      </c>
      <c r="AA667">
        <f t="shared" si="266"/>
        <v>4710.7990399999999</v>
      </c>
      <c r="AB667">
        <f t="shared" si="267"/>
        <v>4718.6632199999995</v>
      </c>
      <c r="AC667">
        <f t="shared" si="268"/>
        <v>4704.3999999999996</v>
      </c>
      <c r="AF667">
        <f t="shared" si="273"/>
        <v>1775593500</v>
      </c>
      <c r="AG667" t="str">
        <f t="shared" si="274"/>
        <v>XAUUSD</v>
      </c>
      <c r="AH667" t="str">
        <f t="shared" si="275"/>
        <v>M5</v>
      </c>
      <c r="AI667" s="19">
        <f t="shared" si="269"/>
        <v>4710.21</v>
      </c>
      <c r="AJ667" s="19">
        <f t="shared" si="270"/>
        <v>4754.2444916666664</v>
      </c>
      <c r="AK667" s="19">
        <f t="shared" si="271"/>
        <v>4729.2396499999995</v>
      </c>
      <c r="AL667" s="19">
        <f t="shared" si="276"/>
        <v>25.004841666666834</v>
      </c>
      <c r="AM667" s="28" t="str">
        <f t="shared" si="272"/>
        <v>Bullish</v>
      </c>
      <c r="AN667" s="28" t="str">
        <f t="shared" si="277"/>
        <v>Bullish</v>
      </c>
      <c r="AO667">
        <f>IF(Z667&lt;&gt;"",Z667,"")</f>
        <v>4767.7865058333336</v>
      </c>
      <c r="AP667">
        <f>IF(AB667&lt;&gt;"",AB667,"")</f>
        <v>4718.6632199999995</v>
      </c>
      <c r="AQ667">
        <f t="shared" si="281"/>
        <v>6</v>
      </c>
      <c r="AR667" s="16">
        <f>IF(SLOPE($AO$650:$AO$661,$AQ$650:$AQ$661)&gt;0,MIN(3,ABS(SLOPE($AO$650:$AO$661,$AQ$650:$AQ$661))),IF(SLOPE($AO$650:$AO$661,$AQ$650:$AQ$661)&lt;-0.5,-0.5,0))</f>
        <v>2.3227158333333504</v>
      </c>
      <c r="AS667" s="16">
        <f>IF(SLOPE($AP$650:$AP$661,$AQ$650:$AQ$661)&lt;0,MAX(-3,-ABS(SLOPE($AP$650:$AP$661,$AQ$650:$AQ$661))),IF(SLOPE($AP$650:$AP$661,$AQ$650:$AQ$661)&gt;0.5,0.5,0))</f>
        <v>0.5</v>
      </c>
      <c r="AT667" s="22">
        <f>($AO$662+(AR667*(AQ667-1)))</f>
        <v>4767.6778891666663</v>
      </c>
      <c r="AU667" s="22">
        <f>($AP$662+(AS667*(AQ667-1)))</f>
        <v>4710.1582699999999</v>
      </c>
      <c r="AV667" s="18">
        <f>IF(AR667&gt;0,AT667+AR667,AT667)</f>
        <v>4770.0006049999993</v>
      </c>
      <c r="AW667" s="18">
        <f>IF(AS667&lt;0,AU667+AS667,AU667)</f>
        <v>4710.1582699999999</v>
      </c>
      <c r="AY667">
        <f t="shared" si="282"/>
        <v>2.2140991666656191</v>
      </c>
      <c r="AZ667" s="15">
        <f t="shared" si="283"/>
        <v>-8.5049499999995533</v>
      </c>
      <c r="BB667" s="19">
        <f t="shared" si="278"/>
        <v>1775593500</v>
      </c>
      <c r="BC667" s="19" t="str">
        <f t="shared" si="279"/>
        <v>XAUUSD</v>
      </c>
      <c r="BD667" s="19" t="str">
        <f t="shared" si="280"/>
        <v>M5</v>
      </c>
      <c r="BE667">
        <f>V667</f>
        <v>4754.2444916666664</v>
      </c>
      <c r="BF667">
        <f>W667</f>
        <v>4729.2396499999995</v>
      </c>
      <c r="BG667">
        <f>X667</f>
        <v>4707.8692199999996</v>
      </c>
      <c r="BH667">
        <f>Y667</f>
        <v>4707.6641399999999</v>
      </c>
      <c r="BI667">
        <f t="shared" si="284"/>
        <v>4770.0006049999993</v>
      </c>
      <c r="BJ667">
        <f t="shared" si="285"/>
        <v>4710.1582699999999</v>
      </c>
    </row>
    <row r="668" spans="1:62" x14ac:dyDescent="0.55000000000000004">
      <c r="A668">
        <f>ALGLIB_SSA_XAUUSD!J668</f>
        <v>1775593800</v>
      </c>
      <c r="B668" t="str">
        <f>_xlfn.XLOOKUP($A668,ALGLIB_SSA_XAUUSD!$A$2:$A$1001,ALGLIB_SSA_XAUUSD!$B$2:$B$1001,"",0)</f>
        <v/>
      </c>
      <c r="C668" t="str">
        <f>_xlfn.XLOOKUP($A668,ALGLIB_SSA_XAUUSD!$A$2:$A$1001,ALGLIB_SSA_XAUUSD!$C$2:$C$1001,"",0)</f>
        <v/>
      </c>
      <c r="D668" s="1">
        <f>D662+(D674-D662)*6/12</f>
        <v>4762.0300000000007</v>
      </c>
      <c r="E668" s="1">
        <f>E662+(E674-E662)*6/12</f>
        <v>4756.5448900000001</v>
      </c>
      <c r="F668" s="1">
        <f>F662+(F674-F662)*6/12</f>
        <v>4731.4032100000004</v>
      </c>
      <c r="G668" s="1">
        <f>G662+(G674-G662)*6/12</f>
        <v>4770.1309449999999</v>
      </c>
      <c r="H668" s="1">
        <f>H662+(H674-H662)*6/12</f>
        <v>4720.8642099999997</v>
      </c>
      <c r="I668" t="str">
        <f>_xlfn.XLOOKUP($A668,ALGLIB_SSA_XAUUSD!$J$2:$J$1001,ALGLIB_SSA_XAUUSD!$K$2:$K$1001,"",0)</f>
        <v>XAUUSD</v>
      </c>
      <c r="J668" t="str">
        <f>_xlfn.XLOOKUP($A668,ALGLIB_SSA_XAUUSD!$J$2:$J$1001,ALGLIB_SSA_XAUUSD!$L$2:$L$1001,"",0)</f>
        <v>M5</v>
      </c>
      <c r="K668">
        <f>_xlfn.XLOOKUP($A668,ALGLIB_SSA_XAUUSD!$J$2:$J$1001,ALGLIB_SSA_XAUUSD!$M$2:$M$1001,"",0)</f>
        <v>4710.6899999999996</v>
      </c>
      <c r="L668">
        <f>_xlfn.XLOOKUP($A668,ALGLIB_SSA_XAUUSD!$J$2:$J$1001,ALGLIB_SSA_XAUUSD!$N$2:$N$1001,"",0)</f>
        <v>4708.0686100000003</v>
      </c>
      <c r="M668">
        <f>_xlfn.XLOOKUP($A668,ALGLIB_SSA_XAUUSD!$J$2:$J$1001,ALGLIB_SSA_XAUUSD!$O$2:$O$1001,"",0)</f>
        <v>4707.8663800000004</v>
      </c>
      <c r="N668">
        <f>_xlfn.XLOOKUP($A668,ALGLIB_SSA_XAUUSD!$J$2:$J$1001,ALGLIB_SSA_XAUUSD!$P$2:$P$1001,"",0)</f>
        <v>4711.6872899999998</v>
      </c>
      <c r="O668">
        <f>_xlfn.XLOOKUP($A668,ALGLIB_SSA_XAUUSD!$J$2:$J$1001,ALGLIB_SSA_XAUUSD!$Q$2:$Q$1001,"",0)</f>
        <v>4704.8976599999996</v>
      </c>
      <c r="R668">
        <f t="shared" si="261"/>
        <v>1775593800</v>
      </c>
      <c r="S668" t="str">
        <f t="shared" si="262"/>
        <v>XAUUSD</v>
      </c>
      <c r="T668" t="str">
        <f t="shared" si="262"/>
        <v>M5</v>
      </c>
      <c r="U668">
        <f t="shared" si="262"/>
        <v>4710.6899999999996</v>
      </c>
      <c r="V668">
        <f t="shared" si="263"/>
        <v>4756.5448900000001</v>
      </c>
      <c r="W668">
        <f t="shared" si="263"/>
        <v>4731.4032100000004</v>
      </c>
      <c r="X668">
        <f t="shared" si="264"/>
        <v>4708.0686100000003</v>
      </c>
      <c r="Y668">
        <f t="shared" si="264"/>
        <v>4707.8663800000004</v>
      </c>
      <c r="Z668">
        <f t="shared" si="265"/>
        <v>4770.1309449999999</v>
      </c>
      <c r="AA668">
        <f t="shared" si="266"/>
        <v>4711.6872899999998</v>
      </c>
      <c r="AB668">
        <f t="shared" si="267"/>
        <v>4720.8642099999997</v>
      </c>
      <c r="AC668">
        <f t="shared" si="268"/>
        <v>4704.8976599999996</v>
      </c>
      <c r="AF668">
        <f t="shared" si="273"/>
        <v>1775593800</v>
      </c>
      <c r="AG668" t="str">
        <f t="shared" si="274"/>
        <v>XAUUSD</v>
      </c>
      <c r="AH668" t="str">
        <f t="shared" si="275"/>
        <v>M5</v>
      </c>
      <c r="AI668" s="19">
        <f t="shared" si="269"/>
        <v>4710.6899999999996</v>
      </c>
      <c r="AJ668" s="19">
        <f t="shared" si="270"/>
        <v>4756.5448900000001</v>
      </c>
      <c r="AK668" s="19">
        <f t="shared" si="271"/>
        <v>4731.4032100000004</v>
      </c>
      <c r="AL668" s="19">
        <f t="shared" si="276"/>
        <v>25.141679999999724</v>
      </c>
      <c r="AM668" s="28" t="str">
        <f t="shared" si="272"/>
        <v>Bullish</v>
      </c>
      <c r="AN668" s="28" t="str">
        <f t="shared" si="277"/>
        <v>Bullish</v>
      </c>
      <c r="AO668">
        <f>IF(Z668&lt;&gt;"",Z668,"")</f>
        <v>4770.1309449999999</v>
      </c>
      <c r="AP668">
        <f>IF(AB668&lt;&gt;"",AB668,"")</f>
        <v>4720.8642099999997</v>
      </c>
      <c r="AQ668">
        <f t="shared" si="281"/>
        <v>7</v>
      </c>
      <c r="AR668" s="16">
        <f>IF(SLOPE($AO$650:$AO$661,$AQ$650:$AQ$661)&gt;0,MIN(3,ABS(SLOPE($AO$650:$AO$661,$AQ$650:$AQ$661))),IF(SLOPE($AO$650:$AO$661,$AQ$650:$AQ$661)&lt;-0.5,-0.5,0))</f>
        <v>2.3227158333333504</v>
      </c>
      <c r="AS668" s="16">
        <f>IF(SLOPE($AP$650:$AP$661,$AQ$650:$AQ$661)&lt;0,MAX(-3,-ABS(SLOPE($AP$650:$AP$661,$AQ$650:$AQ$661))),IF(SLOPE($AP$650:$AP$661,$AQ$650:$AQ$661)&gt;0.5,0.5,0))</f>
        <v>0.5</v>
      </c>
      <c r="AT668" s="22">
        <f>($AO$662+(AR668*(AQ668-1)))</f>
        <v>4770.0006050000002</v>
      </c>
      <c r="AU668" s="22">
        <f>($AP$662+(AS668*(AQ668-1)))</f>
        <v>4710.6582699999999</v>
      </c>
      <c r="AV668" s="18">
        <f>IF(AR668&gt;0,AT668+AR668,AT668)</f>
        <v>4772.3233208333331</v>
      </c>
      <c r="AW668" s="18">
        <f>IF(AS668&lt;0,AU668+AS668,AU668)</f>
        <v>4710.6582699999999</v>
      </c>
      <c r="AY668">
        <f t="shared" si="282"/>
        <v>2.1923758333332444</v>
      </c>
      <c r="AZ668" s="15">
        <f t="shared" si="283"/>
        <v>-10.205939999999828</v>
      </c>
      <c r="BB668" s="19">
        <f t="shared" si="278"/>
        <v>1775593800</v>
      </c>
      <c r="BC668" s="19" t="str">
        <f t="shared" si="279"/>
        <v>XAUUSD</v>
      </c>
      <c r="BD668" s="19" t="str">
        <f t="shared" si="280"/>
        <v>M5</v>
      </c>
      <c r="BE668">
        <f>V668</f>
        <v>4756.5448900000001</v>
      </c>
      <c r="BF668">
        <f>W668</f>
        <v>4731.4032100000004</v>
      </c>
      <c r="BG668">
        <f>X668</f>
        <v>4708.0686100000003</v>
      </c>
      <c r="BH668">
        <f>Y668</f>
        <v>4707.8663800000004</v>
      </c>
      <c r="BI668">
        <f t="shared" si="284"/>
        <v>4772.3233208333331</v>
      </c>
      <c r="BJ668">
        <f t="shared" si="285"/>
        <v>4710.6582699999999</v>
      </c>
    </row>
    <row r="669" spans="1:62" x14ac:dyDescent="0.55000000000000004">
      <c r="A669">
        <f>ALGLIB_SSA_XAUUSD!J669</f>
        <v>1775594100</v>
      </c>
      <c r="B669" t="str">
        <f>_xlfn.XLOOKUP($A669,ALGLIB_SSA_XAUUSD!$A$2:$A$1001,ALGLIB_SSA_XAUUSD!$B$2:$B$1001,"",0)</f>
        <v/>
      </c>
      <c r="C669" t="str">
        <f>_xlfn.XLOOKUP($A669,ALGLIB_SSA_XAUUSD!$A$2:$A$1001,ALGLIB_SSA_XAUUSD!$C$2:$C$1001,"",0)</f>
        <v/>
      </c>
      <c r="D669" s="1">
        <f>D662+(D674-D662)*7/12</f>
        <v>4771.4416666666666</v>
      </c>
      <c r="E669" s="1">
        <f>E662+(E674-E662)*7/12</f>
        <v>4758.8452883333339</v>
      </c>
      <c r="F669" s="1">
        <f>F662+(F674-F662)*7/12</f>
        <v>4733.5667700000004</v>
      </c>
      <c r="G669" s="1">
        <f>G662+(G674-G662)*7/12</f>
        <v>4772.4753841666661</v>
      </c>
      <c r="H669" s="1">
        <f>H662+(H674-H662)*7/12</f>
        <v>4723.0652</v>
      </c>
      <c r="I669" t="str">
        <f>_xlfn.XLOOKUP($A669,ALGLIB_SSA_XAUUSD!$J$2:$J$1001,ALGLIB_SSA_XAUUSD!$K$2:$K$1001,"",0)</f>
        <v>XAUUSD</v>
      </c>
      <c r="J669" t="str">
        <f>_xlfn.XLOOKUP($A669,ALGLIB_SSA_XAUUSD!$J$2:$J$1001,ALGLIB_SSA_XAUUSD!$L$2:$L$1001,"",0)</f>
        <v>M5</v>
      </c>
      <c r="K669">
        <f>_xlfn.XLOOKUP($A669,ALGLIB_SSA_XAUUSD!$J$2:$J$1001,ALGLIB_SSA_XAUUSD!$M$2:$M$1001,"",0)</f>
        <v>4708.28</v>
      </c>
      <c r="L669">
        <f>_xlfn.XLOOKUP($A669,ALGLIB_SSA_XAUUSD!$J$2:$J$1001,ALGLIB_SSA_XAUUSD!$N$2:$N$1001,"",0)</f>
        <v>4708.8566799999999</v>
      </c>
      <c r="M669">
        <f>_xlfn.XLOOKUP($A669,ALGLIB_SSA_XAUUSD!$J$2:$J$1001,ALGLIB_SSA_XAUUSD!$O$2:$O$1001,"",0)</f>
        <v>4708.3615300000001</v>
      </c>
      <c r="N669">
        <f>_xlfn.XLOOKUP($A669,ALGLIB_SSA_XAUUSD!$J$2:$J$1001,ALGLIB_SSA_XAUUSD!$P$2:$P$1001,"",0)</f>
        <v>4713.2653300000002</v>
      </c>
      <c r="O669">
        <f>_xlfn.XLOOKUP($A669,ALGLIB_SSA_XAUUSD!$J$2:$J$1001,ALGLIB_SSA_XAUUSD!$Q$2:$Q$1001,"",0)</f>
        <v>4705.7308400000002</v>
      </c>
      <c r="R669">
        <f t="shared" si="261"/>
        <v>1775594100</v>
      </c>
      <c r="S669" t="str">
        <f t="shared" si="262"/>
        <v>XAUUSD</v>
      </c>
      <c r="T669" t="str">
        <f t="shared" si="262"/>
        <v>M5</v>
      </c>
      <c r="U669">
        <f t="shared" si="262"/>
        <v>4708.28</v>
      </c>
      <c r="V669">
        <f t="shared" si="263"/>
        <v>4758.8452883333339</v>
      </c>
      <c r="W669">
        <f t="shared" si="263"/>
        <v>4733.5667700000004</v>
      </c>
      <c r="X669">
        <f t="shared" si="264"/>
        <v>4708.8566799999999</v>
      </c>
      <c r="Y669">
        <f t="shared" si="264"/>
        <v>4708.3615300000001</v>
      </c>
      <c r="Z669">
        <f t="shared" si="265"/>
        <v>4772.4753841666661</v>
      </c>
      <c r="AA669">
        <f t="shared" si="266"/>
        <v>4713.2653300000002</v>
      </c>
      <c r="AB669">
        <f t="shared" si="267"/>
        <v>4723.0652</v>
      </c>
      <c r="AC669">
        <f t="shared" si="268"/>
        <v>4705.7308400000002</v>
      </c>
      <c r="AF669">
        <f t="shared" si="273"/>
        <v>1775594100</v>
      </c>
      <c r="AG669" t="str">
        <f t="shared" si="274"/>
        <v>XAUUSD</v>
      </c>
      <c r="AH669" t="str">
        <f t="shared" si="275"/>
        <v>M5</v>
      </c>
      <c r="AI669" s="19">
        <f t="shared" si="269"/>
        <v>4708.28</v>
      </c>
      <c r="AJ669" s="19">
        <f t="shared" si="270"/>
        <v>4758.8452883333339</v>
      </c>
      <c r="AK669" s="19">
        <f t="shared" si="271"/>
        <v>4733.5667700000004</v>
      </c>
      <c r="AL669" s="19">
        <f t="shared" si="276"/>
        <v>25.278518333333523</v>
      </c>
      <c r="AM669" s="28" t="str">
        <f t="shared" si="272"/>
        <v>Bullish</v>
      </c>
      <c r="AN669" s="28" t="str">
        <f t="shared" si="277"/>
        <v>Bullish</v>
      </c>
      <c r="AO669">
        <f>IF(Z669&lt;&gt;"",Z669,"")</f>
        <v>4772.4753841666661</v>
      </c>
      <c r="AP669">
        <f>IF(AB669&lt;&gt;"",AB669,"")</f>
        <v>4723.0652</v>
      </c>
      <c r="AQ669">
        <f t="shared" si="281"/>
        <v>8</v>
      </c>
      <c r="AR669" s="16">
        <f>IF(SLOPE($AO$650:$AO$661,$AQ$650:$AQ$661)&gt;0,MIN(3,ABS(SLOPE($AO$650:$AO$661,$AQ$650:$AQ$661))),IF(SLOPE($AO$650:$AO$661,$AQ$650:$AQ$661)&lt;-0.5,-0.5,0))</f>
        <v>2.3227158333333504</v>
      </c>
      <c r="AS669" s="16">
        <f>IF(SLOPE($AP$650:$AP$661,$AQ$650:$AQ$661)&lt;0,MAX(-3,-ABS(SLOPE($AP$650:$AP$661,$AQ$650:$AQ$661))),IF(SLOPE($AP$650:$AP$661,$AQ$650:$AQ$661)&gt;0.5,0.5,0))</f>
        <v>0.5</v>
      </c>
      <c r="AT669" s="22">
        <f>($AO$662+(AR669*(AQ669-1)))</f>
        <v>4772.3233208333331</v>
      </c>
      <c r="AU669" s="22">
        <f>($AP$662+(AS669*(AQ669-1)))</f>
        <v>4711.1582699999999</v>
      </c>
      <c r="AV669" s="18">
        <f>IF(AR669&gt;0,AT669+AR669,AT669)</f>
        <v>4774.6460366666661</v>
      </c>
      <c r="AW669" s="18">
        <f>IF(AS669&lt;0,AU669+AS669,AU669)</f>
        <v>4711.1582699999999</v>
      </c>
      <c r="AY669">
        <f t="shared" si="282"/>
        <v>2.1706524999999601</v>
      </c>
      <c r="AZ669" s="15">
        <f t="shared" si="283"/>
        <v>-11.906930000000102</v>
      </c>
      <c r="BB669" s="19">
        <f t="shared" si="278"/>
        <v>1775594100</v>
      </c>
      <c r="BC669" s="19" t="str">
        <f t="shared" si="279"/>
        <v>XAUUSD</v>
      </c>
      <c r="BD669" s="19" t="str">
        <f t="shared" si="280"/>
        <v>M5</v>
      </c>
      <c r="BE669">
        <f>V669</f>
        <v>4758.8452883333339</v>
      </c>
      <c r="BF669">
        <f>W669</f>
        <v>4733.5667700000004</v>
      </c>
      <c r="BG669">
        <f>X669</f>
        <v>4708.8566799999999</v>
      </c>
      <c r="BH669">
        <f>Y669</f>
        <v>4708.3615300000001</v>
      </c>
      <c r="BI669">
        <f t="shared" si="284"/>
        <v>4774.6460366666661</v>
      </c>
      <c r="BJ669">
        <f t="shared" si="285"/>
        <v>4711.1582699999999</v>
      </c>
    </row>
    <row r="670" spans="1:62" x14ac:dyDescent="0.55000000000000004">
      <c r="A670">
        <f>ALGLIB_SSA_XAUUSD!J670</f>
        <v>1775594400</v>
      </c>
      <c r="B670" t="str">
        <f>_xlfn.XLOOKUP($A670,ALGLIB_SSA_XAUUSD!$A$2:$A$1001,ALGLIB_SSA_XAUUSD!$B$2:$B$1001,"",0)</f>
        <v/>
      </c>
      <c r="C670" t="str">
        <f>_xlfn.XLOOKUP($A670,ALGLIB_SSA_XAUUSD!$A$2:$A$1001,ALGLIB_SSA_XAUUSD!$C$2:$C$1001,"",0)</f>
        <v/>
      </c>
      <c r="D670" s="1">
        <f>D662+(D674-D662)*8/12</f>
        <v>4780.8533333333335</v>
      </c>
      <c r="E670" s="1">
        <f>E662+(E674-E662)*8/12</f>
        <v>4761.1456866666667</v>
      </c>
      <c r="F670" s="1">
        <f>F662+(F674-F662)*8/12</f>
        <v>4735.7303300000003</v>
      </c>
      <c r="G670" s="1">
        <f>G662+(G674-G662)*8/12</f>
        <v>4774.8198233333333</v>
      </c>
      <c r="H670" s="1">
        <f>H662+(H674-H662)*8/12</f>
        <v>4725.2661899999994</v>
      </c>
      <c r="I670" t="str">
        <f>_xlfn.XLOOKUP($A670,ALGLIB_SSA_XAUUSD!$J$2:$J$1001,ALGLIB_SSA_XAUUSD!$K$2:$K$1001,"",0)</f>
        <v>XAUUSD</v>
      </c>
      <c r="J670" t="str">
        <f>_xlfn.XLOOKUP($A670,ALGLIB_SSA_XAUUSD!$J$2:$J$1001,ALGLIB_SSA_XAUUSD!$L$2:$L$1001,"",0)</f>
        <v>M5</v>
      </c>
      <c r="K670">
        <f>_xlfn.XLOOKUP($A670,ALGLIB_SSA_XAUUSD!$J$2:$J$1001,ALGLIB_SSA_XAUUSD!$M$2:$M$1001,"",0)</f>
        <v>4708.21</v>
      </c>
      <c r="L670">
        <f>_xlfn.XLOOKUP($A670,ALGLIB_SSA_XAUUSD!$J$2:$J$1001,ALGLIB_SSA_XAUUSD!$N$2:$N$1001,"",0)</f>
        <v>4710.5613999999996</v>
      </c>
      <c r="M670">
        <f>_xlfn.XLOOKUP($A670,ALGLIB_SSA_XAUUSD!$J$2:$J$1001,ALGLIB_SSA_XAUUSD!$O$2:$O$1001,"",0)</f>
        <v>4709.4614700000002</v>
      </c>
      <c r="N670">
        <f>_xlfn.XLOOKUP($A670,ALGLIB_SSA_XAUUSD!$J$2:$J$1001,ALGLIB_SSA_XAUUSD!$P$2:$P$1001,"",0)</f>
        <v>4715.6644399999996</v>
      </c>
      <c r="O670">
        <f>_xlfn.XLOOKUP($A670,ALGLIB_SSA_XAUUSD!$J$2:$J$1001,ALGLIB_SSA_XAUUSD!$Q$2:$Q$1001,"",0)</f>
        <v>4707.3349600000001</v>
      </c>
      <c r="R670">
        <f t="shared" si="261"/>
        <v>1775594400</v>
      </c>
      <c r="S670" t="str">
        <f t="shared" si="262"/>
        <v>XAUUSD</v>
      </c>
      <c r="T670" t="str">
        <f t="shared" si="262"/>
        <v>M5</v>
      </c>
      <c r="U670">
        <f t="shared" si="262"/>
        <v>4708.21</v>
      </c>
      <c r="V670">
        <f t="shared" si="263"/>
        <v>4761.1456866666667</v>
      </c>
      <c r="W670">
        <f t="shared" si="263"/>
        <v>4735.7303300000003</v>
      </c>
      <c r="X670">
        <f t="shared" si="264"/>
        <v>4710.5613999999996</v>
      </c>
      <c r="Y670">
        <f t="shared" si="264"/>
        <v>4709.4614700000002</v>
      </c>
      <c r="Z670">
        <f t="shared" si="265"/>
        <v>4774.8198233333333</v>
      </c>
      <c r="AA670">
        <f t="shared" si="266"/>
        <v>4715.6644399999996</v>
      </c>
      <c r="AB670">
        <f t="shared" si="267"/>
        <v>4725.2661899999994</v>
      </c>
      <c r="AC670">
        <f t="shared" si="268"/>
        <v>4707.3349600000001</v>
      </c>
      <c r="AF670">
        <f t="shared" si="273"/>
        <v>1775594400</v>
      </c>
      <c r="AG670" t="str">
        <f t="shared" si="274"/>
        <v>XAUUSD</v>
      </c>
      <c r="AH670" t="str">
        <f t="shared" si="275"/>
        <v>M5</v>
      </c>
      <c r="AI670" s="19">
        <f t="shared" si="269"/>
        <v>4708.21</v>
      </c>
      <c r="AJ670" s="19">
        <f t="shared" si="270"/>
        <v>4761.1456866666667</v>
      </c>
      <c r="AK670" s="19">
        <f t="shared" si="271"/>
        <v>4735.7303300000003</v>
      </c>
      <c r="AL670" s="19">
        <f t="shared" si="276"/>
        <v>25.415356666666412</v>
      </c>
      <c r="AM670" s="28" t="str">
        <f t="shared" si="272"/>
        <v>Bullish</v>
      </c>
      <c r="AN670" s="28" t="str">
        <f t="shared" si="277"/>
        <v>Bullish</v>
      </c>
      <c r="AO670">
        <f>IF(Z670&lt;&gt;"",Z670,"")</f>
        <v>4774.8198233333333</v>
      </c>
      <c r="AP670">
        <f>IF(AB670&lt;&gt;"",AB670,"")</f>
        <v>4725.2661899999994</v>
      </c>
      <c r="AQ670">
        <f t="shared" si="281"/>
        <v>9</v>
      </c>
      <c r="AR670" s="16">
        <f>IF(SLOPE($AO$650:$AO$661,$AQ$650:$AQ$661)&gt;0,MIN(3,ABS(SLOPE($AO$650:$AO$661,$AQ$650:$AQ$661))),IF(SLOPE($AO$650:$AO$661,$AQ$650:$AQ$661)&lt;-0.5,-0.5,0))</f>
        <v>2.3227158333333504</v>
      </c>
      <c r="AS670" s="16">
        <f>IF(SLOPE($AP$650:$AP$661,$AQ$650:$AQ$661)&lt;0,MAX(-3,-ABS(SLOPE($AP$650:$AP$661,$AQ$650:$AQ$661))),IF(SLOPE($AP$650:$AP$661,$AQ$650:$AQ$661)&gt;0.5,0.5,0))</f>
        <v>0.5</v>
      </c>
      <c r="AT670" s="22">
        <f>($AO$662+(AR670*(AQ670-1)))</f>
        <v>4774.646036666667</v>
      </c>
      <c r="AU670" s="22">
        <f>($AP$662+(AS670*(AQ670-1)))</f>
        <v>4711.6582699999999</v>
      </c>
      <c r="AV670" s="18">
        <f>IF(AR670&gt;0,AT670+AR670,AT670)</f>
        <v>4776.9687524999999</v>
      </c>
      <c r="AW670" s="18">
        <f>IF(AS670&lt;0,AU670+AS670,AU670)</f>
        <v>4711.6582699999999</v>
      </c>
      <c r="AY670">
        <f t="shared" si="282"/>
        <v>2.1489291666666759</v>
      </c>
      <c r="AZ670" s="15">
        <f t="shared" si="283"/>
        <v>-13.607919999999467</v>
      </c>
      <c r="BB670" s="19">
        <f t="shared" si="278"/>
        <v>1775594400</v>
      </c>
      <c r="BC670" s="19" t="str">
        <f t="shared" si="279"/>
        <v>XAUUSD</v>
      </c>
      <c r="BD670" s="19" t="str">
        <f t="shared" si="280"/>
        <v>M5</v>
      </c>
      <c r="BE670">
        <f>V670</f>
        <v>4761.1456866666667</v>
      </c>
      <c r="BF670">
        <f>W670</f>
        <v>4735.7303300000003</v>
      </c>
      <c r="BG670">
        <f>X670</f>
        <v>4710.5613999999996</v>
      </c>
      <c r="BH670">
        <f>Y670</f>
        <v>4709.4614700000002</v>
      </c>
      <c r="BI670">
        <f t="shared" si="284"/>
        <v>4776.9687524999999</v>
      </c>
      <c r="BJ670">
        <f t="shared" si="285"/>
        <v>4711.6582699999999</v>
      </c>
    </row>
    <row r="671" spans="1:62" x14ac:dyDescent="0.55000000000000004">
      <c r="A671">
        <f>ALGLIB_SSA_XAUUSD!J671</f>
        <v>1775594700</v>
      </c>
      <c r="B671" t="str">
        <f>_xlfn.XLOOKUP($A671,ALGLIB_SSA_XAUUSD!$A$2:$A$1001,ALGLIB_SSA_XAUUSD!$B$2:$B$1001,"",0)</f>
        <v/>
      </c>
      <c r="C671" t="str">
        <f>_xlfn.XLOOKUP($A671,ALGLIB_SSA_XAUUSD!$A$2:$A$1001,ALGLIB_SSA_XAUUSD!$C$2:$C$1001,"",0)</f>
        <v/>
      </c>
      <c r="D671" s="1">
        <f>D662+(D674-D662)*9/12</f>
        <v>4790.2650000000003</v>
      </c>
      <c r="E671" s="1">
        <f>E662+(E674-E662)*9/12</f>
        <v>4763.4460849999996</v>
      </c>
      <c r="F671" s="1">
        <f>F662+(F674-F662)*9/12</f>
        <v>4737.8938900000003</v>
      </c>
      <c r="G671" s="1">
        <f>G662+(G674-G662)*9/12</f>
        <v>4777.1642625000004</v>
      </c>
      <c r="H671" s="1">
        <f>H662+(H674-H662)*9/12</f>
        <v>4727.4671799999996</v>
      </c>
      <c r="I671" t="str">
        <f>_xlfn.XLOOKUP($A671,ALGLIB_SSA_XAUUSD!$J$2:$J$1001,ALGLIB_SSA_XAUUSD!$K$2:$K$1001,"",0)</f>
        <v>XAUUSD</v>
      </c>
      <c r="J671" t="str">
        <f>_xlfn.XLOOKUP($A671,ALGLIB_SSA_XAUUSD!$J$2:$J$1001,ALGLIB_SSA_XAUUSD!$L$2:$L$1001,"",0)</f>
        <v>M5</v>
      </c>
      <c r="K671">
        <f>_xlfn.XLOOKUP($A671,ALGLIB_SSA_XAUUSD!$J$2:$J$1001,ALGLIB_SSA_XAUUSD!$M$2:$M$1001,"",0)</f>
        <v>4712.3999999999996</v>
      </c>
      <c r="L671">
        <f>_xlfn.XLOOKUP($A671,ALGLIB_SSA_XAUUSD!$J$2:$J$1001,ALGLIB_SSA_XAUUSD!$N$2:$N$1001,"",0)</f>
        <v>4713.2545899999996</v>
      </c>
      <c r="M671">
        <f>_xlfn.XLOOKUP($A671,ALGLIB_SSA_XAUUSD!$J$2:$J$1001,ALGLIB_SSA_XAUUSD!$O$2:$O$1001,"",0)</f>
        <v>4711.3580300000003</v>
      </c>
      <c r="N671">
        <f>_xlfn.XLOOKUP($A671,ALGLIB_SSA_XAUUSD!$J$2:$J$1001,ALGLIB_SSA_XAUUSD!$P$2:$P$1001,"",0)</f>
        <v>4718.8716999999997</v>
      </c>
      <c r="O671">
        <f>_xlfn.XLOOKUP($A671,ALGLIB_SSA_XAUUSD!$J$2:$J$1001,ALGLIB_SSA_XAUUSD!$Q$2:$Q$1001,"",0)</f>
        <v>4709.7372800000003</v>
      </c>
      <c r="R671">
        <f t="shared" si="261"/>
        <v>1775594700</v>
      </c>
      <c r="S671" t="str">
        <f t="shared" si="262"/>
        <v>XAUUSD</v>
      </c>
      <c r="T671" t="str">
        <f t="shared" si="262"/>
        <v>M5</v>
      </c>
      <c r="U671">
        <f t="shared" si="262"/>
        <v>4712.3999999999996</v>
      </c>
      <c r="V671">
        <f t="shared" si="263"/>
        <v>4763.4460849999996</v>
      </c>
      <c r="W671">
        <f t="shared" si="263"/>
        <v>4737.8938900000003</v>
      </c>
      <c r="X671">
        <f t="shared" si="264"/>
        <v>4713.2545899999996</v>
      </c>
      <c r="Y671">
        <f t="shared" si="264"/>
        <v>4711.3580300000003</v>
      </c>
      <c r="Z671">
        <f t="shared" si="265"/>
        <v>4777.1642625000004</v>
      </c>
      <c r="AA671">
        <f t="shared" si="266"/>
        <v>4718.8716999999997</v>
      </c>
      <c r="AB671">
        <f t="shared" si="267"/>
        <v>4727.4671799999996</v>
      </c>
      <c r="AC671">
        <f t="shared" si="268"/>
        <v>4709.7372800000003</v>
      </c>
      <c r="AF671">
        <f t="shared" si="273"/>
        <v>1775594700</v>
      </c>
      <c r="AG671" t="str">
        <f t="shared" si="274"/>
        <v>XAUUSD</v>
      </c>
      <c r="AH671" t="str">
        <f t="shared" si="275"/>
        <v>M5</v>
      </c>
      <c r="AI671" s="19">
        <f t="shared" si="269"/>
        <v>4712.3999999999996</v>
      </c>
      <c r="AJ671" s="19">
        <f t="shared" si="270"/>
        <v>4763.4460849999996</v>
      </c>
      <c r="AK671" s="19">
        <f t="shared" si="271"/>
        <v>4737.8938900000003</v>
      </c>
      <c r="AL671" s="19">
        <f t="shared" si="276"/>
        <v>25.552194999999301</v>
      </c>
      <c r="AM671" s="28" t="str">
        <f t="shared" si="272"/>
        <v>Bullish</v>
      </c>
      <c r="AN671" s="28" t="str">
        <f t="shared" si="277"/>
        <v>Bullish</v>
      </c>
      <c r="AO671">
        <f>IF(Z671&lt;&gt;"",Z671,"")</f>
        <v>4777.1642625000004</v>
      </c>
      <c r="AP671">
        <f>IF(AB671&lt;&gt;"",AB671,"")</f>
        <v>4727.4671799999996</v>
      </c>
      <c r="AQ671">
        <f t="shared" si="281"/>
        <v>10</v>
      </c>
      <c r="AR671" s="16">
        <f>IF(SLOPE($AO$650:$AO$661,$AQ$650:$AQ$661)&gt;0,MIN(3,ABS(SLOPE($AO$650:$AO$661,$AQ$650:$AQ$661))),IF(SLOPE($AO$650:$AO$661,$AQ$650:$AQ$661)&lt;-0.5,-0.5,0))</f>
        <v>2.3227158333333504</v>
      </c>
      <c r="AS671" s="16">
        <f>IF(SLOPE($AP$650:$AP$661,$AQ$650:$AQ$661)&lt;0,MAX(-3,-ABS(SLOPE($AP$650:$AP$661,$AQ$650:$AQ$661))),IF(SLOPE($AP$650:$AP$661,$AQ$650:$AQ$661)&gt;0.5,0.5,0))</f>
        <v>0.5</v>
      </c>
      <c r="AT671" s="22">
        <f>($AO$662+(AR671*(AQ671-1)))</f>
        <v>4776.9687524999999</v>
      </c>
      <c r="AU671" s="22">
        <f>($AP$662+(AS671*(AQ671-1)))</f>
        <v>4712.1582699999999</v>
      </c>
      <c r="AV671" s="18">
        <f>IF(AR671&gt;0,AT671+AR671,AT671)</f>
        <v>4779.2914683333329</v>
      </c>
      <c r="AW671" s="18">
        <f>IF(AS671&lt;0,AU671+AS671,AU671)</f>
        <v>4712.1582699999999</v>
      </c>
      <c r="AY671">
        <f t="shared" si="282"/>
        <v>2.1272058333324821</v>
      </c>
      <c r="AZ671" s="15">
        <f t="shared" si="283"/>
        <v>-15.308909999999742</v>
      </c>
      <c r="BB671" s="19">
        <f t="shared" si="278"/>
        <v>1775594700</v>
      </c>
      <c r="BC671" s="19" t="str">
        <f t="shared" si="279"/>
        <v>XAUUSD</v>
      </c>
      <c r="BD671" s="19" t="str">
        <f t="shared" si="280"/>
        <v>M5</v>
      </c>
      <c r="BE671">
        <f>V671</f>
        <v>4763.4460849999996</v>
      </c>
      <c r="BF671">
        <f>W671</f>
        <v>4737.8938900000003</v>
      </c>
      <c r="BG671">
        <f>X671</f>
        <v>4713.2545899999996</v>
      </c>
      <c r="BH671">
        <f>Y671</f>
        <v>4711.3580300000003</v>
      </c>
      <c r="BI671">
        <f t="shared" si="284"/>
        <v>4779.2914683333329</v>
      </c>
      <c r="BJ671">
        <f t="shared" si="285"/>
        <v>4712.1582699999999</v>
      </c>
    </row>
    <row r="672" spans="1:62" x14ac:dyDescent="0.55000000000000004">
      <c r="A672">
        <f>ALGLIB_SSA_XAUUSD!J672</f>
        <v>1775595000</v>
      </c>
      <c r="B672" t="str">
        <f>_xlfn.XLOOKUP($A672,ALGLIB_SSA_XAUUSD!$A$2:$A$1001,ALGLIB_SSA_XAUUSD!$B$2:$B$1001,"",0)</f>
        <v/>
      </c>
      <c r="C672" t="str">
        <f>_xlfn.XLOOKUP($A672,ALGLIB_SSA_XAUUSD!$A$2:$A$1001,ALGLIB_SSA_XAUUSD!$C$2:$C$1001,"",0)</f>
        <v/>
      </c>
      <c r="D672" s="1">
        <f>D662+(D674-D662)*10/12</f>
        <v>4799.6766666666663</v>
      </c>
      <c r="E672" s="1">
        <f>E662+(E674-E662)*10/12</f>
        <v>4765.7464833333333</v>
      </c>
      <c r="F672" s="1">
        <f>F662+(F674-F662)*10/12</f>
        <v>4740.0574500000002</v>
      </c>
      <c r="G672" s="1">
        <f>G662+(G674-G662)*10/12</f>
        <v>4779.5087016666666</v>
      </c>
      <c r="H672" s="1">
        <f>H662+(H674-H662)*10/12</f>
        <v>4729.6681699999999</v>
      </c>
      <c r="I672" t="str">
        <f>_xlfn.XLOOKUP($A672,ALGLIB_SSA_XAUUSD!$J$2:$J$1001,ALGLIB_SSA_XAUUSD!$K$2:$K$1001,"",0)</f>
        <v>XAUUSD</v>
      </c>
      <c r="J672" t="str">
        <f>_xlfn.XLOOKUP($A672,ALGLIB_SSA_XAUUSD!$J$2:$J$1001,ALGLIB_SSA_XAUUSD!$L$2:$L$1001,"",0)</f>
        <v>M5</v>
      </c>
      <c r="K672">
        <f>_xlfn.XLOOKUP($A672,ALGLIB_SSA_XAUUSD!$J$2:$J$1001,ALGLIB_SSA_XAUUSD!$M$2:$M$1001,"",0)</f>
        <v>4708.72</v>
      </c>
      <c r="L672">
        <f>_xlfn.XLOOKUP($A672,ALGLIB_SSA_XAUUSD!$J$2:$J$1001,ALGLIB_SSA_XAUUSD!$N$2:$N$1001,"",0)</f>
        <v>4716.7078099999999</v>
      </c>
      <c r="M672">
        <f>_xlfn.XLOOKUP($A672,ALGLIB_SSA_XAUUSD!$J$2:$J$1001,ALGLIB_SSA_XAUUSD!$O$2:$O$1001,"",0)</f>
        <v>4714.0329199999996</v>
      </c>
      <c r="N672">
        <f>_xlfn.XLOOKUP($A672,ALGLIB_SSA_XAUUSD!$J$2:$J$1001,ALGLIB_SSA_XAUUSD!$P$2:$P$1001,"",0)</f>
        <v>4722.8146500000003</v>
      </c>
      <c r="O672">
        <f>_xlfn.XLOOKUP($A672,ALGLIB_SSA_XAUUSD!$J$2:$J$1001,ALGLIB_SSA_XAUUSD!$Q$2:$Q$1001,"",0)</f>
        <v>4712.8166499999998</v>
      </c>
      <c r="R672">
        <f t="shared" si="261"/>
        <v>1775595000</v>
      </c>
      <c r="S672" t="str">
        <f t="shared" si="262"/>
        <v>XAUUSD</v>
      </c>
      <c r="T672" t="str">
        <f t="shared" si="262"/>
        <v>M5</v>
      </c>
      <c r="U672">
        <f t="shared" si="262"/>
        <v>4708.72</v>
      </c>
      <c r="V672">
        <f t="shared" si="263"/>
        <v>4765.7464833333333</v>
      </c>
      <c r="W672">
        <f t="shared" si="263"/>
        <v>4740.0574500000002</v>
      </c>
      <c r="X672">
        <f t="shared" si="264"/>
        <v>4716.7078099999999</v>
      </c>
      <c r="Y672">
        <f t="shared" si="264"/>
        <v>4714.0329199999996</v>
      </c>
      <c r="Z672">
        <f t="shared" si="265"/>
        <v>4779.5087016666666</v>
      </c>
      <c r="AA672">
        <f t="shared" si="266"/>
        <v>4722.8146500000003</v>
      </c>
      <c r="AB672">
        <f t="shared" si="267"/>
        <v>4729.6681699999999</v>
      </c>
      <c r="AC672">
        <f t="shared" si="268"/>
        <v>4712.8166499999998</v>
      </c>
      <c r="AF672">
        <f t="shared" si="273"/>
        <v>1775595000</v>
      </c>
      <c r="AG672" t="str">
        <f t="shared" si="274"/>
        <v>XAUUSD</v>
      </c>
      <c r="AH672" t="str">
        <f t="shared" si="275"/>
        <v>M5</v>
      </c>
      <c r="AI672" s="19">
        <f t="shared" si="269"/>
        <v>4708.72</v>
      </c>
      <c r="AJ672" s="19">
        <f t="shared" si="270"/>
        <v>4765.7464833333333</v>
      </c>
      <c r="AK672" s="19">
        <f t="shared" si="271"/>
        <v>4740.0574500000002</v>
      </c>
      <c r="AL672" s="19">
        <f t="shared" si="276"/>
        <v>25.6890333333331</v>
      </c>
      <c r="AM672" s="28" t="str">
        <f t="shared" si="272"/>
        <v>Bullish</v>
      </c>
      <c r="AN672" s="28" t="str">
        <f t="shared" si="277"/>
        <v>Bullish</v>
      </c>
      <c r="AO672">
        <f>IF(Z672&lt;&gt;"",Z672,"")</f>
        <v>4779.5087016666666</v>
      </c>
      <c r="AP672">
        <f>IF(AB672&lt;&gt;"",AB672,"")</f>
        <v>4729.6681699999999</v>
      </c>
      <c r="AQ672">
        <f t="shared" si="281"/>
        <v>11</v>
      </c>
      <c r="AR672" s="16">
        <f>IF(SLOPE($AO$650:$AO$661,$AQ$650:$AQ$661)&gt;0,MIN(3,ABS(SLOPE($AO$650:$AO$661,$AQ$650:$AQ$661))),IF(SLOPE($AO$650:$AO$661,$AQ$650:$AQ$661)&lt;-0.5,-0.5,0))</f>
        <v>2.3227158333333504</v>
      </c>
      <c r="AS672" s="16">
        <f>IF(SLOPE($AP$650:$AP$661,$AQ$650:$AQ$661)&lt;0,MAX(-3,-ABS(SLOPE($AP$650:$AP$661,$AQ$650:$AQ$661))),IF(SLOPE($AP$650:$AP$661,$AQ$650:$AQ$661)&gt;0.5,0.5,0))</f>
        <v>0.5</v>
      </c>
      <c r="AT672" s="22">
        <f>($AO$662+(AR672*(AQ672-1)))</f>
        <v>4779.2914683333329</v>
      </c>
      <c r="AU672" s="22">
        <f>($AP$662+(AS672*(AQ672-1)))</f>
        <v>4712.6582699999999</v>
      </c>
      <c r="AV672" s="18">
        <f>IF(AR672&gt;0,AT672+AR672,AT672)</f>
        <v>4781.6141841666658</v>
      </c>
      <c r="AW672" s="18">
        <f>IF(AS672&lt;0,AU672+AS672,AU672)</f>
        <v>4712.6582699999999</v>
      </c>
      <c r="AY672">
        <f t="shared" si="282"/>
        <v>2.1054824999991979</v>
      </c>
      <c r="AZ672" s="15">
        <f t="shared" si="283"/>
        <v>-17.009900000000016</v>
      </c>
      <c r="BB672" s="19">
        <f t="shared" si="278"/>
        <v>1775595000</v>
      </c>
      <c r="BC672" s="19" t="str">
        <f t="shared" si="279"/>
        <v>XAUUSD</v>
      </c>
      <c r="BD672" s="19" t="str">
        <f t="shared" si="280"/>
        <v>M5</v>
      </c>
      <c r="BE672">
        <f>V672</f>
        <v>4765.7464833333333</v>
      </c>
      <c r="BF672">
        <f>W672</f>
        <v>4740.0574500000002</v>
      </c>
      <c r="BG672">
        <f>X672</f>
        <v>4716.7078099999999</v>
      </c>
      <c r="BH672">
        <f>Y672</f>
        <v>4714.0329199999996</v>
      </c>
      <c r="BI672">
        <f t="shared" si="284"/>
        <v>4781.6141841666658</v>
      </c>
      <c r="BJ672">
        <f t="shared" si="285"/>
        <v>4712.6582699999999</v>
      </c>
    </row>
    <row r="673" spans="1:62" x14ac:dyDescent="0.55000000000000004">
      <c r="A673">
        <f>ALGLIB_SSA_XAUUSD!J673</f>
        <v>1775595300</v>
      </c>
      <c r="B673" t="str">
        <f>_xlfn.XLOOKUP($A673,ALGLIB_SSA_XAUUSD!$A$2:$A$1001,ALGLIB_SSA_XAUUSD!$B$2:$B$1001,"",0)</f>
        <v/>
      </c>
      <c r="C673" t="str">
        <f>_xlfn.XLOOKUP($A673,ALGLIB_SSA_XAUUSD!$A$2:$A$1001,ALGLIB_SSA_XAUUSD!$C$2:$C$1001,"",0)</f>
        <v/>
      </c>
      <c r="D673" s="1">
        <f>D662+(D674-D662)*11/12</f>
        <v>4809.0883333333331</v>
      </c>
      <c r="E673" s="1">
        <f>E662+(E674-E662)*11/12</f>
        <v>4768.0468816666671</v>
      </c>
      <c r="F673" s="1">
        <f>F662+(F674-F662)*11/12</f>
        <v>4742.2210100000002</v>
      </c>
      <c r="G673" s="1">
        <f>G662+(G674-G662)*11/12</f>
        <v>4781.8531408333329</v>
      </c>
      <c r="H673" s="1">
        <f>H662+(H674-H662)*11/12</f>
        <v>4731.8691599999993</v>
      </c>
      <c r="I673" t="str">
        <f>_xlfn.XLOOKUP($A673,ALGLIB_SSA_XAUUSD!$J$2:$J$1001,ALGLIB_SSA_XAUUSD!$K$2:$K$1001,"",0)</f>
        <v>XAUUSD</v>
      </c>
      <c r="J673" t="str">
        <f>_xlfn.XLOOKUP($A673,ALGLIB_SSA_XAUUSD!$J$2:$J$1001,ALGLIB_SSA_XAUUSD!$L$2:$L$1001,"",0)</f>
        <v>M5</v>
      </c>
      <c r="K673">
        <f>_xlfn.XLOOKUP($A673,ALGLIB_SSA_XAUUSD!$J$2:$J$1001,ALGLIB_SSA_XAUUSD!$M$2:$M$1001,"",0)</f>
        <v>4705.5600000000004</v>
      </c>
      <c r="L673">
        <f>_xlfn.XLOOKUP($A673,ALGLIB_SSA_XAUUSD!$J$2:$J$1001,ALGLIB_SSA_XAUUSD!$N$2:$N$1001,"",0)</f>
        <v>4720.7801499999996</v>
      </c>
      <c r="M673">
        <f>_xlfn.XLOOKUP($A673,ALGLIB_SSA_XAUUSD!$J$2:$J$1001,ALGLIB_SSA_XAUUSD!$O$2:$O$1001,"",0)</f>
        <v>4717.4065399999999</v>
      </c>
      <c r="N673">
        <f>_xlfn.XLOOKUP($A673,ALGLIB_SSA_XAUUSD!$J$2:$J$1001,ALGLIB_SSA_XAUUSD!$P$2:$P$1001,"",0)</f>
        <v>4727.2197999999999</v>
      </c>
      <c r="O673">
        <f>_xlfn.XLOOKUP($A673,ALGLIB_SSA_XAUUSD!$J$2:$J$1001,ALGLIB_SSA_XAUUSD!$Q$2:$Q$1001,"",0)</f>
        <v>4716.2849500000002</v>
      </c>
      <c r="R673">
        <f t="shared" si="261"/>
        <v>1775595300</v>
      </c>
      <c r="S673" t="str">
        <f t="shared" si="262"/>
        <v>XAUUSD</v>
      </c>
      <c r="T673" t="str">
        <f t="shared" si="262"/>
        <v>M5</v>
      </c>
      <c r="U673">
        <f t="shared" si="262"/>
        <v>4705.5600000000004</v>
      </c>
      <c r="V673">
        <f t="shared" si="263"/>
        <v>4768.0468816666671</v>
      </c>
      <c r="W673">
        <f t="shared" si="263"/>
        <v>4742.2210100000002</v>
      </c>
      <c r="X673">
        <f t="shared" si="264"/>
        <v>4720.7801499999996</v>
      </c>
      <c r="Y673">
        <f t="shared" si="264"/>
        <v>4717.4065399999999</v>
      </c>
      <c r="Z673">
        <f t="shared" si="265"/>
        <v>4781.8531408333329</v>
      </c>
      <c r="AA673">
        <f t="shared" si="266"/>
        <v>4727.2197999999999</v>
      </c>
      <c r="AB673">
        <f t="shared" si="267"/>
        <v>4731.8691599999993</v>
      </c>
      <c r="AC673">
        <f t="shared" si="268"/>
        <v>4716.2849500000002</v>
      </c>
      <c r="AF673">
        <f t="shared" si="273"/>
        <v>1775595300</v>
      </c>
      <c r="AG673" t="str">
        <f t="shared" si="274"/>
        <v>XAUUSD</v>
      </c>
      <c r="AH673" t="str">
        <f t="shared" si="275"/>
        <v>M5</v>
      </c>
      <c r="AI673" s="19">
        <f t="shared" si="269"/>
        <v>4705.5600000000004</v>
      </c>
      <c r="AJ673" s="19">
        <f t="shared" si="270"/>
        <v>4768.0468816666671</v>
      </c>
      <c r="AK673" s="19">
        <f t="shared" si="271"/>
        <v>4742.2210100000002</v>
      </c>
      <c r="AL673" s="19">
        <f t="shared" si="276"/>
        <v>25.825871666666899</v>
      </c>
      <c r="AM673" s="28" t="str">
        <f t="shared" si="272"/>
        <v>Bullish</v>
      </c>
      <c r="AN673" s="28" t="str">
        <f t="shared" si="277"/>
        <v>Bullish</v>
      </c>
      <c r="AO673">
        <f>IF(Z673&lt;&gt;"",Z673,"")</f>
        <v>4781.8531408333329</v>
      </c>
      <c r="AP673">
        <f>IF(AB673&lt;&gt;"",AB673,"")</f>
        <v>4731.8691599999993</v>
      </c>
      <c r="AQ673">
        <f t="shared" si="281"/>
        <v>12</v>
      </c>
      <c r="AR673" s="16">
        <f>IF(SLOPE($AO$650:$AO$661,$AQ$650:$AQ$661)&gt;0,MIN(3,ABS(SLOPE($AO$650:$AO$661,$AQ$650:$AQ$661))),IF(SLOPE($AO$650:$AO$661,$AQ$650:$AQ$661)&lt;-0.5,-0.5,0))</f>
        <v>2.3227158333333504</v>
      </c>
      <c r="AS673" s="16">
        <f>IF(SLOPE($AP$650:$AP$661,$AQ$650:$AQ$661)&lt;0,MAX(-3,-ABS(SLOPE($AP$650:$AP$661,$AQ$650:$AQ$661))),IF(SLOPE($AP$650:$AP$661,$AQ$650:$AQ$661)&gt;0.5,0.5,0))</f>
        <v>0.5</v>
      </c>
      <c r="AT673" s="22">
        <f>($AO$662+(AR673*(AQ673-1)))</f>
        <v>4781.6141841666667</v>
      </c>
      <c r="AU673" s="22">
        <f>($AP$662+(AS673*(AQ673-1)))</f>
        <v>4713.1582699999999</v>
      </c>
      <c r="AV673" s="18">
        <f>IF(AR673&gt;0,AT673+AR673,AT673)</f>
        <v>4783.9368999999997</v>
      </c>
      <c r="AW673" s="18">
        <f>IF(AS673&lt;0,AU673+AS673,AU673)</f>
        <v>4713.1582699999999</v>
      </c>
      <c r="AY673">
        <f t="shared" si="282"/>
        <v>2.0837591666668231</v>
      </c>
      <c r="AZ673" s="15">
        <f t="shared" si="283"/>
        <v>-18.710889999999381</v>
      </c>
      <c r="BB673" s="19">
        <f t="shared" si="278"/>
        <v>1775595300</v>
      </c>
      <c r="BC673" s="19" t="str">
        <f t="shared" si="279"/>
        <v>XAUUSD</v>
      </c>
      <c r="BD673" s="19" t="str">
        <f t="shared" si="280"/>
        <v>M5</v>
      </c>
      <c r="BE673">
        <f>V673</f>
        <v>4768.0468816666671</v>
      </c>
      <c r="BF673">
        <f>W673</f>
        <v>4742.2210100000002</v>
      </c>
      <c r="BG673">
        <f>X673</f>
        <v>4720.7801499999996</v>
      </c>
      <c r="BH673">
        <f>Y673</f>
        <v>4717.4065399999999</v>
      </c>
      <c r="BI673">
        <f t="shared" si="284"/>
        <v>4783.9368999999997</v>
      </c>
      <c r="BJ673">
        <f t="shared" si="285"/>
        <v>4713.1582699999999</v>
      </c>
    </row>
    <row r="674" spans="1:62" x14ac:dyDescent="0.55000000000000004">
      <c r="A674">
        <f>ALGLIB_SSA_XAUUSD!J674</f>
        <v>1775599200</v>
      </c>
      <c r="B674" t="str">
        <f>_xlfn.XLOOKUP($A674,ALGLIB_SSA_XAUUSD!$A$2:$A$1001,ALGLIB_SSA_XAUUSD!$B$2:$B$1001,"",0)</f>
        <v>XAUUSD</v>
      </c>
      <c r="C674" t="str">
        <f>_xlfn.XLOOKUP($A674,ALGLIB_SSA_XAUUSD!$A$2:$A$1001,ALGLIB_SSA_XAUUSD!$C$2:$C$1001,"",0)</f>
        <v>H1</v>
      </c>
      <c r="D674" s="2">
        <f>_xlfn.XLOOKUP($A674,ALGLIB_SSA_XAUUSD!$A$2:$A$1001,ALGLIB_SSA_XAUUSD!$D$2:$D$1001,"",0)</f>
        <v>4818.5</v>
      </c>
      <c r="E674" s="2">
        <f>_xlfn.XLOOKUP($A674,ALGLIB_SSA_XAUUSD!$A$2:$A$1001,ALGLIB_SSA_XAUUSD!$E$2:$E$1001,"",0)</f>
        <v>4770.34728</v>
      </c>
      <c r="F674" s="2">
        <f>_xlfn.XLOOKUP($A674,ALGLIB_SSA_XAUUSD!$A$2:$A$1001,ALGLIB_SSA_XAUUSD!$F$2:$F$1001,"",0)</f>
        <v>4744.3845700000002</v>
      </c>
      <c r="G674" s="2">
        <f>_xlfn.XLOOKUP($A674,ALGLIB_SSA_XAUUSD!$A$2:$A$1001,ALGLIB_SSA_XAUUSD!$G$2:$G$1001,"",0)</f>
        <v>4784.19758</v>
      </c>
      <c r="H674" s="2">
        <f>_xlfn.XLOOKUP($A674,ALGLIB_SSA_XAUUSD!$A$2:$A$1001,ALGLIB_SSA_XAUUSD!$H$2:$H$1001,"",0)</f>
        <v>4734.0701499999996</v>
      </c>
      <c r="I674" t="str">
        <f>_xlfn.XLOOKUP($A674,ALGLIB_SSA_XAUUSD!$J$2:$J$1001,ALGLIB_SSA_XAUUSD!$K$2:$K$1001,"",0)</f>
        <v>XAUUSD</v>
      </c>
      <c r="J674" t="str">
        <f>_xlfn.XLOOKUP($A674,ALGLIB_SSA_XAUUSD!$J$2:$J$1001,ALGLIB_SSA_XAUUSD!$L$2:$L$1001,"",0)</f>
        <v>M5</v>
      </c>
      <c r="K674">
        <f>_xlfn.XLOOKUP($A674,ALGLIB_SSA_XAUUSD!$J$2:$J$1001,ALGLIB_SSA_XAUUSD!$M$2:$M$1001,"",0)</f>
        <v>4744.34</v>
      </c>
      <c r="L674">
        <f>_xlfn.XLOOKUP($A674,ALGLIB_SSA_XAUUSD!$J$2:$J$1001,ALGLIB_SSA_XAUUSD!$N$2:$N$1001,"",0)</f>
        <v>4725.2583500000001</v>
      </c>
      <c r="M674">
        <f>_xlfn.XLOOKUP($A674,ALGLIB_SSA_XAUUSD!$J$2:$J$1001,ALGLIB_SSA_XAUUSD!$O$2:$O$1001,"",0)</f>
        <v>4721.3324499999999</v>
      </c>
      <c r="N674">
        <f>_xlfn.XLOOKUP($A674,ALGLIB_SSA_XAUUSD!$J$2:$J$1001,ALGLIB_SSA_XAUUSD!$P$2:$P$1001,"",0)</f>
        <v>4731.7274399999997</v>
      </c>
      <c r="O674">
        <f>_xlfn.XLOOKUP($A674,ALGLIB_SSA_XAUUSD!$J$2:$J$1001,ALGLIB_SSA_XAUUSD!$Q$2:$Q$1001,"",0)</f>
        <v>4719.8566600000004</v>
      </c>
      <c r="R674">
        <f t="shared" si="261"/>
        <v>1775599200</v>
      </c>
      <c r="S674" t="str">
        <f t="shared" si="262"/>
        <v>XAUUSD</v>
      </c>
      <c r="T674" t="str">
        <f t="shared" si="262"/>
        <v>M5</v>
      </c>
      <c r="U674">
        <f t="shared" si="262"/>
        <v>4744.34</v>
      </c>
      <c r="V674">
        <f t="shared" si="263"/>
        <v>4770.34728</v>
      </c>
      <c r="W674">
        <f t="shared" si="263"/>
        <v>4744.3845700000002</v>
      </c>
      <c r="X674">
        <f t="shared" si="264"/>
        <v>4725.2583500000001</v>
      </c>
      <c r="Y674">
        <f t="shared" si="264"/>
        <v>4721.3324499999999</v>
      </c>
      <c r="Z674">
        <f t="shared" si="265"/>
        <v>4784.19758</v>
      </c>
      <c r="AA674">
        <f t="shared" si="266"/>
        <v>4731.7274399999997</v>
      </c>
      <c r="AB674">
        <f t="shared" si="267"/>
        <v>4734.0701499999996</v>
      </c>
      <c r="AC674">
        <f t="shared" si="268"/>
        <v>4719.8566600000004</v>
      </c>
      <c r="AF674">
        <f t="shared" si="273"/>
        <v>1775599200</v>
      </c>
      <c r="AG674" t="str">
        <f t="shared" si="274"/>
        <v>XAUUSD</v>
      </c>
      <c r="AH674" t="str">
        <f t="shared" si="275"/>
        <v>M5</v>
      </c>
      <c r="AI674" s="19">
        <f t="shared" si="269"/>
        <v>4744.34</v>
      </c>
      <c r="AJ674" s="19">
        <f t="shared" si="270"/>
        <v>4770.34728</v>
      </c>
      <c r="AK674" s="19">
        <f t="shared" si="271"/>
        <v>4744.3845700000002</v>
      </c>
      <c r="AL674" s="19">
        <f t="shared" si="276"/>
        <v>25.962709999999788</v>
      </c>
      <c r="AM674" s="28" t="str">
        <f t="shared" si="272"/>
        <v>Bullish</v>
      </c>
      <c r="AN674" s="28" t="str">
        <f t="shared" si="277"/>
        <v>Bullish</v>
      </c>
      <c r="AO674">
        <f>IF(Z674&lt;&gt;"",Z674,"")</f>
        <v>4784.19758</v>
      </c>
      <c r="AP674">
        <f>IF(AB674&lt;&gt;"",AB674,"")</f>
        <v>4734.0701499999996</v>
      </c>
      <c r="AQ674">
        <f t="shared" si="281"/>
        <v>1</v>
      </c>
      <c r="AR674" s="17">
        <f>IF(SLOPE($AO$662:$AO$673,$AQ$662:$AQ$673)&gt;0,MIN(3,ABS(SLOPE($AO$662:$AO$673,$AQ$662:$AQ$673))),IF(SLOPE($AO$662:$AO$673,$AQ$662:$AQ$673)&lt;-0.5,-0.5,0))</f>
        <v>2.3444391666666697</v>
      </c>
      <c r="AS674" s="17">
        <f>IF(SLOPE($AP$662:$AP$673,$AQ$662:$AQ$673)&lt;0,MAX(-3,-ABS(SLOPE($AP$662:$AP$673,$AQ$662:$AQ$673))),IF(SLOPE($AP$662:$AP$673,$AQ$662:$AQ$673)&gt;0.5,0.5,0))</f>
        <v>0.5</v>
      </c>
      <c r="AT674" s="10">
        <f>($AO$674+(AR674*(AQ674-1)))</f>
        <v>4784.19758</v>
      </c>
      <c r="AU674" s="10">
        <f>($AP$674+(AS674*(AQ674-1)))</f>
        <v>4734.0701499999996</v>
      </c>
      <c r="AV674" s="18">
        <f>IF(AR674&gt;0,AT674+AR674,AT674)</f>
        <v>4786.5420191666663</v>
      </c>
      <c r="AW674" s="18">
        <f>IF(AS674&lt;0,AU674+AS674,AU674)</f>
        <v>4734.0701499999996</v>
      </c>
      <c r="AY674">
        <f t="shared" si="282"/>
        <v>2.3444391666662341</v>
      </c>
      <c r="AZ674">
        <f t="shared" si="283"/>
        <v>0</v>
      </c>
      <c r="BB674" s="19">
        <f t="shared" si="278"/>
        <v>1775599200</v>
      </c>
      <c r="BC674" s="19" t="str">
        <f t="shared" si="279"/>
        <v>XAUUSD</v>
      </c>
      <c r="BD674" s="19" t="str">
        <f t="shared" si="280"/>
        <v>M5</v>
      </c>
      <c r="BE674">
        <f>V674</f>
        <v>4770.34728</v>
      </c>
      <c r="BF674">
        <f>W674</f>
        <v>4744.3845700000002</v>
      </c>
      <c r="BG674">
        <f>X674</f>
        <v>4725.2583500000001</v>
      </c>
      <c r="BH674">
        <f>Y674</f>
        <v>4721.3324499999999</v>
      </c>
      <c r="BI674">
        <f t="shared" si="284"/>
        <v>4786.5420191666663</v>
      </c>
      <c r="BJ674">
        <f t="shared" si="285"/>
        <v>4734.0701499999996</v>
      </c>
    </row>
    <row r="675" spans="1:62" x14ac:dyDescent="0.55000000000000004">
      <c r="A675">
        <f>ALGLIB_SSA_XAUUSD!J675</f>
        <v>1775599500</v>
      </c>
      <c r="B675" t="str">
        <f>_xlfn.XLOOKUP($A675,ALGLIB_SSA_XAUUSD!$A$2:$A$1001,ALGLIB_SSA_XAUUSD!$B$2:$B$1001,"",0)</f>
        <v/>
      </c>
      <c r="C675" t="str">
        <f>_xlfn.XLOOKUP($A675,ALGLIB_SSA_XAUUSD!$A$2:$A$1001,ALGLIB_SSA_XAUUSD!$C$2:$C$1001,"",0)</f>
        <v/>
      </c>
      <c r="D675" s="1">
        <f>D674+(D686-D674)*1/12</f>
        <v>4819.7250000000004</v>
      </c>
      <c r="E675" s="1">
        <f>E674+(E686-E674)*1/12</f>
        <v>4772.2843224999997</v>
      </c>
      <c r="F675" s="1">
        <f>F674+(F686-F674)*1/12</f>
        <v>4746.4348708333337</v>
      </c>
      <c r="G675" s="1">
        <f>G674+(G686-G674)*1/12</f>
        <v>4786.2118575000004</v>
      </c>
      <c r="H675" s="1">
        <f>H674+(H686-H674)*1/12</f>
        <v>4736.1903116666663</v>
      </c>
      <c r="I675" t="str">
        <f>_xlfn.XLOOKUP($A675,ALGLIB_SSA_XAUUSD!$J$2:$J$1001,ALGLIB_SSA_XAUUSD!$K$2:$K$1001,"",0)</f>
        <v>XAUUSD</v>
      </c>
      <c r="J675" t="str">
        <f>_xlfn.XLOOKUP($A675,ALGLIB_SSA_XAUUSD!$J$2:$J$1001,ALGLIB_SSA_XAUUSD!$L$2:$L$1001,"",0)</f>
        <v>M5</v>
      </c>
      <c r="K675">
        <f>_xlfn.XLOOKUP($A675,ALGLIB_SSA_XAUUSD!$J$2:$J$1001,ALGLIB_SSA_XAUUSD!$M$2:$M$1001,"",0)</f>
        <v>4744.09</v>
      </c>
      <c r="L675">
        <f>_xlfn.XLOOKUP($A675,ALGLIB_SSA_XAUUSD!$J$2:$J$1001,ALGLIB_SSA_XAUUSD!$N$2:$N$1001,"",0)</f>
        <v>4728.9632799999999</v>
      </c>
      <c r="M675">
        <f>_xlfn.XLOOKUP($A675,ALGLIB_SSA_XAUUSD!$J$2:$J$1001,ALGLIB_SSA_XAUUSD!$O$2:$O$1001,"",0)</f>
        <v>4725.14786</v>
      </c>
      <c r="N675">
        <f>_xlfn.XLOOKUP($A675,ALGLIB_SSA_XAUUSD!$J$2:$J$1001,ALGLIB_SSA_XAUUSD!$P$2:$P$1001,"",0)</f>
        <v>4735.2890200000002</v>
      </c>
      <c r="O675">
        <f>_xlfn.XLOOKUP($A675,ALGLIB_SSA_XAUUSD!$J$2:$J$1001,ALGLIB_SSA_XAUUSD!$Q$2:$Q$1001,"",0)</f>
        <v>4722.8708900000001</v>
      </c>
      <c r="R675">
        <f t="shared" si="261"/>
        <v>1775599500</v>
      </c>
      <c r="S675" t="str">
        <f t="shared" si="262"/>
        <v>XAUUSD</v>
      </c>
      <c r="T675" t="str">
        <f t="shared" si="262"/>
        <v>M5</v>
      </c>
      <c r="U675">
        <f t="shared" si="262"/>
        <v>4744.09</v>
      </c>
      <c r="V675">
        <f t="shared" si="263"/>
        <v>4772.2843224999997</v>
      </c>
      <c r="W675">
        <f t="shared" si="263"/>
        <v>4746.4348708333337</v>
      </c>
      <c r="X675">
        <f t="shared" si="264"/>
        <v>4728.9632799999999</v>
      </c>
      <c r="Y675">
        <f t="shared" si="264"/>
        <v>4725.14786</v>
      </c>
      <c r="Z675">
        <f t="shared" si="265"/>
        <v>4786.2118575000004</v>
      </c>
      <c r="AA675">
        <f t="shared" si="266"/>
        <v>4735.2890200000002</v>
      </c>
      <c r="AB675">
        <f t="shared" si="267"/>
        <v>4736.1903116666663</v>
      </c>
      <c r="AC675">
        <f t="shared" si="268"/>
        <v>4722.8708900000001</v>
      </c>
      <c r="AF675">
        <f t="shared" si="273"/>
        <v>1775599500</v>
      </c>
      <c r="AG675" t="str">
        <f t="shared" si="274"/>
        <v>XAUUSD</v>
      </c>
      <c r="AH675" t="str">
        <f t="shared" si="275"/>
        <v>M5</v>
      </c>
      <c r="AI675" s="19">
        <f t="shared" si="269"/>
        <v>4744.09</v>
      </c>
      <c r="AJ675" s="19">
        <f t="shared" si="270"/>
        <v>4772.2843224999997</v>
      </c>
      <c r="AK675" s="19">
        <f t="shared" si="271"/>
        <v>4746.4348708333337</v>
      </c>
      <c r="AL675" s="19">
        <f t="shared" si="276"/>
        <v>25.849451666666027</v>
      </c>
      <c r="AM675" s="28" t="str">
        <f t="shared" si="272"/>
        <v>Bullish</v>
      </c>
      <c r="AN675" s="28" t="str">
        <f t="shared" si="277"/>
        <v>Bullish</v>
      </c>
      <c r="AO675">
        <f>IF(Z675&lt;&gt;"",Z675,"")</f>
        <v>4786.2118575000004</v>
      </c>
      <c r="AP675">
        <f>IF(AB675&lt;&gt;"",AB675,"")</f>
        <v>4736.1903116666663</v>
      </c>
      <c r="AQ675">
        <f t="shared" si="281"/>
        <v>2</v>
      </c>
      <c r="AR675" s="16">
        <f>IF(SLOPE($AO$662:$AO$673,$AQ$662:$AQ$673)&gt;0,MIN(3,ABS(SLOPE($AO$662:$AO$673,$AQ$662:$AQ$673))),IF(SLOPE($AO$662:$AO$673,$AQ$662:$AQ$673)&lt;-0.5,-0.5,0))</f>
        <v>2.3444391666666697</v>
      </c>
      <c r="AS675" s="16">
        <f>IF(SLOPE($AP$662:$AP$673,$AQ$662:$AQ$673)&lt;0,MAX(-3,-ABS(SLOPE($AP$662:$AP$673,$AQ$662:$AQ$673))),IF(SLOPE($AP$662:$AP$673,$AQ$662:$AQ$673)&gt;0.5,0.5,0))</f>
        <v>0.5</v>
      </c>
      <c r="AT675" s="22">
        <f>($AO$674+(AR675*(AQ675-1)))</f>
        <v>4786.5420191666663</v>
      </c>
      <c r="AU675" s="22">
        <f>($AP$674+(AS675*(AQ675-1)))</f>
        <v>4734.5701499999996</v>
      </c>
      <c r="AV675" s="18">
        <f>IF(AR675&gt;0,AT675+AR675,AT675)</f>
        <v>4788.8864583333325</v>
      </c>
      <c r="AW675" s="18">
        <f>IF(AS675&lt;0,AU675+AS675,AU675)</f>
        <v>4734.5701499999996</v>
      </c>
      <c r="AY675">
        <f t="shared" si="282"/>
        <v>2.6746008333320788</v>
      </c>
      <c r="AZ675" s="15">
        <f t="shared" si="283"/>
        <v>-1.6201616666667178</v>
      </c>
      <c r="BB675" s="19">
        <f t="shared" si="278"/>
        <v>1775599500</v>
      </c>
      <c r="BC675" s="19" t="str">
        <f t="shared" si="279"/>
        <v>XAUUSD</v>
      </c>
      <c r="BD675" s="19" t="str">
        <f t="shared" si="280"/>
        <v>M5</v>
      </c>
      <c r="BE675">
        <f>V675</f>
        <v>4772.2843224999997</v>
      </c>
      <c r="BF675">
        <f>W675</f>
        <v>4746.4348708333337</v>
      </c>
      <c r="BG675">
        <f>X675</f>
        <v>4728.9632799999999</v>
      </c>
      <c r="BH675">
        <f>Y675</f>
        <v>4725.14786</v>
      </c>
      <c r="BI675">
        <f t="shared" si="284"/>
        <v>4788.8864583333325</v>
      </c>
      <c r="BJ675">
        <f t="shared" si="285"/>
        <v>4734.5701499999996</v>
      </c>
    </row>
    <row r="676" spans="1:62" x14ac:dyDescent="0.55000000000000004">
      <c r="A676">
        <f>ALGLIB_SSA_XAUUSD!J676</f>
        <v>1775599800</v>
      </c>
      <c r="B676" t="str">
        <f>_xlfn.XLOOKUP($A676,ALGLIB_SSA_XAUUSD!$A$2:$A$1001,ALGLIB_SSA_XAUUSD!$B$2:$B$1001,"",0)</f>
        <v/>
      </c>
      <c r="C676" t="str">
        <f>_xlfn.XLOOKUP($A676,ALGLIB_SSA_XAUUSD!$A$2:$A$1001,ALGLIB_SSA_XAUUSD!$C$2:$C$1001,"",0)</f>
        <v/>
      </c>
      <c r="D676" s="1">
        <f>D674+(D686-D674)*2/12</f>
        <v>4820.95</v>
      </c>
      <c r="E676" s="1">
        <f>E674+(E686-E674)*2/12</f>
        <v>4774.2213650000003</v>
      </c>
      <c r="F676" s="1">
        <f>F674+(F686-F674)*2/12</f>
        <v>4748.4851716666672</v>
      </c>
      <c r="G676" s="1">
        <f>G674+(G686-G674)*2/12</f>
        <v>4788.2261349999999</v>
      </c>
      <c r="H676" s="1">
        <f>H674+(H686-H674)*2/12</f>
        <v>4738.310473333333</v>
      </c>
      <c r="I676" t="str">
        <f>_xlfn.XLOOKUP($A676,ALGLIB_SSA_XAUUSD!$J$2:$J$1001,ALGLIB_SSA_XAUUSD!$K$2:$K$1001,"",0)</f>
        <v>XAUUSD</v>
      </c>
      <c r="J676" t="str">
        <f>_xlfn.XLOOKUP($A676,ALGLIB_SSA_XAUUSD!$J$2:$J$1001,ALGLIB_SSA_XAUUSD!$L$2:$L$1001,"",0)</f>
        <v>M5</v>
      </c>
      <c r="K676">
        <f>_xlfn.XLOOKUP($A676,ALGLIB_SSA_XAUUSD!$J$2:$J$1001,ALGLIB_SSA_XAUUSD!$M$2:$M$1001,"",0)</f>
        <v>4731.87</v>
      </c>
      <c r="L676">
        <f>_xlfn.XLOOKUP($A676,ALGLIB_SSA_XAUUSD!$J$2:$J$1001,ALGLIB_SSA_XAUUSD!$N$2:$N$1001,"",0)</f>
        <v>4732.0035500000004</v>
      </c>
      <c r="M676">
        <f>_xlfn.XLOOKUP($A676,ALGLIB_SSA_XAUUSD!$J$2:$J$1001,ALGLIB_SSA_XAUUSD!$O$2:$O$1001,"",0)</f>
        <v>4728.5757100000001</v>
      </c>
      <c r="N676">
        <f>_xlfn.XLOOKUP($A676,ALGLIB_SSA_XAUUSD!$J$2:$J$1001,ALGLIB_SSA_XAUUSD!$P$2:$P$1001,"",0)</f>
        <v>4737.9322300000003</v>
      </c>
      <c r="O676">
        <f>_xlfn.XLOOKUP($A676,ALGLIB_SSA_XAUUSD!$J$2:$J$1001,ALGLIB_SSA_XAUUSD!$Q$2:$Q$1001,"",0)</f>
        <v>4724.7866400000003</v>
      </c>
      <c r="R676">
        <f t="shared" si="261"/>
        <v>1775599800</v>
      </c>
      <c r="S676" t="str">
        <f t="shared" si="262"/>
        <v>XAUUSD</v>
      </c>
      <c r="T676" t="str">
        <f t="shared" si="262"/>
        <v>M5</v>
      </c>
      <c r="U676">
        <f t="shared" si="262"/>
        <v>4731.87</v>
      </c>
      <c r="V676">
        <f t="shared" si="263"/>
        <v>4774.2213650000003</v>
      </c>
      <c r="W676">
        <f t="shared" si="263"/>
        <v>4748.4851716666672</v>
      </c>
      <c r="X676">
        <f t="shared" si="264"/>
        <v>4732.0035500000004</v>
      </c>
      <c r="Y676">
        <f t="shared" si="264"/>
        <v>4728.5757100000001</v>
      </c>
      <c r="Z676">
        <f t="shared" si="265"/>
        <v>4788.2261349999999</v>
      </c>
      <c r="AA676">
        <f t="shared" si="266"/>
        <v>4737.9322300000003</v>
      </c>
      <c r="AB676">
        <f t="shared" si="267"/>
        <v>4738.310473333333</v>
      </c>
      <c r="AC676">
        <f t="shared" si="268"/>
        <v>4724.7866400000003</v>
      </c>
      <c r="AF676">
        <f t="shared" si="273"/>
        <v>1775599800</v>
      </c>
      <c r="AG676" t="str">
        <f t="shared" si="274"/>
        <v>XAUUSD</v>
      </c>
      <c r="AH676" t="str">
        <f t="shared" si="275"/>
        <v>M5</v>
      </c>
      <c r="AI676" s="19">
        <f t="shared" si="269"/>
        <v>4731.87</v>
      </c>
      <c r="AJ676" s="19">
        <f t="shared" si="270"/>
        <v>4774.2213650000003</v>
      </c>
      <c r="AK676" s="19">
        <f t="shared" si="271"/>
        <v>4748.4851716666672</v>
      </c>
      <c r="AL676" s="19">
        <f t="shared" si="276"/>
        <v>25.736193333333176</v>
      </c>
      <c r="AM676" s="28" t="str">
        <f t="shared" si="272"/>
        <v>Bullish</v>
      </c>
      <c r="AN676" s="28" t="str">
        <f t="shared" si="277"/>
        <v>Bullish</v>
      </c>
      <c r="AO676">
        <f>IF(Z676&lt;&gt;"",Z676,"")</f>
        <v>4788.2261349999999</v>
      </c>
      <c r="AP676">
        <f>IF(AB676&lt;&gt;"",AB676,"")</f>
        <v>4738.310473333333</v>
      </c>
      <c r="AQ676">
        <f t="shared" si="281"/>
        <v>3</v>
      </c>
      <c r="AR676" s="16">
        <f>IF(SLOPE($AO$662:$AO$673,$AQ$662:$AQ$673)&gt;0,MIN(3,ABS(SLOPE($AO$662:$AO$673,$AQ$662:$AQ$673))),IF(SLOPE($AO$662:$AO$673,$AQ$662:$AQ$673)&lt;-0.5,-0.5,0))</f>
        <v>2.3444391666666697</v>
      </c>
      <c r="AS676" s="16">
        <f>IF(SLOPE($AP$662:$AP$673,$AQ$662:$AQ$673)&lt;0,MAX(-3,-ABS(SLOPE($AP$662:$AP$673,$AQ$662:$AQ$673))),IF(SLOPE($AP$662:$AP$673,$AQ$662:$AQ$673)&gt;0.5,0.5,0))</f>
        <v>0.5</v>
      </c>
      <c r="AT676" s="22">
        <f>($AO$674+(AR676*(AQ676-1)))</f>
        <v>4788.8864583333334</v>
      </c>
      <c r="AU676" s="22">
        <f>($AP$674+(AS676*(AQ676-1)))</f>
        <v>4735.0701499999996</v>
      </c>
      <c r="AV676" s="18">
        <f>IF(AR676&gt;0,AT676+AR676,AT676)</f>
        <v>4791.2308974999996</v>
      </c>
      <c r="AW676" s="18">
        <f>IF(AS676&lt;0,AU676+AS676,AU676)</f>
        <v>4735.0701499999996</v>
      </c>
      <c r="AY676">
        <f t="shared" si="282"/>
        <v>3.0047624999997424</v>
      </c>
      <c r="AZ676" s="15">
        <f t="shared" si="283"/>
        <v>-3.2403233333334356</v>
      </c>
      <c r="BB676" s="19">
        <f t="shared" si="278"/>
        <v>1775599800</v>
      </c>
      <c r="BC676" s="19" t="str">
        <f t="shared" si="279"/>
        <v>XAUUSD</v>
      </c>
      <c r="BD676" s="19" t="str">
        <f t="shared" si="280"/>
        <v>M5</v>
      </c>
      <c r="BE676">
        <f>V676</f>
        <v>4774.2213650000003</v>
      </c>
      <c r="BF676">
        <f>W676</f>
        <v>4748.4851716666672</v>
      </c>
      <c r="BG676">
        <f>X676</f>
        <v>4732.0035500000004</v>
      </c>
      <c r="BH676">
        <f>Y676</f>
        <v>4728.5757100000001</v>
      </c>
      <c r="BI676">
        <f t="shared" si="284"/>
        <v>4791.2308974999996</v>
      </c>
      <c r="BJ676">
        <f t="shared" si="285"/>
        <v>4735.0701499999996</v>
      </c>
    </row>
    <row r="677" spans="1:62" x14ac:dyDescent="0.55000000000000004">
      <c r="A677">
        <f>ALGLIB_SSA_XAUUSD!J677</f>
        <v>1775600100</v>
      </c>
      <c r="B677" t="str">
        <f>_xlfn.XLOOKUP($A677,ALGLIB_SSA_XAUUSD!$A$2:$A$1001,ALGLIB_SSA_XAUUSD!$B$2:$B$1001,"",0)</f>
        <v/>
      </c>
      <c r="C677" t="str">
        <f>_xlfn.XLOOKUP($A677,ALGLIB_SSA_XAUUSD!$A$2:$A$1001,ALGLIB_SSA_XAUUSD!$C$2:$C$1001,"",0)</f>
        <v/>
      </c>
      <c r="D677" s="1">
        <f>D674+(D686-D674)*3/12</f>
        <v>4822.1750000000002</v>
      </c>
      <c r="E677" s="1">
        <f>E674+(E686-E674)*3/12</f>
        <v>4776.1584075000001</v>
      </c>
      <c r="F677" s="1">
        <f>F674+(F686-F674)*3/12</f>
        <v>4750.5354724999997</v>
      </c>
      <c r="G677" s="1">
        <f>G674+(G686-G674)*3/12</f>
        <v>4790.2404125000003</v>
      </c>
      <c r="H677" s="1">
        <f>H674+(H686-H674)*3/12</f>
        <v>4740.4306349999997</v>
      </c>
      <c r="I677" t="str">
        <f>_xlfn.XLOOKUP($A677,ALGLIB_SSA_XAUUSD!$J$2:$J$1001,ALGLIB_SSA_XAUUSD!$K$2:$K$1001,"",0)</f>
        <v>XAUUSD</v>
      </c>
      <c r="J677" t="str">
        <f>_xlfn.XLOOKUP($A677,ALGLIB_SSA_XAUUSD!$J$2:$J$1001,ALGLIB_SSA_XAUUSD!$L$2:$L$1001,"",0)</f>
        <v>M5</v>
      </c>
      <c r="K677">
        <f>_xlfn.XLOOKUP($A677,ALGLIB_SSA_XAUUSD!$J$2:$J$1001,ALGLIB_SSA_XAUUSD!$M$2:$M$1001,"",0)</f>
        <v>4730.66</v>
      </c>
      <c r="L677">
        <f>_xlfn.XLOOKUP($A677,ALGLIB_SSA_XAUUSD!$J$2:$J$1001,ALGLIB_SSA_XAUUSD!$N$2:$N$1001,"",0)</f>
        <v>4735.1721100000004</v>
      </c>
      <c r="M677">
        <f>_xlfn.XLOOKUP($A677,ALGLIB_SSA_XAUUSD!$J$2:$J$1001,ALGLIB_SSA_XAUUSD!$O$2:$O$1001,"",0)</f>
        <v>4731.8739100000003</v>
      </c>
      <c r="N677">
        <f>_xlfn.XLOOKUP($A677,ALGLIB_SSA_XAUUSD!$J$2:$J$1001,ALGLIB_SSA_XAUUSD!$P$2:$P$1001,"",0)</f>
        <v>4740.3910999999998</v>
      </c>
      <c r="O677">
        <f>_xlfn.XLOOKUP($A677,ALGLIB_SSA_XAUUSD!$J$2:$J$1001,ALGLIB_SSA_XAUUSD!$Q$2:$Q$1001,"",0)</f>
        <v>4726.2380499999999</v>
      </c>
      <c r="R677">
        <f t="shared" si="261"/>
        <v>1775600100</v>
      </c>
      <c r="S677" t="str">
        <f t="shared" si="262"/>
        <v>XAUUSD</v>
      </c>
      <c r="T677" t="str">
        <f t="shared" si="262"/>
        <v>M5</v>
      </c>
      <c r="U677">
        <f t="shared" si="262"/>
        <v>4730.66</v>
      </c>
      <c r="V677">
        <f t="shared" si="263"/>
        <v>4776.1584075000001</v>
      </c>
      <c r="W677">
        <f t="shared" si="263"/>
        <v>4750.5354724999997</v>
      </c>
      <c r="X677">
        <f t="shared" si="264"/>
        <v>4735.1721100000004</v>
      </c>
      <c r="Y677">
        <f t="shared" si="264"/>
        <v>4731.8739100000003</v>
      </c>
      <c r="Z677">
        <f t="shared" si="265"/>
        <v>4790.2404125000003</v>
      </c>
      <c r="AA677">
        <f t="shared" si="266"/>
        <v>4740.3910999999998</v>
      </c>
      <c r="AB677">
        <f t="shared" si="267"/>
        <v>4740.4306349999997</v>
      </c>
      <c r="AC677">
        <f t="shared" si="268"/>
        <v>4726.2380499999999</v>
      </c>
      <c r="AF677">
        <f t="shared" si="273"/>
        <v>1775600100</v>
      </c>
      <c r="AG677" t="str">
        <f t="shared" si="274"/>
        <v>XAUUSD</v>
      </c>
      <c r="AH677" t="str">
        <f t="shared" si="275"/>
        <v>M5</v>
      </c>
      <c r="AI677" s="19">
        <f t="shared" si="269"/>
        <v>4730.66</v>
      </c>
      <c r="AJ677" s="19">
        <f t="shared" si="270"/>
        <v>4776.1584075000001</v>
      </c>
      <c r="AK677" s="19">
        <f t="shared" si="271"/>
        <v>4750.5354724999997</v>
      </c>
      <c r="AL677" s="19">
        <f t="shared" si="276"/>
        <v>25.622935000000325</v>
      </c>
      <c r="AM677" s="28" t="str">
        <f t="shared" si="272"/>
        <v>Bullish</v>
      </c>
      <c r="AN677" s="28" t="str">
        <f t="shared" si="277"/>
        <v>Bullish</v>
      </c>
      <c r="AO677">
        <f>IF(Z677&lt;&gt;"",Z677,"")</f>
        <v>4790.2404125000003</v>
      </c>
      <c r="AP677">
        <f>IF(AB677&lt;&gt;"",AB677,"")</f>
        <v>4740.4306349999997</v>
      </c>
      <c r="AQ677">
        <f t="shared" si="281"/>
        <v>4</v>
      </c>
      <c r="AR677" s="16">
        <f>IF(SLOPE($AO$662:$AO$673,$AQ$662:$AQ$673)&gt;0,MIN(3,ABS(SLOPE($AO$662:$AO$673,$AQ$662:$AQ$673))),IF(SLOPE($AO$662:$AO$673,$AQ$662:$AQ$673)&lt;-0.5,-0.5,0))</f>
        <v>2.3444391666666697</v>
      </c>
      <c r="AS677" s="16">
        <f>IF(SLOPE($AP$662:$AP$673,$AQ$662:$AQ$673)&lt;0,MAX(-3,-ABS(SLOPE($AP$662:$AP$673,$AQ$662:$AQ$673))),IF(SLOPE($AP$662:$AP$673,$AQ$662:$AQ$673)&gt;0.5,0.5,0))</f>
        <v>0.5</v>
      </c>
      <c r="AT677" s="22">
        <f>($AO$674+(AR677*(AQ677-1)))</f>
        <v>4791.2308974999996</v>
      </c>
      <c r="AU677" s="22">
        <f>($AP$674+(AS677*(AQ677-1)))</f>
        <v>4735.5701499999996</v>
      </c>
      <c r="AV677" s="18">
        <f>IF(AR677&gt;0,AT677+AR677,AT677)</f>
        <v>4793.5753366666659</v>
      </c>
      <c r="AW677" s="18">
        <f>IF(AS677&lt;0,AU677+AS677,AU677)</f>
        <v>4735.5701499999996</v>
      </c>
      <c r="AY677">
        <f t="shared" si="282"/>
        <v>3.3349241666655871</v>
      </c>
      <c r="AZ677" s="15">
        <f t="shared" si="283"/>
        <v>-4.8604850000001534</v>
      </c>
      <c r="BB677" s="19">
        <f t="shared" si="278"/>
        <v>1775600100</v>
      </c>
      <c r="BC677" s="19" t="str">
        <f t="shared" si="279"/>
        <v>XAUUSD</v>
      </c>
      <c r="BD677" s="19" t="str">
        <f t="shared" si="280"/>
        <v>M5</v>
      </c>
      <c r="BE677">
        <f>V677</f>
        <v>4776.1584075000001</v>
      </c>
      <c r="BF677">
        <f>W677</f>
        <v>4750.5354724999997</v>
      </c>
      <c r="BG677">
        <f>X677</f>
        <v>4735.1721100000004</v>
      </c>
      <c r="BH677">
        <f>Y677</f>
        <v>4731.8739100000003</v>
      </c>
      <c r="BI677">
        <f t="shared" si="284"/>
        <v>4793.5753366666659</v>
      </c>
      <c r="BJ677">
        <f t="shared" si="285"/>
        <v>4735.5701499999996</v>
      </c>
    </row>
    <row r="678" spans="1:62" x14ac:dyDescent="0.55000000000000004">
      <c r="A678">
        <f>ALGLIB_SSA_XAUUSD!J678</f>
        <v>1775600400</v>
      </c>
      <c r="B678" t="str">
        <f>_xlfn.XLOOKUP($A678,ALGLIB_SSA_XAUUSD!$A$2:$A$1001,ALGLIB_SSA_XAUUSD!$B$2:$B$1001,"",0)</f>
        <v/>
      </c>
      <c r="C678" t="str">
        <f>_xlfn.XLOOKUP($A678,ALGLIB_SSA_XAUUSD!$A$2:$A$1001,ALGLIB_SSA_XAUUSD!$C$2:$C$1001,"",0)</f>
        <v/>
      </c>
      <c r="D678" s="1">
        <f>D674+(D686-D674)*4/12</f>
        <v>4823.3999999999996</v>
      </c>
      <c r="E678" s="1">
        <f>E674+(E686-E674)*4/12</f>
        <v>4778.0954499999998</v>
      </c>
      <c r="F678" s="1">
        <f>F674+(F686-F674)*4/12</f>
        <v>4752.5857733333332</v>
      </c>
      <c r="G678" s="1">
        <f>G674+(G686-G674)*4/12</f>
        <v>4792.2546899999998</v>
      </c>
      <c r="H678" s="1">
        <f>H674+(H686-H674)*4/12</f>
        <v>4742.5507966666664</v>
      </c>
      <c r="I678" t="str">
        <f>_xlfn.XLOOKUP($A678,ALGLIB_SSA_XAUUSD!$J$2:$J$1001,ALGLIB_SSA_XAUUSD!$K$2:$K$1001,"",0)</f>
        <v>XAUUSD</v>
      </c>
      <c r="J678" t="str">
        <f>_xlfn.XLOOKUP($A678,ALGLIB_SSA_XAUUSD!$J$2:$J$1001,ALGLIB_SSA_XAUUSD!$L$2:$L$1001,"",0)</f>
        <v>M5</v>
      </c>
      <c r="K678">
        <f>_xlfn.XLOOKUP($A678,ALGLIB_SSA_XAUUSD!$J$2:$J$1001,ALGLIB_SSA_XAUUSD!$M$2:$M$1001,"",0)</f>
        <v>4728.04</v>
      </c>
      <c r="L678">
        <f>_xlfn.XLOOKUP($A678,ALGLIB_SSA_XAUUSD!$J$2:$J$1001,ALGLIB_SSA_XAUUSD!$N$2:$N$1001,"",0)</f>
        <v>4739.2167099999997</v>
      </c>
      <c r="M678">
        <f>_xlfn.XLOOKUP($A678,ALGLIB_SSA_XAUUSD!$J$2:$J$1001,ALGLIB_SSA_XAUUSD!$O$2:$O$1001,"",0)</f>
        <v>4735.5453100000004</v>
      </c>
      <c r="N678">
        <f>_xlfn.XLOOKUP($A678,ALGLIB_SSA_XAUUSD!$J$2:$J$1001,ALGLIB_SSA_XAUUSD!$P$2:$P$1001,"",0)</f>
        <v>4743.7694799999999</v>
      </c>
      <c r="O678">
        <f>_xlfn.XLOOKUP($A678,ALGLIB_SSA_XAUUSD!$J$2:$J$1001,ALGLIB_SSA_XAUUSD!$Q$2:$Q$1001,"",0)</f>
        <v>4728.0712000000003</v>
      </c>
      <c r="R678">
        <f t="shared" si="261"/>
        <v>1775600400</v>
      </c>
      <c r="S678" t="str">
        <f t="shared" si="262"/>
        <v>XAUUSD</v>
      </c>
      <c r="T678" t="str">
        <f t="shared" si="262"/>
        <v>M5</v>
      </c>
      <c r="U678">
        <f t="shared" si="262"/>
        <v>4728.04</v>
      </c>
      <c r="V678">
        <f t="shared" si="263"/>
        <v>4778.0954499999998</v>
      </c>
      <c r="W678">
        <f t="shared" si="263"/>
        <v>4752.5857733333332</v>
      </c>
      <c r="X678">
        <f t="shared" si="264"/>
        <v>4739.2167099999997</v>
      </c>
      <c r="Y678">
        <f t="shared" si="264"/>
        <v>4735.5453100000004</v>
      </c>
      <c r="Z678">
        <f t="shared" si="265"/>
        <v>4792.2546899999998</v>
      </c>
      <c r="AA678">
        <f t="shared" si="266"/>
        <v>4743.7694799999999</v>
      </c>
      <c r="AB678">
        <f t="shared" si="267"/>
        <v>4742.5507966666664</v>
      </c>
      <c r="AC678">
        <f t="shared" si="268"/>
        <v>4728.0712000000003</v>
      </c>
      <c r="AF678">
        <f t="shared" si="273"/>
        <v>1775600400</v>
      </c>
      <c r="AG678" t="str">
        <f t="shared" si="274"/>
        <v>XAUUSD</v>
      </c>
      <c r="AH678" t="str">
        <f t="shared" si="275"/>
        <v>M5</v>
      </c>
      <c r="AI678" s="19">
        <f t="shared" si="269"/>
        <v>4728.04</v>
      </c>
      <c r="AJ678" s="19">
        <f t="shared" si="270"/>
        <v>4778.0954499999998</v>
      </c>
      <c r="AK678" s="19">
        <f t="shared" si="271"/>
        <v>4752.5857733333332</v>
      </c>
      <c r="AL678" s="19">
        <f t="shared" si="276"/>
        <v>25.509676666666564</v>
      </c>
      <c r="AM678" s="28" t="str">
        <f t="shared" si="272"/>
        <v>Bullish</v>
      </c>
      <c r="AN678" s="28" t="str">
        <f t="shared" si="277"/>
        <v>Bullish</v>
      </c>
      <c r="AO678">
        <f>IF(Z678&lt;&gt;"",Z678,"")</f>
        <v>4792.2546899999998</v>
      </c>
      <c r="AP678">
        <f>IF(AB678&lt;&gt;"",AB678,"")</f>
        <v>4742.5507966666664</v>
      </c>
      <c r="AQ678">
        <f t="shared" si="281"/>
        <v>5</v>
      </c>
      <c r="AR678" s="16">
        <f>IF(SLOPE($AO$662:$AO$673,$AQ$662:$AQ$673)&gt;0,MIN(3,ABS(SLOPE($AO$662:$AO$673,$AQ$662:$AQ$673))),IF(SLOPE($AO$662:$AO$673,$AQ$662:$AQ$673)&lt;-0.5,-0.5,0))</f>
        <v>2.3444391666666697</v>
      </c>
      <c r="AS678" s="16">
        <f>IF(SLOPE($AP$662:$AP$673,$AQ$662:$AQ$673)&lt;0,MAX(-3,-ABS(SLOPE($AP$662:$AP$673,$AQ$662:$AQ$673))),IF(SLOPE($AP$662:$AP$673,$AQ$662:$AQ$673)&gt;0.5,0.5,0))</f>
        <v>0.5</v>
      </c>
      <c r="AT678" s="22">
        <f>($AO$674+(AR678*(AQ678-1)))</f>
        <v>4793.5753366666668</v>
      </c>
      <c r="AU678" s="22">
        <f>($AP$674+(AS678*(AQ678-1)))</f>
        <v>4736.0701499999996</v>
      </c>
      <c r="AV678" s="18">
        <f>IF(AR678&gt;0,AT678+AR678,AT678)</f>
        <v>4795.919775833333</v>
      </c>
      <c r="AW678" s="18">
        <f>IF(AS678&lt;0,AU678+AS678,AU678)</f>
        <v>4736.0701499999996</v>
      </c>
      <c r="AY678">
        <f t="shared" si="282"/>
        <v>3.6650858333332508</v>
      </c>
      <c r="AZ678" s="15">
        <f t="shared" si="283"/>
        <v>-6.4806466666668712</v>
      </c>
      <c r="BB678" s="19">
        <f t="shared" si="278"/>
        <v>1775600400</v>
      </c>
      <c r="BC678" s="19" t="str">
        <f t="shared" si="279"/>
        <v>XAUUSD</v>
      </c>
      <c r="BD678" s="19" t="str">
        <f t="shared" si="280"/>
        <v>M5</v>
      </c>
      <c r="BE678">
        <f>V678</f>
        <v>4778.0954499999998</v>
      </c>
      <c r="BF678">
        <f>W678</f>
        <v>4752.5857733333332</v>
      </c>
      <c r="BG678">
        <f>X678</f>
        <v>4739.2167099999997</v>
      </c>
      <c r="BH678">
        <f>Y678</f>
        <v>4735.5453100000004</v>
      </c>
      <c r="BI678">
        <f t="shared" si="284"/>
        <v>4795.919775833333</v>
      </c>
      <c r="BJ678">
        <f t="shared" si="285"/>
        <v>4736.0701499999996</v>
      </c>
    </row>
    <row r="679" spans="1:62" x14ac:dyDescent="0.55000000000000004">
      <c r="A679">
        <f>ALGLIB_SSA_XAUUSD!J679</f>
        <v>1775600700</v>
      </c>
      <c r="B679" t="str">
        <f>_xlfn.XLOOKUP($A679,ALGLIB_SSA_XAUUSD!$A$2:$A$1001,ALGLIB_SSA_XAUUSD!$B$2:$B$1001,"",0)</f>
        <v/>
      </c>
      <c r="C679" t="str">
        <f>_xlfn.XLOOKUP($A679,ALGLIB_SSA_XAUUSD!$A$2:$A$1001,ALGLIB_SSA_XAUUSD!$C$2:$C$1001,"",0)</f>
        <v/>
      </c>
      <c r="D679" s="1">
        <f>D674+(D686-D674)*5/12</f>
        <v>4824.625</v>
      </c>
      <c r="E679" s="1">
        <f>E674+(E686-E674)*5/12</f>
        <v>4780.0324925000004</v>
      </c>
      <c r="F679" s="1">
        <f>F674+(F686-F674)*5/12</f>
        <v>4754.6360741666667</v>
      </c>
      <c r="G679" s="1">
        <f>G674+(G686-G674)*5/12</f>
        <v>4794.2689675000001</v>
      </c>
      <c r="H679" s="1">
        <f>H674+(H686-H674)*5/12</f>
        <v>4744.6709583333331</v>
      </c>
      <c r="I679" t="str">
        <f>_xlfn.XLOOKUP($A679,ALGLIB_SSA_XAUUSD!$J$2:$J$1001,ALGLIB_SSA_XAUUSD!$K$2:$K$1001,"",0)</f>
        <v>XAUUSD</v>
      </c>
      <c r="J679" t="str">
        <f>_xlfn.XLOOKUP($A679,ALGLIB_SSA_XAUUSD!$J$2:$J$1001,ALGLIB_SSA_XAUUSD!$L$2:$L$1001,"",0)</f>
        <v>M5</v>
      </c>
      <c r="K679">
        <f>_xlfn.XLOOKUP($A679,ALGLIB_SSA_XAUUSD!$J$2:$J$1001,ALGLIB_SSA_XAUUSD!$M$2:$M$1001,"",0)</f>
        <v>4735.63</v>
      </c>
      <c r="L679">
        <f>_xlfn.XLOOKUP($A679,ALGLIB_SSA_XAUUSD!$J$2:$J$1001,ALGLIB_SSA_XAUUSD!$N$2:$N$1001,"",0)</f>
        <v>4744.9528300000002</v>
      </c>
      <c r="M679">
        <f>_xlfn.XLOOKUP($A679,ALGLIB_SSA_XAUUSD!$J$2:$J$1001,ALGLIB_SSA_XAUUSD!$O$2:$O$1001,"",0)</f>
        <v>4740.2490699999998</v>
      </c>
      <c r="N679">
        <f>_xlfn.XLOOKUP($A679,ALGLIB_SSA_XAUUSD!$J$2:$J$1001,ALGLIB_SSA_XAUUSD!$P$2:$P$1001,"",0)</f>
        <v>4748.9848199999997</v>
      </c>
      <c r="O679">
        <f>_xlfn.XLOOKUP($A679,ALGLIB_SSA_XAUUSD!$J$2:$J$1001,ALGLIB_SSA_XAUUSD!$Q$2:$Q$1001,"",0)</f>
        <v>4731.1530400000001</v>
      </c>
      <c r="R679">
        <f t="shared" si="261"/>
        <v>1775600700</v>
      </c>
      <c r="S679" t="str">
        <f t="shared" si="262"/>
        <v>XAUUSD</v>
      </c>
      <c r="T679" t="str">
        <f t="shared" si="262"/>
        <v>M5</v>
      </c>
      <c r="U679">
        <f t="shared" si="262"/>
        <v>4735.63</v>
      </c>
      <c r="V679">
        <f t="shared" si="263"/>
        <v>4780.0324925000004</v>
      </c>
      <c r="W679">
        <f t="shared" si="263"/>
        <v>4754.6360741666667</v>
      </c>
      <c r="X679">
        <f t="shared" si="264"/>
        <v>4744.9528300000002</v>
      </c>
      <c r="Y679">
        <f t="shared" si="264"/>
        <v>4740.2490699999998</v>
      </c>
      <c r="Z679">
        <f t="shared" si="265"/>
        <v>4794.2689675000001</v>
      </c>
      <c r="AA679">
        <f t="shared" si="266"/>
        <v>4748.9848199999997</v>
      </c>
      <c r="AB679">
        <f t="shared" si="267"/>
        <v>4744.6709583333331</v>
      </c>
      <c r="AC679">
        <f t="shared" si="268"/>
        <v>4731.1530400000001</v>
      </c>
      <c r="AF679">
        <f t="shared" si="273"/>
        <v>1775600700</v>
      </c>
      <c r="AG679" t="str">
        <f t="shared" si="274"/>
        <v>XAUUSD</v>
      </c>
      <c r="AH679" t="str">
        <f t="shared" si="275"/>
        <v>M5</v>
      </c>
      <c r="AI679" s="19">
        <f t="shared" si="269"/>
        <v>4735.63</v>
      </c>
      <c r="AJ679" s="19">
        <f t="shared" si="270"/>
        <v>4780.0324925000004</v>
      </c>
      <c r="AK679" s="19">
        <f t="shared" si="271"/>
        <v>4754.6360741666667</v>
      </c>
      <c r="AL679" s="19">
        <f t="shared" si="276"/>
        <v>25.396418333333713</v>
      </c>
      <c r="AM679" s="28" t="str">
        <f t="shared" si="272"/>
        <v>Bullish</v>
      </c>
      <c r="AN679" s="28" t="str">
        <f t="shared" si="277"/>
        <v>Bullish</v>
      </c>
      <c r="AO679">
        <f>IF(Z679&lt;&gt;"",Z679,"")</f>
        <v>4794.2689675000001</v>
      </c>
      <c r="AP679">
        <f>IF(AB679&lt;&gt;"",AB679,"")</f>
        <v>4744.6709583333331</v>
      </c>
      <c r="AQ679">
        <f t="shared" si="281"/>
        <v>6</v>
      </c>
      <c r="AR679" s="16">
        <f>IF(SLOPE($AO$662:$AO$673,$AQ$662:$AQ$673)&gt;0,MIN(3,ABS(SLOPE($AO$662:$AO$673,$AQ$662:$AQ$673))),IF(SLOPE($AO$662:$AO$673,$AQ$662:$AQ$673)&lt;-0.5,-0.5,0))</f>
        <v>2.3444391666666697</v>
      </c>
      <c r="AS679" s="16">
        <f>IF(SLOPE($AP$662:$AP$673,$AQ$662:$AQ$673)&lt;0,MAX(-3,-ABS(SLOPE($AP$662:$AP$673,$AQ$662:$AQ$673))),IF(SLOPE($AP$662:$AP$673,$AQ$662:$AQ$673)&gt;0.5,0.5,0))</f>
        <v>0.5</v>
      </c>
      <c r="AT679" s="22">
        <f>($AO$674+(AR679*(AQ679-1)))</f>
        <v>4795.919775833333</v>
      </c>
      <c r="AU679" s="22">
        <f>($AP$674+(AS679*(AQ679-1)))</f>
        <v>4736.5701499999996</v>
      </c>
      <c r="AV679" s="18">
        <f>IF(AR679&gt;0,AT679+AR679,AT679)</f>
        <v>4798.2642149999992</v>
      </c>
      <c r="AW679" s="18">
        <f>IF(AS679&lt;0,AU679+AS679,AU679)</f>
        <v>4736.5701499999996</v>
      </c>
      <c r="AY679">
        <f t="shared" si="282"/>
        <v>3.9952474999990955</v>
      </c>
      <c r="AZ679" s="15">
        <f t="shared" si="283"/>
        <v>-8.100808333333589</v>
      </c>
      <c r="BB679" s="19">
        <f t="shared" si="278"/>
        <v>1775600700</v>
      </c>
      <c r="BC679" s="19" t="str">
        <f t="shared" si="279"/>
        <v>XAUUSD</v>
      </c>
      <c r="BD679" s="19" t="str">
        <f t="shared" si="280"/>
        <v>M5</v>
      </c>
      <c r="BE679">
        <f>V679</f>
        <v>4780.0324925000004</v>
      </c>
      <c r="BF679">
        <f>W679</f>
        <v>4754.6360741666667</v>
      </c>
      <c r="BG679">
        <f>X679</f>
        <v>4744.9528300000002</v>
      </c>
      <c r="BH679">
        <f>Y679</f>
        <v>4740.2490699999998</v>
      </c>
      <c r="BI679">
        <f t="shared" si="284"/>
        <v>4798.2642149999992</v>
      </c>
      <c r="BJ679">
        <f t="shared" si="285"/>
        <v>4736.5701499999996</v>
      </c>
    </row>
    <row r="680" spans="1:62" x14ac:dyDescent="0.55000000000000004">
      <c r="A680">
        <f>ALGLIB_SSA_XAUUSD!J680</f>
        <v>1775601000</v>
      </c>
      <c r="B680" t="str">
        <f>_xlfn.XLOOKUP($A680,ALGLIB_SSA_XAUUSD!$A$2:$A$1001,ALGLIB_SSA_XAUUSD!$B$2:$B$1001,"",0)</f>
        <v/>
      </c>
      <c r="C680" t="str">
        <f>_xlfn.XLOOKUP($A680,ALGLIB_SSA_XAUUSD!$A$2:$A$1001,ALGLIB_SSA_XAUUSD!$C$2:$C$1001,"",0)</f>
        <v/>
      </c>
      <c r="D680" s="1">
        <f>D674+(D686-D674)*6/12</f>
        <v>4825.8500000000004</v>
      </c>
      <c r="E680" s="1">
        <f>E674+(E686-E674)*6/12</f>
        <v>4781.9695350000002</v>
      </c>
      <c r="F680" s="1">
        <f>F674+(F686-F674)*6/12</f>
        <v>4756.6863750000002</v>
      </c>
      <c r="G680" s="1">
        <f>G674+(G686-G674)*6/12</f>
        <v>4796.2832450000005</v>
      </c>
      <c r="H680" s="1">
        <f>H674+(H686-H674)*6/12</f>
        <v>4746.7911199999999</v>
      </c>
      <c r="I680" t="str">
        <f>_xlfn.XLOOKUP($A680,ALGLIB_SSA_XAUUSD!$J$2:$J$1001,ALGLIB_SSA_XAUUSD!$K$2:$K$1001,"",0)</f>
        <v>XAUUSD</v>
      </c>
      <c r="J680" t="str">
        <f>_xlfn.XLOOKUP($A680,ALGLIB_SSA_XAUUSD!$J$2:$J$1001,ALGLIB_SSA_XAUUSD!$L$2:$L$1001,"",0)</f>
        <v>M5</v>
      </c>
      <c r="K680">
        <f>_xlfn.XLOOKUP($A680,ALGLIB_SSA_XAUUSD!$J$2:$J$1001,ALGLIB_SSA_XAUUSD!$M$2:$M$1001,"",0)</f>
        <v>4760.8599999999997</v>
      </c>
      <c r="L680">
        <f>_xlfn.XLOOKUP($A680,ALGLIB_SSA_XAUUSD!$J$2:$J$1001,ALGLIB_SSA_XAUUSD!$N$2:$N$1001,"",0)</f>
        <v>4752.7552100000003</v>
      </c>
      <c r="M680">
        <f>_xlfn.XLOOKUP($A680,ALGLIB_SSA_XAUUSD!$J$2:$J$1001,ALGLIB_SSA_XAUUSD!$O$2:$O$1001,"",0)</f>
        <v>4746.5021399999996</v>
      </c>
      <c r="N680">
        <f>_xlfn.XLOOKUP($A680,ALGLIB_SSA_XAUUSD!$J$2:$J$1001,ALGLIB_SSA_XAUUSD!$P$2:$P$1001,"",0)</f>
        <v>4756.5922600000004</v>
      </c>
      <c r="O680">
        <f>_xlfn.XLOOKUP($A680,ALGLIB_SSA_XAUUSD!$J$2:$J$1001,ALGLIB_SSA_XAUUSD!$Q$2:$Q$1001,"",0)</f>
        <v>4736.2914700000001</v>
      </c>
      <c r="R680">
        <f t="shared" si="261"/>
        <v>1775601000</v>
      </c>
      <c r="S680" t="str">
        <f t="shared" si="262"/>
        <v>XAUUSD</v>
      </c>
      <c r="T680" t="str">
        <f t="shared" si="262"/>
        <v>M5</v>
      </c>
      <c r="U680">
        <f t="shared" si="262"/>
        <v>4760.8599999999997</v>
      </c>
      <c r="V680">
        <f t="shared" si="263"/>
        <v>4781.9695350000002</v>
      </c>
      <c r="W680">
        <f t="shared" si="263"/>
        <v>4756.6863750000002</v>
      </c>
      <c r="X680">
        <f t="shared" si="264"/>
        <v>4752.7552100000003</v>
      </c>
      <c r="Y680">
        <f t="shared" si="264"/>
        <v>4746.5021399999996</v>
      </c>
      <c r="Z680">
        <f t="shared" si="265"/>
        <v>4796.2832450000005</v>
      </c>
      <c r="AA680">
        <f t="shared" si="266"/>
        <v>4756.5922600000004</v>
      </c>
      <c r="AB680">
        <f t="shared" si="267"/>
        <v>4746.7911199999999</v>
      </c>
      <c r="AC680">
        <f t="shared" si="268"/>
        <v>4736.2914700000001</v>
      </c>
      <c r="AF680">
        <f t="shared" si="273"/>
        <v>1775601000</v>
      </c>
      <c r="AG680" t="str">
        <f t="shared" si="274"/>
        <v>XAUUSD</v>
      </c>
      <c r="AH680" t="str">
        <f t="shared" si="275"/>
        <v>M5</v>
      </c>
      <c r="AI680" s="19">
        <f t="shared" si="269"/>
        <v>4760.8599999999997</v>
      </c>
      <c r="AJ680" s="19">
        <f t="shared" si="270"/>
        <v>4781.9695350000002</v>
      </c>
      <c r="AK680" s="19">
        <f t="shared" si="271"/>
        <v>4756.6863750000002</v>
      </c>
      <c r="AL680" s="19">
        <f t="shared" si="276"/>
        <v>25.283159999999953</v>
      </c>
      <c r="AM680" s="28" t="str">
        <f t="shared" si="272"/>
        <v>Bullish</v>
      </c>
      <c r="AN680" s="28" t="str">
        <f t="shared" si="277"/>
        <v>Bullish</v>
      </c>
      <c r="AO680">
        <f>IF(Z680&lt;&gt;"",Z680,"")</f>
        <v>4796.2832450000005</v>
      </c>
      <c r="AP680">
        <f>IF(AB680&lt;&gt;"",AB680,"")</f>
        <v>4746.7911199999999</v>
      </c>
      <c r="AQ680">
        <f t="shared" si="281"/>
        <v>7</v>
      </c>
      <c r="AR680" s="16">
        <f>IF(SLOPE($AO$662:$AO$673,$AQ$662:$AQ$673)&gt;0,MIN(3,ABS(SLOPE($AO$662:$AO$673,$AQ$662:$AQ$673))),IF(SLOPE($AO$662:$AO$673,$AQ$662:$AQ$673)&lt;-0.5,-0.5,0))</f>
        <v>2.3444391666666697</v>
      </c>
      <c r="AS680" s="16">
        <f>IF(SLOPE($AP$662:$AP$673,$AQ$662:$AQ$673)&lt;0,MAX(-3,-ABS(SLOPE($AP$662:$AP$673,$AQ$662:$AQ$673))),IF(SLOPE($AP$662:$AP$673,$AQ$662:$AQ$673)&gt;0.5,0.5,0))</f>
        <v>0.5</v>
      </c>
      <c r="AT680" s="22">
        <f>($AO$674+(AR680*(AQ680-1)))</f>
        <v>4798.2642150000001</v>
      </c>
      <c r="AU680" s="22">
        <f>($AP$674+(AS680*(AQ680-1)))</f>
        <v>4737.0701499999996</v>
      </c>
      <c r="AV680" s="18">
        <f>IF(AR680&gt;0,AT680+AR680,AT680)</f>
        <v>4800.6086541666664</v>
      </c>
      <c r="AW680" s="18">
        <f>IF(AS680&lt;0,AU680+AS680,AU680)</f>
        <v>4737.0701499999996</v>
      </c>
      <c r="AY680">
        <f t="shared" si="282"/>
        <v>4.3254091666658496</v>
      </c>
      <c r="AZ680" s="15">
        <f t="shared" si="283"/>
        <v>-9.7209700000003068</v>
      </c>
      <c r="BB680" s="19">
        <f t="shared" si="278"/>
        <v>1775601000</v>
      </c>
      <c r="BC680" s="19" t="str">
        <f t="shared" si="279"/>
        <v>XAUUSD</v>
      </c>
      <c r="BD680" s="19" t="str">
        <f t="shared" si="280"/>
        <v>M5</v>
      </c>
      <c r="BE680">
        <f>V680</f>
        <v>4781.9695350000002</v>
      </c>
      <c r="BF680">
        <f>W680</f>
        <v>4756.6863750000002</v>
      </c>
      <c r="BG680">
        <f>X680</f>
        <v>4752.7552100000003</v>
      </c>
      <c r="BH680">
        <f>Y680</f>
        <v>4746.5021399999996</v>
      </c>
      <c r="BI680">
        <f t="shared" si="284"/>
        <v>4800.6086541666664</v>
      </c>
      <c r="BJ680">
        <f t="shared" si="285"/>
        <v>4737.0701499999996</v>
      </c>
    </row>
    <row r="681" spans="1:62" x14ac:dyDescent="0.55000000000000004">
      <c r="A681">
        <f>ALGLIB_SSA_XAUUSD!J681</f>
        <v>1775601300</v>
      </c>
      <c r="B681" t="str">
        <f>_xlfn.XLOOKUP($A681,ALGLIB_SSA_XAUUSD!$A$2:$A$1001,ALGLIB_SSA_XAUUSD!$B$2:$B$1001,"",0)</f>
        <v/>
      </c>
      <c r="C681" t="str">
        <f>_xlfn.XLOOKUP($A681,ALGLIB_SSA_XAUUSD!$A$2:$A$1001,ALGLIB_SSA_XAUUSD!$C$2:$C$1001,"",0)</f>
        <v/>
      </c>
      <c r="D681" s="1">
        <f>D674+(D686-D674)*7/12</f>
        <v>4827.0749999999998</v>
      </c>
      <c r="E681" s="1">
        <f>E674+(E686-E674)*7/12</f>
        <v>4783.9065774999999</v>
      </c>
      <c r="F681" s="1">
        <f>F674+(F686-F674)*7/12</f>
        <v>4758.7366758333337</v>
      </c>
      <c r="G681" s="1">
        <f>G674+(G686-G674)*7/12</f>
        <v>4798.2975225</v>
      </c>
      <c r="H681" s="1">
        <f>H674+(H686-H674)*7/12</f>
        <v>4748.9112816666666</v>
      </c>
      <c r="I681" t="str">
        <f>_xlfn.XLOOKUP($A681,ALGLIB_SSA_XAUUSD!$J$2:$J$1001,ALGLIB_SSA_XAUUSD!$K$2:$K$1001,"",0)</f>
        <v>XAUUSD</v>
      </c>
      <c r="J681" t="str">
        <f>_xlfn.XLOOKUP($A681,ALGLIB_SSA_XAUUSD!$J$2:$J$1001,ALGLIB_SSA_XAUUSD!$L$2:$L$1001,"",0)</f>
        <v>M5</v>
      </c>
      <c r="K681">
        <f>_xlfn.XLOOKUP($A681,ALGLIB_SSA_XAUUSD!$J$2:$J$1001,ALGLIB_SSA_XAUUSD!$M$2:$M$1001,"",0)</f>
        <v>4775.2700000000004</v>
      </c>
      <c r="L681">
        <f>_xlfn.XLOOKUP($A681,ALGLIB_SSA_XAUUSD!$J$2:$J$1001,ALGLIB_SSA_XAUUSD!$N$2:$N$1001,"",0)</f>
        <v>4762.2261900000003</v>
      </c>
      <c r="M681">
        <f>_xlfn.XLOOKUP($A681,ALGLIB_SSA_XAUUSD!$J$2:$J$1001,ALGLIB_SSA_XAUUSD!$O$2:$O$1001,"",0)</f>
        <v>4754.3641699999998</v>
      </c>
      <c r="N681">
        <f>_xlfn.XLOOKUP($A681,ALGLIB_SSA_XAUUSD!$J$2:$J$1001,ALGLIB_SSA_XAUUSD!$P$2:$P$1001,"",0)</f>
        <v>4766.1809000000003</v>
      </c>
      <c r="O681">
        <f>_xlfn.XLOOKUP($A681,ALGLIB_SSA_XAUUSD!$J$2:$J$1001,ALGLIB_SSA_XAUUSD!$Q$2:$Q$1001,"",0)</f>
        <v>4744.3306000000002</v>
      </c>
      <c r="R681">
        <f t="shared" si="261"/>
        <v>1775601300</v>
      </c>
      <c r="S681" t="str">
        <f t="shared" si="262"/>
        <v>XAUUSD</v>
      </c>
      <c r="T681" t="str">
        <f t="shared" si="262"/>
        <v>M5</v>
      </c>
      <c r="U681">
        <f t="shared" si="262"/>
        <v>4775.2700000000004</v>
      </c>
      <c r="V681">
        <f t="shared" si="263"/>
        <v>4783.9065774999999</v>
      </c>
      <c r="W681">
        <f t="shared" si="263"/>
        <v>4758.7366758333337</v>
      </c>
      <c r="X681">
        <f t="shared" si="264"/>
        <v>4762.2261900000003</v>
      </c>
      <c r="Y681">
        <f t="shared" si="264"/>
        <v>4754.3641699999998</v>
      </c>
      <c r="Z681">
        <f t="shared" si="265"/>
        <v>4798.2975225</v>
      </c>
      <c r="AA681">
        <f t="shared" si="266"/>
        <v>4766.1809000000003</v>
      </c>
      <c r="AB681">
        <f t="shared" si="267"/>
        <v>4748.9112816666666</v>
      </c>
      <c r="AC681">
        <f t="shared" si="268"/>
        <v>4744.3306000000002</v>
      </c>
      <c r="AF681">
        <f t="shared" si="273"/>
        <v>1775601300</v>
      </c>
      <c r="AG681" t="str">
        <f t="shared" si="274"/>
        <v>XAUUSD</v>
      </c>
      <c r="AH681" t="str">
        <f t="shared" si="275"/>
        <v>M5</v>
      </c>
      <c r="AI681" s="19">
        <f t="shared" si="269"/>
        <v>4775.2700000000004</v>
      </c>
      <c r="AJ681" s="19">
        <f t="shared" si="270"/>
        <v>4783.9065774999999</v>
      </c>
      <c r="AK681" s="19">
        <f t="shared" si="271"/>
        <v>4758.7366758333337</v>
      </c>
      <c r="AL681" s="19">
        <f t="shared" si="276"/>
        <v>25.169901666666192</v>
      </c>
      <c r="AM681" s="28" t="str">
        <f t="shared" si="272"/>
        <v>Bullish</v>
      </c>
      <c r="AN681" s="28" t="str">
        <f t="shared" si="277"/>
        <v>Bullish</v>
      </c>
      <c r="AO681">
        <f>IF(Z681&lt;&gt;"",Z681,"")</f>
        <v>4798.2975225</v>
      </c>
      <c r="AP681">
        <f>IF(AB681&lt;&gt;"",AB681,"")</f>
        <v>4748.9112816666666</v>
      </c>
      <c r="AQ681">
        <f t="shared" si="281"/>
        <v>8</v>
      </c>
      <c r="AR681" s="16">
        <f>IF(SLOPE($AO$662:$AO$673,$AQ$662:$AQ$673)&gt;0,MIN(3,ABS(SLOPE($AO$662:$AO$673,$AQ$662:$AQ$673))),IF(SLOPE($AO$662:$AO$673,$AQ$662:$AQ$673)&lt;-0.5,-0.5,0))</f>
        <v>2.3444391666666697</v>
      </c>
      <c r="AS681" s="16">
        <f>IF(SLOPE($AP$662:$AP$673,$AQ$662:$AQ$673)&lt;0,MAX(-3,-ABS(SLOPE($AP$662:$AP$673,$AQ$662:$AQ$673))),IF(SLOPE($AP$662:$AP$673,$AQ$662:$AQ$673)&gt;0.5,0.5,0))</f>
        <v>0.5</v>
      </c>
      <c r="AT681" s="22">
        <f>($AO$674+(AR681*(AQ681-1)))</f>
        <v>4800.6086541666664</v>
      </c>
      <c r="AU681" s="22">
        <f>($AP$674+(AS681*(AQ681-1)))</f>
        <v>4737.5701499999996</v>
      </c>
      <c r="AV681" s="18">
        <f>IF(AR681&gt;0,AT681+AR681,AT681)</f>
        <v>4802.9530933333326</v>
      </c>
      <c r="AW681" s="18">
        <f>IF(AS681&lt;0,AU681+AS681,AU681)</f>
        <v>4737.5701499999996</v>
      </c>
      <c r="AY681">
        <f t="shared" si="282"/>
        <v>4.6555708333326038</v>
      </c>
      <c r="AZ681" s="15">
        <f t="shared" si="283"/>
        <v>-11.341131666667025</v>
      </c>
      <c r="BB681" s="19">
        <f t="shared" si="278"/>
        <v>1775601300</v>
      </c>
      <c r="BC681" s="19" t="str">
        <f t="shared" si="279"/>
        <v>XAUUSD</v>
      </c>
      <c r="BD681" s="19" t="str">
        <f t="shared" si="280"/>
        <v>M5</v>
      </c>
      <c r="BE681">
        <f>V681</f>
        <v>4783.9065774999999</v>
      </c>
      <c r="BF681">
        <f>W681</f>
        <v>4758.7366758333337</v>
      </c>
      <c r="BG681">
        <f>X681</f>
        <v>4762.2261900000003</v>
      </c>
      <c r="BH681">
        <f>Y681</f>
        <v>4754.3641699999998</v>
      </c>
      <c r="BI681">
        <f t="shared" si="284"/>
        <v>4802.9530933333326</v>
      </c>
      <c r="BJ681">
        <f t="shared" si="285"/>
        <v>4737.5701499999996</v>
      </c>
    </row>
    <row r="682" spans="1:62" x14ac:dyDescent="0.55000000000000004">
      <c r="A682">
        <f>ALGLIB_SSA_XAUUSD!J682</f>
        <v>1775601600</v>
      </c>
      <c r="B682" t="str">
        <f>_xlfn.XLOOKUP($A682,ALGLIB_SSA_XAUUSD!$A$2:$A$1001,ALGLIB_SSA_XAUUSD!$B$2:$B$1001,"",0)</f>
        <v/>
      </c>
      <c r="C682" t="str">
        <f>_xlfn.XLOOKUP($A682,ALGLIB_SSA_XAUUSD!$A$2:$A$1001,ALGLIB_SSA_XAUUSD!$C$2:$C$1001,"",0)</f>
        <v/>
      </c>
      <c r="D682" s="1">
        <f>D674+(D686-D674)*8/12</f>
        <v>4828.3</v>
      </c>
      <c r="E682" s="1">
        <f>E674+(E686-E674)*8/12</f>
        <v>4785.8436200000006</v>
      </c>
      <c r="F682" s="1">
        <f>F674+(F686-F674)*8/12</f>
        <v>4760.7869766666672</v>
      </c>
      <c r="G682" s="1">
        <f>G674+(G686-G674)*8/12</f>
        <v>4800.3118000000004</v>
      </c>
      <c r="H682" s="1">
        <f>H674+(H686-H674)*8/12</f>
        <v>4751.0314433333333</v>
      </c>
      <c r="I682" t="str">
        <f>_xlfn.XLOOKUP($A682,ALGLIB_SSA_XAUUSD!$J$2:$J$1001,ALGLIB_SSA_XAUUSD!$K$2:$K$1001,"",0)</f>
        <v>XAUUSD</v>
      </c>
      <c r="J682" t="str">
        <f>_xlfn.XLOOKUP($A682,ALGLIB_SSA_XAUUSD!$J$2:$J$1001,ALGLIB_SSA_XAUUSD!$L$2:$L$1001,"",0)</f>
        <v>M5</v>
      </c>
      <c r="K682">
        <f>_xlfn.XLOOKUP($A682,ALGLIB_SSA_XAUUSD!$J$2:$J$1001,ALGLIB_SSA_XAUUSD!$M$2:$M$1001,"",0)</f>
        <v>4770.0200000000004</v>
      </c>
      <c r="L682">
        <f>_xlfn.XLOOKUP($A682,ALGLIB_SSA_XAUUSD!$J$2:$J$1001,ALGLIB_SSA_XAUUSD!$N$2:$N$1001,"",0)</f>
        <v>4772.8776099999995</v>
      </c>
      <c r="M682">
        <f>_xlfn.XLOOKUP($A682,ALGLIB_SSA_XAUUSD!$J$2:$J$1001,ALGLIB_SSA_XAUUSD!$O$2:$O$1001,"",0)</f>
        <v>4763.6208900000001</v>
      </c>
      <c r="N682">
        <f>_xlfn.XLOOKUP($A682,ALGLIB_SSA_XAUUSD!$J$2:$J$1001,ALGLIB_SSA_XAUUSD!$P$2:$P$1001,"",0)</f>
        <v>4777.2227599999997</v>
      </c>
      <c r="O682">
        <f>_xlfn.XLOOKUP($A682,ALGLIB_SSA_XAUUSD!$J$2:$J$1001,ALGLIB_SSA_XAUUSD!$Q$2:$Q$1001,"",0)</f>
        <v>4754.3768200000004</v>
      </c>
      <c r="R682">
        <f t="shared" si="261"/>
        <v>1775601600</v>
      </c>
      <c r="S682" t="str">
        <f t="shared" si="262"/>
        <v>XAUUSD</v>
      </c>
      <c r="T682" t="str">
        <f t="shared" si="262"/>
        <v>M5</v>
      </c>
      <c r="U682">
        <f t="shared" si="262"/>
        <v>4770.0200000000004</v>
      </c>
      <c r="V682">
        <f t="shared" si="263"/>
        <v>4785.8436200000006</v>
      </c>
      <c r="W682">
        <f t="shared" si="263"/>
        <v>4760.7869766666672</v>
      </c>
      <c r="X682">
        <f t="shared" si="264"/>
        <v>4772.8776099999995</v>
      </c>
      <c r="Y682">
        <f t="shared" si="264"/>
        <v>4763.6208900000001</v>
      </c>
      <c r="Z682">
        <f t="shared" si="265"/>
        <v>4800.3118000000004</v>
      </c>
      <c r="AA682">
        <f t="shared" si="266"/>
        <v>4777.2227599999997</v>
      </c>
      <c r="AB682">
        <f t="shared" si="267"/>
        <v>4751.0314433333333</v>
      </c>
      <c r="AC682">
        <f t="shared" si="268"/>
        <v>4754.3768200000004</v>
      </c>
      <c r="AF682">
        <f t="shared" si="273"/>
        <v>1775601600</v>
      </c>
      <c r="AG682" t="str">
        <f t="shared" si="274"/>
        <v>XAUUSD</v>
      </c>
      <c r="AH682" t="str">
        <f t="shared" si="275"/>
        <v>M5</v>
      </c>
      <c r="AI682" s="19">
        <f t="shared" si="269"/>
        <v>4770.0200000000004</v>
      </c>
      <c r="AJ682" s="19">
        <f t="shared" si="270"/>
        <v>4785.8436200000006</v>
      </c>
      <c r="AK682" s="19">
        <f t="shared" si="271"/>
        <v>4760.7869766666672</v>
      </c>
      <c r="AL682" s="19">
        <f t="shared" si="276"/>
        <v>25.056643333333341</v>
      </c>
      <c r="AM682" s="28" t="str">
        <f t="shared" si="272"/>
        <v>Bullish</v>
      </c>
      <c r="AN682" s="28" t="str">
        <f t="shared" si="277"/>
        <v>Bullish</v>
      </c>
      <c r="AO682">
        <f>IF(Z682&lt;&gt;"",Z682,"")</f>
        <v>4800.3118000000004</v>
      </c>
      <c r="AP682">
        <f>IF(AB682&lt;&gt;"",AB682,"")</f>
        <v>4751.0314433333333</v>
      </c>
      <c r="AQ682">
        <f t="shared" si="281"/>
        <v>9</v>
      </c>
      <c r="AR682" s="16">
        <f>IF(SLOPE($AO$662:$AO$673,$AQ$662:$AQ$673)&gt;0,MIN(3,ABS(SLOPE($AO$662:$AO$673,$AQ$662:$AQ$673))),IF(SLOPE($AO$662:$AO$673,$AQ$662:$AQ$673)&lt;-0.5,-0.5,0))</f>
        <v>2.3444391666666697</v>
      </c>
      <c r="AS682" s="16">
        <f>IF(SLOPE($AP$662:$AP$673,$AQ$662:$AQ$673)&lt;0,MAX(-3,-ABS(SLOPE($AP$662:$AP$673,$AQ$662:$AQ$673))),IF(SLOPE($AP$662:$AP$673,$AQ$662:$AQ$673)&gt;0.5,0.5,0))</f>
        <v>0.5</v>
      </c>
      <c r="AT682" s="22">
        <f>($AO$674+(AR682*(AQ682-1)))</f>
        <v>4802.9530933333335</v>
      </c>
      <c r="AU682" s="22">
        <f>($AP$674+(AS682*(AQ682-1)))</f>
        <v>4738.0701499999996</v>
      </c>
      <c r="AV682" s="18">
        <f>IF(AR682&gt;0,AT682+AR682,AT682)</f>
        <v>4805.2975324999998</v>
      </c>
      <c r="AW682" s="18">
        <f>IF(AS682&lt;0,AU682+AS682,AU682)</f>
        <v>4738.0701499999996</v>
      </c>
      <c r="AY682">
        <f t="shared" si="282"/>
        <v>4.985732499999358</v>
      </c>
      <c r="AZ682" s="15">
        <f t="shared" si="283"/>
        <v>-12.961293333333742</v>
      </c>
      <c r="BB682" s="19">
        <f t="shared" si="278"/>
        <v>1775601600</v>
      </c>
      <c r="BC682" s="19" t="str">
        <f t="shared" si="279"/>
        <v>XAUUSD</v>
      </c>
      <c r="BD682" s="19" t="str">
        <f t="shared" si="280"/>
        <v>M5</v>
      </c>
      <c r="BE682">
        <f>V682</f>
        <v>4785.8436200000006</v>
      </c>
      <c r="BF682">
        <f>W682</f>
        <v>4760.7869766666672</v>
      </c>
      <c r="BG682">
        <f>X682</f>
        <v>4772.8776099999995</v>
      </c>
      <c r="BH682">
        <f>Y682</f>
        <v>4763.6208900000001</v>
      </c>
      <c r="BI682">
        <f t="shared" si="284"/>
        <v>4805.2975324999998</v>
      </c>
      <c r="BJ682">
        <f t="shared" si="285"/>
        <v>4738.0701499999996</v>
      </c>
    </row>
    <row r="683" spans="1:62" x14ac:dyDescent="0.55000000000000004">
      <c r="A683">
        <f>ALGLIB_SSA_XAUUSD!J683</f>
        <v>1775601900</v>
      </c>
      <c r="B683" t="str">
        <f>_xlfn.XLOOKUP($A683,ALGLIB_SSA_XAUUSD!$A$2:$A$1001,ALGLIB_SSA_XAUUSD!$B$2:$B$1001,"",0)</f>
        <v/>
      </c>
      <c r="C683" t="str">
        <f>_xlfn.XLOOKUP($A683,ALGLIB_SSA_XAUUSD!$A$2:$A$1001,ALGLIB_SSA_XAUUSD!$C$2:$C$1001,"",0)</f>
        <v/>
      </c>
      <c r="D683" s="1">
        <f>D674+(D686-D674)*9/12</f>
        <v>4829.5249999999996</v>
      </c>
      <c r="E683" s="1">
        <f>E674+(E686-E674)*9/12</f>
        <v>4787.7806625000003</v>
      </c>
      <c r="F683" s="1">
        <f>F674+(F686-F674)*9/12</f>
        <v>4762.8372775000007</v>
      </c>
      <c r="G683" s="1">
        <f>G674+(G686-G674)*9/12</f>
        <v>4802.3260774999999</v>
      </c>
      <c r="H683" s="1">
        <f>H674+(H686-H674)*9/12</f>
        <v>4753.151605</v>
      </c>
      <c r="I683" t="str">
        <f>_xlfn.XLOOKUP($A683,ALGLIB_SSA_XAUUSD!$J$2:$J$1001,ALGLIB_SSA_XAUUSD!$K$2:$K$1001,"",0)</f>
        <v>XAUUSD</v>
      </c>
      <c r="J683" t="str">
        <f>_xlfn.XLOOKUP($A683,ALGLIB_SSA_XAUUSD!$J$2:$J$1001,ALGLIB_SSA_XAUUSD!$L$2:$L$1001,"",0)</f>
        <v>M5</v>
      </c>
      <c r="K683">
        <f>_xlfn.XLOOKUP($A683,ALGLIB_SSA_XAUUSD!$J$2:$J$1001,ALGLIB_SSA_XAUUSD!$M$2:$M$1001,"",0)</f>
        <v>4772.0600000000004</v>
      </c>
      <c r="L683">
        <f>_xlfn.XLOOKUP($A683,ALGLIB_SSA_XAUUSD!$J$2:$J$1001,ALGLIB_SSA_XAUUSD!$N$2:$N$1001,"",0)</f>
        <v>4784.3898799999997</v>
      </c>
      <c r="M683">
        <f>_xlfn.XLOOKUP($A683,ALGLIB_SSA_XAUUSD!$J$2:$J$1001,ALGLIB_SSA_XAUUSD!$O$2:$O$1001,"",0)</f>
        <v>4774.0053900000003</v>
      </c>
      <c r="N683">
        <f>_xlfn.XLOOKUP($A683,ALGLIB_SSA_XAUUSD!$J$2:$J$1001,ALGLIB_SSA_XAUUSD!$P$2:$P$1001,"",0)</f>
        <v>4789.1879900000004</v>
      </c>
      <c r="O683">
        <f>_xlfn.XLOOKUP($A683,ALGLIB_SSA_XAUUSD!$J$2:$J$1001,ALGLIB_SSA_XAUUSD!$Q$2:$Q$1001,"",0)</f>
        <v>4765.6237700000001</v>
      </c>
      <c r="R683">
        <f t="shared" si="261"/>
        <v>1775601900</v>
      </c>
      <c r="S683" t="str">
        <f t="shared" si="262"/>
        <v>XAUUSD</v>
      </c>
      <c r="T683" t="str">
        <f t="shared" si="262"/>
        <v>M5</v>
      </c>
      <c r="U683">
        <f t="shared" si="262"/>
        <v>4772.0600000000004</v>
      </c>
      <c r="V683">
        <f t="shared" si="263"/>
        <v>4787.7806625000003</v>
      </c>
      <c r="W683">
        <f t="shared" si="263"/>
        <v>4762.8372775000007</v>
      </c>
      <c r="X683">
        <f t="shared" si="264"/>
        <v>4784.3898799999997</v>
      </c>
      <c r="Y683">
        <f t="shared" si="264"/>
        <v>4774.0053900000003</v>
      </c>
      <c r="Z683">
        <f t="shared" si="265"/>
        <v>4802.3260774999999</v>
      </c>
      <c r="AA683">
        <f t="shared" si="266"/>
        <v>4789.1879900000004</v>
      </c>
      <c r="AB683">
        <f t="shared" si="267"/>
        <v>4753.151605</v>
      </c>
      <c r="AC683">
        <f t="shared" si="268"/>
        <v>4765.6237700000001</v>
      </c>
      <c r="AF683">
        <f t="shared" si="273"/>
        <v>1775601900</v>
      </c>
      <c r="AG683" t="str">
        <f t="shared" si="274"/>
        <v>XAUUSD</v>
      </c>
      <c r="AH683" t="str">
        <f t="shared" si="275"/>
        <v>M5</v>
      </c>
      <c r="AI683" s="19">
        <f t="shared" si="269"/>
        <v>4772.0600000000004</v>
      </c>
      <c r="AJ683" s="19">
        <f t="shared" si="270"/>
        <v>4787.7806625000003</v>
      </c>
      <c r="AK683" s="19">
        <f t="shared" si="271"/>
        <v>4762.8372775000007</v>
      </c>
      <c r="AL683" s="19">
        <f t="shared" si="276"/>
        <v>24.94338499999958</v>
      </c>
      <c r="AM683" s="28" t="str">
        <f t="shared" si="272"/>
        <v>Bullish</v>
      </c>
      <c r="AN683" s="28" t="str">
        <f t="shared" si="277"/>
        <v>Bullish</v>
      </c>
      <c r="AO683">
        <f>IF(Z683&lt;&gt;"",Z683,"")</f>
        <v>4802.3260774999999</v>
      </c>
      <c r="AP683">
        <f>IF(AB683&lt;&gt;"",AB683,"")</f>
        <v>4753.151605</v>
      </c>
      <c r="AQ683">
        <f t="shared" si="281"/>
        <v>10</v>
      </c>
      <c r="AR683" s="16">
        <f>IF(SLOPE($AO$662:$AO$673,$AQ$662:$AQ$673)&gt;0,MIN(3,ABS(SLOPE($AO$662:$AO$673,$AQ$662:$AQ$673))),IF(SLOPE($AO$662:$AO$673,$AQ$662:$AQ$673)&lt;-0.5,-0.5,0))</f>
        <v>2.3444391666666697</v>
      </c>
      <c r="AS683" s="16">
        <f>IF(SLOPE($AP$662:$AP$673,$AQ$662:$AQ$673)&lt;0,MAX(-3,-ABS(SLOPE($AP$662:$AP$673,$AQ$662:$AQ$673))),IF(SLOPE($AP$662:$AP$673,$AQ$662:$AQ$673)&gt;0.5,0.5,0))</f>
        <v>0.5</v>
      </c>
      <c r="AT683" s="22">
        <f>($AO$674+(AR683*(AQ683-1)))</f>
        <v>4805.2975324999998</v>
      </c>
      <c r="AU683" s="22">
        <f>($AP$674+(AS683*(AQ683-1)))</f>
        <v>4738.5701499999996</v>
      </c>
      <c r="AV683" s="18">
        <f>IF(AR683&gt;0,AT683+AR683,AT683)</f>
        <v>4807.641971666666</v>
      </c>
      <c r="AW683" s="18">
        <f>IF(AS683&lt;0,AU683+AS683,AU683)</f>
        <v>4738.5701499999996</v>
      </c>
      <c r="AY683">
        <f t="shared" si="282"/>
        <v>5.3158941666661121</v>
      </c>
      <c r="AZ683" s="15">
        <f t="shared" si="283"/>
        <v>-14.58145500000046</v>
      </c>
      <c r="BB683" s="19">
        <f t="shared" si="278"/>
        <v>1775601900</v>
      </c>
      <c r="BC683" s="19" t="str">
        <f t="shared" si="279"/>
        <v>XAUUSD</v>
      </c>
      <c r="BD683" s="19" t="str">
        <f t="shared" si="280"/>
        <v>M5</v>
      </c>
      <c r="BE683">
        <f>V683</f>
        <v>4787.7806625000003</v>
      </c>
      <c r="BF683">
        <f>W683</f>
        <v>4762.8372775000007</v>
      </c>
      <c r="BG683">
        <f>X683</f>
        <v>4784.3898799999997</v>
      </c>
      <c r="BH683">
        <f>Y683</f>
        <v>4774.0053900000003</v>
      </c>
      <c r="BI683">
        <f t="shared" si="284"/>
        <v>4807.641971666666</v>
      </c>
      <c r="BJ683">
        <f t="shared" si="285"/>
        <v>4738.5701499999996</v>
      </c>
    </row>
    <row r="684" spans="1:62" x14ac:dyDescent="0.55000000000000004">
      <c r="A684">
        <f>ALGLIB_SSA_XAUUSD!J684</f>
        <v>1775602200</v>
      </c>
      <c r="B684" t="str">
        <f>_xlfn.XLOOKUP($A684,ALGLIB_SSA_XAUUSD!$A$2:$A$1001,ALGLIB_SSA_XAUUSD!$B$2:$B$1001,"",0)</f>
        <v/>
      </c>
      <c r="C684" t="str">
        <f>_xlfn.XLOOKUP($A684,ALGLIB_SSA_XAUUSD!$A$2:$A$1001,ALGLIB_SSA_XAUUSD!$C$2:$C$1001,"",0)</f>
        <v/>
      </c>
      <c r="D684" s="1">
        <f>D674+(D686-D674)*10/12</f>
        <v>4830.75</v>
      </c>
      <c r="E684" s="1">
        <f>E674+(E686-E674)*10/12</f>
        <v>4789.717705</v>
      </c>
      <c r="F684" s="1">
        <f>F674+(F686-F674)*10/12</f>
        <v>4764.8875783333333</v>
      </c>
      <c r="G684" s="1">
        <f>G674+(G686-G674)*10/12</f>
        <v>4804.3403550000003</v>
      </c>
      <c r="H684" s="1">
        <f>H674+(H686-H674)*10/12</f>
        <v>4755.2717666666667</v>
      </c>
      <c r="I684" t="str">
        <f>_xlfn.XLOOKUP($A684,ALGLIB_SSA_XAUUSD!$J$2:$J$1001,ALGLIB_SSA_XAUUSD!$K$2:$K$1001,"",0)</f>
        <v>XAUUSD</v>
      </c>
      <c r="J684" t="str">
        <f>_xlfn.XLOOKUP($A684,ALGLIB_SSA_XAUUSD!$J$2:$J$1001,ALGLIB_SSA_XAUUSD!$L$2:$L$1001,"",0)</f>
        <v>M5</v>
      </c>
      <c r="K684">
        <f>_xlfn.XLOOKUP($A684,ALGLIB_SSA_XAUUSD!$J$2:$J$1001,ALGLIB_SSA_XAUUSD!$M$2:$M$1001,"",0)</f>
        <v>4794.3500000000004</v>
      </c>
      <c r="L684">
        <f>_xlfn.XLOOKUP($A684,ALGLIB_SSA_XAUUSD!$J$2:$J$1001,ALGLIB_SSA_XAUUSD!$N$2:$N$1001,"",0)</f>
        <v>4795.9622900000004</v>
      </c>
      <c r="M684">
        <f>_xlfn.XLOOKUP($A684,ALGLIB_SSA_XAUUSD!$J$2:$J$1001,ALGLIB_SSA_XAUUSD!$O$2:$O$1001,"",0)</f>
        <v>4784.9838399999999</v>
      </c>
      <c r="N684">
        <f>_xlfn.XLOOKUP($A684,ALGLIB_SSA_XAUUSD!$J$2:$J$1001,ALGLIB_SSA_XAUUSD!$P$2:$P$1001,"",0)</f>
        <v>4801.3135599999996</v>
      </c>
      <c r="O684">
        <f>_xlfn.XLOOKUP($A684,ALGLIB_SSA_XAUUSD!$J$2:$J$1001,ALGLIB_SSA_XAUUSD!$Q$2:$Q$1001,"",0)</f>
        <v>4777.5890499999996</v>
      </c>
      <c r="R684">
        <f t="shared" si="261"/>
        <v>1775602200</v>
      </c>
      <c r="S684" t="str">
        <f t="shared" si="262"/>
        <v>XAUUSD</v>
      </c>
      <c r="T684" t="str">
        <f t="shared" si="262"/>
        <v>M5</v>
      </c>
      <c r="U684">
        <f t="shared" si="262"/>
        <v>4794.3500000000004</v>
      </c>
      <c r="V684">
        <f t="shared" si="263"/>
        <v>4789.717705</v>
      </c>
      <c r="W684">
        <f t="shared" si="263"/>
        <v>4764.8875783333333</v>
      </c>
      <c r="X684">
        <f t="shared" si="264"/>
        <v>4795.9622900000004</v>
      </c>
      <c r="Y684">
        <f t="shared" si="264"/>
        <v>4784.9838399999999</v>
      </c>
      <c r="Z684">
        <f t="shared" si="265"/>
        <v>4804.3403550000003</v>
      </c>
      <c r="AA684">
        <f t="shared" si="266"/>
        <v>4801.3135599999996</v>
      </c>
      <c r="AB684">
        <f t="shared" si="267"/>
        <v>4755.2717666666667</v>
      </c>
      <c r="AC684">
        <f t="shared" si="268"/>
        <v>4777.5890499999996</v>
      </c>
      <c r="AF684">
        <f t="shared" si="273"/>
        <v>1775602200</v>
      </c>
      <c r="AG684" t="str">
        <f t="shared" si="274"/>
        <v>XAUUSD</v>
      </c>
      <c r="AH684" t="str">
        <f t="shared" si="275"/>
        <v>M5</v>
      </c>
      <c r="AI684" s="19">
        <f t="shared" si="269"/>
        <v>4794.3500000000004</v>
      </c>
      <c r="AJ684" s="19">
        <f t="shared" si="270"/>
        <v>4789.717705</v>
      </c>
      <c r="AK684" s="19">
        <f t="shared" si="271"/>
        <v>4764.8875783333333</v>
      </c>
      <c r="AL684" s="19">
        <f t="shared" si="276"/>
        <v>24.830126666666729</v>
      </c>
      <c r="AM684" s="28" t="str">
        <f t="shared" si="272"/>
        <v>Bullish</v>
      </c>
      <c r="AN684" s="28" t="str">
        <f t="shared" si="277"/>
        <v>Bullish</v>
      </c>
      <c r="AO684">
        <f>IF(Z684&lt;&gt;"",Z684,"")</f>
        <v>4804.3403550000003</v>
      </c>
      <c r="AP684">
        <f>IF(AB684&lt;&gt;"",AB684,"")</f>
        <v>4755.2717666666667</v>
      </c>
      <c r="AQ684">
        <f t="shared" si="281"/>
        <v>11</v>
      </c>
      <c r="AR684" s="16">
        <f>IF(SLOPE($AO$662:$AO$673,$AQ$662:$AQ$673)&gt;0,MIN(3,ABS(SLOPE($AO$662:$AO$673,$AQ$662:$AQ$673))),IF(SLOPE($AO$662:$AO$673,$AQ$662:$AQ$673)&lt;-0.5,-0.5,0))</f>
        <v>2.3444391666666697</v>
      </c>
      <c r="AS684" s="16">
        <f>IF(SLOPE($AP$662:$AP$673,$AQ$662:$AQ$673)&lt;0,MAX(-3,-ABS(SLOPE($AP$662:$AP$673,$AQ$662:$AQ$673))),IF(SLOPE($AP$662:$AP$673,$AQ$662:$AQ$673)&gt;0.5,0.5,0))</f>
        <v>0.5</v>
      </c>
      <c r="AT684" s="22">
        <f>($AO$674+(AR684*(AQ684-1)))</f>
        <v>4807.6419716666669</v>
      </c>
      <c r="AU684" s="22">
        <f>($AP$674+(AS684*(AQ684-1)))</f>
        <v>4739.0701499999996</v>
      </c>
      <c r="AV684" s="18">
        <f>IF(AR684&gt;0,AT684+AR684,AT684)</f>
        <v>4809.9864108333331</v>
      </c>
      <c r="AW684" s="18">
        <f>IF(AS684&lt;0,AU684+AS684,AU684)</f>
        <v>4739.0701499999996</v>
      </c>
      <c r="AY684">
        <f t="shared" si="282"/>
        <v>5.6460558333328663</v>
      </c>
      <c r="AZ684" s="15">
        <f t="shared" si="283"/>
        <v>-16.201616666667178</v>
      </c>
      <c r="BB684" s="19">
        <f t="shared" si="278"/>
        <v>1775602200</v>
      </c>
      <c r="BC684" s="19" t="str">
        <f t="shared" si="279"/>
        <v>XAUUSD</v>
      </c>
      <c r="BD684" s="19" t="str">
        <f t="shared" si="280"/>
        <v>M5</v>
      </c>
      <c r="BE684">
        <f>V684</f>
        <v>4789.717705</v>
      </c>
      <c r="BF684">
        <f>W684</f>
        <v>4764.8875783333333</v>
      </c>
      <c r="BG684">
        <f>X684</f>
        <v>4795.9622900000004</v>
      </c>
      <c r="BH684">
        <f>Y684</f>
        <v>4784.9838399999999</v>
      </c>
      <c r="BI684">
        <f t="shared" si="284"/>
        <v>4809.9864108333331</v>
      </c>
      <c r="BJ684">
        <f t="shared" si="285"/>
        <v>4739.0701499999996</v>
      </c>
    </row>
    <row r="685" spans="1:62" x14ac:dyDescent="0.55000000000000004">
      <c r="A685">
        <f>ALGLIB_SSA_XAUUSD!J685</f>
        <v>1775602500</v>
      </c>
      <c r="B685" t="str">
        <f>_xlfn.XLOOKUP($A685,ALGLIB_SSA_XAUUSD!$A$2:$A$1001,ALGLIB_SSA_XAUUSD!$B$2:$B$1001,"",0)</f>
        <v/>
      </c>
      <c r="C685" t="str">
        <f>_xlfn.XLOOKUP($A685,ALGLIB_SSA_XAUUSD!$A$2:$A$1001,ALGLIB_SSA_XAUUSD!$C$2:$C$1001,"",0)</f>
        <v/>
      </c>
      <c r="D685" s="1">
        <f>D674+(D686-D674)*11/12</f>
        <v>4831.9749999999995</v>
      </c>
      <c r="E685" s="1">
        <f>E674+(E686-E674)*11/12</f>
        <v>4791.6547475000007</v>
      </c>
      <c r="F685" s="1">
        <f>F674+(F686-F674)*11/12</f>
        <v>4766.9378791666668</v>
      </c>
      <c r="G685" s="1">
        <f>G674+(G686-G674)*11/12</f>
        <v>4806.3546324999998</v>
      </c>
      <c r="H685" s="1">
        <f>H674+(H686-H674)*11/12</f>
        <v>4757.3919283333335</v>
      </c>
      <c r="I685" t="str">
        <f>_xlfn.XLOOKUP($A685,ALGLIB_SSA_XAUUSD!$J$2:$J$1001,ALGLIB_SSA_XAUUSD!$K$2:$K$1001,"",0)</f>
        <v>XAUUSD</v>
      </c>
      <c r="J685" t="str">
        <f>_xlfn.XLOOKUP($A685,ALGLIB_SSA_XAUUSD!$J$2:$J$1001,ALGLIB_SSA_XAUUSD!$L$2:$L$1001,"",0)</f>
        <v>M5</v>
      </c>
      <c r="K685">
        <f>_xlfn.XLOOKUP($A685,ALGLIB_SSA_XAUUSD!$J$2:$J$1001,ALGLIB_SSA_XAUUSD!$M$2:$M$1001,"",0)</f>
        <v>4818.5</v>
      </c>
      <c r="L685">
        <f>_xlfn.XLOOKUP($A685,ALGLIB_SSA_XAUUSD!$J$2:$J$1001,ALGLIB_SSA_XAUUSD!$N$2:$N$1001,"",0)</f>
        <v>4806.1314400000001</v>
      </c>
      <c r="M685">
        <f>_xlfn.XLOOKUP($A685,ALGLIB_SSA_XAUUSD!$J$2:$J$1001,ALGLIB_SSA_XAUUSD!$O$2:$O$1001,"",0)</f>
        <v>4795.55764</v>
      </c>
      <c r="N685">
        <f>_xlfn.XLOOKUP($A685,ALGLIB_SSA_XAUUSD!$J$2:$J$1001,ALGLIB_SSA_XAUUSD!$P$2:$P$1001,"",0)</f>
        <v>4811.9315200000001</v>
      </c>
      <c r="O685">
        <f>_xlfn.XLOOKUP($A685,ALGLIB_SSA_XAUUSD!$J$2:$J$1001,ALGLIB_SSA_XAUUSD!$Q$2:$Q$1001,"",0)</f>
        <v>4789.1519399999997</v>
      </c>
      <c r="R685">
        <f t="shared" si="261"/>
        <v>1775602500</v>
      </c>
      <c r="S685" t="str">
        <f t="shared" si="262"/>
        <v>XAUUSD</v>
      </c>
      <c r="T685" t="str">
        <f t="shared" si="262"/>
        <v>M5</v>
      </c>
      <c r="U685">
        <f t="shared" si="262"/>
        <v>4818.5</v>
      </c>
      <c r="V685">
        <f t="shared" si="263"/>
        <v>4791.6547475000007</v>
      </c>
      <c r="W685">
        <f t="shared" si="263"/>
        <v>4766.9378791666668</v>
      </c>
      <c r="X685">
        <f t="shared" si="264"/>
        <v>4806.1314400000001</v>
      </c>
      <c r="Y685">
        <f t="shared" si="264"/>
        <v>4795.55764</v>
      </c>
      <c r="Z685">
        <f t="shared" si="265"/>
        <v>4806.3546324999998</v>
      </c>
      <c r="AA685">
        <f t="shared" si="266"/>
        <v>4811.9315200000001</v>
      </c>
      <c r="AB685">
        <f t="shared" si="267"/>
        <v>4757.3919283333335</v>
      </c>
      <c r="AC685">
        <f t="shared" si="268"/>
        <v>4789.1519399999997</v>
      </c>
      <c r="AF685">
        <f t="shared" si="273"/>
        <v>1775602500</v>
      </c>
      <c r="AG685" t="str">
        <f t="shared" si="274"/>
        <v>XAUUSD</v>
      </c>
      <c r="AH685" t="str">
        <f t="shared" si="275"/>
        <v>M5</v>
      </c>
      <c r="AI685" s="19">
        <f t="shared" si="269"/>
        <v>4818.5</v>
      </c>
      <c r="AJ685" s="19">
        <f t="shared" si="270"/>
        <v>4791.6547475000007</v>
      </c>
      <c r="AK685" s="19">
        <f t="shared" si="271"/>
        <v>4766.9378791666668</v>
      </c>
      <c r="AL685" s="19">
        <f t="shared" si="276"/>
        <v>24.716868333333878</v>
      </c>
      <c r="AM685" s="28" t="str">
        <f t="shared" si="272"/>
        <v>Bullish</v>
      </c>
      <c r="AN685" s="28" t="str">
        <f t="shared" si="277"/>
        <v>Bullish</v>
      </c>
      <c r="AO685">
        <f>IF(Z685&lt;&gt;"",Z685,"")</f>
        <v>4806.3546324999998</v>
      </c>
      <c r="AP685">
        <f>IF(AB685&lt;&gt;"",AB685,"")</f>
        <v>4757.3919283333335</v>
      </c>
      <c r="AQ685">
        <f t="shared" si="281"/>
        <v>12</v>
      </c>
      <c r="AR685" s="16">
        <f>IF(SLOPE($AO$662:$AO$673,$AQ$662:$AQ$673)&gt;0,MIN(3,ABS(SLOPE($AO$662:$AO$673,$AQ$662:$AQ$673))),IF(SLOPE($AO$662:$AO$673,$AQ$662:$AQ$673)&lt;-0.5,-0.5,0))</f>
        <v>2.3444391666666697</v>
      </c>
      <c r="AS685" s="16">
        <f>IF(SLOPE($AP$662:$AP$673,$AQ$662:$AQ$673)&lt;0,MAX(-3,-ABS(SLOPE($AP$662:$AP$673,$AQ$662:$AQ$673))),IF(SLOPE($AP$662:$AP$673,$AQ$662:$AQ$673)&gt;0.5,0.5,0))</f>
        <v>0.5</v>
      </c>
      <c r="AT685" s="22">
        <f>($AO$674+(AR685*(AQ685-1)))</f>
        <v>4809.9864108333331</v>
      </c>
      <c r="AU685" s="22">
        <f>($AP$674+(AS685*(AQ685-1)))</f>
        <v>4739.5701499999996</v>
      </c>
      <c r="AV685" s="18">
        <f>IF(AR685&gt;0,AT685+AR685,AT685)</f>
        <v>4812.3308499999994</v>
      </c>
      <c r="AW685" s="18">
        <f>IF(AS685&lt;0,AU685+AS685,AU685)</f>
        <v>4739.5701499999996</v>
      </c>
      <c r="AY685">
        <f t="shared" si="282"/>
        <v>5.9762174999996205</v>
      </c>
      <c r="AZ685" s="15">
        <f t="shared" si="283"/>
        <v>-17.821778333333896</v>
      </c>
      <c r="BB685" s="19">
        <f t="shared" si="278"/>
        <v>1775602500</v>
      </c>
      <c r="BC685" s="19" t="str">
        <f t="shared" si="279"/>
        <v>XAUUSD</v>
      </c>
      <c r="BD685" s="19" t="str">
        <f t="shared" si="280"/>
        <v>M5</v>
      </c>
      <c r="BE685">
        <f>V685</f>
        <v>4791.6547475000007</v>
      </c>
      <c r="BF685">
        <f>W685</f>
        <v>4766.9378791666668</v>
      </c>
      <c r="BG685">
        <f>X685</f>
        <v>4806.1314400000001</v>
      </c>
      <c r="BH685">
        <f>Y685</f>
        <v>4795.55764</v>
      </c>
      <c r="BI685">
        <f t="shared" si="284"/>
        <v>4812.3308499999994</v>
      </c>
      <c r="BJ685">
        <f t="shared" si="285"/>
        <v>4739.5701499999996</v>
      </c>
    </row>
    <row r="686" spans="1:62" x14ac:dyDescent="0.55000000000000004">
      <c r="A686">
        <f>ALGLIB_SSA_XAUUSD!J686</f>
        <v>1775602800</v>
      </c>
      <c r="B686" t="str">
        <f>_xlfn.XLOOKUP($A686,ALGLIB_SSA_XAUUSD!$A$2:$A$1001,ALGLIB_SSA_XAUUSD!$B$2:$B$1001,"",0)</f>
        <v>XAUUSD</v>
      </c>
      <c r="C686" t="str">
        <f>_xlfn.XLOOKUP($A686,ALGLIB_SSA_XAUUSD!$A$2:$A$1001,ALGLIB_SSA_XAUUSD!$C$2:$C$1001,"",0)</f>
        <v>H1</v>
      </c>
      <c r="D686" s="2">
        <f>_xlfn.XLOOKUP($A686,ALGLIB_SSA_XAUUSD!$A$2:$A$1001,ALGLIB_SSA_XAUUSD!$D$2:$D$1001,"",0)</f>
        <v>4833.2</v>
      </c>
      <c r="E686" s="2">
        <f>_xlfn.XLOOKUP($A686,ALGLIB_SSA_XAUUSD!$A$2:$A$1001,ALGLIB_SSA_XAUUSD!$E$2:$E$1001,"",0)</f>
        <v>4793.5917900000004</v>
      </c>
      <c r="F686" s="2">
        <f>_xlfn.XLOOKUP($A686,ALGLIB_SSA_XAUUSD!$A$2:$A$1001,ALGLIB_SSA_XAUUSD!$F$2:$F$1001,"",0)</f>
        <v>4768.9881800000003</v>
      </c>
      <c r="G686" s="2">
        <f>_xlfn.XLOOKUP($A686,ALGLIB_SSA_XAUUSD!$A$2:$A$1001,ALGLIB_SSA_XAUUSD!$G$2:$G$1001,"",0)</f>
        <v>4808.3689100000001</v>
      </c>
      <c r="H686" s="2">
        <f>_xlfn.XLOOKUP($A686,ALGLIB_SSA_XAUUSD!$A$2:$A$1001,ALGLIB_SSA_XAUUSD!$H$2:$H$1001,"",0)</f>
        <v>4759.5120900000002</v>
      </c>
      <c r="I686" t="str">
        <f>_xlfn.XLOOKUP($A686,ALGLIB_SSA_XAUUSD!$J$2:$J$1001,ALGLIB_SSA_XAUUSD!$K$2:$K$1001,"",0)</f>
        <v>XAUUSD</v>
      </c>
      <c r="J686" t="str">
        <f>_xlfn.XLOOKUP($A686,ALGLIB_SSA_XAUUSD!$J$2:$J$1001,ALGLIB_SSA_XAUUSD!$L$2:$L$1001,"",0)</f>
        <v>M5</v>
      </c>
      <c r="K686">
        <f>_xlfn.XLOOKUP($A686,ALGLIB_SSA_XAUUSD!$J$2:$J$1001,ALGLIB_SSA_XAUUSD!$M$2:$M$1001,"",0)</f>
        <v>4810.66</v>
      </c>
      <c r="L686">
        <f>_xlfn.XLOOKUP($A686,ALGLIB_SSA_XAUUSD!$J$2:$J$1001,ALGLIB_SSA_XAUUSD!$N$2:$N$1001,"",0)</f>
        <v>4813.5291500000003</v>
      </c>
      <c r="M686">
        <f>_xlfn.XLOOKUP($A686,ALGLIB_SSA_XAUUSD!$J$2:$J$1001,ALGLIB_SSA_XAUUSD!$O$2:$O$1001,"",0)</f>
        <v>4804.5433999999996</v>
      </c>
      <c r="N686">
        <f>_xlfn.XLOOKUP($A686,ALGLIB_SSA_XAUUSD!$J$2:$J$1001,ALGLIB_SSA_XAUUSD!$P$2:$P$1001,"",0)</f>
        <v>4819.7412100000001</v>
      </c>
      <c r="O686">
        <f>_xlfn.XLOOKUP($A686,ALGLIB_SSA_XAUUSD!$J$2:$J$1001,ALGLIB_SSA_XAUUSD!$Q$2:$Q$1001,"",0)</f>
        <v>4798.8532500000001</v>
      </c>
      <c r="R686">
        <f t="shared" si="261"/>
        <v>1775602800</v>
      </c>
      <c r="S686" t="str">
        <f t="shared" si="262"/>
        <v>XAUUSD</v>
      </c>
      <c r="T686" t="str">
        <f t="shared" si="262"/>
        <v>M5</v>
      </c>
      <c r="U686">
        <f t="shared" si="262"/>
        <v>4810.66</v>
      </c>
      <c r="V686">
        <f t="shared" si="263"/>
        <v>4793.5917900000004</v>
      </c>
      <c r="W686">
        <f t="shared" si="263"/>
        <v>4768.9881800000003</v>
      </c>
      <c r="X686">
        <f t="shared" si="264"/>
        <v>4813.5291500000003</v>
      </c>
      <c r="Y686">
        <f t="shared" si="264"/>
        <v>4804.5433999999996</v>
      </c>
      <c r="Z686">
        <f t="shared" si="265"/>
        <v>4808.3689100000001</v>
      </c>
      <c r="AA686">
        <f t="shared" si="266"/>
        <v>4819.7412100000001</v>
      </c>
      <c r="AB686">
        <f t="shared" si="267"/>
        <v>4759.5120900000002</v>
      </c>
      <c r="AC686">
        <f t="shared" si="268"/>
        <v>4798.8532500000001</v>
      </c>
      <c r="AF686">
        <f t="shared" si="273"/>
        <v>1775602800</v>
      </c>
      <c r="AG686" t="str">
        <f t="shared" si="274"/>
        <v>XAUUSD</v>
      </c>
      <c r="AH686" t="str">
        <f t="shared" si="275"/>
        <v>M5</v>
      </c>
      <c r="AI686" s="19">
        <f t="shared" si="269"/>
        <v>4810.66</v>
      </c>
      <c r="AJ686" s="19">
        <f t="shared" si="270"/>
        <v>4793.5917900000004</v>
      </c>
      <c r="AK686" s="19">
        <f t="shared" si="271"/>
        <v>4768.9881800000003</v>
      </c>
      <c r="AL686" s="19">
        <f t="shared" si="276"/>
        <v>24.603610000000117</v>
      </c>
      <c r="AM686" s="28" t="str">
        <f t="shared" si="272"/>
        <v>Bullish</v>
      </c>
      <c r="AN686" s="28" t="str">
        <f t="shared" si="277"/>
        <v>Bullish</v>
      </c>
      <c r="AO686">
        <f>IF(Z686&lt;&gt;"",Z686,"")</f>
        <v>4808.3689100000001</v>
      </c>
      <c r="AP686">
        <f>IF(AB686&lt;&gt;"",AB686,"")</f>
        <v>4759.5120900000002</v>
      </c>
      <c r="AQ686">
        <f t="shared" si="281"/>
        <v>1</v>
      </c>
      <c r="AR686" s="17">
        <f>IF(SLOPE($AO$674:$AO$685,$AQ$674:$AQ$685)&gt;0,MIN(3,ABS(SLOPE($AO$674:$AO$685,$AQ$674:$AQ$685))),IF(SLOPE($AO$674:$AO$685,$AQ$674:$AQ$685)&lt;-0.5,-0.5,0))</f>
        <v>2.0142774999999919</v>
      </c>
      <c r="AS686" s="17">
        <f>IF(SLOPE($AP$674:$AP$685,$AQ$674:$AQ$685)&lt;0,MAX(-3,-ABS(SLOPE($AP$674:$AP$685,$AQ$674:$AQ$685))),IF(SLOPE($AP$674:$AP$685,$AQ$674:$AQ$685)&gt;0.5,0.5,0))</f>
        <v>0.5</v>
      </c>
      <c r="AT686" s="10">
        <f>($AO$686+(AR686*(AQ686-1)))</f>
        <v>4808.3689100000001</v>
      </c>
      <c r="AU686" s="10">
        <f>($AP$686+(AS686*(AQ686-1)))</f>
        <v>4759.5120900000002</v>
      </c>
      <c r="AV686" s="18">
        <f>IF(AR686&gt;0,AT686+AR686,AT686)</f>
        <v>4810.3831875000005</v>
      </c>
      <c r="AW686" s="18">
        <f>IF(AS686&lt;0,AU686+AS686,AU686)</f>
        <v>4759.5120900000002</v>
      </c>
      <c r="AY686">
        <f t="shared" si="282"/>
        <v>2.0142775000003894</v>
      </c>
      <c r="AZ686">
        <f t="shared" si="283"/>
        <v>0</v>
      </c>
      <c r="BB686" s="19">
        <f t="shared" si="278"/>
        <v>1775602800</v>
      </c>
      <c r="BC686" s="19" t="str">
        <f t="shared" si="279"/>
        <v>XAUUSD</v>
      </c>
      <c r="BD686" s="19" t="str">
        <f t="shared" si="280"/>
        <v>M5</v>
      </c>
      <c r="BE686">
        <f>V686</f>
        <v>4793.5917900000004</v>
      </c>
      <c r="BF686">
        <f>W686</f>
        <v>4768.9881800000003</v>
      </c>
      <c r="BG686">
        <f>X686</f>
        <v>4813.5291500000003</v>
      </c>
      <c r="BH686">
        <f>Y686</f>
        <v>4804.5433999999996</v>
      </c>
      <c r="BI686">
        <f t="shared" si="284"/>
        <v>4810.3831875000005</v>
      </c>
      <c r="BJ686">
        <f t="shared" si="285"/>
        <v>4759.5120900000002</v>
      </c>
    </row>
    <row r="687" spans="1:62" x14ac:dyDescent="0.55000000000000004">
      <c r="A687">
        <f>ALGLIB_SSA_XAUUSD!J687</f>
        <v>1775603100</v>
      </c>
      <c r="B687" t="str">
        <f>_xlfn.XLOOKUP($A687,ALGLIB_SSA_XAUUSD!$A$2:$A$1001,ALGLIB_SSA_XAUUSD!$B$2:$B$1001,"",0)</f>
        <v/>
      </c>
      <c r="C687" t="str">
        <f>_xlfn.XLOOKUP($A687,ALGLIB_SSA_XAUUSD!$A$2:$A$1001,ALGLIB_SSA_XAUUSD!$C$2:$C$1001,"",0)</f>
        <v/>
      </c>
      <c r="D687" s="1">
        <f>D686+(D698-D686)*1/12</f>
        <v>4831.9158333333335</v>
      </c>
      <c r="E687" s="1">
        <f>E686+(E698-E686)*1/12</f>
        <v>4794.9908825000002</v>
      </c>
      <c r="F687" s="1">
        <f>F686+(F698-F686)*1/12</f>
        <v>4770.7128766666665</v>
      </c>
      <c r="G687" s="1">
        <f>G686+(G698-G686)*1/12</f>
        <v>4809.8527933333335</v>
      </c>
      <c r="H687" s="1">
        <f>H686+(H698-H686)*1/12</f>
        <v>4761.2734833333334</v>
      </c>
      <c r="I687" t="str">
        <f>_xlfn.XLOOKUP($A687,ALGLIB_SSA_XAUUSD!$J$2:$J$1001,ALGLIB_SSA_XAUUSD!$K$2:$K$1001,"",0)</f>
        <v>XAUUSD</v>
      </c>
      <c r="J687" t="str">
        <f>_xlfn.XLOOKUP($A687,ALGLIB_SSA_XAUUSD!$J$2:$J$1001,ALGLIB_SSA_XAUUSD!$L$2:$L$1001,"",0)</f>
        <v>M5</v>
      </c>
      <c r="K687">
        <f>_xlfn.XLOOKUP($A687,ALGLIB_SSA_XAUUSD!$J$2:$J$1001,ALGLIB_SSA_XAUUSD!$M$2:$M$1001,"",0)</f>
        <v>4814.95</v>
      </c>
      <c r="L687">
        <f>_xlfn.XLOOKUP($A687,ALGLIB_SSA_XAUUSD!$J$2:$J$1001,ALGLIB_SSA_XAUUSD!$N$2:$N$1001,"",0)</f>
        <v>4817.9768199999999</v>
      </c>
      <c r="M687">
        <f>_xlfn.XLOOKUP($A687,ALGLIB_SSA_XAUUSD!$J$2:$J$1001,ALGLIB_SSA_XAUUSD!$O$2:$O$1001,"",0)</f>
        <v>4811.2601100000002</v>
      </c>
      <c r="N687">
        <f>_xlfn.XLOOKUP($A687,ALGLIB_SSA_XAUUSD!$J$2:$J$1001,ALGLIB_SSA_XAUUSD!$P$2:$P$1001,"",0)</f>
        <v>4824.1726099999996</v>
      </c>
      <c r="O687">
        <f>_xlfn.XLOOKUP($A687,ALGLIB_SSA_XAUUSD!$J$2:$J$1001,ALGLIB_SSA_XAUUSD!$Q$2:$Q$1001,"",0)</f>
        <v>4805.8711999999996</v>
      </c>
      <c r="R687">
        <f t="shared" si="261"/>
        <v>1775603100</v>
      </c>
      <c r="S687" t="str">
        <f t="shared" si="262"/>
        <v>XAUUSD</v>
      </c>
      <c r="T687" t="str">
        <f t="shared" si="262"/>
        <v>M5</v>
      </c>
      <c r="U687">
        <f t="shared" si="262"/>
        <v>4814.95</v>
      </c>
      <c r="V687">
        <f t="shared" si="263"/>
        <v>4794.9908825000002</v>
      </c>
      <c r="W687">
        <f t="shared" si="263"/>
        <v>4770.7128766666665</v>
      </c>
      <c r="X687">
        <f t="shared" si="264"/>
        <v>4817.9768199999999</v>
      </c>
      <c r="Y687">
        <f t="shared" si="264"/>
        <v>4811.2601100000002</v>
      </c>
      <c r="Z687">
        <f t="shared" si="265"/>
        <v>4809.8527933333335</v>
      </c>
      <c r="AA687">
        <f t="shared" si="266"/>
        <v>4824.1726099999996</v>
      </c>
      <c r="AB687">
        <f t="shared" si="267"/>
        <v>4761.2734833333334</v>
      </c>
      <c r="AC687">
        <f t="shared" si="268"/>
        <v>4805.8711999999996</v>
      </c>
      <c r="AF687">
        <f t="shared" si="273"/>
        <v>1775603100</v>
      </c>
      <c r="AG687" t="str">
        <f t="shared" si="274"/>
        <v>XAUUSD</v>
      </c>
      <c r="AH687" t="str">
        <f t="shared" si="275"/>
        <v>M5</v>
      </c>
      <c r="AI687" s="19">
        <f t="shared" si="269"/>
        <v>4814.95</v>
      </c>
      <c r="AJ687" s="19">
        <f t="shared" si="270"/>
        <v>4794.9908825000002</v>
      </c>
      <c r="AK687" s="19">
        <f t="shared" si="271"/>
        <v>4770.7128766666665</v>
      </c>
      <c r="AL687" s="19">
        <f t="shared" si="276"/>
        <v>24.278005833333737</v>
      </c>
      <c r="AM687" s="28" t="str">
        <f t="shared" si="272"/>
        <v>Bullish</v>
      </c>
      <c r="AN687" s="28" t="str">
        <f t="shared" si="277"/>
        <v>Bullish</v>
      </c>
      <c r="AO687">
        <f>IF(Z687&lt;&gt;"",Z687,"")</f>
        <v>4809.8527933333335</v>
      </c>
      <c r="AP687">
        <f>IF(AB687&lt;&gt;"",AB687,"")</f>
        <v>4761.2734833333334</v>
      </c>
      <c r="AQ687">
        <f t="shared" si="281"/>
        <v>2</v>
      </c>
      <c r="AR687" s="16">
        <f>IF(SLOPE($AO$674:$AO$685,$AQ$674:$AQ$685)&gt;0,MIN(3,ABS(SLOPE($AO$674:$AO$685,$AQ$674:$AQ$685))),IF(SLOPE($AO$674:$AO$685,$AQ$674:$AQ$685)&lt;-0.5,-0.5,0))</f>
        <v>2.0142774999999919</v>
      </c>
      <c r="AS687" s="16">
        <f>IF(SLOPE($AP$674:$AP$685,$AQ$674:$AQ$685)&lt;0,MAX(-3,-ABS(SLOPE($AP$674:$AP$685,$AQ$674:$AQ$685))),IF(SLOPE($AP$674:$AP$685,$AQ$674:$AQ$685)&gt;0.5,0.5,0))</f>
        <v>0.5</v>
      </c>
      <c r="AT687" s="22">
        <f>($AO$686+(AR687*(AQ687-1)))</f>
        <v>4810.3831875000005</v>
      </c>
      <c r="AU687" s="22">
        <f>($AP$686+(AS687*(AQ687-1)))</f>
        <v>4760.0120900000002</v>
      </c>
      <c r="AV687" s="18">
        <f>IF(AR687&gt;0,AT687+AR687,AT687)</f>
        <v>4812.3974650000009</v>
      </c>
      <c r="AW687" s="18">
        <f>IF(AS687&lt;0,AU687+AS687,AU687)</f>
        <v>4760.0120900000002</v>
      </c>
      <c r="AY687">
        <f t="shared" si="282"/>
        <v>2.5446716666674547</v>
      </c>
      <c r="AZ687" s="15">
        <f t="shared" si="283"/>
        <v>-1.261393333333217</v>
      </c>
      <c r="BB687" s="19">
        <f t="shared" si="278"/>
        <v>1775603100</v>
      </c>
      <c r="BC687" s="19" t="str">
        <f t="shared" si="279"/>
        <v>XAUUSD</v>
      </c>
      <c r="BD687" s="19" t="str">
        <f t="shared" si="280"/>
        <v>M5</v>
      </c>
      <c r="BE687">
        <f>V687</f>
        <v>4794.9908825000002</v>
      </c>
      <c r="BF687">
        <f>W687</f>
        <v>4770.7128766666665</v>
      </c>
      <c r="BG687">
        <f>X687</f>
        <v>4817.9768199999999</v>
      </c>
      <c r="BH687">
        <f>Y687</f>
        <v>4811.2601100000002</v>
      </c>
      <c r="BI687">
        <f t="shared" si="284"/>
        <v>4812.3974650000009</v>
      </c>
      <c r="BJ687">
        <f t="shared" si="285"/>
        <v>4760.0120900000002</v>
      </c>
    </row>
    <row r="688" spans="1:62" x14ac:dyDescent="0.55000000000000004">
      <c r="A688">
        <f>ALGLIB_SSA_XAUUSD!J688</f>
        <v>1775603400</v>
      </c>
      <c r="B688" t="str">
        <f>_xlfn.XLOOKUP($A688,ALGLIB_SSA_XAUUSD!$A$2:$A$1001,ALGLIB_SSA_XAUUSD!$B$2:$B$1001,"",0)</f>
        <v/>
      </c>
      <c r="C688" t="str">
        <f>_xlfn.XLOOKUP($A688,ALGLIB_SSA_XAUUSD!$A$2:$A$1001,ALGLIB_SSA_XAUUSD!$C$2:$C$1001,"",0)</f>
        <v/>
      </c>
      <c r="D688" s="1">
        <f>D686+(D698-D686)*2/12</f>
        <v>4830.6316666666662</v>
      </c>
      <c r="E688" s="1">
        <f>E686+(E698-E686)*2/12</f>
        <v>4796.389975</v>
      </c>
      <c r="F688" s="1">
        <f>F686+(F698-F686)*2/12</f>
        <v>4772.4375733333336</v>
      </c>
      <c r="G688" s="1">
        <f>G686+(G698-G686)*2/12</f>
        <v>4811.3366766666668</v>
      </c>
      <c r="H688" s="1">
        <f>H686+(H698-H686)*2/12</f>
        <v>4763.0348766666666</v>
      </c>
      <c r="I688" t="str">
        <f>_xlfn.XLOOKUP($A688,ALGLIB_SSA_XAUUSD!$J$2:$J$1001,ALGLIB_SSA_XAUUSD!$K$2:$K$1001,"",0)</f>
        <v>XAUUSD</v>
      </c>
      <c r="J688" t="str">
        <f>_xlfn.XLOOKUP($A688,ALGLIB_SSA_XAUUSD!$J$2:$J$1001,ALGLIB_SSA_XAUUSD!$L$2:$L$1001,"",0)</f>
        <v>M5</v>
      </c>
      <c r="K688">
        <f>_xlfn.XLOOKUP($A688,ALGLIB_SSA_XAUUSD!$J$2:$J$1001,ALGLIB_SSA_XAUUSD!$M$2:$M$1001,"",0)</f>
        <v>4817.9399999999996</v>
      </c>
      <c r="L688">
        <f>_xlfn.XLOOKUP($A688,ALGLIB_SSA_XAUUSD!$J$2:$J$1001,ALGLIB_SSA_XAUUSD!$N$2:$N$1001,"",0)</f>
        <v>4819.4851500000004</v>
      </c>
      <c r="M688">
        <f>_xlfn.XLOOKUP($A688,ALGLIB_SSA_XAUUSD!$J$2:$J$1001,ALGLIB_SSA_XAUUSD!$O$2:$O$1001,"",0)</f>
        <v>4815.3726299999998</v>
      </c>
      <c r="N688">
        <f>_xlfn.XLOOKUP($A688,ALGLIB_SSA_XAUUSD!$J$2:$J$1001,ALGLIB_SSA_XAUUSD!$P$2:$P$1001,"",0)</f>
        <v>4825.4617600000001</v>
      </c>
      <c r="O688">
        <f>_xlfn.XLOOKUP($A688,ALGLIB_SSA_XAUUSD!$J$2:$J$1001,ALGLIB_SSA_XAUUSD!$Q$2:$Q$1001,"",0)</f>
        <v>4809.9027900000001</v>
      </c>
      <c r="R688">
        <f t="shared" si="261"/>
        <v>1775603400</v>
      </c>
      <c r="S688" t="str">
        <f t="shared" si="262"/>
        <v>XAUUSD</v>
      </c>
      <c r="T688" t="str">
        <f t="shared" si="262"/>
        <v>M5</v>
      </c>
      <c r="U688">
        <f t="shared" si="262"/>
        <v>4817.9399999999996</v>
      </c>
      <c r="V688">
        <f t="shared" si="263"/>
        <v>4796.389975</v>
      </c>
      <c r="W688">
        <f t="shared" si="263"/>
        <v>4772.4375733333336</v>
      </c>
      <c r="X688">
        <f t="shared" si="264"/>
        <v>4819.4851500000004</v>
      </c>
      <c r="Y688">
        <f t="shared" si="264"/>
        <v>4815.3726299999998</v>
      </c>
      <c r="Z688">
        <f t="shared" si="265"/>
        <v>4811.3366766666668</v>
      </c>
      <c r="AA688">
        <f t="shared" si="266"/>
        <v>4825.4617600000001</v>
      </c>
      <c r="AB688">
        <f t="shared" si="267"/>
        <v>4763.0348766666666</v>
      </c>
      <c r="AC688">
        <f t="shared" si="268"/>
        <v>4809.9027900000001</v>
      </c>
      <c r="AF688">
        <f t="shared" si="273"/>
        <v>1775603400</v>
      </c>
      <c r="AG688" t="str">
        <f t="shared" si="274"/>
        <v>XAUUSD</v>
      </c>
      <c r="AH688" t="str">
        <f t="shared" si="275"/>
        <v>M5</v>
      </c>
      <c r="AI688" s="19">
        <f t="shared" si="269"/>
        <v>4817.9399999999996</v>
      </c>
      <c r="AJ688" s="19">
        <f t="shared" si="270"/>
        <v>4796.389975</v>
      </c>
      <c r="AK688" s="19">
        <f t="shared" si="271"/>
        <v>4772.4375733333336</v>
      </c>
      <c r="AL688" s="19">
        <f t="shared" si="276"/>
        <v>23.952401666666447</v>
      </c>
      <c r="AM688" s="28" t="str">
        <f t="shared" si="272"/>
        <v>Bullish</v>
      </c>
      <c r="AN688" s="28" t="str">
        <f t="shared" si="277"/>
        <v>Bullish</v>
      </c>
      <c r="AO688">
        <f>IF(Z688&lt;&gt;"",Z688,"")</f>
        <v>4811.3366766666668</v>
      </c>
      <c r="AP688">
        <f>IF(AB688&lt;&gt;"",AB688,"")</f>
        <v>4763.0348766666666</v>
      </c>
      <c r="AQ688">
        <f t="shared" si="281"/>
        <v>3</v>
      </c>
      <c r="AR688" s="16">
        <f>IF(SLOPE($AO$674:$AO$685,$AQ$674:$AQ$685)&gt;0,MIN(3,ABS(SLOPE($AO$674:$AO$685,$AQ$674:$AQ$685))),IF(SLOPE($AO$674:$AO$685,$AQ$674:$AQ$685)&lt;-0.5,-0.5,0))</f>
        <v>2.0142774999999919</v>
      </c>
      <c r="AS688" s="16">
        <f>IF(SLOPE($AP$674:$AP$685,$AQ$674:$AQ$685)&lt;0,MAX(-3,-ABS(SLOPE($AP$674:$AP$685,$AQ$674:$AQ$685))),IF(SLOPE($AP$674:$AP$685,$AQ$674:$AQ$685)&gt;0.5,0.5,0))</f>
        <v>0.5</v>
      </c>
      <c r="AT688" s="22">
        <f>($AO$686+(AR688*(AQ688-1)))</f>
        <v>4812.397465</v>
      </c>
      <c r="AU688" s="22">
        <f>($AP$686+(AS688*(AQ688-1)))</f>
        <v>4760.5120900000002</v>
      </c>
      <c r="AV688" s="18">
        <f>IF(AR688&gt;0,AT688+AR688,AT688)</f>
        <v>4814.4117425000004</v>
      </c>
      <c r="AW688" s="18">
        <f>IF(AS688&lt;0,AU688+AS688,AU688)</f>
        <v>4760.5120900000002</v>
      </c>
      <c r="AY688">
        <f t="shared" si="282"/>
        <v>3.0750658333336105</v>
      </c>
      <c r="AZ688" s="15">
        <f t="shared" si="283"/>
        <v>-2.522786666666434</v>
      </c>
      <c r="BB688" s="19">
        <f t="shared" si="278"/>
        <v>1775603400</v>
      </c>
      <c r="BC688" s="19" t="str">
        <f t="shared" si="279"/>
        <v>XAUUSD</v>
      </c>
      <c r="BD688" s="19" t="str">
        <f t="shared" si="280"/>
        <v>M5</v>
      </c>
      <c r="BE688">
        <f>V688</f>
        <v>4796.389975</v>
      </c>
      <c r="BF688">
        <f>W688</f>
        <v>4772.4375733333336</v>
      </c>
      <c r="BG688">
        <f>X688</f>
        <v>4819.4851500000004</v>
      </c>
      <c r="BH688">
        <f>Y688</f>
        <v>4815.3726299999998</v>
      </c>
      <c r="BI688">
        <f t="shared" si="284"/>
        <v>4814.4117425000004</v>
      </c>
      <c r="BJ688">
        <f t="shared" si="285"/>
        <v>4760.5120900000002</v>
      </c>
    </row>
    <row r="689" spans="1:62" x14ac:dyDescent="0.55000000000000004">
      <c r="A689">
        <f>ALGLIB_SSA_XAUUSD!J689</f>
        <v>1775603700</v>
      </c>
      <c r="B689" t="str">
        <f>_xlfn.XLOOKUP($A689,ALGLIB_SSA_XAUUSD!$A$2:$A$1001,ALGLIB_SSA_XAUUSD!$B$2:$B$1001,"",0)</f>
        <v/>
      </c>
      <c r="C689" t="str">
        <f>_xlfn.XLOOKUP($A689,ALGLIB_SSA_XAUUSD!$A$2:$A$1001,ALGLIB_SSA_XAUUSD!$C$2:$C$1001,"",0)</f>
        <v/>
      </c>
      <c r="D689" s="1">
        <f>D686+(D698-D686)*3/12</f>
        <v>4829.3474999999999</v>
      </c>
      <c r="E689" s="1">
        <f>E686+(E698-E686)*3/12</f>
        <v>4797.7890674999999</v>
      </c>
      <c r="F689" s="1">
        <f>F686+(F698-F686)*3/12</f>
        <v>4774.1622700000007</v>
      </c>
      <c r="G689" s="1">
        <f>G686+(G698-G686)*3/12</f>
        <v>4812.8205600000001</v>
      </c>
      <c r="H689" s="1">
        <f>H686+(H698-H686)*3/12</f>
        <v>4764.7962699999998</v>
      </c>
      <c r="I689" t="str">
        <f>_xlfn.XLOOKUP($A689,ALGLIB_SSA_XAUUSD!$J$2:$J$1001,ALGLIB_SSA_XAUUSD!$K$2:$K$1001,"",0)</f>
        <v>XAUUSD</v>
      </c>
      <c r="J689" t="str">
        <f>_xlfn.XLOOKUP($A689,ALGLIB_SSA_XAUUSD!$J$2:$J$1001,ALGLIB_SSA_XAUUSD!$L$2:$L$1001,"",0)</f>
        <v>M5</v>
      </c>
      <c r="K689">
        <f>_xlfn.XLOOKUP($A689,ALGLIB_SSA_XAUUSD!$J$2:$J$1001,ALGLIB_SSA_XAUUSD!$M$2:$M$1001,"",0)</f>
        <v>4824.26</v>
      </c>
      <c r="L689">
        <f>_xlfn.XLOOKUP($A689,ALGLIB_SSA_XAUUSD!$J$2:$J$1001,ALGLIB_SSA_XAUUSD!$N$2:$N$1001,"",0)</f>
        <v>4818.5700699999998</v>
      </c>
      <c r="M689">
        <f>_xlfn.XLOOKUP($A689,ALGLIB_SSA_XAUUSD!$J$2:$J$1001,ALGLIB_SSA_XAUUSD!$O$2:$O$1001,"",0)</f>
        <v>4816.9713499999998</v>
      </c>
      <c r="N689">
        <f>_xlfn.XLOOKUP($A689,ALGLIB_SSA_XAUUSD!$J$2:$J$1001,ALGLIB_SSA_XAUUSD!$P$2:$P$1001,"",0)</f>
        <v>4824.1479300000001</v>
      </c>
      <c r="O689">
        <f>_xlfn.XLOOKUP($A689,ALGLIB_SSA_XAUUSD!$J$2:$J$1001,ALGLIB_SSA_XAUUSD!$Q$2:$Q$1001,"",0)</f>
        <v>4811.2437099999997</v>
      </c>
      <c r="R689">
        <f t="shared" si="261"/>
        <v>1775603700</v>
      </c>
      <c r="S689" t="str">
        <f t="shared" si="262"/>
        <v>XAUUSD</v>
      </c>
      <c r="T689" t="str">
        <f t="shared" si="262"/>
        <v>M5</v>
      </c>
      <c r="U689">
        <f t="shared" si="262"/>
        <v>4824.26</v>
      </c>
      <c r="V689">
        <f t="shared" si="263"/>
        <v>4797.7890674999999</v>
      </c>
      <c r="W689">
        <f t="shared" si="263"/>
        <v>4774.1622700000007</v>
      </c>
      <c r="X689">
        <f t="shared" si="264"/>
        <v>4818.5700699999998</v>
      </c>
      <c r="Y689">
        <f t="shared" si="264"/>
        <v>4816.9713499999998</v>
      </c>
      <c r="Z689">
        <f t="shared" si="265"/>
        <v>4812.8205600000001</v>
      </c>
      <c r="AA689">
        <f t="shared" si="266"/>
        <v>4824.1479300000001</v>
      </c>
      <c r="AB689">
        <f t="shared" si="267"/>
        <v>4764.7962699999998</v>
      </c>
      <c r="AC689">
        <f t="shared" si="268"/>
        <v>4811.2437099999997</v>
      </c>
      <c r="AF689">
        <f t="shared" si="273"/>
        <v>1775603700</v>
      </c>
      <c r="AG689" t="str">
        <f t="shared" si="274"/>
        <v>XAUUSD</v>
      </c>
      <c r="AH689" t="str">
        <f t="shared" si="275"/>
        <v>M5</v>
      </c>
      <c r="AI689" s="19">
        <f t="shared" si="269"/>
        <v>4824.26</v>
      </c>
      <c r="AJ689" s="19">
        <f t="shared" si="270"/>
        <v>4797.7890674999999</v>
      </c>
      <c r="AK689" s="19">
        <f t="shared" si="271"/>
        <v>4774.1622700000007</v>
      </c>
      <c r="AL689" s="19">
        <f t="shared" si="276"/>
        <v>23.626797499999157</v>
      </c>
      <c r="AM689" s="28" t="str">
        <f t="shared" si="272"/>
        <v>Bullish</v>
      </c>
      <c r="AN689" s="28" t="str">
        <f t="shared" si="277"/>
        <v>Bullish</v>
      </c>
      <c r="AO689">
        <f>IF(Z689&lt;&gt;"",Z689,"")</f>
        <v>4812.8205600000001</v>
      </c>
      <c r="AP689">
        <f>IF(AB689&lt;&gt;"",AB689,"")</f>
        <v>4764.7962699999998</v>
      </c>
      <c r="AQ689">
        <f t="shared" si="281"/>
        <v>4</v>
      </c>
      <c r="AR689" s="16">
        <f>IF(SLOPE($AO$674:$AO$685,$AQ$674:$AQ$685)&gt;0,MIN(3,ABS(SLOPE($AO$674:$AO$685,$AQ$674:$AQ$685))),IF(SLOPE($AO$674:$AO$685,$AQ$674:$AQ$685)&lt;-0.5,-0.5,0))</f>
        <v>2.0142774999999919</v>
      </c>
      <c r="AS689" s="16">
        <f>IF(SLOPE($AP$674:$AP$685,$AQ$674:$AQ$685)&lt;0,MAX(-3,-ABS(SLOPE($AP$674:$AP$685,$AQ$674:$AQ$685))),IF(SLOPE($AP$674:$AP$685,$AQ$674:$AQ$685)&gt;0.5,0.5,0))</f>
        <v>0.5</v>
      </c>
      <c r="AT689" s="22">
        <f>($AO$686+(AR689*(AQ689-1)))</f>
        <v>4814.4117425000004</v>
      </c>
      <c r="AU689" s="22">
        <f>($AP$686+(AS689*(AQ689-1)))</f>
        <v>4761.0120900000002</v>
      </c>
      <c r="AV689" s="18">
        <f>IF(AR689&gt;0,AT689+AR689,AT689)</f>
        <v>4816.4260200000008</v>
      </c>
      <c r="AW689" s="18">
        <f>IF(AS689&lt;0,AU689+AS689,AU689)</f>
        <v>4761.0120900000002</v>
      </c>
      <c r="AY689">
        <f t="shared" si="282"/>
        <v>3.6054600000006758</v>
      </c>
      <c r="AZ689" s="15">
        <f t="shared" si="283"/>
        <v>-3.784179999999651</v>
      </c>
      <c r="BB689" s="19">
        <f t="shared" si="278"/>
        <v>1775603700</v>
      </c>
      <c r="BC689" s="19" t="str">
        <f t="shared" si="279"/>
        <v>XAUUSD</v>
      </c>
      <c r="BD689" s="19" t="str">
        <f t="shared" si="280"/>
        <v>M5</v>
      </c>
      <c r="BE689">
        <f>V689</f>
        <v>4797.7890674999999</v>
      </c>
      <c r="BF689">
        <f>W689</f>
        <v>4774.1622700000007</v>
      </c>
      <c r="BG689">
        <f>X689</f>
        <v>4818.5700699999998</v>
      </c>
      <c r="BH689">
        <f>Y689</f>
        <v>4816.9713499999998</v>
      </c>
      <c r="BI689">
        <f t="shared" si="284"/>
        <v>4816.4260200000008</v>
      </c>
      <c r="BJ689">
        <f t="shared" si="285"/>
        <v>4761.0120900000002</v>
      </c>
    </row>
    <row r="690" spans="1:62" x14ac:dyDescent="0.55000000000000004">
      <c r="A690">
        <f>ALGLIB_SSA_XAUUSD!J690</f>
        <v>1775604000</v>
      </c>
      <c r="B690" t="str">
        <f>_xlfn.XLOOKUP($A690,ALGLIB_SSA_XAUUSD!$A$2:$A$1001,ALGLIB_SSA_XAUUSD!$B$2:$B$1001,"",0)</f>
        <v/>
      </c>
      <c r="C690" t="str">
        <f>_xlfn.XLOOKUP($A690,ALGLIB_SSA_XAUUSD!$A$2:$A$1001,ALGLIB_SSA_XAUUSD!$C$2:$C$1001,"",0)</f>
        <v/>
      </c>
      <c r="D690" s="1">
        <f>D686+(D698-D686)*4/12</f>
        <v>4828.0633333333335</v>
      </c>
      <c r="E690" s="1">
        <f>E686+(E698-E686)*4/12</f>
        <v>4799.1881600000006</v>
      </c>
      <c r="F690" s="1">
        <f>F686+(F698-F686)*4/12</f>
        <v>4775.8869666666669</v>
      </c>
      <c r="G690" s="1">
        <f>G686+(G698-G686)*4/12</f>
        <v>4814.3044433333334</v>
      </c>
      <c r="H690" s="1">
        <f>H686+(H698-H686)*4/12</f>
        <v>4766.557663333333</v>
      </c>
      <c r="I690" t="str">
        <f>_xlfn.XLOOKUP($A690,ALGLIB_SSA_XAUUSD!$J$2:$J$1001,ALGLIB_SSA_XAUUSD!$K$2:$K$1001,"",0)</f>
        <v>XAUUSD</v>
      </c>
      <c r="J690" t="str">
        <f>_xlfn.XLOOKUP($A690,ALGLIB_SSA_XAUUSD!$J$2:$J$1001,ALGLIB_SSA_XAUUSD!$L$2:$L$1001,"",0)</f>
        <v>M5</v>
      </c>
      <c r="K690">
        <f>_xlfn.XLOOKUP($A690,ALGLIB_SSA_XAUUSD!$J$2:$J$1001,ALGLIB_SSA_XAUUSD!$M$2:$M$1001,"",0)</f>
        <v>4818.28</v>
      </c>
      <c r="L690">
        <f>_xlfn.XLOOKUP($A690,ALGLIB_SSA_XAUUSD!$J$2:$J$1001,ALGLIB_SSA_XAUUSD!$N$2:$N$1001,"",0)</f>
        <v>4816.0297300000002</v>
      </c>
      <c r="M690">
        <f>_xlfn.XLOOKUP($A690,ALGLIB_SSA_XAUUSD!$J$2:$J$1001,ALGLIB_SSA_XAUUSD!$O$2:$O$1001,"",0)</f>
        <v>4816.50054</v>
      </c>
      <c r="N690">
        <f>_xlfn.XLOOKUP($A690,ALGLIB_SSA_XAUUSD!$J$2:$J$1001,ALGLIB_SSA_XAUUSD!$P$2:$P$1001,"",0)</f>
        <v>4821.1774599999999</v>
      </c>
      <c r="O690">
        <f>_xlfn.XLOOKUP($A690,ALGLIB_SSA_XAUUSD!$J$2:$J$1001,ALGLIB_SSA_XAUUSD!$Q$2:$Q$1001,"",0)</f>
        <v>4810.5446300000003</v>
      </c>
      <c r="R690">
        <f t="shared" si="261"/>
        <v>1775604000</v>
      </c>
      <c r="S690" t="str">
        <f t="shared" si="262"/>
        <v>XAUUSD</v>
      </c>
      <c r="T690" t="str">
        <f t="shared" si="262"/>
        <v>M5</v>
      </c>
      <c r="U690">
        <f t="shared" si="262"/>
        <v>4818.28</v>
      </c>
      <c r="V690">
        <f t="shared" si="263"/>
        <v>4799.1881600000006</v>
      </c>
      <c r="W690">
        <f t="shared" si="263"/>
        <v>4775.8869666666669</v>
      </c>
      <c r="X690">
        <f t="shared" si="264"/>
        <v>4816.0297300000002</v>
      </c>
      <c r="Y690">
        <f t="shared" si="264"/>
        <v>4816.50054</v>
      </c>
      <c r="Z690">
        <f t="shared" si="265"/>
        <v>4814.3044433333334</v>
      </c>
      <c r="AA690">
        <f t="shared" si="266"/>
        <v>4821.1774599999999</v>
      </c>
      <c r="AB690">
        <f t="shared" si="267"/>
        <v>4766.557663333333</v>
      </c>
      <c r="AC690">
        <f t="shared" si="268"/>
        <v>4810.5446300000003</v>
      </c>
      <c r="AF690">
        <f t="shared" si="273"/>
        <v>1775604000</v>
      </c>
      <c r="AG690" t="str">
        <f t="shared" si="274"/>
        <v>XAUUSD</v>
      </c>
      <c r="AH690" t="str">
        <f t="shared" si="275"/>
        <v>M5</v>
      </c>
      <c r="AI690" s="19">
        <f t="shared" si="269"/>
        <v>4818.28</v>
      </c>
      <c r="AJ690" s="19">
        <f t="shared" si="270"/>
        <v>4799.1881600000006</v>
      </c>
      <c r="AK690" s="19">
        <f t="shared" si="271"/>
        <v>4775.8869666666669</v>
      </c>
      <c r="AL690" s="19">
        <f t="shared" si="276"/>
        <v>23.301193333333686</v>
      </c>
      <c r="AM690" s="28" t="str">
        <f t="shared" si="272"/>
        <v>Bullish</v>
      </c>
      <c r="AN690" s="28" t="str">
        <f t="shared" si="277"/>
        <v>Bullish</v>
      </c>
      <c r="AO690">
        <f>IF(Z690&lt;&gt;"",Z690,"")</f>
        <v>4814.3044433333334</v>
      </c>
      <c r="AP690">
        <f>IF(AB690&lt;&gt;"",AB690,"")</f>
        <v>4766.557663333333</v>
      </c>
      <c r="AQ690">
        <f t="shared" si="281"/>
        <v>5</v>
      </c>
      <c r="AR690" s="16">
        <f>IF(SLOPE($AO$674:$AO$685,$AQ$674:$AQ$685)&gt;0,MIN(3,ABS(SLOPE($AO$674:$AO$685,$AQ$674:$AQ$685))),IF(SLOPE($AO$674:$AO$685,$AQ$674:$AQ$685)&lt;-0.5,-0.5,0))</f>
        <v>2.0142774999999919</v>
      </c>
      <c r="AS690" s="16">
        <f>IF(SLOPE($AP$674:$AP$685,$AQ$674:$AQ$685)&lt;0,MAX(-3,-ABS(SLOPE($AP$674:$AP$685,$AQ$674:$AQ$685))),IF(SLOPE($AP$674:$AP$685,$AQ$674:$AQ$685)&gt;0.5,0.5,0))</f>
        <v>0.5</v>
      </c>
      <c r="AT690" s="22">
        <f>($AO$686+(AR690*(AQ690-1)))</f>
        <v>4816.4260199999999</v>
      </c>
      <c r="AU690" s="22">
        <f>($AP$686+(AS690*(AQ690-1)))</f>
        <v>4761.5120900000002</v>
      </c>
      <c r="AV690" s="18">
        <f>IF(AR690&gt;0,AT690+AR690,AT690)</f>
        <v>4818.4402975000003</v>
      </c>
      <c r="AW690" s="18">
        <f>IF(AS690&lt;0,AU690+AS690,AU690)</f>
        <v>4761.5120900000002</v>
      </c>
      <c r="AY690">
        <f t="shared" si="282"/>
        <v>4.1358541666668316</v>
      </c>
      <c r="AZ690" s="15">
        <f t="shared" si="283"/>
        <v>-5.0455733333328681</v>
      </c>
      <c r="BB690" s="19">
        <f t="shared" si="278"/>
        <v>1775604000</v>
      </c>
      <c r="BC690" s="19" t="str">
        <f t="shared" si="279"/>
        <v>XAUUSD</v>
      </c>
      <c r="BD690" s="19" t="str">
        <f t="shared" si="280"/>
        <v>M5</v>
      </c>
      <c r="BE690">
        <f>V690</f>
        <v>4799.1881600000006</v>
      </c>
      <c r="BF690">
        <f>W690</f>
        <v>4775.8869666666669</v>
      </c>
      <c r="BG690">
        <f>X690</f>
        <v>4816.0297300000002</v>
      </c>
      <c r="BH690">
        <f>Y690</f>
        <v>4816.50054</v>
      </c>
      <c r="BI690">
        <f t="shared" si="284"/>
        <v>4818.4402975000003</v>
      </c>
      <c r="BJ690">
        <f t="shared" si="285"/>
        <v>4761.5120900000002</v>
      </c>
    </row>
    <row r="691" spans="1:62" x14ac:dyDescent="0.55000000000000004">
      <c r="A691">
        <f>ALGLIB_SSA_XAUUSD!J691</f>
        <v>1775604300</v>
      </c>
      <c r="B691" t="str">
        <f>_xlfn.XLOOKUP($A691,ALGLIB_SSA_XAUUSD!$A$2:$A$1001,ALGLIB_SSA_XAUUSD!$B$2:$B$1001,"",0)</f>
        <v/>
      </c>
      <c r="C691" t="str">
        <f>_xlfn.XLOOKUP($A691,ALGLIB_SSA_XAUUSD!$A$2:$A$1001,ALGLIB_SSA_XAUUSD!$C$2:$C$1001,"",0)</f>
        <v/>
      </c>
      <c r="D691" s="1">
        <f>D686+(D698-D686)*5/12</f>
        <v>4826.7791666666662</v>
      </c>
      <c r="E691" s="1">
        <f>E686+(E698-E686)*5/12</f>
        <v>4800.5872525000004</v>
      </c>
      <c r="F691" s="1">
        <f>F686+(F698-F686)*5/12</f>
        <v>4777.6116633333331</v>
      </c>
      <c r="G691" s="1">
        <f>G686+(G698-G686)*5/12</f>
        <v>4815.7883266666668</v>
      </c>
      <c r="H691" s="1">
        <f>H686+(H698-H686)*5/12</f>
        <v>4768.3190566666663</v>
      </c>
      <c r="I691" t="str">
        <f>_xlfn.XLOOKUP($A691,ALGLIB_SSA_XAUUSD!$J$2:$J$1001,ALGLIB_SSA_XAUUSD!$K$2:$K$1001,"",0)</f>
        <v>XAUUSD</v>
      </c>
      <c r="J691" t="str">
        <f>_xlfn.XLOOKUP($A691,ALGLIB_SSA_XAUUSD!$J$2:$J$1001,ALGLIB_SSA_XAUUSD!$L$2:$L$1001,"",0)</f>
        <v>M5</v>
      </c>
      <c r="K691">
        <f>_xlfn.XLOOKUP($A691,ALGLIB_SSA_XAUUSD!$J$2:$J$1001,ALGLIB_SSA_XAUUSD!$M$2:$M$1001,"",0)</f>
        <v>4814.83</v>
      </c>
      <c r="L691">
        <f>_xlfn.XLOOKUP($A691,ALGLIB_SSA_XAUUSD!$J$2:$J$1001,ALGLIB_SSA_XAUUSD!$N$2:$N$1001,"",0)</f>
        <v>4813.2276000000002</v>
      </c>
      <c r="M691">
        <f>_xlfn.XLOOKUP($A691,ALGLIB_SSA_XAUUSD!$J$2:$J$1001,ALGLIB_SSA_XAUUSD!$O$2:$O$1001,"",0)</f>
        <v>4814.8640699999996</v>
      </c>
      <c r="N691">
        <f>_xlfn.XLOOKUP($A691,ALGLIB_SSA_XAUUSD!$J$2:$J$1001,ALGLIB_SSA_XAUUSD!$P$2:$P$1001,"",0)</f>
        <v>4817.78352</v>
      </c>
      <c r="O691">
        <f>_xlfn.XLOOKUP($A691,ALGLIB_SSA_XAUUSD!$J$2:$J$1001,ALGLIB_SSA_XAUUSD!$Q$2:$Q$1001,"",0)</f>
        <v>4808.6570499999998</v>
      </c>
      <c r="R691">
        <f t="shared" si="261"/>
        <v>1775604300</v>
      </c>
      <c r="S691" t="str">
        <f t="shared" si="262"/>
        <v>XAUUSD</v>
      </c>
      <c r="T691" t="str">
        <f t="shared" si="262"/>
        <v>M5</v>
      </c>
      <c r="U691">
        <f t="shared" si="262"/>
        <v>4814.83</v>
      </c>
      <c r="V691">
        <f t="shared" si="263"/>
        <v>4800.5872525000004</v>
      </c>
      <c r="W691">
        <f t="shared" si="263"/>
        <v>4777.6116633333331</v>
      </c>
      <c r="X691">
        <f t="shared" si="264"/>
        <v>4813.2276000000002</v>
      </c>
      <c r="Y691">
        <f t="shared" si="264"/>
        <v>4814.8640699999996</v>
      </c>
      <c r="Z691">
        <f t="shared" si="265"/>
        <v>4815.7883266666668</v>
      </c>
      <c r="AA691">
        <f t="shared" si="266"/>
        <v>4817.78352</v>
      </c>
      <c r="AB691">
        <f t="shared" si="267"/>
        <v>4768.3190566666663</v>
      </c>
      <c r="AC691">
        <f t="shared" si="268"/>
        <v>4808.6570499999998</v>
      </c>
      <c r="AF691">
        <f t="shared" si="273"/>
        <v>1775604300</v>
      </c>
      <c r="AG691" t="str">
        <f t="shared" si="274"/>
        <v>XAUUSD</v>
      </c>
      <c r="AH691" t="str">
        <f t="shared" si="275"/>
        <v>M5</v>
      </c>
      <c r="AI691" s="19">
        <f t="shared" si="269"/>
        <v>4814.83</v>
      </c>
      <c r="AJ691" s="19">
        <f t="shared" si="270"/>
        <v>4800.5872525000004</v>
      </c>
      <c r="AK691" s="19">
        <f t="shared" si="271"/>
        <v>4777.6116633333331</v>
      </c>
      <c r="AL691" s="19">
        <f t="shared" si="276"/>
        <v>22.975589166667305</v>
      </c>
      <c r="AM691" s="28" t="str">
        <f t="shared" si="272"/>
        <v>Bullish</v>
      </c>
      <c r="AN691" s="28" t="str">
        <f t="shared" si="277"/>
        <v>Bullish</v>
      </c>
      <c r="AO691">
        <f>IF(Z691&lt;&gt;"",Z691,"")</f>
        <v>4815.7883266666668</v>
      </c>
      <c r="AP691">
        <f>IF(AB691&lt;&gt;"",AB691,"")</f>
        <v>4768.3190566666663</v>
      </c>
      <c r="AQ691">
        <f t="shared" si="281"/>
        <v>6</v>
      </c>
      <c r="AR691" s="16">
        <f>IF(SLOPE($AO$674:$AO$685,$AQ$674:$AQ$685)&gt;0,MIN(3,ABS(SLOPE($AO$674:$AO$685,$AQ$674:$AQ$685))),IF(SLOPE($AO$674:$AO$685,$AQ$674:$AQ$685)&lt;-0.5,-0.5,0))</f>
        <v>2.0142774999999919</v>
      </c>
      <c r="AS691" s="16">
        <f>IF(SLOPE($AP$674:$AP$685,$AQ$674:$AQ$685)&lt;0,MAX(-3,-ABS(SLOPE($AP$674:$AP$685,$AQ$674:$AQ$685))),IF(SLOPE($AP$674:$AP$685,$AQ$674:$AQ$685)&gt;0.5,0.5,0))</f>
        <v>0.5</v>
      </c>
      <c r="AT691" s="22">
        <f>($AO$686+(AR691*(AQ691-1)))</f>
        <v>4818.4402975000003</v>
      </c>
      <c r="AU691" s="22">
        <f>($AP$686+(AS691*(AQ691-1)))</f>
        <v>4762.0120900000002</v>
      </c>
      <c r="AV691" s="18">
        <f>IF(AR691&gt;0,AT691+AR691,AT691)</f>
        <v>4820.4545750000007</v>
      </c>
      <c r="AW691" s="18">
        <f>IF(AS691&lt;0,AU691+AS691,AU691)</f>
        <v>4762.0120900000002</v>
      </c>
      <c r="AY691">
        <f t="shared" si="282"/>
        <v>4.6662483333338969</v>
      </c>
      <c r="AZ691" s="15">
        <f t="shared" si="283"/>
        <v>-6.3069666666660851</v>
      </c>
      <c r="BB691" s="19">
        <f t="shared" si="278"/>
        <v>1775604300</v>
      </c>
      <c r="BC691" s="19" t="str">
        <f t="shared" si="279"/>
        <v>XAUUSD</v>
      </c>
      <c r="BD691" s="19" t="str">
        <f t="shared" si="280"/>
        <v>M5</v>
      </c>
      <c r="BE691">
        <f>V691</f>
        <v>4800.5872525000004</v>
      </c>
      <c r="BF691">
        <f>W691</f>
        <v>4777.6116633333331</v>
      </c>
      <c r="BG691">
        <f>X691</f>
        <v>4813.2276000000002</v>
      </c>
      <c r="BH691">
        <f>Y691</f>
        <v>4814.8640699999996</v>
      </c>
      <c r="BI691">
        <f t="shared" si="284"/>
        <v>4820.4545750000007</v>
      </c>
      <c r="BJ691">
        <f t="shared" si="285"/>
        <v>4762.0120900000002</v>
      </c>
    </row>
    <row r="692" spans="1:62" x14ac:dyDescent="0.55000000000000004">
      <c r="A692">
        <f>ALGLIB_SSA_XAUUSD!J692</f>
        <v>1775604600</v>
      </c>
      <c r="B692" t="str">
        <f>_xlfn.XLOOKUP($A692,ALGLIB_SSA_XAUUSD!$A$2:$A$1001,ALGLIB_SSA_XAUUSD!$B$2:$B$1001,"",0)</f>
        <v/>
      </c>
      <c r="C692" t="str">
        <f>_xlfn.XLOOKUP($A692,ALGLIB_SSA_XAUUSD!$A$2:$A$1001,ALGLIB_SSA_XAUUSD!$C$2:$C$1001,"",0)</f>
        <v/>
      </c>
      <c r="D692" s="1">
        <f>D686+(D698-D686)*6/12</f>
        <v>4825.4949999999999</v>
      </c>
      <c r="E692" s="1">
        <f>E686+(E698-E686)*6/12</f>
        <v>4801.9863450000003</v>
      </c>
      <c r="F692" s="1">
        <f>F686+(F698-F686)*6/12</f>
        <v>4779.3363600000002</v>
      </c>
      <c r="G692" s="1">
        <f>G686+(G698-G686)*6/12</f>
        <v>4817.2722100000001</v>
      </c>
      <c r="H692" s="1">
        <f>H686+(H698-H686)*6/12</f>
        <v>4770.0804499999995</v>
      </c>
      <c r="I692" t="str">
        <f>_xlfn.XLOOKUP($A692,ALGLIB_SSA_XAUUSD!$J$2:$J$1001,ALGLIB_SSA_XAUUSD!$K$2:$K$1001,"",0)</f>
        <v>XAUUSD</v>
      </c>
      <c r="J692" t="str">
        <f>_xlfn.XLOOKUP($A692,ALGLIB_SSA_XAUUSD!$J$2:$J$1001,ALGLIB_SSA_XAUUSD!$L$2:$L$1001,"",0)</f>
        <v>M5</v>
      </c>
      <c r="K692">
        <f>_xlfn.XLOOKUP($A692,ALGLIB_SSA_XAUUSD!$J$2:$J$1001,ALGLIB_SSA_XAUUSD!$M$2:$M$1001,"",0)</f>
        <v>4808.3</v>
      </c>
      <c r="L692">
        <f>_xlfn.XLOOKUP($A692,ALGLIB_SSA_XAUUSD!$J$2:$J$1001,ALGLIB_SSA_XAUUSD!$N$2:$N$1001,"",0)</f>
        <v>4811.4182199999996</v>
      </c>
      <c r="M692">
        <f>_xlfn.XLOOKUP($A692,ALGLIB_SSA_XAUUSD!$J$2:$J$1001,ALGLIB_SSA_XAUUSD!$O$2:$O$1001,"",0)</f>
        <v>4813.1411399999997</v>
      </c>
      <c r="N692">
        <f>_xlfn.XLOOKUP($A692,ALGLIB_SSA_XAUUSD!$J$2:$J$1001,ALGLIB_SSA_XAUUSD!$P$2:$P$1001,"",0)</f>
        <v>4815.5457999999999</v>
      </c>
      <c r="O692">
        <f>_xlfn.XLOOKUP($A692,ALGLIB_SSA_XAUUSD!$J$2:$J$1001,ALGLIB_SSA_XAUUSD!$Q$2:$Q$1001,"",0)</f>
        <v>4806.9727999999996</v>
      </c>
      <c r="R692">
        <f t="shared" si="261"/>
        <v>1775604600</v>
      </c>
      <c r="S692" t="str">
        <f t="shared" si="262"/>
        <v>XAUUSD</v>
      </c>
      <c r="T692" t="str">
        <f t="shared" si="262"/>
        <v>M5</v>
      </c>
      <c r="U692">
        <f t="shared" si="262"/>
        <v>4808.3</v>
      </c>
      <c r="V692">
        <f t="shared" si="263"/>
        <v>4801.9863450000003</v>
      </c>
      <c r="W692">
        <f t="shared" si="263"/>
        <v>4779.3363600000002</v>
      </c>
      <c r="X692">
        <f t="shared" si="264"/>
        <v>4811.4182199999996</v>
      </c>
      <c r="Y692">
        <f t="shared" si="264"/>
        <v>4813.1411399999997</v>
      </c>
      <c r="Z692">
        <f t="shared" si="265"/>
        <v>4817.2722100000001</v>
      </c>
      <c r="AA692">
        <f t="shared" si="266"/>
        <v>4815.5457999999999</v>
      </c>
      <c r="AB692">
        <f t="shared" si="267"/>
        <v>4770.0804499999995</v>
      </c>
      <c r="AC692">
        <f t="shared" si="268"/>
        <v>4806.9727999999996</v>
      </c>
      <c r="AF692">
        <f t="shared" si="273"/>
        <v>1775604600</v>
      </c>
      <c r="AG692" t="str">
        <f t="shared" si="274"/>
        <v>XAUUSD</v>
      </c>
      <c r="AH692" t="str">
        <f t="shared" si="275"/>
        <v>M5</v>
      </c>
      <c r="AI692" s="19">
        <f t="shared" si="269"/>
        <v>4808.3</v>
      </c>
      <c r="AJ692" s="19">
        <f t="shared" si="270"/>
        <v>4801.9863450000003</v>
      </c>
      <c r="AK692" s="19">
        <f t="shared" si="271"/>
        <v>4779.3363600000002</v>
      </c>
      <c r="AL692" s="19">
        <f t="shared" si="276"/>
        <v>22.649985000000015</v>
      </c>
      <c r="AM692" s="28" t="str">
        <f t="shared" si="272"/>
        <v>Bullish</v>
      </c>
      <c r="AN692" s="28" t="str">
        <f t="shared" si="277"/>
        <v>Bullish</v>
      </c>
      <c r="AO692">
        <f>IF(Z692&lt;&gt;"",Z692,"")</f>
        <v>4817.2722100000001</v>
      </c>
      <c r="AP692">
        <f>IF(AB692&lt;&gt;"",AB692,"")</f>
        <v>4770.0804499999995</v>
      </c>
      <c r="AQ692">
        <f t="shared" si="281"/>
        <v>7</v>
      </c>
      <c r="AR692" s="16">
        <f>IF(SLOPE($AO$674:$AO$685,$AQ$674:$AQ$685)&gt;0,MIN(3,ABS(SLOPE($AO$674:$AO$685,$AQ$674:$AQ$685))),IF(SLOPE($AO$674:$AO$685,$AQ$674:$AQ$685)&lt;-0.5,-0.5,0))</f>
        <v>2.0142774999999919</v>
      </c>
      <c r="AS692" s="16">
        <f>IF(SLOPE($AP$674:$AP$685,$AQ$674:$AQ$685)&lt;0,MAX(-3,-ABS(SLOPE($AP$674:$AP$685,$AQ$674:$AQ$685))),IF(SLOPE($AP$674:$AP$685,$AQ$674:$AQ$685)&gt;0.5,0.5,0))</f>
        <v>0.5</v>
      </c>
      <c r="AT692" s="22">
        <f>($AO$686+(AR692*(AQ692-1)))</f>
        <v>4820.4545749999997</v>
      </c>
      <c r="AU692" s="22">
        <f>($AP$686+(AS692*(AQ692-1)))</f>
        <v>4762.5120900000002</v>
      </c>
      <c r="AV692" s="18">
        <f>IF(AR692&gt;0,AT692+AR692,AT692)</f>
        <v>4822.4688525000001</v>
      </c>
      <c r="AW692" s="18">
        <f>IF(AS692&lt;0,AU692+AS692,AU692)</f>
        <v>4762.5120900000002</v>
      </c>
      <c r="AY692">
        <f t="shared" si="282"/>
        <v>5.1966425000000527</v>
      </c>
      <c r="AZ692" s="15">
        <f t="shared" si="283"/>
        <v>-7.5683599999993021</v>
      </c>
      <c r="BB692" s="19">
        <f t="shared" si="278"/>
        <v>1775604600</v>
      </c>
      <c r="BC692" s="19" t="str">
        <f t="shared" si="279"/>
        <v>XAUUSD</v>
      </c>
      <c r="BD692" s="19" t="str">
        <f t="shared" si="280"/>
        <v>M5</v>
      </c>
      <c r="BE692">
        <f>V692</f>
        <v>4801.9863450000003</v>
      </c>
      <c r="BF692">
        <f>W692</f>
        <v>4779.3363600000002</v>
      </c>
      <c r="BG692">
        <f>X692</f>
        <v>4811.4182199999996</v>
      </c>
      <c r="BH692">
        <f>Y692</f>
        <v>4813.1411399999997</v>
      </c>
      <c r="BI692">
        <f t="shared" si="284"/>
        <v>4822.4688525000001</v>
      </c>
      <c r="BJ692">
        <f t="shared" si="285"/>
        <v>4762.5120900000002</v>
      </c>
    </row>
    <row r="693" spans="1:62" x14ac:dyDescent="0.55000000000000004">
      <c r="A693">
        <f>ALGLIB_SSA_XAUUSD!J693</f>
        <v>1775604900</v>
      </c>
      <c r="B693" t="str">
        <f>_xlfn.XLOOKUP($A693,ALGLIB_SSA_XAUUSD!$A$2:$A$1001,ALGLIB_SSA_XAUUSD!$B$2:$B$1001,"",0)</f>
        <v/>
      </c>
      <c r="C693" t="str">
        <f>_xlfn.XLOOKUP($A693,ALGLIB_SSA_XAUUSD!$A$2:$A$1001,ALGLIB_SSA_XAUUSD!$C$2:$C$1001,"",0)</f>
        <v/>
      </c>
      <c r="D693" s="1">
        <f>D686+(D698-D686)*7/12</f>
        <v>4824.2108333333335</v>
      </c>
      <c r="E693" s="1">
        <f>E686+(E698-E686)*7/12</f>
        <v>4803.3854375000001</v>
      </c>
      <c r="F693" s="1">
        <f>F686+(F698-F686)*7/12</f>
        <v>4781.0610566666674</v>
      </c>
      <c r="G693" s="1">
        <f>G686+(G698-G686)*7/12</f>
        <v>4818.7560933333334</v>
      </c>
      <c r="H693" s="1">
        <f>H686+(H698-H686)*7/12</f>
        <v>4771.8418433333336</v>
      </c>
      <c r="I693" t="str">
        <f>_xlfn.XLOOKUP($A693,ALGLIB_SSA_XAUUSD!$J$2:$J$1001,ALGLIB_SSA_XAUUSD!$K$2:$K$1001,"",0)</f>
        <v>XAUUSD</v>
      </c>
      <c r="J693" t="str">
        <f>_xlfn.XLOOKUP($A693,ALGLIB_SSA_XAUUSD!$J$2:$J$1001,ALGLIB_SSA_XAUUSD!$L$2:$L$1001,"",0)</f>
        <v>M5</v>
      </c>
      <c r="K693">
        <f>_xlfn.XLOOKUP($A693,ALGLIB_SSA_XAUUSD!$J$2:$J$1001,ALGLIB_SSA_XAUUSD!$M$2:$M$1001,"",0)</f>
        <v>4810.18</v>
      </c>
      <c r="L693">
        <f>_xlfn.XLOOKUP($A693,ALGLIB_SSA_XAUUSD!$J$2:$J$1001,ALGLIB_SSA_XAUUSD!$N$2:$N$1001,"",0)</f>
        <v>4811.5980900000004</v>
      </c>
      <c r="M693">
        <f>_xlfn.XLOOKUP($A693,ALGLIB_SSA_XAUUSD!$J$2:$J$1001,ALGLIB_SSA_XAUUSD!$O$2:$O$1001,"",0)</f>
        <v>4812.3696200000004</v>
      </c>
      <c r="N693">
        <f>_xlfn.XLOOKUP($A693,ALGLIB_SSA_XAUUSD!$J$2:$J$1001,ALGLIB_SSA_XAUUSD!$P$2:$P$1001,"",0)</f>
        <v>4815.4742500000002</v>
      </c>
      <c r="O693">
        <f>_xlfn.XLOOKUP($A693,ALGLIB_SSA_XAUUSD!$J$2:$J$1001,ALGLIB_SSA_XAUUSD!$Q$2:$Q$1001,"",0)</f>
        <v>4806.4592199999997</v>
      </c>
      <c r="R693">
        <f t="shared" si="261"/>
        <v>1775604900</v>
      </c>
      <c r="S693" t="str">
        <f t="shared" si="262"/>
        <v>XAUUSD</v>
      </c>
      <c r="T693" t="str">
        <f t="shared" si="262"/>
        <v>M5</v>
      </c>
      <c r="U693">
        <f t="shared" si="262"/>
        <v>4810.18</v>
      </c>
      <c r="V693">
        <f t="shared" si="263"/>
        <v>4803.3854375000001</v>
      </c>
      <c r="W693">
        <f t="shared" si="263"/>
        <v>4781.0610566666674</v>
      </c>
      <c r="X693">
        <f t="shared" si="264"/>
        <v>4811.5980900000004</v>
      </c>
      <c r="Y693">
        <f t="shared" si="264"/>
        <v>4812.3696200000004</v>
      </c>
      <c r="Z693">
        <f t="shared" si="265"/>
        <v>4818.7560933333334</v>
      </c>
      <c r="AA693">
        <f t="shared" si="266"/>
        <v>4815.4742500000002</v>
      </c>
      <c r="AB693">
        <f t="shared" si="267"/>
        <v>4771.8418433333336</v>
      </c>
      <c r="AC693">
        <f t="shared" si="268"/>
        <v>4806.4592199999997</v>
      </c>
      <c r="AF693">
        <f t="shared" si="273"/>
        <v>1775604900</v>
      </c>
      <c r="AG693" t="str">
        <f t="shared" si="274"/>
        <v>XAUUSD</v>
      </c>
      <c r="AH693" t="str">
        <f t="shared" si="275"/>
        <v>M5</v>
      </c>
      <c r="AI693" s="19">
        <f t="shared" si="269"/>
        <v>4810.18</v>
      </c>
      <c r="AJ693" s="19">
        <f t="shared" si="270"/>
        <v>4803.3854375000001</v>
      </c>
      <c r="AK693" s="19">
        <f t="shared" si="271"/>
        <v>4781.0610566666674</v>
      </c>
      <c r="AL693" s="19">
        <f t="shared" si="276"/>
        <v>22.324380833332725</v>
      </c>
      <c r="AM693" s="28" t="str">
        <f t="shared" si="272"/>
        <v>Bullish</v>
      </c>
      <c r="AN693" s="28" t="str">
        <f t="shared" si="277"/>
        <v>Bullish</v>
      </c>
      <c r="AO693">
        <f>IF(Z693&lt;&gt;"",Z693,"")</f>
        <v>4818.7560933333334</v>
      </c>
      <c r="AP693">
        <f>IF(AB693&lt;&gt;"",AB693,"")</f>
        <v>4771.8418433333336</v>
      </c>
      <c r="AQ693">
        <f t="shared" si="281"/>
        <v>8</v>
      </c>
      <c r="AR693" s="16">
        <f>IF(SLOPE($AO$674:$AO$685,$AQ$674:$AQ$685)&gt;0,MIN(3,ABS(SLOPE($AO$674:$AO$685,$AQ$674:$AQ$685))),IF(SLOPE($AO$674:$AO$685,$AQ$674:$AQ$685)&lt;-0.5,-0.5,0))</f>
        <v>2.0142774999999919</v>
      </c>
      <c r="AS693" s="16">
        <f>IF(SLOPE($AP$674:$AP$685,$AQ$674:$AQ$685)&lt;0,MAX(-3,-ABS(SLOPE($AP$674:$AP$685,$AQ$674:$AQ$685))),IF(SLOPE($AP$674:$AP$685,$AQ$674:$AQ$685)&gt;0.5,0.5,0))</f>
        <v>0.5</v>
      </c>
      <c r="AT693" s="22">
        <f>($AO$686+(AR693*(AQ693-1)))</f>
        <v>4822.4688525000001</v>
      </c>
      <c r="AU693" s="22">
        <f>($AP$686+(AS693*(AQ693-1)))</f>
        <v>4763.0120900000002</v>
      </c>
      <c r="AV693" s="18">
        <f>IF(AR693&gt;0,AT693+AR693,AT693)</f>
        <v>4824.4831300000005</v>
      </c>
      <c r="AW693" s="18">
        <f>IF(AS693&lt;0,AU693+AS693,AU693)</f>
        <v>4763.0120900000002</v>
      </c>
      <c r="AY693">
        <f t="shared" si="282"/>
        <v>5.727036666667118</v>
      </c>
      <c r="AZ693" s="15">
        <f t="shared" si="283"/>
        <v>-8.8297533333334286</v>
      </c>
      <c r="BB693" s="19">
        <f t="shared" si="278"/>
        <v>1775604900</v>
      </c>
      <c r="BC693" s="19" t="str">
        <f t="shared" si="279"/>
        <v>XAUUSD</v>
      </c>
      <c r="BD693" s="19" t="str">
        <f t="shared" si="280"/>
        <v>M5</v>
      </c>
      <c r="BE693">
        <f>V693</f>
        <v>4803.3854375000001</v>
      </c>
      <c r="BF693">
        <f>W693</f>
        <v>4781.0610566666674</v>
      </c>
      <c r="BG693">
        <f>X693</f>
        <v>4811.5980900000004</v>
      </c>
      <c r="BH693">
        <f>Y693</f>
        <v>4812.3696200000004</v>
      </c>
      <c r="BI693">
        <f t="shared" si="284"/>
        <v>4824.4831300000005</v>
      </c>
      <c r="BJ693">
        <f t="shared" si="285"/>
        <v>4763.0120900000002</v>
      </c>
    </row>
    <row r="694" spans="1:62" x14ac:dyDescent="0.55000000000000004">
      <c r="A694">
        <f>ALGLIB_SSA_XAUUSD!J694</f>
        <v>1775605200</v>
      </c>
      <c r="B694" t="str">
        <f>_xlfn.XLOOKUP($A694,ALGLIB_SSA_XAUUSD!$A$2:$A$1001,ALGLIB_SSA_XAUUSD!$B$2:$B$1001,"",0)</f>
        <v/>
      </c>
      <c r="C694" t="str">
        <f>_xlfn.XLOOKUP($A694,ALGLIB_SSA_XAUUSD!$A$2:$A$1001,ALGLIB_SSA_XAUUSD!$C$2:$C$1001,"",0)</f>
        <v/>
      </c>
      <c r="D694" s="1">
        <f>D686+(D698-D686)*8/12</f>
        <v>4822.9266666666663</v>
      </c>
      <c r="E694" s="1">
        <f>E686+(E698-E686)*8/12</f>
        <v>4804.7845299999999</v>
      </c>
      <c r="F694" s="1">
        <f>F686+(F698-F686)*8/12</f>
        <v>4782.7857533333336</v>
      </c>
      <c r="G694" s="1">
        <f>G686+(G698-G686)*8/12</f>
        <v>4820.2399766666667</v>
      </c>
      <c r="H694" s="1">
        <f>H686+(H698-H686)*8/12</f>
        <v>4773.6032366666668</v>
      </c>
      <c r="I694" t="str">
        <f>_xlfn.XLOOKUP($A694,ALGLIB_SSA_XAUUSD!$J$2:$J$1001,ALGLIB_SSA_XAUUSD!$K$2:$K$1001,"",0)</f>
        <v>XAUUSD</v>
      </c>
      <c r="J694" t="str">
        <f>_xlfn.XLOOKUP($A694,ALGLIB_SSA_XAUUSD!$J$2:$J$1001,ALGLIB_SSA_XAUUSD!$L$2:$L$1001,"",0)</f>
        <v>M5</v>
      </c>
      <c r="K694">
        <f>_xlfn.XLOOKUP($A694,ALGLIB_SSA_XAUUSD!$J$2:$J$1001,ALGLIB_SSA_XAUUSD!$M$2:$M$1001,"",0)</f>
        <v>4813.25</v>
      </c>
      <c r="L694">
        <f>_xlfn.XLOOKUP($A694,ALGLIB_SSA_XAUUSD!$J$2:$J$1001,ALGLIB_SSA_XAUUSD!$N$2:$N$1001,"",0)</f>
        <v>4814.0496599999997</v>
      </c>
      <c r="M694">
        <f>_xlfn.XLOOKUP($A694,ALGLIB_SSA_XAUUSD!$J$2:$J$1001,ALGLIB_SSA_XAUUSD!$O$2:$O$1001,"",0)</f>
        <v>4813.20964</v>
      </c>
      <c r="N694">
        <f>_xlfn.XLOOKUP($A694,ALGLIB_SSA_XAUUSD!$J$2:$J$1001,ALGLIB_SSA_XAUUSD!$P$2:$P$1001,"",0)</f>
        <v>4818.1056900000003</v>
      </c>
      <c r="O694">
        <f>_xlfn.XLOOKUP($A694,ALGLIB_SSA_XAUUSD!$J$2:$J$1001,ALGLIB_SSA_XAUUSD!$Q$2:$Q$1001,"",0)</f>
        <v>4807.8002800000004</v>
      </c>
      <c r="R694">
        <f t="shared" si="261"/>
        <v>1775605200</v>
      </c>
      <c r="S694" t="str">
        <f t="shared" si="262"/>
        <v>XAUUSD</v>
      </c>
      <c r="T694" t="str">
        <f t="shared" si="262"/>
        <v>M5</v>
      </c>
      <c r="U694">
        <f t="shared" si="262"/>
        <v>4813.25</v>
      </c>
      <c r="V694">
        <f t="shared" si="263"/>
        <v>4804.7845299999999</v>
      </c>
      <c r="W694">
        <f t="shared" si="263"/>
        <v>4782.7857533333336</v>
      </c>
      <c r="X694">
        <f t="shared" si="264"/>
        <v>4814.0496599999997</v>
      </c>
      <c r="Y694">
        <f t="shared" si="264"/>
        <v>4813.20964</v>
      </c>
      <c r="Z694">
        <f t="shared" si="265"/>
        <v>4820.2399766666667</v>
      </c>
      <c r="AA694">
        <f t="shared" si="266"/>
        <v>4818.1056900000003</v>
      </c>
      <c r="AB694">
        <f t="shared" si="267"/>
        <v>4773.6032366666668</v>
      </c>
      <c r="AC694">
        <f t="shared" si="268"/>
        <v>4807.8002800000004</v>
      </c>
      <c r="AF694">
        <f t="shared" si="273"/>
        <v>1775605200</v>
      </c>
      <c r="AG694" t="str">
        <f t="shared" si="274"/>
        <v>XAUUSD</v>
      </c>
      <c r="AH694" t="str">
        <f t="shared" si="275"/>
        <v>M5</v>
      </c>
      <c r="AI694" s="19">
        <f t="shared" si="269"/>
        <v>4813.25</v>
      </c>
      <c r="AJ694" s="19">
        <f t="shared" si="270"/>
        <v>4804.7845299999999</v>
      </c>
      <c r="AK694" s="19">
        <f t="shared" si="271"/>
        <v>4782.7857533333336</v>
      </c>
      <c r="AL694" s="19">
        <f t="shared" si="276"/>
        <v>21.998776666666345</v>
      </c>
      <c r="AM694" s="28" t="str">
        <f t="shared" si="272"/>
        <v>Bullish</v>
      </c>
      <c r="AN694" s="28" t="str">
        <f t="shared" si="277"/>
        <v>Bullish</v>
      </c>
      <c r="AO694">
        <f>IF(Z694&lt;&gt;"",Z694,"")</f>
        <v>4820.2399766666667</v>
      </c>
      <c r="AP694">
        <f>IF(AB694&lt;&gt;"",AB694,"")</f>
        <v>4773.6032366666668</v>
      </c>
      <c r="AQ694">
        <f t="shared" si="281"/>
        <v>9</v>
      </c>
      <c r="AR694" s="16">
        <f>IF(SLOPE($AO$674:$AO$685,$AQ$674:$AQ$685)&gt;0,MIN(3,ABS(SLOPE($AO$674:$AO$685,$AQ$674:$AQ$685))),IF(SLOPE($AO$674:$AO$685,$AQ$674:$AQ$685)&lt;-0.5,-0.5,0))</f>
        <v>2.0142774999999919</v>
      </c>
      <c r="AS694" s="16">
        <f>IF(SLOPE($AP$674:$AP$685,$AQ$674:$AQ$685)&lt;0,MAX(-3,-ABS(SLOPE($AP$674:$AP$685,$AQ$674:$AQ$685))),IF(SLOPE($AP$674:$AP$685,$AQ$674:$AQ$685)&gt;0.5,0.5,0))</f>
        <v>0.5</v>
      </c>
      <c r="AT694" s="22">
        <f>($AO$686+(AR694*(AQ694-1)))</f>
        <v>4824.4831300000005</v>
      </c>
      <c r="AU694" s="22">
        <f>($AP$686+(AS694*(AQ694-1)))</f>
        <v>4763.5120900000002</v>
      </c>
      <c r="AV694" s="18">
        <f>IF(AR694&gt;0,AT694+AR694,AT694)</f>
        <v>4826.4974075000009</v>
      </c>
      <c r="AW694" s="18">
        <f>IF(AS694&lt;0,AU694+AS694,AU694)</f>
        <v>4763.5120900000002</v>
      </c>
      <c r="AY694">
        <f t="shared" si="282"/>
        <v>6.2574308333341833</v>
      </c>
      <c r="AZ694" s="15">
        <f t="shared" si="283"/>
        <v>-10.091146666666646</v>
      </c>
      <c r="BB694" s="19">
        <f t="shared" si="278"/>
        <v>1775605200</v>
      </c>
      <c r="BC694" s="19" t="str">
        <f t="shared" si="279"/>
        <v>XAUUSD</v>
      </c>
      <c r="BD694" s="19" t="str">
        <f t="shared" si="280"/>
        <v>M5</v>
      </c>
      <c r="BE694">
        <f>V694</f>
        <v>4804.7845299999999</v>
      </c>
      <c r="BF694">
        <f>W694</f>
        <v>4782.7857533333336</v>
      </c>
      <c r="BG694">
        <f>X694</f>
        <v>4814.0496599999997</v>
      </c>
      <c r="BH694">
        <f>Y694</f>
        <v>4813.20964</v>
      </c>
      <c r="BI694">
        <f t="shared" si="284"/>
        <v>4826.4974075000009</v>
      </c>
      <c r="BJ694">
        <f t="shared" si="285"/>
        <v>4763.5120900000002</v>
      </c>
    </row>
    <row r="695" spans="1:62" x14ac:dyDescent="0.55000000000000004">
      <c r="A695">
        <f>ALGLIB_SSA_XAUUSD!J695</f>
        <v>1775605500</v>
      </c>
      <c r="B695" t="str">
        <f>_xlfn.XLOOKUP($A695,ALGLIB_SSA_XAUUSD!$A$2:$A$1001,ALGLIB_SSA_XAUUSD!$B$2:$B$1001,"",0)</f>
        <v/>
      </c>
      <c r="C695" t="str">
        <f>_xlfn.XLOOKUP($A695,ALGLIB_SSA_XAUUSD!$A$2:$A$1001,ALGLIB_SSA_XAUUSD!$C$2:$C$1001,"",0)</f>
        <v/>
      </c>
      <c r="D695" s="1">
        <f>D686+(D698-D686)*9/12</f>
        <v>4821.6424999999999</v>
      </c>
      <c r="E695" s="1">
        <f>E686+(E698-E686)*9/12</f>
        <v>4806.1836225000006</v>
      </c>
      <c r="F695" s="1">
        <f>F686+(F698-F686)*9/12</f>
        <v>4784.5104499999998</v>
      </c>
      <c r="G695" s="1">
        <f>G686+(G698-G686)*9/12</f>
        <v>4821.7238600000001</v>
      </c>
      <c r="H695" s="1">
        <f>H686+(H698-H686)*9/12</f>
        <v>4775.36463</v>
      </c>
      <c r="I695" t="str">
        <f>_xlfn.XLOOKUP($A695,ALGLIB_SSA_XAUUSD!$J$2:$J$1001,ALGLIB_SSA_XAUUSD!$K$2:$K$1001,"",0)</f>
        <v>XAUUSD</v>
      </c>
      <c r="J695" t="str">
        <f>_xlfn.XLOOKUP($A695,ALGLIB_SSA_XAUUSD!$J$2:$J$1001,ALGLIB_SSA_XAUUSD!$L$2:$L$1001,"",0)</f>
        <v>M5</v>
      </c>
      <c r="K695">
        <f>_xlfn.XLOOKUP($A695,ALGLIB_SSA_XAUUSD!$J$2:$J$1001,ALGLIB_SSA_XAUUSD!$M$2:$M$1001,"",0)</f>
        <v>4812.05</v>
      </c>
      <c r="L695">
        <f>_xlfn.XLOOKUP($A695,ALGLIB_SSA_XAUUSD!$J$2:$J$1001,ALGLIB_SSA_XAUUSD!$N$2:$N$1001,"",0)</f>
        <v>4818.4620800000002</v>
      </c>
      <c r="M695">
        <f>_xlfn.XLOOKUP($A695,ALGLIB_SSA_XAUUSD!$J$2:$J$1001,ALGLIB_SSA_XAUUSD!$O$2:$O$1001,"",0)</f>
        <v>4815.8358600000001</v>
      </c>
      <c r="N695">
        <f>_xlfn.XLOOKUP($A695,ALGLIB_SSA_XAUUSD!$J$2:$J$1001,ALGLIB_SSA_XAUUSD!$P$2:$P$1001,"",0)</f>
        <v>4823.2620699999998</v>
      </c>
      <c r="O695">
        <f>_xlfn.XLOOKUP($A695,ALGLIB_SSA_XAUUSD!$J$2:$J$1001,ALGLIB_SSA_XAUUSD!$Q$2:$Q$1001,"",0)</f>
        <v>4810.9764999999998</v>
      </c>
      <c r="R695">
        <f t="shared" si="261"/>
        <v>1775605500</v>
      </c>
      <c r="S695" t="str">
        <f t="shared" si="262"/>
        <v>XAUUSD</v>
      </c>
      <c r="T695" t="str">
        <f t="shared" si="262"/>
        <v>M5</v>
      </c>
      <c r="U695">
        <f t="shared" si="262"/>
        <v>4812.05</v>
      </c>
      <c r="V695">
        <f t="shared" si="263"/>
        <v>4806.1836225000006</v>
      </c>
      <c r="W695">
        <f t="shared" si="263"/>
        <v>4784.5104499999998</v>
      </c>
      <c r="X695">
        <f t="shared" si="264"/>
        <v>4818.4620800000002</v>
      </c>
      <c r="Y695">
        <f t="shared" si="264"/>
        <v>4815.8358600000001</v>
      </c>
      <c r="Z695">
        <f t="shared" si="265"/>
        <v>4821.7238600000001</v>
      </c>
      <c r="AA695">
        <f t="shared" si="266"/>
        <v>4823.2620699999998</v>
      </c>
      <c r="AB695">
        <f t="shared" si="267"/>
        <v>4775.36463</v>
      </c>
      <c r="AC695">
        <f t="shared" si="268"/>
        <v>4810.9764999999998</v>
      </c>
      <c r="AF695">
        <f t="shared" si="273"/>
        <v>1775605500</v>
      </c>
      <c r="AG695" t="str">
        <f t="shared" si="274"/>
        <v>XAUUSD</v>
      </c>
      <c r="AH695" t="str">
        <f t="shared" si="275"/>
        <v>M5</v>
      </c>
      <c r="AI695" s="19">
        <f t="shared" si="269"/>
        <v>4812.05</v>
      </c>
      <c r="AJ695" s="19">
        <f t="shared" si="270"/>
        <v>4806.1836225000006</v>
      </c>
      <c r="AK695" s="19">
        <f t="shared" si="271"/>
        <v>4784.5104499999998</v>
      </c>
      <c r="AL695" s="19">
        <f t="shared" si="276"/>
        <v>21.673172500000874</v>
      </c>
      <c r="AM695" s="28" t="str">
        <f t="shared" si="272"/>
        <v>Bullish</v>
      </c>
      <c r="AN695" s="28" t="str">
        <f t="shared" si="277"/>
        <v>Bullish</v>
      </c>
      <c r="AO695">
        <f>IF(Z695&lt;&gt;"",Z695,"")</f>
        <v>4821.7238600000001</v>
      </c>
      <c r="AP695">
        <f>IF(AB695&lt;&gt;"",AB695,"")</f>
        <v>4775.36463</v>
      </c>
      <c r="AQ695">
        <f t="shared" si="281"/>
        <v>10</v>
      </c>
      <c r="AR695" s="16">
        <f>IF(SLOPE($AO$674:$AO$685,$AQ$674:$AQ$685)&gt;0,MIN(3,ABS(SLOPE($AO$674:$AO$685,$AQ$674:$AQ$685))),IF(SLOPE($AO$674:$AO$685,$AQ$674:$AQ$685)&lt;-0.5,-0.5,0))</f>
        <v>2.0142774999999919</v>
      </c>
      <c r="AS695" s="16">
        <f>IF(SLOPE($AP$674:$AP$685,$AQ$674:$AQ$685)&lt;0,MAX(-3,-ABS(SLOPE($AP$674:$AP$685,$AQ$674:$AQ$685))),IF(SLOPE($AP$674:$AP$685,$AQ$674:$AQ$685)&gt;0.5,0.5,0))</f>
        <v>0.5</v>
      </c>
      <c r="AT695" s="22">
        <f>($AO$686+(AR695*(AQ695-1)))</f>
        <v>4826.4974075</v>
      </c>
      <c r="AU695" s="22">
        <f>($AP$686+(AS695*(AQ695-1)))</f>
        <v>4764.0120900000002</v>
      </c>
      <c r="AV695" s="18">
        <f>IF(AR695&gt;0,AT695+AR695,AT695)</f>
        <v>4828.5116850000004</v>
      </c>
      <c r="AW695" s="18">
        <f>IF(AS695&lt;0,AU695+AS695,AU695)</f>
        <v>4764.0120900000002</v>
      </c>
      <c r="AY695">
        <f t="shared" si="282"/>
        <v>6.7878250000003391</v>
      </c>
      <c r="AZ695" s="15">
        <f t="shared" si="283"/>
        <v>-11.352539999999863</v>
      </c>
      <c r="BB695" s="19">
        <f t="shared" si="278"/>
        <v>1775605500</v>
      </c>
      <c r="BC695" s="19" t="str">
        <f t="shared" si="279"/>
        <v>XAUUSD</v>
      </c>
      <c r="BD695" s="19" t="str">
        <f t="shared" si="280"/>
        <v>M5</v>
      </c>
      <c r="BE695">
        <f>V695</f>
        <v>4806.1836225000006</v>
      </c>
      <c r="BF695">
        <f>W695</f>
        <v>4784.5104499999998</v>
      </c>
      <c r="BG695">
        <f>X695</f>
        <v>4818.4620800000002</v>
      </c>
      <c r="BH695">
        <f>Y695</f>
        <v>4815.8358600000001</v>
      </c>
      <c r="BI695">
        <f t="shared" si="284"/>
        <v>4828.5116850000004</v>
      </c>
      <c r="BJ695">
        <f t="shared" si="285"/>
        <v>4764.0120900000002</v>
      </c>
    </row>
    <row r="696" spans="1:62" x14ac:dyDescent="0.55000000000000004">
      <c r="A696">
        <f>ALGLIB_SSA_XAUUSD!J696</f>
        <v>1775605800</v>
      </c>
      <c r="B696" t="str">
        <f>_xlfn.XLOOKUP($A696,ALGLIB_SSA_XAUUSD!$A$2:$A$1001,ALGLIB_SSA_XAUUSD!$B$2:$B$1001,"",0)</f>
        <v/>
      </c>
      <c r="C696" t="str">
        <f>_xlfn.XLOOKUP($A696,ALGLIB_SSA_XAUUSD!$A$2:$A$1001,ALGLIB_SSA_XAUUSD!$C$2:$C$1001,"",0)</f>
        <v/>
      </c>
      <c r="D696" s="1">
        <f>D686+(D698-D686)*10/12</f>
        <v>4820.3583333333336</v>
      </c>
      <c r="E696" s="1">
        <f>E686+(E698-E686)*10/12</f>
        <v>4807.5827150000005</v>
      </c>
      <c r="F696" s="1">
        <f>F686+(F698-F686)*10/12</f>
        <v>4786.2351466666669</v>
      </c>
      <c r="G696" s="1">
        <f>G686+(G698-G686)*10/12</f>
        <v>4823.2077433333334</v>
      </c>
      <c r="H696" s="1">
        <f>H686+(H698-H686)*10/12</f>
        <v>4777.1260233333333</v>
      </c>
      <c r="I696" t="str">
        <f>_xlfn.XLOOKUP($A696,ALGLIB_SSA_XAUUSD!$J$2:$J$1001,ALGLIB_SSA_XAUUSD!$K$2:$K$1001,"",0)</f>
        <v>XAUUSD</v>
      </c>
      <c r="J696" t="str">
        <f>_xlfn.XLOOKUP($A696,ALGLIB_SSA_XAUUSD!$J$2:$J$1001,ALGLIB_SSA_XAUUSD!$L$2:$L$1001,"",0)</f>
        <v>M5</v>
      </c>
      <c r="K696">
        <f>_xlfn.XLOOKUP($A696,ALGLIB_SSA_XAUUSD!$J$2:$J$1001,ALGLIB_SSA_XAUUSD!$M$2:$M$1001,"",0)</f>
        <v>4818.92</v>
      </c>
      <c r="L696">
        <f>_xlfn.XLOOKUP($A696,ALGLIB_SSA_XAUUSD!$J$2:$J$1001,ALGLIB_SSA_XAUUSD!$N$2:$N$1001,"",0)</f>
        <v>4824.1435499999998</v>
      </c>
      <c r="M696">
        <f>_xlfn.XLOOKUP($A696,ALGLIB_SSA_XAUUSD!$J$2:$J$1001,ALGLIB_SSA_XAUUSD!$O$2:$O$1001,"",0)</f>
        <v>4819.9897099999998</v>
      </c>
      <c r="N696">
        <f>_xlfn.XLOOKUP($A696,ALGLIB_SSA_XAUUSD!$J$2:$J$1001,ALGLIB_SSA_XAUUSD!$P$2:$P$1001,"",0)</f>
        <v>4830.0312199999998</v>
      </c>
      <c r="O696">
        <f>_xlfn.XLOOKUP($A696,ALGLIB_SSA_XAUUSD!$J$2:$J$1001,ALGLIB_SSA_XAUUSD!$Q$2:$Q$1001,"",0)</f>
        <v>4815.53557</v>
      </c>
      <c r="R696">
        <f t="shared" si="261"/>
        <v>1775605800</v>
      </c>
      <c r="S696" t="str">
        <f t="shared" si="262"/>
        <v>XAUUSD</v>
      </c>
      <c r="T696" t="str">
        <f t="shared" si="262"/>
        <v>M5</v>
      </c>
      <c r="U696">
        <f t="shared" si="262"/>
        <v>4818.92</v>
      </c>
      <c r="V696">
        <f t="shared" si="263"/>
        <v>4807.5827150000005</v>
      </c>
      <c r="W696">
        <f t="shared" si="263"/>
        <v>4786.2351466666669</v>
      </c>
      <c r="X696">
        <f t="shared" si="264"/>
        <v>4824.1435499999998</v>
      </c>
      <c r="Y696">
        <f t="shared" si="264"/>
        <v>4819.9897099999998</v>
      </c>
      <c r="Z696">
        <f t="shared" si="265"/>
        <v>4823.2077433333334</v>
      </c>
      <c r="AA696">
        <f t="shared" si="266"/>
        <v>4830.0312199999998</v>
      </c>
      <c r="AB696">
        <f t="shared" si="267"/>
        <v>4777.1260233333333</v>
      </c>
      <c r="AC696">
        <f t="shared" si="268"/>
        <v>4815.53557</v>
      </c>
      <c r="AF696">
        <f t="shared" si="273"/>
        <v>1775605800</v>
      </c>
      <c r="AG696" t="str">
        <f t="shared" si="274"/>
        <v>XAUUSD</v>
      </c>
      <c r="AH696" t="str">
        <f t="shared" si="275"/>
        <v>M5</v>
      </c>
      <c r="AI696" s="19">
        <f t="shared" si="269"/>
        <v>4818.92</v>
      </c>
      <c r="AJ696" s="19">
        <f t="shared" si="270"/>
        <v>4807.5827150000005</v>
      </c>
      <c r="AK696" s="19">
        <f t="shared" si="271"/>
        <v>4786.2351466666669</v>
      </c>
      <c r="AL696" s="19">
        <f t="shared" si="276"/>
        <v>21.347568333333584</v>
      </c>
      <c r="AM696" s="28" t="str">
        <f t="shared" si="272"/>
        <v>Bullish</v>
      </c>
      <c r="AN696" s="28" t="str">
        <f t="shared" si="277"/>
        <v>Bullish</v>
      </c>
      <c r="AO696">
        <f>IF(Z696&lt;&gt;"",Z696,"")</f>
        <v>4823.2077433333334</v>
      </c>
      <c r="AP696">
        <f>IF(AB696&lt;&gt;"",AB696,"")</f>
        <v>4777.1260233333333</v>
      </c>
      <c r="AQ696">
        <f t="shared" si="281"/>
        <v>11</v>
      </c>
      <c r="AR696" s="16">
        <f>IF(SLOPE($AO$674:$AO$685,$AQ$674:$AQ$685)&gt;0,MIN(3,ABS(SLOPE($AO$674:$AO$685,$AQ$674:$AQ$685))),IF(SLOPE($AO$674:$AO$685,$AQ$674:$AQ$685)&lt;-0.5,-0.5,0))</f>
        <v>2.0142774999999919</v>
      </c>
      <c r="AS696" s="16">
        <f>IF(SLOPE($AP$674:$AP$685,$AQ$674:$AQ$685)&lt;0,MAX(-3,-ABS(SLOPE($AP$674:$AP$685,$AQ$674:$AQ$685))),IF(SLOPE($AP$674:$AP$685,$AQ$674:$AQ$685)&gt;0.5,0.5,0))</f>
        <v>0.5</v>
      </c>
      <c r="AT696" s="22">
        <f>($AO$686+(AR696*(AQ696-1)))</f>
        <v>4828.5116850000004</v>
      </c>
      <c r="AU696" s="22">
        <f>($AP$686+(AS696*(AQ696-1)))</f>
        <v>4764.5120900000002</v>
      </c>
      <c r="AV696" s="18">
        <f>IF(AR696&gt;0,AT696+AR696,AT696)</f>
        <v>4830.5259625000008</v>
      </c>
      <c r="AW696" s="18">
        <f>IF(AS696&lt;0,AU696+AS696,AU696)</f>
        <v>4764.5120900000002</v>
      </c>
      <c r="AY696">
        <f t="shared" si="282"/>
        <v>7.3182191666674044</v>
      </c>
      <c r="AZ696" s="15">
        <f t="shared" si="283"/>
        <v>-12.61393333333308</v>
      </c>
      <c r="BB696" s="19">
        <f t="shared" si="278"/>
        <v>1775605800</v>
      </c>
      <c r="BC696" s="19" t="str">
        <f t="shared" si="279"/>
        <v>XAUUSD</v>
      </c>
      <c r="BD696" s="19" t="str">
        <f t="shared" si="280"/>
        <v>M5</v>
      </c>
      <c r="BE696">
        <f>V696</f>
        <v>4807.5827150000005</v>
      </c>
      <c r="BF696">
        <f>W696</f>
        <v>4786.2351466666669</v>
      </c>
      <c r="BG696">
        <f>X696</f>
        <v>4824.1435499999998</v>
      </c>
      <c r="BH696">
        <f>Y696</f>
        <v>4819.9897099999998</v>
      </c>
      <c r="BI696">
        <f t="shared" si="284"/>
        <v>4830.5259625000008</v>
      </c>
      <c r="BJ696">
        <f t="shared" si="285"/>
        <v>4764.5120900000002</v>
      </c>
    </row>
    <row r="697" spans="1:62" x14ac:dyDescent="0.55000000000000004">
      <c r="A697">
        <f>ALGLIB_SSA_XAUUSD!J697</f>
        <v>1775606100</v>
      </c>
      <c r="B697" t="str">
        <f>_xlfn.XLOOKUP($A697,ALGLIB_SSA_XAUUSD!$A$2:$A$1001,ALGLIB_SSA_XAUUSD!$B$2:$B$1001,"",0)</f>
        <v/>
      </c>
      <c r="C697" t="str">
        <f>_xlfn.XLOOKUP($A697,ALGLIB_SSA_XAUUSD!$A$2:$A$1001,ALGLIB_SSA_XAUUSD!$C$2:$C$1001,"",0)</f>
        <v/>
      </c>
      <c r="D697" s="1">
        <f>D686+(D698-D686)*11/12</f>
        <v>4819.0741666666663</v>
      </c>
      <c r="E697" s="1">
        <f>E686+(E698-E686)*11/12</f>
        <v>4808.9818075000003</v>
      </c>
      <c r="F697" s="1">
        <f>F686+(F698-F686)*11/12</f>
        <v>4787.959843333334</v>
      </c>
      <c r="G697" s="1">
        <f>G686+(G698-G686)*11/12</f>
        <v>4824.6916266666667</v>
      </c>
      <c r="H697" s="1">
        <f>H686+(H698-H686)*11/12</f>
        <v>4778.8874166666665</v>
      </c>
      <c r="I697" t="str">
        <f>_xlfn.XLOOKUP($A697,ALGLIB_SSA_XAUUSD!$J$2:$J$1001,ALGLIB_SSA_XAUUSD!$K$2:$K$1001,"",0)</f>
        <v>XAUUSD</v>
      </c>
      <c r="J697" t="str">
        <f>_xlfn.XLOOKUP($A697,ALGLIB_SSA_XAUUSD!$J$2:$J$1001,ALGLIB_SSA_XAUUSD!$L$2:$L$1001,"",0)</f>
        <v>M5</v>
      </c>
      <c r="K697">
        <f>_xlfn.XLOOKUP($A697,ALGLIB_SSA_XAUUSD!$J$2:$J$1001,ALGLIB_SSA_XAUUSD!$M$2:$M$1001,"",0)</f>
        <v>4833.2</v>
      </c>
      <c r="L697">
        <f>_xlfn.XLOOKUP($A697,ALGLIB_SSA_XAUUSD!$J$2:$J$1001,ALGLIB_SSA_XAUUSD!$N$2:$N$1001,"",0)</f>
        <v>4829.9040000000005</v>
      </c>
      <c r="M697">
        <f>_xlfn.XLOOKUP($A697,ALGLIB_SSA_XAUUSD!$J$2:$J$1001,ALGLIB_SSA_XAUUSD!$O$2:$O$1001,"",0)</f>
        <v>4824.94686</v>
      </c>
      <c r="N697">
        <f>_xlfn.XLOOKUP($A697,ALGLIB_SSA_XAUUSD!$J$2:$J$1001,ALGLIB_SSA_XAUUSD!$P$2:$P$1001,"",0)</f>
        <v>4837.0111100000004</v>
      </c>
      <c r="O697">
        <f>_xlfn.XLOOKUP($A697,ALGLIB_SSA_XAUUSD!$J$2:$J$1001,ALGLIB_SSA_XAUUSD!$Q$2:$Q$1001,"",0)</f>
        <v>4820.7376999999997</v>
      </c>
      <c r="R697">
        <f t="shared" si="261"/>
        <v>1775606100</v>
      </c>
      <c r="S697" t="str">
        <f t="shared" si="262"/>
        <v>XAUUSD</v>
      </c>
      <c r="T697" t="str">
        <f t="shared" si="262"/>
        <v>M5</v>
      </c>
      <c r="U697">
        <f t="shared" si="262"/>
        <v>4833.2</v>
      </c>
      <c r="V697">
        <f t="shared" si="263"/>
        <v>4808.9818075000003</v>
      </c>
      <c r="W697">
        <f t="shared" si="263"/>
        <v>4787.959843333334</v>
      </c>
      <c r="X697">
        <f t="shared" si="264"/>
        <v>4829.9040000000005</v>
      </c>
      <c r="Y697">
        <f t="shared" si="264"/>
        <v>4824.94686</v>
      </c>
      <c r="Z697">
        <f t="shared" si="265"/>
        <v>4824.6916266666667</v>
      </c>
      <c r="AA697">
        <f t="shared" si="266"/>
        <v>4837.0111100000004</v>
      </c>
      <c r="AB697">
        <f t="shared" si="267"/>
        <v>4778.8874166666665</v>
      </c>
      <c r="AC697">
        <f t="shared" si="268"/>
        <v>4820.7376999999997</v>
      </c>
      <c r="AF697">
        <f t="shared" si="273"/>
        <v>1775606100</v>
      </c>
      <c r="AG697" t="str">
        <f t="shared" si="274"/>
        <v>XAUUSD</v>
      </c>
      <c r="AH697" t="str">
        <f t="shared" si="275"/>
        <v>M5</v>
      </c>
      <c r="AI697" s="19">
        <f t="shared" si="269"/>
        <v>4833.2</v>
      </c>
      <c r="AJ697" s="19">
        <f t="shared" si="270"/>
        <v>4808.9818075000003</v>
      </c>
      <c r="AK697" s="19">
        <f t="shared" si="271"/>
        <v>4787.959843333334</v>
      </c>
      <c r="AL697" s="19">
        <f t="shared" si="276"/>
        <v>21.021964166666294</v>
      </c>
      <c r="AM697" s="28" t="str">
        <f t="shared" si="272"/>
        <v>Bullish</v>
      </c>
      <c r="AN697" s="28" t="str">
        <f t="shared" si="277"/>
        <v>Bullish</v>
      </c>
      <c r="AO697">
        <f>IF(Z697&lt;&gt;"",Z697,"")</f>
        <v>4824.6916266666667</v>
      </c>
      <c r="AP697">
        <f>IF(AB697&lt;&gt;"",AB697,"")</f>
        <v>4778.8874166666665</v>
      </c>
      <c r="AQ697">
        <f t="shared" si="281"/>
        <v>12</v>
      </c>
      <c r="AR697" s="16">
        <f>IF(SLOPE($AO$674:$AO$685,$AQ$674:$AQ$685)&gt;0,MIN(3,ABS(SLOPE($AO$674:$AO$685,$AQ$674:$AQ$685))),IF(SLOPE($AO$674:$AO$685,$AQ$674:$AQ$685)&lt;-0.5,-0.5,0))</f>
        <v>2.0142774999999919</v>
      </c>
      <c r="AS697" s="16">
        <f>IF(SLOPE($AP$674:$AP$685,$AQ$674:$AQ$685)&lt;0,MAX(-3,-ABS(SLOPE($AP$674:$AP$685,$AQ$674:$AQ$685))),IF(SLOPE($AP$674:$AP$685,$AQ$674:$AQ$685)&gt;0.5,0.5,0))</f>
        <v>0.5</v>
      </c>
      <c r="AT697" s="22">
        <f>($AO$686+(AR697*(AQ697-1)))</f>
        <v>4830.5259624999999</v>
      </c>
      <c r="AU697" s="22">
        <f>($AP$686+(AS697*(AQ697-1)))</f>
        <v>4765.0120900000002</v>
      </c>
      <c r="AV697" s="18">
        <f>IF(AR697&gt;0,AT697+AR697,AT697)</f>
        <v>4832.5402400000003</v>
      </c>
      <c r="AW697" s="18">
        <f>IF(AS697&lt;0,AU697+AS697,AU697)</f>
        <v>4765.0120900000002</v>
      </c>
      <c r="AY697">
        <f t="shared" si="282"/>
        <v>7.8486133333335601</v>
      </c>
      <c r="AZ697" s="15">
        <f t="shared" si="283"/>
        <v>-13.875326666666297</v>
      </c>
      <c r="BB697" s="19">
        <f t="shared" si="278"/>
        <v>1775606100</v>
      </c>
      <c r="BC697" s="19" t="str">
        <f t="shared" si="279"/>
        <v>XAUUSD</v>
      </c>
      <c r="BD697" s="19" t="str">
        <f t="shared" si="280"/>
        <v>M5</v>
      </c>
      <c r="BE697">
        <f>V697</f>
        <v>4808.9818075000003</v>
      </c>
      <c r="BF697">
        <f>W697</f>
        <v>4787.959843333334</v>
      </c>
      <c r="BG697">
        <f>X697</f>
        <v>4829.9040000000005</v>
      </c>
      <c r="BH697">
        <f>Y697</f>
        <v>4824.94686</v>
      </c>
      <c r="BI697">
        <f t="shared" si="284"/>
        <v>4832.5402400000003</v>
      </c>
      <c r="BJ697">
        <f t="shared" si="285"/>
        <v>4765.0120900000002</v>
      </c>
    </row>
    <row r="698" spans="1:62" x14ac:dyDescent="0.55000000000000004">
      <c r="A698">
        <f>ALGLIB_SSA_XAUUSD!J698</f>
        <v>1775606400</v>
      </c>
      <c r="B698" t="str">
        <f>_xlfn.XLOOKUP($A698,ALGLIB_SSA_XAUUSD!$A$2:$A$1001,ALGLIB_SSA_XAUUSD!$B$2:$B$1001,"",0)</f>
        <v>XAUUSD</v>
      </c>
      <c r="C698" t="str">
        <f>_xlfn.XLOOKUP($A698,ALGLIB_SSA_XAUUSD!$A$2:$A$1001,ALGLIB_SSA_XAUUSD!$C$2:$C$1001,"",0)</f>
        <v>H1</v>
      </c>
      <c r="D698" s="2">
        <f>_xlfn.XLOOKUP($A698,ALGLIB_SSA_XAUUSD!$A$2:$A$1001,ALGLIB_SSA_XAUUSD!$D$2:$D$1001,"",0)</f>
        <v>4817.79</v>
      </c>
      <c r="E698" s="2">
        <f>_xlfn.XLOOKUP($A698,ALGLIB_SSA_XAUUSD!$A$2:$A$1001,ALGLIB_SSA_XAUUSD!$E$2:$E$1001,"",0)</f>
        <v>4810.3809000000001</v>
      </c>
      <c r="F698" s="2">
        <f>_xlfn.XLOOKUP($A698,ALGLIB_SSA_XAUUSD!$A$2:$A$1001,ALGLIB_SSA_XAUUSD!$F$2:$F$1001,"",0)</f>
        <v>4789.6845400000002</v>
      </c>
      <c r="G698" s="2">
        <f>_xlfn.XLOOKUP($A698,ALGLIB_SSA_XAUUSD!$A$2:$A$1001,ALGLIB_SSA_XAUUSD!$G$2:$G$1001,"",0)</f>
        <v>4826.17551</v>
      </c>
      <c r="H698" s="2">
        <f>_xlfn.XLOOKUP($A698,ALGLIB_SSA_XAUUSD!$A$2:$A$1001,ALGLIB_SSA_XAUUSD!$H$2:$H$1001,"",0)</f>
        <v>4780.6488099999997</v>
      </c>
      <c r="I698" t="str">
        <f>_xlfn.XLOOKUP($A698,ALGLIB_SSA_XAUUSD!$J$2:$J$1001,ALGLIB_SSA_XAUUSD!$K$2:$K$1001,"",0)</f>
        <v>XAUUSD</v>
      </c>
      <c r="J698" t="str">
        <f>_xlfn.XLOOKUP($A698,ALGLIB_SSA_XAUUSD!$J$2:$J$1001,ALGLIB_SSA_XAUUSD!$L$2:$L$1001,"",0)</f>
        <v>M5</v>
      </c>
      <c r="K698">
        <f>_xlfn.XLOOKUP($A698,ALGLIB_SSA_XAUUSD!$J$2:$J$1001,ALGLIB_SSA_XAUUSD!$M$2:$M$1001,"",0)</f>
        <v>4845.6000000000004</v>
      </c>
      <c r="L698">
        <f>_xlfn.XLOOKUP($A698,ALGLIB_SSA_XAUUSD!$J$2:$J$1001,ALGLIB_SSA_XAUUSD!$N$2:$N$1001,"",0)</f>
        <v>4834.3347800000001</v>
      </c>
      <c r="M698">
        <f>_xlfn.XLOOKUP($A698,ALGLIB_SSA_XAUUSD!$J$2:$J$1001,ALGLIB_SSA_XAUUSD!$O$2:$O$1001,"",0)</f>
        <v>4829.6408199999996</v>
      </c>
      <c r="N698">
        <f>_xlfn.XLOOKUP($A698,ALGLIB_SSA_XAUUSD!$J$2:$J$1001,ALGLIB_SSA_XAUUSD!$P$2:$P$1001,"",0)</f>
        <v>4842.6096299999999</v>
      </c>
      <c r="O698">
        <f>_xlfn.XLOOKUP($A698,ALGLIB_SSA_XAUUSD!$J$2:$J$1001,ALGLIB_SSA_XAUUSD!$Q$2:$Q$1001,"",0)</f>
        <v>4825.56059</v>
      </c>
      <c r="R698">
        <f t="shared" si="261"/>
        <v>1775606400</v>
      </c>
      <c r="S698" t="str">
        <f t="shared" si="262"/>
        <v>XAUUSD</v>
      </c>
      <c r="T698" t="str">
        <f t="shared" si="262"/>
        <v>M5</v>
      </c>
      <c r="U698">
        <f t="shared" si="262"/>
        <v>4845.6000000000004</v>
      </c>
      <c r="V698">
        <f t="shared" si="263"/>
        <v>4810.3809000000001</v>
      </c>
      <c r="W698">
        <f t="shared" si="263"/>
        <v>4789.6845400000002</v>
      </c>
      <c r="X698">
        <f t="shared" si="264"/>
        <v>4834.3347800000001</v>
      </c>
      <c r="Y698">
        <f t="shared" si="264"/>
        <v>4829.6408199999996</v>
      </c>
      <c r="Z698">
        <f t="shared" si="265"/>
        <v>4826.17551</v>
      </c>
      <c r="AA698">
        <f t="shared" si="266"/>
        <v>4842.6096299999999</v>
      </c>
      <c r="AB698">
        <f t="shared" si="267"/>
        <v>4780.6488099999997</v>
      </c>
      <c r="AC698">
        <f t="shared" si="268"/>
        <v>4825.56059</v>
      </c>
      <c r="AF698">
        <f t="shared" si="273"/>
        <v>1775606400</v>
      </c>
      <c r="AG698" t="str">
        <f t="shared" si="274"/>
        <v>XAUUSD</v>
      </c>
      <c r="AH698" t="str">
        <f t="shared" si="275"/>
        <v>M5</v>
      </c>
      <c r="AI698" s="19">
        <f t="shared" si="269"/>
        <v>4845.6000000000004</v>
      </c>
      <c r="AJ698" s="19">
        <f t="shared" si="270"/>
        <v>4810.3809000000001</v>
      </c>
      <c r="AK698" s="19">
        <f t="shared" si="271"/>
        <v>4789.6845400000002</v>
      </c>
      <c r="AL698" s="19">
        <f t="shared" si="276"/>
        <v>20.696359999999913</v>
      </c>
      <c r="AM698" s="28" t="str">
        <f t="shared" si="272"/>
        <v>Bullish</v>
      </c>
      <c r="AN698" s="28" t="str">
        <f t="shared" si="277"/>
        <v>Bullish</v>
      </c>
      <c r="AO698">
        <f>IF(Z698&lt;&gt;"",Z698,"")</f>
        <v>4826.17551</v>
      </c>
      <c r="AP698">
        <f>IF(AB698&lt;&gt;"",AB698,"")</f>
        <v>4780.6488099999997</v>
      </c>
      <c r="AQ698">
        <f t="shared" si="281"/>
        <v>1</v>
      </c>
      <c r="AR698" s="17">
        <f>IF(SLOPE($AO$686:$AO$697,$AQ$686:$AQ$697)&gt;0,MIN(3,ABS(SLOPE($AO$686:$AO$697,$AQ$686:$AQ$697))),IF(SLOPE($AO$686:$AO$697,$AQ$686:$AQ$697)&lt;-0.5,-0.5,0))</f>
        <v>1.4838833333333241</v>
      </c>
      <c r="AS698" s="17">
        <f>IF(SLOPE($AP$686:$AP$697,$AQ$686:$AQ$697)&lt;0,MAX(-3,-ABS(SLOPE($AP$686:$AP$697,$AQ$686:$AQ$697))),IF(SLOPE($AP$686:$AP$697,$AQ$686:$AQ$697)&gt;0.5,0.5,0))</f>
        <v>0.5</v>
      </c>
      <c r="AT698" s="10">
        <f>($AO$698+(AR698*(AQ698-1)))</f>
        <v>4826.17551</v>
      </c>
      <c r="AU698" s="10">
        <f>($AP$698+(AS698*(AQ698-1)))</f>
        <v>4780.6488099999997</v>
      </c>
      <c r="AV698" s="18">
        <f>IF(AR698&gt;0,AT698+AR698,AT698)</f>
        <v>4827.6593933333334</v>
      </c>
      <c r="AW698" s="18">
        <f>IF(AS698&lt;0,AU698+AS698,AU698)</f>
        <v>4780.6488099999997</v>
      </c>
      <c r="AY698" s="18">
        <f t="shared" si="282"/>
        <v>1.4838833333333241</v>
      </c>
      <c r="AZ698">
        <f t="shared" si="283"/>
        <v>0</v>
      </c>
      <c r="BB698" s="19">
        <f t="shared" si="278"/>
        <v>1775606400</v>
      </c>
      <c r="BC698" s="19" t="str">
        <f t="shared" si="279"/>
        <v>XAUUSD</v>
      </c>
      <c r="BD698" s="19" t="str">
        <f t="shared" si="280"/>
        <v>M5</v>
      </c>
      <c r="BE698">
        <f>V698</f>
        <v>4810.3809000000001</v>
      </c>
      <c r="BF698">
        <f>W698</f>
        <v>4789.6845400000002</v>
      </c>
      <c r="BG698">
        <f>X698</f>
        <v>4834.3347800000001</v>
      </c>
      <c r="BH698">
        <f>Y698</f>
        <v>4829.6408199999996</v>
      </c>
      <c r="BI698">
        <f t="shared" si="284"/>
        <v>4827.6593933333334</v>
      </c>
      <c r="BJ698">
        <f t="shared" si="285"/>
        <v>4780.6488099999997</v>
      </c>
    </row>
    <row r="699" spans="1:62" x14ac:dyDescent="0.55000000000000004">
      <c r="A699">
        <f>ALGLIB_SSA_XAUUSD!J699</f>
        <v>1775606700</v>
      </c>
      <c r="B699" t="str">
        <f>_xlfn.XLOOKUP($A699,ALGLIB_SSA_XAUUSD!$A$2:$A$1001,ALGLIB_SSA_XAUUSD!$B$2:$B$1001,"",0)</f>
        <v/>
      </c>
      <c r="C699" t="str">
        <f>_xlfn.XLOOKUP($A699,ALGLIB_SSA_XAUUSD!$A$2:$A$1001,ALGLIB_SSA_XAUUSD!$C$2:$C$1001,"",0)</f>
        <v/>
      </c>
      <c r="D699" s="1">
        <f>D698+(D710-D698)*1/12</f>
        <v>4817.165</v>
      </c>
      <c r="E699" s="1">
        <f>E698+(E710-E698)*1/12</f>
        <v>4811.203821666667</v>
      </c>
      <c r="F699" s="1">
        <f>F698+(F710-F698)*1/12</f>
        <v>4790.9583491666672</v>
      </c>
      <c r="G699" s="1">
        <f>G698+(G710-G698)*1/12</f>
        <v>4827.018208333333</v>
      </c>
      <c r="H699" s="1">
        <f>H698+(H710-H698)*1/12</f>
        <v>4781.928955833333</v>
      </c>
      <c r="I699" t="str">
        <f>_xlfn.XLOOKUP($A699,ALGLIB_SSA_XAUUSD!$J$2:$J$1001,ALGLIB_SSA_XAUUSD!$K$2:$K$1001,"",0)</f>
        <v>XAUUSD</v>
      </c>
      <c r="J699" t="str">
        <f>_xlfn.XLOOKUP($A699,ALGLIB_SSA_XAUUSD!$J$2:$J$1001,ALGLIB_SSA_XAUUSD!$L$2:$L$1001,"",0)</f>
        <v>M5</v>
      </c>
      <c r="K699">
        <f>_xlfn.XLOOKUP($A699,ALGLIB_SSA_XAUUSD!$J$2:$J$1001,ALGLIB_SSA_XAUUSD!$M$2:$M$1001,"",0)</f>
        <v>4839.17</v>
      </c>
      <c r="L699">
        <f>_xlfn.XLOOKUP($A699,ALGLIB_SSA_XAUUSD!$J$2:$J$1001,ALGLIB_SSA_XAUUSD!$N$2:$N$1001,"",0)</f>
        <v>4836.3614200000002</v>
      </c>
      <c r="M699">
        <f>_xlfn.XLOOKUP($A699,ALGLIB_SSA_XAUUSD!$J$2:$J$1001,ALGLIB_SSA_XAUUSD!$O$2:$O$1001,"",0)</f>
        <v>4833.0011199999999</v>
      </c>
      <c r="N699">
        <f>_xlfn.XLOOKUP($A699,ALGLIB_SSA_XAUUSD!$J$2:$J$1001,ALGLIB_SSA_XAUUSD!$P$2:$P$1001,"",0)</f>
        <v>4845.44445</v>
      </c>
      <c r="O699">
        <f>_xlfn.XLOOKUP($A699,ALGLIB_SSA_XAUUSD!$J$2:$J$1001,ALGLIB_SSA_XAUUSD!$Q$2:$Q$1001,"",0)</f>
        <v>4828.7816800000001</v>
      </c>
      <c r="R699">
        <f t="shared" si="261"/>
        <v>1775606700</v>
      </c>
      <c r="S699" t="str">
        <f t="shared" si="262"/>
        <v>XAUUSD</v>
      </c>
      <c r="T699" t="str">
        <f t="shared" si="262"/>
        <v>M5</v>
      </c>
      <c r="U699">
        <f t="shared" si="262"/>
        <v>4839.17</v>
      </c>
      <c r="V699">
        <f t="shared" si="263"/>
        <v>4811.203821666667</v>
      </c>
      <c r="W699">
        <f t="shared" si="263"/>
        <v>4790.9583491666672</v>
      </c>
      <c r="X699">
        <f t="shared" si="264"/>
        <v>4836.3614200000002</v>
      </c>
      <c r="Y699">
        <f t="shared" si="264"/>
        <v>4833.0011199999999</v>
      </c>
      <c r="Z699">
        <f t="shared" si="265"/>
        <v>4827.018208333333</v>
      </c>
      <c r="AA699">
        <f t="shared" si="266"/>
        <v>4845.44445</v>
      </c>
      <c r="AB699">
        <f t="shared" si="267"/>
        <v>4781.928955833333</v>
      </c>
      <c r="AC699">
        <f t="shared" si="268"/>
        <v>4828.7816800000001</v>
      </c>
      <c r="AF699">
        <f t="shared" si="273"/>
        <v>1775606700</v>
      </c>
      <c r="AG699" t="str">
        <f t="shared" si="274"/>
        <v>XAUUSD</v>
      </c>
      <c r="AH699" t="str">
        <f t="shared" si="275"/>
        <v>M5</v>
      </c>
      <c r="AI699" s="19">
        <f t="shared" si="269"/>
        <v>4839.17</v>
      </c>
      <c r="AJ699" s="19">
        <f t="shared" si="270"/>
        <v>4811.203821666667</v>
      </c>
      <c r="AK699" s="19">
        <f t="shared" si="271"/>
        <v>4790.9583491666672</v>
      </c>
      <c r="AL699" s="19">
        <f t="shared" si="276"/>
        <v>20.245472499999778</v>
      </c>
      <c r="AM699" s="28" t="str">
        <f t="shared" si="272"/>
        <v>Bullish</v>
      </c>
      <c r="AN699" s="28" t="str">
        <f t="shared" si="277"/>
        <v>Bullish</v>
      </c>
      <c r="AO699">
        <f>IF(Z699&lt;&gt;"",Z699,"")</f>
        <v>4827.018208333333</v>
      </c>
      <c r="AP699">
        <f>IF(AB699&lt;&gt;"",AB699,"")</f>
        <v>4781.928955833333</v>
      </c>
      <c r="AQ699">
        <f t="shared" si="281"/>
        <v>2</v>
      </c>
      <c r="AR699" s="16">
        <f>IF(SLOPE($AO$686:$AO$697,$AQ$686:$AQ$697)&gt;0,MIN(3,ABS(SLOPE($AO$686:$AO$697,$AQ$686:$AQ$697))),IF(SLOPE($AO$686:$AO$697,$AQ$686:$AQ$697)&lt;-0.5,-0.5,0))</f>
        <v>1.4838833333333241</v>
      </c>
      <c r="AS699" s="16">
        <f>IF(SLOPE($AP$686:$AP$697,$AQ$686:$AQ$697)&lt;0,MAX(-3,-ABS(SLOPE($AP$686:$AP$697,$AQ$686:$AQ$697))),IF(SLOPE($AP$686:$AP$697,$AQ$686:$AQ$697)&gt;0.5,0.5,0))</f>
        <v>0.5</v>
      </c>
      <c r="AT699" s="22">
        <f>($AO$698+(AR699*(AQ699-1)))</f>
        <v>4827.6593933333334</v>
      </c>
      <c r="AU699" s="22">
        <f>($AP$698+(AS699*(AQ699-1)))</f>
        <v>4781.1488099999997</v>
      </c>
      <c r="AV699" s="18">
        <f>IF(AR699&gt;0,AT699+AR699,AT699)</f>
        <v>4829.1432766666667</v>
      </c>
      <c r="AW699" s="18">
        <f>IF(AS699&lt;0,AU699+AS699,AU699)</f>
        <v>4781.1488099999997</v>
      </c>
      <c r="AY699" s="18">
        <f t="shared" si="282"/>
        <v>2.1250683333337292</v>
      </c>
      <c r="AZ699" s="15">
        <f t="shared" si="283"/>
        <v>-0.78014583333333576</v>
      </c>
      <c r="BB699" s="19">
        <f t="shared" si="278"/>
        <v>1775606700</v>
      </c>
      <c r="BC699" s="19" t="str">
        <f t="shared" si="279"/>
        <v>XAUUSD</v>
      </c>
      <c r="BD699" s="19" t="str">
        <f t="shared" si="280"/>
        <v>M5</v>
      </c>
      <c r="BE699">
        <f>V699</f>
        <v>4811.203821666667</v>
      </c>
      <c r="BF699">
        <f>W699</f>
        <v>4790.9583491666672</v>
      </c>
      <c r="BG699">
        <f>X699</f>
        <v>4836.3614200000002</v>
      </c>
      <c r="BH699">
        <f>Y699</f>
        <v>4833.0011199999999</v>
      </c>
      <c r="BI699">
        <f t="shared" si="284"/>
        <v>4829.1432766666667</v>
      </c>
      <c r="BJ699">
        <f t="shared" si="285"/>
        <v>4781.1488099999997</v>
      </c>
    </row>
    <row r="700" spans="1:62" x14ac:dyDescent="0.55000000000000004">
      <c r="A700">
        <f>ALGLIB_SSA_XAUUSD!J700</f>
        <v>1775607000</v>
      </c>
      <c r="B700" t="str">
        <f>_xlfn.XLOOKUP($A700,ALGLIB_SSA_XAUUSD!$A$2:$A$1001,ALGLIB_SSA_XAUUSD!$B$2:$B$1001,"",0)</f>
        <v/>
      </c>
      <c r="C700" t="str">
        <f>_xlfn.XLOOKUP($A700,ALGLIB_SSA_XAUUSD!$A$2:$A$1001,ALGLIB_SSA_XAUUSD!$C$2:$C$1001,"",0)</f>
        <v/>
      </c>
      <c r="D700" s="1">
        <f>D698+(D710-D698)*2/12</f>
        <v>4816.54</v>
      </c>
      <c r="E700" s="1">
        <f>E698+(E710-E698)*2/12</f>
        <v>4812.0267433333338</v>
      </c>
      <c r="F700" s="1">
        <f>F698+(F710-F698)*2/12</f>
        <v>4792.2321583333332</v>
      </c>
      <c r="G700" s="1">
        <f>G698+(G710-G698)*2/12</f>
        <v>4827.8609066666668</v>
      </c>
      <c r="H700" s="1">
        <f>H698+(H710-H698)*2/12</f>
        <v>4783.2091016666664</v>
      </c>
      <c r="I700" t="str">
        <f>_xlfn.XLOOKUP($A700,ALGLIB_SSA_XAUUSD!$J$2:$J$1001,ALGLIB_SSA_XAUUSD!$K$2:$K$1001,"",0)</f>
        <v>XAUUSD</v>
      </c>
      <c r="J700" t="str">
        <f>_xlfn.XLOOKUP($A700,ALGLIB_SSA_XAUUSD!$J$2:$J$1001,ALGLIB_SSA_XAUUSD!$L$2:$L$1001,"",0)</f>
        <v>M5</v>
      </c>
      <c r="K700">
        <f>_xlfn.XLOOKUP($A700,ALGLIB_SSA_XAUUSD!$J$2:$J$1001,ALGLIB_SSA_XAUUSD!$M$2:$M$1001,"",0)</f>
        <v>4834.2700000000004</v>
      </c>
      <c r="L700">
        <f>_xlfn.XLOOKUP($A700,ALGLIB_SSA_XAUUSD!$J$2:$J$1001,ALGLIB_SSA_XAUUSD!$N$2:$N$1001,"",0)</f>
        <v>4835.8945800000001</v>
      </c>
      <c r="M700">
        <f>_xlfn.XLOOKUP($A700,ALGLIB_SSA_XAUUSD!$J$2:$J$1001,ALGLIB_SSA_XAUUSD!$O$2:$O$1001,"",0)</f>
        <v>4834.4478499999996</v>
      </c>
      <c r="N700">
        <f>_xlfn.XLOOKUP($A700,ALGLIB_SSA_XAUUSD!$J$2:$J$1001,ALGLIB_SSA_XAUUSD!$P$2:$P$1001,"",0)</f>
        <v>4844.9642999999996</v>
      </c>
      <c r="O700">
        <f>_xlfn.XLOOKUP($A700,ALGLIB_SSA_XAUUSD!$J$2:$J$1001,ALGLIB_SSA_XAUUSD!$Q$2:$Q$1001,"",0)</f>
        <v>4829.74323</v>
      </c>
      <c r="R700">
        <f t="shared" si="261"/>
        <v>1775607000</v>
      </c>
      <c r="S700" t="str">
        <f t="shared" si="262"/>
        <v>XAUUSD</v>
      </c>
      <c r="T700" t="str">
        <f t="shared" si="262"/>
        <v>M5</v>
      </c>
      <c r="U700">
        <f t="shared" si="262"/>
        <v>4834.2700000000004</v>
      </c>
      <c r="V700">
        <f t="shared" si="263"/>
        <v>4812.0267433333338</v>
      </c>
      <c r="W700">
        <f t="shared" si="263"/>
        <v>4792.2321583333332</v>
      </c>
      <c r="X700">
        <f t="shared" si="264"/>
        <v>4835.8945800000001</v>
      </c>
      <c r="Y700">
        <f t="shared" si="264"/>
        <v>4834.4478499999996</v>
      </c>
      <c r="Z700">
        <f t="shared" si="265"/>
        <v>4827.8609066666668</v>
      </c>
      <c r="AA700">
        <f t="shared" si="266"/>
        <v>4844.9642999999996</v>
      </c>
      <c r="AB700">
        <f t="shared" si="267"/>
        <v>4783.2091016666664</v>
      </c>
      <c r="AC700">
        <f t="shared" si="268"/>
        <v>4829.74323</v>
      </c>
      <c r="AF700">
        <f t="shared" si="273"/>
        <v>1775607000</v>
      </c>
      <c r="AG700" t="str">
        <f t="shared" si="274"/>
        <v>XAUUSD</v>
      </c>
      <c r="AH700" t="str">
        <f t="shared" si="275"/>
        <v>M5</v>
      </c>
      <c r="AI700" s="19">
        <f t="shared" si="269"/>
        <v>4834.2700000000004</v>
      </c>
      <c r="AJ700" s="19">
        <f t="shared" si="270"/>
        <v>4812.0267433333338</v>
      </c>
      <c r="AK700" s="19">
        <f t="shared" si="271"/>
        <v>4792.2321583333332</v>
      </c>
      <c r="AL700" s="19">
        <f t="shared" si="276"/>
        <v>19.794585000000552</v>
      </c>
      <c r="AM700" s="28" t="str">
        <f t="shared" si="272"/>
        <v>Bullish</v>
      </c>
      <c r="AN700" s="28" t="str">
        <f t="shared" si="277"/>
        <v>Bullish</v>
      </c>
      <c r="AO700">
        <f>IF(Z700&lt;&gt;"",Z700,"")</f>
        <v>4827.8609066666668</v>
      </c>
      <c r="AP700">
        <f>IF(AB700&lt;&gt;"",AB700,"")</f>
        <v>4783.2091016666664</v>
      </c>
      <c r="AQ700">
        <f t="shared" si="281"/>
        <v>3</v>
      </c>
      <c r="AR700" s="16">
        <f>IF(SLOPE($AO$686:$AO$697,$AQ$686:$AQ$697)&gt;0,MIN(3,ABS(SLOPE($AO$686:$AO$697,$AQ$686:$AQ$697))),IF(SLOPE($AO$686:$AO$697,$AQ$686:$AQ$697)&lt;-0.5,-0.5,0))</f>
        <v>1.4838833333333241</v>
      </c>
      <c r="AS700" s="16">
        <f>IF(SLOPE($AP$686:$AP$697,$AQ$686:$AQ$697)&lt;0,MAX(-3,-ABS(SLOPE($AP$686:$AP$697,$AQ$686:$AQ$697))),IF(SLOPE($AP$686:$AP$697,$AQ$686:$AQ$697)&gt;0.5,0.5,0))</f>
        <v>0.5</v>
      </c>
      <c r="AT700" s="22">
        <f>($AO$698+(AR700*(AQ700-1)))</f>
        <v>4829.1432766666667</v>
      </c>
      <c r="AU700" s="22">
        <f>($AP$698+(AS700*(AQ700-1)))</f>
        <v>4781.6488099999997</v>
      </c>
      <c r="AV700" s="18">
        <f>IF(AR700&gt;0,AT700+AR700,AT700)</f>
        <v>4830.62716</v>
      </c>
      <c r="AW700" s="18">
        <f>IF(AS700&lt;0,AU700+AS700,AU700)</f>
        <v>4781.6488099999997</v>
      </c>
      <c r="AY700" s="18">
        <f t="shared" si="282"/>
        <v>2.7662533333332249</v>
      </c>
      <c r="AZ700" s="15">
        <f t="shared" si="283"/>
        <v>-1.5602916666666715</v>
      </c>
      <c r="BB700" s="19">
        <f t="shared" si="278"/>
        <v>1775607000</v>
      </c>
      <c r="BC700" s="19" t="str">
        <f t="shared" si="279"/>
        <v>XAUUSD</v>
      </c>
      <c r="BD700" s="19" t="str">
        <f t="shared" si="280"/>
        <v>M5</v>
      </c>
      <c r="BE700">
        <f>V700</f>
        <v>4812.0267433333338</v>
      </c>
      <c r="BF700">
        <f>W700</f>
        <v>4792.2321583333332</v>
      </c>
      <c r="BG700">
        <f>X700</f>
        <v>4835.8945800000001</v>
      </c>
      <c r="BH700">
        <f>Y700</f>
        <v>4834.4478499999996</v>
      </c>
      <c r="BI700">
        <f t="shared" si="284"/>
        <v>4830.62716</v>
      </c>
      <c r="BJ700">
        <f t="shared" si="285"/>
        <v>4781.6488099999997</v>
      </c>
    </row>
    <row r="701" spans="1:62" x14ac:dyDescent="0.55000000000000004">
      <c r="A701">
        <f>ALGLIB_SSA_XAUUSD!J701</f>
        <v>1775607300</v>
      </c>
      <c r="B701" t="str">
        <f>_xlfn.XLOOKUP($A701,ALGLIB_SSA_XAUUSD!$A$2:$A$1001,ALGLIB_SSA_XAUUSD!$B$2:$B$1001,"",0)</f>
        <v/>
      </c>
      <c r="C701" t="str">
        <f>_xlfn.XLOOKUP($A701,ALGLIB_SSA_XAUUSD!$A$2:$A$1001,ALGLIB_SSA_XAUUSD!$C$2:$C$1001,"",0)</f>
        <v/>
      </c>
      <c r="D701" s="1">
        <f>D698+(D710-D698)*3/12</f>
        <v>4815.915</v>
      </c>
      <c r="E701" s="1">
        <f>E698+(E710-E698)*3/12</f>
        <v>4812.8496649999997</v>
      </c>
      <c r="F701" s="1">
        <f>F698+(F710-F698)*3/12</f>
        <v>4793.5059675000002</v>
      </c>
      <c r="G701" s="1">
        <f>G698+(G710-G698)*3/12</f>
        <v>4828.7036049999997</v>
      </c>
      <c r="H701" s="1">
        <f>H698+(H710-H698)*3/12</f>
        <v>4784.4892474999997</v>
      </c>
      <c r="I701" t="str">
        <f>_xlfn.XLOOKUP($A701,ALGLIB_SSA_XAUUSD!$J$2:$J$1001,ALGLIB_SSA_XAUUSD!$K$2:$K$1001,"",0)</f>
        <v>XAUUSD</v>
      </c>
      <c r="J701" t="str">
        <f>_xlfn.XLOOKUP($A701,ALGLIB_SSA_XAUUSD!$J$2:$J$1001,ALGLIB_SSA_XAUUSD!$L$2:$L$1001,"",0)</f>
        <v>M5</v>
      </c>
      <c r="K701">
        <f>_xlfn.XLOOKUP($A701,ALGLIB_SSA_XAUUSD!$J$2:$J$1001,ALGLIB_SSA_XAUUSD!$M$2:$M$1001,"",0)</f>
        <v>4833.22</v>
      </c>
      <c r="L701">
        <f>_xlfn.XLOOKUP($A701,ALGLIB_SSA_XAUUSD!$J$2:$J$1001,ALGLIB_SSA_XAUUSD!$N$2:$N$1001,"",0)</f>
        <v>4833.31844</v>
      </c>
      <c r="M701">
        <f>_xlfn.XLOOKUP($A701,ALGLIB_SSA_XAUUSD!$J$2:$J$1001,ALGLIB_SSA_XAUUSD!$O$2:$O$1001,"",0)</f>
        <v>4833.8831399999999</v>
      </c>
      <c r="N701">
        <f>_xlfn.XLOOKUP($A701,ALGLIB_SSA_XAUUSD!$J$2:$J$1001,ALGLIB_SSA_XAUUSD!$P$2:$P$1001,"",0)</f>
        <v>4841.7796399999997</v>
      </c>
      <c r="O701">
        <f>_xlfn.XLOOKUP($A701,ALGLIB_SSA_XAUUSD!$J$2:$J$1001,ALGLIB_SSA_XAUUSD!$Q$2:$Q$1001,"",0)</f>
        <v>4828.5505999999996</v>
      </c>
      <c r="R701">
        <f t="shared" si="261"/>
        <v>1775607300</v>
      </c>
      <c r="S701" t="str">
        <f t="shared" si="262"/>
        <v>XAUUSD</v>
      </c>
      <c r="T701" t="str">
        <f t="shared" si="262"/>
        <v>M5</v>
      </c>
      <c r="U701">
        <f t="shared" si="262"/>
        <v>4833.22</v>
      </c>
      <c r="V701">
        <f t="shared" si="263"/>
        <v>4812.8496649999997</v>
      </c>
      <c r="W701">
        <f t="shared" si="263"/>
        <v>4793.5059675000002</v>
      </c>
      <c r="X701">
        <f t="shared" si="264"/>
        <v>4833.31844</v>
      </c>
      <c r="Y701">
        <f t="shared" si="264"/>
        <v>4833.8831399999999</v>
      </c>
      <c r="Z701">
        <f t="shared" si="265"/>
        <v>4828.7036049999997</v>
      </c>
      <c r="AA701">
        <f t="shared" si="266"/>
        <v>4841.7796399999997</v>
      </c>
      <c r="AB701">
        <f t="shared" si="267"/>
        <v>4784.4892474999997</v>
      </c>
      <c r="AC701">
        <f t="shared" si="268"/>
        <v>4828.5505999999996</v>
      </c>
      <c r="AF701">
        <f t="shared" si="273"/>
        <v>1775607300</v>
      </c>
      <c r="AG701" t="str">
        <f t="shared" si="274"/>
        <v>XAUUSD</v>
      </c>
      <c r="AH701" t="str">
        <f t="shared" si="275"/>
        <v>M5</v>
      </c>
      <c r="AI701" s="19">
        <f t="shared" si="269"/>
        <v>4833.22</v>
      </c>
      <c r="AJ701" s="19">
        <f t="shared" si="270"/>
        <v>4812.8496649999997</v>
      </c>
      <c r="AK701" s="19">
        <f t="shared" si="271"/>
        <v>4793.5059675000002</v>
      </c>
      <c r="AL701" s="19">
        <f t="shared" si="276"/>
        <v>19.343697499999507</v>
      </c>
      <c r="AM701" s="28" t="str">
        <f t="shared" si="272"/>
        <v>Bullish</v>
      </c>
      <c r="AN701" s="28" t="str">
        <f t="shared" si="277"/>
        <v>Bullish</v>
      </c>
      <c r="AO701">
        <f>IF(Z701&lt;&gt;"",Z701,"")</f>
        <v>4828.7036049999997</v>
      </c>
      <c r="AP701">
        <f>IF(AB701&lt;&gt;"",AB701,"")</f>
        <v>4784.4892474999997</v>
      </c>
      <c r="AQ701">
        <f t="shared" si="281"/>
        <v>4</v>
      </c>
      <c r="AR701" s="16">
        <f>IF(SLOPE($AO$686:$AO$697,$AQ$686:$AQ$697)&gt;0,MIN(3,ABS(SLOPE($AO$686:$AO$697,$AQ$686:$AQ$697))),IF(SLOPE($AO$686:$AO$697,$AQ$686:$AQ$697)&lt;-0.5,-0.5,0))</f>
        <v>1.4838833333333241</v>
      </c>
      <c r="AS701" s="16">
        <f>IF(SLOPE($AP$686:$AP$697,$AQ$686:$AQ$697)&lt;0,MAX(-3,-ABS(SLOPE($AP$686:$AP$697,$AQ$686:$AQ$697))),IF(SLOPE($AP$686:$AP$697,$AQ$686:$AQ$697)&gt;0.5,0.5,0))</f>
        <v>0.5</v>
      </c>
      <c r="AT701" s="22">
        <f>($AO$698+(AR701*(AQ701-1)))</f>
        <v>4830.62716</v>
      </c>
      <c r="AU701" s="22">
        <f>($AP$698+(AS701*(AQ701-1)))</f>
        <v>4782.1488099999997</v>
      </c>
      <c r="AV701" s="18">
        <f>IF(AR701&gt;0,AT701+AR701,AT701)</f>
        <v>4832.1110433333333</v>
      </c>
      <c r="AW701" s="18">
        <f>IF(AS701&lt;0,AU701+AS701,AU701)</f>
        <v>4782.1488099999997</v>
      </c>
      <c r="AY701" s="18">
        <f t="shared" si="282"/>
        <v>3.40743833333363</v>
      </c>
      <c r="AZ701" s="15">
        <f t="shared" si="283"/>
        <v>-2.3404375000000073</v>
      </c>
      <c r="BB701" s="19">
        <f t="shared" si="278"/>
        <v>1775607300</v>
      </c>
      <c r="BC701" s="19" t="str">
        <f t="shared" si="279"/>
        <v>XAUUSD</v>
      </c>
      <c r="BD701" s="19" t="str">
        <f t="shared" si="280"/>
        <v>M5</v>
      </c>
      <c r="BE701">
        <f>V701</f>
        <v>4812.8496649999997</v>
      </c>
      <c r="BF701">
        <f>W701</f>
        <v>4793.5059675000002</v>
      </c>
      <c r="BG701">
        <f>X701</f>
        <v>4833.31844</v>
      </c>
      <c r="BH701">
        <f>Y701</f>
        <v>4833.8831399999999</v>
      </c>
      <c r="BI701">
        <f t="shared" si="284"/>
        <v>4832.1110433333333</v>
      </c>
      <c r="BJ701">
        <f t="shared" si="285"/>
        <v>4782.1488099999997</v>
      </c>
    </row>
    <row r="702" spans="1:62" x14ac:dyDescent="0.55000000000000004">
      <c r="A702">
        <f>ALGLIB_SSA_XAUUSD!J702</f>
        <v>1775607600</v>
      </c>
      <c r="B702" t="str">
        <f>_xlfn.XLOOKUP($A702,ALGLIB_SSA_XAUUSD!$A$2:$A$1001,ALGLIB_SSA_XAUUSD!$B$2:$B$1001,"",0)</f>
        <v/>
      </c>
      <c r="C702" t="str">
        <f>_xlfn.XLOOKUP($A702,ALGLIB_SSA_XAUUSD!$A$2:$A$1001,ALGLIB_SSA_XAUUSD!$C$2:$C$1001,"",0)</f>
        <v/>
      </c>
      <c r="D702" s="1">
        <f>D698+(D710-D698)*4/12</f>
        <v>4815.29</v>
      </c>
      <c r="E702" s="1">
        <f>E698+(E710-E698)*4/12</f>
        <v>4813.6725866666666</v>
      </c>
      <c r="F702" s="1">
        <f>F698+(F710-F698)*4/12</f>
        <v>4794.7797766666672</v>
      </c>
      <c r="G702" s="1">
        <f>G698+(G710-G698)*4/12</f>
        <v>4829.5463033333335</v>
      </c>
      <c r="H702" s="1">
        <f>H698+(H710-H698)*4/12</f>
        <v>4785.769393333333</v>
      </c>
      <c r="I702" t="str">
        <f>_xlfn.XLOOKUP($A702,ALGLIB_SSA_XAUUSD!$J$2:$J$1001,ALGLIB_SSA_XAUUSD!$K$2:$K$1001,"",0)</f>
        <v>XAUUSD</v>
      </c>
      <c r="J702" t="str">
        <f>_xlfn.XLOOKUP($A702,ALGLIB_SSA_XAUUSD!$J$2:$J$1001,ALGLIB_SSA_XAUUSD!$L$2:$L$1001,"",0)</f>
        <v>M5</v>
      </c>
      <c r="K702">
        <f>_xlfn.XLOOKUP($A702,ALGLIB_SSA_XAUUSD!$J$2:$J$1001,ALGLIB_SSA_XAUUSD!$M$2:$M$1001,"",0)</f>
        <v>4828.05</v>
      </c>
      <c r="L702">
        <f>_xlfn.XLOOKUP($A702,ALGLIB_SSA_XAUUSD!$J$2:$J$1001,ALGLIB_SSA_XAUUSD!$N$2:$N$1001,"",0)</f>
        <v>4829.2949799999997</v>
      </c>
      <c r="M702">
        <f>_xlfn.XLOOKUP($A702,ALGLIB_SSA_XAUUSD!$J$2:$J$1001,ALGLIB_SSA_XAUUSD!$O$2:$O$1001,"",0)</f>
        <v>4831.5890600000002</v>
      </c>
      <c r="N702">
        <f>_xlfn.XLOOKUP($A702,ALGLIB_SSA_XAUUSD!$J$2:$J$1001,ALGLIB_SSA_XAUUSD!$P$2:$P$1001,"",0)</f>
        <v>4836.8167299999996</v>
      </c>
      <c r="O702">
        <f>_xlfn.XLOOKUP($A702,ALGLIB_SSA_XAUUSD!$J$2:$J$1001,ALGLIB_SSA_XAUUSD!$Q$2:$Q$1001,"",0)</f>
        <v>4825.6220899999998</v>
      </c>
      <c r="R702">
        <f t="shared" si="261"/>
        <v>1775607600</v>
      </c>
      <c r="S702" t="str">
        <f t="shared" si="262"/>
        <v>XAUUSD</v>
      </c>
      <c r="T702" t="str">
        <f t="shared" si="262"/>
        <v>M5</v>
      </c>
      <c r="U702">
        <f t="shared" si="262"/>
        <v>4828.05</v>
      </c>
      <c r="V702">
        <f t="shared" si="263"/>
        <v>4813.6725866666666</v>
      </c>
      <c r="W702">
        <f t="shared" si="263"/>
        <v>4794.7797766666672</v>
      </c>
      <c r="X702">
        <f t="shared" si="264"/>
        <v>4829.2949799999997</v>
      </c>
      <c r="Y702">
        <f t="shared" si="264"/>
        <v>4831.5890600000002</v>
      </c>
      <c r="Z702">
        <f t="shared" si="265"/>
        <v>4829.5463033333335</v>
      </c>
      <c r="AA702">
        <f t="shared" si="266"/>
        <v>4836.8167299999996</v>
      </c>
      <c r="AB702">
        <f t="shared" si="267"/>
        <v>4785.769393333333</v>
      </c>
      <c r="AC702">
        <f t="shared" si="268"/>
        <v>4825.6220899999998</v>
      </c>
      <c r="AF702">
        <f t="shared" si="273"/>
        <v>1775607600</v>
      </c>
      <c r="AG702" t="str">
        <f t="shared" si="274"/>
        <v>XAUUSD</v>
      </c>
      <c r="AH702" t="str">
        <f t="shared" si="275"/>
        <v>M5</v>
      </c>
      <c r="AI702" s="19">
        <f t="shared" si="269"/>
        <v>4828.05</v>
      </c>
      <c r="AJ702" s="19">
        <f t="shared" si="270"/>
        <v>4813.6725866666666</v>
      </c>
      <c r="AK702" s="19">
        <f t="shared" si="271"/>
        <v>4794.7797766666672</v>
      </c>
      <c r="AL702" s="19">
        <f t="shared" si="276"/>
        <v>18.892809999999372</v>
      </c>
      <c r="AM702" s="28" t="str">
        <f t="shared" si="272"/>
        <v>Bullish</v>
      </c>
      <c r="AN702" s="28" t="str">
        <f t="shared" si="277"/>
        <v>Bullish</v>
      </c>
      <c r="AO702">
        <f>IF(Z702&lt;&gt;"",Z702,"")</f>
        <v>4829.5463033333335</v>
      </c>
      <c r="AP702">
        <f>IF(AB702&lt;&gt;"",AB702,"")</f>
        <v>4785.769393333333</v>
      </c>
      <c r="AQ702">
        <f t="shared" si="281"/>
        <v>5</v>
      </c>
      <c r="AR702" s="16">
        <f>IF(SLOPE($AO$686:$AO$697,$AQ$686:$AQ$697)&gt;0,MIN(3,ABS(SLOPE($AO$686:$AO$697,$AQ$686:$AQ$697))),IF(SLOPE($AO$686:$AO$697,$AQ$686:$AQ$697)&lt;-0.5,-0.5,0))</f>
        <v>1.4838833333333241</v>
      </c>
      <c r="AS702" s="16">
        <f>IF(SLOPE($AP$686:$AP$697,$AQ$686:$AQ$697)&lt;0,MAX(-3,-ABS(SLOPE($AP$686:$AP$697,$AQ$686:$AQ$697))),IF(SLOPE($AP$686:$AP$697,$AQ$686:$AQ$697)&gt;0.5,0.5,0))</f>
        <v>0.5</v>
      </c>
      <c r="AT702" s="22">
        <f>($AO$698+(AR702*(AQ702-1)))</f>
        <v>4832.1110433333333</v>
      </c>
      <c r="AU702" s="22">
        <f>($AP$698+(AS702*(AQ702-1)))</f>
        <v>4782.6488099999997</v>
      </c>
      <c r="AV702" s="18">
        <f>IF(AR702&gt;0,AT702+AR702,AT702)</f>
        <v>4833.5949266666667</v>
      </c>
      <c r="AW702" s="18">
        <f>IF(AS702&lt;0,AU702+AS702,AU702)</f>
        <v>4782.6488099999997</v>
      </c>
      <c r="AY702" s="18">
        <f t="shared" si="282"/>
        <v>4.0486233333331256</v>
      </c>
      <c r="AZ702" s="15">
        <f t="shared" si="283"/>
        <v>-3.120583333333343</v>
      </c>
      <c r="BB702" s="19">
        <f t="shared" si="278"/>
        <v>1775607600</v>
      </c>
      <c r="BC702" s="19" t="str">
        <f t="shared" si="279"/>
        <v>XAUUSD</v>
      </c>
      <c r="BD702" s="19" t="str">
        <f t="shared" si="280"/>
        <v>M5</v>
      </c>
      <c r="BE702">
        <f>V702</f>
        <v>4813.6725866666666</v>
      </c>
      <c r="BF702">
        <f>W702</f>
        <v>4794.7797766666672</v>
      </c>
      <c r="BG702">
        <f>X702</f>
        <v>4829.2949799999997</v>
      </c>
      <c r="BH702">
        <f>Y702</f>
        <v>4831.5890600000002</v>
      </c>
      <c r="BI702">
        <f t="shared" si="284"/>
        <v>4833.5949266666667</v>
      </c>
      <c r="BJ702">
        <f t="shared" si="285"/>
        <v>4782.6488099999997</v>
      </c>
    </row>
    <row r="703" spans="1:62" x14ac:dyDescent="0.55000000000000004">
      <c r="A703">
        <f>ALGLIB_SSA_XAUUSD!J703</f>
        <v>1775607900</v>
      </c>
      <c r="B703" t="str">
        <f>_xlfn.XLOOKUP($A703,ALGLIB_SSA_XAUUSD!$A$2:$A$1001,ALGLIB_SSA_XAUUSD!$B$2:$B$1001,"",0)</f>
        <v/>
      </c>
      <c r="C703" t="str">
        <f>_xlfn.XLOOKUP($A703,ALGLIB_SSA_XAUUSD!$A$2:$A$1001,ALGLIB_SSA_XAUUSD!$C$2:$C$1001,"",0)</f>
        <v/>
      </c>
      <c r="D703" s="1">
        <f>D698+(D710-D698)*5/12</f>
        <v>4814.665</v>
      </c>
      <c r="E703" s="1">
        <f>E698+(E710-E698)*5/12</f>
        <v>4814.4955083333334</v>
      </c>
      <c r="F703" s="1">
        <f>F698+(F710-F698)*5/12</f>
        <v>4796.0535858333333</v>
      </c>
      <c r="G703" s="1">
        <f>G698+(G710-G698)*5/12</f>
        <v>4830.3890016666664</v>
      </c>
      <c r="H703" s="1">
        <f>H698+(H710-H698)*5/12</f>
        <v>4787.0495391666664</v>
      </c>
      <c r="I703" t="str">
        <f>_xlfn.XLOOKUP($A703,ALGLIB_SSA_XAUUSD!$J$2:$J$1001,ALGLIB_SSA_XAUUSD!$K$2:$K$1001,"",0)</f>
        <v>XAUUSD</v>
      </c>
      <c r="J703" t="str">
        <f>_xlfn.XLOOKUP($A703,ALGLIB_SSA_XAUUSD!$J$2:$J$1001,ALGLIB_SSA_XAUUSD!$L$2:$L$1001,"",0)</f>
        <v>M5</v>
      </c>
      <c r="K703">
        <f>_xlfn.XLOOKUP($A703,ALGLIB_SSA_XAUUSD!$J$2:$J$1001,ALGLIB_SSA_XAUUSD!$M$2:$M$1001,"",0)</f>
        <v>4822.75</v>
      </c>
      <c r="L703">
        <f>_xlfn.XLOOKUP($A703,ALGLIB_SSA_XAUUSD!$J$2:$J$1001,ALGLIB_SSA_XAUUSD!$N$2:$N$1001,"",0)</f>
        <v>4824.8139000000001</v>
      </c>
      <c r="M703">
        <f>_xlfn.XLOOKUP($A703,ALGLIB_SSA_XAUUSD!$J$2:$J$1001,ALGLIB_SSA_XAUUSD!$O$2:$O$1001,"",0)</f>
        <v>4828.2014799999997</v>
      </c>
      <c r="N703">
        <f>_xlfn.XLOOKUP($A703,ALGLIB_SSA_XAUUSD!$J$2:$J$1001,ALGLIB_SSA_XAUUSD!$P$2:$P$1001,"",0)</f>
        <v>4831.2634099999996</v>
      </c>
      <c r="O703">
        <f>_xlfn.XLOOKUP($A703,ALGLIB_SSA_XAUUSD!$J$2:$J$1001,ALGLIB_SSA_XAUUSD!$Q$2:$Q$1001,"",0)</f>
        <v>4821.6886199999999</v>
      </c>
      <c r="R703">
        <f t="shared" si="261"/>
        <v>1775607900</v>
      </c>
      <c r="S703" t="str">
        <f t="shared" si="262"/>
        <v>XAUUSD</v>
      </c>
      <c r="T703" t="str">
        <f t="shared" si="262"/>
        <v>M5</v>
      </c>
      <c r="U703">
        <f t="shared" si="262"/>
        <v>4822.75</v>
      </c>
      <c r="V703">
        <f t="shared" si="263"/>
        <v>4814.4955083333334</v>
      </c>
      <c r="W703">
        <f t="shared" si="263"/>
        <v>4796.0535858333333</v>
      </c>
      <c r="X703">
        <f t="shared" si="264"/>
        <v>4824.8139000000001</v>
      </c>
      <c r="Y703">
        <f t="shared" si="264"/>
        <v>4828.2014799999997</v>
      </c>
      <c r="Z703">
        <f t="shared" si="265"/>
        <v>4830.3890016666664</v>
      </c>
      <c r="AA703">
        <f t="shared" si="266"/>
        <v>4831.2634099999996</v>
      </c>
      <c r="AB703">
        <f t="shared" si="267"/>
        <v>4787.0495391666664</v>
      </c>
      <c r="AC703">
        <f t="shared" si="268"/>
        <v>4821.6886199999999</v>
      </c>
      <c r="AF703">
        <f t="shared" si="273"/>
        <v>1775607900</v>
      </c>
      <c r="AG703" t="str">
        <f t="shared" si="274"/>
        <v>XAUUSD</v>
      </c>
      <c r="AH703" t="str">
        <f t="shared" si="275"/>
        <v>M5</v>
      </c>
      <c r="AI703" s="19">
        <f t="shared" si="269"/>
        <v>4822.75</v>
      </c>
      <c r="AJ703" s="19">
        <f t="shared" si="270"/>
        <v>4814.4955083333334</v>
      </c>
      <c r="AK703" s="19">
        <f t="shared" si="271"/>
        <v>4796.0535858333333</v>
      </c>
      <c r="AL703" s="19">
        <f t="shared" si="276"/>
        <v>18.441922500000146</v>
      </c>
      <c r="AM703" s="28" t="str">
        <f t="shared" si="272"/>
        <v>Bullish</v>
      </c>
      <c r="AN703" s="28" t="str">
        <f t="shared" si="277"/>
        <v>Bullish</v>
      </c>
      <c r="AO703">
        <f>IF(Z703&lt;&gt;"",Z703,"")</f>
        <v>4830.3890016666664</v>
      </c>
      <c r="AP703">
        <f>IF(AB703&lt;&gt;"",AB703,"")</f>
        <v>4787.0495391666664</v>
      </c>
      <c r="AQ703">
        <f t="shared" si="281"/>
        <v>6</v>
      </c>
      <c r="AR703" s="16">
        <f>IF(SLOPE($AO$686:$AO$697,$AQ$686:$AQ$697)&gt;0,MIN(3,ABS(SLOPE($AO$686:$AO$697,$AQ$686:$AQ$697))),IF(SLOPE($AO$686:$AO$697,$AQ$686:$AQ$697)&lt;-0.5,-0.5,0))</f>
        <v>1.4838833333333241</v>
      </c>
      <c r="AS703" s="16">
        <f>IF(SLOPE($AP$686:$AP$697,$AQ$686:$AQ$697)&lt;0,MAX(-3,-ABS(SLOPE($AP$686:$AP$697,$AQ$686:$AQ$697))),IF(SLOPE($AP$686:$AP$697,$AQ$686:$AQ$697)&gt;0.5,0.5,0))</f>
        <v>0.5</v>
      </c>
      <c r="AT703" s="22">
        <f>($AO$698+(AR703*(AQ703-1)))</f>
        <v>4833.5949266666667</v>
      </c>
      <c r="AU703" s="22">
        <f>($AP$698+(AS703*(AQ703-1)))</f>
        <v>4783.1488099999997</v>
      </c>
      <c r="AV703" s="18">
        <f>IF(AR703&gt;0,AT703+AR703,AT703)</f>
        <v>4835.07881</v>
      </c>
      <c r="AW703" s="18">
        <f>IF(AS703&lt;0,AU703+AS703,AU703)</f>
        <v>4783.1488099999997</v>
      </c>
      <c r="AY703" s="18">
        <f t="shared" si="282"/>
        <v>4.6898083333335308</v>
      </c>
      <c r="AZ703" s="15">
        <f t="shared" si="283"/>
        <v>-3.9007291666666788</v>
      </c>
      <c r="BB703" s="19">
        <f t="shared" si="278"/>
        <v>1775607900</v>
      </c>
      <c r="BC703" s="19" t="str">
        <f t="shared" si="279"/>
        <v>XAUUSD</v>
      </c>
      <c r="BD703" s="19" t="str">
        <f t="shared" si="280"/>
        <v>M5</v>
      </c>
      <c r="BE703">
        <f>V703</f>
        <v>4814.4955083333334</v>
      </c>
      <c r="BF703">
        <f>W703</f>
        <v>4796.0535858333333</v>
      </c>
      <c r="BG703">
        <f>X703</f>
        <v>4824.8139000000001</v>
      </c>
      <c r="BH703">
        <f>Y703</f>
        <v>4828.2014799999997</v>
      </c>
      <c r="BI703">
        <f t="shared" si="284"/>
        <v>4835.07881</v>
      </c>
      <c r="BJ703">
        <f t="shared" si="285"/>
        <v>4783.1488099999997</v>
      </c>
    </row>
    <row r="704" spans="1:62" x14ac:dyDescent="0.55000000000000004">
      <c r="A704">
        <f>ALGLIB_SSA_XAUUSD!J704</f>
        <v>1775608200</v>
      </c>
      <c r="B704" t="str">
        <f>_xlfn.XLOOKUP($A704,ALGLIB_SSA_XAUUSD!$A$2:$A$1001,ALGLIB_SSA_XAUUSD!$B$2:$B$1001,"",0)</f>
        <v/>
      </c>
      <c r="C704" t="str">
        <f>_xlfn.XLOOKUP($A704,ALGLIB_SSA_XAUUSD!$A$2:$A$1001,ALGLIB_SSA_XAUUSD!$C$2:$C$1001,"",0)</f>
        <v/>
      </c>
      <c r="D704" s="1">
        <f>D698+(D710-D698)*6/12</f>
        <v>4814.04</v>
      </c>
      <c r="E704" s="1">
        <f>E698+(E710-E698)*6/12</f>
        <v>4815.3184300000003</v>
      </c>
      <c r="F704" s="1">
        <f>F698+(F710-F698)*6/12</f>
        <v>4797.3273950000003</v>
      </c>
      <c r="G704" s="1">
        <f>G698+(G710-G698)*6/12</f>
        <v>4831.2317000000003</v>
      </c>
      <c r="H704" s="1">
        <f>H698+(H710-H698)*6/12</f>
        <v>4788.3296849999997</v>
      </c>
      <c r="I704" t="str">
        <f>_xlfn.XLOOKUP($A704,ALGLIB_SSA_XAUUSD!$J$2:$J$1001,ALGLIB_SSA_XAUUSD!$K$2:$K$1001,"",0)</f>
        <v>XAUUSD</v>
      </c>
      <c r="J704" t="str">
        <f>_xlfn.XLOOKUP($A704,ALGLIB_SSA_XAUUSD!$J$2:$J$1001,ALGLIB_SSA_XAUUSD!$L$2:$L$1001,"",0)</f>
        <v>M5</v>
      </c>
      <c r="K704">
        <f>_xlfn.XLOOKUP($A704,ALGLIB_SSA_XAUUSD!$J$2:$J$1001,ALGLIB_SSA_XAUUSD!$M$2:$M$1001,"",0)</f>
        <v>4815.74</v>
      </c>
      <c r="L704">
        <f>_xlfn.XLOOKUP($A704,ALGLIB_SSA_XAUUSD!$J$2:$J$1001,ALGLIB_SSA_XAUUSD!$N$2:$N$1001,"",0)</f>
        <v>4820.8296</v>
      </c>
      <c r="M704">
        <f>_xlfn.XLOOKUP($A704,ALGLIB_SSA_XAUUSD!$J$2:$J$1001,ALGLIB_SSA_XAUUSD!$O$2:$O$1001,"",0)</f>
        <v>4824.5155400000003</v>
      </c>
      <c r="N704">
        <f>_xlfn.XLOOKUP($A704,ALGLIB_SSA_XAUUSD!$J$2:$J$1001,ALGLIB_SSA_XAUUSD!$P$2:$P$1001,"",0)</f>
        <v>4826.3131100000001</v>
      </c>
      <c r="O704">
        <f>_xlfn.XLOOKUP($A704,ALGLIB_SSA_XAUUSD!$J$2:$J$1001,ALGLIB_SSA_XAUUSD!$Q$2:$Q$1001,"",0)</f>
        <v>4817.71173</v>
      </c>
      <c r="R704">
        <f t="shared" si="261"/>
        <v>1775608200</v>
      </c>
      <c r="S704" t="str">
        <f t="shared" si="262"/>
        <v>XAUUSD</v>
      </c>
      <c r="T704" t="str">
        <f t="shared" si="262"/>
        <v>M5</v>
      </c>
      <c r="U704">
        <f t="shared" si="262"/>
        <v>4815.74</v>
      </c>
      <c r="V704">
        <f t="shared" si="263"/>
        <v>4815.3184300000003</v>
      </c>
      <c r="W704">
        <f t="shared" si="263"/>
        <v>4797.3273950000003</v>
      </c>
      <c r="X704">
        <f t="shared" si="264"/>
        <v>4820.8296</v>
      </c>
      <c r="Y704">
        <f t="shared" si="264"/>
        <v>4824.5155400000003</v>
      </c>
      <c r="Z704">
        <f t="shared" si="265"/>
        <v>4831.2317000000003</v>
      </c>
      <c r="AA704">
        <f t="shared" si="266"/>
        <v>4826.3131100000001</v>
      </c>
      <c r="AB704">
        <f t="shared" si="267"/>
        <v>4788.3296849999997</v>
      </c>
      <c r="AC704">
        <f t="shared" si="268"/>
        <v>4817.71173</v>
      </c>
      <c r="AF704">
        <f t="shared" si="273"/>
        <v>1775608200</v>
      </c>
      <c r="AG704" t="str">
        <f t="shared" si="274"/>
        <v>XAUUSD</v>
      </c>
      <c r="AH704" t="str">
        <f t="shared" si="275"/>
        <v>M5</v>
      </c>
      <c r="AI704" s="19">
        <f t="shared" si="269"/>
        <v>4815.74</v>
      </c>
      <c r="AJ704" s="19">
        <f t="shared" si="270"/>
        <v>4815.3184300000003</v>
      </c>
      <c r="AK704" s="19">
        <f t="shared" si="271"/>
        <v>4797.3273950000003</v>
      </c>
      <c r="AL704" s="19">
        <f t="shared" si="276"/>
        <v>17.991035000000011</v>
      </c>
      <c r="AM704" s="28" t="str">
        <f t="shared" si="272"/>
        <v>Bullish</v>
      </c>
      <c r="AN704" s="28" t="str">
        <f t="shared" si="277"/>
        <v>Bullish</v>
      </c>
      <c r="AO704">
        <f>IF(Z704&lt;&gt;"",Z704,"")</f>
        <v>4831.2317000000003</v>
      </c>
      <c r="AP704">
        <f>IF(AB704&lt;&gt;"",AB704,"")</f>
        <v>4788.3296849999997</v>
      </c>
      <c r="AQ704">
        <f t="shared" si="281"/>
        <v>7</v>
      </c>
      <c r="AR704" s="16">
        <f>IF(SLOPE($AO$686:$AO$697,$AQ$686:$AQ$697)&gt;0,MIN(3,ABS(SLOPE($AO$686:$AO$697,$AQ$686:$AQ$697))),IF(SLOPE($AO$686:$AO$697,$AQ$686:$AQ$697)&lt;-0.5,-0.5,0))</f>
        <v>1.4838833333333241</v>
      </c>
      <c r="AS704" s="16">
        <f>IF(SLOPE($AP$686:$AP$697,$AQ$686:$AQ$697)&lt;0,MAX(-3,-ABS(SLOPE($AP$686:$AP$697,$AQ$686:$AQ$697))),IF(SLOPE($AP$686:$AP$697,$AQ$686:$AQ$697)&gt;0.5,0.5,0))</f>
        <v>0.5</v>
      </c>
      <c r="AT704" s="22">
        <f>($AO$698+(AR704*(AQ704-1)))</f>
        <v>4835.07881</v>
      </c>
      <c r="AU704" s="22">
        <f>($AP$698+(AS704*(AQ704-1)))</f>
        <v>4783.6488099999997</v>
      </c>
      <c r="AV704" s="18">
        <f>IF(AR704&gt;0,AT704+AR704,AT704)</f>
        <v>4836.5626933333333</v>
      </c>
      <c r="AW704" s="18">
        <f>IF(AS704&lt;0,AU704+AS704,AU704)</f>
        <v>4783.6488099999997</v>
      </c>
      <c r="AY704" s="18">
        <f t="shared" si="282"/>
        <v>5.3309933333330264</v>
      </c>
      <c r="AZ704" s="15">
        <f t="shared" si="283"/>
        <v>-4.6808750000000146</v>
      </c>
      <c r="BB704" s="19">
        <f t="shared" si="278"/>
        <v>1775608200</v>
      </c>
      <c r="BC704" s="19" t="str">
        <f t="shared" si="279"/>
        <v>XAUUSD</v>
      </c>
      <c r="BD704" s="19" t="str">
        <f t="shared" si="280"/>
        <v>M5</v>
      </c>
      <c r="BE704">
        <f>V704</f>
        <v>4815.3184300000003</v>
      </c>
      <c r="BF704">
        <f>W704</f>
        <v>4797.3273950000003</v>
      </c>
      <c r="BG704">
        <f>X704</f>
        <v>4820.8296</v>
      </c>
      <c r="BH704">
        <f>Y704</f>
        <v>4824.5155400000003</v>
      </c>
      <c r="BI704">
        <f t="shared" si="284"/>
        <v>4836.5626933333333</v>
      </c>
      <c r="BJ704">
        <f t="shared" si="285"/>
        <v>4783.6488099999997</v>
      </c>
    </row>
    <row r="705" spans="1:62" x14ac:dyDescent="0.55000000000000004">
      <c r="A705">
        <f>ALGLIB_SSA_XAUUSD!J705</f>
        <v>1775608500</v>
      </c>
      <c r="B705" t="str">
        <f>_xlfn.XLOOKUP($A705,ALGLIB_SSA_XAUUSD!$A$2:$A$1001,ALGLIB_SSA_XAUUSD!$B$2:$B$1001,"",0)</f>
        <v/>
      </c>
      <c r="C705" t="str">
        <f>_xlfn.XLOOKUP($A705,ALGLIB_SSA_XAUUSD!$A$2:$A$1001,ALGLIB_SSA_XAUUSD!$C$2:$C$1001,"",0)</f>
        <v/>
      </c>
      <c r="D705" s="1">
        <f>D698+(D710-D698)*7/12</f>
        <v>4813.415</v>
      </c>
      <c r="E705" s="1">
        <f>E698+(E710-E698)*7/12</f>
        <v>4816.1413516666671</v>
      </c>
      <c r="F705" s="1">
        <f>F698+(F710-F698)*7/12</f>
        <v>4798.6012041666672</v>
      </c>
      <c r="G705" s="1">
        <f>G698+(G710-G698)*7/12</f>
        <v>4832.0743983333332</v>
      </c>
      <c r="H705" s="1">
        <f>H698+(H710-H698)*7/12</f>
        <v>4789.609830833333</v>
      </c>
      <c r="I705" t="str">
        <f>_xlfn.XLOOKUP($A705,ALGLIB_SSA_XAUUSD!$J$2:$J$1001,ALGLIB_SSA_XAUUSD!$K$2:$K$1001,"",0)</f>
        <v>XAUUSD</v>
      </c>
      <c r="J705" t="str">
        <f>_xlfn.XLOOKUP($A705,ALGLIB_SSA_XAUUSD!$J$2:$J$1001,ALGLIB_SSA_XAUUSD!$L$2:$L$1001,"",0)</f>
        <v>M5</v>
      </c>
      <c r="K705">
        <f>_xlfn.XLOOKUP($A705,ALGLIB_SSA_XAUUSD!$J$2:$J$1001,ALGLIB_SSA_XAUUSD!$M$2:$M$1001,"",0)</f>
        <v>4820.84</v>
      </c>
      <c r="L705">
        <f>_xlfn.XLOOKUP($A705,ALGLIB_SSA_XAUUSD!$J$2:$J$1001,ALGLIB_SSA_XAUUSD!$N$2:$N$1001,"",0)</f>
        <v>4818.0239300000003</v>
      </c>
      <c r="M705">
        <f>_xlfn.XLOOKUP($A705,ALGLIB_SSA_XAUUSD!$J$2:$J$1001,ALGLIB_SSA_XAUUSD!$O$2:$O$1001,"",0)</f>
        <v>4821.2697399999997</v>
      </c>
      <c r="N705">
        <f>_xlfn.XLOOKUP($A705,ALGLIB_SSA_XAUUSD!$J$2:$J$1001,ALGLIB_SSA_XAUUSD!$P$2:$P$1001,"",0)</f>
        <v>4822.7792200000004</v>
      </c>
      <c r="O705">
        <f>_xlfn.XLOOKUP($A705,ALGLIB_SSA_XAUUSD!$J$2:$J$1001,ALGLIB_SSA_XAUUSD!$Q$2:$Q$1001,"",0)</f>
        <v>4814.4060900000004</v>
      </c>
      <c r="R705">
        <f t="shared" si="261"/>
        <v>1775608500</v>
      </c>
      <c r="S705" t="str">
        <f t="shared" si="262"/>
        <v>XAUUSD</v>
      </c>
      <c r="T705" t="str">
        <f t="shared" si="262"/>
        <v>M5</v>
      </c>
      <c r="U705">
        <f t="shared" si="262"/>
        <v>4820.84</v>
      </c>
      <c r="V705">
        <f t="shared" si="263"/>
        <v>4816.1413516666671</v>
      </c>
      <c r="W705">
        <f t="shared" si="263"/>
        <v>4798.6012041666672</v>
      </c>
      <c r="X705">
        <f t="shared" si="264"/>
        <v>4818.0239300000003</v>
      </c>
      <c r="Y705">
        <f t="shared" si="264"/>
        <v>4821.2697399999997</v>
      </c>
      <c r="Z705">
        <f t="shared" si="265"/>
        <v>4832.0743983333332</v>
      </c>
      <c r="AA705">
        <f t="shared" si="266"/>
        <v>4822.7792200000004</v>
      </c>
      <c r="AB705">
        <f t="shared" si="267"/>
        <v>4789.609830833333</v>
      </c>
      <c r="AC705">
        <f t="shared" si="268"/>
        <v>4814.4060900000004</v>
      </c>
      <c r="AF705">
        <f t="shared" si="273"/>
        <v>1775608500</v>
      </c>
      <c r="AG705" t="str">
        <f t="shared" si="274"/>
        <v>XAUUSD</v>
      </c>
      <c r="AH705" t="str">
        <f t="shared" si="275"/>
        <v>M5</v>
      </c>
      <c r="AI705" s="19">
        <f t="shared" si="269"/>
        <v>4820.84</v>
      </c>
      <c r="AJ705" s="19">
        <f t="shared" si="270"/>
        <v>4816.1413516666671</v>
      </c>
      <c r="AK705" s="19">
        <f t="shared" si="271"/>
        <v>4798.6012041666672</v>
      </c>
      <c r="AL705" s="19">
        <f t="shared" si="276"/>
        <v>17.540147499999875</v>
      </c>
      <c r="AM705" s="28" t="str">
        <f t="shared" si="272"/>
        <v>Bullish</v>
      </c>
      <c r="AN705" s="28" t="str">
        <f t="shared" si="277"/>
        <v>Bullish</v>
      </c>
      <c r="AO705">
        <f>IF(Z705&lt;&gt;"",Z705,"")</f>
        <v>4832.0743983333332</v>
      </c>
      <c r="AP705">
        <f>IF(AB705&lt;&gt;"",AB705,"")</f>
        <v>4789.609830833333</v>
      </c>
      <c r="AQ705">
        <f t="shared" si="281"/>
        <v>8</v>
      </c>
      <c r="AR705" s="16">
        <f>IF(SLOPE($AO$686:$AO$697,$AQ$686:$AQ$697)&gt;0,MIN(3,ABS(SLOPE($AO$686:$AO$697,$AQ$686:$AQ$697))),IF(SLOPE($AO$686:$AO$697,$AQ$686:$AQ$697)&lt;-0.5,-0.5,0))</f>
        <v>1.4838833333333241</v>
      </c>
      <c r="AS705" s="16">
        <f>IF(SLOPE($AP$686:$AP$697,$AQ$686:$AQ$697)&lt;0,MAX(-3,-ABS(SLOPE($AP$686:$AP$697,$AQ$686:$AQ$697))),IF(SLOPE($AP$686:$AP$697,$AQ$686:$AQ$697)&gt;0.5,0.5,0))</f>
        <v>0.5</v>
      </c>
      <c r="AT705" s="22">
        <f>($AO$698+(AR705*(AQ705-1)))</f>
        <v>4836.5626933333333</v>
      </c>
      <c r="AU705" s="22">
        <f>($AP$698+(AS705*(AQ705-1)))</f>
        <v>4784.1488099999997</v>
      </c>
      <c r="AV705" s="18">
        <f>IF(AR705&gt;0,AT705+AR705,AT705)</f>
        <v>4838.0465766666666</v>
      </c>
      <c r="AW705" s="18">
        <f>IF(AS705&lt;0,AU705+AS705,AU705)</f>
        <v>4784.1488099999997</v>
      </c>
      <c r="AY705" s="18">
        <f t="shared" si="282"/>
        <v>5.9721783333334315</v>
      </c>
      <c r="AZ705" s="15">
        <f t="shared" si="283"/>
        <v>-5.4610208333333503</v>
      </c>
      <c r="BB705" s="19">
        <f t="shared" si="278"/>
        <v>1775608500</v>
      </c>
      <c r="BC705" s="19" t="str">
        <f t="shared" si="279"/>
        <v>XAUUSD</v>
      </c>
      <c r="BD705" s="19" t="str">
        <f t="shared" si="280"/>
        <v>M5</v>
      </c>
      <c r="BE705">
        <f>V705</f>
        <v>4816.1413516666671</v>
      </c>
      <c r="BF705">
        <f>W705</f>
        <v>4798.6012041666672</v>
      </c>
      <c r="BG705">
        <f>X705</f>
        <v>4818.0239300000003</v>
      </c>
      <c r="BH705">
        <f>Y705</f>
        <v>4821.2697399999997</v>
      </c>
      <c r="BI705">
        <f t="shared" si="284"/>
        <v>4838.0465766666666</v>
      </c>
      <c r="BJ705">
        <f t="shared" si="285"/>
        <v>4784.1488099999997</v>
      </c>
    </row>
    <row r="706" spans="1:62" x14ac:dyDescent="0.55000000000000004">
      <c r="A706">
        <f>ALGLIB_SSA_XAUUSD!J706</f>
        <v>1775608800</v>
      </c>
      <c r="B706" t="str">
        <f>_xlfn.XLOOKUP($A706,ALGLIB_SSA_XAUUSD!$A$2:$A$1001,ALGLIB_SSA_XAUUSD!$B$2:$B$1001,"",0)</f>
        <v/>
      </c>
      <c r="C706" t="str">
        <f>_xlfn.XLOOKUP($A706,ALGLIB_SSA_XAUUSD!$A$2:$A$1001,ALGLIB_SSA_XAUUSD!$C$2:$C$1001,"",0)</f>
        <v/>
      </c>
      <c r="D706" s="1">
        <f>D698+(D710-D698)*8/12</f>
        <v>4812.79</v>
      </c>
      <c r="E706" s="1">
        <f>E698+(E710-E698)*8/12</f>
        <v>4816.9642733333339</v>
      </c>
      <c r="F706" s="1">
        <f>F698+(F710-F698)*8/12</f>
        <v>4799.8750133333333</v>
      </c>
      <c r="G706" s="1">
        <f>G698+(G710-G698)*8/12</f>
        <v>4832.9170966666661</v>
      </c>
      <c r="H706" s="1">
        <f>H698+(H710-H698)*8/12</f>
        <v>4790.8899766666664</v>
      </c>
      <c r="I706" t="str">
        <f>_xlfn.XLOOKUP($A706,ALGLIB_SSA_XAUUSD!$J$2:$J$1001,ALGLIB_SSA_XAUUSD!$K$2:$K$1001,"",0)</f>
        <v>XAUUSD</v>
      </c>
      <c r="J706" t="str">
        <f>_xlfn.XLOOKUP($A706,ALGLIB_SSA_XAUUSD!$J$2:$J$1001,ALGLIB_SSA_XAUUSD!$L$2:$L$1001,"",0)</f>
        <v>M5</v>
      </c>
      <c r="K706">
        <f>_xlfn.XLOOKUP($A706,ALGLIB_SSA_XAUUSD!$J$2:$J$1001,ALGLIB_SSA_XAUUSD!$M$2:$M$1001,"",0)</f>
        <v>4813.83</v>
      </c>
      <c r="L706">
        <f>_xlfn.XLOOKUP($A706,ALGLIB_SSA_XAUUSD!$J$2:$J$1001,ALGLIB_SSA_XAUUSD!$N$2:$N$1001,"",0)</f>
        <v>4816.4297200000001</v>
      </c>
      <c r="M706">
        <f>_xlfn.XLOOKUP($A706,ALGLIB_SSA_XAUUSD!$J$2:$J$1001,ALGLIB_SSA_XAUUSD!$O$2:$O$1001,"",0)</f>
        <v>4818.8497299999999</v>
      </c>
      <c r="N706">
        <f>_xlfn.XLOOKUP($A706,ALGLIB_SSA_XAUUSD!$J$2:$J$1001,ALGLIB_SSA_XAUUSD!$P$2:$P$1001,"",0)</f>
        <v>4820.9977699999999</v>
      </c>
      <c r="O706">
        <f>_xlfn.XLOOKUP($A706,ALGLIB_SSA_XAUUSD!$J$2:$J$1001,ALGLIB_SSA_XAUUSD!$Q$2:$Q$1001,"",0)</f>
        <v>4812.1442399999996</v>
      </c>
      <c r="R706">
        <f t="shared" si="261"/>
        <v>1775608800</v>
      </c>
      <c r="S706" t="str">
        <f t="shared" si="262"/>
        <v>XAUUSD</v>
      </c>
      <c r="T706" t="str">
        <f t="shared" si="262"/>
        <v>M5</v>
      </c>
      <c r="U706">
        <f t="shared" si="262"/>
        <v>4813.83</v>
      </c>
      <c r="V706">
        <f t="shared" si="263"/>
        <v>4816.9642733333339</v>
      </c>
      <c r="W706">
        <f t="shared" si="263"/>
        <v>4799.8750133333333</v>
      </c>
      <c r="X706">
        <f t="shared" si="264"/>
        <v>4816.4297200000001</v>
      </c>
      <c r="Y706">
        <f t="shared" si="264"/>
        <v>4818.8497299999999</v>
      </c>
      <c r="Z706">
        <f t="shared" si="265"/>
        <v>4832.9170966666661</v>
      </c>
      <c r="AA706">
        <f t="shared" si="266"/>
        <v>4820.9977699999999</v>
      </c>
      <c r="AB706">
        <f t="shared" si="267"/>
        <v>4790.8899766666664</v>
      </c>
      <c r="AC706">
        <f t="shared" si="268"/>
        <v>4812.1442399999996</v>
      </c>
      <c r="AF706">
        <f t="shared" si="273"/>
        <v>1775608800</v>
      </c>
      <c r="AG706" t="str">
        <f t="shared" si="274"/>
        <v>XAUUSD</v>
      </c>
      <c r="AH706" t="str">
        <f t="shared" si="275"/>
        <v>M5</v>
      </c>
      <c r="AI706" s="19">
        <f t="shared" si="269"/>
        <v>4813.83</v>
      </c>
      <c r="AJ706" s="19">
        <f t="shared" si="270"/>
        <v>4816.9642733333339</v>
      </c>
      <c r="AK706" s="19">
        <f t="shared" si="271"/>
        <v>4799.8750133333333</v>
      </c>
      <c r="AL706" s="19">
        <f t="shared" si="276"/>
        <v>17.08926000000065</v>
      </c>
      <c r="AM706" s="28" t="str">
        <f t="shared" si="272"/>
        <v>Bullish</v>
      </c>
      <c r="AN706" s="28" t="str">
        <f t="shared" si="277"/>
        <v>Bullish</v>
      </c>
      <c r="AO706">
        <f>IF(Z706&lt;&gt;"",Z706,"")</f>
        <v>4832.9170966666661</v>
      </c>
      <c r="AP706">
        <f>IF(AB706&lt;&gt;"",AB706,"")</f>
        <v>4790.8899766666664</v>
      </c>
      <c r="AQ706">
        <f t="shared" si="281"/>
        <v>9</v>
      </c>
      <c r="AR706" s="16">
        <f>IF(SLOPE($AO$686:$AO$697,$AQ$686:$AQ$697)&gt;0,MIN(3,ABS(SLOPE($AO$686:$AO$697,$AQ$686:$AQ$697))),IF(SLOPE($AO$686:$AO$697,$AQ$686:$AQ$697)&lt;-0.5,-0.5,0))</f>
        <v>1.4838833333333241</v>
      </c>
      <c r="AS706" s="16">
        <f>IF(SLOPE($AP$686:$AP$697,$AQ$686:$AQ$697)&lt;0,MAX(-3,-ABS(SLOPE($AP$686:$AP$697,$AQ$686:$AQ$697))),IF(SLOPE($AP$686:$AP$697,$AQ$686:$AQ$697)&gt;0.5,0.5,0))</f>
        <v>0.5</v>
      </c>
      <c r="AT706" s="22">
        <f>($AO$698+(AR706*(AQ706-1)))</f>
        <v>4838.0465766666666</v>
      </c>
      <c r="AU706" s="22">
        <f>($AP$698+(AS706*(AQ706-1)))</f>
        <v>4784.6488099999997</v>
      </c>
      <c r="AV706" s="18">
        <f>IF(AR706&gt;0,AT706+AR706,AT706)</f>
        <v>4839.5304599999999</v>
      </c>
      <c r="AW706" s="18">
        <f>IF(AS706&lt;0,AU706+AS706,AU706)</f>
        <v>4784.6488099999997</v>
      </c>
      <c r="AY706" s="18">
        <f t="shared" si="282"/>
        <v>6.6133633333338366</v>
      </c>
      <c r="AZ706" s="15">
        <f t="shared" si="283"/>
        <v>-6.2411666666666861</v>
      </c>
      <c r="BB706" s="19">
        <f t="shared" si="278"/>
        <v>1775608800</v>
      </c>
      <c r="BC706" s="19" t="str">
        <f t="shared" si="279"/>
        <v>XAUUSD</v>
      </c>
      <c r="BD706" s="19" t="str">
        <f t="shared" si="280"/>
        <v>M5</v>
      </c>
      <c r="BE706">
        <f>V706</f>
        <v>4816.9642733333339</v>
      </c>
      <c r="BF706">
        <f>W706</f>
        <v>4799.8750133333333</v>
      </c>
      <c r="BG706">
        <f>X706</f>
        <v>4816.4297200000001</v>
      </c>
      <c r="BH706">
        <f>Y706</f>
        <v>4818.8497299999999</v>
      </c>
      <c r="BI706">
        <f t="shared" si="284"/>
        <v>4839.5304599999999</v>
      </c>
      <c r="BJ706">
        <f t="shared" si="285"/>
        <v>4784.6488099999997</v>
      </c>
    </row>
    <row r="707" spans="1:62" x14ac:dyDescent="0.55000000000000004">
      <c r="A707">
        <f>ALGLIB_SSA_XAUUSD!J707</f>
        <v>1775609100</v>
      </c>
      <c r="B707" t="str">
        <f>_xlfn.XLOOKUP($A707,ALGLIB_SSA_XAUUSD!$A$2:$A$1001,ALGLIB_SSA_XAUUSD!$B$2:$B$1001,"",0)</f>
        <v/>
      </c>
      <c r="C707" t="str">
        <f>_xlfn.XLOOKUP($A707,ALGLIB_SSA_XAUUSD!$A$2:$A$1001,ALGLIB_SSA_XAUUSD!$C$2:$C$1001,"",0)</f>
        <v/>
      </c>
      <c r="D707" s="1">
        <f>D698+(D710-D698)*9/12</f>
        <v>4812.165</v>
      </c>
      <c r="E707" s="1">
        <f>E698+(E710-E698)*9/12</f>
        <v>4817.7871950000008</v>
      </c>
      <c r="F707" s="1">
        <f>F698+(F710-F698)*9/12</f>
        <v>4801.1488225000003</v>
      </c>
      <c r="G707" s="1">
        <f>G698+(G710-G698)*9/12</f>
        <v>4833.7597949999999</v>
      </c>
      <c r="H707" s="1">
        <f>H698+(H710-H698)*9/12</f>
        <v>4792.1701224999997</v>
      </c>
      <c r="I707" t="str">
        <f>_xlfn.XLOOKUP($A707,ALGLIB_SSA_XAUUSD!$J$2:$J$1001,ALGLIB_SSA_XAUUSD!$K$2:$K$1001,"",0)</f>
        <v>XAUUSD</v>
      </c>
      <c r="J707" t="str">
        <f>_xlfn.XLOOKUP($A707,ALGLIB_SSA_XAUUSD!$J$2:$J$1001,ALGLIB_SSA_XAUUSD!$L$2:$L$1001,"",0)</f>
        <v>M5</v>
      </c>
      <c r="K707">
        <f>_xlfn.XLOOKUP($A707,ALGLIB_SSA_XAUUSD!$J$2:$J$1001,ALGLIB_SSA_XAUUSD!$M$2:$M$1001,"",0)</f>
        <v>4815.3</v>
      </c>
      <c r="L707">
        <f>_xlfn.XLOOKUP($A707,ALGLIB_SSA_XAUUSD!$J$2:$J$1001,ALGLIB_SSA_XAUUSD!$N$2:$N$1001,"",0)</f>
        <v>4816.0033299999996</v>
      </c>
      <c r="M707">
        <f>_xlfn.XLOOKUP($A707,ALGLIB_SSA_XAUUSD!$J$2:$J$1001,ALGLIB_SSA_XAUUSD!$O$2:$O$1001,"",0)</f>
        <v>4817.4265299999997</v>
      </c>
      <c r="N707">
        <f>_xlfn.XLOOKUP($A707,ALGLIB_SSA_XAUUSD!$J$2:$J$1001,ALGLIB_SSA_XAUUSD!$P$2:$P$1001,"",0)</f>
        <v>4820.8067199999996</v>
      </c>
      <c r="O707">
        <f>_xlfn.XLOOKUP($A707,ALGLIB_SSA_XAUUSD!$J$2:$J$1001,ALGLIB_SSA_XAUUSD!$Q$2:$Q$1001,"",0)</f>
        <v>4810.89383</v>
      </c>
      <c r="R707">
        <f t="shared" ref="R707:R770" si="286">A707</f>
        <v>1775609100</v>
      </c>
      <c r="S707" t="str">
        <f t="shared" ref="S707:U770" si="287">I707</f>
        <v>XAUUSD</v>
      </c>
      <c r="T707" t="str">
        <f t="shared" si="287"/>
        <v>M5</v>
      </c>
      <c r="U707">
        <f t="shared" si="287"/>
        <v>4815.3</v>
      </c>
      <c r="V707">
        <f t="shared" ref="V707:W770" si="288">E707</f>
        <v>4817.7871950000008</v>
      </c>
      <c r="W707">
        <f t="shared" si="288"/>
        <v>4801.1488225000003</v>
      </c>
      <c r="X707">
        <f t="shared" ref="X707:Y770" si="289">L707</f>
        <v>4816.0033299999996</v>
      </c>
      <c r="Y707">
        <f t="shared" si="289"/>
        <v>4817.4265299999997</v>
      </c>
      <c r="Z707">
        <f t="shared" ref="Z707:Z770" si="290">G707</f>
        <v>4833.7597949999999</v>
      </c>
      <c r="AA707">
        <f t="shared" ref="AA707:AA770" si="291">N707</f>
        <v>4820.8067199999996</v>
      </c>
      <c r="AB707">
        <f t="shared" ref="AB707:AB770" si="292">H707</f>
        <v>4792.1701224999997</v>
      </c>
      <c r="AC707">
        <f t="shared" ref="AC707:AC770" si="293">O707</f>
        <v>4810.89383</v>
      </c>
      <c r="AF707">
        <f t="shared" si="273"/>
        <v>1775609100</v>
      </c>
      <c r="AG707" t="str">
        <f t="shared" si="274"/>
        <v>XAUUSD</v>
      </c>
      <c r="AH707" t="str">
        <f t="shared" si="275"/>
        <v>M5</v>
      </c>
      <c r="AI707" s="19">
        <f t="shared" ref="AI707:AI770" si="294">IF(U707&lt;&gt;"",U707,"")</f>
        <v>4815.3</v>
      </c>
      <c r="AJ707" s="19">
        <f t="shared" ref="AJ707:AJ770" si="295">IF(V707&lt;&gt;"",V707,"")</f>
        <v>4817.7871950000008</v>
      </c>
      <c r="AK707" s="19">
        <f t="shared" ref="AK707:AK770" si="296">IF(W707&lt;&gt;"",W707,"")</f>
        <v>4801.1488225000003</v>
      </c>
      <c r="AL707" s="19">
        <f t="shared" si="276"/>
        <v>16.638372500000514</v>
      </c>
      <c r="AM707" s="28" t="str">
        <f t="shared" ref="AM707:AM770" si="297">IF(AL707="","",IF(AL707&gt;0,"Bullish","Bearish"))</f>
        <v>Bullish</v>
      </c>
      <c r="AN707" s="28" t="str">
        <f t="shared" si="277"/>
        <v>Bullish</v>
      </c>
      <c r="AO707">
        <f>IF(Z707&lt;&gt;"",Z707,"")</f>
        <v>4833.7597949999999</v>
      </c>
      <c r="AP707">
        <f>IF(AB707&lt;&gt;"",AB707,"")</f>
        <v>4792.1701224999997</v>
      </c>
      <c r="AQ707">
        <f t="shared" si="281"/>
        <v>10</v>
      </c>
      <c r="AR707" s="16">
        <f>IF(SLOPE($AO$686:$AO$697,$AQ$686:$AQ$697)&gt;0,MIN(3,ABS(SLOPE($AO$686:$AO$697,$AQ$686:$AQ$697))),IF(SLOPE($AO$686:$AO$697,$AQ$686:$AQ$697)&lt;-0.5,-0.5,0))</f>
        <v>1.4838833333333241</v>
      </c>
      <c r="AS707" s="16">
        <f>IF(SLOPE($AP$686:$AP$697,$AQ$686:$AQ$697)&lt;0,MAX(-3,-ABS(SLOPE($AP$686:$AP$697,$AQ$686:$AQ$697))),IF(SLOPE($AP$686:$AP$697,$AQ$686:$AQ$697)&gt;0.5,0.5,0))</f>
        <v>0.5</v>
      </c>
      <c r="AT707" s="22">
        <f>($AO$698+(AR707*(AQ707-1)))</f>
        <v>4839.5304599999999</v>
      </c>
      <c r="AU707" s="22">
        <f>($AP$698+(AS707*(AQ707-1)))</f>
        <v>4785.1488099999997</v>
      </c>
      <c r="AV707" s="18">
        <f>IF(AR707&gt;0,AT707+AR707,AT707)</f>
        <v>4841.0143433333333</v>
      </c>
      <c r="AW707" s="18">
        <f>IF(AS707&lt;0,AU707+AS707,AU707)</f>
        <v>4785.1488099999997</v>
      </c>
      <c r="AY707" s="18">
        <f t="shared" si="282"/>
        <v>7.2545483333333323</v>
      </c>
      <c r="AZ707" s="15">
        <f t="shared" si="283"/>
        <v>-7.0213125000000218</v>
      </c>
      <c r="BB707" s="19">
        <f t="shared" si="278"/>
        <v>1775609100</v>
      </c>
      <c r="BC707" s="19" t="str">
        <f t="shared" si="279"/>
        <v>XAUUSD</v>
      </c>
      <c r="BD707" s="19" t="str">
        <f t="shared" si="280"/>
        <v>M5</v>
      </c>
      <c r="BE707">
        <f>V707</f>
        <v>4817.7871950000008</v>
      </c>
      <c r="BF707">
        <f>W707</f>
        <v>4801.1488225000003</v>
      </c>
      <c r="BG707">
        <f>X707</f>
        <v>4816.0033299999996</v>
      </c>
      <c r="BH707">
        <f>Y707</f>
        <v>4817.4265299999997</v>
      </c>
      <c r="BI707">
        <f t="shared" si="284"/>
        <v>4841.0143433333333</v>
      </c>
      <c r="BJ707">
        <f t="shared" si="285"/>
        <v>4785.1488099999997</v>
      </c>
    </row>
    <row r="708" spans="1:62" x14ac:dyDescent="0.55000000000000004">
      <c r="A708">
        <f>ALGLIB_SSA_XAUUSD!J708</f>
        <v>1775609400</v>
      </c>
      <c r="B708" t="str">
        <f>_xlfn.XLOOKUP($A708,ALGLIB_SSA_XAUUSD!$A$2:$A$1001,ALGLIB_SSA_XAUUSD!$B$2:$B$1001,"",0)</f>
        <v/>
      </c>
      <c r="C708" t="str">
        <f>_xlfn.XLOOKUP($A708,ALGLIB_SSA_XAUUSD!$A$2:$A$1001,ALGLIB_SSA_XAUUSD!$C$2:$C$1001,"",0)</f>
        <v/>
      </c>
      <c r="D708" s="1">
        <f>D698+(D710-D698)*10/12</f>
        <v>4811.54</v>
      </c>
      <c r="E708" s="1">
        <f>E698+(E710-E698)*10/12</f>
        <v>4818.6101166666667</v>
      </c>
      <c r="F708" s="1">
        <f>F698+(F710-F698)*10/12</f>
        <v>4802.4226316666673</v>
      </c>
      <c r="G708" s="1">
        <f>G698+(G710-G698)*10/12</f>
        <v>4834.6024933333329</v>
      </c>
      <c r="H708" s="1">
        <f>H698+(H710-H698)*10/12</f>
        <v>4793.450268333333</v>
      </c>
      <c r="I708" t="str">
        <f>_xlfn.XLOOKUP($A708,ALGLIB_SSA_XAUUSD!$J$2:$J$1001,ALGLIB_SSA_XAUUSD!$K$2:$K$1001,"",0)</f>
        <v>XAUUSD</v>
      </c>
      <c r="J708" t="str">
        <f>_xlfn.XLOOKUP($A708,ALGLIB_SSA_XAUUSD!$J$2:$J$1001,ALGLIB_SSA_XAUUSD!$L$2:$L$1001,"",0)</f>
        <v>M5</v>
      </c>
      <c r="K708">
        <f>_xlfn.XLOOKUP($A708,ALGLIB_SSA_XAUUSD!$J$2:$J$1001,ALGLIB_SSA_XAUUSD!$M$2:$M$1001,"",0)</f>
        <v>4821.7</v>
      </c>
      <c r="L708">
        <f>_xlfn.XLOOKUP($A708,ALGLIB_SSA_XAUUSD!$J$2:$J$1001,ALGLIB_SSA_XAUUSD!$N$2:$N$1001,"",0)</f>
        <v>4816.1689699999997</v>
      </c>
      <c r="M708">
        <f>_xlfn.XLOOKUP($A708,ALGLIB_SSA_XAUUSD!$J$2:$J$1001,ALGLIB_SSA_XAUUSD!$O$2:$O$1001,"",0)</f>
        <v>4816.7977499999997</v>
      </c>
      <c r="N708">
        <f>_xlfn.XLOOKUP($A708,ALGLIB_SSA_XAUUSD!$J$2:$J$1001,ALGLIB_SSA_XAUUSD!$P$2:$P$1001,"",0)</f>
        <v>4821.78514</v>
      </c>
      <c r="O708">
        <f>_xlfn.XLOOKUP($A708,ALGLIB_SSA_XAUUSD!$J$2:$J$1001,ALGLIB_SSA_XAUUSD!$Q$2:$Q$1001,"",0)</f>
        <v>4810.3756599999997</v>
      </c>
      <c r="R708">
        <f t="shared" si="286"/>
        <v>1775609400</v>
      </c>
      <c r="S708" t="str">
        <f t="shared" si="287"/>
        <v>XAUUSD</v>
      </c>
      <c r="T708" t="str">
        <f t="shared" si="287"/>
        <v>M5</v>
      </c>
      <c r="U708">
        <f t="shared" si="287"/>
        <v>4821.7</v>
      </c>
      <c r="V708">
        <f t="shared" si="288"/>
        <v>4818.6101166666667</v>
      </c>
      <c r="W708">
        <f t="shared" si="288"/>
        <v>4802.4226316666673</v>
      </c>
      <c r="X708">
        <f t="shared" si="289"/>
        <v>4816.1689699999997</v>
      </c>
      <c r="Y708">
        <f t="shared" si="289"/>
        <v>4816.7977499999997</v>
      </c>
      <c r="Z708">
        <f t="shared" si="290"/>
        <v>4834.6024933333329</v>
      </c>
      <c r="AA708">
        <f t="shared" si="291"/>
        <v>4821.78514</v>
      </c>
      <c r="AB708">
        <f t="shared" si="292"/>
        <v>4793.450268333333</v>
      </c>
      <c r="AC708">
        <f t="shared" si="293"/>
        <v>4810.3756599999997</v>
      </c>
      <c r="AF708">
        <f t="shared" ref="AF708:AF771" si="298">IF(R708&lt;&gt;"",R708,AF707+300)</f>
        <v>1775609400</v>
      </c>
      <c r="AG708" t="str">
        <f t="shared" ref="AG708:AG771" si="299">IF(S708&lt;&gt;"",S708,AG707)</f>
        <v>XAUUSD</v>
      </c>
      <c r="AH708" t="str">
        <f t="shared" ref="AH708:AH771" si="300">IF(T708&lt;&gt;"",T708,AH707)</f>
        <v>M5</v>
      </c>
      <c r="AI708" s="19">
        <f t="shared" si="294"/>
        <v>4821.7</v>
      </c>
      <c r="AJ708" s="19">
        <f t="shared" si="295"/>
        <v>4818.6101166666667</v>
      </c>
      <c r="AK708" s="19">
        <f t="shared" si="296"/>
        <v>4802.4226316666673</v>
      </c>
      <c r="AL708" s="19">
        <f t="shared" ref="AL708:AL771" si="301">IF(OR(AJ708="",AK708=""),"",AJ708-AK708)</f>
        <v>16.187484999999469</v>
      </c>
      <c r="AM708" s="28" t="str">
        <f t="shared" si="297"/>
        <v>Bullish</v>
      </c>
      <c r="AN708" s="28" t="str">
        <f t="shared" ref="AN708:AN771" si="302">IF(AM708="",AN707,AM708)</f>
        <v>Bullish</v>
      </c>
      <c r="AO708">
        <f>IF(Z708&lt;&gt;"",Z708,"")</f>
        <v>4834.6024933333329</v>
      </c>
      <c r="AP708">
        <f>IF(AB708&lt;&gt;"",AB708,"")</f>
        <v>4793.450268333333</v>
      </c>
      <c r="AQ708">
        <f t="shared" si="281"/>
        <v>11</v>
      </c>
      <c r="AR708" s="16">
        <f>IF(SLOPE($AO$686:$AO$697,$AQ$686:$AQ$697)&gt;0,MIN(3,ABS(SLOPE($AO$686:$AO$697,$AQ$686:$AQ$697))),IF(SLOPE($AO$686:$AO$697,$AQ$686:$AQ$697)&lt;-0.5,-0.5,0))</f>
        <v>1.4838833333333241</v>
      </c>
      <c r="AS708" s="16">
        <f>IF(SLOPE($AP$686:$AP$697,$AQ$686:$AQ$697)&lt;0,MAX(-3,-ABS(SLOPE($AP$686:$AP$697,$AQ$686:$AQ$697))),IF(SLOPE($AP$686:$AP$697,$AQ$686:$AQ$697)&gt;0.5,0.5,0))</f>
        <v>0.5</v>
      </c>
      <c r="AT708" s="22">
        <f>($AO$698+(AR708*(AQ708-1)))</f>
        <v>4841.0143433333333</v>
      </c>
      <c r="AU708" s="22">
        <f>($AP$698+(AS708*(AQ708-1)))</f>
        <v>4785.6488099999997</v>
      </c>
      <c r="AV708" s="18">
        <f>IF(AR708&gt;0,AT708+AR708,AT708)</f>
        <v>4842.4982266666666</v>
      </c>
      <c r="AW708" s="18">
        <f>IF(AS708&lt;0,AU708+AS708,AU708)</f>
        <v>4785.6488099999997</v>
      </c>
      <c r="AY708" s="18">
        <f t="shared" si="282"/>
        <v>7.8957333333337374</v>
      </c>
      <c r="AZ708" s="15">
        <f t="shared" si="283"/>
        <v>-7.8014583333333576</v>
      </c>
      <c r="BB708" s="19">
        <f t="shared" si="278"/>
        <v>1775609400</v>
      </c>
      <c r="BC708" s="19" t="str">
        <f t="shared" si="279"/>
        <v>XAUUSD</v>
      </c>
      <c r="BD708" s="19" t="str">
        <f t="shared" si="280"/>
        <v>M5</v>
      </c>
      <c r="BE708">
        <f>V708</f>
        <v>4818.6101166666667</v>
      </c>
      <c r="BF708">
        <f>W708</f>
        <v>4802.4226316666673</v>
      </c>
      <c r="BG708">
        <f>X708</f>
        <v>4816.1689699999997</v>
      </c>
      <c r="BH708">
        <f>Y708</f>
        <v>4816.7977499999997</v>
      </c>
      <c r="BI708">
        <f t="shared" si="284"/>
        <v>4842.4982266666666</v>
      </c>
      <c r="BJ708">
        <f t="shared" si="285"/>
        <v>4785.6488099999997</v>
      </c>
    </row>
    <row r="709" spans="1:62" x14ac:dyDescent="0.55000000000000004">
      <c r="A709">
        <f>ALGLIB_SSA_XAUUSD!J709</f>
        <v>1775609700</v>
      </c>
      <c r="B709" t="str">
        <f>_xlfn.XLOOKUP($A709,ALGLIB_SSA_XAUUSD!$A$2:$A$1001,ALGLIB_SSA_XAUUSD!$B$2:$B$1001,"",0)</f>
        <v/>
      </c>
      <c r="C709" t="str">
        <f>_xlfn.XLOOKUP($A709,ALGLIB_SSA_XAUUSD!$A$2:$A$1001,ALGLIB_SSA_XAUUSD!$C$2:$C$1001,"",0)</f>
        <v/>
      </c>
      <c r="D709" s="1">
        <f>D698+(D710-D698)*11/12</f>
        <v>4810.915</v>
      </c>
      <c r="E709" s="1">
        <f>E698+(E710-E698)*11/12</f>
        <v>4819.4330383333336</v>
      </c>
      <c r="F709" s="1">
        <f>F698+(F710-F698)*11/12</f>
        <v>4803.6964408333333</v>
      </c>
      <c r="G709" s="1">
        <f>G698+(G710-G698)*11/12</f>
        <v>4835.4451916666667</v>
      </c>
      <c r="H709" s="1">
        <f>H698+(H710-H698)*11/12</f>
        <v>4794.7304141666664</v>
      </c>
      <c r="I709" t="str">
        <f>_xlfn.XLOOKUP($A709,ALGLIB_SSA_XAUUSD!$J$2:$J$1001,ALGLIB_SSA_XAUUSD!$K$2:$K$1001,"",0)</f>
        <v>XAUUSD</v>
      </c>
      <c r="J709" t="str">
        <f>_xlfn.XLOOKUP($A709,ALGLIB_SSA_XAUUSD!$J$2:$J$1001,ALGLIB_SSA_XAUUSD!$L$2:$L$1001,"",0)</f>
        <v>M5</v>
      </c>
      <c r="K709">
        <f>_xlfn.XLOOKUP($A709,ALGLIB_SSA_XAUUSD!$J$2:$J$1001,ALGLIB_SSA_XAUUSD!$M$2:$M$1001,"",0)</f>
        <v>4817.79</v>
      </c>
      <c r="L709">
        <f>_xlfn.XLOOKUP($A709,ALGLIB_SSA_XAUUSD!$J$2:$J$1001,ALGLIB_SSA_XAUUSD!$N$2:$N$1001,"",0)</f>
        <v>4816.1000199999999</v>
      </c>
      <c r="M709">
        <f>_xlfn.XLOOKUP($A709,ALGLIB_SSA_XAUUSD!$J$2:$J$1001,ALGLIB_SSA_XAUUSD!$O$2:$O$1001,"",0)</f>
        <v>4816.4488899999997</v>
      </c>
      <c r="N709">
        <f>_xlfn.XLOOKUP($A709,ALGLIB_SSA_XAUUSD!$J$2:$J$1001,ALGLIB_SSA_XAUUSD!$P$2:$P$1001,"",0)</f>
        <v>4822.8493699999999</v>
      </c>
      <c r="O709">
        <f>_xlfn.XLOOKUP($A709,ALGLIB_SSA_XAUUSD!$J$2:$J$1001,ALGLIB_SSA_XAUUSD!$Q$2:$Q$1001,"",0)</f>
        <v>4809.8737300000003</v>
      </c>
      <c r="R709">
        <f t="shared" si="286"/>
        <v>1775609700</v>
      </c>
      <c r="S709" t="str">
        <f t="shared" si="287"/>
        <v>XAUUSD</v>
      </c>
      <c r="T709" t="str">
        <f t="shared" si="287"/>
        <v>M5</v>
      </c>
      <c r="U709">
        <f t="shared" si="287"/>
        <v>4817.79</v>
      </c>
      <c r="V709">
        <f t="shared" si="288"/>
        <v>4819.4330383333336</v>
      </c>
      <c r="W709">
        <f t="shared" si="288"/>
        <v>4803.6964408333333</v>
      </c>
      <c r="X709">
        <f t="shared" si="289"/>
        <v>4816.1000199999999</v>
      </c>
      <c r="Y709">
        <f t="shared" si="289"/>
        <v>4816.4488899999997</v>
      </c>
      <c r="Z709">
        <f t="shared" si="290"/>
        <v>4835.4451916666667</v>
      </c>
      <c r="AA709">
        <f t="shared" si="291"/>
        <v>4822.8493699999999</v>
      </c>
      <c r="AB709">
        <f t="shared" si="292"/>
        <v>4794.7304141666664</v>
      </c>
      <c r="AC709">
        <f t="shared" si="293"/>
        <v>4809.8737300000003</v>
      </c>
      <c r="AF709">
        <f t="shared" si="298"/>
        <v>1775609700</v>
      </c>
      <c r="AG709" t="str">
        <f t="shared" si="299"/>
        <v>XAUUSD</v>
      </c>
      <c r="AH709" t="str">
        <f t="shared" si="300"/>
        <v>M5</v>
      </c>
      <c r="AI709" s="19">
        <f t="shared" si="294"/>
        <v>4817.79</v>
      </c>
      <c r="AJ709" s="19">
        <f t="shared" si="295"/>
        <v>4819.4330383333336</v>
      </c>
      <c r="AK709" s="19">
        <f t="shared" si="296"/>
        <v>4803.6964408333333</v>
      </c>
      <c r="AL709" s="19">
        <f t="shared" si="301"/>
        <v>15.736597500000244</v>
      </c>
      <c r="AM709" s="28" t="str">
        <f t="shared" si="297"/>
        <v>Bullish</v>
      </c>
      <c r="AN709" s="28" t="str">
        <f t="shared" si="302"/>
        <v>Bullish</v>
      </c>
      <c r="AO709">
        <f>IF(Z709&lt;&gt;"",Z709,"")</f>
        <v>4835.4451916666667</v>
      </c>
      <c r="AP709">
        <f>IF(AB709&lt;&gt;"",AB709,"")</f>
        <v>4794.7304141666664</v>
      </c>
      <c r="AQ709">
        <f t="shared" si="281"/>
        <v>12</v>
      </c>
      <c r="AR709" s="16">
        <f>IF(SLOPE($AO$686:$AO$697,$AQ$686:$AQ$697)&gt;0,MIN(3,ABS(SLOPE($AO$686:$AO$697,$AQ$686:$AQ$697))),IF(SLOPE($AO$686:$AO$697,$AQ$686:$AQ$697)&lt;-0.5,-0.5,0))</f>
        <v>1.4838833333333241</v>
      </c>
      <c r="AS709" s="16">
        <f>IF(SLOPE($AP$686:$AP$697,$AQ$686:$AQ$697)&lt;0,MAX(-3,-ABS(SLOPE($AP$686:$AP$697,$AQ$686:$AQ$697))),IF(SLOPE($AP$686:$AP$697,$AQ$686:$AQ$697)&gt;0.5,0.5,0))</f>
        <v>0.5</v>
      </c>
      <c r="AT709" s="22">
        <f>($AO$698+(AR709*(AQ709-1)))</f>
        <v>4842.4982266666666</v>
      </c>
      <c r="AU709" s="22">
        <f>($AP$698+(AS709*(AQ709-1)))</f>
        <v>4786.1488099999997</v>
      </c>
      <c r="AV709" s="18">
        <f>IF(AR709&gt;0,AT709+AR709,AT709)</f>
        <v>4843.9821099999999</v>
      </c>
      <c r="AW709" s="18">
        <f>IF(AS709&lt;0,AU709+AS709,AU709)</f>
        <v>4786.1488099999997</v>
      </c>
      <c r="AY709" s="18">
        <f t="shared" si="282"/>
        <v>8.536918333333233</v>
      </c>
      <c r="AZ709" s="15">
        <f t="shared" si="283"/>
        <v>-8.5816041666666933</v>
      </c>
      <c r="BB709" s="19">
        <f t="shared" si="278"/>
        <v>1775609700</v>
      </c>
      <c r="BC709" s="19" t="str">
        <f t="shared" si="279"/>
        <v>XAUUSD</v>
      </c>
      <c r="BD709" s="19" t="str">
        <f t="shared" si="280"/>
        <v>M5</v>
      </c>
      <c r="BE709">
        <f>V709</f>
        <v>4819.4330383333336</v>
      </c>
      <c r="BF709">
        <f>W709</f>
        <v>4803.6964408333333</v>
      </c>
      <c r="BG709">
        <f>X709</f>
        <v>4816.1000199999999</v>
      </c>
      <c r="BH709">
        <f>Y709</f>
        <v>4816.4488899999997</v>
      </c>
      <c r="BI709">
        <f t="shared" si="284"/>
        <v>4843.9821099999999</v>
      </c>
      <c r="BJ709">
        <f t="shared" si="285"/>
        <v>4786.1488099999997</v>
      </c>
    </row>
    <row r="710" spans="1:62" x14ac:dyDescent="0.55000000000000004">
      <c r="A710">
        <f>ALGLIB_SSA_XAUUSD!J710</f>
        <v>1775610000</v>
      </c>
      <c r="B710" t="str">
        <f>_xlfn.XLOOKUP($A710,ALGLIB_SSA_XAUUSD!$A$2:$A$1001,ALGLIB_SSA_XAUUSD!$B$2:$B$1001,"",0)</f>
        <v>XAUUSD</v>
      </c>
      <c r="C710" t="str">
        <f>_xlfn.XLOOKUP($A710,ALGLIB_SSA_XAUUSD!$A$2:$A$1001,ALGLIB_SSA_XAUUSD!$C$2:$C$1001,"",0)</f>
        <v>H1</v>
      </c>
      <c r="D710" s="2">
        <f>_xlfn.XLOOKUP($A710,ALGLIB_SSA_XAUUSD!$A$2:$A$1001,ALGLIB_SSA_XAUUSD!$D$2:$D$1001,"",0)</f>
        <v>4810.29</v>
      </c>
      <c r="E710" s="2">
        <f>_xlfn.XLOOKUP($A710,ALGLIB_SSA_XAUUSD!$A$2:$A$1001,ALGLIB_SSA_XAUUSD!$E$2:$E$1001,"",0)</f>
        <v>4820.2559600000004</v>
      </c>
      <c r="F710" s="2">
        <f>_xlfn.XLOOKUP($A710,ALGLIB_SSA_XAUUSD!$A$2:$A$1001,ALGLIB_SSA_XAUUSD!$F$2:$F$1001,"",0)</f>
        <v>4804.9702500000003</v>
      </c>
      <c r="G710" s="2">
        <f>_xlfn.XLOOKUP($A710,ALGLIB_SSA_XAUUSD!$A$2:$A$1001,ALGLIB_SSA_XAUUSD!$G$2:$G$1001,"",0)</f>
        <v>4836.2878899999996</v>
      </c>
      <c r="H710" s="2">
        <f>_xlfn.XLOOKUP($A710,ALGLIB_SSA_XAUUSD!$A$2:$A$1001,ALGLIB_SSA_XAUUSD!$H$2:$H$1001,"",0)</f>
        <v>4796.0105599999997</v>
      </c>
      <c r="I710" t="str">
        <f>_xlfn.XLOOKUP($A710,ALGLIB_SSA_XAUUSD!$J$2:$J$1001,ALGLIB_SSA_XAUUSD!$K$2:$K$1001,"",0)</f>
        <v>XAUUSD</v>
      </c>
      <c r="J710" t="str">
        <f>_xlfn.XLOOKUP($A710,ALGLIB_SSA_XAUUSD!$J$2:$J$1001,ALGLIB_SSA_XAUUSD!$L$2:$L$1001,"",0)</f>
        <v>M5</v>
      </c>
      <c r="K710">
        <f>_xlfn.XLOOKUP($A710,ALGLIB_SSA_XAUUSD!$J$2:$J$1001,ALGLIB_SSA_XAUUSD!$M$2:$M$1001,"",0)</f>
        <v>4807.13</v>
      </c>
      <c r="L710">
        <f>_xlfn.XLOOKUP($A710,ALGLIB_SSA_XAUUSD!$J$2:$J$1001,ALGLIB_SSA_XAUUSD!$N$2:$N$1001,"",0)</f>
        <v>4815.3050899999998</v>
      </c>
      <c r="M710">
        <f>_xlfn.XLOOKUP($A710,ALGLIB_SSA_XAUUSD!$J$2:$J$1001,ALGLIB_SSA_XAUUSD!$O$2:$O$1001,"",0)</f>
        <v>4815.8769899999998</v>
      </c>
      <c r="N710">
        <f>_xlfn.XLOOKUP($A710,ALGLIB_SSA_XAUUSD!$J$2:$J$1001,ALGLIB_SSA_XAUUSD!$P$2:$P$1001,"",0)</f>
        <v>4823.2313700000004</v>
      </c>
      <c r="O710">
        <f>_xlfn.XLOOKUP($A710,ALGLIB_SSA_XAUUSD!$J$2:$J$1001,ALGLIB_SSA_XAUUSD!$Q$2:$Q$1001,"",0)</f>
        <v>4808.9576299999999</v>
      </c>
      <c r="R710">
        <f t="shared" si="286"/>
        <v>1775610000</v>
      </c>
      <c r="S710" t="str">
        <f t="shared" si="287"/>
        <v>XAUUSD</v>
      </c>
      <c r="T710" t="str">
        <f t="shared" si="287"/>
        <v>M5</v>
      </c>
      <c r="U710">
        <f t="shared" si="287"/>
        <v>4807.13</v>
      </c>
      <c r="V710">
        <f t="shared" si="288"/>
        <v>4820.2559600000004</v>
      </c>
      <c r="W710">
        <f t="shared" si="288"/>
        <v>4804.9702500000003</v>
      </c>
      <c r="X710">
        <f t="shared" si="289"/>
        <v>4815.3050899999998</v>
      </c>
      <c r="Y710">
        <f t="shared" si="289"/>
        <v>4815.8769899999998</v>
      </c>
      <c r="Z710">
        <f t="shared" si="290"/>
        <v>4836.2878899999996</v>
      </c>
      <c r="AA710">
        <f t="shared" si="291"/>
        <v>4823.2313700000004</v>
      </c>
      <c r="AB710">
        <f t="shared" si="292"/>
        <v>4796.0105599999997</v>
      </c>
      <c r="AC710">
        <f t="shared" si="293"/>
        <v>4808.9576299999999</v>
      </c>
      <c r="AF710">
        <f t="shared" si="298"/>
        <v>1775610000</v>
      </c>
      <c r="AG710" t="str">
        <f t="shared" si="299"/>
        <v>XAUUSD</v>
      </c>
      <c r="AH710" t="str">
        <f t="shared" si="300"/>
        <v>M5</v>
      </c>
      <c r="AI710" s="19">
        <f t="shared" si="294"/>
        <v>4807.13</v>
      </c>
      <c r="AJ710" s="19">
        <f t="shared" si="295"/>
        <v>4820.2559600000004</v>
      </c>
      <c r="AK710" s="19">
        <f t="shared" si="296"/>
        <v>4804.9702500000003</v>
      </c>
      <c r="AL710" s="19">
        <f t="shared" si="301"/>
        <v>15.285710000000108</v>
      </c>
      <c r="AM710" s="28" t="str">
        <f t="shared" si="297"/>
        <v>Bullish</v>
      </c>
      <c r="AN710" s="28" t="str">
        <f t="shared" si="302"/>
        <v>Bullish</v>
      </c>
      <c r="AO710">
        <f>IF(Z710&lt;&gt;"",Z710,"")</f>
        <v>4836.2878899999996</v>
      </c>
      <c r="AP710">
        <f>IF(AB710&lt;&gt;"",AB710,"")</f>
        <v>4796.0105599999997</v>
      </c>
      <c r="AQ710">
        <f t="shared" si="281"/>
        <v>1</v>
      </c>
      <c r="AR710" s="17">
        <f>IF(SLOPE($AO$698:$AO$709,$AQ$698:$AQ$709)&gt;0,MIN(3,ABS(SLOPE($AO$698:$AO$709,$AQ$698:$AQ$709))),IF(SLOPE($AO$698:$AO$709,$AQ$698:$AQ$709)&lt;-0.5,-0.5,0))</f>
        <v>0.84269833333331967</v>
      </c>
      <c r="AS710" s="17">
        <f>IF(SLOPE($AP$698:$AP$709,$AQ$698:$AQ$709)&lt;0,MAX(-3,-ABS(SLOPE($AP$698:$AP$709,$AQ$698:$AQ$709))),IF(SLOPE($AP$698:$AP$709,$AQ$698:$AQ$709)&gt;0.5,0.5,0))</f>
        <v>0.5</v>
      </c>
      <c r="AT710" s="10">
        <f>($AO$710+(AR710*(AQ710-1)))</f>
        <v>4836.2878899999996</v>
      </c>
      <c r="AU710" s="10">
        <f>($AP$710+(AS710*(AQ710-1)))</f>
        <v>4796.0105599999997</v>
      </c>
      <c r="AV710" s="18">
        <f>IF(AR710&gt;0,AT710+AR710,AT710)</f>
        <v>4837.1305883333325</v>
      </c>
      <c r="AW710" s="18">
        <f>IF(AS710&lt;0,AU710+AS710,AU710)</f>
        <v>4796.0105599999997</v>
      </c>
      <c r="AY710">
        <f t="shared" si="282"/>
        <v>0.84269833333291899</v>
      </c>
      <c r="AZ710">
        <f t="shared" si="283"/>
        <v>0</v>
      </c>
      <c r="BB710" s="19">
        <f t="shared" si="278"/>
        <v>1775610000</v>
      </c>
      <c r="BC710" s="19" t="str">
        <f t="shared" si="279"/>
        <v>XAUUSD</v>
      </c>
      <c r="BD710" s="19" t="str">
        <f t="shared" si="280"/>
        <v>M5</v>
      </c>
      <c r="BE710">
        <f>V710</f>
        <v>4820.2559600000004</v>
      </c>
      <c r="BF710">
        <f>W710</f>
        <v>4804.9702500000003</v>
      </c>
      <c r="BG710">
        <f>X710</f>
        <v>4815.3050899999998</v>
      </c>
      <c r="BH710">
        <f>Y710</f>
        <v>4815.8769899999998</v>
      </c>
      <c r="BI710">
        <f t="shared" si="284"/>
        <v>4837.1305883333325</v>
      </c>
      <c r="BJ710">
        <f t="shared" si="285"/>
        <v>4796.0105599999997</v>
      </c>
    </row>
    <row r="711" spans="1:62" x14ac:dyDescent="0.55000000000000004">
      <c r="A711">
        <f>ALGLIB_SSA_XAUUSD!J711</f>
        <v>1775610300</v>
      </c>
      <c r="B711" t="str">
        <f>_xlfn.XLOOKUP($A711,ALGLIB_SSA_XAUUSD!$A$2:$A$1001,ALGLIB_SSA_XAUUSD!$B$2:$B$1001,"",0)</f>
        <v/>
      </c>
      <c r="C711" t="str">
        <f>_xlfn.XLOOKUP($A711,ALGLIB_SSA_XAUUSD!$A$2:$A$1001,ALGLIB_SSA_XAUUSD!$C$2:$C$1001,"",0)</f>
        <v/>
      </c>
      <c r="D711" s="1">
        <f>D710+(D722-D710)*1/12</f>
        <v>4809.78</v>
      </c>
      <c r="E711" s="1">
        <f>E710+(E722-E710)*1/12</f>
        <v>4820.5488916666673</v>
      </c>
      <c r="F711" s="1">
        <f>F710+(F722-F710)*1/12</f>
        <v>4805.753620833334</v>
      </c>
      <c r="G711" s="1">
        <f>G710+(G722-G710)*1/12</f>
        <v>4836.5541166666662</v>
      </c>
      <c r="H711" s="1">
        <f>H710+(H722-H710)*1/12</f>
        <v>4796.8052975000001</v>
      </c>
      <c r="I711" t="str">
        <f>_xlfn.XLOOKUP($A711,ALGLIB_SSA_XAUUSD!$J$2:$J$1001,ALGLIB_SSA_XAUUSD!$K$2:$K$1001,"",0)</f>
        <v>XAUUSD</v>
      </c>
      <c r="J711" t="str">
        <f>_xlfn.XLOOKUP($A711,ALGLIB_SSA_XAUUSD!$J$2:$J$1001,ALGLIB_SSA_XAUUSD!$L$2:$L$1001,"",0)</f>
        <v>M5</v>
      </c>
      <c r="K711">
        <f>_xlfn.XLOOKUP($A711,ALGLIB_SSA_XAUUSD!$J$2:$J$1001,ALGLIB_SSA_XAUUSD!$M$2:$M$1001,"",0)</f>
        <v>4818.93</v>
      </c>
      <c r="L711">
        <f>_xlfn.XLOOKUP($A711,ALGLIB_SSA_XAUUSD!$J$2:$J$1001,ALGLIB_SSA_XAUUSD!$N$2:$N$1001,"",0)</f>
        <v>4813.6760000000004</v>
      </c>
      <c r="M711">
        <f>_xlfn.XLOOKUP($A711,ALGLIB_SSA_XAUUSD!$J$2:$J$1001,ALGLIB_SSA_XAUUSD!$O$2:$O$1001,"",0)</f>
        <v>4814.7764900000002</v>
      </c>
      <c r="N711">
        <f>_xlfn.XLOOKUP($A711,ALGLIB_SSA_XAUUSD!$J$2:$J$1001,ALGLIB_SSA_XAUUSD!$P$2:$P$1001,"",0)</f>
        <v>4822.2717599999996</v>
      </c>
      <c r="O711">
        <f>_xlfn.XLOOKUP($A711,ALGLIB_SSA_XAUUSD!$J$2:$J$1001,ALGLIB_SSA_XAUUSD!$Q$2:$Q$1001,"",0)</f>
        <v>4807.3491400000003</v>
      </c>
      <c r="R711">
        <f t="shared" si="286"/>
        <v>1775610300</v>
      </c>
      <c r="S711" t="str">
        <f t="shared" si="287"/>
        <v>XAUUSD</v>
      </c>
      <c r="T711" t="str">
        <f t="shared" si="287"/>
        <v>M5</v>
      </c>
      <c r="U711">
        <f t="shared" si="287"/>
        <v>4818.93</v>
      </c>
      <c r="V711">
        <f t="shared" si="288"/>
        <v>4820.5488916666673</v>
      </c>
      <c r="W711">
        <f t="shared" si="288"/>
        <v>4805.753620833334</v>
      </c>
      <c r="X711">
        <f t="shared" si="289"/>
        <v>4813.6760000000004</v>
      </c>
      <c r="Y711">
        <f t="shared" si="289"/>
        <v>4814.7764900000002</v>
      </c>
      <c r="Z711">
        <f t="shared" si="290"/>
        <v>4836.5541166666662</v>
      </c>
      <c r="AA711">
        <f t="shared" si="291"/>
        <v>4822.2717599999996</v>
      </c>
      <c r="AB711">
        <f t="shared" si="292"/>
        <v>4796.8052975000001</v>
      </c>
      <c r="AC711">
        <f t="shared" si="293"/>
        <v>4807.3491400000003</v>
      </c>
      <c r="AF711">
        <f t="shared" si="298"/>
        <v>1775610300</v>
      </c>
      <c r="AG711" t="str">
        <f t="shared" si="299"/>
        <v>XAUUSD</v>
      </c>
      <c r="AH711" t="str">
        <f t="shared" si="300"/>
        <v>M5</v>
      </c>
      <c r="AI711" s="19">
        <f t="shared" si="294"/>
        <v>4818.93</v>
      </c>
      <c r="AJ711" s="19">
        <f t="shared" si="295"/>
        <v>4820.5488916666673</v>
      </c>
      <c r="AK711" s="19">
        <f t="shared" si="296"/>
        <v>4805.753620833334</v>
      </c>
      <c r="AL711" s="19">
        <f t="shared" si="301"/>
        <v>14.795270833333234</v>
      </c>
      <c r="AM711" s="28" t="str">
        <f t="shared" si="297"/>
        <v>Bullish</v>
      </c>
      <c r="AN711" s="28" t="str">
        <f t="shared" si="302"/>
        <v>Bullish</v>
      </c>
      <c r="AO711">
        <f>IF(Z711&lt;&gt;"",Z711,"")</f>
        <v>4836.5541166666662</v>
      </c>
      <c r="AP711">
        <f>IF(AB711&lt;&gt;"",AB711,"")</f>
        <v>4796.8052975000001</v>
      </c>
      <c r="AQ711">
        <f t="shared" si="281"/>
        <v>2</v>
      </c>
      <c r="AR711" s="16">
        <f>IF(SLOPE($AO$698:$AO$709,$AQ$698:$AQ$709)&gt;0,MIN(3,ABS(SLOPE($AO$698:$AO$709,$AQ$698:$AQ$709))),IF(SLOPE($AO$698:$AO$709,$AQ$698:$AQ$709)&lt;-0.5,-0.5,0))</f>
        <v>0.84269833333331967</v>
      </c>
      <c r="AS711" s="16">
        <f>IF(SLOPE($AP$698:$AP$709,$AQ$698:$AQ$709)&lt;0,MAX(-3,-ABS(SLOPE($AP$698:$AP$709,$AQ$698:$AQ$709))),IF(SLOPE($AP$698:$AP$709,$AQ$698:$AQ$709)&gt;0.5,0.5,0))</f>
        <v>0.5</v>
      </c>
      <c r="AT711" s="22">
        <f>($AO$710+(AR711*(AQ711-1)))</f>
        <v>4837.1305883333325</v>
      </c>
      <c r="AU711" s="22">
        <f>($AP$710+(AS711*(AQ711-1)))</f>
        <v>4796.5105599999997</v>
      </c>
      <c r="AV711" s="18">
        <f>IF(AR711&gt;0,AT711+AR711,AT711)</f>
        <v>4837.9732866666654</v>
      </c>
      <c r="AW711" s="18">
        <f>IF(AS711&lt;0,AU711+AS711,AU711)</f>
        <v>4796.5105599999997</v>
      </c>
      <c r="AY711">
        <f t="shared" si="282"/>
        <v>1.4191699999992125</v>
      </c>
      <c r="AZ711" s="15">
        <f t="shared" si="283"/>
        <v>-0.2947375000003376</v>
      </c>
      <c r="BB711" s="19">
        <f t="shared" si="278"/>
        <v>1775610300</v>
      </c>
      <c r="BC711" s="19" t="str">
        <f t="shared" si="279"/>
        <v>XAUUSD</v>
      </c>
      <c r="BD711" s="19" t="str">
        <f t="shared" si="280"/>
        <v>M5</v>
      </c>
      <c r="BE711">
        <f>V711</f>
        <v>4820.5488916666673</v>
      </c>
      <c r="BF711">
        <f>W711</f>
        <v>4805.753620833334</v>
      </c>
      <c r="BG711">
        <f>X711</f>
        <v>4813.6760000000004</v>
      </c>
      <c r="BH711">
        <f>Y711</f>
        <v>4814.7764900000002</v>
      </c>
      <c r="BI711">
        <f t="shared" si="284"/>
        <v>4837.9732866666654</v>
      </c>
      <c r="BJ711">
        <f t="shared" si="285"/>
        <v>4796.5105599999997</v>
      </c>
    </row>
    <row r="712" spans="1:62" x14ac:dyDescent="0.55000000000000004">
      <c r="A712">
        <f>ALGLIB_SSA_XAUUSD!J712</f>
        <v>1775610600</v>
      </c>
      <c r="B712" t="str">
        <f>_xlfn.XLOOKUP($A712,ALGLIB_SSA_XAUUSD!$A$2:$A$1001,ALGLIB_SSA_XAUUSD!$B$2:$B$1001,"",0)</f>
        <v/>
      </c>
      <c r="C712" t="str">
        <f>_xlfn.XLOOKUP($A712,ALGLIB_SSA_XAUUSD!$A$2:$A$1001,ALGLIB_SSA_XAUUSD!$C$2:$C$1001,"",0)</f>
        <v/>
      </c>
      <c r="D712" s="1">
        <f>D710+(D722-D710)*2/12</f>
        <v>4809.2700000000004</v>
      </c>
      <c r="E712" s="1">
        <f>E710+(E722-E710)*2/12</f>
        <v>4820.8418233333341</v>
      </c>
      <c r="F712" s="1">
        <f>F710+(F722-F710)*2/12</f>
        <v>4806.5369916666668</v>
      </c>
      <c r="G712" s="1">
        <f>G710+(G722-G710)*2/12</f>
        <v>4836.8203433333329</v>
      </c>
      <c r="H712" s="1">
        <f>H710+(H722-H710)*2/12</f>
        <v>4797.6000349999995</v>
      </c>
      <c r="I712" t="str">
        <f>_xlfn.XLOOKUP($A712,ALGLIB_SSA_XAUUSD!$J$2:$J$1001,ALGLIB_SSA_XAUUSD!$K$2:$K$1001,"",0)</f>
        <v>XAUUSD</v>
      </c>
      <c r="J712" t="str">
        <f>_xlfn.XLOOKUP($A712,ALGLIB_SSA_XAUUSD!$J$2:$J$1001,ALGLIB_SSA_XAUUSD!$L$2:$L$1001,"",0)</f>
        <v>M5</v>
      </c>
      <c r="K712">
        <f>_xlfn.XLOOKUP($A712,ALGLIB_SSA_XAUUSD!$J$2:$J$1001,ALGLIB_SSA_XAUUSD!$M$2:$M$1001,"",0)</f>
        <v>4820.1000000000004</v>
      </c>
      <c r="L712">
        <f>_xlfn.XLOOKUP($A712,ALGLIB_SSA_XAUUSD!$J$2:$J$1001,ALGLIB_SSA_XAUUSD!$N$2:$N$1001,"",0)</f>
        <v>4810.8639400000002</v>
      </c>
      <c r="M712">
        <f>_xlfn.XLOOKUP($A712,ALGLIB_SSA_XAUUSD!$J$2:$J$1001,ALGLIB_SSA_XAUUSD!$O$2:$O$1001,"",0)</f>
        <v>4812.8202099999999</v>
      </c>
      <c r="N712">
        <f>_xlfn.XLOOKUP($A712,ALGLIB_SSA_XAUUSD!$J$2:$J$1001,ALGLIB_SSA_XAUUSD!$P$2:$P$1001,"",0)</f>
        <v>4819.8619399999998</v>
      </c>
      <c r="O712">
        <f>_xlfn.XLOOKUP($A712,ALGLIB_SSA_XAUUSD!$J$2:$J$1001,ALGLIB_SSA_XAUUSD!$Q$2:$Q$1001,"",0)</f>
        <v>4804.8727399999998</v>
      </c>
      <c r="R712">
        <f t="shared" si="286"/>
        <v>1775610600</v>
      </c>
      <c r="S712" t="str">
        <f t="shared" si="287"/>
        <v>XAUUSD</v>
      </c>
      <c r="T712" t="str">
        <f t="shared" si="287"/>
        <v>M5</v>
      </c>
      <c r="U712">
        <f t="shared" si="287"/>
        <v>4820.1000000000004</v>
      </c>
      <c r="V712">
        <f t="shared" si="288"/>
        <v>4820.8418233333341</v>
      </c>
      <c r="W712">
        <f t="shared" si="288"/>
        <v>4806.5369916666668</v>
      </c>
      <c r="X712">
        <f t="shared" si="289"/>
        <v>4810.8639400000002</v>
      </c>
      <c r="Y712">
        <f t="shared" si="289"/>
        <v>4812.8202099999999</v>
      </c>
      <c r="Z712">
        <f t="shared" si="290"/>
        <v>4836.8203433333329</v>
      </c>
      <c r="AA712">
        <f t="shared" si="291"/>
        <v>4819.8619399999998</v>
      </c>
      <c r="AB712">
        <f t="shared" si="292"/>
        <v>4797.6000349999995</v>
      </c>
      <c r="AC712">
        <f t="shared" si="293"/>
        <v>4804.8727399999998</v>
      </c>
      <c r="AF712">
        <f t="shared" si="298"/>
        <v>1775610600</v>
      </c>
      <c r="AG712" t="str">
        <f t="shared" si="299"/>
        <v>XAUUSD</v>
      </c>
      <c r="AH712" t="str">
        <f t="shared" si="300"/>
        <v>M5</v>
      </c>
      <c r="AI712" s="19">
        <f t="shared" si="294"/>
        <v>4820.1000000000004</v>
      </c>
      <c r="AJ712" s="19">
        <f t="shared" si="295"/>
        <v>4820.8418233333341</v>
      </c>
      <c r="AK712" s="19">
        <f t="shared" si="296"/>
        <v>4806.5369916666668</v>
      </c>
      <c r="AL712" s="19">
        <f t="shared" si="301"/>
        <v>14.304831666667269</v>
      </c>
      <c r="AM712" s="28" t="str">
        <f t="shared" si="297"/>
        <v>Bullish</v>
      </c>
      <c r="AN712" s="28" t="str">
        <f t="shared" si="302"/>
        <v>Bullish</v>
      </c>
      <c r="AO712">
        <f>IF(Z712&lt;&gt;"",Z712,"")</f>
        <v>4836.8203433333329</v>
      </c>
      <c r="AP712">
        <f>IF(AB712&lt;&gt;"",AB712,"")</f>
        <v>4797.6000349999995</v>
      </c>
      <c r="AQ712">
        <f t="shared" si="281"/>
        <v>3</v>
      </c>
      <c r="AR712" s="16">
        <f>IF(SLOPE($AO$698:$AO$709,$AQ$698:$AQ$709)&gt;0,MIN(3,ABS(SLOPE($AO$698:$AO$709,$AQ$698:$AQ$709))),IF(SLOPE($AO$698:$AO$709,$AQ$698:$AQ$709)&lt;-0.5,-0.5,0))</f>
        <v>0.84269833333331967</v>
      </c>
      <c r="AS712" s="16">
        <f>IF(SLOPE($AP$698:$AP$709,$AQ$698:$AQ$709)&lt;0,MAX(-3,-ABS(SLOPE($AP$698:$AP$709,$AQ$698:$AQ$709))),IF(SLOPE($AP$698:$AP$709,$AQ$698:$AQ$709)&gt;0.5,0.5,0))</f>
        <v>0.5</v>
      </c>
      <c r="AT712" s="22">
        <f>($AO$710+(AR712*(AQ712-1)))</f>
        <v>4837.9732866666664</v>
      </c>
      <c r="AU712" s="22">
        <f>($AP$710+(AS712*(AQ712-1)))</f>
        <v>4797.0105599999997</v>
      </c>
      <c r="AV712" s="18">
        <f>IF(AR712&gt;0,AT712+AR712,AT712)</f>
        <v>4838.8159849999993</v>
      </c>
      <c r="AW712" s="18">
        <f>IF(AS712&lt;0,AU712+AS712,AU712)</f>
        <v>4797.0105599999997</v>
      </c>
      <c r="AY712">
        <f t="shared" si="282"/>
        <v>1.9956416666664154</v>
      </c>
      <c r="AZ712" s="15">
        <f t="shared" si="283"/>
        <v>-0.58947499999976571</v>
      </c>
      <c r="BB712" s="19">
        <f t="shared" si="278"/>
        <v>1775610600</v>
      </c>
      <c r="BC712" s="19" t="str">
        <f t="shared" si="279"/>
        <v>XAUUSD</v>
      </c>
      <c r="BD712" s="19" t="str">
        <f t="shared" si="280"/>
        <v>M5</v>
      </c>
      <c r="BE712">
        <f>V712</f>
        <v>4820.8418233333341</v>
      </c>
      <c r="BF712">
        <f>W712</f>
        <v>4806.5369916666668</v>
      </c>
      <c r="BG712">
        <f>X712</f>
        <v>4810.8639400000002</v>
      </c>
      <c r="BH712">
        <f>Y712</f>
        <v>4812.8202099999999</v>
      </c>
      <c r="BI712">
        <f t="shared" si="284"/>
        <v>4838.8159849999993</v>
      </c>
      <c r="BJ712">
        <f t="shared" si="285"/>
        <v>4797.0105599999997</v>
      </c>
    </row>
    <row r="713" spans="1:62" x14ac:dyDescent="0.55000000000000004">
      <c r="A713">
        <f>ALGLIB_SSA_XAUUSD!J713</f>
        <v>1775610900</v>
      </c>
      <c r="B713" t="str">
        <f>_xlfn.XLOOKUP($A713,ALGLIB_SSA_XAUUSD!$A$2:$A$1001,ALGLIB_SSA_XAUUSD!$B$2:$B$1001,"",0)</f>
        <v/>
      </c>
      <c r="C713" t="str">
        <f>_xlfn.XLOOKUP($A713,ALGLIB_SSA_XAUUSD!$A$2:$A$1001,ALGLIB_SSA_XAUUSD!$C$2:$C$1001,"",0)</f>
        <v/>
      </c>
      <c r="D713" s="1">
        <f>D710+(D722-D710)*3/12</f>
        <v>4808.76</v>
      </c>
      <c r="E713" s="1">
        <f>E710+(E722-E710)*3/12</f>
        <v>4821.134755</v>
      </c>
      <c r="F713" s="1">
        <f>F710+(F722-F710)*3/12</f>
        <v>4807.3203625000006</v>
      </c>
      <c r="G713" s="1">
        <f>G710+(G722-G710)*3/12</f>
        <v>4837.0865699999995</v>
      </c>
      <c r="H713" s="1">
        <f>H710+(H722-H710)*3/12</f>
        <v>4798.3947724999998</v>
      </c>
      <c r="I713" t="str">
        <f>_xlfn.XLOOKUP($A713,ALGLIB_SSA_XAUUSD!$J$2:$J$1001,ALGLIB_SSA_XAUUSD!$K$2:$K$1001,"",0)</f>
        <v>XAUUSD</v>
      </c>
      <c r="J713" t="str">
        <f>_xlfn.XLOOKUP($A713,ALGLIB_SSA_XAUUSD!$J$2:$J$1001,ALGLIB_SSA_XAUUSD!$L$2:$L$1001,"",0)</f>
        <v>M5</v>
      </c>
      <c r="K713">
        <f>_xlfn.XLOOKUP($A713,ALGLIB_SSA_XAUUSD!$J$2:$J$1001,ALGLIB_SSA_XAUUSD!$M$2:$M$1001,"",0)</f>
        <v>4803.42</v>
      </c>
      <c r="L713">
        <f>_xlfn.XLOOKUP($A713,ALGLIB_SSA_XAUUSD!$J$2:$J$1001,ALGLIB_SSA_XAUUSD!$N$2:$N$1001,"",0)</f>
        <v>4807.1683999999996</v>
      </c>
      <c r="M713">
        <f>_xlfn.XLOOKUP($A713,ALGLIB_SSA_XAUUSD!$J$2:$J$1001,ALGLIB_SSA_XAUUSD!$O$2:$O$1001,"",0)</f>
        <v>4809.99431</v>
      </c>
      <c r="N713">
        <f>_xlfn.XLOOKUP($A713,ALGLIB_SSA_XAUUSD!$J$2:$J$1001,ALGLIB_SSA_XAUUSD!$P$2:$P$1001,"",0)</f>
        <v>4816.1691499999997</v>
      </c>
      <c r="O713">
        <f>_xlfn.XLOOKUP($A713,ALGLIB_SSA_XAUUSD!$J$2:$J$1001,ALGLIB_SSA_XAUUSD!$Q$2:$Q$1001,"",0)</f>
        <v>4801.5303000000004</v>
      </c>
      <c r="R713">
        <f t="shared" si="286"/>
        <v>1775610900</v>
      </c>
      <c r="S713" t="str">
        <f t="shared" si="287"/>
        <v>XAUUSD</v>
      </c>
      <c r="T713" t="str">
        <f t="shared" si="287"/>
        <v>M5</v>
      </c>
      <c r="U713">
        <f t="shared" si="287"/>
        <v>4803.42</v>
      </c>
      <c r="V713">
        <f t="shared" si="288"/>
        <v>4821.134755</v>
      </c>
      <c r="W713">
        <f t="shared" si="288"/>
        <v>4807.3203625000006</v>
      </c>
      <c r="X713">
        <f t="shared" si="289"/>
        <v>4807.1683999999996</v>
      </c>
      <c r="Y713">
        <f t="shared" si="289"/>
        <v>4809.99431</v>
      </c>
      <c r="Z713">
        <f t="shared" si="290"/>
        <v>4837.0865699999995</v>
      </c>
      <c r="AA713">
        <f t="shared" si="291"/>
        <v>4816.1691499999997</v>
      </c>
      <c r="AB713">
        <f t="shared" si="292"/>
        <v>4798.3947724999998</v>
      </c>
      <c r="AC713">
        <f t="shared" si="293"/>
        <v>4801.5303000000004</v>
      </c>
      <c r="AF713">
        <f t="shared" si="298"/>
        <v>1775610900</v>
      </c>
      <c r="AG713" t="str">
        <f t="shared" si="299"/>
        <v>XAUUSD</v>
      </c>
      <c r="AH713" t="str">
        <f t="shared" si="300"/>
        <v>M5</v>
      </c>
      <c r="AI713" s="19">
        <f t="shared" si="294"/>
        <v>4803.42</v>
      </c>
      <c r="AJ713" s="19">
        <f t="shared" si="295"/>
        <v>4821.134755</v>
      </c>
      <c r="AK713" s="19">
        <f t="shared" si="296"/>
        <v>4807.3203625000006</v>
      </c>
      <c r="AL713" s="19">
        <f t="shared" si="301"/>
        <v>13.814392499999485</v>
      </c>
      <c r="AM713" s="28" t="str">
        <f t="shared" si="297"/>
        <v>Bullish</v>
      </c>
      <c r="AN713" s="28" t="str">
        <f t="shared" si="302"/>
        <v>Bullish</v>
      </c>
      <c r="AO713">
        <f>IF(Z713&lt;&gt;"",Z713,"")</f>
        <v>4837.0865699999995</v>
      </c>
      <c r="AP713">
        <f>IF(AB713&lt;&gt;"",AB713,"")</f>
        <v>4798.3947724999998</v>
      </c>
      <c r="AQ713">
        <f t="shared" si="281"/>
        <v>4</v>
      </c>
      <c r="AR713" s="16">
        <f>IF(SLOPE($AO$698:$AO$709,$AQ$698:$AQ$709)&gt;0,MIN(3,ABS(SLOPE($AO$698:$AO$709,$AQ$698:$AQ$709))),IF(SLOPE($AO$698:$AO$709,$AQ$698:$AQ$709)&lt;-0.5,-0.5,0))</f>
        <v>0.84269833333331967</v>
      </c>
      <c r="AS713" s="16">
        <f>IF(SLOPE($AP$698:$AP$709,$AQ$698:$AQ$709)&lt;0,MAX(-3,-ABS(SLOPE($AP$698:$AP$709,$AQ$698:$AQ$709))),IF(SLOPE($AP$698:$AP$709,$AQ$698:$AQ$709)&gt;0.5,0.5,0))</f>
        <v>0.5</v>
      </c>
      <c r="AT713" s="22">
        <f>($AO$710+(AR713*(AQ713-1)))</f>
        <v>4838.8159849999993</v>
      </c>
      <c r="AU713" s="22">
        <f>($AP$710+(AS713*(AQ713-1)))</f>
        <v>4797.5105599999997</v>
      </c>
      <c r="AV713" s="18">
        <f>IF(AR713&gt;0,AT713+AR713,AT713)</f>
        <v>4839.6586833333322</v>
      </c>
      <c r="AW713" s="18">
        <f>IF(AS713&lt;0,AU713+AS713,AU713)</f>
        <v>4797.5105599999997</v>
      </c>
      <c r="AY713">
        <f t="shared" si="282"/>
        <v>2.5721133333327089</v>
      </c>
      <c r="AZ713" s="15">
        <f t="shared" si="283"/>
        <v>-0.88421250000010332</v>
      </c>
      <c r="BB713" s="19">
        <f t="shared" si="278"/>
        <v>1775610900</v>
      </c>
      <c r="BC713" s="19" t="str">
        <f t="shared" si="279"/>
        <v>XAUUSD</v>
      </c>
      <c r="BD713" s="19" t="str">
        <f t="shared" si="280"/>
        <v>M5</v>
      </c>
      <c r="BE713">
        <f>V713</f>
        <v>4821.134755</v>
      </c>
      <c r="BF713">
        <f>W713</f>
        <v>4807.3203625000006</v>
      </c>
      <c r="BG713">
        <f>X713</f>
        <v>4807.1683999999996</v>
      </c>
      <c r="BH713">
        <f>Y713</f>
        <v>4809.99431</v>
      </c>
      <c r="BI713">
        <f t="shared" si="284"/>
        <v>4839.6586833333322</v>
      </c>
      <c r="BJ713">
        <f t="shared" si="285"/>
        <v>4797.5105599999997</v>
      </c>
    </row>
    <row r="714" spans="1:62" x14ac:dyDescent="0.55000000000000004">
      <c r="A714">
        <f>ALGLIB_SSA_XAUUSD!J714</f>
        <v>1775611200</v>
      </c>
      <c r="B714" t="str">
        <f>_xlfn.XLOOKUP($A714,ALGLIB_SSA_XAUUSD!$A$2:$A$1001,ALGLIB_SSA_XAUUSD!$B$2:$B$1001,"",0)</f>
        <v/>
      </c>
      <c r="C714" t="str">
        <f>_xlfn.XLOOKUP($A714,ALGLIB_SSA_XAUUSD!$A$2:$A$1001,ALGLIB_SSA_XAUUSD!$C$2:$C$1001,"",0)</f>
        <v/>
      </c>
      <c r="D714" s="1">
        <f>D710+(D722-D710)*4/12</f>
        <v>4808.25</v>
      </c>
      <c r="E714" s="1">
        <f>E710+(E722-E710)*4/12</f>
        <v>4821.4276866666669</v>
      </c>
      <c r="F714" s="1">
        <f>F710+(F722-F710)*4/12</f>
        <v>4808.1037333333334</v>
      </c>
      <c r="G714" s="1">
        <f>G710+(G722-G710)*4/12</f>
        <v>4837.3527966666661</v>
      </c>
      <c r="H714" s="1">
        <f>H710+(H722-H710)*4/12</f>
        <v>4799.1895100000002</v>
      </c>
      <c r="I714" t="str">
        <f>_xlfn.XLOOKUP($A714,ALGLIB_SSA_XAUUSD!$J$2:$J$1001,ALGLIB_SSA_XAUUSD!$K$2:$K$1001,"",0)</f>
        <v>XAUUSD</v>
      </c>
      <c r="J714" t="str">
        <f>_xlfn.XLOOKUP($A714,ALGLIB_SSA_XAUUSD!$J$2:$J$1001,ALGLIB_SSA_XAUUSD!$L$2:$L$1001,"",0)</f>
        <v>M5</v>
      </c>
      <c r="K714">
        <f>_xlfn.XLOOKUP($A714,ALGLIB_SSA_XAUUSD!$J$2:$J$1001,ALGLIB_SSA_XAUUSD!$M$2:$M$1001,"",0)</f>
        <v>4801.6899999999996</v>
      </c>
      <c r="L714">
        <f>_xlfn.XLOOKUP($A714,ALGLIB_SSA_XAUUSD!$J$2:$J$1001,ALGLIB_SSA_XAUUSD!$N$2:$N$1001,"",0)</f>
        <v>4803.6057600000004</v>
      </c>
      <c r="M714">
        <f>_xlfn.XLOOKUP($A714,ALGLIB_SSA_XAUUSD!$J$2:$J$1001,ALGLIB_SSA_XAUUSD!$O$2:$O$1001,"",0)</f>
        <v>4806.8000300000003</v>
      </c>
      <c r="N714">
        <f>_xlfn.XLOOKUP($A714,ALGLIB_SSA_XAUUSD!$J$2:$J$1001,ALGLIB_SSA_XAUUSD!$P$2:$P$1001,"",0)</f>
        <v>4811.8251200000004</v>
      </c>
      <c r="O714">
        <f>_xlfn.XLOOKUP($A714,ALGLIB_SSA_XAUUSD!$J$2:$J$1001,ALGLIB_SSA_XAUUSD!$Q$2:$Q$1001,"",0)</f>
        <v>4798.1842900000001</v>
      </c>
      <c r="R714">
        <f t="shared" si="286"/>
        <v>1775611200</v>
      </c>
      <c r="S714" t="str">
        <f t="shared" si="287"/>
        <v>XAUUSD</v>
      </c>
      <c r="T714" t="str">
        <f t="shared" si="287"/>
        <v>M5</v>
      </c>
      <c r="U714">
        <f t="shared" si="287"/>
        <v>4801.6899999999996</v>
      </c>
      <c r="V714">
        <f t="shared" si="288"/>
        <v>4821.4276866666669</v>
      </c>
      <c r="W714">
        <f t="shared" si="288"/>
        <v>4808.1037333333334</v>
      </c>
      <c r="X714">
        <f t="shared" si="289"/>
        <v>4803.6057600000004</v>
      </c>
      <c r="Y714">
        <f t="shared" si="289"/>
        <v>4806.8000300000003</v>
      </c>
      <c r="Z714">
        <f t="shared" si="290"/>
        <v>4837.3527966666661</v>
      </c>
      <c r="AA714">
        <f t="shared" si="291"/>
        <v>4811.8251200000004</v>
      </c>
      <c r="AB714">
        <f t="shared" si="292"/>
        <v>4799.1895100000002</v>
      </c>
      <c r="AC714">
        <f t="shared" si="293"/>
        <v>4798.1842900000001</v>
      </c>
      <c r="AF714">
        <f t="shared" si="298"/>
        <v>1775611200</v>
      </c>
      <c r="AG714" t="str">
        <f t="shared" si="299"/>
        <v>XAUUSD</v>
      </c>
      <c r="AH714" t="str">
        <f t="shared" si="300"/>
        <v>M5</v>
      </c>
      <c r="AI714" s="19">
        <f t="shared" si="294"/>
        <v>4801.6899999999996</v>
      </c>
      <c r="AJ714" s="19">
        <f t="shared" si="295"/>
        <v>4821.4276866666669</v>
      </c>
      <c r="AK714" s="19">
        <f t="shared" si="296"/>
        <v>4808.1037333333334</v>
      </c>
      <c r="AL714" s="19">
        <f t="shared" si="301"/>
        <v>13.32395333333352</v>
      </c>
      <c r="AM714" s="28" t="str">
        <f t="shared" si="297"/>
        <v>Bullish</v>
      </c>
      <c r="AN714" s="28" t="str">
        <f t="shared" si="302"/>
        <v>Bullish</v>
      </c>
      <c r="AO714">
        <f>IF(Z714&lt;&gt;"",Z714,"")</f>
        <v>4837.3527966666661</v>
      </c>
      <c r="AP714">
        <f>IF(AB714&lt;&gt;"",AB714,"")</f>
        <v>4799.1895100000002</v>
      </c>
      <c r="AQ714">
        <f t="shared" si="281"/>
        <v>5</v>
      </c>
      <c r="AR714" s="16">
        <f>IF(SLOPE($AO$698:$AO$709,$AQ$698:$AQ$709)&gt;0,MIN(3,ABS(SLOPE($AO$698:$AO$709,$AQ$698:$AQ$709))),IF(SLOPE($AO$698:$AO$709,$AQ$698:$AQ$709)&lt;-0.5,-0.5,0))</f>
        <v>0.84269833333331967</v>
      </c>
      <c r="AS714" s="16">
        <f>IF(SLOPE($AP$698:$AP$709,$AQ$698:$AQ$709)&lt;0,MAX(-3,-ABS(SLOPE($AP$698:$AP$709,$AQ$698:$AQ$709))),IF(SLOPE($AP$698:$AP$709,$AQ$698:$AQ$709)&gt;0.5,0.5,0))</f>
        <v>0.5</v>
      </c>
      <c r="AT714" s="22">
        <f>($AO$710+(AR714*(AQ714-1)))</f>
        <v>4839.6586833333331</v>
      </c>
      <c r="AU714" s="22">
        <f>($AP$710+(AS714*(AQ714-1)))</f>
        <v>4798.0105599999997</v>
      </c>
      <c r="AV714" s="18">
        <f>IF(AR714&gt;0,AT714+AR714,AT714)</f>
        <v>4840.501381666666</v>
      </c>
      <c r="AW714" s="18">
        <f>IF(AS714&lt;0,AU714+AS714,AU714)</f>
        <v>4798.0105599999997</v>
      </c>
      <c r="AY714">
        <f t="shared" si="282"/>
        <v>3.1485849999999118</v>
      </c>
      <c r="AZ714" s="15">
        <f t="shared" si="283"/>
        <v>-1.1789500000004409</v>
      </c>
      <c r="BB714" s="19">
        <f t="shared" si="278"/>
        <v>1775611200</v>
      </c>
      <c r="BC714" s="19" t="str">
        <f t="shared" si="279"/>
        <v>XAUUSD</v>
      </c>
      <c r="BD714" s="19" t="str">
        <f t="shared" si="280"/>
        <v>M5</v>
      </c>
      <c r="BE714">
        <f>V714</f>
        <v>4821.4276866666669</v>
      </c>
      <c r="BF714">
        <f>W714</f>
        <v>4808.1037333333334</v>
      </c>
      <c r="BG714">
        <f>X714</f>
        <v>4803.6057600000004</v>
      </c>
      <c r="BH714">
        <f>Y714</f>
        <v>4806.8000300000003</v>
      </c>
      <c r="BI714">
        <f t="shared" si="284"/>
        <v>4840.501381666666</v>
      </c>
      <c r="BJ714">
        <f t="shared" si="285"/>
        <v>4798.0105599999997</v>
      </c>
    </row>
    <row r="715" spans="1:62" x14ac:dyDescent="0.55000000000000004">
      <c r="A715">
        <f>ALGLIB_SSA_XAUUSD!J715</f>
        <v>1775611500</v>
      </c>
      <c r="B715" t="str">
        <f>_xlfn.XLOOKUP($A715,ALGLIB_SSA_XAUUSD!$A$2:$A$1001,ALGLIB_SSA_XAUUSD!$B$2:$B$1001,"",0)</f>
        <v/>
      </c>
      <c r="C715" t="str">
        <f>_xlfn.XLOOKUP($A715,ALGLIB_SSA_XAUUSD!$A$2:$A$1001,ALGLIB_SSA_XAUUSD!$C$2:$C$1001,"",0)</f>
        <v/>
      </c>
      <c r="D715" s="1">
        <f>D710+(D722-D710)*5/12</f>
        <v>4807.74</v>
      </c>
      <c r="E715" s="1">
        <f>E710+(E722-E710)*5/12</f>
        <v>4821.7206183333337</v>
      </c>
      <c r="F715" s="1">
        <f>F710+(F722-F710)*5/12</f>
        <v>4808.8871041666671</v>
      </c>
      <c r="G715" s="1">
        <f>G710+(G722-G710)*5/12</f>
        <v>4837.6190233333327</v>
      </c>
      <c r="H715" s="1">
        <f>H710+(H722-H710)*5/12</f>
        <v>4799.9842474999996</v>
      </c>
      <c r="I715" t="str">
        <f>_xlfn.XLOOKUP($A715,ALGLIB_SSA_XAUUSD!$J$2:$J$1001,ALGLIB_SSA_XAUUSD!$K$2:$K$1001,"",0)</f>
        <v>XAUUSD</v>
      </c>
      <c r="J715" t="str">
        <f>_xlfn.XLOOKUP($A715,ALGLIB_SSA_XAUUSD!$J$2:$J$1001,ALGLIB_SSA_XAUUSD!$L$2:$L$1001,"",0)</f>
        <v>M5</v>
      </c>
      <c r="K715">
        <f>_xlfn.XLOOKUP($A715,ALGLIB_SSA_XAUUSD!$J$2:$J$1001,ALGLIB_SSA_XAUUSD!$M$2:$M$1001,"",0)</f>
        <v>4794.28</v>
      </c>
      <c r="L715">
        <f>_xlfn.XLOOKUP($A715,ALGLIB_SSA_XAUUSD!$J$2:$J$1001,ALGLIB_SSA_XAUUSD!$N$2:$N$1001,"",0)</f>
        <v>4800.83907</v>
      </c>
      <c r="M715">
        <f>_xlfn.XLOOKUP($A715,ALGLIB_SSA_XAUUSD!$J$2:$J$1001,ALGLIB_SSA_XAUUSD!$O$2:$O$1001,"",0)</f>
        <v>4803.8195500000002</v>
      </c>
      <c r="N715">
        <f>_xlfn.XLOOKUP($A715,ALGLIB_SSA_XAUUSD!$J$2:$J$1001,ALGLIB_SSA_XAUUSD!$P$2:$P$1001,"",0)</f>
        <v>4807.9019200000002</v>
      </c>
      <c r="O715">
        <f>_xlfn.XLOOKUP($A715,ALGLIB_SSA_XAUUSD!$J$2:$J$1001,ALGLIB_SSA_XAUUSD!$Q$2:$Q$1001,"",0)</f>
        <v>4795.6105699999998</v>
      </c>
      <c r="R715">
        <f t="shared" si="286"/>
        <v>1775611500</v>
      </c>
      <c r="S715" t="str">
        <f t="shared" si="287"/>
        <v>XAUUSD</v>
      </c>
      <c r="T715" t="str">
        <f t="shared" si="287"/>
        <v>M5</v>
      </c>
      <c r="U715">
        <f t="shared" si="287"/>
        <v>4794.28</v>
      </c>
      <c r="V715">
        <f t="shared" si="288"/>
        <v>4821.7206183333337</v>
      </c>
      <c r="W715">
        <f t="shared" si="288"/>
        <v>4808.8871041666671</v>
      </c>
      <c r="X715">
        <f t="shared" si="289"/>
        <v>4800.83907</v>
      </c>
      <c r="Y715">
        <f t="shared" si="289"/>
        <v>4803.8195500000002</v>
      </c>
      <c r="Z715">
        <f t="shared" si="290"/>
        <v>4837.6190233333327</v>
      </c>
      <c r="AA715">
        <f t="shared" si="291"/>
        <v>4807.9019200000002</v>
      </c>
      <c r="AB715">
        <f t="shared" si="292"/>
        <v>4799.9842474999996</v>
      </c>
      <c r="AC715">
        <f t="shared" si="293"/>
        <v>4795.6105699999998</v>
      </c>
      <c r="AF715">
        <f t="shared" si="298"/>
        <v>1775611500</v>
      </c>
      <c r="AG715" t="str">
        <f t="shared" si="299"/>
        <v>XAUUSD</v>
      </c>
      <c r="AH715" t="str">
        <f t="shared" si="300"/>
        <v>M5</v>
      </c>
      <c r="AI715" s="19">
        <f t="shared" si="294"/>
        <v>4794.28</v>
      </c>
      <c r="AJ715" s="19">
        <f t="shared" si="295"/>
        <v>4821.7206183333337</v>
      </c>
      <c r="AK715" s="19">
        <f t="shared" si="296"/>
        <v>4808.8871041666671</v>
      </c>
      <c r="AL715" s="19">
        <f t="shared" si="301"/>
        <v>12.833514166666646</v>
      </c>
      <c r="AM715" s="28" t="str">
        <f t="shared" si="297"/>
        <v>Bullish</v>
      </c>
      <c r="AN715" s="28" t="str">
        <f t="shared" si="302"/>
        <v>Bullish</v>
      </c>
      <c r="AO715">
        <f>IF(Z715&lt;&gt;"",Z715,"")</f>
        <v>4837.6190233333327</v>
      </c>
      <c r="AP715">
        <f>IF(AB715&lt;&gt;"",AB715,"")</f>
        <v>4799.9842474999996</v>
      </c>
      <c r="AQ715">
        <f t="shared" si="281"/>
        <v>6</v>
      </c>
      <c r="AR715" s="16">
        <f>IF(SLOPE($AO$698:$AO$709,$AQ$698:$AQ$709)&gt;0,MIN(3,ABS(SLOPE($AO$698:$AO$709,$AQ$698:$AQ$709))),IF(SLOPE($AO$698:$AO$709,$AQ$698:$AQ$709)&lt;-0.5,-0.5,0))</f>
        <v>0.84269833333331967</v>
      </c>
      <c r="AS715" s="16">
        <f>IF(SLOPE($AP$698:$AP$709,$AQ$698:$AQ$709)&lt;0,MAX(-3,-ABS(SLOPE($AP$698:$AP$709,$AQ$698:$AQ$709))),IF(SLOPE($AP$698:$AP$709,$AQ$698:$AQ$709)&gt;0.5,0.5,0))</f>
        <v>0.5</v>
      </c>
      <c r="AT715" s="22">
        <f>($AO$710+(AR715*(AQ715-1)))</f>
        <v>4840.501381666666</v>
      </c>
      <c r="AU715" s="22">
        <f>($AP$710+(AS715*(AQ715-1)))</f>
        <v>4798.5105599999997</v>
      </c>
      <c r="AV715" s="18">
        <f>IF(AR715&gt;0,AT715+AR715,AT715)</f>
        <v>4841.3440799999989</v>
      </c>
      <c r="AW715" s="18">
        <f>IF(AS715&lt;0,AU715+AS715,AU715)</f>
        <v>4798.5105599999997</v>
      </c>
      <c r="AY715">
        <f t="shared" si="282"/>
        <v>3.7250566666662053</v>
      </c>
      <c r="AZ715" s="15">
        <f t="shared" si="283"/>
        <v>-1.473687499999869</v>
      </c>
      <c r="BB715" s="19">
        <f t="shared" si="278"/>
        <v>1775611500</v>
      </c>
      <c r="BC715" s="19" t="str">
        <f t="shared" si="279"/>
        <v>XAUUSD</v>
      </c>
      <c r="BD715" s="19" t="str">
        <f t="shared" si="280"/>
        <v>M5</v>
      </c>
      <c r="BE715">
        <f>V715</f>
        <v>4821.7206183333337</v>
      </c>
      <c r="BF715">
        <f>W715</f>
        <v>4808.8871041666671</v>
      </c>
      <c r="BG715">
        <f>X715</f>
        <v>4800.83907</v>
      </c>
      <c r="BH715">
        <f>Y715</f>
        <v>4803.8195500000002</v>
      </c>
      <c r="BI715">
        <f t="shared" si="284"/>
        <v>4841.3440799999989</v>
      </c>
      <c r="BJ715">
        <f t="shared" si="285"/>
        <v>4798.5105599999997</v>
      </c>
    </row>
    <row r="716" spans="1:62" x14ac:dyDescent="0.55000000000000004">
      <c r="A716">
        <f>ALGLIB_SSA_XAUUSD!J716</f>
        <v>1775611800</v>
      </c>
      <c r="B716" t="str">
        <f>_xlfn.XLOOKUP($A716,ALGLIB_SSA_XAUUSD!$A$2:$A$1001,ALGLIB_SSA_XAUUSD!$B$2:$B$1001,"",0)</f>
        <v/>
      </c>
      <c r="C716" t="str">
        <f>_xlfn.XLOOKUP($A716,ALGLIB_SSA_XAUUSD!$A$2:$A$1001,ALGLIB_SSA_XAUUSD!$C$2:$C$1001,"",0)</f>
        <v/>
      </c>
      <c r="D716" s="1">
        <f>D710+(D722-D710)*6/12</f>
        <v>4807.2299999999996</v>
      </c>
      <c r="E716" s="1">
        <f>E710+(E722-E710)*6/12</f>
        <v>4822.0135499999997</v>
      </c>
      <c r="F716" s="1">
        <f>F710+(F722-F710)*6/12</f>
        <v>4809.6704750000008</v>
      </c>
      <c r="G716" s="1">
        <f>G710+(G722-G710)*6/12</f>
        <v>4837.8852499999994</v>
      </c>
      <c r="H716" s="1">
        <f>H710+(H722-H710)*6/12</f>
        <v>4800.7789849999999</v>
      </c>
      <c r="I716" t="str">
        <f>_xlfn.XLOOKUP($A716,ALGLIB_SSA_XAUUSD!$J$2:$J$1001,ALGLIB_SSA_XAUUSD!$K$2:$K$1001,"",0)</f>
        <v>XAUUSD</v>
      </c>
      <c r="J716" t="str">
        <f>_xlfn.XLOOKUP($A716,ALGLIB_SSA_XAUUSD!$J$2:$J$1001,ALGLIB_SSA_XAUUSD!$L$2:$L$1001,"",0)</f>
        <v>M5</v>
      </c>
      <c r="K716">
        <f>_xlfn.XLOOKUP($A716,ALGLIB_SSA_XAUUSD!$J$2:$J$1001,ALGLIB_SSA_XAUUSD!$M$2:$M$1001,"",0)</f>
        <v>4799.51</v>
      </c>
      <c r="L716">
        <f>_xlfn.XLOOKUP($A716,ALGLIB_SSA_XAUUSD!$J$2:$J$1001,ALGLIB_SSA_XAUUSD!$N$2:$N$1001,"",0)</f>
        <v>4799.5351899999996</v>
      </c>
      <c r="M716">
        <f>_xlfn.XLOOKUP($A716,ALGLIB_SSA_XAUUSD!$J$2:$J$1001,ALGLIB_SSA_XAUUSD!$O$2:$O$1001,"",0)</f>
        <v>4801.6773700000003</v>
      </c>
      <c r="N716">
        <f>_xlfn.XLOOKUP($A716,ALGLIB_SSA_XAUUSD!$J$2:$J$1001,ALGLIB_SSA_XAUUSD!$P$2:$P$1001,"",0)</f>
        <v>4805.18415</v>
      </c>
      <c r="O716">
        <f>_xlfn.XLOOKUP($A716,ALGLIB_SSA_XAUUSD!$J$2:$J$1001,ALGLIB_SSA_XAUUSD!$Q$2:$Q$1001,"",0)</f>
        <v>4794.3614799999996</v>
      </c>
      <c r="R716">
        <f t="shared" si="286"/>
        <v>1775611800</v>
      </c>
      <c r="S716" t="str">
        <f t="shared" si="287"/>
        <v>XAUUSD</v>
      </c>
      <c r="T716" t="str">
        <f t="shared" si="287"/>
        <v>M5</v>
      </c>
      <c r="U716">
        <f t="shared" si="287"/>
        <v>4799.51</v>
      </c>
      <c r="V716">
        <f t="shared" si="288"/>
        <v>4822.0135499999997</v>
      </c>
      <c r="W716">
        <f t="shared" si="288"/>
        <v>4809.6704750000008</v>
      </c>
      <c r="X716">
        <f t="shared" si="289"/>
        <v>4799.5351899999996</v>
      </c>
      <c r="Y716">
        <f t="shared" si="289"/>
        <v>4801.6773700000003</v>
      </c>
      <c r="Z716">
        <f t="shared" si="290"/>
        <v>4837.8852499999994</v>
      </c>
      <c r="AA716">
        <f t="shared" si="291"/>
        <v>4805.18415</v>
      </c>
      <c r="AB716">
        <f t="shared" si="292"/>
        <v>4800.7789849999999</v>
      </c>
      <c r="AC716">
        <f t="shared" si="293"/>
        <v>4794.3614799999996</v>
      </c>
      <c r="AF716">
        <f t="shared" si="298"/>
        <v>1775611800</v>
      </c>
      <c r="AG716" t="str">
        <f t="shared" si="299"/>
        <v>XAUUSD</v>
      </c>
      <c r="AH716" t="str">
        <f t="shared" si="300"/>
        <v>M5</v>
      </c>
      <c r="AI716" s="19">
        <f t="shared" si="294"/>
        <v>4799.51</v>
      </c>
      <c r="AJ716" s="19">
        <f t="shared" si="295"/>
        <v>4822.0135499999997</v>
      </c>
      <c r="AK716" s="19">
        <f t="shared" si="296"/>
        <v>4809.6704750000008</v>
      </c>
      <c r="AL716" s="19">
        <f t="shared" si="301"/>
        <v>12.343074999998862</v>
      </c>
      <c r="AM716" s="28" t="str">
        <f t="shared" si="297"/>
        <v>Bullish</v>
      </c>
      <c r="AN716" s="28" t="str">
        <f t="shared" si="302"/>
        <v>Bullish</v>
      </c>
      <c r="AO716">
        <f>IF(Z716&lt;&gt;"",Z716,"")</f>
        <v>4837.8852499999994</v>
      </c>
      <c r="AP716">
        <f>IF(AB716&lt;&gt;"",AB716,"")</f>
        <v>4800.7789849999999</v>
      </c>
      <c r="AQ716">
        <f t="shared" si="281"/>
        <v>7</v>
      </c>
      <c r="AR716" s="16">
        <f>IF(SLOPE($AO$698:$AO$709,$AQ$698:$AQ$709)&gt;0,MIN(3,ABS(SLOPE($AO$698:$AO$709,$AQ$698:$AQ$709))),IF(SLOPE($AO$698:$AO$709,$AQ$698:$AQ$709)&lt;-0.5,-0.5,0))</f>
        <v>0.84269833333331967</v>
      </c>
      <c r="AS716" s="16">
        <f>IF(SLOPE($AP$698:$AP$709,$AQ$698:$AQ$709)&lt;0,MAX(-3,-ABS(SLOPE($AP$698:$AP$709,$AQ$698:$AQ$709))),IF(SLOPE($AP$698:$AP$709,$AQ$698:$AQ$709)&gt;0.5,0.5,0))</f>
        <v>0.5</v>
      </c>
      <c r="AT716" s="22">
        <f>($AO$710+(AR716*(AQ716-1)))</f>
        <v>4841.3440799999998</v>
      </c>
      <c r="AU716" s="22">
        <f>($AP$710+(AS716*(AQ716-1)))</f>
        <v>4799.0105599999997</v>
      </c>
      <c r="AV716" s="18">
        <f>IF(AR716&gt;0,AT716+AR716,AT716)</f>
        <v>4842.1867783333328</v>
      </c>
      <c r="AW716" s="18">
        <f>IF(AS716&lt;0,AU716+AS716,AU716)</f>
        <v>4799.0105599999997</v>
      </c>
      <c r="AY716">
        <f t="shared" si="282"/>
        <v>4.3015283333334082</v>
      </c>
      <c r="AZ716" s="15">
        <f t="shared" si="283"/>
        <v>-1.7684250000002066</v>
      </c>
      <c r="BB716" s="19">
        <f t="shared" si="278"/>
        <v>1775611800</v>
      </c>
      <c r="BC716" s="19" t="str">
        <f t="shared" si="279"/>
        <v>XAUUSD</v>
      </c>
      <c r="BD716" s="19" t="str">
        <f t="shared" si="280"/>
        <v>M5</v>
      </c>
      <c r="BE716">
        <f>V716</f>
        <v>4822.0135499999997</v>
      </c>
      <c r="BF716">
        <f>W716</f>
        <v>4809.6704750000008</v>
      </c>
      <c r="BG716">
        <f>X716</f>
        <v>4799.5351899999996</v>
      </c>
      <c r="BH716">
        <f>Y716</f>
        <v>4801.6773700000003</v>
      </c>
      <c r="BI716">
        <f t="shared" si="284"/>
        <v>4842.1867783333328</v>
      </c>
      <c r="BJ716">
        <f t="shared" si="285"/>
        <v>4799.0105599999997</v>
      </c>
    </row>
    <row r="717" spans="1:62" x14ac:dyDescent="0.55000000000000004">
      <c r="A717">
        <f>ALGLIB_SSA_XAUUSD!J717</f>
        <v>1775612100</v>
      </c>
      <c r="B717" t="str">
        <f>_xlfn.XLOOKUP($A717,ALGLIB_SSA_XAUUSD!$A$2:$A$1001,ALGLIB_SSA_XAUUSD!$B$2:$B$1001,"",0)</f>
        <v/>
      </c>
      <c r="C717" t="str">
        <f>_xlfn.XLOOKUP($A717,ALGLIB_SSA_XAUUSD!$A$2:$A$1001,ALGLIB_SSA_XAUUSD!$C$2:$C$1001,"",0)</f>
        <v/>
      </c>
      <c r="D717" s="1">
        <f>D710+(D722-D710)*7/12</f>
        <v>4806.72</v>
      </c>
      <c r="E717" s="1">
        <f>E710+(E722-E710)*7/12</f>
        <v>4822.3064816666665</v>
      </c>
      <c r="F717" s="1">
        <f>F710+(F722-F710)*7/12</f>
        <v>4810.4538458333336</v>
      </c>
      <c r="G717" s="1">
        <f>G710+(G722-G710)*7/12</f>
        <v>4838.1514766666669</v>
      </c>
      <c r="H717" s="1">
        <f>H710+(H722-H710)*7/12</f>
        <v>4801.5737225000003</v>
      </c>
      <c r="I717" t="str">
        <f>_xlfn.XLOOKUP($A717,ALGLIB_SSA_XAUUSD!$J$2:$J$1001,ALGLIB_SSA_XAUUSD!$K$2:$K$1001,"",0)</f>
        <v>XAUUSD</v>
      </c>
      <c r="J717" t="str">
        <f>_xlfn.XLOOKUP($A717,ALGLIB_SSA_XAUUSD!$J$2:$J$1001,ALGLIB_SSA_XAUUSD!$L$2:$L$1001,"",0)</f>
        <v>M5</v>
      </c>
      <c r="K717">
        <f>_xlfn.XLOOKUP($A717,ALGLIB_SSA_XAUUSD!$J$2:$J$1001,ALGLIB_SSA_XAUUSD!$M$2:$M$1001,"",0)</f>
        <v>4799.29</v>
      </c>
      <c r="L717">
        <f>_xlfn.XLOOKUP($A717,ALGLIB_SSA_XAUUSD!$J$2:$J$1001,ALGLIB_SSA_XAUUSD!$N$2:$N$1001,"",0)</f>
        <v>4799.8130899999996</v>
      </c>
      <c r="M717">
        <f>_xlfn.XLOOKUP($A717,ALGLIB_SSA_XAUUSD!$J$2:$J$1001,ALGLIB_SSA_XAUUSD!$O$2:$O$1001,"",0)</f>
        <v>4800.7452300000004</v>
      </c>
      <c r="N717">
        <f>_xlfn.XLOOKUP($A717,ALGLIB_SSA_XAUUSD!$J$2:$J$1001,ALGLIB_SSA_XAUUSD!$P$2:$P$1001,"",0)</f>
        <v>4804.2638200000001</v>
      </c>
      <c r="O717">
        <f>_xlfn.XLOOKUP($A717,ALGLIB_SSA_XAUUSD!$J$2:$J$1001,ALGLIB_SSA_XAUUSD!$Q$2:$Q$1001,"",0)</f>
        <v>4794.82528</v>
      </c>
      <c r="R717">
        <f t="shared" si="286"/>
        <v>1775612100</v>
      </c>
      <c r="S717" t="str">
        <f t="shared" si="287"/>
        <v>XAUUSD</v>
      </c>
      <c r="T717" t="str">
        <f t="shared" si="287"/>
        <v>M5</v>
      </c>
      <c r="U717">
        <f t="shared" si="287"/>
        <v>4799.29</v>
      </c>
      <c r="V717">
        <f t="shared" si="288"/>
        <v>4822.3064816666665</v>
      </c>
      <c r="W717">
        <f t="shared" si="288"/>
        <v>4810.4538458333336</v>
      </c>
      <c r="X717">
        <f t="shared" si="289"/>
        <v>4799.8130899999996</v>
      </c>
      <c r="Y717">
        <f t="shared" si="289"/>
        <v>4800.7452300000004</v>
      </c>
      <c r="Z717">
        <f t="shared" si="290"/>
        <v>4838.1514766666669</v>
      </c>
      <c r="AA717">
        <f t="shared" si="291"/>
        <v>4804.2638200000001</v>
      </c>
      <c r="AB717">
        <f t="shared" si="292"/>
        <v>4801.5737225000003</v>
      </c>
      <c r="AC717">
        <f t="shared" si="293"/>
        <v>4794.82528</v>
      </c>
      <c r="AF717">
        <f t="shared" si="298"/>
        <v>1775612100</v>
      </c>
      <c r="AG717" t="str">
        <f t="shared" si="299"/>
        <v>XAUUSD</v>
      </c>
      <c r="AH717" t="str">
        <f t="shared" si="300"/>
        <v>M5</v>
      </c>
      <c r="AI717" s="19">
        <f t="shared" si="294"/>
        <v>4799.29</v>
      </c>
      <c r="AJ717" s="19">
        <f t="shared" si="295"/>
        <v>4822.3064816666665</v>
      </c>
      <c r="AK717" s="19">
        <f t="shared" si="296"/>
        <v>4810.4538458333336</v>
      </c>
      <c r="AL717" s="19">
        <f t="shared" si="301"/>
        <v>11.852635833332897</v>
      </c>
      <c r="AM717" s="28" t="str">
        <f t="shared" si="297"/>
        <v>Bullish</v>
      </c>
      <c r="AN717" s="28" t="str">
        <f t="shared" si="302"/>
        <v>Bullish</v>
      </c>
      <c r="AO717">
        <f>IF(Z717&lt;&gt;"",Z717,"")</f>
        <v>4838.1514766666669</v>
      </c>
      <c r="AP717">
        <f>IF(AB717&lt;&gt;"",AB717,"")</f>
        <v>4801.5737225000003</v>
      </c>
      <c r="AQ717">
        <f t="shared" si="281"/>
        <v>8</v>
      </c>
      <c r="AR717" s="16">
        <f>IF(SLOPE($AO$698:$AO$709,$AQ$698:$AQ$709)&gt;0,MIN(3,ABS(SLOPE($AO$698:$AO$709,$AQ$698:$AQ$709))),IF(SLOPE($AO$698:$AO$709,$AQ$698:$AQ$709)&lt;-0.5,-0.5,0))</f>
        <v>0.84269833333331967</v>
      </c>
      <c r="AS717" s="16">
        <f>IF(SLOPE($AP$698:$AP$709,$AQ$698:$AQ$709)&lt;0,MAX(-3,-ABS(SLOPE($AP$698:$AP$709,$AQ$698:$AQ$709))),IF(SLOPE($AP$698:$AP$709,$AQ$698:$AQ$709)&gt;0.5,0.5,0))</f>
        <v>0.5</v>
      </c>
      <c r="AT717" s="22">
        <f>($AO$710+(AR717*(AQ717-1)))</f>
        <v>4842.1867783333328</v>
      </c>
      <c r="AU717" s="22">
        <f>($AP$710+(AS717*(AQ717-1)))</f>
        <v>4799.5105599999997</v>
      </c>
      <c r="AV717" s="18">
        <f>IF(AR717&gt;0,AT717+AR717,AT717)</f>
        <v>4843.0294766666657</v>
      </c>
      <c r="AW717" s="18">
        <f>IF(AS717&lt;0,AU717+AS717,AU717)</f>
        <v>4799.5105599999997</v>
      </c>
      <c r="AY717">
        <f t="shared" si="282"/>
        <v>4.8779999999987922</v>
      </c>
      <c r="AZ717" s="15">
        <f t="shared" si="283"/>
        <v>-2.0631625000005442</v>
      </c>
      <c r="BB717" s="19">
        <f t="shared" si="278"/>
        <v>1775612100</v>
      </c>
      <c r="BC717" s="19" t="str">
        <f t="shared" si="279"/>
        <v>XAUUSD</v>
      </c>
      <c r="BD717" s="19" t="str">
        <f t="shared" si="280"/>
        <v>M5</v>
      </c>
      <c r="BE717">
        <f>V717</f>
        <v>4822.3064816666665</v>
      </c>
      <c r="BF717">
        <f>W717</f>
        <v>4810.4538458333336</v>
      </c>
      <c r="BG717">
        <f>X717</f>
        <v>4799.8130899999996</v>
      </c>
      <c r="BH717">
        <f>Y717</f>
        <v>4800.7452300000004</v>
      </c>
      <c r="BI717">
        <f t="shared" si="284"/>
        <v>4843.0294766666657</v>
      </c>
      <c r="BJ717">
        <f t="shared" si="285"/>
        <v>4799.5105599999997</v>
      </c>
    </row>
    <row r="718" spans="1:62" x14ac:dyDescent="0.55000000000000004">
      <c r="A718">
        <f>ALGLIB_SSA_XAUUSD!J718</f>
        <v>1775612400</v>
      </c>
      <c r="B718" t="str">
        <f>_xlfn.XLOOKUP($A718,ALGLIB_SSA_XAUUSD!$A$2:$A$1001,ALGLIB_SSA_XAUUSD!$B$2:$B$1001,"",0)</f>
        <v/>
      </c>
      <c r="C718" t="str">
        <f>_xlfn.XLOOKUP($A718,ALGLIB_SSA_XAUUSD!$A$2:$A$1001,ALGLIB_SSA_XAUUSD!$C$2:$C$1001,"",0)</f>
        <v/>
      </c>
      <c r="D718" s="1">
        <f>D710+(D722-D710)*8/12</f>
        <v>4806.21</v>
      </c>
      <c r="E718" s="1">
        <f>E710+(E722-E710)*8/12</f>
        <v>4822.5994133333334</v>
      </c>
      <c r="F718" s="1">
        <f>F710+(F722-F710)*8/12</f>
        <v>4811.2372166666673</v>
      </c>
      <c r="G718" s="1">
        <f>G710+(G722-G710)*8/12</f>
        <v>4838.4177033333335</v>
      </c>
      <c r="H718" s="1">
        <f>H710+(H722-H710)*8/12</f>
        <v>4802.3684599999997</v>
      </c>
      <c r="I718" t="str">
        <f>_xlfn.XLOOKUP($A718,ALGLIB_SSA_XAUUSD!$J$2:$J$1001,ALGLIB_SSA_XAUUSD!$K$2:$K$1001,"",0)</f>
        <v>XAUUSD</v>
      </c>
      <c r="J718" t="str">
        <f>_xlfn.XLOOKUP($A718,ALGLIB_SSA_XAUUSD!$J$2:$J$1001,ALGLIB_SSA_XAUUSD!$L$2:$L$1001,"",0)</f>
        <v>M5</v>
      </c>
      <c r="K718">
        <f>_xlfn.XLOOKUP($A718,ALGLIB_SSA_XAUUSD!$J$2:$J$1001,ALGLIB_SSA_XAUUSD!$M$2:$M$1001,"",0)</f>
        <v>4800.22</v>
      </c>
      <c r="L718">
        <f>_xlfn.XLOOKUP($A718,ALGLIB_SSA_XAUUSD!$J$2:$J$1001,ALGLIB_SSA_XAUUSD!$N$2:$N$1001,"",0)</f>
        <v>4801.6087399999997</v>
      </c>
      <c r="M718">
        <f>_xlfn.XLOOKUP($A718,ALGLIB_SSA_XAUUSD!$J$2:$J$1001,ALGLIB_SSA_XAUUSD!$O$2:$O$1001,"",0)</f>
        <v>4801.1769800000002</v>
      </c>
      <c r="N718">
        <f>_xlfn.XLOOKUP($A718,ALGLIB_SSA_XAUUSD!$J$2:$J$1001,ALGLIB_SSA_XAUUSD!$P$2:$P$1001,"",0)</f>
        <v>4805.1339500000004</v>
      </c>
      <c r="O718">
        <f>_xlfn.XLOOKUP($A718,ALGLIB_SSA_XAUUSD!$J$2:$J$1001,ALGLIB_SSA_XAUUSD!$Q$2:$Q$1001,"",0)</f>
        <v>4796.7540099999997</v>
      </c>
      <c r="R718">
        <f t="shared" si="286"/>
        <v>1775612400</v>
      </c>
      <c r="S718" t="str">
        <f t="shared" si="287"/>
        <v>XAUUSD</v>
      </c>
      <c r="T718" t="str">
        <f t="shared" si="287"/>
        <v>M5</v>
      </c>
      <c r="U718">
        <f t="shared" si="287"/>
        <v>4800.22</v>
      </c>
      <c r="V718">
        <f t="shared" si="288"/>
        <v>4822.5994133333334</v>
      </c>
      <c r="W718">
        <f t="shared" si="288"/>
        <v>4811.2372166666673</v>
      </c>
      <c r="X718">
        <f t="shared" si="289"/>
        <v>4801.6087399999997</v>
      </c>
      <c r="Y718">
        <f t="shared" si="289"/>
        <v>4801.1769800000002</v>
      </c>
      <c r="Z718">
        <f t="shared" si="290"/>
        <v>4838.4177033333335</v>
      </c>
      <c r="AA718">
        <f t="shared" si="291"/>
        <v>4805.1339500000004</v>
      </c>
      <c r="AB718">
        <f t="shared" si="292"/>
        <v>4802.3684599999997</v>
      </c>
      <c r="AC718">
        <f t="shared" si="293"/>
        <v>4796.7540099999997</v>
      </c>
      <c r="AF718">
        <f t="shared" si="298"/>
        <v>1775612400</v>
      </c>
      <c r="AG718" t="str">
        <f t="shared" si="299"/>
        <v>XAUUSD</v>
      </c>
      <c r="AH718" t="str">
        <f t="shared" si="300"/>
        <v>M5</v>
      </c>
      <c r="AI718" s="19">
        <f t="shared" si="294"/>
        <v>4800.22</v>
      </c>
      <c r="AJ718" s="19">
        <f t="shared" si="295"/>
        <v>4822.5994133333334</v>
      </c>
      <c r="AK718" s="19">
        <f t="shared" si="296"/>
        <v>4811.2372166666673</v>
      </c>
      <c r="AL718" s="19">
        <f t="shared" si="301"/>
        <v>11.362196666666023</v>
      </c>
      <c r="AM718" s="28" t="str">
        <f t="shared" si="297"/>
        <v>Bullish</v>
      </c>
      <c r="AN718" s="28" t="str">
        <f t="shared" si="302"/>
        <v>Bullish</v>
      </c>
      <c r="AO718">
        <f>IF(Z718&lt;&gt;"",Z718,"")</f>
        <v>4838.4177033333335</v>
      </c>
      <c r="AP718">
        <f>IF(AB718&lt;&gt;"",AB718,"")</f>
        <v>4802.3684599999997</v>
      </c>
      <c r="AQ718">
        <f t="shared" si="281"/>
        <v>9</v>
      </c>
      <c r="AR718" s="16">
        <f>IF(SLOPE($AO$698:$AO$709,$AQ$698:$AQ$709)&gt;0,MIN(3,ABS(SLOPE($AO$698:$AO$709,$AQ$698:$AQ$709))),IF(SLOPE($AO$698:$AO$709,$AQ$698:$AQ$709)&lt;-0.5,-0.5,0))</f>
        <v>0.84269833333331967</v>
      </c>
      <c r="AS718" s="16">
        <f>IF(SLOPE($AP$698:$AP$709,$AQ$698:$AQ$709)&lt;0,MAX(-3,-ABS(SLOPE($AP$698:$AP$709,$AQ$698:$AQ$709))),IF(SLOPE($AP$698:$AP$709,$AQ$698:$AQ$709)&gt;0.5,0.5,0))</f>
        <v>0.5</v>
      </c>
      <c r="AT718" s="22">
        <f>($AO$710+(AR718*(AQ718-1)))</f>
        <v>4843.0294766666666</v>
      </c>
      <c r="AU718" s="22">
        <f>($AP$710+(AS718*(AQ718-1)))</f>
        <v>4800.0105599999997</v>
      </c>
      <c r="AV718" s="18">
        <f>IF(AR718&gt;0,AT718+AR718,AT718)</f>
        <v>4843.8721749999995</v>
      </c>
      <c r="AW718" s="18">
        <f>IF(AS718&lt;0,AU718+AS718,AU718)</f>
        <v>4800.0105599999997</v>
      </c>
      <c r="AY718">
        <f t="shared" si="282"/>
        <v>5.4544716666659951</v>
      </c>
      <c r="AZ718" s="15">
        <f t="shared" si="283"/>
        <v>-2.3578999999999724</v>
      </c>
      <c r="BB718" s="19">
        <f t="shared" ref="BB718:BB781" si="303">AF718</f>
        <v>1775612400</v>
      </c>
      <c r="BC718" s="19" t="str">
        <f t="shared" ref="BC718:BC781" si="304">AG718</f>
        <v>XAUUSD</v>
      </c>
      <c r="BD718" s="19" t="str">
        <f t="shared" ref="BD718:BD781" si="305">AH718</f>
        <v>M5</v>
      </c>
      <c r="BE718">
        <f>V718</f>
        <v>4822.5994133333334</v>
      </c>
      <c r="BF718">
        <f>W718</f>
        <v>4811.2372166666673</v>
      </c>
      <c r="BG718">
        <f>X718</f>
        <v>4801.6087399999997</v>
      </c>
      <c r="BH718">
        <f>Y718</f>
        <v>4801.1769800000002</v>
      </c>
      <c r="BI718">
        <f t="shared" si="284"/>
        <v>4843.8721749999995</v>
      </c>
      <c r="BJ718">
        <f t="shared" si="285"/>
        <v>4800.0105599999997</v>
      </c>
    </row>
    <row r="719" spans="1:62" x14ac:dyDescent="0.55000000000000004">
      <c r="A719">
        <f>ALGLIB_SSA_XAUUSD!J719</f>
        <v>1775612700</v>
      </c>
      <c r="B719" t="str">
        <f>_xlfn.XLOOKUP($A719,ALGLIB_SSA_XAUUSD!$A$2:$A$1001,ALGLIB_SSA_XAUUSD!$B$2:$B$1001,"",0)</f>
        <v/>
      </c>
      <c r="C719" t="str">
        <f>_xlfn.XLOOKUP($A719,ALGLIB_SSA_XAUUSD!$A$2:$A$1001,ALGLIB_SSA_XAUUSD!$C$2:$C$1001,"",0)</f>
        <v/>
      </c>
      <c r="D719" s="1">
        <f>D710+(D722-D710)*9/12</f>
        <v>4805.7</v>
      </c>
      <c r="E719" s="1">
        <f>E710+(E722-E710)*9/12</f>
        <v>4822.8923450000002</v>
      </c>
      <c r="F719" s="1">
        <f>F710+(F722-F710)*9/12</f>
        <v>4812.0205875000001</v>
      </c>
      <c r="G719" s="1">
        <f>G710+(G722-G710)*9/12</f>
        <v>4838.6839300000001</v>
      </c>
      <c r="H719" s="1">
        <f>H710+(H722-H710)*9/12</f>
        <v>4803.1631975</v>
      </c>
      <c r="I719" t="str">
        <f>_xlfn.XLOOKUP($A719,ALGLIB_SSA_XAUUSD!$J$2:$J$1001,ALGLIB_SSA_XAUUSD!$K$2:$K$1001,"",0)</f>
        <v>XAUUSD</v>
      </c>
      <c r="J719" t="str">
        <f>_xlfn.XLOOKUP($A719,ALGLIB_SSA_XAUUSD!$J$2:$J$1001,ALGLIB_SSA_XAUUSD!$L$2:$L$1001,"",0)</f>
        <v>M5</v>
      </c>
      <c r="K719">
        <f>_xlfn.XLOOKUP($A719,ALGLIB_SSA_XAUUSD!$J$2:$J$1001,ALGLIB_SSA_XAUUSD!$M$2:$M$1001,"",0)</f>
        <v>4808.3900000000003</v>
      </c>
      <c r="L719">
        <f>_xlfn.XLOOKUP($A719,ALGLIB_SSA_XAUUSD!$J$2:$J$1001,ALGLIB_SSA_XAUUSD!$N$2:$N$1001,"",0)</f>
        <v>4804.5413500000004</v>
      </c>
      <c r="M719">
        <f>_xlfn.XLOOKUP($A719,ALGLIB_SSA_XAUUSD!$J$2:$J$1001,ALGLIB_SSA_XAUUSD!$O$2:$O$1001,"",0)</f>
        <v>4802.8591699999997</v>
      </c>
      <c r="N719">
        <f>_xlfn.XLOOKUP($A719,ALGLIB_SSA_XAUUSD!$J$2:$J$1001,ALGLIB_SSA_XAUUSD!$P$2:$P$1001,"",0)</f>
        <v>4807.5452599999999</v>
      </c>
      <c r="O719">
        <f>_xlfn.XLOOKUP($A719,ALGLIB_SSA_XAUUSD!$J$2:$J$1001,ALGLIB_SSA_XAUUSD!$Q$2:$Q$1001,"",0)</f>
        <v>4799.8923400000003</v>
      </c>
      <c r="R719">
        <f t="shared" si="286"/>
        <v>1775612700</v>
      </c>
      <c r="S719" t="str">
        <f t="shared" si="287"/>
        <v>XAUUSD</v>
      </c>
      <c r="T719" t="str">
        <f t="shared" si="287"/>
        <v>M5</v>
      </c>
      <c r="U719">
        <f t="shared" si="287"/>
        <v>4808.3900000000003</v>
      </c>
      <c r="V719">
        <f t="shared" si="288"/>
        <v>4822.8923450000002</v>
      </c>
      <c r="W719">
        <f t="shared" si="288"/>
        <v>4812.0205875000001</v>
      </c>
      <c r="X719">
        <f t="shared" si="289"/>
        <v>4804.5413500000004</v>
      </c>
      <c r="Y719">
        <f t="shared" si="289"/>
        <v>4802.8591699999997</v>
      </c>
      <c r="Z719">
        <f t="shared" si="290"/>
        <v>4838.6839300000001</v>
      </c>
      <c r="AA719">
        <f t="shared" si="291"/>
        <v>4807.5452599999999</v>
      </c>
      <c r="AB719">
        <f t="shared" si="292"/>
        <v>4803.1631975</v>
      </c>
      <c r="AC719">
        <f t="shared" si="293"/>
        <v>4799.8923400000003</v>
      </c>
      <c r="AF719">
        <f t="shared" si="298"/>
        <v>1775612700</v>
      </c>
      <c r="AG719" t="str">
        <f t="shared" si="299"/>
        <v>XAUUSD</v>
      </c>
      <c r="AH719" t="str">
        <f t="shared" si="300"/>
        <v>M5</v>
      </c>
      <c r="AI719" s="19">
        <f t="shared" si="294"/>
        <v>4808.3900000000003</v>
      </c>
      <c r="AJ719" s="19">
        <f t="shared" si="295"/>
        <v>4822.8923450000002</v>
      </c>
      <c r="AK719" s="19">
        <f t="shared" si="296"/>
        <v>4812.0205875000001</v>
      </c>
      <c r="AL719" s="19">
        <f t="shared" si="301"/>
        <v>10.871757500000058</v>
      </c>
      <c r="AM719" s="28" t="str">
        <f t="shared" si="297"/>
        <v>Bullish</v>
      </c>
      <c r="AN719" s="28" t="str">
        <f t="shared" si="302"/>
        <v>Bullish</v>
      </c>
      <c r="AO719">
        <f>IF(Z719&lt;&gt;"",Z719,"")</f>
        <v>4838.6839300000001</v>
      </c>
      <c r="AP719">
        <f>IF(AB719&lt;&gt;"",AB719,"")</f>
        <v>4803.1631975</v>
      </c>
      <c r="AQ719">
        <f t="shared" ref="AQ719:AQ782" si="306">IF(AQ718+1=13,1,AQ718+1)</f>
        <v>10</v>
      </c>
      <c r="AR719" s="16">
        <f>IF(SLOPE($AO$698:$AO$709,$AQ$698:$AQ$709)&gt;0,MIN(3,ABS(SLOPE($AO$698:$AO$709,$AQ$698:$AQ$709))),IF(SLOPE($AO$698:$AO$709,$AQ$698:$AQ$709)&lt;-0.5,-0.5,0))</f>
        <v>0.84269833333331967</v>
      </c>
      <c r="AS719" s="16">
        <f>IF(SLOPE($AP$698:$AP$709,$AQ$698:$AQ$709)&lt;0,MAX(-3,-ABS(SLOPE($AP$698:$AP$709,$AQ$698:$AQ$709))),IF(SLOPE($AP$698:$AP$709,$AQ$698:$AQ$709)&gt;0.5,0.5,0))</f>
        <v>0.5</v>
      </c>
      <c r="AT719" s="22">
        <f>($AO$710+(AR719*(AQ719-1)))</f>
        <v>4843.8721749999995</v>
      </c>
      <c r="AU719" s="22">
        <f>($AP$710+(AS719*(AQ719-1)))</f>
        <v>4800.5105599999997</v>
      </c>
      <c r="AV719" s="18">
        <f>IF(AR719&gt;0,AT719+AR719,AT719)</f>
        <v>4844.7148733333324</v>
      </c>
      <c r="AW719" s="18">
        <f>IF(AS719&lt;0,AU719+AS719,AU719)</f>
        <v>4800.5105599999997</v>
      </c>
      <c r="AY719">
        <f t="shared" ref="AY719:AY782" si="307">AV719-AO719</f>
        <v>6.0309433333322886</v>
      </c>
      <c r="AZ719" s="15">
        <f t="shared" ref="AZ719:AZ782" si="308">AW719-AP719</f>
        <v>-2.65263750000031</v>
      </c>
      <c r="BB719" s="19">
        <f t="shared" si="303"/>
        <v>1775612700</v>
      </c>
      <c r="BC719" s="19" t="str">
        <f t="shared" si="304"/>
        <v>XAUUSD</v>
      </c>
      <c r="BD719" s="19" t="str">
        <f t="shared" si="305"/>
        <v>M5</v>
      </c>
      <c r="BE719">
        <f>V719</f>
        <v>4822.8923450000002</v>
      </c>
      <c r="BF719">
        <f>W719</f>
        <v>4812.0205875000001</v>
      </c>
      <c r="BG719">
        <f>X719</f>
        <v>4804.5413500000004</v>
      </c>
      <c r="BH719">
        <f>Y719</f>
        <v>4802.8591699999997</v>
      </c>
      <c r="BI719">
        <f t="shared" si="284"/>
        <v>4844.7148733333324</v>
      </c>
      <c r="BJ719">
        <f t="shared" si="285"/>
        <v>4800.5105599999997</v>
      </c>
    </row>
    <row r="720" spans="1:62" x14ac:dyDescent="0.55000000000000004">
      <c r="A720">
        <f>ALGLIB_SSA_XAUUSD!J720</f>
        <v>1775613000</v>
      </c>
      <c r="B720" t="str">
        <f>_xlfn.XLOOKUP($A720,ALGLIB_SSA_XAUUSD!$A$2:$A$1001,ALGLIB_SSA_XAUUSD!$B$2:$B$1001,"",0)</f>
        <v/>
      </c>
      <c r="C720" t="str">
        <f>_xlfn.XLOOKUP($A720,ALGLIB_SSA_XAUUSD!$A$2:$A$1001,ALGLIB_SSA_XAUUSD!$C$2:$C$1001,"",0)</f>
        <v/>
      </c>
      <c r="D720" s="1">
        <f>D710+(D722-D710)*10/12</f>
        <v>4805.1900000000005</v>
      </c>
      <c r="E720" s="1">
        <f>E710+(E722-E710)*10/12</f>
        <v>4823.1852766666671</v>
      </c>
      <c r="F720" s="1">
        <f>F710+(F722-F710)*10/12</f>
        <v>4812.8039583333339</v>
      </c>
      <c r="G720" s="1">
        <f>G710+(G722-G710)*10/12</f>
        <v>4838.9501566666668</v>
      </c>
      <c r="H720" s="1">
        <f>H710+(H722-H710)*10/12</f>
        <v>4803.9579350000004</v>
      </c>
      <c r="I720" t="str">
        <f>_xlfn.XLOOKUP($A720,ALGLIB_SSA_XAUUSD!$J$2:$J$1001,ALGLIB_SSA_XAUUSD!$K$2:$K$1001,"",0)</f>
        <v>XAUUSD</v>
      </c>
      <c r="J720" t="str">
        <f>_xlfn.XLOOKUP($A720,ALGLIB_SSA_XAUUSD!$J$2:$J$1001,ALGLIB_SSA_XAUUSD!$L$2:$L$1001,"",0)</f>
        <v>M5</v>
      </c>
      <c r="K720">
        <f>_xlfn.XLOOKUP($A720,ALGLIB_SSA_XAUUSD!$J$2:$J$1001,ALGLIB_SSA_XAUUSD!$M$2:$M$1001,"",0)</f>
        <v>4809.57</v>
      </c>
      <c r="L720">
        <f>_xlfn.XLOOKUP($A720,ALGLIB_SSA_XAUUSD!$J$2:$J$1001,ALGLIB_SSA_XAUUSD!$N$2:$N$1001,"",0)</f>
        <v>4807.8756100000001</v>
      </c>
      <c r="M720">
        <f>_xlfn.XLOOKUP($A720,ALGLIB_SSA_XAUUSD!$J$2:$J$1001,ALGLIB_SSA_XAUUSD!$O$2:$O$1001,"",0)</f>
        <v>4805.3673900000003</v>
      </c>
      <c r="N720">
        <f>_xlfn.XLOOKUP($A720,ALGLIB_SSA_XAUUSD!$J$2:$J$1001,ALGLIB_SSA_XAUUSD!$P$2:$P$1001,"",0)</f>
        <v>4810.8199100000002</v>
      </c>
      <c r="O720">
        <f>_xlfn.XLOOKUP($A720,ALGLIB_SSA_XAUUSD!$J$2:$J$1001,ALGLIB_SSA_XAUUSD!$Q$2:$Q$1001,"",0)</f>
        <v>4803.7043599999997</v>
      </c>
      <c r="R720">
        <f t="shared" si="286"/>
        <v>1775613000</v>
      </c>
      <c r="S720" t="str">
        <f t="shared" si="287"/>
        <v>XAUUSD</v>
      </c>
      <c r="T720" t="str">
        <f t="shared" si="287"/>
        <v>M5</v>
      </c>
      <c r="U720">
        <f t="shared" si="287"/>
        <v>4809.57</v>
      </c>
      <c r="V720">
        <f t="shared" si="288"/>
        <v>4823.1852766666671</v>
      </c>
      <c r="W720">
        <f t="shared" si="288"/>
        <v>4812.8039583333339</v>
      </c>
      <c r="X720">
        <f t="shared" si="289"/>
        <v>4807.8756100000001</v>
      </c>
      <c r="Y720">
        <f t="shared" si="289"/>
        <v>4805.3673900000003</v>
      </c>
      <c r="Z720">
        <f t="shared" si="290"/>
        <v>4838.9501566666668</v>
      </c>
      <c r="AA720">
        <f t="shared" si="291"/>
        <v>4810.8199100000002</v>
      </c>
      <c r="AB720">
        <f t="shared" si="292"/>
        <v>4803.9579350000004</v>
      </c>
      <c r="AC720">
        <f t="shared" si="293"/>
        <v>4803.7043599999997</v>
      </c>
      <c r="AF720">
        <f t="shared" si="298"/>
        <v>1775613000</v>
      </c>
      <c r="AG720" t="str">
        <f t="shared" si="299"/>
        <v>XAUUSD</v>
      </c>
      <c r="AH720" t="str">
        <f t="shared" si="300"/>
        <v>M5</v>
      </c>
      <c r="AI720" s="19">
        <f t="shared" si="294"/>
        <v>4809.57</v>
      </c>
      <c r="AJ720" s="19">
        <f t="shared" si="295"/>
        <v>4823.1852766666671</v>
      </c>
      <c r="AK720" s="19">
        <f t="shared" si="296"/>
        <v>4812.8039583333339</v>
      </c>
      <c r="AL720" s="19">
        <f t="shared" si="301"/>
        <v>10.381318333333184</v>
      </c>
      <c r="AM720" s="28" t="str">
        <f t="shared" si="297"/>
        <v>Bullish</v>
      </c>
      <c r="AN720" s="28" t="str">
        <f t="shared" si="302"/>
        <v>Bullish</v>
      </c>
      <c r="AO720">
        <f>IF(Z720&lt;&gt;"",Z720,"")</f>
        <v>4838.9501566666668</v>
      </c>
      <c r="AP720">
        <f>IF(AB720&lt;&gt;"",AB720,"")</f>
        <v>4803.9579350000004</v>
      </c>
      <c r="AQ720">
        <f t="shared" si="306"/>
        <v>11</v>
      </c>
      <c r="AR720" s="16">
        <f>IF(SLOPE($AO$698:$AO$709,$AQ$698:$AQ$709)&gt;0,MIN(3,ABS(SLOPE($AO$698:$AO$709,$AQ$698:$AQ$709))),IF(SLOPE($AO$698:$AO$709,$AQ$698:$AQ$709)&lt;-0.5,-0.5,0))</f>
        <v>0.84269833333331967</v>
      </c>
      <c r="AS720" s="16">
        <f>IF(SLOPE($AP$698:$AP$709,$AQ$698:$AQ$709)&lt;0,MAX(-3,-ABS(SLOPE($AP$698:$AP$709,$AQ$698:$AQ$709))),IF(SLOPE($AP$698:$AP$709,$AQ$698:$AQ$709)&gt;0.5,0.5,0))</f>
        <v>0.5</v>
      </c>
      <c r="AT720" s="22">
        <f>($AO$710+(AR720*(AQ720-1)))</f>
        <v>4844.7148733333324</v>
      </c>
      <c r="AU720" s="22">
        <f>($AP$710+(AS720*(AQ720-1)))</f>
        <v>4801.0105599999997</v>
      </c>
      <c r="AV720" s="18">
        <f>IF(AR720&gt;0,AT720+AR720,AT720)</f>
        <v>4845.5575716666654</v>
      </c>
      <c r="AW720" s="18">
        <f>IF(AS720&lt;0,AU720+AS720,AU720)</f>
        <v>4801.0105599999997</v>
      </c>
      <c r="AY720">
        <f t="shared" si="307"/>
        <v>6.6074149999985821</v>
      </c>
      <c r="AZ720" s="15">
        <f t="shared" si="308"/>
        <v>-2.9473750000006476</v>
      </c>
      <c r="BB720" s="19">
        <f t="shared" si="303"/>
        <v>1775613000</v>
      </c>
      <c r="BC720" s="19" t="str">
        <f t="shared" si="304"/>
        <v>XAUUSD</v>
      </c>
      <c r="BD720" s="19" t="str">
        <f t="shared" si="305"/>
        <v>M5</v>
      </c>
      <c r="BE720">
        <f>V720</f>
        <v>4823.1852766666671</v>
      </c>
      <c r="BF720">
        <f>W720</f>
        <v>4812.8039583333339</v>
      </c>
      <c r="BG720">
        <f>X720</f>
        <v>4807.8756100000001</v>
      </c>
      <c r="BH720">
        <f>Y720</f>
        <v>4805.3673900000003</v>
      </c>
      <c r="BI720">
        <f t="shared" si="284"/>
        <v>4845.5575716666654</v>
      </c>
      <c r="BJ720">
        <f t="shared" si="285"/>
        <v>4801.0105599999997</v>
      </c>
    </row>
    <row r="721" spans="1:62" x14ac:dyDescent="0.55000000000000004">
      <c r="A721">
        <f>ALGLIB_SSA_XAUUSD!J721</f>
        <v>1775613300</v>
      </c>
      <c r="B721" t="str">
        <f>_xlfn.XLOOKUP($A721,ALGLIB_SSA_XAUUSD!$A$2:$A$1001,ALGLIB_SSA_XAUUSD!$B$2:$B$1001,"",0)</f>
        <v/>
      </c>
      <c r="C721" t="str">
        <f>_xlfn.XLOOKUP($A721,ALGLIB_SSA_XAUUSD!$A$2:$A$1001,ALGLIB_SSA_XAUUSD!$C$2:$C$1001,"",0)</f>
        <v/>
      </c>
      <c r="D721" s="1">
        <f>D710+(D722-D710)*11/12</f>
        <v>4804.68</v>
      </c>
      <c r="E721" s="1">
        <f>E710+(E722-E710)*11/12</f>
        <v>4823.478208333333</v>
      </c>
      <c r="F721" s="1">
        <f>F710+(F722-F710)*11/12</f>
        <v>4813.5873291666667</v>
      </c>
      <c r="G721" s="1">
        <f>G710+(G722-G710)*11/12</f>
        <v>4839.2163833333334</v>
      </c>
      <c r="H721" s="1">
        <f>H710+(H722-H710)*11/12</f>
        <v>4804.7526724999998</v>
      </c>
      <c r="I721" t="str">
        <f>_xlfn.XLOOKUP($A721,ALGLIB_SSA_XAUUSD!$J$2:$J$1001,ALGLIB_SSA_XAUUSD!$K$2:$K$1001,"",0)</f>
        <v>XAUUSD</v>
      </c>
      <c r="J721" t="str">
        <f>_xlfn.XLOOKUP($A721,ALGLIB_SSA_XAUUSD!$J$2:$J$1001,ALGLIB_SSA_XAUUSD!$L$2:$L$1001,"",0)</f>
        <v>M5</v>
      </c>
      <c r="K721">
        <f>_xlfn.XLOOKUP($A721,ALGLIB_SSA_XAUUSD!$J$2:$J$1001,ALGLIB_SSA_XAUUSD!$M$2:$M$1001,"",0)</f>
        <v>4810.29</v>
      </c>
      <c r="L721">
        <f>_xlfn.XLOOKUP($A721,ALGLIB_SSA_XAUUSD!$J$2:$J$1001,ALGLIB_SSA_XAUUSD!$N$2:$N$1001,"",0)</f>
        <v>4811.0448100000003</v>
      </c>
      <c r="M721">
        <f>_xlfn.XLOOKUP($A721,ALGLIB_SSA_XAUUSD!$J$2:$J$1001,ALGLIB_SSA_XAUUSD!$O$2:$O$1001,"",0)</f>
        <v>4808.2061000000003</v>
      </c>
      <c r="N721">
        <f>_xlfn.XLOOKUP($A721,ALGLIB_SSA_XAUUSD!$J$2:$J$1001,ALGLIB_SSA_XAUUSD!$P$2:$P$1001,"",0)</f>
        <v>4814.1463800000001</v>
      </c>
      <c r="O721">
        <f>_xlfn.XLOOKUP($A721,ALGLIB_SSA_XAUUSD!$J$2:$J$1001,ALGLIB_SSA_XAUUSD!$Q$2:$Q$1001,"",0)</f>
        <v>4807.3840700000001</v>
      </c>
      <c r="R721">
        <f t="shared" si="286"/>
        <v>1775613300</v>
      </c>
      <c r="S721" t="str">
        <f t="shared" si="287"/>
        <v>XAUUSD</v>
      </c>
      <c r="T721" t="str">
        <f t="shared" si="287"/>
        <v>M5</v>
      </c>
      <c r="U721">
        <f t="shared" si="287"/>
        <v>4810.29</v>
      </c>
      <c r="V721">
        <f t="shared" si="288"/>
        <v>4823.478208333333</v>
      </c>
      <c r="W721">
        <f t="shared" si="288"/>
        <v>4813.5873291666667</v>
      </c>
      <c r="X721">
        <f t="shared" si="289"/>
        <v>4811.0448100000003</v>
      </c>
      <c r="Y721">
        <f t="shared" si="289"/>
        <v>4808.2061000000003</v>
      </c>
      <c r="Z721">
        <f t="shared" si="290"/>
        <v>4839.2163833333334</v>
      </c>
      <c r="AA721">
        <f t="shared" si="291"/>
        <v>4814.1463800000001</v>
      </c>
      <c r="AB721">
        <f t="shared" si="292"/>
        <v>4804.7526724999998</v>
      </c>
      <c r="AC721">
        <f t="shared" si="293"/>
        <v>4807.3840700000001</v>
      </c>
      <c r="AF721">
        <f t="shared" si="298"/>
        <v>1775613300</v>
      </c>
      <c r="AG721" t="str">
        <f t="shared" si="299"/>
        <v>XAUUSD</v>
      </c>
      <c r="AH721" t="str">
        <f t="shared" si="300"/>
        <v>M5</v>
      </c>
      <c r="AI721" s="19">
        <f t="shared" si="294"/>
        <v>4810.29</v>
      </c>
      <c r="AJ721" s="19">
        <f t="shared" si="295"/>
        <v>4823.478208333333</v>
      </c>
      <c r="AK721" s="19">
        <f t="shared" si="296"/>
        <v>4813.5873291666667</v>
      </c>
      <c r="AL721" s="19">
        <f t="shared" si="301"/>
        <v>9.8908791666663092</v>
      </c>
      <c r="AM721" s="28" t="str">
        <f t="shared" si="297"/>
        <v>Bullish</v>
      </c>
      <c r="AN721" s="28" t="str">
        <f t="shared" si="302"/>
        <v>Bullish</v>
      </c>
      <c r="AO721">
        <f>IF(Z721&lt;&gt;"",Z721,"")</f>
        <v>4839.2163833333334</v>
      </c>
      <c r="AP721">
        <f>IF(AB721&lt;&gt;"",AB721,"")</f>
        <v>4804.7526724999998</v>
      </c>
      <c r="AQ721">
        <f t="shared" si="306"/>
        <v>12</v>
      </c>
      <c r="AR721" s="16">
        <f>IF(SLOPE($AO$698:$AO$709,$AQ$698:$AQ$709)&gt;0,MIN(3,ABS(SLOPE($AO$698:$AO$709,$AQ$698:$AQ$709))),IF(SLOPE($AO$698:$AO$709,$AQ$698:$AQ$709)&lt;-0.5,-0.5,0))</f>
        <v>0.84269833333331967</v>
      </c>
      <c r="AS721" s="16">
        <f>IF(SLOPE($AP$698:$AP$709,$AQ$698:$AQ$709)&lt;0,MAX(-3,-ABS(SLOPE($AP$698:$AP$709,$AQ$698:$AQ$709))),IF(SLOPE($AP$698:$AP$709,$AQ$698:$AQ$709)&gt;0.5,0.5,0))</f>
        <v>0.5</v>
      </c>
      <c r="AT721" s="22">
        <f>($AO$710+(AR721*(AQ721-1)))</f>
        <v>4845.5575716666663</v>
      </c>
      <c r="AU721" s="22">
        <f>($AP$710+(AS721*(AQ721-1)))</f>
        <v>4801.5105599999997</v>
      </c>
      <c r="AV721" s="18">
        <f>IF(AR721&gt;0,AT721+AR721,AT721)</f>
        <v>4846.4002699999992</v>
      </c>
      <c r="AW721" s="18">
        <f>IF(AS721&lt;0,AU721+AS721,AU721)</f>
        <v>4801.5105599999997</v>
      </c>
      <c r="AY721">
        <f t="shared" si="307"/>
        <v>7.183886666665785</v>
      </c>
      <c r="AZ721" s="15">
        <f t="shared" si="308"/>
        <v>-3.2421125000000757</v>
      </c>
      <c r="BB721" s="19">
        <f t="shared" si="303"/>
        <v>1775613300</v>
      </c>
      <c r="BC721" s="19" t="str">
        <f t="shared" si="304"/>
        <v>XAUUSD</v>
      </c>
      <c r="BD721" s="19" t="str">
        <f t="shared" si="305"/>
        <v>M5</v>
      </c>
      <c r="BE721">
        <f>V721</f>
        <v>4823.478208333333</v>
      </c>
      <c r="BF721">
        <f>W721</f>
        <v>4813.5873291666667</v>
      </c>
      <c r="BG721">
        <f>X721</f>
        <v>4811.0448100000003</v>
      </c>
      <c r="BH721">
        <f>Y721</f>
        <v>4808.2061000000003</v>
      </c>
      <c r="BI721">
        <f t="shared" si="284"/>
        <v>4846.4002699999992</v>
      </c>
      <c r="BJ721">
        <f t="shared" si="285"/>
        <v>4801.5105599999997</v>
      </c>
    </row>
    <row r="722" spans="1:62" x14ac:dyDescent="0.55000000000000004">
      <c r="A722">
        <f>ALGLIB_SSA_XAUUSD!J722</f>
        <v>1775613600</v>
      </c>
      <c r="B722" t="str">
        <f>_xlfn.XLOOKUP($A722,ALGLIB_SSA_XAUUSD!$A$2:$A$1001,ALGLIB_SSA_XAUUSD!$B$2:$B$1001,"",0)</f>
        <v>XAUUSD</v>
      </c>
      <c r="C722" t="str">
        <f>_xlfn.XLOOKUP($A722,ALGLIB_SSA_XAUUSD!$A$2:$A$1001,ALGLIB_SSA_XAUUSD!$C$2:$C$1001,"",0)</f>
        <v>H1</v>
      </c>
      <c r="D722" s="2">
        <f>_xlfn.XLOOKUP($A722,ALGLIB_SSA_XAUUSD!$A$2:$A$1001,ALGLIB_SSA_XAUUSD!$D$2:$D$1001,"",0)</f>
        <v>4804.17</v>
      </c>
      <c r="E722" s="2">
        <f>_xlfn.XLOOKUP($A722,ALGLIB_SSA_XAUUSD!$A$2:$A$1001,ALGLIB_SSA_XAUUSD!$E$2:$E$1001,"",0)</f>
        <v>4823.7711399999998</v>
      </c>
      <c r="F722" s="2">
        <f>_xlfn.XLOOKUP($A722,ALGLIB_SSA_XAUUSD!$A$2:$A$1001,ALGLIB_SSA_XAUUSD!$F$2:$F$1001,"",0)</f>
        <v>4814.3707000000004</v>
      </c>
      <c r="G722" s="2">
        <f>_xlfn.XLOOKUP($A722,ALGLIB_SSA_XAUUSD!$A$2:$A$1001,ALGLIB_SSA_XAUUSD!$G$2:$G$1001,"",0)</f>
        <v>4839.48261</v>
      </c>
      <c r="H722" s="2">
        <f>_xlfn.XLOOKUP($A722,ALGLIB_SSA_XAUUSD!$A$2:$A$1001,ALGLIB_SSA_XAUUSD!$H$2:$H$1001,"",0)</f>
        <v>4805.5474100000001</v>
      </c>
      <c r="I722" t="str">
        <f>_xlfn.XLOOKUP($A722,ALGLIB_SSA_XAUUSD!$J$2:$J$1001,ALGLIB_SSA_XAUUSD!$K$2:$K$1001,"",0)</f>
        <v>XAUUSD</v>
      </c>
      <c r="J722" t="str">
        <f>_xlfn.XLOOKUP($A722,ALGLIB_SSA_XAUUSD!$J$2:$J$1001,ALGLIB_SSA_XAUUSD!$L$2:$L$1001,"",0)</f>
        <v>M5</v>
      </c>
      <c r="K722">
        <f>_xlfn.XLOOKUP($A722,ALGLIB_SSA_XAUUSD!$J$2:$J$1001,ALGLIB_SSA_XAUUSD!$M$2:$M$1001,"",0)</f>
        <v>4817.1499999999996</v>
      </c>
      <c r="L722">
        <f>_xlfn.XLOOKUP($A722,ALGLIB_SSA_XAUUSD!$J$2:$J$1001,ALGLIB_SSA_XAUUSD!$N$2:$N$1001,"",0)</f>
        <v>4813.5753999999997</v>
      </c>
      <c r="M722">
        <f>_xlfn.XLOOKUP($A722,ALGLIB_SSA_XAUUSD!$J$2:$J$1001,ALGLIB_SSA_XAUUSD!$O$2:$O$1001,"",0)</f>
        <v>4810.8907499999996</v>
      </c>
      <c r="N722">
        <f>_xlfn.XLOOKUP($A722,ALGLIB_SSA_XAUUSD!$J$2:$J$1001,ALGLIB_SSA_XAUUSD!$P$2:$P$1001,"",0)</f>
        <v>4816.9993199999999</v>
      </c>
      <c r="O722">
        <f>_xlfn.XLOOKUP($A722,ALGLIB_SSA_XAUUSD!$J$2:$J$1001,ALGLIB_SSA_XAUUSD!$Q$2:$Q$1001,"",0)</f>
        <v>4810.45957</v>
      </c>
      <c r="R722">
        <f t="shared" si="286"/>
        <v>1775613600</v>
      </c>
      <c r="S722" t="str">
        <f t="shared" si="287"/>
        <v>XAUUSD</v>
      </c>
      <c r="T722" t="str">
        <f t="shared" si="287"/>
        <v>M5</v>
      </c>
      <c r="U722">
        <f t="shared" si="287"/>
        <v>4817.1499999999996</v>
      </c>
      <c r="V722">
        <f t="shared" si="288"/>
        <v>4823.7711399999998</v>
      </c>
      <c r="W722">
        <f t="shared" si="288"/>
        <v>4814.3707000000004</v>
      </c>
      <c r="X722">
        <f t="shared" si="289"/>
        <v>4813.5753999999997</v>
      </c>
      <c r="Y722">
        <f t="shared" si="289"/>
        <v>4810.8907499999996</v>
      </c>
      <c r="Z722">
        <f t="shared" si="290"/>
        <v>4839.48261</v>
      </c>
      <c r="AA722">
        <f t="shared" si="291"/>
        <v>4816.9993199999999</v>
      </c>
      <c r="AB722">
        <f t="shared" si="292"/>
        <v>4805.5474100000001</v>
      </c>
      <c r="AC722">
        <f t="shared" si="293"/>
        <v>4810.45957</v>
      </c>
      <c r="AF722">
        <f t="shared" si="298"/>
        <v>1775613600</v>
      </c>
      <c r="AG722" t="str">
        <f t="shared" si="299"/>
        <v>XAUUSD</v>
      </c>
      <c r="AH722" t="str">
        <f t="shared" si="300"/>
        <v>M5</v>
      </c>
      <c r="AI722" s="19">
        <f t="shared" si="294"/>
        <v>4817.1499999999996</v>
      </c>
      <c r="AJ722" s="19">
        <f t="shared" si="295"/>
        <v>4823.7711399999998</v>
      </c>
      <c r="AK722" s="19">
        <f t="shared" si="296"/>
        <v>4814.3707000000004</v>
      </c>
      <c r="AL722" s="19">
        <f t="shared" si="301"/>
        <v>9.4004399999994348</v>
      </c>
      <c r="AM722" s="28" t="str">
        <f t="shared" si="297"/>
        <v>Bullish</v>
      </c>
      <c r="AN722" s="28" t="str">
        <f t="shared" si="302"/>
        <v>Bullish</v>
      </c>
      <c r="AO722">
        <f>IF(Z722&lt;&gt;"",Z722,"")</f>
        <v>4839.48261</v>
      </c>
      <c r="AP722">
        <f>IF(AB722&lt;&gt;"",AB722,"")</f>
        <v>4805.5474100000001</v>
      </c>
      <c r="AQ722">
        <f t="shared" si="306"/>
        <v>1</v>
      </c>
      <c r="AR722" s="17">
        <f>IF(SLOPE($AO$710:$AO$721,$AQ$710:$AQ$721)&gt;0,MIN(3,ABS(SLOPE($AO$710:$AO$721,$AQ$710:$AQ$721))),IF(SLOPE($AO$710:$AO$721,$AQ$710:$AQ$721)&lt;-0.5,-0.5,0))</f>
        <v>0.26622666666673683</v>
      </c>
      <c r="AS722" s="17">
        <f>IF(SLOPE($AP$710:$AP$721,$AQ$710:$AQ$721)&lt;0,MAX(-3,-ABS(SLOPE($AP$710:$AP$721,$AQ$710:$AQ$721))),IF(SLOPE($AP$710:$AP$721,$AQ$710:$AQ$721)&gt;0.5,0.5,0))</f>
        <v>0.5</v>
      </c>
      <c r="AT722" s="10">
        <f>($AO$722+(AR722*(AQ722-1)))</f>
        <v>4839.48261</v>
      </c>
      <c r="AU722" s="10">
        <f>($AP$722+(AS722*(AQ722-1)))</f>
        <v>4805.5474100000001</v>
      </c>
      <c r="AV722" s="18">
        <f>IF(AR722&gt;0,AT722+AR722,AT722)</f>
        <v>4839.7488366666666</v>
      </c>
      <c r="AW722" s="18">
        <f>IF(AS722&lt;0,AU722+AS722,AU722)</f>
        <v>4805.5474100000001</v>
      </c>
      <c r="AY722">
        <f t="shared" si="307"/>
        <v>0.26622666666662553</v>
      </c>
      <c r="AZ722">
        <f t="shared" si="308"/>
        <v>0</v>
      </c>
      <c r="BB722" s="19">
        <f t="shared" si="303"/>
        <v>1775613600</v>
      </c>
      <c r="BC722" s="19" t="str">
        <f t="shared" si="304"/>
        <v>XAUUSD</v>
      </c>
      <c r="BD722" s="19" t="str">
        <f t="shared" si="305"/>
        <v>M5</v>
      </c>
      <c r="BE722">
        <f>V722</f>
        <v>4823.7711399999998</v>
      </c>
      <c r="BF722">
        <f>W722</f>
        <v>4814.3707000000004</v>
      </c>
      <c r="BG722">
        <f>X722</f>
        <v>4813.5753999999997</v>
      </c>
      <c r="BH722">
        <f>Y722</f>
        <v>4810.8907499999996</v>
      </c>
      <c r="BI722">
        <f t="shared" si="284"/>
        <v>4839.7488366666666</v>
      </c>
      <c r="BJ722">
        <f t="shared" si="285"/>
        <v>4805.5474100000001</v>
      </c>
    </row>
    <row r="723" spans="1:62" x14ac:dyDescent="0.55000000000000004">
      <c r="A723">
        <f>ALGLIB_SSA_XAUUSD!J723</f>
        <v>1775613900</v>
      </c>
      <c r="B723" t="str">
        <f>_xlfn.XLOOKUP($A723,ALGLIB_SSA_XAUUSD!$A$2:$A$1001,ALGLIB_SSA_XAUUSD!$B$2:$B$1001,"",0)</f>
        <v/>
      </c>
      <c r="C723" t="str">
        <f>_xlfn.XLOOKUP($A723,ALGLIB_SSA_XAUUSD!$A$2:$A$1001,ALGLIB_SSA_XAUUSD!$C$2:$C$1001,"",0)</f>
        <v/>
      </c>
      <c r="D723" s="1">
        <f>D722+(D734-D722)*1/12</f>
        <v>4803.6416666666664</v>
      </c>
      <c r="E723" s="1">
        <f>E722+(E734-E722)*1/12</f>
        <v>4823.6505900000002</v>
      </c>
      <c r="F723" s="1">
        <f>F722+(F734-F722)*1/12</f>
        <v>4814.7021100000002</v>
      </c>
      <c r="G723" s="1">
        <f>G722+(G734-G722)*1/12</f>
        <v>4839.2879883333335</v>
      </c>
      <c r="H723" s="1">
        <f>H722+(H734-H722)*1/12</f>
        <v>4805.8829658333334</v>
      </c>
      <c r="I723" t="str">
        <f>_xlfn.XLOOKUP($A723,ALGLIB_SSA_XAUUSD!$J$2:$J$1001,ALGLIB_SSA_XAUUSD!$K$2:$K$1001,"",0)</f>
        <v>XAUUSD</v>
      </c>
      <c r="J723" t="str">
        <f>_xlfn.XLOOKUP($A723,ALGLIB_SSA_XAUUSD!$J$2:$J$1001,ALGLIB_SSA_XAUUSD!$L$2:$L$1001,"",0)</f>
        <v>M5</v>
      </c>
      <c r="K723">
        <f>_xlfn.XLOOKUP($A723,ALGLIB_SSA_XAUUSD!$J$2:$J$1001,ALGLIB_SSA_XAUUSD!$M$2:$M$1001,"",0)</f>
        <v>4816.32</v>
      </c>
      <c r="L723">
        <f>_xlfn.XLOOKUP($A723,ALGLIB_SSA_XAUUSD!$J$2:$J$1001,ALGLIB_SSA_XAUUSD!$N$2:$N$1001,"",0)</f>
        <v>4815.0469999999996</v>
      </c>
      <c r="M723">
        <f>_xlfn.XLOOKUP($A723,ALGLIB_SSA_XAUUSD!$J$2:$J$1001,ALGLIB_SSA_XAUUSD!$O$2:$O$1001,"",0)</f>
        <v>4812.9688800000004</v>
      </c>
      <c r="N723">
        <f>_xlfn.XLOOKUP($A723,ALGLIB_SSA_XAUUSD!$J$2:$J$1001,ALGLIB_SSA_XAUUSD!$P$2:$P$1001,"",0)</f>
        <v>4818.6854000000003</v>
      </c>
      <c r="O723">
        <f>_xlfn.XLOOKUP($A723,ALGLIB_SSA_XAUUSD!$J$2:$J$1001,ALGLIB_SSA_XAUUSD!$Q$2:$Q$1001,"",0)</f>
        <v>4812.5330800000002</v>
      </c>
      <c r="R723">
        <f t="shared" si="286"/>
        <v>1775613900</v>
      </c>
      <c r="S723" t="str">
        <f t="shared" si="287"/>
        <v>XAUUSD</v>
      </c>
      <c r="T723" t="str">
        <f t="shared" si="287"/>
        <v>M5</v>
      </c>
      <c r="U723">
        <f t="shared" si="287"/>
        <v>4816.32</v>
      </c>
      <c r="V723">
        <f t="shared" si="288"/>
        <v>4823.6505900000002</v>
      </c>
      <c r="W723">
        <f t="shared" si="288"/>
        <v>4814.7021100000002</v>
      </c>
      <c r="X723">
        <f t="shared" si="289"/>
        <v>4815.0469999999996</v>
      </c>
      <c r="Y723">
        <f t="shared" si="289"/>
        <v>4812.9688800000004</v>
      </c>
      <c r="Z723">
        <f t="shared" si="290"/>
        <v>4839.2879883333335</v>
      </c>
      <c r="AA723">
        <f t="shared" si="291"/>
        <v>4818.6854000000003</v>
      </c>
      <c r="AB723">
        <f t="shared" si="292"/>
        <v>4805.8829658333334</v>
      </c>
      <c r="AC723">
        <f t="shared" si="293"/>
        <v>4812.5330800000002</v>
      </c>
      <c r="AF723">
        <f t="shared" si="298"/>
        <v>1775613900</v>
      </c>
      <c r="AG723" t="str">
        <f t="shared" si="299"/>
        <v>XAUUSD</v>
      </c>
      <c r="AH723" t="str">
        <f t="shared" si="300"/>
        <v>M5</v>
      </c>
      <c r="AI723" s="19">
        <f t="shared" si="294"/>
        <v>4816.32</v>
      </c>
      <c r="AJ723" s="19">
        <f t="shared" si="295"/>
        <v>4823.6505900000002</v>
      </c>
      <c r="AK723" s="19">
        <f t="shared" si="296"/>
        <v>4814.7021100000002</v>
      </c>
      <c r="AL723" s="19">
        <f t="shared" si="301"/>
        <v>8.9484800000000178</v>
      </c>
      <c r="AM723" s="28" t="str">
        <f t="shared" si="297"/>
        <v>Bullish</v>
      </c>
      <c r="AN723" s="28" t="str">
        <f t="shared" si="302"/>
        <v>Bullish</v>
      </c>
      <c r="AO723">
        <f>IF(Z723&lt;&gt;"",Z723,"")</f>
        <v>4839.2879883333335</v>
      </c>
      <c r="AP723">
        <f>IF(AB723&lt;&gt;"",AB723,"")</f>
        <v>4805.8829658333334</v>
      </c>
      <c r="AQ723">
        <f t="shared" si="306"/>
        <v>2</v>
      </c>
      <c r="AR723" s="16">
        <f>IF(SLOPE($AO$710:$AO$721,$AQ$710:$AQ$721)&gt;0,MIN(3,ABS(SLOPE($AO$710:$AO$721,$AQ$710:$AQ$721))),IF(SLOPE($AO$710:$AO$721,$AQ$710:$AQ$721)&lt;-0.5,-0.5,0))</f>
        <v>0.26622666666673683</v>
      </c>
      <c r="AS723" s="16">
        <f>IF(SLOPE($AP$710:$AP$721,$AQ$710:$AQ$721)&lt;0,MAX(-3,-ABS(SLOPE($AP$710:$AP$721,$AQ$710:$AQ$721))),IF(SLOPE($AP$710:$AP$721,$AQ$710:$AQ$721)&gt;0.5,0.5,0))</f>
        <v>0.5</v>
      </c>
      <c r="AT723" s="22">
        <f>($AO$722+(AR723*(AQ723-1)))</f>
        <v>4839.7488366666666</v>
      </c>
      <c r="AU723" s="22">
        <f>($AP$722+(AS723*(AQ723-1)))</f>
        <v>4806.0474100000001</v>
      </c>
      <c r="AV723" s="18">
        <f>IF(AR723&gt;0,AT723+AR723,AT723)</f>
        <v>4840.0150633333333</v>
      </c>
      <c r="AW723" s="18">
        <f>IF(AS723&lt;0,AU723+AS723,AU723)</f>
        <v>4806.0474100000001</v>
      </c>
      <c r="AY723">
        <f t="shared" si="307"/>
        <v>0.72707499999978609</v>
      </c>
      <c r="AZ723">
        <f t="shared" si="308"/>
        <v>0.16444416666672623</v>
      </c>
      <c r="BB723" s="19">
        <f t="shared" si="303"/>
        <v>1775613900</v>
      </c>
      <c r="BC723" s="19" t="str">
        <f t="shared" si="304"/>
        <v>XAUUSD</v>
      </c>
      <c r="BD723" s="19" t="str">
        <f t="shared" si="305"/>
        <v>M5</v>
      </c>
      <c r="BE723">
        <f>V723</f>
        <v>4823.6505900000002</v>
      </c>
      <c r="BF723">
        <f>W723</f>
        <v>4814.7021100000002</v>
      </c>
      <c r="BG723">
        <f>X723</f>
        <v>4815.0469999999996</v>
      </c>
      <c r="BH723">
        <f>Y723</f>
        <v>4812.9688800000004</v>
      </c>
      <c r="BI723">
        <f t="shared" si="284"/>
        <v>4840.0150633333333</v>
      </c>
      <c r="BJ723">
        <f t="shared" si="285"/>
        <v>4806.0474100000001</v>
      </c>
    </row>
    <row r="724" spans="1:62" x14ac:dyDescent="0.55000000000000004">
      <c r="A724">
        <f>ALGLIB_SSA_XAUUSD!J724</f>
        <v>1775614200</v>
      </c>
      <c r="B724" t="str">
        <f>_xlfn.XLOOKUP($A724,ALGLIB_SSA_XAUUSD!$A$2:$A$1001,ALGLIB_SSA_XAUUSD!$B$2:$B$1001,"",0)</f>
        <v/>
      </c>
      <c r="C724" t="str">
        <f>_xlfn.XLOOKUP($A724,ALGLIB_SSA_XAUUSD!$A$2:$A$1001,ALGLIB_SSA_XAUUSD!$C$2:$C$1001,"",0)</f>
        <v/>
      </c>
      <c r="D724" s="1">
        <f>D722+(D734-D722)*2/12</f>
        <v>4803.1133333333337</v>
      </c>
      <c r="E724" s="1">
        <f>E722+(E734-E722)*2/12</f>
        <v>4823.5300399999996</v>
      </c>
      <c r="F724" s="1">
        <f>F722+(F734-F722)*2/12</f>
        <v>4815.03352</v>
      </c>
      <c r="G724" s="1">
        <f>G722+(G734-G722)*2/12</f>
        <v>4839.093366666667</v>
      </c>
      <c r="H724" s="1">
        <f>H722+(H734-H722)*2/12</f>
        <v>4806.2185216666667</v>
      </c>
      <c r="I724" t="str">
        <f>_xlfn.XLOOKUP($A724,ALGLIB_SSA_XAUUSD!$J$2:$J$1001,ALGLIB_SSA_XAUUSD!$K$2:$K$1001,"",0)</f>
        <v>XAUUSD</v>
      </c>
      <c r="J724" t="str">
        <f>_xlfn.XLOOKUP($A724,ALGLIB_SSA_XAUUSD!$J$2:$J$1001,ALGLIB_SSA_XAUUSD!$L$2:$L$1001,"",0)</f>
        <v>M5</v>
      </c>
      <c r="K724">
        <f>_xlfn.XLOOKUP($A724,ALGLIB_SSA_XAUUSD!$J$2:$J$1001,ALGLIB_SSA_XAUUSD!$M$2:$M$1001,"",0)</f>
        <v>4813.8599999999997</v>
      </c>
      <c r="L724">
        <f>_xlfn.XLOOKUP($A724,ALGLIB_SSA_XAUUSD!$J$2:$J$1001,ALGLIB_SSA_XAUUSD!$N$2:$N$1001,"",0)</f>
        <v>4815.44416</v>
      </c>
      <c r="M724">
        <f>_xlfn.XLOOKUP($A724,ALGLIB_SSA_XAUUSD!$J$2:$J$1001,ALGLIB_SSA_XAUUSD!$O$2:$O$1001,"",0)</f>
        <v>4814.2065199999997</v>
      </c>
      <c r="N724">
        <f>_xlfn.XLOOKUP($A724,ALGLIB_SSA_XAUUSD!$J$2:$J$1001,ALGLIB_SSA_XAUUSD!$P$2:$P$1001,"",0)</f>
        <v>4819.26595</v>
      </c>
      <c r="O724">
        <f>_xlfn.XLOOKUP($A724,ALGLIB_SSA_XAUUSD!$J$2:$J$1001,ALGLIB_SSA_XAUUSD!$Q$2:$Q$1001,"",0)</f>
        <v>4813.3837100000001</v>
      </c>
      <c r="R724">
        <f t="shared" si="286"/>
        <v>1775614200</v>
      </c>
      <c r="S724" t="str">
        <f t="shared" si="287"/>
        <v>XAUUSD</v>
      </c>
      <c r="T724" t="str">
        <f t="shared" si="287"/>
        <v>M5</v>
      </c>
      <c r="U724">
        <f t="shared" si="287"/>
        <v>4813.8599999999997</v>
      </c>
      <c r="V724">
        <f t="shared" si="288"/>
        <v>4823.5300399999996</v>
      </c>
      <c r="W724">
        <f t="shared" si="288"/>
        <v>4815.03352</v>
      </c>
      <c r="X724">
        <f t="shared" si="289"/>
        <v>4815.44416</v>
      </c>
      <c r="Y724">
        <f t="shared" si="289"/>
        <v>4814.2065199999997</v>
      </c>
      <c r="Z724">
        <f t="shared" si="290"/>
        <v>4839.093366666667</v>
      </c>
      <c r="AA724">
        <f t="shared" si="291"/>
        <v>4819.26595</v>
      </c>
      <c r="AB724">
        <f t="shared" si="292"/>
        <v>4806.2185216666667</v>
      </c>
      <c r="AC724">
        <f t="shared" si="293"/>
        <v>4813.3837100000001</v>
      </c>
      <c r="AF724">
        <f t="shared" si="298"/>
        <v>1775614200</v>
      </c>
      <c r="AG724" t="str">
        <f t="shared" si="299"/>
        <v>XAUUSD</v>
      </c>
      <c r="AH724" t="str">
        <f t="shared" si="300"/>
        <v>M5</v>
      </c>
      <c r="AI724" s="19">
        <f t="shared" si="294"/>
        <v>4813.8599999999997</v>
      </c>
      <c r="AJ724" s="19">
        <f t="shared" si="295"/>
        <v>4823.5300399999996</v>
      </c>
      <c r="AK724" s="19">
        <f t="shared" si="296"/>
        <v>4815.03352</v>
      </c>
      <c r="AL724" s="19">
        <f t="shared" si="301"/>
        <v>8.4965199999996912</v>
      </c>
      <c r="AM724" s="28" t="str">
        <f t="shared" si="297"/>
        <v>Bullish</v>
      </c>
      <c r="AN724" s="28" t="str">
        <f t="shared" si="302"/>
        <v>Bullish</v>
      </c>
      <c r="AO724">
        <f>IF(Z724&lt;&gt;"",Z724,"")</f>
        <v>4839.093366666667</v>
      </c>
      <c r="AP724">
        <f>IF(AB724&lt;&gt;"",AB724,"")</f>
        <v>4806.2185216666667</v>
      </c>
      <c r="AQ724">
        <f t="shared" si="306"/>
        <v>3</v>
      </c>
      <c r="AR724" s="16">
        <f>IF(SLOPE($AO$710:$AO$721,$AQ$710:$AQ$721)&gt;0,MIN(3,ABS(SLOPE($AO$710:$AO$721,$AQ$710:$AQ$721))),IF(SLOPE($AO$710:$AO$721,$AQ$710:$AQ$721)&lt;-0.5,-0.5,0))</f>
        <v>0.26622666666673683</v>
      </c>
      <c r="AS724" s="16">
        <f>IF(SLOPE($AP$710:$AP$721,$AQ$710:$AQ$721)&lt;0,MAX(-3,-ABS(SLOPE($AP$710:$AP$721,$AQ$710:$AQ$721))),IF(SLOPE($AP$710:$AP$721,$AQ$710:$AQ$721)&gt;0.5,0.5,0))</f>
        <v>0.5</v>
      </c>
      <c r="AT724" s="22">
        <f>($AO$722+(AR724*(AQ724-1)))</f>
        <v>4840.0150633333333</v>
      </c>
      <c r="AU724" s="22">
        <f>($AP$722+(AS724*(AQ724-1)))</f>
        <v>4806.5474100000001</v>
      </c>
      <c r="AV724" s="18">
        <f>IF(AR724&gt;0,AT724+AR724,AT724)</f>
        <v>4840.2812899999999</v>
      </c>
      <c r="AW724" s="18">
        <f>IF(AS724&lt;0,AU724+AS724,AU724)</f>
        <v>4806.5474100000001</v>
      </c>
      <c r="AY724">
        <f t="shared" si="307"/>
        <v>1.1879233333329466</v>
      </c>
      <c r="AZ724">
        <f t="shared" si="308"/>
        <v>0.32888833333345247</v>
      </c>
      <c r="BB724" s="19">
        <f t="shared" si="303"/>
        <v>1775614200</v>
      </c>
      <c r="BC724" s="19" t="str">
        <f t="shared" si="304"/>
        <v>XAUUSD</v>
      </c>
      <c r="BD724" s="19" t="str">
        <f t="shared" si="305"/>
        <v>M5</v>
      </c>
      <c r="BE724">
        <f>V724</f>
        <v>4823.5300399999996</v>
      </c>
      <c r="BF724">
        <f>W724</f>
        <v>4815.03352</v>
      </c>
      <c r="BG724">
        <f>X724</f>
        <v>4815.44416</v>
      </c>
      <c r="BH724">
        <f>Y724</f>
        <v>4814.2065199999997</v>
      </c>
      <c r="BI724">
        <f t="shared" ref="BI724:BI787" si="309">AV724</f>
        <v>4840.2812899999999</v>
      </c>
      <c r="BJ724">
        <f t="shared" ref="BJ724:BJ787" si="310">AW724</f>
        <v>4806.5474100000001</v>
      </c>
    </row>
    <row r="725" spans="1:62" x14ac:dyDescent="0.55000000000000004">
      <c r="A725">
        <f>ALGLIB_SSA_XAUUSD!J725</f>
        <v>1775614500</v>
      </c>
      <c r="B725" t="str">
        <f>_xlfn.XLOOKUP($A725,ALGLIB_SSA_XAUUSD!$A$2:$A$1001,ALGLIB_SSA_XAUUSD!$B$2:$B$1001,"",0)</f>
        <v/>
      </c>
      <c r="C725" t="str">
        <f>_xlfn.XLOOKUP($A725,ALGLIB_SSA_XAUUSD!$A$2:$A$1001,ALGLIB_SSA_XAUUSD!$C$2:$C$1001,"",0)</f>
        <v/>
      </c>
      <c r="D725" s="1">
        <f>D722+(D734-D722)*3/12</f>
        <v>4802.585</v>
      </c>
      <c r="E725" s="1">
        <f>E722+(E734-E722)*3/12</f>
        <v>4823.40949</v>
      </c>
      <c r="F725" s="1">
        <f>F722+(F734-F722)*3/12</f>
        <v>4815.3649299999997</v>
      </c>
      <c r="G725" s="1">
        <f>G722+(G734-G722)*3/12</f>
        <v>4838.8987450000004</v>
      </c>
      <c r="H725" s="1">
        <f>H722+(H734-H722)*3/12</f>
        <v>4806.5540774999999</v>
      </c>
      <c r="I725" t="str">
        <f>_xlfn.XLOOKUP($A725,ALGLIB_SSA_XAUUSD!$J$2:$J$1001,ALGLIB_SSA_XAUUSD!$K$2:$K$1001,"",0)</f>
        <v>XAUUSD</v>
      </c>
      <c r="J725" t="str">
        <f>_xlfn.XLOOKUP($A725,ALGLIB_SSA_XAUUSD!$J$2:$J$1001,ALGLIB_SSA_XAUUSD!$L$2:$L$1001,"",0)</f>
        <v>M5</v>
      </c>
      <c r="K725">
        <f>_xlfn.XLOOKUP($A725,ALGLIB_SSA_XAUUSD!$J$2:$J$1001,ALGLIB_SSA_XAUUSD!$M$2:$M$1001,"",0)</f>
        <v>4812.3</v>
      </c>
      <c r="L725">
        <f>_xlfn.XLOOKUP($A725,ALGLIB_SSA_XAUUSD!$J$2:$J$1001,ALGLIB_SSA_XAUUSD!$N$2:$N$1001,"",0)</f>
        <v>4814.9813299999996</v>
      </c>
      <c r="M725">
        <f>_xlfn.XLOOKUP($A725,ALGLIB_SSA_XAUUSD!$J$2:$J$1001,ALGLIB_SSA_XAUUSD!$O$2:$O$1001,"",0)</f>
        <v>4814.5939200000003</v>
      </c>
      <c r="N725">
        <f>_xlfn.XLOOKUP($A725,ALGLIB_SSA_XAUUSD!$J$2:$J$1001,ALGLIB_SSA_XAUUSD!$P$2:$P$1001,"",0)</f>
        <v>4818.8755700000002</v>
      </c>
      <c r="O725">
        <f>_xlfn.XLOOKUP($A725,ALGLIB_SSA_XAUUSD!$J$2:$J$1001,ALGLIB_SSA_XAUUSD!$Q$2:$Q$1001,"",0)</f>
        <v>4813.17022</v>
      </c>
      <c r="R725">
        <f t="shared" si="286"/>
        <v>1775614500</v>
      </c>
      <c r="S725" t="str">
        <f t="shared" si="287"/>
        <v>XAUUSD</v>
      </c>
      <c r="T725" t="str">
        <f t="shared" si="287"/>
        <v>M5</v>
      </c>
      <c r="U725">
        <f t="shared" si="287"/>
        <v>4812.3</v>
      </c>
      <c r="V725">
        <f t="shared" si="288"/>
        <v>4823.40949</v>
      </c>
      <c r="W725">
        <f t="shared" si="288"/>
        <v>4815.3649299999997</v>
      </c>
      <c r="X725">
        <f t="shared" si="289"/>
        <v>4814.9813299999996</v>
      </c>
      <c r="Y725">
        <f t="shared" si="289"/>
        <v>4814.5939200000003</v>
      </c>
      <c r="Z725">
        <f t="shared" si="290"/>
        <v>4838.8987450000004</v>
      </c>
      <c r="AA725">
        <f t="shared" si="291"/>
        <v>4818.8755700000002</v>
      </c>
      <c r="AB725">
        <f t="shared" si="292"/>
        <v>4806.5540774999999</v>
      </c>
      <c r="AC725">
        <f t="shared" si="293"/>
        <v>4813.17022</v>
      </c>
      <c r="AF725">
        <f t="shared" si="298"/>
        <v>1775614500</v>
      </c>
      <c r="AG725" t="str">
        <f t="shared" si="299"/>
        <v>XAUUSD</v>
      </c>
      <c r="AH725" t="str">
        <f t="shared" si="300"/>
        <v>M5</v>
      </c>
      <c r="AI725" s="19">
        <f t="shared" si="294"/>
        <v>4812.3</v>
      </c>
      <c r="AJ725" s="19">
        <f t="shared" si="295"/>
        <v>4823.40949</v>
      </c>
      <c r="AK725" s="19">
        <f t="shared" si="296"/>
        <v>4815.3649299999997</v>
      </c>
      <c r="AL725" s="19">
        <f t="shared" si="301"/>
        <v>8.0445600000002742</v>
      </c>
      <c r="AM725" s="28" t="str">
        <f t="shared" si="297"/>
        <v>Bullish</v>
      </c>
      <c r="AN725" s="28" t="str">
        <f t="shared" si="302"/>
        <v>Bullish</v>
      </c>
      <c r="AO725">
        <f>IF(Z725&lt;&gt;"",Z725,"")</f>
        <v>4838.8987450000004</v>
      </c>
      <c r="AP725">
        <f>IF(AB725&lt;&gt;"",AB725,"")</f>
        <v>4806.5540774999999</v>
      </c>
      <c r="AQ725">
        <f t="shared" si="306"/>
        <v>4</v>
      </c>
      <c r="AR725" s="16">
        <f>IF(SLOPE($AO$710:$AO$721,$AQ$710:$AQ$721)&gt;0,MIN(3,ABS(SLOPE($AO$710:$AO$721,$AQ$710:$AQ$721))),IF(SLOPE($AO$710:$AO$721,$AQ$710:$AQ$721)&lt;-0.5,-0.5,0))</f>
        <v>0.26622666666673683</v>
      </c>
      <c r="AS725" s="16">
        <f>IF(SLOPE($AP$710:$AP$721,$AQ$710:$AQ$721)&lt;0,MAX(-3,-ABS(SLOPE($AP$710:$AP$721,$AQ$710:$AQ$721))),IF(SLOPE($AP$710:$AP$721,$AQ$710:$AQ$721)&gt;0.5,0.5,0))</f>
        <v>0.5</v>
      </c>
      <c r="AT725" s="22">
        <f>($AO$722+(AR725*(AQ725-1)))</f>
        <v>4840.2812899999999</v>
      </c>
      <c r="AU725" s="22">
        <f>($AP$722+(AS725*(AQ725-1)))</f>
        <v>4807.0474100000001</v>
      </c>
      <c r="AV725" s="18">
        <f>IF(AR725&gt;0,AT725+AR725,AT725)</f>
        <v>4840.5475166666665</v>
      </c>
      <c r="AW725" s="18">
        <f>IF(AS725&lt;0,AU725+AS725,AU725)</f>
        <v>4807.0474100000001</v>
      </c>
      <c r="AY725">
        <f t="shared" si="307"/>
        <v>1.6487716666661072</v>
      </c>
      <c r="AZ725">
        <f t="shared" si="308"/>
        <v>0.4933325000001787</v>
      </c>
      <c r="BB725" s="19">
        <f t="shared" si="303"/>
        <v>1775614500</v>
      </c>
      <c r="BC725" s="19" t="str">
        <f t="shared" si="304"/>
        <v>XAUUSD</v>
      </c>
      <c r="BD725" s="19" t="str">
        <f t="shared" si="305"/>
        <v>M5</v>
      </c>
      <c r="BE725">
        <f>V725</f>
        <v>4823.40949</v>
      </c>
      <c r="BF725">
        <f>W725</f>
        <v>4815.3649299999997</v>
      </c>
      <c r="BG725">
        <f>X725</f>
        <v>4814.9813299999996</v>
      </c>
      <c r="BH725">
        <f>Y725</f>
        <v>4814.5939200000003</v>
      </c>
      <c r="BI725">
        <f t="shared" si="309"/>
        <v>4840.5475166666665</v>
      </c>
      <c r="BJ725">
        <f t="shared" si="310"/>
        <v>4807.0474100000001</v>
      </c>
    </row>
    <row r="726" spans="1:62" x14ac:dyDescent="0.55000000000000004">
      <c r="A726">
        <f>ALGLIB_SSA_XAUUSD!J726</f>
        <v>1775614800</v>
      </c>
      <c r="B726" t="str">
        <f>_xlfn.XLOOKUP($A726,ALGLIB_SSA_XAUUSD!$A$2:$A$1001,ALGLIB_SSA_XAUUSD!$B$2:$B$1001,"",0)</f>
        <v/>
      </c>
      <c r="C726" t="str">
        <f>_xlfn.XLOOKUP($A726,ALGLIB_SSA_XAUUSD!$A$2:$A$1001,ALGLIB_SSA_XAUUSD!$C$2:$C$1001,"",0)</f>
        <v/>
      </c>
      <c r="D726" s="1">
        <f>D722+(D734-D722)*4/12</f>
        <v>4802.0566666666664</v>
      </c>
      <c r="E726" s="1">
        <f>E722+(E734-E722)*4/12</f>
        <v>4823.2889399999995</v>
      </c>
      <c r="F726" s="1">
        <f>F722+(F734-F722)*4/12</f>
        <v>4815.6963400000004</v>
      </c>
      <c r="G726" s="1">
        <f>G722+(G734-G722)*4/12</f>
        <v>4838.704123333333</v>
      </c>
      <c r="H726" s="1">
        <f>H722+(H734-H722)*4/12</f>
        <v>4806.8896333333332</v>
      </c>
      <c r="I726" t="str">
        <f>_xlfn.XLOOKUP($A726,ALGLIB_SSA_XAUUSD!$J$2:$J$1001,ALGLIB_SSA_XAUUSD!$K$2:$K$1001,"",0)</f>
        <v>XAUUSD</v>
      </c>
      <c r="J726" t="str">
        <f>_xlfn.XLOOKUP($A726,ALGLIB_SSA_XAUUSD!$J$2:$J$1001,ALGLIB_SSA_XAUUSD!$L$2:$L$1001,"",0)</f>
        <v>M5</v>
      </c>
      <c r="K726">
        <f>_xlfn.XLOOKUP($A726,ALGLIB_SSA_XAUUSD!$J$2:$J$1001,ALGLIB_SSA_XAUUSD!$M$2:$M$1001,"",0)</f>
        <v>4809.8</v>
      </c>
      <c r="L726">
        <f>_xlfn.XLOOKUP($A726,ALGLIB_SSA_XAUUSD!$J$2:$J$1001,ALGLIB_SSA_XAUUSD!$N$2:$N$1001,"",0)</f>
        <v>4813.9600300000002</v>
      </c>
      <c r="M726">
        <f>_xlfn.XLOOKUP($A726,ALGLIB_SSA_XAUUSD!$J$2:$J$1001,ALGLIB_SSA_XAUUSD!$O$2:$O$1001,"",0)</f>
        <v>4814.2769799999996</v>
      </c>
      <c r="N726">
        <f>_xlfn.XLOOKUP($A726,ALGLIB_SSA_XAUUSD!$J$2:$J$1001,ALGLIB_SSA_XAUUSD!$P$2:$P$1001,"",0)</f>
        <v>4817.9303399999999</v>
      </c>
      <c r="O726">
        <f>_xlfn.XLOOKUP($A726,ALGLIB_SSA_XAUUSD!$J$2:$J$1001,ALGLIB_SSA_XAUUSD!$Q$2:$Q$1001,"",0)</f>
        <v>4812.2145399999999</v>
      </c>
      <c r="R726">
        <f t="shared" si="286"/>
        <v>1775614800</v>
      </c>
      <c r="S726" t="str">
        <f t="shared" si="287"/>
        <v>XAUUSD</v>
      </c>
      <c r="T726" t="str">
        <f t="shared" si="287"/>
        <v>M5</v>
      </c>
      <c r="U726">
        <f t="shared" si="287"/>
        <v>4809.8</v>
      </c>
      <c r="V726">
        <f t="shared" si="288"/>
        <v>4823.2889399999995</v>
      </c>
      <c r="W726">
        <f t="shared" si="288"/>
        <v>4815.6963400000004</v>
      </c>
      <c r="X726">
        <f t="shared" si="289"/>
        <v>4813.9600300000002</v>
      </c>
      <c r="Y726">
        <f t="shared" si="289"/>
        <v>4814.2769799999996</v>
      </c>
      <c r="Z726">
        <f t="shared" si="290"/>
        <v>4838.704123333333</v>
      </c>
      <c r="AA726">
        <f t="shared" si="291"/>
        <v>4817.9303399999999</v>
      </c>
      <c r="AB726">
        <f t="shared" si="292"/>
        <v>4806.8896333333332</v>
      </c>
      <c r="AC726">
        <f t="shared" si="293"/>
        <v>4812.2145399999999</v>
      </c>
      <c r="AF726">
        <f t="shared" si="298"/>
        <v>1775614800</v>
      </c>
      <c r="AG726" t="str">
        <f t="shared" si="299"/>
        <v>XAUUSD</v>
      </c>
      <c r="AH726" t="str">
        <f t="shared" si="300"/>
        <v>M5</v>
      </c>
      <c r="AI726" s="19">
        <f t="shared" si="294"/>
        <v>4809.8</v>
      </c>
      <c r="AJ726" s="19">
        <f t="shared" si="295"/>
        <v>4823.2889399999995</v>
      </c>
      <c r="AK726" s="19">
        <f t="shared" si="296"/>
        <v>4815.6963400000004</v>
      </c>
      <c r="AL726" s="19">
        <f t="shared" si="301"/>
        <v>7.5925999999990381</v>
      </c>
      <c r="AM726" s="28" t="str">
        <f t="shared" si="297"/>
        <v>Bullish</v>
      </c>
      <c r="AN726" s="28" t="str">
        <f t="shared" si="302"/>
        <v>Bullish</v>
      </c>
      <c r="AO726">
        <f>IF(Z726&lt;&gt;"",Z726,"")</f>
        <v>4838.704123333333</v>
      </c>
      <c r="AP726">
        <f>IF(AB726&lt;&gt;"",AB726,"")</f>
        <v>4806.8896333333332</v>
      </c>
      <c r="AQ726">
        <f t="shared" si="306"/>
        <v>5</v>
      </c>
      <c r="AR726" s="16">
        <f>IF(SLOPE($AO$710:$AO$721,$AQ$710:$AQ$721)&gt;0,MIN(3,ABS(SLOPE($AO$710:$AO$721,$AQ$710:$AQ$721))),IF(SLOPE($AO$710:$AO$721,$AQ$710:$AQ$721)&lt;-0.5,-0.5,0))</f>
        <v>0.26622666666673683</v>
      </c>
      <c r="AS726" s="16">
        <f>IF(SLOPE($AP$710:$AP$721,$AQ$710:$AQ$721)&lt;0,MAX(-3,-ABS(SLOPE($AP$710:$AP$721,$AQ$710:$AQ$721))),IF(SLOPE($AP$710:$AP$721,$AQ$710:$AQ$721)&gt;0.5,0.5,0))</f>
        <v>0.5</v>
      </c>
      <c r="AT726" s="22">
        <f>($AO$722+(AR726*(AQ726-1)))</f>
        <v>4840.5475166666665</v>
      </c>
      <c r="AU726" s="22">
        <f>($AP$722+(AS726*(AQ726-1)))</f>
        <v>4807.5474100000001</v>
      </c>
      <c r="AV726" s="18">
        <f>IF(AR726&gt;0,AT726+AR726,AT726)</f>
        <v>4840.8137433333332</v>
      </c>
      <c r="AW726" s="18">
        <f>IF(AS726&lt;0,AU726+AS726,AU726)</f>
        <v>4807.5474100000001</v>
      </c>
      <c r="AY726">
        <f t="shared" si="307"/>
        <v>2.1096200000001772</v>
      </c>
      <c r="AZ726">
        <f t="shared" si="308"/>
        <v>0.65777666666690493</v>
      </c>
      <c r="BB726" s="19">
        <f t="shared" si="303"/>
        <v>1775614800</v>
      </c>
      <c r="BC726" s="19" t="str">
        <f t="shared" si="304"/>
        <v>XAUUSD</v>
      </c>
      <c r="BD726" s="19" t="str">
        <f t="shared" si="305"/>
        <v>M5</v>
      </c>
      <c r="BE726">
        <f>V726</f>
        <v>4823.2889399999995</v>
      </c>
      <c r="BF726">
        <f>W726</f>
        <v>4815.6963400000004</v>
      </c>
      <c r="BG726">
        <f>X726</f>
        <v>4813.9600300000002</v>
      </c>
      <c r="BH726">
        <f>Y726</f>
        <v>4814.2769799999996</v>
      </c>
      <c r="BI726">
        <f t="shared" si="309"/>
        <v>4840.8137433333332</v>
      </c>
      <c r="BJ726">
        <f t="shared" si="310"/>
        <v>4807.5474100000001</v>
      </c>
    </row>
    <row r="727" spans="1:62" x14ac:dyDescent="0.55000000000000004">
      <c r="A727">
        <f>ALGLIB_SSA_XAUUSD!J727</f>
        <v>1775615100</v>
      </c>
      <c r="B727" t="str">
        <f>_xlfn.XLOOKUP($A727,ALGLIB_SSA_XAUUSD!$A$2:$A$1001,ALGLIB_SSA_XAUUSD!$B$2:$B$1001,"",0)</f>
        <v/>
      </c>
      <c r="C727" t="str">
        <f>_xlfn.XLOOKUP($A727,ALGLIB_SSA_XAUUSD!$A$2:$A$1001,ALGLIB_SSA_XAUUSD!$C$2:$C$1001,"",0)</f>
        <v/>
      </c>
      <c r="D727" s="1">
        <f>D722+(D734-D722)*5/12</f>
        <v>4801.5283333333336</v>
      </c>
      <c r="E727" s="1">
        <f>E722+(E734-E722)*5/12</f>
        <v>4823.1683899999998</v>
      </c>
      <c r="F727" s="1">
        <f>F722+(F734-F722)*5/12</f>
        <v>4816.0277500000002</v>
      </c>
      <c r="G727" s="1">
        <f>G722+(G734-G722)*5/12</f>
        <v>4838.5095016666664</v>
      </c>
      <c r="H727" s="1">
        <f>H722+(H734-H722)*5/12</f>
        <v>4807.2251891666665</v>
      </c>
      <c r="I727" t="str">
        <f>_xlfn.XLOOKUP($A727,ALGLIB_SSA_XAUUSD!$J$2:$J$1001,ALGLIB_SSA_XAUUSD!$K$2:$K$1001,"",0)</f>
        <v>XAUUSD</v>
      </c>
      <c r="J727" t="str">
        <f>_xlfn.XLOOKUP($A727,ALGLIB_SSA_XAUUSD!$J$2:$J$1001,ALGLIB_SSA_XAUUSD!$L$2:$L$1001,"",0)</f>
        <v>M5</v>
      </c>
      <c r="K727">
        <f>_xlfn.XLOOKUP($A727,ALGLIB_SSA_XAUUSD!$J$2:$J$1001,ALGLIB_SSA_XAUUSD!$M$2:$M$1001,"",0)</f>
        <v>4811.55</v>
      </c>
      <c r="L727">
        <f>_xlfn.XLOOKUP($A727,ALGLIB_SSA_XAUUSD!$J$2:$J$1001,ALGLIB_SSA_XAUUSD!$N$2:$N$1001,"",0)</f>
        <v>4812.6883200000002</v>
      </c>
      <c r="M727">
        <f>_xlfn.XLOOKUP($A727,ALGLIB_SSA_XAUUSD!$J$2:$J$1001,ALGLIB_SSA_XAUUSD!$O$2:$O$1001,"",0)</f>
        <v>4813.4826499999999</v>
      </c>
      <c r="N727">
        <f>_xlfn.XLOOKUP($A727,ALGLIB_SSA_XAUUSD!$J$2:$J$1001,ALGLIB_SSA_XAUUSD!$P$2:$P$1001,"",0)</f>
        <v>4816.7054699999999</v>
      </c>
      <c r="O727">
        <f>_xlfn.XLOOKUP($A727,ALGLIB_SSA_XAUUSD!$J$2:$J$1001,ALGLIB_SSA_XAUUSD!$Q$2:$Q$1001,"",0)</f>
        <v>4810.8546399999996</v>
      </c>
      <c r="R727">
        <f t="shared" si="286"/>
        <v>1775615100</v>
      </c>
      <c r="S727" t="str">
        <f t="shared" si="287"/>
        <v>XAUUSD</v>
      </c>
      <c r="T727" t="str">
        <f t="shared" si="287"/>
        <v>M5</v>
      </c>
      <c r="U727">
        <f t="shared" si="287"/>
        <v>4811.55</v>
      </c>
      <c r="V727">
        <f t="shared" si="288"/>
        <v>4823.1683899999998</v>
      </c>
      <c r="W727">
        <f t="shared" si="288"/>
        <v>4816.0277500000002</v>
      </c>
      <c r="X727">
        <f t="shared" si="289"/>
        <v>4812.6883200000002</v>
      </c>
      <c r="Y727">
        <f t="shared" si="289"/>
        <v>4813.4826499999999</v>
      </c>
      <c r="Z727">
        <f t="shared" si="290"/>
        <v>4838.5095016666664</v>
      </c>
      <c r="AA727">
        <f t="shared" si="291"/>
        <v>4816.7054699999999</v>
      </c>
      <c r="AB727">
        <f t="shared" si="292"/>
        <v>4807.2251891666665</v>
      </c>
      <c r="AC727">
        <f t="shared" si="293"/>
        <v>4810.8546399999996</v>
      </c>
      <c r="AF727">
        <f t="shared" si="298"/>
        <v>1775615100</v>
      </c>
      <c r="AG727" t="str">
        <f t="shared" si="299"/>
        <v>XAUUSD</v>
      </c>
      <c r="AH727" t="str">
        <f t="shared" si="300"/>
        <v>M5</v>
      </c>
      <c r="AI727" s="19">
        <f t="shared" si="294"/>
        <v>4811.55</v>
      </c>
      <c r="AJ727" s="19">
        <f t="shared" si="295"/>
        <v>4823.1683899999998</v>
      </c>
      <c r="AK727" s="19">
        <f t="shared" si="296"/>
        <v>4816.0277500000002</v>
      </c>
      <c r="AL727" s="19">
        <f t="shared" si="301"/>
        <v>7.1406399999996211</v>
      </c>
      <c r="AM727" s="28" t="str">
        <f t="shared" si="297"/>
        <v>Bullish</v>
      </c>
      <c r="AN727" s="28" t="str">
        <f t="shared" si="302"/>
        <v>Bullish</v>
      </c>
      <c r="AO727">
        <f>IF(Z727&lt;&gt;"",Z727,"")</f>
        <v>4838.5095016666664</v>
      </c>
      <c r="AP727">
        <f>IF(AB727&lt;&gt;"",AB727,"")</f>
        <v>4807.2251891666665</v>
      </c>
      <c r="AQ727">
        <f t="shared" si="306"/>
        <v>6</v>
      </c>
      <c r="AR727" s="16">
        <f>IF(SLOPE($AO$710:$AO$721,$AQ$710:$AQ$721)&gt;0,MIN(3,ABS(SLOPE($AO$710:$AO$721,$AQ$710:$AQ$721))),IF(SLOPE($AO$710:$AO$721,$AQ$710:$AQ$721)&lt;-0.5,-0.5,0))</f>
        <v>0.26622666666673683</v>
      </c>
      <c r="AS727" s="16">
        <f>IF(SLOPE($AP$710:$AP$721,$AQ$710:$AQ$721)&lt;0,MAX(-3,-ABS(SLOPE($AP$710:$AP$721,$AQ$710:$AQ$721))),IF(SLOPE($AP$710:$AP$721,$AQ$710:$AQ$721)&gt;0.5,0.5,0))</f>
        <v>0.5</v>
      </c>
      <c r="AT727" s="22">
        <f>($AO$722+(AR727*(AQ727-1)))</f>
        <v>4840.8137433333341</v>
      </c>
      <c r="AU727" s="22">
        <f>($AP$722+(AS727*(AQ727-1)))</f>
        <v>4808.0474100000001</v>
      </c>
      <c r="AV727" s="18">
        <f>IF(AR727&gt;0,AT727+AR727,AT727)</f>
        <v>4841.0799700000007</v>
      </c>
      <c r="AW727" s="18">
        <f>IF(AS727&lt;0,AU727+AS727,AU727)</f>
        <v>4808.0474100000001</v>
      </c>
      <c r="AY727">
        <f t="shared" si="307"/>
        <v>2.5704683333342473</v>
      </c>
      <c r="AZ727">
        <f t="shared" si="308"/>
        <v>0.82222083333363116</v>
      </c>
      <c r="BB727" s="19">
        <f t="shared" si="303"/>
        <v>1775615100</v>
      </c>
      <c r="BC727" s="19" t="str">
        <f t="shared" si="304"/>
        <v>XAUUSD</v>
      </c>
      <c r="BD727" s="19" t="str">
        <f t="shared" si="305"/>
        <v>M5</v>
      </c>
      <c r="BE727">
        <f>V727</f>
        <v>4823.1683899999998</v>
      </c>
      <c r="BF727">
        <f>W727</f>
        <v>4816.0277500000002</v>
      </c>
      <c r="BG727">
        <f>X727</f>
        <v>4812.6883200000002</v>
      </c>
      <c r="BH727">
        <f>Y727</f>
        <v>4813.4826499999999</v>
      </c>
      <c r="BI727">
        <f t="shared" si="309"/>
        <v>4841.0799700000007</v>
      </c>
      <c r="BJ727">
        <f t="shared" si="310"/>
        <v>4808.0474100000001</v>
      </c>
    </row>
    <row r="728" spans="1:62" x14ac:dyDescent="0.55000000000000004">
      <c r="A728">
        <f>ALGLIB_SSA_XAUUSD!J728</f>
        <v>1775615400</v>
      </c>
      <c r="B728" t="str">
        <f>_xlfn.XLOOKUP($A728,ALGLIB_SSA_XAUUSD!$A$2:$A$1001,ALGLIB_SSA_XAUUSD!$B$2:$B$1001,"",0)</f>
        <v/>
      </c>
      <c r="C728" t="str">
        <f>_xlfn.XLOOKUP($A728,ALGLIB_SSA_XAUUSD!$A$2:$A$1001,ALGLIB_SSA_XAUUSD!$C$2:$C$1001,"",0)</f>
        <v/>
      </c>
      <c r="D728" s="1">
        <f>D722+(D734-D722)*6/12</f>
        <v>4801</v>
      </c>
      <c r="E728" s="1">
        <f>E722+(E734-E722)*6/12</f>
        <v>4823.0478399999993</v>
      </c>
      <c r="F728" s="1">
        <f>F722+(F734-F722)*6/12</f>
        <v>4816.35916</v>
      </c>
      <c r="G728" s="1">
        <f>G722+(G734-G722)*6/12</f>
        <v>4838.3148799999999</v>
      </c>
      <c r="H728" s="1">
        <f>H722+(H734-H722)*6/12</f>
        <v>4807.5607450000007</v>
      </c>
      <c r="I728" t="str">
        <f>_xlfn.XLOOKUP($A728,ALGLIB_SSA_XAUUSD!$J$2:$J$1001,ALGLIB_SSA_XAUUSD!$K$2:$K$1001,"",0)</f>
        <v>XAUUSD</v>
      </c>
      <c r="J728" t="str">
        <f>_xlfn.XLOOKUP($A728,ALGLIB_SSA_XAUUSD!$J$2:$J$1001,ALGLIB_SSA_XAUUSD!$L$2:$L$1001,"",0)</f>
        <v>M5</v>
      </c>
      <c r="K728">
        <f>_xlfn.XLOOKUP($A728,ALGLIB_SSA_XAUUSD!$J$2:$J$1001,ALGLIB_SSA_XAUUSD!$M$2:$M$1001,"",0)</f>
        <v>4814.7700000000004</v>
      </c>
      <c r="L728">
        <f>_xlfn.XLOOKUP($A728,ALGLIB_SSA_XAUUSD!$J$2:$J$1001,ALGLIB_SSA_XAUUSD!$N$2:$N$1001,"",0)</f>
        <v>4811.2784000000001</v>
      </c>
      <c r="M728">
        <f>_xlfn.XLOOKUP($A728,ALGLIB_SSA_XAUUSD!$J$2:$J$1001,ALGLIB_SSA_XAUUSD!$O$2:$O$1001,"",0)</f>
        <v>4812.3805199999997</v>
      </c>
      <c r="N728">
        <f>_xlfn.XLOOKUP($A728,ALGLIB_SSA_XAUUSD!$J$2:$J$1001,ALGLIB_SSA_XAUUSD!$P$2:$P$1001,"",0)</f>
        <v>4815.3827600000004</v>
      </c>
      <c r="O728">
        <f>_xlfn.XLOOKUP($A728,ALGLIB_SSA_XAUUSD!$J$2:$J$1001,ALGLIB_SSA_XAUUSD!$Q$2:$Q$1001,"",0)</f>
        <v>4809.3818899999997</v>
      </c>
      <c r="R728">
        <f t="shared" si="286"/>
        <v>1775615400</v>
      </c>
      <c r="S728" t="str">
        <f t="shared" si="287"/>
        <v>XAUUSD</v>
      </c>
      <c r="T728" t="str">
        <f t="shared" si="287"/>
        <v>M5</v>
      </c>
      <c r="U728">
        <f t="shared" si="287"/>
        <v>4814.7700000000004</v>
      </c>
      <c r="V728">
        <f t="shared" si="288"/>
        <v>4823.0478399999993</v>
      </c>
      <c r="W728">
        <f t="shared" si="288"/>
        <v>4816.35916</v>
      </c>
      <c r="X728">
        <f t="shared" si="289"/>
        <v>4811.2784000000001</v>
      </c>
      <c r="Y728">
        <f t="shared" si="289"/>
        <v>4812.3805199999997</v>
      </c>
      <c r="Z728">
        <f t="shared" si="290"/>
        <v>4838.3148799999999</v>
      </c>
      <c r="AA728">
        <f t="shared" si="291"/>
        <v>4815.3827600000004</v>
      </c>
      <c r="AB728">
        <f t="shared" si="292"/>
        <v>4807.5607450000007</v>
      </c>
      <c r="AC728">
        <f t="shared" si="293"/>
        <v>4809.3818899999997</v>
      </c>
      <c r="AF728">
        <f t="shared" si="298"/>
        <v>1775615400</v>
      </c>
      <c r="AG728" t="str">
        <f t="shared" si="299"/>
        <v>XAUUSD</v>
      </c>
      <c r="AH728" t="str">
        <f t="shared" si="300"/>
        <v>M5</v>
      </c>
      <c r="AI728" s="19">
        <f t="shared" si="294"/>
        <v>4814.7700000000004</v>
      </c>
      <c r="AJ728" s="19">
        <f t="shared" si="295"/>
        <v>4823.0478399999993</v>
      </c>
      <c r="AK728" s="19">
        <f t="shared" si="296"/>
        <v>4816.35916</v>
      </c>
      <c r="AL728" s="19">
        <f t="shared" si="301"/>
        <v>6.6886799999992945</v>
      </c>
      <c r="AM728" s="28" t="str">
        <f t="shared" si="297"/>
        <v>Bullish</v>
      </c>
      <c r="AN728" s="28" t="str">
        <f t="shared" si="302"/>
        <v>Bullish</v>
      </c>
      <c r="AO728">
        <f>IF(Z728&lt;&gt;"",Z728,"")</f>
        <v>4838.3148799999999</v>
      </c>
      <c r="AP728">
        <f>IF(AB728&lt;&gt;"",AB728,"")</f>
        <v>4807.5607450000007</v>
      </c>
      <c r="AQ728">
        <f t="shared" si="306"/>
        <v>7</v>
      </c>
      <c r="AR728" s="16">
        <f>IF(SLOPE($AO$710:$AO$721,$AQ$710:$AQ$721)&gt;0,MIN(3,ABS(SLOPE($AO$710:$AO$721,$AQ$710:$AQ$721))),IF(SLOPE($AO$710:$AO$721,$AQ$710:$AQ$721)&lt;-0.5,-0.5,0))</f>
        <v>0.26622666666673683</v>
      </c>
      <c r="AS728" s="16">
        <f>IF(SLOPE($AP$710:$AP$721,$AQ$710:$AQ$721)&lt;0,MAX(-3,-ABS(SLOPE($AP$710:$AP$721,$AQ$710:$AQ$721))),IF(SLOPE($AP$710:$AP$721,$AQ$710:$AQ$721)&gt;0.5,0.5,0))</f>
        <v>0.5</v>
      </c>
      <c r="AT728" s="22">
        <f>($AO$722+(AR728*(AQ728-1)))</f>
        <v>4841.0799700000007</v>
      </c>
      <c r="AU728" s="22">
        <f>($AP$722+(AS728*(AQ728-1)))</f>
        <v>4808.5474100000001</v>
      </c>
      <c r="AV728" s="18">
        <f>IF(AR728&gt;0,AT728+AR728,AT728)</f>
        <v>4841.3461966666673</v>
      </c>
      <c r="AW728" s="18">
        <f>IF(AS728&lt;0,AU728+AS728,AU728)</f>
        <v>4808.5474100000001</v>
      </c>
      <c r="AY728">
        <f t="shared" si="307"/>
        <v>3.0313166666674078</v>
      </c>
      <c r="AZ728">
        <f t="shared" si="308"/>
        <v>0.9866649999994479</v>
      </c>
      <c r="BB728" s="19">
        <f t="shared" si="303"/>
        <v>1775615400</v>
      </c>
      <c r="BC728" s="19" t="str">
        <f t="shared" si="304"/>
        <v>XAUUSD</v>
      </c>
      <c r="BD728" s="19" t="str">
        <f t="shared" si="305"/>
        <v>M5</v>
      </c>
      <c r="BE728">
        <f>V728</f>
        <v>4823.0478399999993</v>
      </c>
      <c r="BF728">
        <f>W728</f>
        <v>4816.35916</v>
      </c>
      <c r="BG728">
        <f>X728</f>
        <v>4811.2784000000001</v>
      </c>
      <c r="BH728">
        <f>Y728</f>
        <v>4812.3805199999997</v>
      </c>
      <c r="BI728">
        <f t="shared" si="309"/>
        <v>4841.3461966666673</v>
      </c>
      <c r="BJ728">
        <f t="shared" si="310"/>
        <v>4808.5474100000001</v>
      </c>
    </row>
    <row r="729" spans="1:62" x14ac:dyDescent="0.55000000000000004">
      <c r="A729">
        <f>ALGLIB_SSA_XAUUSD!J729</f>
        <v>1775615700</v>
      </c>
      <c r="B729" t="str">
        <f>_xlfn.XLOOKUP($A729,ALGLIB_SSA_XAUUSD!$A$2:$A$1001,ALGLIB_SSA_XAUUSD!$B$2:$B$1001,"",0)</f>
        <v/>
      </c>
      <c r="C729" t="str">
        <f>_xlfn.XLOOKUP($A729,ALGLIB_SSA_XAUUSD!$A$2:$A$1001,ALGLIB_SSA_XAUUSD!$C$2:$C$1001,"",0)</f>
        <v/>
      </c>
      <c r="D729" s="1">
        <f>D722+(D734-D722)*7/12</f>
        <v>4800.4716666666664</v>
      </c>
      <c r="E729" s="1">
        <f>E722+(E734-E722)*7/12</f>
        <v>4822.9272899999996</v>
      </c>
      <c r="F729" s="1">
        <f>F722+(F734-F722)*7/12</f>
        <v>4816.6905699999998</v>
      </c>
      <c r="G729" s="1">
        <f>G722+(G734-G722)*7/12</f>
        <v>4838.1202583333334</v>
      </c>
      <c r="H729" s="1">
        <f>H722+(H734-H722)*7/12</f>
        <v>4807.896300833334</v>
      </c>
      <c r="I729" t="str">
        <f>_xlfn.XLOOKUP($A729,ALGLIB_SSA_XAUUSD!$J$2:$J$1001,ALGLIB_SSA_XAUUSD!$K$2:$K$1001,"",0)</f>
        <v>XAUUSD</v>
      </c>
      <c r="J729" t="str">
        <f>_xlfn.XLOOKUP($A729,ALGLIB_SSA_XAUUSD!$J$2:$J$1001,ALGLIB_SSA_XAUUSD!$L$2:$L$1001,"",0)</f>
        <v>M5</v>
      </c>
      <c r="K729">
        <f>_xlfn.XLOOKUP($A729,ALGLIB_SSA_XAUUSD!$J$2:$J$1001,ALGLIB_SSA_XAUUSD!$M$2:$M$1001,"",0)</f>
        <v>4813.82</v>
      </c>
      <c r="L729">
        <f>_xlfn.XLOOKUP($A729,ALGLIB_SSA_XAUUSD!$J$2:$J$1001,ALGLIB_SSA_XAUUSD!$N$2:$N$1001,"",0)</f>
        <v>4809.7232700000004</v>
      </c>
      <c r="M729">
        <f>_xlfn.XLOOKUP($A729,ALGLIB_SSA_XAUUSD!$J$2:$J$1001,ALGLIB_SSA_XAUUSD!$O$2:$O$1001,"",0)</f>
        <v>4811.0519000000004</v>
      </c>
      <c r="N729">
        <f>_xlfn.XLOOKUP($A729,ALGLIB_SSA_XAUUSD!$J$2:$J$1001,ALGLIB_SSA_XAUUSD!$P$2:$P$1001,"",0)</f>
        <v>4813.9366300000002</v>
      </c>
      <c r="O729">
        <f>_xlfn.XLOOKUP($A729,ALGLIB_SSA_XAUUSD!$J$2:$J$1001,ALGLIB_SSA_XAUUSD!$Q$2:$Q$1001,"",0)</f>
        <v>4807.8756299999995</v>
      </c>
      <c r="R729">
        <f t="shared" si="286"/>
        <v>1775615700</v>
      </c>
      <c r="S729" t="str">
        <f t="shared" si="287"/>
        <v>XAUUSD</v>
      </c>
      <c r="T729" t="str">
        <f t="shared" si="287"/>
        <v>M5</v>
      </c>
      <c r="U729">
        <f t="shared" si="287"/>
        <v>4813.82</v>
      </c>
      <c r="V729">
        <f t="shared" si="288"/>
        <v>4822.9272899999996</v>
      </c>
      <c r="W729">
        <f t="shared" si="288"/>
        <v>4816.6905699999998</v>
      </c>
      <c r="X729">
        <f t="shared" si="289"/>
        <v>4809.7232700000004</v>
      </c>
      <c r="Y729">
        <f t="shared" si="289"/>
        <v>4811.0519000000004</v>
      </c>
      <c r="Z729">
        <f t="shared" si="290"/>
        <v>4838.1202583333334</v>
      </c>
      <c r="AA729">
        <f t="shared" si="291"/>
        <v>4813.9366300000002</v>
      </c>
      <c r="AB729">
        <f t="shared" si="292"/>
        <v>4807.896300833334</v>
      </c>
      <c r="AC729">
        <f t="shared" si="293"/>
        <v>4807.8756299999995</v>
      </c>
      <c r="AF729">
        <f t="shared" si="298"/>
        <v>1775615700</v>
      </c>
      <c r="AG729" t="str">
        <f t="shared" si="299"/>
        <v>XAUUSD</v>
      </c>
      <c r="AH729" t="str">
        <f t="shared" si="300"/>
        <v>M5</v>
      </c>
      <c r="AI729" s="19">
        <f t="shared" si="294"/>
        <v>4813.82</v>
      </c>
      <c r="AJ729" s="19">
        <f t="shared" si="295"/>
        <v>4822.9272899999996</v>
      </c>
      <c r="AK729" s="19">
        <f t="shared" si="296"/>
        <v>4816.6905699999998</v>
      </c>
      <c r="AL729" s="19">
        <f t="shared" si="301"/>
        <v>6.2367199999998775</v>
      </c>
      <c r="AM729" s="28" t="str">
        <f t="shared" si="297"/>
        <v>Bullish</v>
      </c>
      <c r="AN729" s="28" t="str">
        <f t="shared" si="302"/>
        <v>Bullish</v>
      </c>
      <c r="AO729">
        <f>IF(Z729&lt;&gt;"",Z729,"")</f>
        <v>4838.1202583333334</v>
      </c>
      <c r="AP729">
        <f>IF(AB729&lt;&gt;"",AB729,"")</f>
        <v>4807.896300833334</v>
      </c>
      <c r="AQ729">
        <f t="shared" si="306"/>
        <v>8</v>
      </c>
      <c r="AR729" s="16">
        <f>IF(SLOPE($AO$710:$AO$721,$AQ$710:$AQ$721)&gt;0,MIN(3,ABS(SLOPE($AO$710:$AO$721,$AQ$710:$AQ$721))),IF(SLOPE($AO$710:$AO$721,$AQ$710:$AQ$721)&lt;-0.5,-0.5,0))</f>
        <v>0.26622666666673683</v>
      </c>
      <c r="AS729" s="16">
        <f>IF(SLOPE($AP$710:$AP$721,$AQ$710:$AQ$721)&lt;0,MAX(-3,-ABS(SLOPE($AP$710:$AP$721,$AQ$710:$AQ$721))),IF(SLOPE($AP$710:$AP$721,$AQ$710:$AQ$721)&gt;0.5,0.5,0))</f>
        <v>0.5</v>
      </c>
      <c r="AT729" s="22">
        <f>($AO$722+(AR729*(AQ729-1)))</f>
        <v>4841.3461966666673</v>
      </c>
      <c r="AU729" s="22">
        <f>($AP$722+(AS729*(AQ729-1)))</f>
        <v>4809.0474100000001</v>
      </c>
      <c r="AV729" s="18">
        <f>IF(AR729&gt;0,AT729+AR729,AT729)</f>
        <v>4841.6124233333339</v>
      </c>
      <c r="AW729" s="18">
        <f>IF(AS729&lt;0,AU729+AS729,AU729)</f>
        <v>4809.0474100000001</v>
      </c>
      <c r="AY729">
        <f t="shared" si="307"/>
        <v>3.4921650000005684</v>
      </c>
      <c r="AZ729">
        <f t="shared" si="308"/>
        <v>1.1511091666661741</v>
      </c>
      <c r="BB729" s="19">
        <f t="shared" si="303"/>
        <v>1775615700</v>
      </c>
      <c r="BC729" s="19" t="str">
        <f t="shared" si="304"/>
        <v>XAUUSD</v>
      </c>
      <c r="BD729" s="19" t="str">
        <f t="shared" si="305"/>
        <v>M5</v>
      </c>
      <c r="BE729">
        <f>V729</f>
        <v>4822.9272899999996</v>
      </c>
      <c r="BF729">
        <f>W729</f>
        <v>4816.6905699999998</v>
      </c>
      <c r="BG729">
        <f>X729</f>
        <v>4809.7232700000004</v>
      </c>
      <c r="BH729">
        <f>Y729</f>
        <v>4811.0519000000004</v>
      </c>
      <c r="BI729">
        <f t="shared" si="309"/>
        <v>4841.6124233333339</v>
      </c>
      <c r="BJ729">
        <f t="shared" si="310"/>
        <v>4809.0474100000001</v>
      </c>
    </row>
    <row r="730" spans="1:62" x14ac:dyDescent="0.55000000000000004">
      <c r="A730">
        <f>ALGLIB_SSA_XAUUSD!J730</f>
        <v>1775616000</v>
      </c>
      <c r="B730" t="str">
        <f>_xlfn.XLOOKUP($A730,ALGLIB_SSA_XAUUSD!$A$2:$A$1001,ALGLIB_SSA_XAUUSD!$B$2:$B$1001,"",0)</f>
        <v/>
      </c>
      <c r="C730" t="str">
        <f>_xlfn.XLOOKUP($A730,ALGLIB_SSA_XAUUSD!$A$2:$A$1001,ALGLIB_SSA_XAUUSD!$C$2:$C$1001,"",0)</f>
        <v/>
      </c>
      <c r="D730" s="1">
        <f>D722+(D734-D722)*8/12</f>
        <v>4799.9433333333336</v>
      </c>
      <c r="E730" s="1">
        <f>E722+(E734-E722)*8/12</f>
        <v>4822.80674</v>
      </c>
      <c r="F730" s="1">
        <f>F722+(F734-F722)*8/12</f>
        <v>4817.0219799999995</v>
      </c>
      <c r="G730" s="1">
        <f>G722+(G734-G722)*8/12</f>
        <v>4837.9256366666668</v>
      </c>
      <c r="H730" s="1">
        <f>H722+(H734-H722)*8/12</f>
        <v>4808.2318566666672</v>
      </c>
      <c r="I730" t="str">
        <f>_xlfn.XLOOKUP($A730,ALGLIB_SSA_XAUUSD!$J$2:$J$1001,ALGLIB_SSA_XAUUSD!$K$2:$K$1001,"",0)</f>
        <v>XAUUSD</v>
      </c>
      <c r="J730" t="str">
        <f>_xlfn.XLOOKUP($A730,ALGLIB_SSA_XAUUSD!$J$2:$J$1001,ALGLIB_SSA_XAUUSD!$L$2:$L$1001,"",0)</f>
        <v>M5</v>
      </c>
      <c r="K730">
        <f>_xlfn.XLOOKUP($A730,ALGLIB_SSA_XAUUSD!$J$2:$J$1001,ALGLIB_SSA_XAUUSD!$M$2:$M$1001,"",0)</f>
        <v>4806.53</v>
      </c>
      <c r="L730">
        <f>_xlfn.XLOOKUP($A730,ALGLIB_SSA_XAUUSD!$J$2:$J$1001,ALGLIB_SSA_XAUUSD!$N$2:$N$1001,"",0)</f>
        <v>4808.0833499999999</v>
      </c>
      <c r="M730">
        <f>_xlfn.XLOOKUP($A730,ALGLIB_SSA_XAUUSD!$J$2:$J$1001,ALGLIB_SSA_XAUUSD!$O$2:$O$1001,"",0)</f>
        <v>4809.5676299999996</v>
      </c>
      <c r="N730">
        <f>_xlfn.XLOOKUP($A730,ALGLIB_SSA_XAUUSD!$J$2:$J$1001,ALGLIB_SSA_XAUUSD!$P$2:$P$1001,"",0)</f>
        <v>4812.22811</v>
      </c>
      <c r="O730">
        <f>_xlfn.XLOOKUP($A730,ALGLIB_SSA_XAUUSD!$J$2:$J$1001,ALGLIB_SSA_XAUUSD!$Q$2:$Q$1001,"",0)</f>
        <v>4806.3037999999997</v>
      </c>
      <c r="R730">
        <f t="shared" si="286"/>
        <v>1775616000</v>
      </c>
      <c r="S730" t="str">
        <f t="shared" si="287"/>
        <v>XAUUSD</v>
      </c>
      <c r="T730" t="str">
        <f t="shared" si="287"/>
        <v>M5</v>
      </c>
      <c r="U730">
        <f t="shared" si="287"/>
        <v>4806.53</v>
      </c>
      <c r="V730">
        <f t="shared" si="288"/>
        <v>4822.80674</v>
      </c>
      <c r="W730">
        <f t="shared" si="288"/>
        <v>4817.0219799999995</v>
      </c>
      <c r="X730">
        <f t="shared" si="289"/>
        <v>4808.0833499999999</v>
      </c>
      <c r="Y730">
        <f t="shared" si="289"/>
        <v>4809.5676299999996</v>
      </c>
      <c r="Z730">
        <f t="shared" si="290"/>
        <v>4837.9256366666668</v>
      </c>
      <c r="AA730">
        <f t="shared" si="291"/>
        <v>4812.22811</v>
      </c>
      <c r="AB730">
        <f t="shared" si="292"/>
        <v>4808.2318566666672</v>
      </c>
      <c r="AC730">
        <f t="shared" si="293"/>
        <v>4806.3037999999997</v>
      </c>
      <c r="AF730">
        <f t="shared" si="298"/>
        <v>1775616000</v>
      </c>
      <c r="AG730" t="str">
        <f t="shared" si="299"/>
        <v>XAUUSD</v>
      </c>
      <c r="AH730" t="str">
        <f t="shared" si="300"/>
        <v>M5</v>
      </c>
      <c r="AI730" s="19">
        <f t="shared" si="294"/>
        <v>4806.53</v>
      </c>
      <c r="AJ730" s="19">
        <f t="shared" si="295"/>
        <v>4822.80674</v>
      </c>
      <c r="AK730" s="19">
        <f t="shared" si="296"/>
        <v>4817.0219799999995</v>
      </c>
      <c r="AL730" s="19">
        <f t="shared" si="301"/>
        <v>5.7847600000004604</v>
      </c>
      <c r="AM730" s="28" t="str">
        <f t="shared" si="297"/>
        <v>Bullish</v>
      </c>
      <c r="AN730" s="28" t="str">
        <f t="shared" si="302"/>
        <v>Bullish</v>
      </c>
      <c r="AO730">
        <f>IF(Z730&lt;&gt;"",Z730,"")</f>
        <v>4837.9256366666668</v>
      </c>
      <c r="AP730">
        <f>IF(AB730&lt;&gt;"",AB730,"")</f>
        <v>4808.2318566666672</v>
      </c>
      <c r="AQ730">
        <f t="shared" si="306"/>
        <v>9</v>
      </c>
      <c r="AR730" s="16">
        <f>IF(SLOPE($AO$710:$AO$721,$AQ$710:$AQ$721)&gt;0,MIN(3,ABS(SLOPE($AO$710:$AO$721,$AQ$710:$AQ$721))),IF(SLOPE($AO$710:$AO$721,$AQ$710:$AQ$721)&lt;-0.5,-0.5,0))</f>
        <v>0.26622666666673683</v>
      </c>
      <c r="AS730" s="16">
        <f>IF(SLOPE($AP$710:$AP$721,$AQ$710:$AQ$721)&lt;0,MAX(-3,-ABS(SLOPE($AP$710:$AP$721,$AQ$710:$AQ$721))),IF(SLOPE($AP$710:$AP$721,$AQ$710:$AQ$721)&gt;0.5,0.5,0))</f>
        <v>0.5</v>
      </c>
      <c r="AT730" s="22">
        <f>($AO$722+(AR730*(AQ730-1)))</f>
        <v>4841.6124233333339</v>
      </c>
      <c r="AU730" s="22">
        <f>($AP$722+(AS730*(AQ730-1)))</f>
        <v>4809.5474100000001</v>
      </c>
      <c r="AV730" s="18">
        <f>IF(AR730&gt;0,AT730+AR730,AT730)</f>
        <v>4841.8786500000006</v>
      </c>
      <c r="AW730" s="18">
        <f>IF(AS730&lt;0,AU730+AS730,AU730)</f>
        <v>4809.5474100000001</v>
      </c>
      <c r="AY730">
        <f t="shared" si="307"/>
        <v>3.953013333333729</v>
      </c>
      <c r="AZ730">
        <f t="shared" si="308"/>
        <v>1.3155533333329004</v>
      </c>
      <c r="BB730" s="19">
        <f t="shared" si="303"/>
        <v>1775616000</v>
      </c>
      <c r="BC730" s="19" t="str">
        <f t="shared" si="304"/>
        <v>XAUUSD</v>
      </c>
      <c r="BD730" s="19" t="str">
        <f t="shared" si="305"/>
        <v>M5</v>
      </c>
      <c r="BE730">
        <f>V730</f>
        <v>4822.80674</v>
      </c>
      <c r="BF730">
        <f>W730</f>
        <v>4817.0219799999995</v>
      </c>
      <c r="BG730">
        <f>X730</f>
        <v>4808.0833499999999</v>
      </c>
      <c r="BH730">
        <f>Y730</f>
        <v>4809.5676299999996</v>
      </c>
      <c r="BI730">
        <f t="shared" si="309"/>
        <v>4841.8786500000006</v>
      </c>
      <c r="BJ730">
        <f t="shared" si="310"/>
        <v>4809.5474100000001</v>
      </c>
    </row>
    <row r="731" spans="1:62" x14ac:dyDescent="0.55000000000000004">
      <c r="A731">
        <f>ALGLIB_SSA_XAUUSD!J731</f>
        <v>1775616300</v>
      </c>
      <c r="B731" t="str">
        <f>_xlfn.XLOOKUP($A731,ALGLIB_SSA_XAUUSD!$A$2:$A$1001,ALGLIB_SSA_XAUUSD!$B$2:$B$1001,"",0)</f>
        <v/>
      </c>
      <c r="C731" t="str">
        <f>_xlfn.XLOOKUP($A731,ALGLIB_SSA_XAUUSD!$A$2:$A$1001,ALGLIB_SSA_XAUUSD!$C$2:$C$1001,"",0)</f>
        <v/>
      </c>
      <c r="D731" s="1">
        <f>D722+(D734-D722)*9/12</f>
        <v>4799.415</v>
      </c>
      <c r="E731" s="1">
        <f>E722+(E734-E722)*9/12</f>
        <v>4822.6861899999994</v>
      </c>
      <c r="F731" s="1">
        <f>F722+(F734-F722)*9/12</f>
        <v>4817.3533900000002</v>
      </c>
      <c r="G731" s="1">
        <f>G722+(G734-G722)*9/12</f>
        <v>4837.7310149999994</v>
      </c>
      <c r="H731" s="1">
        <f>H722+(H734-H722)*9/12</f>
        <v>4808.5674125000005</v>
      </c>
      <c r="I731" t="str">
        <f>_xlfn.XLOOKUP($A731,ALGLIB_SSA_XAUUSD!$J$2:$J$1001,ALGLIB_SSA_XAUUSD!$K$2:$K$1001,"",0)</f>
        <v>XAUUSD</v>
      </c>
      <c r="J731" t="str">
        <f>_xlfn.XLOOKUP($A731,ALGLIB_SSA_XAUUSD!$J$2:$J$1001,ALGLIB_SSA_XAUUSD!$L$2:$L$1001,"",0)</f>
        <v>M5</v>
      </c>
      <c r="K731">
        <f>_xlfn.XLOOKUP($A731,ALGLIB_SSA_XAUUSD!$J$2:$J$1001,ALGLIB_SSA_XAUUSD!$M$2:$M$1001,"",0)</f>
        <v>4806.28</v>
      </c>
      <c r="L731">
        <f>_xlfn.XLOOKUP($A731,ALGLIB_SSA_XAUUSD!$J$2:$J$1001,ALGLIB_SSA_XAUUSD!$N$2:$N$1001,"",0)</f>
        <v>4806.5458799999997</v>
      </c>
      <c r="M731">
        <f>_xlfn.XLOOKUP($A731,ALGLIB_SSA_XAUUSD!$J$2:$J$1001,ALGLIB_SSA_XAUUSD!$O$2:$O$1001,"",0)</f>
        <v>4808.0567499999997</v>
      </c>
      <c r="N731">
        <f>_xlfn.XLOOKUP($A731,ALGLIB_SSA_XAUUSD!$J$2:$J$1001,ALGLIB_SSA_XAUUSD!$P$2:$P$1001,"",0)</f>
        <v>4810.4120599999997</v>
      </c>
      <c r="O731">
        <f>_xlfn.XLOOKUP($A731,ALGLIB_SSA_XAUUSD!$J$2:$J$1001,ALGLIB_SSA_XAUUSD!$Q$2:$Q$1001,"",0)</f>
        <v>4804.7987199999998</v>
      </c>
      <c r="R731">
        <f t="shared" si="286"/>
        <v>1775616300</v>
      </c>
      <c r="S731" t="str">
        <f t="shared" si="287"/>
        <v>XAUUSD</v>
      </c>
      <c r="T731" t="str">
        <f t="shared" si="287"/>
        <v>M5</v>
      </c>
      <c r="U731">
        <f t="shared" si="287"/>
        <v>4806.28</v>
      </c>
      <c r="V731">
        <f t="shared" si="288"/>
        <v>4822.6861899999994</v>
      </c>
      <c r="W731">
        <f t="shared" si="288"/>
        <v>4817.3533900000002</v>
      </c>
      <c r="X731">
        <f t="shared" si="289"/>
        <v>4806.5458799999997</v>
      </c>
      <c r="Y731">
        <f t="shared" si="289"/>
        <v>4808.0567499999997</v>
      </c>
      <c r="Z731">
        <f t="shared" si="290"/>
        <v>4837.7310149999994</v>
      </c>
      <c r="AA731">
        <f t="shared" si="291"/>
        <v>4810.4120599999997</v>
      </c>
      <c r="AB731">
        <f t="shared" si="292"/>
        <v>4808.5674125000005</v>
      </c>
      <c r="AC731">
        <f t="shared" si="293"/>
        <v>4804.7987199999998</v>
      </c>
      <c r="AF731">
        <f t="shared" si="298"/>
        <v>1775616300</v>
      </c>
      <c r="AG731" t="str">
        <f t="shared" si="299"/>
        <v>XAUUSD</v>
      </c>
      <c r="AH731" t="str">
        <f t="shared" si="300"/>
        <v>M5</v>
      </c>
      <c r="AI731" s="19">
        <f t="shared" si="294"/>
        <v>4806.28</v>
      </c>
      <c r="AJ731" s="19">
        <f t="shared" si="295"/>
        <v>4822.6861899999994</v>
      </c>
      <c r="AK731" s="19">
        <f t="shared" si="296"/>
        <v>4817.3533900000002</v>
      </c>
      <c r="AL731" s="19">
        <f t="shared" si="301"/>
        <v>5.3327999999992244</v>
      </c>
      <c r="AM731" s="28" t="str">
        <f t="shared" si="297"/>
        <v>Bullish</v>
      </c>
      <c r="AN731" s="28" t="str">
        <f t="shared" si="302"/>
        <v>Bullish</v>
      </c>
      <c r="AO731">
        <f>IF(Z731&lt;&gt;"",Z731,"")</f>
        <v>4837.7310149999994</v>
      </c>
      <c r="AP731">
        <f>IF(AB731&lt;&gt;"",AB731,"")</f>
        <v>4808.5674125000005</v>
      </c>
      <c r="AQ731">
        <f t="shared" si="306"/>
        <v>10</v>
      </c>
      <c r="AR731" s="16">
        <f>IF(SLOPE($AO$710:$AO$721,$AQ$710:$AQ$721)&gt;0,MIN(3,ABS(SLOPE($AO$710:$AO$721,$AQ$710:$AQ$721))),IF(SLOPE($AO$710:$AO$721,$AQ$710:$AQ$721)&lt;-0.5,-0.5,0))</f>
        <v>0.26622666666673683</v>
      </c>
      <c r="AS731" s="16">
        <f>IF(SLOPE($AP$710:$AP$721,$AQ$710:$AQ$721)&lt;0,MAX(-3,-ABS(SLOPE($AP$710:$AP$721,$AQ$710:$AQ$721))),IF(SLOPE($AP$710:$AP$721,$AQ$710:$AQ$721)&gt;0.5,0.5,0))</f>
        <v>0.5</v>
      </c>
      <c r="AT731" s="22">
        <f>($AO$722+(AR731*(AQ731-1)))</f>
        <v>4841.8786500000006</v>
      </c>
      <c r="AU731" s="22">
        <f>($AP$722+(AS731*(AQ731-1)))</f>
        <v>4810.0474100000001</v>
      </c>
      <c r="AV731" s="18">
        <f>IF(AR731&gt;0,AT731+AR731,AT731)</f>
        <v>4842.1448766666672</v>
      </c>
      <c r="AW731" s="18">
        <f>IF(AS731&lt;0,AU731+AS731,AU731)</f>
        <v>4810.0474100000001</v>
      </c>
      <c r="AY731">
        <f t="shared" si="307"/>
        <v>4.413861666667799</v>
      </c>
      <c r="AZ731">
        <f t="shared" si="308"/>
        <v>1.4799974999996266</v>
      </c>
      <c r="BB731" s="19">
        <f t="shared" si="303"/>
        <v>1775616300</v>
      </c>
      <c r="BC731" s="19" t="str">
        <f t="shared" si="304"/>
        <v>XAUUSD</v>
      </c>
      <c r="BD731" s="19" t="str">
        <f t="shared" si="305"/>
        <v>M5</v>
      </c>
      <c r="BE731">
        <f>V731</f>
        <v>4822.6861899999994</v>
      </c>
      <c r="BF731">
        <f>W731</f>
        <v>4817.3533900000002</v>
      </c>
      <c r="BG731">
        <f>X731</f>
        <v>4806.5458799999997</v>
      </c>
      <c r="BH731">
        <f>Y731</f>
        <v>4808.0567499999997</v>
      </c>
      <c r="BI731">
        <f t="shared" si="309"/>
        <v>4842.1448766666672</v>
      </c>
      <c r="BJ731">
        <f t="shared" si="310"/>
        <v>4810.0474100000001</v>
      </c>
    </row>
    <row r="732" spans="1:62" x14ac:dyDescent="0.55000000000000004">
      <c r="A732">
        <f>ALGLIB_SSA_XAUUSD!J732</f>
        <v>1775616600</v>
      </c>
      <c r="B732" t="str">
        <f>_xlfn.XLOOKUP($A732,ALGLIB_SSA_XAUUSD!$A$2:$A$1001,ALGLIB_SSA_XAUUSD!$B$2:$B$1001,"",0)</f>
        <v/>
      </c>
      <c r="C732" t="str">
        <f>_xlfn.XLOOKUP($A732,ALGLIB_SSA_XAUUSD!$A$2:$A$1001,ALGLIB_SSA_XAUUSD!$C$2:$C$1001,"",0)</f>
        <v/>
      </c>
      <c r="D732" s="1">
        <f>D722+(D734-D722)*10/12</f>
        <v>4798.8866666666663</v>
      </c>
      <c r="E732" s="1">
        <f>E722+(E734-E722)*10/12</f>
        <v>4822.5656399999998</v>
      </c>
      <c r="F732" s="1">
        <f>F722+(F734-F722)*10/12</f>
        <v>4817.6848</v>
      </c>
      <c r="G732" s="1">
        <f>G722+(G734-G722)*10/12</f>
        <v>4837.5363933333329</v>
      </c>
      <c r="H732" s="1">
        <f>H722+(H734-H722)*10/12</f>
        <v>4808.9029683333338</v>
      </c>
      <c r="I732" t="str">
        <f>_xlfn.XLOOKUP($A732,ALGLIB_SSA_XAUUSD!$J$2:$J$1001,ALGLIB_SSA_XAUUSD!$K$2:$K$1001,"",0)</f>
        <v>XAUUSD</v>
      </c>
      <c r="J732" t="str">
        <f>_xlfn.XLOOKUP($A732,ALGLIB_SSA_XAUUSD!$J$2:$J$1001,ALGLIB_SSA_XAUUSD!$L$2:$L$1001,"",0)</f>
        <v>M5</v>
      </c>
      <c r="K732">
        <f>_xlfn.XLOOKUP($A732,ALGLIB_SSA_XAUUSD!$J$2:$J$1001,ALGLIB_SSA_XAUUSD!$M$2:$M$1001,"",0)</f>
        <v>4803.8</v>
      </c>
      <c r="L732">
        <f>_xlfn.XLOOKUP($A732,ALGLIB_SSA_XAUUSD!$J$2:$J$1001,ALGLIB_SSA_XAUUSD!$N$2:$N$1001,"",0)</f>
        <v>4805.10005</v>
      </c>
      <c r="M732">
        <f>_xlfn.XLOOKUP($A732,ALGLIB_SSA_XAUUSD!$J$2:$J$1001,ALGLIB_SSA_XAUUSD!$O$2:$O$1001,"",0)</f>
        <v>4806.5784000000003</v>
      </c>
      <c r="N732">
        <f>_xlfn.XLOOKUP($A732,ALGLIB_SSA_XAUUSD!$J$2:$J$1001,ALGLIB_SSA_XAUUSD!$P$2:$P$1001,"",0)</f>
        <v>4808.6187300000001</v>
      </c>
      <c r="O732">
        <f>_xlfn.XLOOKUP($A732,ALGLIB_SSA_XAUUSD!$J$2:$J$1001,ALGLIB_SSA_XAUUSD!$Q$2:$Q$1001,"",0)</f>
        <v>4803.3512899999996</v>
      </c>
      <c r="R732">
        <f t="shared" si="286"/>
        <v>1775616600</v>
      </c>
      <c r="S732" t="str">
        <f t="shared" si="287"/>
        <v>XAUUSD</v>
      </c>
      <c r="T732" t="str">
        <f t="shared" si="287"/>
        <v>M5</v>
      </c>
      <c r="U732">
        <f t="shared" si="287"/>
        <v>4803.8</v>
      </c>
      <c r="V732">
        <f t="shared" si="288"/>
        <v>4822.5656399999998</v>
      </c>
      <c r="W732">
        <f t="shared" si="288"/>
        <v>4817.6848</v>
      </c>
      <c r="X732">
        <f t="shared" si="289"/>
        <v>4805.10005</v>
      </c>
      <c r="Y732">
        <f t="shared" si="289"/>
        <v>4806.5784000000003</v>
      </c>
      <c r="Z732">
        <f t="shared" si="290"/>
        <v>4837.5363933333329</v>
      </c>
      <c r="AA732">
        <f t="shared" si="291"/>
        <v>4808.6187300000001</v>
      </c>
      <c r="AB732">
        <f t="shared" si="292"/>
        <v>4808.9029683333338</v>
      </c>
      <c r="AC732">
        <f t="shared" si="293"/>
        <v>4803.3512899999996</v>
      </c>
      <c r="AF732">
        <f t="shared" si="298"/>
        <v>1775616600</v>
      </c>
      <c r="AG732" t="str">
        <f t="shared" si="299"/>
        <v>XAUUSD</v>
      </c>
      <c r="AH732" t="str">
        <f t="shared" si="300"/>
        <v>M5</v>
      </c>
      <c r="AI732" s="19">
        <f t="shared" si="294"/>
        <v>4803.8</v>
      </c>
      <c r="AJ732" s="19">
        <f t="shared" si="295"/>
        <v>4822.5656399999998</v>
      </c>
      <c r="AK732" s="19">
        <f t="shared" si="296"/>
        <v>4817.6848</v>
      </c>
      <c r="AL732" s="19">
        <f t="shared" si="301"/>
        <v>4.8808399999998073</v>
      </c>
      <c r="AM732" s="28" t="str">
        <f t="shared" si="297"/>
        <v>Bullish</v>
      </c>
      <c r="AN732" s="28" t="str">
        <f t="shared" si="302"/>
        <v>Bullish</v>
      </c>
      <c r="AO732">
        <f>IF(Z732&lt;&gt;"",Z732,"")</f>
        <v>4837.5363933333329</v>
      </c>
      <c r="AP732">
        <f>IF(AB732&lt;&gt;"",AB732,"")</f>
        <v>4808.9029683333338</v>
      </c>
      <c r="AQ732">
        <f t="shared" si="306"/>
        <v>11</v>
      </c>
      <c r="AR732" s="16">
        <f>IF(SLOPE($AO$710:$AO$721,$AQ$710:$AQ$721)&gt;0,MIN(3,ABS(SLOPE($AO$710:$AO$721,$AQ$710:$AQ$721))),IF(SLOPE($AO$710:$AO$721,$AQ$710:$AQ$721)&lt;-0.5,-0.5,0))</f>
        <v>0.26622666666673683</v>
      </c>
      <c r="AS732" s="16">
        <f>IF(SLOPE($AP$710:$AP$721,$AQ$710:$AQ$721)&lt;0,MAX(-3,-ABS(SLOPE($AP$710:$AP$721,$AQ$710:$AQ$721))),IF(SLOPE($AP$710:$AP$721,$AQ$710:$AQ$721)&gt;0.5,0.5,0))</f>
        <v>0.5</v>
      </c>
      <c r="AT732" s="22">
        <f>($AO$722+(AR732*(AQ732-1)))</f>
        <v>4842.1448766666672</v>
      </c>
      <c r="AU732" s="22">
        <f>($AP$722+(AS732*(AQ732-1)))</f>
        <v>4810.5474100000001</v>
      </c>
      <c r="AV732" s="18">
        <f>IF(AR732&gt;0,AT732+AR732,AT732)</f>
        <v>4842.4111033333338</v>
      </c>
      <c r="AW732" s="18">
        <f>IF(AS732&lt;0,AU732+AS732,AU732)</f>
        <v>4810.5474100000001</v>
      </c>
      <c r="AY732">
        <f t="shared" si="307"/>
        <v>4.8747100000009596</v>
      </c>
      <c r="AZ732">
        <f t="shared" si="308"/>
        <v>1.6444416666663528</v>
      </c>
      <c r="BB732" s="19">
        <f t="shared" si="303"/>
        <v>1775616600</v>
      </c>
      <c r="BC732" s="19" t="str">
        <f t="shared" si="304"/>
        <v>XAUUSD</v>
      </c>
      <c r="BD732" s="19" t="str">
        <f t="shared" si="305"/>
        <v>M5</v>
      </c>
      <c r="BE732">
        <f>V732</f>
        <v>4822.5656399999998</v>
      </c>
      <c r="BF732">
        <f>W732</f>
        <v>4817.6848</v>
      </c>
      <c r="BG732">
        <f>X732</f>
        <v>4805.10005</v>
      </c>
      <c r="BH732">
        <f>Y732</f>
        <v>4806.5784000000003</v>
      </c>
      <c r="BI732">
        <f t="shared" si="309"/>
        <v>4842.4111033333338</v>
      </c>
      <c r="BJ732">
        <f t="shared" si="310"/>
        <v>4810.5474100000001</v>
      </c>
    </row>
    <row r="733" spans="1:62" x14ac:dyDescent="0.55000000000000004">
      <c r="A733">
        <f>ALGLIB_SSA_XAUUSD!J733</f>
        <v>1775616900</v>
      </c>
      <c r="B733" t="str">
        <f>_xlfn.XLOOKUP($A733,ALGLIB_SSA_XAUUSD!$A$2:$A$1001,ALGLIB_SSA_XAUUSD!$B$2:$B$1001,"",0)</f>
        <v/>
      </c>
      <c r="C733" t="str">
        <f>_xlfn.XLOOKUP($A733,ALGLIB_SSA_XAUUSD!$A$2:$A$1001,ALGLIB_SSA_XAUUSD!$C$2:$C$1001,"",0)</f>
        <v/>
      </c>
      <c r="D733" s="1">
        <f>D722+(D734-D722)*11/12</f>
        <v>4798.3583333333336</v>
      </c>
      <c r="E733" s="1">
        <f>E722+(E734-E722)*11/12</f>
        <v>4822.4450899999993</v>
      </c>
      <c r="F733" s="1">
        <f>F722+(F734-F722)*11/12</f>
        <v>4818.0162099999998</v>
      </c>
      <c r="G733" s="1">
        <f>G722+(G734-G722)*11/12</f>
        <v>4837.3417716666663</v>
      </c>
      <c r="H733" s="1">
        <f>H722+(H734-H722)*11/12</f>
        <v>4809.238524166667</v>
      </c>
      <c r="I733" t="str">
        <f>_xlfn.XLOOKUP($A733,ALGLIB_SSA_XAUUSD!$J$2:$J$1001,ALGLIB_SSA_XAUUSD!$K$2:$K$1001,"",0)</f>
        <v>XAUUSD</v>
      </c>
      <c r="J733" t="str">
        <f>_xlfn.XLOOKUP($A733,ALGLIB_SSA_XAUUSD!$J$2:$J$1001,ALGLIB_SSA_XAUUSD!$L$2:$L$1001,"",0)</f>
        <v>M5</v>
      </c>
      <c r="K733">
        <f>_xlfn.XLOOKUP($A733,ALGLIB_SSA_XAUUSD!$J$2:$J$1001,ALGLIB_SSA_XAUUSD!$M$2:$M$1001,"",0)</f>
        <v>4804.17</v>
      </c>
      <c r="L733">
        <f>_xlfn.XLOOKUP($A733,ALGLIB_SSA_XAUUSD!$J$2:$J$1001,ALGLIB_SSA_XAUUSD!$N$2:$N$1001,"",0)</f>
        <v>4803.7942599999997</v>
      </c>
      <c r="M733">
        <f>_xlfn.XLOOKUP($A733,ALGLIB_SSA_XAUUSD!$J$2:$J$1001,ALGLIB_SSA_XAUUSD!$O$2:$O$1001,"",0)</f>
        <v>4805.1863300000005</v>
      </c>
      <c r="N733">
        <f>_xlfn.XLOOKUP($A733,ALGLIB_SSA_XAUUSD!$J$2:$J$1001,ALGLIB_SSA_XAUUSD!$P$2:$P$1001,"",0)</f>
        <v>4806.8571300000003</v>
      </c>
      <c r="O733">
        <f>_xlfn.XLOOKUP($A733,ALGLIB_SSA_XAUUSD!$J$2:$J$1001,ALGLIB_SSA_XAUUSD!$Q$2:$Q$1001,"",0)</f>
        <v>4801.9556499999999</v>
      </c>
      <c r="R733">
        <f t="shared" si="286"/>
        <v>1775616900</v>
      </c>
      <c r="S733" t="str">
        <f t="shared" si="287"/>
        <v>XAUUSD</v>
      </c>
      <c r="T733" t="str">
        <f t="shared" si="287"/>
        <v>M5</v>
      </c>
      <c r="U733">
        <f t="shared" si="287"/>
        <v>4804.17</v>
      </c>
      <c r="V733">
        <f t="shared" si="288"/>
        <v>4822.4450899999993</v>
      </c>
      <c r="W733">
        <f t="shared" si="288"/>
        <v>4818.0162099999998</v>
      </c>
      <c r="X733">
        <f t="shared" si="289"/>
        <v>4803.7942599999997</v>
      </c>
      <c r="Y733">
        <f t="shared" si="289"/>
        <v>4805.1863300000005</v>
      </c>
      <c r="Z733">
        <f t="shared" si="290"/>
        <v>4837.3417716666663</v>
      </c>
      <c r="AA733">
        <f t="shared" si="291"/>
        <v>4806.8571300000003</v>
      </c>
      <c r="AB733">
        <f t="shared" si="292"/>
        <v>4809.238524166667</v>
      </c>
      <c r="AC733">
        <f t="shared" si="293"/>
        <v>4801.9556499999999</v>
      </c>
      <c r="AF733">
        <f t="shared" si="298"/>
        <v>1775616900</v>
      </c>
      <c r="AG733" t="str">
        <f t="shared" si="299"/>
        <v>XAUUSD</v>
      </c>
      <c r="AH733" t="str">
        <f t="shared" si="300"/>
        <v>M5</v>
      </c>
      <c r="AI733" s="19">
        <f t="shared" si="294"/>
        <v>4804.17</v>
      </c>
      <c r="AJ733" s="19">
        <f t="shared" si="295"/>
        <v>4822.4450899999993</v>
      </c>
      <c r="AK733" s="19">
        <f t="shared" si="296"/>
        <v>4818.0162099999998</v>
      </c>
      <c r="AL733" s="19">
        <f t="shared" si="301"/>
        <v>4.4288799999994808</v>
      </c>
      <c r="AM733" s="28" t="str">
        <f t="shared" si="297"/>
        <v>Bullish</v>
      </c>
      <c r="AN733" s="28" t="str">
        <f t="shared" si="302"/>
        <v>Bullish</v>
      </c>
      <c r="AO733">
        <f>IF(Z733&lt;&gt;"",Z733,"")</f>
        <v>4837.3417716666663</v>
      </c>
      <c r="AP733">
        <f>IF(AB733&lt;&gt;"",AB733,"")</f>
        <v>4809.238524166667</v>
      </c>
      <c r="AQ733">
        <f t="shared" si="306"/>
        <v>12</v>
      </c>
      <c r="AR733" s="16">
        <f>IF(SLOPE($AO$710:$AO$721,$AQ$710:$AQ$721)&gt;0,MIN(3,ABS(SLOPE($AO$710:$AO$721,$AQ$710:$AQ$721))),IF(SLOPE($AO$710:$AO$721,$AQ$710:$AQ$721)&lt;-0.5,-0.5,0))</f>
        <v>0.26622666666673683</v>
      </c>
      <c r="AS733" s="16">
        <f>IF(SLOPE($AP$710:$AP$721,$AQ$710:$AQ$721)&lt;0,MAX(-3,-ABS(SLOPE($AP$710:$AP$721,$AQ$710:$AQ$721))),IF(SLOPE($AP$710:$AP$721,$AQ$710:$AQ$721)&gt;0.5,0.5,0))</f>
        <v>0.5</v>
      </c>
      <c r="AT733" s="22">
        <f>($AO$722+(AR733*(AQ733-1)))</f>
        <v>4842.4111033333338</v>
      </c>
      <c r="AU733" s="22">
        <f>($AP$722+(AS733*(AQ733-1)))</f>
        <v>4811.0474100000001</v>
      </c>
      <c r="AV733" s="18">
        <f>IF(AR733&gt;0,AT733+AR733,AT733)</f>
        <v>4842.6773300000004</v>
      </c>
      <c r="AW733" s="18">
        <f>IF(AS733&lt;0,AU733+AS733,AU733)</f>
        <v>4811.0474100000001</v>
      </c>
      <c r="AY733">
        <f t="shared" si="307"/>
        <v>5.3355583333341201</v>
      </c>
      <c r="AZ733">
        <f t="shared" si="308"/>
        <v>1.8088858333330791</v>
      </c>
      <c r="BB733" s="19">
        <f t="shared" si="303"/>
        <v>1775616900</v>
      </c>
      <c r="BC733" s="19" t="str">
        <f t="shared" si="304"/>
        <v>XAUUSD</v>
      </c>
      <c r="BD733" s="19" t="str">
        <f t="shared" si="305"/>
        <v>M5</v>
      </c>
      <c r="BE733">
        <f>V733</f>
        <v>4822.4450899999993</v>
      </c>
      <c r="BF733">
        <f>W733</f>
        <v>4818.0162099999998</v>
      </c>
      <c r="BG733">
        <f>X733</f>
        <v>4803.7942599999997</v>
      </c>
      <c r="BH733">
        <f>Y733</f>
        <v>4805.1863300000005</v>
      </c>
      <c r="BI733">
        <f t="shared" si="309"/>
        <v>4842.6773300000004</v>
      </c>
      <c r="BJ733">
        <f t="shared" si="310"/>
        <v>4811.0474100000001</v>
      </c>
    </row>
    <row r="734" spans="1:62" x14ac:dyDescent="0.55000000000000004">
      <c r="A734">
        <f>ALGLIB_SSA_XAUUSD!J734</f>
        <v>1775617200</v>
      </c>
      <c r="B734" t="str">
        <f>_xlfn.XLOOKUP($A734,ALGLIB_SSA_XAUUSD!$A$2:$A$1001,ALGLIB_SSA_XAUUSD!$B$2:$B$1001,"",0)</f>
        <v>XAUUSD</v>
      </c>
      <c r="C734" t="str">
        <f>_xlfn.XLOOKUP($A734,ALGLIB_SSA_XAUUSD!$A$2:$A$1001,ALGLIB_SSA_XAUUSD!$C$2:$C$1001,"",0)</f>
        <v>H1</v>
      </c>
      <c r="D734" s="2">
        <f>_xlfn.XLOOKUP($A734,ALGLIB_SSA_XAUUSD!$A$2:$A$1001,ALGLIB_SSA_XAUUSD!$D$2:$D$1001,"",0)</f>
        <v>4797.83</v>
      </c>
      <c r="E734" s="2">
        <f>_xlfn.XLOOKUP($A734,ALGLIB_SSA_XAUUSD!$A$2:$A$1001,ALGLIB_SSA_XAUUSD!$E$2:$E$1001,"",0)</f>
        <v>4822.3245399999996</v>
      </c>
      <c r="F734" s="2">
        <f>_xlfn.XLOOKUP($A734,ALGLIB_SSA_XAUUSD!$A$2:$A$1001,ALGLIB_SSA_XAUUSD!$F$2:$F$1001,"",0)</f>
        <v>4818.3476199999996</v>
      </c>
      <c r="G734" s="2">
        <f>_xlfn.XLOOKUP($A734,ALGLIB_SSA_XAUUSD!$A$2:$A$1001,ALGLIB_SSA_XAUUSD!$G$2:$G$1001,"",0)</f>
        <v>4837.1471499999998</v>
      </c>
      <c r="H734" s="2">
        <f>_xlfn.XLOOKUP($A734,ALGLIB_SSA_XAUUSD!$A$2:$A$1001,ALGLIB_SSA_XAUUSD!$H$2:$H$1001,"",0)</f>
        <v>4809.5740800000003</v>
      </c>
      <c r="I734" t="str">
        <f>_xlfn.XLOOKUP($A734,ALGLIB_SSA_XAUUSD!$J$2:$J$1001,ALGLIB_SSA_XAUUSD!$K$2:$K$1001,"",0)</f>
        <v>XAUUSD</v>
      </c>
      <c r="J734" t="str">
        <f>_xlfn.XLOOKUP($A734,ALGLIB_SSA_XAUUSD!$J$2:$J$1001,ALGLIB_SSA_XAUUSD!$L$2:$L$1001,"",0)</f>
        <v>M5</v>
      </c>
      <c r="K734">
        <f>_xlfn.XLOOKUP($A734,ALGLIB_SSA_XAUUSD!$J$2:$J$1001,ALGLIB_SSA_XAUUSD!$M$2:$M$1001,"",0)</f>
        <v>4803.83</v>
      </c>
      <c r="L734">
        <f>_xlfn.XLOOKUP($A734,ALGLIB_SSA_XAUUSD!$J$2:$J$1001,ALGLIB_SSA_XAUUSD!$N$2:$N$1001,"",0)</f>
        <v>4802.62392</v>
      </c>
      <c r="M734">
        <f>_xlfn.XLOOKUP($A734,ALGLIB_SSA_XAUUSD!$J$2:$J$1001,ALGLIB_SSA_XAUUSD!$O$2:$O$1001,"",0)</f>
        <v>4803.9051200000004</v>
      </c>
      <c r="N734">
        <f>_xlfn.XLOOKUP($A734,ALGLIB_SSA_XAUUSD!$J$2:$J$1001,ALGLIB_SSA_XAUUSD!$P$2:$P$1001,"",0)</f>
        <v>4805.2979599999999</v>
      </c>
      <c r="O734">
        <f>_xlfn.XLOOKUP($A734,ALGLIB_SSA_XAUUSD!$J$2:$J$1001,ALGLIB_SSA_XAUUSD!$Q$2:$Q$1001,"",0)</f>
        <v>4800.7058699999998</v>
      </c>
      <c r="R734">
        <f t="shared" si="286"/>
        <v>1775617200</v>
      </c>
      <c r="S734" t="str">
        <f t="shared" si="287"/>
        <v>XAUUSD</v>
      </c>
      <c r="T734" t="str">
        <f t="shared" si="287"/>
        <v>M5</v>
      </c>
      <c r="U734">
        <f t="shared" si="287"/>
        <v>4803.83</v>
      </c>
      <c r="V734">
        <f t="shared" si="288"/>
        <v>4822.3245399999996</v>
      </c>
      <c r="W734">
        <f t="shared" si="288"/>
        <v>4818.3476199999996</v>
      </c>
      <c r="X734">
        <f t="shared" si="289"/>
        <v>4802.62392</v>
      </c>
      <c r="Y734">
        <f t="shared" si="289"/>
        <v>4803.9051200000004</v>
      </c>
      <c r="Z734">
        <f t="shared" si="290"/>
        <v>4837.1471499999998</v>
      </c>
      <c r="AA734">
        <f t="shared" si="291"/>
        <v>4805.2979599999999</v>
      </c>
      <c r="AB734">
        <f t="shared" si="292"/>
        <v>4809.5740800000003</v>
      </c>
      <c r="AC734">
        <f t="shared" si="293"/>
        <v>4800.7058699999998</v>
      </c>
      <c r="AF734">
        <f t="shared" si="298"/>
        <v>1775617200</v>
      </c>
      <c r="AG734" t="str">
        <f t="shared" si="299"/>
        <v>XAUUSD</v>
      </c>
      <c r="AH734" t="str">
        <f t="shared" si="300"/>
        <v>M5</v>
      </c>
      <c r="AI734" s="19">
        <f t="shared" si="294"/>
        <v>4803.83</v>
      </c>
      <c r="AJ734" s="19">
        <f t="shared" si="295"/>
        <v>4822.3245399999996</v>
      </c>
      <c r="AK734" s="19">
        <f t="shared" si="296"/>
        <v>4818.3476199999996</v>
      </c>
      <c r="AL734" s="19">
        <f t="shared" si="301"/>
        <v>3.9769200000000637</v>
      </c>
      <c r="AM734" s="28" t="str">
        <f t="shared" si="297"/>
        <v>Bullish</v>
      </c>
      <c r="AN734" s="28" t="str">
        <f t="shared" si="302"/>
        <v>Bullish</v>
      </c>
      <c r="AO734">
        <f>IF(Z734&lt;&gt;"",Z734,"")</f>
        <v>4837.1471499999998</v>
      </c>
      <c r="AP734">
        <f>IF(AB734&lt;&gt;"",AB734,"")</f>
        <v>4809.5740800000003</v>
      </c>
      <c r="AQ734">
        <f t="shared" si="306"/>
        <v>1</v>
      </c>
      <c r="AR734" s="17">
        <f>IF(SLOPE($AO$722:$AO$733,$AQ$722:$AQ$733)&gt;0,MIN(3,ABS(SLOPE($AO$722:$AO$733,$AQ$722:$AQ$733))),IF(SLOPE($AO$722:$AO$733,$AQ$722:$AQ$733)&lt;-0.5,-0.5,0))</f>
        <v>0</v>
      </c>
      <c r="AS734" s="17">
        <f>IF(SLOPE($AP$722:$AP$733,$AQ$722:$AQ$733)&lt;0,MAX(-3,-ABS(SLOPE($AP$722:$AP$733,$AQ$722:$AQ$733))),IF(SLOPE($AP$722:$AP$733,$AQ$722:$AQ$733)&gt;0.5,0.5,0))</f>
        <v>0</v>
      </c>
      <c r="AT734" s="10">
        <f>($AO$734+(AR734*(AQ734-1)))</f>
        <v>4837.1471499999998</v>
      </c>
      <c r="AU734" s="10">
        <f>($AP$734+(AS734*(AQ734-1)))</f>
        <v>4809.5740800000003</v>
      </c>
      <c r="AV734" s="18">
        <f>IF(AR734&gt;0,AT734+AR734,AT734)</f>
        <v>4837.1471499999998</v>
      </c>
      <c r="AW734" s="18">
        <f>IF(AS734&lt;0,AU734+AS734,AU734)</f>
        <v>4809.5740800000003</v>
      </c>
      <c r="AY734">
        <f t="shared" si="307"/>
        <v>0</v>
      </c>
      <c r="AZ734">
        <f t="shared" si="308"/>
        <v>0</v>
      </c>
      <c r="BB734" s="19">
        <f t="shared" si="303"/>
        <v>1775617200</v>
      </c>
      <c r="BC734" s="19" t="str">
        <f t="shared" si="304"/>
        <v>XAUUSD</v>
      </c>
      <c r="BD734" s="19" t="str">
        <f t="shared" si="305"/>
        <v>M5</v>
      </c>
      <c r="BE734">
        <f>V734</f>
        <v>4822.3245399999996</v>
      </c>
      <c r="BF734">
        <f>W734</f>
        <v>4818.3476199999996</v>
      </c>
      <c r="BG734">
        <f>X734</f>
        <v>4802.62392</v>
      </c>
      <c r="BH734">
        <f>Y734</f>
        <v>4803.9051200000004</v>
      </c>
      <c r="BI734">
        <f t="shared" si="309"/>
        <v>4837.1471499999998</v>
      </c>
      <c r="BJ734">
        <f t="shared" si="310"/>
        <v>4809.5740800000003</v>
      </c>
    </row>
    <row r="735" spans="1:62" x14ac:dyDescent="0.55000000000000004">
      <c r="A735">
        <f>ALGLIB_SSA_XAUUSD!J735</f>
        <v>1775617500</v>
      </c>
      <c r="B735" t="str">
        <f>_xlfn.XLOOKUP($A735,ALGLIB_SSA_XAUUSD!$A$2:$A$1001,ALGLIB_SSA_XAUUSD!$B$2:$B$1001,"",0)</f>
        <v/>
      </c>
      <c r="C735" t="str">
        <f>_xlfn.XLOOKUP($A735,ALGLIB_SSA_XAUUSD!$A$2:$A$1001,ALGLIB_SSA_XAUUSD!$C$2:$C$1001,"",0)</f>
        <v/>
      </c>
      <c r="D735" s="1">
        <f>D734+(D746-D734)*1/12</f>
        <v>4798.3450000000003</v>
      </c>
      <c r="E735" s="1">
        <f>E734+(E746-E734)*1/12</f>
        <v>4821.9518099999996</v>
      </c>
      <c r="F735" s="1">
        <f>F734+(F746-F734)*1/12</f>
        <v>4818.3269599999994</v>
      </c>
      <c r="G735" s="1">
        <f>G734+(G746-G734)*1/12</f>
        <v>4836.6922541666663</v>
      </c>
      <c r="H735" s="1">
        <f>H734+(H746-H734)*1/12</f>
        <v>4809.5449724999999</v>
      </c>
      <c r="I735" t="str">
        <f>_xlfn.XLOOKUP($A735,ALGLIB_SSA_XAUUSD!$J$2:$J$1001,ALGLIB_SSA_XAUUSD!$K$2:$K$1001,"",0)</f>
        <v>XAUUSD</v>
      </c>
      <c r="J735" t="str">
        <f>_xlfn.XLOOKUP($A735,ALGLIB_SSA_XAUUSD!$J$2:$J$1001,ALGLIB_SSA_XAUUSD!$L$2:$L$1001,"",0)</f>
        <v>M5</v>
      </c>
      <c r="K735">
        <f>_xlfn.XLOOKUP($A735,ALGLIB_SSA_XAUUSD!$J$2:$J$1001,ALGLIB_SSA_XAUUSD!$M$2:$M$1001,"",0)</f>
        <v>4802.6099999999997</v>
      </c>
      <c r="L735">
        <f>_xlfn.XLOOKUP($A735,ALGLIB_SSA_XAUUSD!$J$2:$J$1001,ALGLIB_SSA_XAUUSD!$N$2:$N$1001,"",0)</f>
        <v>4801.6266100000003</v>
      </c>
      <c r="M735">
        <f>_xlfn.XLOOKUP($A735,ALGLIB_SSA_XAUUSD!$J$2:$J$1001,ALGLIB_SSA_XAUUSD!$O$2:$O$1001,"",0)</f>
        <v>4802.7658700000002</v>
      </c>
      <c r="N735">
        <f>_xlfn.XLOOKUP($A735,ALGLIB_SSA_XAUUSD!$J$2:$J$1001,ALGLIB_SSA_XAUUSD!$P$2:$P$1001,"",0)</f>
        <v>4803.9804199999999</v>
      </c>
      <c r="O735">
        <f>_xlfn.XLOOKUP($A735,ALGLIB_SSA_XAUUSD!$J$2:$J$1001,ALGLIB_SSA_XAUUSD!$Q$2:$Q$1001,"",0)</f>
        <v>4799.5220200000003</v>
      </c>
      <c r="R735">
        <f t="shared" si="286"/>
        <v>1775617500</v>
      </c>
      <c r="S735" t="str">
        <f t="shared" si="287"/>
        <v>XAUUSD</v>
      </c>
      <c r="T735" t="str">
        <f t="shared" si="287"/>
        <v>M5</v>
      </c>
      <c r="U735">
        <f t="shared" si="287"/>
        <v>4802.6099999999997</v>
      </c>
      <c r="V735">
        <f t="shared" si="288"/>
        <v>4821.9518099999996</v>
      </c>
      <c r="W735">
        <f t="shared" si="288"/>
        <v>4818.3269599999994</v>
      </c>
      <c r="X735">
        <f t="shared" si="289"/>
        <v>4801.6266100000003</v>
      </c>
      <c r="Y735">
        <f t="shared" si="289"/>
        <v>4802.7658700000002</v>
      </c>
      <c r="Z735">
        <f t="shared" si="290"/>
        <v>4836.6922541666663</v>
      </c>
      <c r="AA735">
        <f t="shared" si="291"/>
        <v>4803.9804199999999</v>
      </c>
      <c r="AB735">
        <f t="shared" si="292"/>
        <v>4809.5449724999999</v>
      </c>
      <c r="AC735">
        <f t="shared" si="293"/>
        <v>4799.5220200000003</v>
      </c>
      <c r="AF735">
        <f t="shared" si="298"/>
        <v>1775617500</v>
      </c>
      <c r="AG735" t="str">
        <f t="shared" si="299"/>
        <v>XAUUSD</v>
      </c>
      <c r="AH735" t="str">
        <f t="shared" si="300"/>
        <v>M5</v>
      </c>
      <c r="AI735" s="19">
        <f t="shared" si="294"/>
        <v>4802.6099999999997</v>
      </c>
      <c r="AJ735" s="19">
        <f t="shared" si="295"/>
        <v>4821.9518099999996</v>
      </c>
      <c r="AK735" s="19">
        <f t="shared" si="296"/>
        <v>4818.3269599999994</v>
      </c>
      <c r="AL735" s="19">
        <f t="shared" si="301"/>
        <v>3.6248500000001513</v>
      </c>
      <c r="AM735" s="28" t="str">
        <f t="shared" si="297"/>
        <v>Bullish</v>
      </c>
      <c r="AN735" s="28" t="str">
        <f t="shared" si="302"/>
        <v>Bullish</v>
      </c>
      <c r="AO735">
        <f>IF(Z735&lt;&gt;"",Z735,"")</f>
        <v>4836.6922541666663</v>
      </c>
      <c r="AP735">
        <f>IF(AB735&lt;&gt;"",AB735,"")</f>
        <v>4809.5449724999999</v>
      </c>
      <c r="AQ735">
        <f t="shared" si="306"/>
        <v>2</v>
      </c>
      <c r="AR735" s="16">
        <f>IF(SLOPE($AO$722:$AO$733,$AQ$722:$AQ$733)&gt;0,MIN(3,ABS(SLOPE($AO$722:$AO$733,$AQ$722:$AQ$733))),IF(SLOPE($AO$722:$AO$733,$AQ$722:$AQ$733)&lt;-0.5,-0.5,0))</f>
        <v>0</v>
      </c>
      <c r="AS735" s="16">
        <f>IF(SLOPE($AP$722:$AP$733,$AQ$722:$AQ$733)&lt;0,MAX(-3,-ABS(SLOPE($AP$722:$AP$733,$AQ$722:$AQ$733))),IF(SLOPE($AP$722:$AP$733,$AQ$722:$AQ$733)&gt;0.5,0.5,0))</f>
        <v>0</v>
      </c>
      <c r="AT735" s="22">
        <f>($AO$734+(AR735*(AQ735-1)))</f>
        <v>4837.1471499999998</v>
      </c>
      <c r="AU735" s="22">
        <f>($AP$734+(AS735*(AQ735-1)))</f>
        <v>4809.5740800000003</v>
      </c>
      <c r="AV735" s="18">
        <f>IF(AR735&gt;0,AT735+AR735,AT735)</f>
        <v>4837.1471499999998</v>
      </c>
      <c r="AW735" s="18">
        <f>IF(AS735&lt;0,AU735+AS735,AU735)</f>
        <v>4809.5740800000003</v>
      </c>
      <c r="AY735">
        <f t="shared" si="307"/>
        <v>0.45489583333346673</v>
      </c>
      <c r="AZ735">
        <f t="shared" si="308"/>
        <v>2.9107500000463915E-2</v>
      </c>
      <c r="BB735" s="19">
        <f t="shared" si="303"/>
        <v>1775617500</v>
      </c>
      <c r="BC735" s="19" t="str">
        <f t="shared" si="304"/>
        <v>XAUUSD</v>
      </c>
      <c r="BD735" s="19" t="str">
        <f t="shared" si="305"/>
        <v>M5</v>
      </c>
      <c r="BE735">
        <f>V735</f>
        <v>4821.9518099999996</v>
      </c>
      <c r="BF735">
        <f>W735</f>
        <v>4818.3269599999994</v>
      </c>
      <c r="BG735">
        <f>X735</f>
        <v>4801.6266100000003</v>
      </c>
      <c r="BH735">
        <f>Y735</f>
        <v>4802.7658700000002</v>
      </c>
      <c r="BI735">
        <f t="shared" si="309"/>
        <v>4837.1471499999998</v>
      </c>
      <c r="BJ735">
        <f t="shared" si="310"/>
        <v>4809.5740800000003</v>
      </c>
    </row>
    <row r="736" spans="1:62" x14ac:dyDescent="0.55000000000000004">
      <c r="A736">
        <f>ALGLIB_SSA_XAUUSD!J736</f>
        <v>1775617800</v>
      </c>
      <c r="B736" t="str">
        <f>_xlfn.XLOOKUP($A736,ALGLIB_SSA_XAUUSD!$A$2:$A$1001,ALGLIB_SSA_XAUUSD!$B$2:$B$1001,"",0)</f>
        <v/>
      </c>
      <c r="C736" t="str">
        <f>_xlfn.XLOOKUP($A736,ALGLIB_SSA_XAUUSD!$A$2:$A$1001,ALGLIB_SSA_XAUUSD!$C$2:$C$1001,"",0)</f>
        <v/>
      </c>
      <c r="D736" s="1">
        <f>D734+(D746-D734)*2/12</f>
        <v>4798.8599999999997</v>
      </c>
      <c r="E736" s="1">
        <f>E734+(E746-E734)*2/12</f>
        <v>4821.5790799999995</v>
      </c>
      <c r="F736" s="1">
        <f>F734+(F746-F734)*2/12</f>
        <v>4818.3062999999993</v>
      </c>
      <c r="G736" s="1">
        <f>G734+(G746-G734)*2/12</f>
        <v>4836.2373583333328</v>
      </c>
      <c r="H736" s="1">
        <f>H734+(H746-H734)*2/12</f>
        <v>4809.5158650000003</v>
      </c>
      <c r="I736" t="str">
        <f>_xlfn.XLOOKUP($A736,ALGLIB_SSA_XAUUSD!$J$2:$J$1001,ALGLIB_SSA_XAUUSD!$K$2:$K$1001,"",0)</f>
        <v>XAUUSD</v>
      </c>
      <c r="J736" t="str">
        <f>_xlfn.XLOOKUP($A736,ALGLIB_SSA_XAUUSD!$J$2:$J$1001,ALGLIB_SSA_XAUUSD!$L$2:$L$1001,"",0)</f>
        <v>M5</v>
      </c>
      <c r="K736">
        <f>_xlfn.XLOOKUP($A736,ALGLIB_SSA_XAUUSD!$J$2:$J$1001,ALGLIB_SSA_XAUUSD!$M$2:$M$1001,"",0)</f>
        <v>4799.1099999999997</v>
      </c>
      <c r="L736">
        <f>_xlfn.XLOOKUP($A736,ALGLIB_SSA_XAUUSD!$J$2:$J$1001,ALGLIB_SSA_XAUUSD!$N$2:$N$1001,"",0)</f>
        <v>4800.8669</v>
      </c>
      <c r="M736">
        <f>_xlfn.XLOOKUP($A736,ALGLIB_SSA_XAUUSD!$J$2:$J$1001,ALGLIB_SSA_XAUUSD!$O$2:$O$1001,"",0)</f>
        <v>4801.8163800000002</v>
      </c>
      <c r="N736">
        <f>_xlfn.XLOOKUP($A736,ALGLIB_SSA_XAUUSD!$J$2:$J$1001,ALGLIB_SSA_XAUUSD!$P$2:$P$1001,"",0)</f>
        <v>4803.0499</v>
      </c>
      <c r="O736">
        <f>_xlfn.XLOOKUP($A736,ALGLIB_SSA_XAUUSD!$J$2:$J$1001,ALGLIB_SSA_XAUUSD!$Q$2:$Q$1001,"",0)</f>
        <v>4798.5248600000004</v>
      </c>
      <c r="R736">
        <f t="shared" si="286"/>
        <v>1775617800</v>
      </c>
      <c r="S736" t="str">
        <f t="shared" si="287"/>
        <v>XAUUSD</v>
      </c>
      <c r="T736" t="str">
        <f t="shared" si="287"/>
        <v>M5</v>
      </c>
      <c r="U736">
        <f t="shared" si="287"/>
        <v>4799.1099999999997</v>
      </c>
      <c r="V736">
        <f t="shared" si="288"/>
        <v>4821.5790799999995</v>
      </c>
      <c r="W736">
        <f t="shared" si="288"/>
        <v>4818.3062999999993</v>
      </c>
      <c r="X736">
        <f t="shared" si="289"/>
        <v>4800.8669</v>
      </c>
      <c r="Y736">
        <f t="shared" si="289"/>
        <v>4801.8163800000002</v>
      </c>
      <c r="Z736">
        <f t="shared" si="290"/>
        <v>4836.2373583333328</v>
      </c>
      <c r="AA736">
        <f t="shared" si="291"/>
        <v>4803.0499</v>
      </c>
      <c r="AB736">
        <f t="shared" si="292"/>
        <v>4809.5158650000003</v>
      </c>
      <c r="AC736">
        <f t="shared" si="293"/>
        <v>4798.5248600000004</v>
      </c>
      <c r="AF736">
        <f t="shared" si="298"/>
        <v>1775617800</v>
      </c>
      <c r="AG736" t="str">
        <f t="shared" si="299"/>
        <v>XAUUSD</v>
      </c>
      <c r="AH736" t="str">
        <f t="shared" si="300"/>
        <v>M5</v>
      </c>
      <c r="AI736" s="19">
        <f t="shared" si="294"/>
        <v>4799.1099999999997</v>
      </c>
      <c r="AJ736" s="19">
        <f t="shared" si="295"/>
        <v>4821.5790799999995</v>
      </c>
      <c r="AK736" s="19">
        <f t="shared" si="296"/>
        <v>4818.3062999999993</v>
      </c>
      <c r="AL736" s="19">
        <f t="shared" si="301"/>
        <v>3.2727800000002389</v>
      </c>
      <c r="AM736" s="28" t="str">
        <f t="shared" si="297"/>
        <v>Bullish</v>
      </c>
      <c r="AN736" s="28" t="str">
        <f t="shared" si="302"/>
        <v>Bullish</v>
      </c>
      <c r="AO736">
        <f>IF(Z736&lt;&gt;"",Z736,"")</f>
        <v>4836.2373583333328</v>
      </c>
      <c r="AP736">
        <f>IF(AB736&lt;&gt;"",AB736,"")</f>
        <v>4809.5158650000003</v>
      </c>
      <c r="AQ736">
        <f t="shared" si="306"/>
        <v>3</v>
      </c>
      <c r="AR736" s="16">
        <f>IF(SLOPE($AO$722:$AO$733,$AQ$722:$AQ$733)&gt;0,MIN(3,ABS(SLOPE($AO$722:$AO$733,$AQ$722:$AQ$733))),IF(SLOPE($AO$722:$AO$733,$AQ$722:$AQ$733)&lt;-0.5,-0.5,0))</f>
        <v>0</v>
      </c>
      <c r="AS736" s="16">
        <f>IF(SLOPE($AP$722:$AP$733,$AQ$722:$AQ$733)&lt;0,MAX(-3,-ABS(SLOPE($AP$722:$AP$733,$AQ$722:$AQ$733))),IF(SLOPE($AP$722:$AP$733,$AQ$722:$AQ$733)&gt;0.5,0.5,0))</f>
        <v>0</v>
      </c>
      <c r="AT736" s="22">
        <f>($AO$734+(AR736*(AQ736-1)))</f>
        <v>4837.1471499999998</v>
      </c>
      <c r="AU736" s="22">
        <f>($AP$734+(AS736*(AQ736-1)))</f>
        <v>4809.5740800000003</v>
      </c>
      <c r="AV736" s="18">
        <f>IF(AR736&gt;0,AT736+AR736,AT736)</f>
        <v>4837.1471499999998</v>
      </c>
      <c r="AW736" s="18">
        <f>IF(AS736&lt;0,AU736+AS736,AU736)</f>
        <v>4809.5740800000003</v>
      </c>
      <c r="AY736">
        <f t="shared" si="307"/>
        <v>0.90979166666693345</v>
      </c>
      <c r="AZ736">
        <f t="shared" si="308"/>
        <v>5.8215000000018335E-2</v>
      </c>
      <c r="BB736" s="19">
        <f t="shared" si="303"/>
        <v>1775617800</v>
      </c>
      <c r="BC736" s="19" t="str">
        <f t="shared" si="304"/>
        <v>XAUUSD</v>
      </c>
      <c r="BD736" s="19" t="str">
        <f t="shared" si="305"/>
        <v>M5</v>
      </c>
      <c r="BE736">
        <f>V736</f>
        <v>4821.5790799999995</v>
      </c>
      <c r="BF736">
        <f>W736</f>
        <v>4818.3062999999993</v>
      </c>
      <c r="BG736">
        <f>X736</f>
        <v>4800.8669</v>
      </c>
      <c r="BH736">
        <f>Y736</f>
        <v>4801.8163800000002</v>
      </c>
      <c r="BI736">
        <f t="shared" si="309"/>
        <v>4837.1471499999998</v>
      </c>
      <c r="BJ736">
        <f t="shared" si="310"/>
        <v>4809.5740800000003</v>
      </c>
    </row>
    <row r="737" spans="1:62" x14ac:dyDescent="0.55000000000000004">
      <c r="A737">
        <f>ALGLIB_SSA_XAUUSD!J737</f>
        <v>1775618100</v>
      </c>
      <c r="B737" t="str">
        <f>_xlfn.XLOOKUP($A737,ALGLIB_SSA_XAUUSD!$A$2:$A$1001,ALGLIB_SSA_XAUUSD!$B$2:$B$1001,"",0)</f>
        <v/>
      </c>
      <c r="C737" t="str">
        <f>_xlfn.XLOOKUP($A737,ALGLIB_SSA_XAUUSD!$A$2:$A$1001,ALGLIB_SSA_XAUUSD!$C$2:$C$1001,"",0)</f>
        <v/>
      </c>
      <c r="D737" s="1">
        <f>D734+(D746-D734)*3/12</f>
        <v>4799.375</v>
      </c>
      <c r="E737" s="1">
        <f>E734+(E746-E734)*3/12</f>
        <v>4821.2063499999995</v>
      </c>
      <c r="F737" s="1">
        <f>F734+(F746-F734)*3/12</f>
        <v>4818.2856400000001</v>
      </c>
      <c r="G737" s="1">
        <f>G734+(G746-G734)*3/12</f>
        <v>4835.7824624999994</v>
      </c>
      <c r="H737" s="1">
        <f>H734+(H746-H734)*3/12</f>
        <v>4809.4867575000007</v>
      </c>
      <c r="I737" t="str">
        <f>_xlfn.XLOOKUP($A737,ALGLIB_SSA_XAUUSD!$J$2:$J$1001,ALGLIB_SSA_XAUUSD!$K$2:$K$1001,"",0)</f>
        <v>XAUUSD</v>
      </c>
      <c r="J737" t="str">
        <f>_xlfn.XLOOKUP($A737,ALGLIB_SSA_XAUUSD!$J$2:$J$1001,ALGLIB_SSA_XAUUSD!$L$2:$L$1001,"",0)</f>
        <v>M5</v>
      </c>
      <c r="K737">
        <f>_xlfn.XLOOKUP($A737,ALGLIB_SSA_XAUUSD!$J$2:$J$1001,ALGLIB_SSA_XAUUSD!$M$2:$M$1001,"",0)</f>
        <v>4798.12</v>
      </c>
      <c r="L737">
        <f>_xlfn.XLOOKUP($A737,ALGLIB_SSA_XAUUSD!$J$2:$J$1001,ALGLIB_SSA_XAUUSD!$N$2:$N$1001,"",0)</f>
        <v>4800.4547000000002</v>
      </c>
      <c r="M737">
        <f>_xlfn.XLOOKUP($A737,ALGLIB_SSA_XAUUSD!$J$2:$J$1001,ALGLIB_SSA_XAUUSD!$O$2:$O$1001,"",0)</f>
        <v>4801.1355400000002</v>
      </c>
      <c r="N737">
        <f>_xlfn.XLOOKUP($A737,ALGLIB_SSA_XAUUSD!$J$2:$J$1001,ALGLIB_SSA_XAUUSD!$P$2:$P$1001,"",0)</f>
        <v>4802.5784899999999</v>
      </c>
      <c r="O737">
        <f>_xlfn.XLOOKUP($A737,ALGLIB_SSA_XAUUSD!$J$2:$J$1001,ALGLIB_SSA_XAUUSD!$Q$2:$Q$1001,"",0)</f>
        <v>4797.8382000000001</v>
      </c>
      <c r="R737">
        <f t="shared" si="286"/>
        <v>1775618100</v>
      </c>
      <c r="S737" t="str">
        <f t="shared" si="287"/>
        <v>XAUUSD</v>
      </c>
      <c r="T737" t="str">
        <f t="shared" si="287"/>
        <v>M5</v>
      </c>
      <c r="U737">
        <f t="shared" si="287"/>
        <v>4798.12</v>
      </c>
      <c r="V737">
        <f t="shared" si="288"/>
        <v>4821.2063499999995</v>
      </c>
      <c r="W737">
        <f t="shared" si="288"/>
        <v>4818.2856400000001</v>
      </c>
      <c r="X737">
        <f t="shared" si="289"/>
        <v>4800.4547000000002</v>
      </c>
      <c r="Y737">
        <f t="shared" si="289"/>
        <v>4801.1355400000002</v>
      </c>
      <c r="Z737">
        <f t="shared" si="290"/>
        <v>4835.7824624999994</v>
      </c>
      <c r="AA737">
        <f t="shared" si="291"/>
        <v>4802.5784899999999</v>
      </c>
      <c r="AB737">
        <f t="shared" si="292"/>
        <v>4809.4867575000007</v>
      </c>
      <c r="AC737">
        <f t="shared" si="293"/>
        <v>4797.8382000000001</v>
      </c>
      <c r="AF737">
        <f t="shared" si="298"/>
        <v>1775618100</v>
      </c>
      <c r="AG737" t="str">
        <f t="shared" si="299"/>
        <v>XAUUSD</v>
      </c>
      <c r="AH737" t="str">
        <f t="shared" si="300"/>
        <v>M5</v>
      </c>
      <c r="AI737" s="19">
        <f t="shared" si="294"/>
        <v>4798.12</v>
      </c>
      <c r="AJ737" s="19">
        <f t="shared" si="295"/>
        <v>4821.2063499999995</v>
      </c>
      <c r="AK737" s="19">
        <f t="shared" si="296"/>
        <v>4818.2856400000001</v>
      </c>
      <c r="AL737" s="19">
        <f t="shared" si="301"/>
        <v>2.9207099999994171</v>
      </c>
      <c r="AM737" s="28" t="str">
        <f t="shared" si="297"/>
        <v>Bullish</v>
      </c>
      <c r="AN737" s="28" t="str">
        <f t="shared" si="302"/>
        <v>Bullish</v>
      </c>
      <c r="AO737">
        <f>IF(Z737&lt;&gt;"",Z737,"")</f>
        <v>4835.7824624999994</v>
      </c>
      <c r="AP737">
        <f>IF(AB737&lt;&gt;"",AB737,"")</f>
        <v>4809.4867575000007</v>
      </c>
      <c r="AQ737">
        <f t="shared" si="306"/>
        <v>4</v>
      </c>
      <c r="AR737" s="16">
        <f>IF(SLOPE($AO$722:$AO$733,$AQ$722:$AQ$733)&gt;0,MIN(3,ABS(SLOPE($AO$722:$AO$733,$AQ$722:$AQ$733))),IF(SLOPE($AO$722:$AO$733,$AQ$722:$AQ$733)&lt;-0.5,-0.5,0))</f>
        <v>0</v>
      </c>
      <c r="AS737" s="16">
        <f>IF(SLOPE($AP$722:$AP$733,$AQ$722:$AQ$733)&lt;0,MAX(-3,-ABS(SLOPE($AP$722:$AP$733,$AQ$722:$AQ$733))),IF(SLOPE($AP$722:$AP$733,$AQ$722:$AQ$733)&gt;0.5,0.5,0))</f>
        <v>0</v>
      </c>
      <c r="AT737" s="22">
        <f>($AO$734+(AR737*(AQ737-1)))</f>
        <v>4837.1471499999998</v>
      </c>
      <c r="AU737" s="22">
        <f>($AP$734+(AS737*(AQ737-1)))</f>
        <v>4809.5740800000003</v>
      </c>
      <c r="AV737" s="18">
        <f>IF(AR737&gt;0,AT737+AR737,AT737)</f>
        <v>4837.1471499999998</v>
      </c>
      <c r="AW737" s="18">
        <f>IF(AS737&lt;0,AU737+AS737,AU737)</f>
        <v>4809.5740800000003</v>
      </c>
      <c r="AY737">
        <f t="shared" si="307"/>
        <v>1.3646875000004002</v>
      </c>
      <c r="AZ737">
        <f t="shared" si="308"/>
        <v>8.7322499999572756E-2</v>
      </c>
      <c r="BB737" s="19">
        <f t="shared" si="303"/>
        <v>1775618100</v>
      </c>
      <c r="BC737" s="19" t="str">
        <f t="shared" si="304"/>
        <v>XAUUSD</v>
      </c>
      <c r="BD737" s="19" t="str">
        <f t="shared" si="305"/>
        <v>M5</v>
      </c>
      <c r="BE737">
        <f>V737</f>
        <v>4821.2063499999995</v>
      </c>
      <c r="BF737">
        <f>W737</f>
        <v>4818.2856400000001</v>
      </c>
      <c r="BG737">
        <f>X737</f>
        <v>4800.4547000000002</v>
      </c>
      <c r="BH737">
        <f>Y737</f>
        <v>4801.1355400000002</v>
      </c>
      <c r="BI737">
        <f t="shared" si="309"/>
        <v>4837.1471499999998</v>
      </c>
      <c r="BJ737">
        <f t="shared" si="310"/>
        <v>4809.5740800000003</v>
      </c>
    </row>
    <row r="738" spans="1:62" x14ac:dyDescent="0.55000000000000004">
      <c r="A738">
        <f>ALGLIB_SSA_XAUUSD!J738</f>
        <v>1775618400</v>
      </c>
      <c r="B738" t="str">
        <f>_xlfn.XLOOKUP($A738,ALGLIB_SSA_XAUUSD!$A$2:$A$1001,ALGLIB_SSA_XAUUSD!$B$2:$B$1001,"",0)</f>
        <v/>
      </c>
      <c r="C738" t="str">
        <f>_xlfn.XLOOKUP($A738,ALGLIB_SSA_XAUUSD!$A$2:$A$1001,ALGLIB_SSA_XAUUSD!$C$2:$C$1001,"",0)</f>
        <v/>
      </c>
      <c r="D738" s="1">
        <f>D734+(D746-D734)*4/12</f>
        <v>4799.8900000000003</v>
      </c>
      <c r="E738" s="1">
        <f>E734+(E746-E734)*4/12</f>
        <v>4820.8336199999994</v>
      </c>
      <c r="F738" s="1">
        <f>F734+(F746-F734)*4/12</f>
        <v>4818.2649799999999</v>
      </c>
      <c r="G738" s="1">
        <f>G734+(G746-G734)*4/12</f>
        <v>4835.3275666666668</v>
      </c>
      <c r="H738" s="1">
        <f>H734+(H746-H734)*4/12</f>
        <v>4809.4576500000003</v>
      </c>
      <c r="I738" t="str">
        <f>_xlfn.XLOOKUP($A738,ALGLIB_SSA_XAUUSD!$J$2:$J$1001,ALGLIB_SSA_XAUUSD!$K$2:$K$1001,"",0)</f>
        <v>XAUUSD</v>
      </c>
      <c r="J738" t="str">
        <f>_xlfn.XLOOKUP($A738,ALGLIB_SSA_XAUUSD!$J$2:$J$1001,ALGLIB_SSA_XAUUSD!$L$2:$L$1001,"",0)</f>
        <v>M5</v>
      </c>
      <c r="K738">
        <f>_xlfn.XLOOKUP($A738,ALGLIB_SSA_XAUUSD!$J$2:$J$1001,ALGLIB_SSA_XAUUSD!$M$2:$M$1001,"",0)</f>
        <v>4800.5600000000004</v>
      </c>
      <c r="L738">
        <f>_xlfn.XLOOKUP($A738,ALGLIB_SSA_XAUUSD!$J$2:$J$1001,ALGLIB_SSA_XAUUSD!$N$2:$N$1001,"",0)</f>
        <v>4800.35646</v>
      </c>
      <c r="M738">
        <f>_xlfn.XLOOKUP($A738,ALGLIB_SSA_XAUUSD!$J$2:$J$1001,ALGLIB_SSA_XAUUSD!$O$2:$O$1001,"",0)</f>
        <v>4800.7460000000001</v>
      </c>
      <c r="N738">
        <f>_xlfn.XLOOKUP($A738,ALGLIB_SSA_XAUUSD!$J$2:$J$1001,ALGLIB_SSA_XAUUSD!$P$2:$P$1001,"",0)</f>
        <v>4802.6260000000002</v>
      </c>
      <c r="O738">
        <f>_xlfn.XLOOKUP($A738,ALGLIB_SSA_XAUUSD!$J$2:$J$1001,ALGLIB_SSA_XAUUSD!$Q$2:$Q$1001,"",0)</f>
        <v>4797.5228299999999</v>
      </c>
      <c r="R738">
        <f t="shared" si="286"/>
        <v>1775618400</v>
      </c>
      <c r="S738" t="str">
        <f t="shared" si="287"/>
        <v>XAUUSD</v>
      </c>
      <c r="T738" t="str">
        <f t="shared" si="287"/>
        <v>M5</v>
      </c>
      <c r="U738">
        <f t="shared" si="287"/>
        <v>4800.5600000000004</v>
      </c>
      <c r="V738">
        <f t="shared" si="288"/>
        <v>4820.8336199999994</v>
      </c>
      <c r="W738">
        <f t="shared" si="288"/>
        <v>4818.2649799999999</v>
      </c>
      <c r="X738">
        <f t="shared" si="289"/>
        <v>4800.35646</v>
      </c>
      <c r="Y738">
        <f t="shared" si="289"/>
        <v>4800.7460000000001</v>
      </c>
      <c r="Z738">
        <f t="shared" si="290"/>
        <v>4835.3275666666668</v>
      </c>
      <c r="AA738">
        <f t="shared" si="291"/>
        <v>4802.6260000000002</v>
      </c>
      <c r="AB738">
        <f t="shared" si="292"/>
        <v>4809.4576500000003</v>
      </c>
      <c r="AC738">
        <f t="shared" si="293"/>
        <v>4797.5228299999999</v>
      </c>
      <c r="AF738">
        <f t="shared" si="298"/>
        <v>1775618400</v>
      </c>
      <c r="AG738" t="str">
        <f t="shared" si="299"/>
        <v>XAUUSD</v>
      </c>
      <c r="AH738" t="str">
        <f t="shared" si="300"/>
        <v>M5</v>
      </c>
      <c r="AI738" s="19">
        <f t="shared" si="294"/>
        <v>4800.5600000000004</v>
      </c>
      <c r="AJ738" s="19">
        <f t="shared" si="295"/>
        <v>4820.8336199999994</v>
      </c>
      <c r="AK738" s="19">
        <f t="shared" si="296"/>
        <v>4818.2649799999999</v>
      </c>
      <c r="AL738" s="19">
        <f t="shared" si="301"/>
        <v>2.5686399999995047</v>
      </c>
      <c r="AM738" s="28" t="str">
        <f t="shared" si="297"/>
        <v>Bullish</v>
      </c>
      <c r="AN738" s="28" t="str">
        <f t="shared" si="302"/>
        <v>Bullish</v>
      </c>
      <c r="AO738">
        <f>IF(Z738&lt;&gt;"",Z738,"")</f>
        <v>4835.3275666666668</v>
      </c>
      <c r="AP738">
        <f>IF(AB738&lt;&gt;"",AB738,"")</f>
        <v>4809.4576500000003</v>
      </c>
      <c r="AQ738">
        <f t="shared" si="306"/>
        <v>5</v>
      </c>
      <c r="AR738" s="16">
        <f>IF(SLOPE($AO$722:$AO$733,$AQ$722:$AQ$733)&gt;0,MIN(3,ABS(SLOPE($AO$722:$AO$733,$AQ$722:$AQ$733))),IF(SLOPE($AO$722:$AO$733,$AQ$722:$AQ$733)&lt;-0.5,-0.5,0))</f>
        <v>0</v>
      </c>
      <c r="AS738" s="16">
        <f>IF(SLOPE($AP$722:$AP$733,$AQ$722:$AQ$733)&lt;0,MAX(-3,-ABS(SLOPE($AP$722:$AP$733,$AQ$722:$AQ$733))),IF(SLOPE($AP$722:$AP$733,$AQ$722:$AQ$733)&gt;0.5,0.5,0))</f>
        <v>0</v>
      </c>
      <c r="AT738" s="22">
        <f>($AO$734+(AR738*(AQ738-1)))</f>
        <v>4837.1471499999998</v>
      </c>
      <c r="AU738" s="22">
        <f>($AP$734+(AS738*(AQ738-1)))</f>
        <v>4809.5740800000003</v>
      </c>
      <c r="AV738" s="18">
        <f>IF(AR738&gt;0,AT738+AR738,AT738)</f>
        <v>4837.1471499999998</v>
      </c>
      <c r="AW738" s="18">
        <f>IF(AS738&lt;0,AU738+AS738,AU738)</f>
        <v>4809.5740800000003</v>
      </c>
      <c r="AY738">
        <f t="shared" si="307"/>
        <v>1.8195833333329574</v>
      </c>
      <c r="AZ738">
        <f t="shared" si="308"/>
        <v>0.11643000000003667</v>
      </c>
      <c r="BB738" s="19">
        <f t="shared" si="303"/>
        <v>1775618400</v>
      </c>
      <c r="BC738" s="19" t="str">
        <f t="shared" si="304"/>
        <v>XAUUSD</v>
      </c>
      <c r="BD738" s="19" t="str">
        <f t="shared" si="305"/>
        <v>M5</v>
      </c>
      <c r="BE738">
        <f>V738</f>
        <v>4820.8336199999994</v>
      </c>
      <c r="BF738">
        <f>W738</f>
        <v>4818.2649799999999</v>
      </c>
      <c r="BG738">
        <f>X738</f>
        <v>4800.35646</v>
      </c>
      <c r="BH738">
        <f>Y738</f>
        <v>4800.7460000000001</v>
      </c>
      <c r="BI738">
        <f t="shared" si="309"/>
        <v>4837.1471499999998</v>
      </c>
      <c r="BJ738">
        <f t="shared" si="310"/>
        <v>4809.5740800000003</v>
      </c>
    </row>
    <row r="739" spans="1:62" x14ac:dyDescent="0.55000000000000004">
      <c r="A739">
        <f>ALGLIB_SSA_XAUUSD!J739</f>
        <v>1775618700</v>
      </c>
      <c r="B739" t="str">
        <f>_xlfn.XLOOKUP($A739,ALGLIB_SSA_XAUUSD!$A$2:$A$1001,ALGLIB_SSA_XAUUSD!$B$2:$B$1001,"",0)</f>
        <v/>
      </c>
      <c r="C739" t="str">
        <f>_xlfn.XLOOKUP($A739,ALGLIB_SSA_XAUUSD!$A$2:$A$1001,ALGLIB_SSA_XAUUSD!$C$2:$C$1001,"",0)</f>
        <v/>
      </c>
      <c r="D739" s="1">
        <f>D734+(D746-D734)*5/12</f>
        <v>4800.4049999999997</v>
      </c>
      <c r="E739" s="1">
        <f>E734+(E746-E734)*5/12</f>
        <v>4820.4608899999994</v>
      </c>
      <c r="F739" s="1">
        <f>F734+(F746-F734)*5/12</f>
        <v>4818.2443199999998</v>
      </c>
      <c r="G739" s="1">
        <f>G734+(G746-G734)*5/12</f>
        <v>4834.8726708333334</v>
      </c>
      <c r="H739" s="1">
        <f>H734+(H746-H734)*5/12</f>
        <v>4809.4285424999998</v>
      </c>
      <c r="I739" t="str">
        <f>_xlfn.XLOOKUP($A739,ALGLIB_SSA_XAUUSD!$J$2:$J$1001,ALGLIB_SSA_XAUUSD!$K$2:$K$1001,"",0)</f>
        <v>XAUUSD</v>
      </c>
      <c r="J739" t="str">
        <f>_xlfn.XLOOKUP($A739,ALGLIB_SSA_XAUUSD!$J$2:$J$1001,ALGLIB_SSA_XAUUSD!$L$2:$L$1001,"",0)</f>
        <v>M5</v>
      </c>
      <c r="K739">
        <f>_xlfn.XLOOKUP($A739,ALGLIB_SSA_XAUUSD!$J$2:$J$1001,ALGLIB_SSA_XAUUSD!$M$2:$M$1001,"",0)</f>
        <v>4803.29</v>
      </c>
      <c r="L739">
        <f>_xlfn.XLOOKUP($A739,ALGLIB_SSA_XAUUSD!$J$2:$J$1001,ALGLIB_SSA_XAUUSD!$N$2:$N$1001,"",0)</f>
        <v>4800.38879</v>
      </c>
      <c r="M739">
        <f>_xlfn.XLOOKUP($A739,ALGLIB_SSA_XAUUSD!$J$2:$J$1001,ALGLIB_SSA_XAUUSD!$O$2:$O$1001,"",0)</f>
        <v>4800.5673900000002</v>
      </c>
      <c r="N739">
        <f>_xlfn.XLOOKUP($A739,ALGLIB_SSA_XAUUSD!$J$2:$J$1001,ALGLIB_SSA_XAUUSD!$P$2:$P$1001,"",0)</f>
        <v>4802.9863100000002</v>
      </c>
      <c r="O739">
        <f>_xlfn.XLOOKUP($A739,ALGLIB_SSA_XAUUSD!$J$2:$J$1001,ALGLIB_SSA_XAUUSD!$Q$2:$Q$1001,"",0)</f>
        <v>4797.5093900000002</v>
      </c>
      <c r="R739">
        <f t="shared" si="286"/>
        <v>1775618700</v>
      </c>
      <c r="S739" t="str">
        <f t="shared" si="287"/>
        <v>XAUUSD</v>
      </c>
      <c r="T739" t="str">
        <f t="shared" si="287"/>
        <v>M5</v>
      </c>
      <c r="U739">
        <f t="shared" si="287"/>
        <v>4803.29</v>
      </c>
      <c r="V739">
        <f t="shared" si="288"/>
        <v>4820.4608899999994</v>
      </c>
      <c r="W739">
        <f t="shared" si="288"/>
        <v>4818.2443199999998</v>
      </c>
      <c r="X739">
        <f t="shared" si="289"/>
        <v>4800.38879</v>
      </c>
      <c r="Y739">
        <f t="shared" si="289"/>
        <v>4800.5673900000002</v>
      </c>
      <c r="Z739">
        <f t="shared" si="290"/>
        <v>4834.8726708333334</v>
      </c>
      <c r="AA739">
        <f t="shared" si="291"/>
        <v>4802.9863100000002</v>
      </c>
      <c r="AB739">
        <f t="shared" si="292"/>
        <v>4809.4285424999998</v>
      </c>
      <c r="AC739">
        <f t="shared" si="293"/>
        <v>4797.5093900000002</v>
      </c>
      <c r="AF739">
        <f t="shared" si="298"/>
        <v>1775618700</v>
      </c>
      <c r="AG739" t="str">
        <f t="shared" si="299"/>
        <v>XAUUSD</v>
      </c>
      <c r="AH739" t="str">
        <f t="shared" si="300"/>
        <v>M5</v>
      </c>
      <c r="AI739" s="19">
        <f t="shared" si="294"/>
        <v>4803.29</v>
      </c>
      <c r="AJ739" s="19">
        <f t="shared" si="295"/>
        <v>4820.4608899999994</v>
      </c>
      <c r="AK739" s="19">
        <f t="shared" si="296"/>
        <v>4818.2443199999998</v>
      </c>
      <c r="AL739" s="19">
        <f t="shared" si="301"/>
        <v>2.2165699999995923</v>
      </c>
      <c r="AM739" s="28" t="str">
        <f t="shared" si="297"/>
        <v>Bullish</v>
      </c>
      <c r="AN739" s="28" t="str">
        <f t="shared" si="302"/>
        <v>Bullish</v>
      </c>
      <c r="AO739">
        <f>IF(Z739&lt;&gt;"",Z739,"")</f>
        <v>4834.8726708333334</v>
      </c>
      <c r="AP739">
        <f>IF(AB739&lt;&gt;"",AB739,"")</f>
        <v>4809.4285424999998</v>
      </c>
      <c r="AQ739">
        <f t="shared" si="306"/>
        <v>6</v>
      </c>
      <c r="AR739" s="16">
        <f>IF(SLOPE($AO$722:$AO$733,$AQ$722:$AQ$733)&gt;0,MIN(3,ABS(SLOPE($AO$722:$AO$733,$AQ$722:$AQ$733))),IF(SLOPE($AO$722:$AO$733,$AQ$722:$AQ$733)&lt;-0.5,-0.5,0))</f>
        <v>0</v>
      </c>
      <c r="AS739" s="16">
        <f>IF(SLOPE($AP$722:$AP$733,$AQ$722:$AQ$733)&lt;0,MAX(-3,-ABS(SLOPE($AP$722:$AP$733,$AQ$722:$AQ$733))),IF(SLOPE($AP$722:$AP$733,$AQ$722:$AQ$733)&gt;0.5,0.5,0))</f>
        <v>0</v>
      </c>
      <c r="AT739" s="22">
        <f>($AO$734+(AR739*(AQ739-1)))</f>
        <v>4837.1471499999998</v>
      </c>
      <c r="AU739" s="22">
        <f>($AP$734+(AS739*(AQ739-1)))</f>
        <v>4809.5740800000003</v>
      </c>
      <c r="AV739" s="18">
        <f>IF(AR739&gt;0,AT739+AR739,AT739)</f>
        <v>4837.1471499999998</v>
      </c>
      <c r="AW739" s="18">
        <f>IF(AS739&lt;0,AU739+AS739,AU739)</f>
        <v>4809.5740800000003</v>
      </c>
      <c r="AY739">
        <f t="shared" si="307"/>
        <v>2.2744791666664241</v>
      </c>
      <c r="AZ739">
        <f t="shared" si="308"/>
        <v>0.14553750000050059</v>
      </c>
      <c r="BB739" s="19">
        <f t="shared" si="303"/>
        <v>1775618700</v>
      </c>
      <c r="BC739" s="19" t="str">
        <f t="shared" si="304"/>
        <v>XAUUSD</v>
      </c>
      <c r="BD739" s="19" t="str">
        <f t="shared" si="305"/>
        <v>M5</v>
      </c>
      <c r="BE739">
        <f>V739</f>
        <v>4820.4608899999994</v>
      </c>
      <c r="BF739">
        <f>W739</f>
        <v>4818.2443199999998</v>
      </c>
      <c r="BG739">
        <f>X739</f>
        <v>4800.38879</v>
      </c>
      <c r="BH739">
        <f>Y739</f>
        <v>4800.5673900000002</v>
      </c>
      <c r="BI739">
        <f t="shared" si="309"/>
        <v>4837.1471499999998</v>
      </c>
      <c r="BJ739">
        <f t="shared" si="310"/>
        <v>4809.5740800000003</v>
      </c>
    </row>
    <row r="740" spans="1:62" x14ac:dyDescent="0.55000000000000004">
      <c r="A740">
        <f>ALGLIB_SSA_XAUUSD!J740</f>
        <v>1775619000</v>
      </c>
      <c r="B740" t="str">
        <f>_xlfn.XLOOKUP($A740,ALGLIB_SSA_XAUUSD!$A$2:$A$1001,ALGLIB_SSA_XAUUSD!$B$2:$B$1001,"",0)</f>
        <v/>
      </c>
      <c r="C740" t="str">
        <f>_xlfn.XLOOKUP($A740,ALGLIB_SSA_XAUUSD!$A$2:$A$1001,ALGLIB_SSA_XAUUSD!$C$2:$C$1001,"",0)</f>
        <v/>
      </c>
      <c r="D740" s="1">
        <f>D734+(D746-D734)*6/12</f>
        <v>4800.92</v>
      </c>
      <c r="E740" s="1">
        <f>E734+(E746-E734)*6/12</f>
        <v>4820.0881599999993</v>
      </c>
      <c r="F740" s="1">
        <f>F734+(F746-F734)*6/12</f>
        <v>4818.2236599999997</v>
      </c>
      <c r="G740" s="1">
        <f>G734+(G746-G734)*6/12</f>
        <v>4834.4177749999999</v>
      </c>
      <c r="H740" s="1">
        <f>H734+(H746-H734)*6/12</f>
        <v>4809.3994350000003</v>
      </c>
      <c r="I740" t="str">
        <f>_xlfn.XLOOKUP($A740,ALGLIB_SSA_XAUUSD!$J$2:$J$1001,ALGLIB_SSA_XAUUSD!$K$2:$K$1001,"",0)</f>
        <v>XAUUSD</v>
      </c>
      <c r="J740" t="str">
        <f>_xlfn.XLOOKUP($A740,ALGLIB_SSA_XAUUSD!$J$2:$J$1001,ALGLIB_SSA_XAUUSD!$L$2:$L$1001,"",0)</f>
        <v>M5</v>
      </c>
      <c r="K740">
        <f>_xlfn.XLOOKUP($A740,ALGLIB_SSA_XAUUSD!$J$2:$J$1001,ALGLIB_SSA_XAUUSD!$M$2:$M$1001,"",0)</f>
        <v>4800.37</v>
      </c>
      <c r="L740">
        <f>_xlfn.XLOOKUP($A740,ALGLIB_SSA_XAUUSD!$J$2:$J$1001,ALGLIB_SSA_XAUUSD!$N$2:$N$1001,"",0)</f>
        <v>4800.3683700000001</v>
      </c>
      <c r="M740">
        <f>_xlfn.XLOOKUP($A740,ALGLIB_SSA_XAUUSD!$J$2:$J$1001,ALGLIB_SSA_XAUUSD!$O$2:$O$1001,"",0)</f>
        <v>4800.4678800000002</v>
      </c>
      <c r="N740">
        <f>_xlfn.XLOOKUP($A740,ALGLIB_SSA_XAUUSD!$J$2:$J$1001,ALGLIB_SSA_XAUUSD!$P$2:$P$1001,"",0)</f>
        <v>4803.4107199999999</v>
      </c>
      <c r="O740">
        <f>_xlfn.XLOOKUP($A740,ALGLIB_SSA_XAUUSD!$J$2:$J$1001,ALGLIB_SSA_XAUUSD!$Q$2:$Q$1001,"",0)</f>
        <v>4797.6435499999998</v>
      </c>
      <c r="R740">
        <f t="shared" si="286"/>
        <v>1775619000</v>
      </c>
      <c r="S740" t="str">
        <f t="shared" si="287"/>
        <v>XAUUSD</v>
      </c>
      <c r="T740" t="str">
        <f t="shared" si="287"/>
        <v>M5</v>
      </c>
      <c r="U740">
        <f t="shared" si="287"/>
        <v>4800.37</v>
      </c>
      <c r="V740">
        <f t="shared" si="288"/>
        <v>4820.0881599999993</v>
      </c>
      <c r="W740">
        <f t="shared" si="288"/>
        <v>4818.2236599999997</v>
      </c>
      <c r="X740">
        <f t="shared" si="289"/>
        <v>4800.3683700000001</v>
      </c>
      <c r="Y740">
        <f t="shared" si="289"/>
        <v>4800.4678800000002</v>
      </c>
      <c r="Z740">
        <f t="shared" si="290"/>
        <v>4834.4177749999999</v>
      </c>
      <c r="AA740">
        <f t="shared" si="291"/>
        <v>4803.4107199999999</v>
      </c>
      <c r="AB740">
        <f t="shared" si="292"/>
        <v>4809.3994350000003</v>
      </c>
      <c r="AC740">
        <f t="shared" si="293"/>
        <v>4797.6435499999998</v>
      </c>
      <c r="AF740">
        <f t="shared" si="298"/>
        <v>1775619000</v>
      </c>
      <c r="AG740" t="str">
        <f t="shared" si="299"/>
        <v>XAUUSD</v>
      </c>
      <c r="AH740" t="str">
        <f t="shared" si="300"/>
        <v>M5</v>
      </c>
      <c r="AI740" s="19">
        <f t="shared" si="294"/>
        <v>4800.37</v>
      </c>
      <c r="AJ740" s="19">
        <f t="shared" si="295"/>
        <v>4820.0881599999993</v>
      </c>
      <c r="AK740" s="19">
        <f t="shared" si="296"/>
        <v>4818.2236599999997</v>
      </c>
      <c r="AL740" s="19">
        <f t="shared" si="301"/>
        <v>1.8644999999996799</v>
      </c>
      <c r="AM740" s="28" t="str">
        <f t="shared" si="297"/>
        <v>Bullish</v>
      </c>
      <c r="AN740" s="28" t="str">
        <f t="shared" si="302"/>
        <v>Bullish</v>
      </c>
      <c r="AO740">
        <f>IF(Z740&lt;&gt;"",Z740,"")</f>
        <v>4834.4177749999999</v>
      </c>
      <c r="AP740">
        <f>IF(AB740&lt;&gt;"",AB740,"")</f>
        <v>4809.3994350000003</v>
      </c>
      <c r="AQ740">
        <f t="shared" si="306"/>
        <v>7</v>
      </c>
      <c r="AR740" s="16">
        <f>IF(SLOPE($AO$722:$AO$733,$AQ$722:$AQ$733)&gt;0,MIN(3,ABS(SLOPE($AO$722:$AO$733,$AQ$722:$AQ$733))),IF(SLOPE($AO$722:$AO$733,$AQ$722:$AQ$733)&lt;-0.5,-0.5,0))</f>
        <v>0</v>
      </c>
      <c r="AS740" s="16">
        <f>IF(SLOPE($AP$722:$AP$733,$AQ$722:$AQ$733)&lt;0,MAX(-3,-ABS(SLOPE($AP$722:$AP$733,$AQ$722:$AQ$733))),IF(SLOPE($AP$722:$AP$733,$AQ$722:$AQ$733)&gt;0.5,0.5,0))</f>
        <v>0</v>
      </c>
      <c r="AT740" s="22">
        <f>($AO$734+(AR740*(AQ740-1)))</f>
        <v>4837.1471499999998</v>
      </c>
      <c r="AU740" s="22">
        <f>($AP$734+(AS740*(AQ740-1)))</f>
        <v>4809.5740800000003</v>
      </c>
      <c r="AV740" s="18">
        <f>IF(AR740&gt;0,AT740+AR740,AT740)</f>
        <v>4837.1471499999998</v>
      </c>
      <c r="AW740" s="18">
        <f>IF(AS740&lt;0,AU740+AS740,AU740)</f>
        <v>4809.5740800000003</v>
      </c>
      <c r="AY740">
        <f t="shared" si="307"/>
        <v>2.7293749999998909</v>
      </c>
      <c r="AZ740">
        <f t="shared" si="308"/>
        <v>0.17464500000005501</v>
      </c>
      <c r="BB740" s="19">
        <f t="shared" si="303"/>
        <v>1775619000</v>
      </c>
      <c r="BC740" s="19" t="str">
        <f t="shared" si="304"/>
        <v>XAUUSD</v>
      </c>
      <c r="BD740" s="19" t="str">
        <f t="shared" si="305"/>
        <v>M5</v>
      </c>
      <c r="BE740">
        <f>V740</f>
        <v>4820.0881599999993</v>
      </c>
      <c r="BF740">
        <f>W740</f>
        <v>4818.2236599999997</v>
      </c>
      <c r="BG740">
        <f>X740</f>
        <v>4800.3683700000001</v>
      </c>
      <c r="BH740">
        <f>Y740</f>
        <v>4800.4678800000002</v>
      </c>
      <c r="BI740">
        <f t="shared" si="309"/>
        <v>4837.1471499999998</v>
      </c>
      <c r="BJ740">
        <f t="shared" si="310"/>
        <v>4809.5740800000003</v>
      </c>
    </row>
    <row r="741" spans="1:62" x14ac:dyDescent="0.55000000000000004">
      <c r="A741">
        <f>ALGLIB_SSA_XAUUSD!J741</f>
        <v>1775619300</v>
      </c>
      <c r="B741" t="str">
        <f>_xlfn.XLOOKUP($A741,ALGLIB_SSA_XAUUSD!$A$2:$A$1001,ALGLIB_SSA_XAUUSD!$B$2:$B$1001,"",0)</f>
        <v/>
      </c>
      <c r="C741" t="str">
        <f>_xlfn.XLOOKUP($A741,ALGLIB_SSA_XAUUSD!$A$2:$A$1001,ALGLIB_SSA_XAUUSD!$C$2:$C$1001,"",0)</f>
        <v/>
      </c>
      <c r="D741" s="1">
        <f>D734+(D746-D734)*7/12</f>
        <v>4801.4350000000004</v>
      </c>
      <c r="E741" s="1">
        <f>E734+(E746-E734)*7/12</f>
        <v>4819.7154300000002</v>
      </c>
      <c r="F741" s="1">
        <f>F734+(F746-F734)*7/12</f>
        <v>4818.2029999999995</v>
      </c>
      <c r="G741" s="1">
        <f>G734+(G746-G734)*7/12</f>
        <v>4833.9628791666664</v>
      </c>
      <c r="H741" s="1">
        <f>H734+(H746-H734)*7/12</f>
        <v>4809.3703275000007</v>
      </c>
      <c r="I741" t="str">
        <f>_xlfn.XLOOKUP($A741,ALGLIB_SSA_XAUUSD!$J$2:$J$1001,ALGLIB_SSA_XAUUSD!$K$2:$K$1001,"",0)</f>
        <v>XAUUSD</v>
      </c>
      <c r="J741" t="str">
        <f>_xlfn.XLOOKUP($A741,ALGLIB_SSA_XAUUSD!$J$2:$J$1001,ALGLIB_SSA_XAUUSD!$L$2:$L$1001,"",0)</f>
        <v>M5</v>
      </c>
      <c r="K741">
        <f>_xlfn.XLOOKUP($A741,ALGLIB_SSA_XAUUSD!$J$2:$J$1001,ALGLIB_SSA_XAUUSD!$M$2:$M$1001,"",0)</f>
        <v>4797.6499999999996</v>
      </c>
      <c r="L741">
        <f>_xlfn.XLOOKUP($A741,ALGLIB_SSA_XAUUSD!$J$2:$J$1001,ALGLIB_SSA_XAUUSD!$N$2:$N$1001,"",0)</f>
        <v>4800.2489999999998</v>
      </c>
      <c r="M741">
        <f>_xlfn.XLOOKUP($A741,ALGLIB_SSA_XAUUSD!$J$2:$J$1001,ALGLIB_SSA_XAUUSD!$O$2:$O$1001,"",0)</f>
        <v>4800.35844</v>
      </c>
      <c r="N741">
        <f>_xlfn.XLOOKUP($A741,ALGLIB_SSA_XAUUSD!$J$2:$J$1001,ALGLIB_SSA_XAUUSD!$P$2:$P$1001,"",0)</f>
        <v>4803.7358700000004</v>
      </c>
      <c r="O741">
        <f>_xlfn.XLOOKUP($A741,ALGLIB_SSA_XAUUSD!$J$2:$J$1001,ALGLIB_SSA_XAUUSD!$Q$2:$Q$1001,"",0)</f>
        <v>4797.8687799999998</v>
      </c>
      <c r="R741">
        <f t="shared" si="286"/>
        <v>1775619300</v>
      </c>
      <c r="S741" t="str">
        <f t="shared" si="287"/>
        <v>XAUUSD</v>
      </c>
      <c r="T741" t="str">
        <f t="shared" si="287"/>
        <v>M5</v>
      </c>
      <c r="U741">
        <f t="shared" si="287"/>
        <v>4797.6499999999996</v>
      </c>
      <c r="V741">
        <f t="shared" si="288"/>
        <v>4819.7154300000002</v>
      </c>
      <c r="W741">
        <f t="shared" si="288"/>
        <v>4818.2029999999995</v>
      </c>
      <c r="X741">
        <f t="shared" si="289"/>
        <v>4800.2489999999998</v>
      </c>
      <c r="Y741">
        <f t="shared" si="289"/>
        <v>4800.35844</v>
      </c>
      <c r="Z741">
        <f t="shared" si="290"/>
        <v>4833.9628791666664</v>
      </c>
      <c r="AA741">
        <f t="shared" si="291"/>
        <v>4803.7358700000004</v>
      </c>
      <c r="AB741">
        <f t="shared" si="292"/>
        <v>4809.3703275000007</v>
      </c>
      <c r="AC741">
        <f t="shared" si="293"/>
        <v>4797.8687799999998</v>
      </c>
      <c r="AF741">
        <f t="shared" si="298"/>
        <v>1775619300</v>
      </c>
      <c r="AG741" t="str">
        <f t="shared" si="299"/>
        <v>XAUUSD</v>
      </c>
      <c r="AH741" t="str">
        <f t="shared" si="300"/>
        <v>M5</v>
      </c>
      <c r="AI741" s="19">
        <f t="shared" si="294"/>
        <v>4797.6499999999996</v>
      </c>
      <c r="AJ741" s="19">
        <f t="shared" si="295"/>
        <v>4819.7154300000002</v>
      </c>
      <c r="AK741" s="19">
        <f t="shared" si="296"/>
        <v>4818.2029999999995</v>
      </c>
      <c r="AL741" s="19">
        <f t="shared" si="301"/>
        <v>1.512430000000677</v>
      </c>
      <c r="AM741" s="28" t="str">
        <f t="shared" si="297"/>
        <v>Bullish</v>
      </c>
      <c r="AN741" s="28" t="str">
        <f t="shared" si="302"/>
        <v>Bullish</v>
      </c>
      <c r="AO741">
        <f>IF(Z741&lt;&gt;"",Z741,"")</f>
        <v>4833.9628791666664</v>
      </c>
      <c r="AP741">
        <f>IF(AB741&lt;&gt;"",AB741,"")</f>
        <v>4809.3703275000007</v>
      </c>
      <c r="AQ741">
        <f t="shared" si="306"/>
        <v>8</v>
      </c>
      <c r="AR741" s="16">
        <f>IF(SLOPE($AO$722:$AO$733,$AQ$722:$AQ$733)&gt;0,MIN(3,ABS(SLOPE($AO$722:$AO$733,$AQ$722:$AQ$733))),IF(SLOPE($AO$722:$AO$733,$AQ$722:$AQ$733)&lt;-0.5,-0.5,0))</f>
        <v>0</v>
      </c>
      <c r="AS741" s="16">
        <f>IF(SLOPE($AP$722:$AP$733,$AQ$722:$AQ$733)&lt;0,MAX(-3,-ABS(SLOPE($AP$722:$AP$733,$AQ$722:$AQ$733))),IF(SLOPE($AP$722:$AP$733,$AQ$722:$AQ$733)&gt;0.5,0.5,0))</f>
        <v>0</v>
      </c>
      <c r="AT741" s="22">
        <f>($AO$734+(AR741*(AQ741-1)))</f>
        <v>4837.1471499999998</v>
      </c>
      <c r="AU741" s="22">
        <f>($AP$734+(AS741*(AQ741-1)))</f>
        <v>4809.5740800000003</v>
      </c>
      <c r="AV741" s="18">
        <f>IF(AR741&gt;0,AT741+AR741,AT741)</f>
        <v>4837.1471499999998</v>
      </c>
      <c r="AW741" s="18">
        <f>IF(AS741&lt;0,AU741+AS741,AU741)</f>
        <v>4809.5740800000003</v>
      </c>
      <c r="AY741">
        <f t="shared" si="307"/>
        <v>3.1842708333333576</v>
      </c>
      <c r="AZ741">
        <f t="shared" si="308"/>
        <v>0.20375249999960943</v>
      </c>
      <c r="BB741" s="19">
        <f t="shared" si="303"/>
        <v>1775619300</v>
      </c>
      <c r="BC741" s="19" t="str">
        <f t="shared" si="304"/>
        <v>XAUUSD</v>
      </c>
      <c r="BD741" s="19" t="str">
        <f t="shared" si="305"/>
        <v>M5</v>
      </c>
      <c r="BE741">
        <f>V741</f>
        <v>4819.7154300000002</v>
      </c>
      <c r="BF741">
        <f>W741</f>
        <v>4818.2029999999995</v>
      </c>
      <c r="BG741">
        <f>X741</f>
        <v>4800.2489999999998</v>
      </c>
      <c r="BH741">
        <f>Y741</f>
        <v>4800.35844</v>
      </c>
      <c r="BI741">
        <f t="shared" si="309"/>
        <v>4837.1471499999998</v>
      </c>
      <c r="BJ741">
        <f t="shared" si="310"/>
        <v>4809.5740800000003</v>
      </c>
    </row>
    <row r="742" spans="1:62" x14ac:dyDescent="0.55000000000000004">
      <c r="A742">
        <f>ALGLIB_SSA_XAUUSD!J742</f>
        <v>1775619600</v>
      </c>
      <c r="B742" t="str">
        <f>_xlfn.XLOOKUP($A742,ALGLIB_SSA_XAUUSD!$A$2:$A$1001,ALGLIB_SSA_XAUUSD!$B$2:$B$1001,"",0)</f>
        <v/>
      </c>
      <c r="C742" t="str">
        <f>_xlfn.XLOOKUP($A742,ALGLIB_SSA_XAUUSD!$A$2:$A$1001,ALGLIB_SSA_XAUUSD!$C$2:$C$1001,"",0)</f>
        <v/>
      </c>
      <c r="D742" s="1">
        <f>D734+(D746-D734)*8/12</f>
        <v>4801.95</v>
      </c>
      <c r="E742" s="1">
        <f>E734+(E746-E734)*8/12</f>
        <v>4819.3427000000001</v>
      </c>
      <c r="F742" s="1">
        <f>F734+(F746-F734)*8/12</f>
        <v>4818.1823399999994</v>
      </c>
      <c r="G742" s="1">
        <f>G734+(G746-G734)*8/12</f>
        <v>4833.507983333333</v>
      </c>
      <c r="H742" s="1">
        <f>H734+(H746-H734)*8/12</f>
        <v>4809.3412200000002</v>
      </c>
      <c r="I742" t="str">
        <f>_xlfn.XLOOKUP($A742,ALGLIB_SSA_XAUUSD!$J$2:$J$1001,ALGLIB_SSA_XAUUSD!$K$2:$K$1001,"",0)</f>
        <v>XAUUSD</v>
      </c>
      <c r="J742" t="str">
        <f>_xlfn.XLOOKUP($A742,ALGLIB_SSA_XAUUSD!$J$2:$J$1001,ALGLIB_SSA_XAUUSD!$L$2:$L$1001,"",0)</f>
        <v>M5</v>
      </c>
      <c r="K742">
        <f>_xlfn.XLOOKUP($A742,ALGLIB_SSA_XAUUSD!$J$2:$J$1001,ALGLIB_SSA_XAUUSD!$M$2:$M$1001,"",0)</f>
        <v>4800.7</v>
      </c>
      <c r="L742">
        <f>_xlfn.XLOOKUP($A742,ALGLIB_SSA_XAUUSD!$J$2:$J$1001,ALGLIB_SSA_XAUUSD!$N$2:$N$1001,"",0)</f>
        <v>4799.9806900000003</v>
      </c>
      <c r="M742">
        <f>_xlfn.XLOOKUP($A742,ALGLIB_SSA_XAUUSD!$J$2:$J$1001,ALGLIB_SSA_XAUUSD!$O$2:$O$1001,"",0)</f>
        <v>4800.16957</v>
      </c>
      <c r="N742">
        <f>_xlfn.XLOOKUP($A742,ALGLIB_SSA_XAUUSD!$J$2:$J$1001,ALGLIB_SSA_XAUUSD!$P$2:$P$1001,"",0)</f>
        <v>4803.83457</v>
      </c>
      <c r="O742">
        <f>_xlfn.XLOOKUP($A742,ALGLIB_SSA_XAUUSD!$J$2:$J$1001,ALGLIB_SSA_XAUUSD!$Q$2:$Q$1001,"",0)</f>
        <v>4797.9710400000004</v>
      </c>
      <c r="R742">
        <f t="shared" si="286"/>
        <v>1775619600</v>
      </c>
      <c r="S742" t="str">
        <f t="shared" si="287"/>
        <v>XAUUSD</v>
      </c>
      <c r="T742" t="str">
        <f t="shared" si="287"/>
        <v>M5</v>
      </c>
      <c r="U742">
        <f t="shared" si="287"/>
        <v>4800.7</v>
      </c>
      <c r="V742">
        <f t="shared" si="288"/>
        <v>4819.3427000000001</v>
      </c>
      <c r="W742">
        <f t="shared" si="288"/>
        <v>4818.1823399999994</v>
      </c>
      <c r="X742">
        <f t="shared" si="289"/>
        <v>4799.9806900000003</v>
      </c>
      <c r="Y742">
        <f t="shared" si="289"/>
        <v>4800.16957</v>
      </c>
      <c r="Z742">
        <f t="shared" si="290"/>
        <v>4833.507983333333</v>
      </c>
      <c r="AA742">
        <f t="shared" si="291"/>
        <v>4803.83457</v>
      </c>
      <c r="AB742">
        <f t="shared" si="292"/>
        <v>4809.3412200000002</v>
      </c>
      <c r="AC742">
        <f t="shared" si="293"/>
        <v>4797.9710400000004</v>
      </c>
      <c r="AF742">
        <f t="shared" si="298"/>
        <v>1775619600</v>
      </c>
      <c r="AG742" t="str">
        <f t="shared" si="299"/>
        <v>XAUUSD</v>
      </c>
      <c r="AH742" t="str">
        <f t="shared" si="300"/>
        <v>M5</v>
      </c>
      <c r="AI742" s="19">
        <f t="shared" si="294"/>
        <v>4800.7</v>
      </c>
      <c r="AJ742" s="19">
        <f t="shared" si="295"/>
        <v>4819.3427000000001</v>
      </c>
      <c r="AK742" s="19">
        <f t="shared" si="296"/>
        <v>4818.1823399999994</v>
      </c>
      <c r="AL742" s="19">
        <f t="shared" si="301"/>
        <v>1.1603600000007646</v>
      </c>
      <c r="AM742" s="28" t="str">
        <f t="shared" si="297"/>
        <v>Bullish</v>
      </c>
      <c r="AN742" s="28" t="str">
        <f t="shared" si="302"/>
        <v>Bullish</v>
      </c>
      <c r="AO742">
        <f>IF(Z742&lt;&gt;"",Z742,"")</f>
        <v>4833.507983333333</v>
      </c>
      <c r="AP742">
        <f>IF(AB742&lt;&gt;"",AB742,"")</f>
        <v>4809.3412200000002</v>
      </c>
      <c r="AQ742">
        <f t="shared" si="306"/>
        <v>9</v>
      </c>
      <c r="AR742" s="16">
        <f>IF(SLOPE($AO$722:$AO$733,$AQ$722:$AQ$733)&gt;0,MIN(3,ABS(SLOPE($AO$722:$AO$733,$AQ$722:$AQ$733))),IF(SLOPE($AO$722:$AO$733,$AQ$722:$AQ$733)&lt;-0.5,-0.5,0))</f>
        <v>0</v>
      </c>
      <c r="AS742" s="16">
        <f>IF(SLOPE($AP$722:$AP$733,$AQ$722:$AQ$733)&lt;0,MAX(-3,-ABS(SLOPE($AP$722:$AP$733,$AQ$722:$AQ$733))),IF(SLOPE($AP$722:$AP$733,$AQ$722:$AQ$733)&gt;0.5,0.5,0))</f>
        <v>0</v>
      </c>
      <c r="AT742" s="22">
        <f>($AO$734+(AR742*(AQ742-1)))</f>
        <v>4837.1471499999998</v>
      </c>
      <c r="AU742" s="22">
        <f>($AP$734+(AS742*(AQ742-1)))</f>
        <v>4809.5740800000003</v>
      </c>
      <c r="AV742" s="18">
        <f>IF(AR742&gt;0,AT742+AR742,AT742)</f>
        <v>4837.1471499999998</v>
      </c>
      <c r="AW742" s="18">
        <f>IF(AS742&lt;0,AU742+AS742,AU742)</f>
        <v>4809.5740800000003</v>
      </c>
      <c r="AY742">
        <f t="shared" si="307"/>
        <v>3.6391666666668243</v>
      </c>
      <c r="AZ742">
        <f t="shared" si="308"/>
        <v>0.23286000000007334</v>
      </c>
      <c r="BB742" s="19">
        <f t="shared" si="303"/>
        <v>1775619600</v>
      </c>
      <c r="BC742" s="19" t="str">
        <f t="shared" si="304"/>
        <v>XAUUSD</v>
      </c>
      <c r="BD742" s="19" t="str">
        <f t="shared" si="305"/>
        <v>M5</v>
      </c>
      <c r="BE742">
        <f>V742</f>
        <v>4819.3427000000001</v>
      </c>
      <c r="BF742">
        <f>W742</f>
        <v>4818.1823399999994</v>
      </c>
      <c r="BG742">
        <f>X742</f>
        <v>4799.9806900000003</v>
      </c>
      <c r="BH742">
        <f>Y742</f>
        <v>4800.16957</v>
      </c>
      <c r="BI742">
        <f t="shared" si="309"/>
        <v>4837.1471499999998</v>
      </c>
      <c r="BJ742">
        <f t="shared" si="310"/>
        <v>4809.5740800000003</v>
      </c>
    </row>
    <row r="743" spans="1:62" x14ac:dyDescent="0.55000000000000004">
      <c r="A743">
        <f>ALGLIB_SSA_XAUUSD!J743</f>
        <v>1775619900</v>
      </c>
      <c r="B743" t="str">
        <f>_xlfn.XLOOKUP($A743,ALGLIB_SSA_XAUUSD!$A$2:$A$1001,ALGLIB_SSA_XAUUSD!$B$2:$B$1001,"",0)</f>
        <v/>
      </c>
      <c r="C743" t="str">
        <f>_xlfn.XLOOKUP($A743,ALGLIB_SSA_XAUUSD!$A$2:$A$1001,ALGLIB_SSA_XAUUSD!$C$2:$C$1001,"",0)</f>
        <v/>
      </c>
      <c r="D743" s="1">
        <f>D734+(D746-D734)*9/12</f>
        <v>4802.4650000000001</v>
      </c>
      <c r="E743" s="1">
        <f>E734+(E746-E734)*9/12</f>
        <v>4818.9699700000001</v>
      </c>
      <c r="F743" s="1">
        <f>F734+(F746-F734)*9/12</f>
        <v>4818.1616799999993</v>
      </c>
      <c r="G743" s="1">
        <f>G734+(G746-G734)*9/12</f>
        <v>4833.0530875000004</v>
      </c>
      <c r="H743" s="1">
        <f>H734+(H746-H734)*9/12</f>
        <v>4809.3121124999998</v>
      </c>
      <c r="I743" t="str">
        <f>_xlfn.XLOOKUP($A743,ALGLIB_SSA_XAUUSD!$J$2:$J$1001,ALGLIB_SSA_XAUUSD!$K$2:$K$1001,"",0)</f>
        <v>XAUUSD</v>
      </c>
      <c r="J743" t="str">
        <f>_xlfn.XLOOKUP($A743,ALGLIB_SSA_XAUUSD!$J$2:$J$1001,ALGLIB_SSA_XAUUSD!$L$2:$L$1001,"",0)</f>
        <v>M5</v>
      </c>
      <c r="K743">
        <f>_xlfn.XLOOKUP($A743,ALGLIB_SSA_XAUUSD!$J$2:$J$1001,ALGLIB_SSA_XAUUSD!$M$2:$M$1001,"",0)</f>
        <v>4799.1099999999997</v>
      </c>
      <c r="L743">
        <f>_xlfn.XLOOKUP($A743,ALGLIB_SSA_XAUUSD!$J$2:$J$1001,ALGLIB_SSA_XAUUSD!$N$2:$N$1001,"",0)</f>
        <v>4799.4230399999997</v>
      </c>
      <c r="M743">
        <f>_xlfn.XLOOKUP($A743,ALGLIB_SSA_XAUUSD!$J$2:$J$1001,ALGLIB_SSA_XAUUSD!$O$2:$O$1001,"",0)</f>
        <v>4799.7963</v>
      </c>
      <c r="N743">
        <f>_xlfn.XLOOKUP($A743,ALGLIB_SSA_XAUUSD!$J$2:$J$1001,ALGLIB_SSA_XAUUSD!$P$2:$P$1001,"",0)</f>
        <v>4803.4909799999996</v>
      </c>
      <c r="O743">
        <f>_xlfn.XLOOKUP($A743,ALGLIB_SSA_XAUUSD!$J$2:$J$1001,ALGLIB_SSA_XAUUSD!$Q$2:$Q$1001,"",0)</f>
        <v>4797.7879999999996</v>
      </c>
      <c r="R743">
        <f t="shared" si="286"/>
        <v>1775619900</v>
      </c>
      <c r="S743" t="str">
        <f t="shared" si="287"/>
        <v>XAUUSD</v>
      </c>
      <c r="T743" t="str">
        <f t="shared" si="287"/>
        <v>M5</v>
      </c>
      <c r="U743">
        <f t="shared" si="287"/>
        <v>4799.1099999999997</v>
      </c>
      <c r="V743">
        <f t="shared" si="288"/>
        <v>4818.9699700000001</v>
      </c>
      <c r="W743">
        <f t="shared" si="288"/>
        <v>4818.1616799999993</v>
      </c>
      <c r="X743">
        <f t="shared" si="289"/>
        <v>4799.4230399999997</v>
      </c>
      <c r="Y743">
        <f t="shared" si="289"/>
        <v>4799.7963</v>
      </c>
      <c r="Z743">
        <f t="shared" si="290"/>
        <v>4833.0530875000004</v>
      </c>
      <c r="AA743">
        <f t="shared" si="291"/>
        <v>4803.4909799999996</v>
      </c>
      <c r="AB743">
        <f t="shared" si="292"/>
        <v>4809.3121124999998</v>
      </c>
      <c r="AC743">
        <f t="shared" si="293"/>
        <v>4797.7879999999996</v>
      </c>
      <c r="AF743">
        <f t="shared" si="298"/>
        <v>1775619900</v>
      </c>
      <c r="AG743" t="str">
        <f t="shared" si="299"/>
        <v>XAUUSD</v>
      </c>
      <c r="AH743" t="str">
        <f t="shared" si="300"/>
        <v>M5</v>
      </c>
      <c r="AI743" s="19">
        <f t="shared" si="294"/>
        <v>4799.1099999999997</v>
      </c>
      <c r="AJ743" s="19">
        <f t="shared" si="295"/>
        <v>4818.9699700000001</v>
      </c>
      <c r="AK743" s="19">
        <f t="shared" si="296"/>
        <v>4818.1616799999993</v>
      </c>
      <c r="AL743" s="19">
        <f t="shared" si="301"/>
        <v>0.80829000000085216</v>
      </c>
      <c r="AM743" s="28" t="str">
        <f t="shared" si="297"/>
        <v>Bullish</v>
      </c>
      <c r="AN743" s="28" t="str">
        <f t="shared" si="302"/>
        <v>Bullish</v>
      </c>
      <c r="AO743">
        <f>IF(Z743&lt;&gt;"",Z743,"")</f>
        <v>4833.0530875000004</v>
      </c>
      <c r="AP743">
        <f>IF(AB743&lt;&gt;"",AB743,"")</f>
        <v>4809.3121124999998</v>
      </c>
      <c r="AQ743">
        <f t="shared" si="306"/>
        <v>10</v>
      </c>
      <c r="AR743" s="16">
        <f>IF(SLOPE($AO$722:$AO$733,$AQ$722:$AQ$733)&gt;0,MIN(3,ABS(SLOPE($AO$722:$AO$733,$AQ$722:$AQ$733))),IF(SLOPE($AO$722:$AO$733,$AQ$722:$AQ$733)&lt;-0.5,-0.5,0))</f>
        <v>0</v>
      </c>
      <c r="AS743" s="16">
        <f>IF(SLOPE($AP$722:$AP$733,$AQ$722:$AQ$733)&lt;0,MAX(-3,-ABS(SLOPE($AP$722:$AP$733,$AQ$722:$AQ$733))),IF(SLOPE($AP$722:$AP$733,$AQ$722:$AQ$733)&gt;0.5,0.5,0))</f>
        <v>0</v>
      </c>
      <c r="AT743" s="22">
        <f>($AO$734+(AR743*(AQ743-1)))</f>
        <v>4837.1471499999998</v>
      </c>
      <c r="AU743" s="22">
        <f>($AP$734+(AS743*(AQ743-1)))</f>
        <v>4809.5740800000003</v>
      </c>
      <c r="AV743" s="18">
        <f>IF(AR743&gt;0,AT743+AR743,AT743)</f>
        <v>4837.1471499999998</v>
      </c>
      <c r="AW743" s="18">
        <f>IF(AS743&lt;0,AU743+AS743,AU743)</f>
        <v>4809.5740800000003</v>
      </c>
      <c r="AY743">
        <f t="shared" si="307"/>
        <v>4.0940624999993815</v>
      </c>
      <c r="AZ743">
        <f t="shared" si="308"/>
        <v>0.26196750000053726</v>
      </c>
      <c r="BB743" s="19">
        <f t="shared" si="303"/>
        <v>1775619900</v>
      </c>
      <c r="BC743" s="19" t="str">
        <f t="shared" si="304"/>
        <v>XAUUSD</v>
      </c>
      <c r="BD743" s="19" t="str">
        <f t="shared" si="305"/>
        <v>M5</v>
      </c>
      <c r="BE743">
        <f>V743</f>
        <v>4818.9699700000001</v>
      </c>
      <c r="BF743">
        <f>W743</f>
        <v>4818.1616799999993</v>
      </c>
      <c r="BG743">
        <f>X743</f>
        <v>4799.4230399999997</v>
      </c>
      <c r="BH743">
        <f>Y743</f>
        <v>4799.7963</v>
      </c>
      <c r="BI743">
        <f t="shared" si="309"/>
        <v>4837.1471499999998</v>
      </c>
      <c r="BJ743">
        <f t="shared" si="310"/>
        <v>4809.5740800000003</v>
      </c>
    </row>
    <row r="744" spans="1:62" x14ac:dyDescent="0.55000000000000004">
      <c r="A744">
        <f>ALGLIB_SSA_XAUUSD!J744</f>
        <v>1775620200</v>
      </c>
      <c r="B744" t="str">
        <f>_xlfn.XLOOKUP($A744,ALGLIB_SSA_XAUUSD!$A$2:$A$1001,ALGLIB_SSA_XAUUSD!$B$2:$B$1001,"",0)</f>
        <v/>
      </c>
      <c r="C744" t="str">
        <f>_xlfn.XLOOKUP($A744,ALGLIB_SSA_XAUUSD!$A$2:$A$1001,ALGLIB_SSA_XAUUSD!$C$2:$C$1001,"",0)</f>
        <v/>
      </c>
      <c r="D744" s="1">
        <f>D734+(D746-D734)*10/12</f>
        <v>4802.9800000000005</v>
      </c>
      <c r="E744" s="1">
        <f>E734+(E746-E734)*10/12</f>
        <v>4818.5972400000001</v>
      </c>
      <c r="F744" s="1">
        <f>F734+(F746-F734)*10/12</f>
        <v>4818.14102</v>
      </c>
      <c r="G744" s="1">
        <f>G734+(G746-G734)*10/12</f>
        <v>4832.5981916666669</v>
      </c>
      <c r="H744" s="1">
        <f>H734+(H746-H734)*10/12</f>
        <v>4809.2830050000002</v>
      </c>
      <c r="I744" t="str">
        <f>_xlfn.XLOOKUP($A744,ALGLIB_SSA_XAUUSD!$J$2:$J$1001,ALGLIB_SSA_XAUUSD!$K$2:$K$1001,"",0)</f>
        <v>XAUUSD</v>
      </c>
      <c r="J744" t="str">
        <f>_xlfn.XLOOKUP($A744,ALGLIB_SSA_XAUUSD!$J$2:$J$1001,ALGLIB_SSA_XAUUSD!$L$2:$L$1001,"",0)</f>
        <v>M5</v>
      </c>
      <c r="K744">
        <f>_xlfn.XLOOKUP($A744,ALGLIB_SSA_XAUUSD!$J$2:$J$1001,ALGLIB_SSA_XAUUSD!$M$2:$M$1001,"",0)</f>
        <v>4800.5600000000004</v>
      </c>
      <c r="L744">
        <f>_xlfn.XLOOKUP($A744,ALGLIB_SSA_XAUUSD!$J$2:$J$1001,ALGLIB_SSA_XAUUSD!$N$2:$N$1001,"",0)</f>
        <v>4798.64959</v>
      </c>
      <c r="M744">
        <f>_xlfn.XLOOKUP($A744,ALGLIB_SSA_XAUUSD!$J$2:$J$1001,ALGLIB_SSA_XAUUSD!$O$2:$O$1001,"",0)</f>
        <v>4799.2229500000003</v>
      </c>
      <c r="N744">
        <f>_xlfn.XLOOKUP($A744,ALGLIB_SSA_XAUUSD!$J$2:$J$1001,ALGLIB_SSA_XAUUSD!$P$2:$P$1001,"",0)</f>
        <v>4802.7616900000003</v>
      </c>
      <c r="O744">
        <f>_xlfn.XLOOKUP($A744,ALGLIB_SSA_XAUUSD!$J$2:$J$1001,ALGLIB_SSA_XAUUSD!$Q$2:$Q$1001,"",0)</f>
        <v>4797.2380599999997</v>
      </c>
      <c r="R744">
        <f t="shared" si="286"/>
        <v>1775620200</v>
      </c>
      <c r="S744" t="str">
        <f t="shared" si="287"/>
        <v>XAUUSD</v>
      </c>
      <c r="T744" t="str">
        <f t="shared" si="287"/>
        <v>M5</v>
      </c>
      <c r="U744">
        <f t="shared" si="287"/>
        <v>4800.5600000000004</v>
      </c>
      <c r="V744">
        <f t="shared" si="288"/>
        <v>4818.5972400000001</v>
      </c>
      <c r="W744">
        <f t="shared" si="288"/>
        <v>4818.14102</v>
      </c>
      <c r="X744">
        <f t="shared" si="289"/>
        <v>4798.64959</v>
      </c>
      <c r="Y744">
        <f t="shared" si="289"/>
        <v>4799.2229500000003</v>
      </c>
      <c r="Z744">
        <f t="shared" si="290"/>
        <v>4832.5981916666669</v>
      </c>
      <c r="AA744">
        <f t="shared" si="291"/>
        <v>4802.7616900000003</v>
      </c>
      <c r="AB744">
        <f t="shared" si="292"/>
        <v>4809.2830050000002</v>
      </c>
      <c r="AC744">
        <f t="shared" si="293"/>
        <v>4797.2380599999997</v>
      </c>
      <c r="AF744">
        <f t="shared" si="298"/>
        <v>1775620200</v>
      </c>
      <c r="AG744" t="str">
        <f t="shared" si="299"/>
        <v>XAUUSD</v>
      </c>
      <c r="AH744" t="str">
        <f t="shared" si="300"/>
        <v>M5</v>
      </c>
      <c r="AI744" s="19">
        <f t="shared" si="294"/>
        <v>4800.5600000000004</v>
      </c>
      <c r="AJ744" s="19">
        <f t="shared" si="295"/>
        <v>4818.5972400000001</v>
      </c>
      <c r="AK744" s="19">
        <f t="shared" si="296"/>
        <v>4818.14102</v>
      </c>
      <c r="AL744" s="19">
        <f t="shared" si="301"/>
        <v>0.45622000000003027</v>
      </c>
      <c r="AM744" s="28" t="str">
        <f t="shared" si="297"/>
        <v>Bullish</v>
      </c>
      <c r="AN744" s="28" t="str">
        <f t="shared" si="302"/>
        <v>Bullish</v>
      </c>
      <c r="AO744">
        <f>IF(Z744&lt;&gt;"",Z744,"")</f>
        <v>4832.5981916666669</v>
      </c>
      <c r="AP744">
        <f>IF(AB744&lt;&gt;"",AB744,"")</f>
        <v>4809.2830050000002</v>
      </c>
      <c r="AQ744">
        <f t="shared" si="306"/>
        <v>11</v>
      </c>
      <c r="AR744" s="16">
        <f>IF(SLOPE($AO$722:$AO$733,$AQ$722:$AQ$733)&gt;0,MIN(3,ABS(SLOPE($AO$722:$AO$733,$AQ$722:$AQ$733))),IF(SLOPE($AO$722:$AO$733,$AQ$722:$AQ$733)&lt;-0.5,-0.5,0))</f>
        <v>0</v>
      </c>
      <c r="AS744" s="16">
        <f>IF(SLOPE($AP$722:$AP$733,$AQ$722:$AQ$733)&lt;0,MAX(-3,-ABS(SLOPE($AP$722:$AP$733,$AQ$722:$AQ$733))),IF(SLOPE($AP$722:$AP$733,$AQ$722:$AQ$733)&gt;0.5,0.5,0))</f>
        <v>0</v>
      </c>
      <c r="AT744" s="22">
        <f>($AO$734+(AR744*(AQ744-1)))</f>
        <v>4837.1471499999998</v>
      </c>
      <c r="AU744" s="22">
        <f>($AP$734+(AS744*(AQ744-1)))</f>
        <v>4809.5740800000003</v>
      </c>
      <c r="AV744" s="18">
        <f>IF(AR744&gt;0,AT744+AR744,AT744)</f>
        <v>4837.1471499999998</v>
      </c>
      <c r="AW744" s="18">
        <f>IF(AS744&lt;0,AU744+AS744,AU744)</f>
        <v>4809.5740800000003</v>
      </c>
      <c r="AY744">
        <f t="shared" si="307"/>
        <v>4.5489583333328483</v>
      </c>
      <c r="AZ744">
        <f t="shared" si="308"/>
        <v>0.29107500000009168</v>
      </c>
      <c r="BB744" s="19">
        <f t="shared" si="303"/>
        <v>1775620200</v>
      </c>
      <c r="BC744" s="19" t="str">
        <f t="shared" si="304"/>
        <v>XAUUSD</v>
      </c>
      <c r="BD744" s="19" t="str">
        <f t="shared" si="305"/>
        <v>M5</v>
      </c>
      <c r="BE744">
        <f>V744</f>
        <v>4818.5972400000001</v>
      </c>
      <c r="BF744">
        <f>W744</f>
        <v>4818.14102</v>
      </c>
      <c r="BG744">
        <f>X744</f>
        <v>4798.64959</v>
      </c>
      <c r="BH744">
        <f>Y744</f>
        <v>4799.2229500000003</v>
      </c>
      <c r="BI744">
        <f t="shared" si="309"/>
        <v>4837.1471499999998</v>
      </c>
      <c r="BJ744">
        <f t="shared" si="310"/>
        <v>4809.5740800000003</v>
      </c>
    </row>
    <row r="745" spans="1:62" x14ac:dyDescent="0.55000000000000004">
      <c r="A745">
        <f>ALGLIB_SSA_XAUUSD!J745</f>
        <v>1775620500</v>
      </c>
      <c r="B745" t="str">
        <f>_xlfn.XLOOKUP($A745,ALGLIB_SSA_XAUUSD!$A$2:$A$1001,ALGLIB_SSA_XAUUSD!$B$2:$B$1001,"",0)</f>
        <v/>
      </c>
      <c r="C745" t="str">
        <f>_xlfn.XLOOKUP($A745,ALGLIB_SSA_XAUUSD!$A$2:$A$1001,ALGLIB_SSA_XAUUSD!$C$2:$C$1001,"",0)</f>
        <v/>
      </c>
      <c r="D745" s="1">
        <f>D734+(D746-D734)*11/12</f>
        <v>4803.4949999999999</v>
      </c>
      <c r="E745" s="1">
        <f>E734+(E746-E734)*11/12</f>
        <v>4818.22451</v>
      </c>
      <c r="F745" s="1">
        <f>F734+(F746-F734)*11/12</f>
        <v>4818.1203599999999</v>
      </c>
      <c r="G745" s="1">
        <f>G734+(G746-G734)*11/12</f>
        <v>4832.1432958333335</v>
      </c>
      <c r="H745" s="1">
        <f>H734+(H746-H734)*11/12</f>
        <v>4809.2538975000007</v>
      </c>
      <c r="I745" t="str">
        <f>_xlfn.XLOOKUP($A745,ALGLIB_SSA_XAUUSD!$J$2:$J$1001,ALGLIB_SSA_XAUUSD!$K$2:$K$1001,"",0)</f>
        <v>XAUUSD</v>
      </c>
      <c r="J745" t="str">
        <f>_xlfn.XLOOKUP($A745,ALGLIB_SSA_XAUUSD!$J$2:$J$1001,ALGLIB_SSA_XAUUSD!$L$2:$L$1001,"",0)</f>
        <v>M5</v>
      </c>
      <c r="K745">
        <f>_xlfn.XLOOKUP($A745,ALGLIB_SSA_XAUUSD!$J$2:$J$1001,ALGLIB_SSA_XAUUSD!$M$2:$M$1001,"",0)</f>
        <v>4797.83</v>
      </c>
      <c r="L745">
        <f>_xlfn.XLOOKUP($A745,ALGLIB_SSA_XAUUSD!$J$2:$J$1001,ALGLIB_SSA_XAUUSD!$N$2:$N$1001,"",0)</f>
        <v>4797.7255699999996</v>
      </c>
      <c r="M745">
        <f>_xlfn.XLOOKUP($A745,ALGLIB_SSA_XAUUSD!$J$2:$J$1001,ALGLIB_SSA_XAUUSD!$O$2:$O$1001,"",0)</f>
        <v>4798.47426</v>
      </c>
      <c r="N745">
        <f>_xlfn.XLOOKUP($A745,ALGLIB_SSA_XAUUSD!$J$2:$J$1001,ALGLIB_SSA_XAUUSD!$P$2:$P$1001,"",0)</f>
        <v>4801.6730799999996</v>
      </c>
      <c r="O745">
        <f>_xlfn.XLOOKUP($A745,ALGLIB_SSA_XAUUSD!$J$2:$J$1001,ALGLIB_SSA_XAUUSD!$Q$2:$Q$1001,"",0)</f>
        <v>4796.3601900000003</v>
      </c>
      <c r="R745">
        <f t="shared" si="286"/>
        <v>1775620500</v>
      </c>
      <c r="S745" t="str">
        <f t="shared" si="287"/>
        <v>XAUUSD</v>
      </c>
      <c r="T745" t="str">
        <f t="shared" si="287"/>
        <v>M5</v>
      </c>
      <c r="U745">
        <f t="shared" si="287"/>
        <v>4797.83</v>
      </c>
      <c r="V745">
        <f t="shared" si="288"/>
        <v>4818.22451</v>
      </c>
      <c r="W745">
        <f t="shared" si="288"/>
        <v>4818.1203599999999</v>
      </c>
      <c r="X745">
        <f t="shared" si="289"/>
        <v>4797.7255699999996</v>
      </c>
      <c r="Y745">
        <f t="shared" si="289"/>
        <v>4798.47426</v>
      </c>
      <c r="Z745">
        <f t="shared" si="290"/>
        <v>4832.1432958333335</v>
      </c>
      <c r="AA745">
        <f t="shared" si="291"/>
        <v>4801.6730799999996</v>
      </c>
      <c r="AB745">
        <f t="shared" si="292"/>
        <v>4809.2538975000007</v>
      </c>
      <c r="AC745">
        <f t="shared" si="293"/>
        <v>4796.3601900000003</v>
      </c>
      <c r="AF745">
        <f t="shared" si="298"/>
        <v>1775620500</v>
      </c>
      <c r="AG745" t="str">
        <f t="shared" si="299"/>
        <v>XAUUSD</v>
      </c>
      <c r="AH745" t="str">
        <f t="shared" si="300"/>
        <v>M5</v>
      </c>
      <c r="AI745" s="19">
        <f t="shared" si="294"/>
        <v>4797.83</v>
      </c>
      <c r="AJ745" s="19">
        <f t="shared" si="295"/>
        <v>4818.22451</v>
      </c>
      <c r="AK745" s="19">
        <f t="shared" si="296"/>
        <v>4818.1203599999999</v>
      </c>
      <c r="AL745" s="19">
        <f t="shared" si="301"/>
        <v>0.10415000000011787</v>
      </c>
      <c r="AM745" s="28" t="str">
        <f t="shared" si="297"/>
        <v>Bullish</v>
      </c>
      <c r="AN745" s="28" t="str">
        <f t="shared" si="302"/>
        <v>Bullish</v>
      </c>
      <c r="AO745">
        <f>IF(Z745&lt;&gt;"",Z745,"")</f>
        <v>4832.1432958333335</v>
      </c>
      <c r="AP745">
        <f>IF(AB745&lt;&gt;"",AB745,"")</f>
        <v>4809.2538975000007</v>
      </c>
      <c r="AQ745">
        <f t="shared" si="306"/>
        <v>12</v>
      </c>
      <c r="AR745" s="16">
        <f>IF(SLOPE($AO$722:$AO$733,$AQ$722:$AQ$733)&gt;0,MIN(3,ABS(SLOPE($AO$722:$AO$733,$AQ$722:$AQ$733))),IF(SLOPE($AO$722:$AO$733,$AQ$722:$AQ$733)&lt;-0.5,-0.5,0))</f>
        <v>0</v>
      </c>
      <c r="AS745" s="16">
        <f>IF(SLOPE($AP$722:$AP$733,$AQ$722:$AQ$733)&lt;0,MAX(-3,-ABS(SLOPE($AP$722:$AP$733,$AQ$722:$AQ$733))),IF(SLOPE($AP$722:$AP$733,$AQ$722:$AQ$733)&gt;0.5,0.5,0))</f>
        <v>0</v>
      </c>
      <c r="AT745" s="22">
        <f>($AO$734+(AR745*(AQ745-1)))</f>
        <v>4837.1471499999998</v>
      </c>
      <c r="AU745" s="22">
        <f>($AP$734+(AS745*(AQ745-1)))</f>
        <v>4809.5740800000003</v>
      </c>
      <c r="AV745" s="18">
        <f>IF(AR745&gt;0,AT745+AR745,AT745)</f>
        <v>4837.1471499999998</v>
      </c>
      <c r="AW745" s="18">
        <f>IF(AS745&lt;0,AU745+AS745,AU745)</f>
        <v>4809.5740800000003</v>
      </c>
      <c r="AY745">
        <f t="shared" si="307"/>
        <v>5.003854166666315</v>
      </c>
      <c r="AZ745">
        <f t="shared" si="308"/>
        <v>0.3201824999996461</v>
      </c>
      <c r="BB745" s="19">
        <f t="shared" si="303"/>
        <v>1775620500</v>
      </c>
      <c r="BC745" s="19" t="str">
        <f t="shared" si="304"/>
        <v>XAUUSD</v>
      </c>
      <c r="BD745" s="19" t="str">
        <f t="shared" si="305"/>
        <v>M5</v>
      </c>
      <c r="BE745">
        <f>V745</f>
        <v>4818.22451</v>
      </c>
      <c r="BF745">
        <f>W745</f>
        <v>4818.1203599999999</v>
      </c>
      <c r="BG745">
        <f>X745</f>
        <v>4797.7255699999996</v>
      </c>
      <c r="BH745">
        <f>Y745</f>
        <v>4798.47426</v>
      </c>
      <c r="BI745">
        <f t="shared" si="309"/>
        <v>4837.1471499999998</v>
      </c>
      <c r="BJ745">
        <f t="shared" si="310"/>
        <v>4809.5740800000003</v>
      </c>
    </row>
    <row r="746" spans="1:62" x14ac:dyDescent="0.55000000000000004">
      <c r="A746">
        <f>ALGLIB_SSA_XAUUSD!J746</f>
        <v>1775620800</v>
      </c>
      <c r="B746" t="str">
        <f>_xlfn.XLOOKUP($A746,ALGLIB_SSA_XAUUSD!$A$2:$A$1001,ALGLIB_SSA_XAUUSD!$B$2:$B$1001,"",0)</f>
        <v>XAUUSD</v>
      </c>
      <c r="C746" t="str">
        <f>_xlfn.XLOOKUP($A746,ALGLIB_SSA_XAUUSD!$A$2:$A$1001,ALGLIB_SSA_XAUUSD!$C$2:$C$1001,"",0)</f>
        <v>H1</v>
      </c>
      <c r="D746" s="2">
        <f>_xlfn.XLOOKUP($A746,ALGLIB_SSA_XAUUSD!$A$2:$A$1001,ALGLIB_SSA_XAUUSD!$D$2:$D$1001,"",0)</f>
        <v>4804.01</v>
      </c>
      <c r="E746" s="2">
        <f>_xlfn.XLOOKUP($A746,ALGLIB_SSA_XAUUSD!$A$2:$A$1001,ALGLIB_SSA_XAUUSD!$E$2:$E$1001,"",0)</f>
        <v>4817.85178</v>
      </c>
      <c r="F746" s="2">
        <f>_xlfn.XLOOKUP($A746,ALGLIB_SSA_XAUUSD!$A$2:$A$1001,ALGLIB_SSA_XAUUSD!$F$2:$F$1001,"",0)</f>
        <v>4818.0996999999998</v>
      </c>
      <c r="G746" s="2">
        <f>_xlfn.XLOOKUP($A746,ALGLIB_SSA_XAUUSD!$A$2:$A$1001,ALGLIB_SSA_XAUUSD!$G$2:$G$1001,"",0)</f>
        <v>4831.6884</v>
      </c>
      <c r="H746" s="2">
        <f>_xlfn.XLOOKUP($A746,ALGLIB_SSA_XAUUSD!$A$2:$A$1001,ALGLIB_SSA_XAUUSD!$H$2:$H$1001,"",0)</f>
        <v>4809.2247900000002</v>
      </c>
      <c r="I746" t="str">
        <f>_xlfn.XLOOKUP($A746,ALGLIB_SSA_XAUUSD!$J$2:$J$1001,ALGLIB_SSA_XAUUSD!$K$2:$K$1001,"",0)</f>
        <v>XAUUSD</v>
      </c>
      <c r="J746" t="str">
        <f>_xlfn.XLOOKUP($A746,ALGLIB_SSA_XAUUSD!$J$2:$J$1001,ALGLIB_SSA_XAUUSD!$L$2:$L$1001,"",0)</f>
        <v>M5</v>
      </c>
      <c r="K746">
        <f>_xlfn.XLOOKUP($A746,ALGLIB_SSA_XAUUSD!$J$2:$J$1001,ALGLIB_SSA_XAUUSD!$M$2:$M$1001,"",0)</f>
        <v>4797.88</v>
      </c>
      <c r="L746">
        <f>_xlfn.XLOOKUP($A746,ALGLIB_SSA_XAUUSD!$J$2:$J$1001,ALGLIB_SSA_XAUUSD!$N$2:$N$1001,"",0)</f>
        <v>4796.8847800000003</v>
      </c>
      <c r="M746">
        <f>_xlfn.XLOOKUP($A746,ALGLIB_SSA_XAUUSD!$J$2:$J$1001,ALGLIB_SSA_XAUUSD!$O$2:$O$1001,"",0)</f>
        <v>4797.6795199999997</v>
      </c>
      <c r="N746">
        <f>_xlfn.XLOOKUP($A746,ALGLIB_SSA_XAUUSD!$J$2:$J$1001,ALGLIB_SSA_XAUUSD!$P$2:$P$1001,"",0)</f>
        <v>4800.4951899999996</v>
      </c>
      <c r="O746">
        <f>_xlfn.XLOOKUP($A746,ALGLIB_SSA_XAUUSD!$J$2:$J$1001,ALGLIB_SSA_XAUUSD!$Q$2:$Q$1001,"",0)</f>
        <v>4795.3432700000003</v>
      </c>
      <c r="R746">
        <f t="shared" si="286"/>
        <v>1775620800</v>
      </c>
      <c r="S746" t="str">
        <f t="shared" si="287"/>
        <v>XAUUSD</v>
      </c>
      <c r="T746" t="str">
        <f t="shared" si="287"/>
        <v>M5</v>
      </c>
      <c r="U746">
        <f t="shared" si="287"/>
        <v>4797.88</v>
      </c>
      <c r="V746">
        <f t="shared" si="288"/>
        <v>4817.85178</v>
      </c>
      <c r="W746">
        <f t="shared" si="288"/>
        <v>4818.0996999999998</v>
      </c>
      <c r="X746">
        <f t="shared" si="289"/>
        <v>4796.8847800000003</v>
      </c>
      <c r="Y746">
        <f t="shared" si="289"/>
        <v>4797.6795199999997</v>
      </c>
      <c r="Z746">
        <f t="shared" si="290"/>
        <v>4831.6884</v>
      </c>
      <c r="AA746">
        <f t="shared" si="291"/>
        <v>4800.4951899999996</v>
      </c>
      <c r="AB746">
        <f t="shared" si="292"/>
        <v>4809.2247900000002</v>
      </c>
      <c r="AC746">
        <f t="shared" si="293"/>
        <v>4795.3432700000003</v>
      </c>
      <c r="AF746">
        <f t="shared" si="298"/>
        <v>1775620800</v>
      </c>
      <c r="AG746" t="str">
        <f t="shared" si="299"/>
        <v>XAUUSD</v>
      </c>
      <c r="AH746" t="str">
        <f t="shared" si="300"/>
        <v>M5</v>
      </c>
      <c r="AI746" s="19">
        <f t="shared" si="294"/>
        <v>4797.88</v>
      </c>
      <c r="AJ746" s="19">
        <f t="shared" si="295"/>
        <v>4817.85178</v>
      </c>
      <c r="AK746" s="19">
        <f t="shared" si="296"/>
        <v>4818.0996999999998</v>
      </c>
      <c r="AL746" s="19">
        <f t="shared" si="301"/>
        <v>-0.24791999999979453</v>
      </c>
      <c r="AM746" s="28" t="str">
        <f t="shared" si="297"/>
        <v>Bearish</v>
      </c>
      <c r="AN746" s="28" t="str">
        <f t="shared" si="302"/>
        <v>Bearish</v>
      </c>
      <c r="AO746">
        <f>IF(Z746&lt;&gt;"",Z746,"")</f>
        <v>4831.6884</v>
      </c>
      <c r="AP746">
        <f>IF(AB746&lt;&gt;"",AB746,"")</f>
        <v>4809.2247900000002</v>
      </c>
      <c r="AQ746">
        <f t="shared" si="306"/>
        <v>1</v>
      </c>
      <c r="AR746" s="17">
        <f>IF(SLOPE($AO$734:$AO$745,$AQ$734:$AQ$745)&gt;0,MIN(3,ABS(SLOPE($AO$734:$AO$745,$AQ$734:$AQ$745))),IF(SLOPE($AO$734:$AO$745,$AQ$734:$AQ$745)&lt;-0.5,-0.5,0))</f>
        <v>0</v>
      </c>
      <c r="AS746" s="17">
        <f>IF(SLOPE($AP$734:$AP$745,$AQ$734:$AQ$745)&lt;0,MAX(-3,-ABS(SLOPE($AP$734:$AP$745,$AQ$734:$AQ$745))),IF(SLOPE($AP$734:$AP$745,$AQ$734:$AQ$745)&gt;0.5,0.5,0))</f>
        <v>-2.9107499999990086E-2</v>
      </c>
      <c r="AT746" s="10">
        <f>($AO$746+(AR746*(AQ746-1)))</f>
        <v>4831.6884</v>
      </c>
      <c r="AU746" s="10">
        <f>($AP$746+(AS746*(AQ746-1)))</f>
        <v>4809.2247900000002</v>
      </c>
      <c r="AV746" s="18">
        <f>IF(AR746&gt;0,AT746+AR746,AT746)</f>
        <v>4831.6884</v>
      </c>
      <c r="AW746" s="18">
        <f>IF(AS746&lt;0,AU746+AS746,AU746)</f>
        <v>4809.1956825000007</v>
      </c>
      <c r="AY746">
        <f t="shared" si="307"/>
        <v>0</v>
      </c>
      <c r="AZ746">
        <f t="shared" si="308"/>
        <v>-2.910749999955442E-2</v>
      </c>
      <c r="BB746" s="19">
        <f t="shared" si="303"/>
        <v>1775620800</v>
      </c>
      <c r="BC746" s="19" t="str">
        <f t="shared" si="304"/>
        <v>XAUUSD</v>
      </c>
      <c r="BD746" s="19" t="str">
        <f t="shared" si="305"/>
        <v>M5</v>
      </c>
      <c r="BE746">
        <f>V746</f>
        <v>4817.85178</v>
      </c>
      <c r="BF746">
        <f>W746</f>
        <v>4818.0996999999998</v>
      </c>
      <c r="BG746">
        <f>X746</f>
        <v>4796.8847800000003</v>
      </c>
      <c r="BH746">
        <f>Y746</f>
        <v>4797.6795199999997</v>
      </c>
      <c r="BI746">
        <f t="shared" si="309"/>
        <v>4831.6884</v>
      </c>
      <c r="BJ746">
        <f t="shared" si="310"/>
        <v>4809.1956825000007</v>
      </c>
    </row>
    <row r="747" spans="1:62" x14ac:dyDescent="0.55000000000000004">
      <c r="A747">
        <f>ALGLIB_SSA_XAUUSD!J747</f>
        <v>1775621100</v>
      </c>
      <c r="B747" t="str">
        <f>_xlfn.XLOOKUP($A747,ALGLIB_SSA_XAUUSD!$A$2:$A$1001,ALGLIB_SSA_XAUUSD!$B$2:$B$1001,"",0)</f>
        <v/>
      </c>
      <c r="C747" t="str">
        <f>_xlfn.XLOOKUP($A747,ALGLIB_SSA_XAUUSD!$A$2:$A$1001,ALGLIB_SSA_XAUUSD!$C$2:$C$1001,"",0)</f>
        <v/>
      </c>
      <c r="D747" s="1">
        <f>D746+(D758-D746)*1/12</f>
        <v>4805.9916666666668</v>
      </c>
      <c r="E747" s="1">
        <f>E746+(E758-E746)*1/12</f>
        <v>4817.3721533333337</v>
      </c>
      <c r="F747" s="1">
        <f>F746+(F758-F746)*1/12</f>
        <v>4817.8495566666661</v>
      </c>
      <c r="G747" s="1">
        <f>G746+(G758-G746)*1/12</f>
        <v>4831.1549166666664</v>
      </c>
      <c r="H747" s="1">
        <f>H746+(H758-H746)*1/12</f>
        <v>4808.9549258333336</v>
      </c>
      <c r="I747" t="str">
        <f>_xlfn.XLOOKUP($A747,ALGLIB_SSA_XAUUSD!$J$2:$J$1001,ALGLIB_SSA_XAUUSD!$K$2:$K$1001,"",0)</f>
        <v>XAUUSD</v>
      </c>
      <c r="J747" t="str">
        <f>_xlfn.XLOOKUP($A747,ALGLIB_SSA_XAUUSD!$J$2:$J$1001,ALGLIB_SSA_XAUUSD!$L$2:$L$1001,"",0)</f>
        <v>M5</v>
      </c>
      <c r="K747">
        <f>_xlfn.XLOOKUP($A747,ALGLIB_SSA_XAUUSD!$J$2:$J$1001,ALGLIB_SSA_XAUUSD!$M$2:$M$1001,"",0)</f>
        <v>4794.71</v>
      </c>
      <c r="L747">
        <f>_xlfn.XLOOKUP($A747,ALGLIB_SSA_XAUUSD!$J$2:$J$1001,ALGLIB_SSA_XAUUSD!$N$2:$N$1001,"",0)</f>
        <v>4796.2961100000002</v>
      </c>
      <c r="M747">
        <f>_xlfn.XLOOKUP($A747,ALGLIB_SSA_XAUUSD!$J$2:$J$1001,ALGLIB_SSA_XAUUSD!$O$2:$O$1001,"",0)</f>
        <v>4796.9878200000003</v>
      </c>
      <c r="N747">
        <f>_xlfn.XLOOKUP($A747,ALGLIB_SSA_XAUUSD!$J$2:$J$1001,ALGLIB_SSA_XAUUSD!$P$2:$P$1001,"",0)</f>
        <v>4799.5060899999999</v>
      </c>
      <c r="O747">
        <f>_xlfn.XLOOKUP($A747,ALGLIB_SSA_XAUUSD!$J$2:$J$1001,ALGLIB_SSA_XAUUSD!$Q$2:$Q$1001,"",0)</f>
        <v>4794.3731200000002</v>
      </c>
      <c r="R747">
        <f t="shared" si="286"/>
        <v>1775621100</v>
      </c>
      <c r="S747" t="str">
        <f t="shared" si="287"/>
        <v>XAUUSD</v>
      </c>
      <c r="T747" t="str">
        <f t="shared" si="287"/>
        <v>M5</v>
      </c>
      <c r="U747">
        <f t="shared" si="287"/>
        <v>4794.71</v>
      </c>
      <c r="V747">
        <f t="shared" si="288"/>
        <v>4817.3721533333337</v>
      </c>
      <c r="W747">
        <f t="shared" si="288"/>
        <v>4817.8495566666661</v>
      </c>
      <c r="X747">
        <f t="shared" si="289"/>
        <v>4796.2961100000002</v>
      </c>
      <c r="Y747">
        <f t="shared" si="289"/>
        <v>4796.9878200000003</v>
      </c>
      <c r="Z747">
        <f t="shared" si="290"/>
        <v>4831.1549166666664</v>
      </c>
      <c r="AA747">
        <f t="shared" si="291"/>
        <v>4799.5060899999999</v>
      </c>
      <c r="AB747">
        <f t="shared" si="292"/>
        <v>4808.9549258333336</v>
      </c>
      <c r="AC747">
        <f t="shared" si="293"/>
        <v>4794.3731200000002</v>
      </c>
      <c r="AF747">
        <f t="shared" si="298"/>
        <v>1775621100</v>
      </c>
      <c r="AG747" t="str">
        <f t="shared" si="299"/>
        <v>XAUUSD</v>
      </c>
      <c r="AH747" t="str">
        <f t="shared" si="300"/>
        <v>M5</v>
      </c>
      <c r="AI747" s="19">
        <f t="shared" si="294"/>
        <v>4794.71</v>
      </c>
      <c r="AJ747" s="19">
        <f t="shared" si="295"/>
        <v>4817.3721533333337</v>
      </c>
      <c r="AK747" s="19">
        <f t="shared" si="296"/>
        <v>4817.8495566666661</v>
      </c>
      <c r="AL747" s="19">
        <f t="shared" si="301"/>
        <v>-0.47740333333240415</v>
      </c>
      <c r="AM747" s="28" t="str">
        <f t="shared" si="297"/>
        <v>Bearish</v>
      </c>
      <c r="AN747" s="28" t="str">
        <f t="shared" si="302"/>
        <v>Bearish</v>
      </c>
      <c r="AO747">
        <f>IF(Z747&lt;&gt;"",Z747,"")</f>
        <v>4831.1549166666664</v>
      </c>
      <c r="AP747">
        <f>IF(AB747&lt;&gt;"",AB747,"")</f>
        <v>4808.9549258333336</v>
      </c>
      <c r="AQ747">
        <f t="shared" si="306"/>
        <v>2</v>
      </c>
      <c r="AR747" s="16">
        <f>IF(SLOPE($AO$734:$AO$745,$AQ$734:$AQ$745)&gt;0,MIN(3,ABS(SLOPE($AO$734:$AO$745,$AQ$734:$AQ$745))),IF(SLOPE($AO$734:$AO$745,$AQ$734:$AQ$745)&lt;-0.5,-0.5,0))</f>
        <v>0</v>
      </c>
      <c r="AS747" s="16">
        <f>IF(SLOPE($AP$734:$AP$745,$AQ$734:$AQ$745)&lt;0,MAX(-3,-ABS(SLOPE($AP$734:$AP$745,$AQ$734:$AQ$745))),IF(SLOPE($AP$734:$AP$745,$AQ$734:$AQ$745)&gt;0.5,0.5,0))</f>
        <v>-2.9107499999990086E-2</v>
      </c>
      <c r="AT747" s="22">
        <f>($AO$746+(AR747*(AQ747-1)))</f>
        <v>4831.6884</v>
      </c>
      <c r="AU747" s="22">
        <f>($AP$746+(AS747*(AQ747-1)))</f>
        <v>4809.1956825000007</v>
      </c>
      <c r="AV747" s="18">
        <f>IF(AR747&gt;0,AT747+AR747,AT747)</f>
        <v>4831.6884</v>
      </c>
      <c r="AW747" s="18">
        <f>IF(AS747&lt;0,AU747+AS747,AU747)</f>
        <v>4809.1665750000011</v>
      </c>
      <c r="AY747">
        <f t="shared" si="307"/>
        <v>0.53348333333360642</v>
      </c>
      <c r="AZ747">
        <f t="shared" si="308"/>
        <v>0.21164916666748468</v>
      </c>
      <c r="BB747" s="19">
        <f t="shared" si="303"/>
        <v>1775621100</v>
      </c>
      <c r="BC747" s="19" t="str">
        <f t="shared" si="304"/>
        <v>XAUUSD</v>
      </c>
      <c r="BD747" s="19" t="str">
        <f t="shared" si="305"/>
        <v>M5</v>
      </c>
      <c r="BE747">
        <f>V747</f>
        <v>4817.3721533333337</v>
      </c>
      <c r="BF747">
        <f>W747</f>
        <v>4817.8495566666661</v>
      </c>
      <c r="BG747">
        <f>X747</f>
        <v>4796.2961100000002</v>
      </c>
      <c r="BH747">
        <f>Y747</f>
        <v>4796.9878200000003</v>
      </c>
      <c r="BI747">
        <f t="shared" si="309"/>
        <v>4831.6884</v>
      </c>
      <c r="BJ747">
        <f t="shared" si="310"/>
        <v>4809.1665750000011</v>
      </c>
    </row>
    <row r="748" spans="1:62" x14ac:dyDescent="0.55000000000000004">
      <c r="A748">
        <f>ALGLIB_SSA_XAUUSD!J748</f>
        <v>1775621400</v>
      </c>
      <c r="B748" t="str">
        <f>_xlfn.XLOOKUP($A748,ALGLIB_SSA_XAUUSD!$A$2:$A$1001,ALGLIB_SSA_XAUUSD!$B$2:$B$1001,"",0)</f>
        <v/>
      </c>
      <c r="C748" t="str">
        <f>_xlfn.XLOOKUP($A748,ALGLIB_SSA_XAUUSD!$A$2:$A$1001,ALGLIB_SSA_XAUUSD!$C$2:$C$1001,"",0)</f>
        <v/>
      </c>
      <c r="D748" s="1">
        <f>D746+(D758-D746)*2/12</f>
        <v>4807.9733333333334</v>
      </c>
      <c r="E748" s="1">
        <f>E746+(E758-E746)*2/12</f>
        <v>4816.8925266666665</v>
      </c>
      <c r="F748" s="1">
        <f>F746+(F758-F746)*2/12</f>
        <v>4817.5994133333334</v>
      </c>
      <c r="G748" s="1">
        <f>G746+(G758-G746)*2/12</f>
        <v>4830.6214333333337</v>
      </c>
      <c r="H748" s="1">
        <f>H746+(H758-H746)*2/12</f>
        <v>4808.685061666667</v>
      </c>
      <c r="I748" t="str">
        <f>_xlfn.XLOOKUP($A748,ALGLIB_SSA_XAUUSD!$J$2:$J$1001,ALGLIB_SSA_XAUUSD!$K$2:$K$1001,"",0)</f>
        <v>XAUUSD</v>
      </c>
      <c r="J748" t="str">
        <f>_xlfn.XLOOKUP($A748,ALGLIB_SSA_XAUUSD!$J$2:$J$1001,ALGLIB_SSA_XAUUSD!$L$2:$L$1001,"",0)</f>
        <v>M5</v>
      </c>
      <c r="K748">
        <f>_xlfn.XLOOKUP($A748,ALGLIB_SSA_XAUUSD!$J$2:$J$1001,ALGLIB_SSA_XAUUSD!$M$2:$M$1001,"",0)</f>
        <v>4797.6899999999996</v>
      </c>
      <c r="L748">
        <f>_xlfn.XLOOKUP($A748,ALGLIB_SSA_XAUUSD!$J$2:$J$1001,ALGLIB_SSA_XAUUSD!$N$2:$N$1001,"",0)</f>
        <v>4796.1778899999999</v>
      </c>
      <c r="M748">
        <f>_xlfn.XLOOKUP($A748,ALGLIB_SSA_XAUUSD!$J$2:$J$1001,ALGLIB_SSA_XAUUSD!$O$2:$O$1001,"",0)</f>
        <v>4796.5828499999998</v>
      </c>
      <c r="N748">
        <f>_xlfn.XLOOKUP($A748,ALGLIB_SSA_XAUUSD!$J$2:$J$1001,ALGLIB_SSA_XAUUSD!$P$2:$P$1001,"",0)</f>
        <v>4798.9882900000002</v>
      </c>
      <c r="O748">
        <f>_xlfn.XLOOKUP($A748,ALGLIB_SSA_XAUUSD!$J$2:$J$1001,ALGLIB_SSA_XAUUSD!$Q$2:$Q$1001,"",0)</f>
        <v>4793.73236</v>
      </c>
      <c r="R748">
        <f t="shared" si="286"/>
        <v>1775621400</v>
      </c>
      <c r="S748" t="str">
        <f t="shared" si="287"/>
        <v>XAUUSD</v>
      </c>
      <c r="T748" t="str">
        <f t="shared" si="287"/>
        <v>M5</v>
      </c>
      <c r="U748">
        <f t="shared" si="287"/>
        <v>4797.6899999999996</v>
      </c>
      <c r="V748">
        <f t="shared" si="288"/>
        <v>4816.8925266666665</v>
      </c>
      <c r="W748">
        <f t="shared" si="288"/>
        <v>4817.5994133333334</v>
      </c>
      <c r="X748">
        <f t="shared" si="289"/>
        <v>4796.1778899999999</v>
      </c>
      <c r="Y748">
        <f t="shared" si="289"/>
        <v>4796.5828499999998</v>
      </c>
      <c r="Z748">
        <f t="shared" si="290"/>
        <v>4830.6214333333337</v>
      </c>
      <c r="AA748">
        <f t="shared" si="291"/>
        <v>4798.9882900000002</v>
      </c>
      <c r="AB748">
        <f t="shared" si="292"/>
        <v>4808.685061666667</v>
      </c>
      <c r="AC748">
        <f t="shared" si="293"/>
        <v>4793.73236</v>
      </c>
      <c r="AF748">
        <f t="shared" si="298"/>
        <v>1775621400</v>
      </c>
      <c r="AG748" t="str">
        <f t="shared" si="299"/>
        <v>XAUUSD</v>
      </c>
      <c r="AH748" t="str">
        <f t="shared" si="300"/>
        <v>M5</v>
      </c>
      <c r="AI748" s="19">
        <f t="shared" si="294"/>
        <v>4797.6899999999996</v>
      </c>
      <c r="AJ748" s="19">
        <f t="shared" si="295"/>
        <v>4816.8925266666665</v>
      </c>
      <c r="AK748" s="19">
        <f t="shared" si="296"/>
        <v>4817.5994133333334</v>
      </c>
      <c r="AL748" s="19">
        <f t="shared" si="301"/>
        <v>-0.70688666666683275</v>
      </c>
      <c r="AM748" s="28" t="str">
        <f t="shared" si="297"/>
        <v>Bearish</v>
      </c>
      <c r="AN748" s="28" t="str">
        <f t="shared" si="302"/>
        <v>Bearish</v>
      </c>
      <c r="AO748">
        <f>IF(Z748&lt;&gt;"",Z748,"")</f>
        <v>4830.6214333333337</v>
      </c>
      <c r="AP748">
        <f>IF(AB748&lt;&gt;"",AB748,"")</f>
        <v>4808.685061666667</v>
      </c>
      <c r="AQ748">
        <f t="shared" si="306"/>
        <v>3</v>
      </c>
      <c r="AR748" s="16">
        <f>IF(SLOPE($AO$734:$AO$745,$AQ$734:$AQ$745)&gt;0,MIN(3,ABS(SLOPE($AO$734:$AO$745,$AQ$734:$AQ$745))),IF(SLOPE($AO$734:$AO$745,$AQ$734:$AQ$745)&lt;-0.5,-0.5,0))</f>
        <v>0</v>
      </c>
      <c r="AS748" s="16">
        <f>IF(SLOPE($AP$734:$AP$745,$AQ$734:$AQ$745)&lt;0,MAX(-3,-ABS(SLOPE($AP$734:$AP$745,$AQ$734:$AQ$745))),IF(SLOPE($AP$734:$AP$745,$AQ$734:$AQ$745)&gt;0.5,0.5,0))</f>
        <v>-2.9107499999990086E-2</v>
      </c>
      <c r="AT748" s="22">
        <f>($AO$746+(AR748*(AQ748-1)))</f>
        <v>4831.6884</v>
      </c>
      <c r="AU748" s="22">
        <f>($AP$746+(AS748*(AQ748-1)))</f>
        <v>4809.1665750000002</v>
      </c>
      <c r="AV748" s="18">
        <f>IF(AR748&gt;0,AT748+AR748,AT748)</f>
        <v>4831.6884</v>
      </c>
      <c r="AW748" s="18">
        <f>IF(AS748&lt;0,AU748+AS748,AU748)</f>
        <v>4809.1374675000006</v>
      </c>
      <c r="AY748">
        <f t="shared" si="307"/>
        <v>1.0669666666663034</v>
      </c>
      <c r="AZ748">
        <f t="shared" si="308"/>
        <v>0.45240583333361428</v>
      </c>
      <c r="BB748" s="19">
        <f t="shared" si="303"/>
        <v>1775621400</v>
      </c>
      <c r="BC748" s="19" t="str">
        <f t="shared" si="304"/>
        <v>XAUUSD</v>
      </c>
      <c r="BD748" s="19" t="str">
        <f t="shared" si="305"/>
        <v>M5</v>
      </c>
      <c r="BE748">
        <f>V748</f>
        <v>4816.8925266666665</v>
      </c>
      <c r="BF748">
        <f>W748</f>
        <v>4817.5994133333334</v>
      </c>
      <c r="BG748">
        <f>X748</f>
        <v>4796.1778899999999</v>
      </c>
      <c r="BH748">
        <f>Y748</f>
        <v>4796.5828499999998</v>
      </c>
      <c r="BI748">
        <f t="shared" si="309"/>
        <v>4831.6884</v>
      </c>
      <c r="BJ748">
        <f t="shared" si="310"/>
        <v>4809.1374675000006</v>
      </c>
    </row>
    <row r="749" spans="1:62" x14ac:dyDescent="0.55000000000000004">
      <c r="A749">
        <f>ALGLIB_SSA_XAUUSD!J749</f>
        <v>1775621700</v>
      </c>
      <c r="B749" t="str">
        <f>_xlfn.XLOOKUP($A749,ALGLIB_SSA_XAUUSD!$A$2:$A$1001,ALGLIB_SSA_XAUUSD!$B$2:$B$1001,"",0)</f>
        <v/>
      </c>
      <c r="C749" t="str">
        <f>_xlfn.XLOOKUP($A749,ALGLIB_SSA_XAUUSD!$A$2:$A$1001,ALGLIB_SSA_XAUUSD!$C$2:$C$1001,"",0)</f>
        <v/>
      </c>
      <c r="D749" s="1">
        <f>D746+(D758-D746)*3/12</f>
        <v>4809.9549999999999</v>
      </c>
      <c r="E749" s="1">
        <f>E746+(E758-E746)*3/12</f>
        <v>4816.4129000000003</v>
      </c>
      <c r="F749" s="1">
        <f>F746+(F758-F746)*3/12</f>
        <v>4817.3492699999997</v>
      </c>
      <c r="G749" s="1">
        <f>G746+(G758-G746)*3/12</f>
        <v>4830.0879500000001</v>
      </c>
      <c r="H749" s="1">
        <f>H746+(H758-H746)*3/12</f>
        <v>4808.4151975000004</v>
      </c>
      <c r="I749" t="str">
        <f>_xlfn.XLOOKUP($A749,ALGLIB_SSA_XAUUSD!$J$2:$J$1001,ALGLIB_SSA_XAUUSD!$K$2:$K$1001,"",0)</f>
        <v>XAUUSD</v>
      </c>
      <c r="J749" t="str">
        <f>_xlfn.XLOOKUP($A749,ALGLIB_SSA_XAUUSD!$J$2:$J$1001,ALGLIB_SSA_XAUUSD!$L$2:$L$1001,"",0)</f>
        <v>M5</v>
      </c>
      <c r="K749">
        <f>_xlfn.XLOOKUP($A749,ALGLIB_SSA_XAUUSD!$J$2:$J$1001,ALGLIB_SSA_XAUUSD!$M$2:$M$1001,"",0)</f>
        <v>4794.96</v>
      </c>
      <c r="L749">
        <f>_xlfn.XLOOKUP($A749,ALGLIB_SSA_XAUUSD!$J$2:$J$1001,ALGLIB_SSA_XAUUSD!$N$2:$N$1001,"",0)</f>
        <v>4796.5104099999999</v>
      </c>
      <c r="M749">
        <f>_xlfn.XLOOKUP($A749,ALGLIB_SSA_XAUUSD!$J$2:$J$1001,ALGLIB_SSA_XAUUSD!$O$2:$O$1001,"",0)</f>
        <v>4796.5466299999998</v>
      </c>
      <c r="N749">
        <f>_xlfn.XLOOKUP($A749,ALGLIB_SSA_XAUUSD!$J$2:$J$1001,ALGLIB_SSA_XAUUSD!$P$2:$P$1001,"",0)</f>
        <v>4799.1114500000003</v>
      </c>
      <c r="O749">
        <f>_xlfn.XLOOKUP($A749,ALGLIB_SSA_XAUUSD!$J$2:$J$1001,ALGLIB_SSA_XAUUSD!$Q$2:$Q$1001,"",0)</f>
        <v>4793.5667199999998</v>
      </c>
      <c r="R749">
        <f t="shared" si="286"/>
        <v>1775621700</v>
      </c>
      <c r="S749" t="str">
        <f t="shared" si="287"/>
        <v>XAUUSD</v>
      </c>
      <c r="T749" t="str">
        <f t="shared" si="287"/>
        <v>M5</v>
      </c>
      <c r="U749">
        <f t="shared" si="287"/>
        <v>4794.96</v>
      </c>
      <c r="V749">
        <f t="shared" si="288"/>
        <v>4816.4129000000003</v>
      </c>
      <c r="W749">
        <f t="shared" si="288"/>
        <v>4817.3492699999997</v>
      </c>
      <c r="X749">
        <f t="shared" si="289"/>
        <v>4796.5104099999999</v>
      </c>
      <c r="Y749">
        <f t="shared" si="289"/>
        <v>4796.5466299999998</v>
      </c>
      <c r="Z749">
        <f t="shared" si="290"/>
        <v>4830.0879500000001</v>
      </c>
      <c r="AA749">
        <f t="shared" si="291"/>
        <v>4799.1114500000003</v>
      </c>
      <c r="AB749">
        <f t="shared" si="292"/>
        <v>4808.4151975000004</v>
      </c>
      <c r="AC749">
        <f t="shared" si="293"/>
        <v>4793.5667199999998</v>
      </c>
      <c r="AF749">
        <f t="shared" si="298"/>
        <v>1775621700</v>
      </c>
      <c r="AG749" t="str">
        <f t="shared" si="299"/>
        <v>XAUUSD</v>
      </c>
      <c r="AH749" t="str">
        <f t="shared" si="300"/>
        <v>M5</v>
      </c>
      <c r="AI749" s="19">
        <f t="shared" si="294"/>
        <v>4794.96</v>
      </c>
      <c r="AJ749" s="19">
        <f t="shared" si="295"/>
        <v>4816.4129000000003</v>
      </c>
      <c r="AK749" s="19">
        <f t="shared" si="296"/>
        <v>4817.3492699999997</v>
      </c>
      <c r="AL749" s="19">
        <f t="shared" si="301"/>
        <v>-0.93636999999944237</v>
      </c>
      <c r="AM749" s="28" t="str">
        <f t="shared" si="297"/>
        <v>Bearish</v>
      </c>
      <c r="AN749" s="28" t="str">
        <f t="shared" si="302"/>
        <v>Bearish</v>
      </c>
      <c r="AO749">
        <f>IF(Z749&lt;&gt;"",Z749,"")</f>
        <v>4830.0879500000001</v>
      </c>
      <c r="AP749">
        <f>IF(AB749&lt;&gt;"",AB749,"")</f>
        <v>4808.4151975000004</v>
      </c>
      <c r="AQ749">
        <f t="shared" si="306"/>
        <v>4</v>
      </c>
      <c r="AR749" s="16">
        <f>IF(SLOPE($AO$734:$AO$745,$AQ$734:$AQ$745)&gt;0,MIN(3,ABS(SLOPE($AO$734:$AO$745,$AQ$734:$AQ$745))),IF(SLOPE($AO$734:$AO$745,$AQ$734:$AQ$745)&lt;-0.5,-0.5,0))</f>
        <v>0</v>
      </c>
      <c r="AS749" s="16">
        <f>IF(SLOPE($AP$734:$AP$745,$AQ$734:$AQ$745)&lt;0,MAX(-3,-ABS(SLOPE($AP$734:$AP$745,$AQ$734:$AQ$745))),IF(SLOPE($AP$734:$AP$745,$AQ$734:$AQ$745)&gt;0.5,0.5,0))</f>
        <v>-2.9107499999990086E-2</v>
      </c>
      <c r="AT749" s="22">
        <f>($AO$746+(AR749*(AQ749-1)))</f>
        <v>4831.6884</v>
      </c>
      <c r="AU749" s="22">
        <f>($AP$746+(AS749*(AQ749-1)))</f>
        <v>4809.1374675000006</v>
      </c>
      <c r="AV749" s="18">
        <f>IF(AR749&gt;0,AT749+AR749,AT749)</f>
        <v>4831.6884</v>
      </c>
      <c r="AW749" s="18">
        <f>IF(AS749&lt;0,AU749+AS749,AU749)</f>
        <v>4809.1083600000011</v>
      </c>
      <c r="AY749">
        <f t="shared" si="307"/>
        <v>1.6004499999999098</v>
      </c>
      <c r="AZ749">
        <f t="shared" si="308"/>
        <v>0.69316250000065338</v>
      </c>
      <c r="BB749" s="19">
        <f t="shared" si="303"/>
        <v>1775621700</v>
      </c>
      <c r="BC749" s="19" t="str">
        <f t="shared" si="304"/>
        <v>XAUUSD</v>
      </c>
      <c r="BD749" s="19" t="str">
        <f t="shared" si="305"/>
        <v>M5</v>
      </c>
      <c r="BE749">
        <f>V749</f>
        <v>4816.4129000000003</v>
      </c>
      <c r="BF749">
        <f>W749</f>
        <v>4817.3492699999997</v>
      </c>
      <c r="BG749">
        <f>X749</f>
        <v>4796.5104099999999</v>
      </c>
      <c r="BH749">
        <f>Y749</f>
        <v>4796.5466299999998</v>
      </c>
      <c r="BI749">
        <f t="shared" si="309"/>
        <v>4831.6884</v>
      </c>
      <c r="BJ749">
        <f t="shared" si="310"/>
        <v>4809.1083600000011</v>
      </c>
    </row>
    <row r="750" spans="1:62" x14ac:dyDescent="0.55000000000000004">
      <c r="A750">
        <f>ALGLIB_SSA_XAUUSD!J750</f>
        <v>1775622000</v>
      </c>
      <c r="B750" t="str">
        <f>_xlfn.XLOOKUP($A750,ALGLIB_SSA_XAUUSD!$A$2:$A$1001,ALGLIB_SSA_XAUUSD!$B$2:$B$1001,"",0)</f>
        <v/>
      </c>
      <c r="C750" t="str">
        <f>_xlfn.XLOOKUP($A750,ALGLIB_SSA_XAUUSD!$A$2:$A$1001,ALGLIB_SSA_XAUUSD!$C$2:$C$1001,"",0)</f>
        <v/>
      </c>
      <c r="D750" s="1">
        <f>D746+(D758-D746)*4/12</f>
        <v>4811.9366666666665</v>
      </c>
      <c r="E750" s="1">
        <f>E746+(E758-E746)*4/12</f>
        <v>4815.9332733333331</v>
      </c>
      <c r="F750" s="1">
        <f>F746+(F758-F746)*4/12</f>
        <v>4817.0991266666661</v>
      </c>
      <c r="G750" s="1">
        <f>G746+(G758-G746)*4/12</f>
        <v>4829.5544666666665</v>
      </c>
      <c r="H750" s="1">
        <f>H746+(H758-H746)*4/12</f>
        <v>4808.1453333333338</v>
      </c>
      <c r="I750" t="str">
        <f>_xlfn.XLOOKUP($A750,ALGLIB_SSA_XAUUSD!$J$2:$J$1001,ALGLIB_SSA_XAUUSD!$K$2:$K$1001,"",0)</f>
        <v>XAUUSD</v>
      </c>
      <c r="J750" t="str">
        <f>_xlfn.XLOOKUP($A750,ALGLIB_SSA_XAUUSD!$J$2:$J$1001,ALGLIB_SSA_XAUUSD!$L$2:$L$1001,"",0)</f>
        <v>M5</v>
      </c>
      <c r="K750">
        <f>_xlfn.XLOOKUP($A750,ALGLIB_SSA_XAUUSD!$J$2:$J$1001,ALGLIB_SSA_XAUUSD!$M$2:$M$1001,"",0)</f>
        <v>4791.2700000000004</v>
      </c>
      <c r="L750">
        <f>_xlfn.XLOOKUP($A750,ALGLIB_SSA_XAUUSD!$J$2:$J$1001,ALGLIB_SSA_XAUUSD!$N$2:$N$1001,"",0)</f>
        <v>4797.33248</v>
      </c>
      <c r="M750">
        <f>_xlfn.XLOOKUP($A750,ALGLIB_SSA_XAUUSD!$J$2:$J$1001,ALGLIB_SSA_XAUUSD!$O$2:$O$1001,"",0)</f>
        <v>4796.9395500000001</v>
      </c>
      <c r="N750">
        <f>_xlfn.XLOOKUP($A750,ALGLIB_SSA_XAUUSD!$J$2:$J$1001,ALGLIB_SSA_XAUUSD!$P$2:$P$1001,"",0)</f>
        <v>4799.88141</v>
      </c>
      <c r="O750">
        <f>_xlfn.XLOOKUP($A750,ALGLIB_SSA_XAUUSD!$J$2:$J$1001,ALGLIB_SSA_XAUUSD!$Q$2:$Q$1001,"",0)</f>
        <v>4794.0034400000004</v>
      </c>
      <c r="R750">
        <f t="shared" si="286"/>
        <v>1775622000</v>
      </c>
      <c r="S750" t="str">
        <f t="shared" si="287"/>
        <v>XAUUSD</v>
      </c>
      <c r="T750" t="str">
        <f t="shared" si="287"/>
        <v>M5</v>
      </c>
      <c r="U750">
        <f t="shared" si="287"/>
        <v>4791.2700000000004</v>
      </c>
      <c r="V750">
        <f t="shared" si="288"/>
        <v>4815.9332733333331</v>
      </c>
      <c r="W750">
        <f t="shared" si="288"/>
        <v>4817.0991266666661</v>
      </c>
      <c r="X750">
        <f t="shared" si="289"/>
        <v>4797.33248</v>
      </c>
      <c r="Y750">
        <f t="shared" si="289"/>
        <v>4796.9395500000001</v>
      </c>
      <c r="Z750">
        <f t="shared" si="290"/>
        <v>4829.5544666666665</v>
      </c>
      <c r="AA750">
        <f t="shared" si="291"/>
        <v>4799.88141</v>
      </c>
      <c r="AB750">
        <f t="shared" si="292"/>
        <v>4808.1453333333338</v>
      </c>
      <c r="AC750">
        <f t="shared" si="293"/>
        <v>4794.0034400000004</v>
      </c>
      <c r="AF750">
        <f t="shared" si="298"/>
        <v>1775622000</v>
      </c>
      <c r="AG750" t="str">
        <f t="shared" si="299"/>
        <v>XAUUSD</v>
      </c>
      <c r="AH750" t="str">
        <f t="shared" si="300"/>
        <v>M5</v>
      </c>
      <c r="AI750" s="19">
        <f t="shared" si="294"/>
        <v>4791.2700000000004</v>
      </c>
      <c r="AJ750" s="19">
        <f t="shared" si="295"/>
        <v>4815.9332733333331</v>
      </c>
      <c r="AK750" s="19">
        <f t="shared" si="296"/>
        <v>4817.0991266666661</v>
      </c>
      <c r="AL750" s="19">
        <f t="shared" si="301"/>
        <v>-1.1658533333329615</v>
      </c>
      <c r="AM750" s="28" t="str">
        <f t="shared" si="297"/>
        <v>Bearish</v>
      </c>
      <c r="AN750" s="28" t="str">
        <f t="shared" si="302"/>
        <v>Bearish</v>
      </c>
      <c r="AO750">
        <f>IF(Z750&lt;&gt;"",Z750,"")</f>
        <v>4829.5544666666665</v>
      </c>
      <c r="AP750">
        <f>IF(AB750&lt;&gt;"",AB750,"")</f>
        <v>4808.1453333333338</v>
      </c>
      <c r="AQ750">
        <f t="shared" si="306"/>
        <v>5</v>
      </c>
      <c r="AR750" s="16">
        <f>IF(SLOPE($AO$734:$AO$745,$AQ$734:$AQ$745)&gt;0,MIN(3,ABS(SLOPE($AO$734:$AO$745,$AQ$734:$AQ$745))),IF(SLOPE($AO$734:$AO$745,$AQ$734:$AQ$745)&lt;-0.5,-0.5,0))</f>
        <v>0</v>
      </c>
      <c r="AS750" s="16">
        <f>IF(SLOPE($AP$734:$AP$745,$AQ$734:$AQ$745)&lt;0,MAX(-3,-ABS(SLOPE($AP$734:$AP$745,$AQ$734:$AQ$745))),IF(SLOPE($AP$734:$AP$745,$AQ$734:$AQ$745)&gt;0.5,0.5,0))</f>
        <v>-2.9107499999990086E-2</v>
      </c>
      <c r="AT750" s="22">
        <f>($AO$746+(AR750*(AQ750-1)))</f>
        <v>4831.6884</v>
      </c>
      <c r="AU750" s="22">
        <f>($AP$746+(AS750*(AQ750-1)))</f>
        <v>4809.1083600000002</v>
      </c>
      <c r="AV750" s="18">
        <f>IF(AR750&gt;0,AT750+AR750,AT750)</f>
        <v>4831.6884</v>
      </c>
      <c r="AW750" s="18">
        <f>IF(AS750&lt;0,AU750+AS750,AU750)</f>
        <v>4809.0792525000006</v>
      </c>
      <c r="AY750">
        <f t="shared" si="307"/>
        <v>2.1339333333335162</v>
      </c>
      <c r="AZ750">
        <f t="shared" si="308"/>
        <v>0.93391916666678298</v>
      </c>
      <c r="BB750" s="19">
        <f t="shared" si="303"/>
        <v>1775622000</v>
      </c>
      <c r="BC750" s="19" t="str">
        <f t="shared" si="304"/>
        <v>XAUUSD</v>
      </c>
      <c r="BD750" s="19" t="str">
        <f t="shared" si="305"/>
        <v>M5</v>
      </c>
      <c r="BE750">
        <f>V750</f>
        <v>4815.9332733333331</v>
      </c>
      <c r="BF750">
        <f>W750</f>
        <v>4817.0991266666661</v>
      </c>
      <c r="BG750">
        <f>X750</f>
        <v>4797.33248</v>
      </c>
      <c r="BH750">
        <f>Y750</f>
        <v>4796.9395500000001</v>
      </c>
      <c r="BI750">
        <f t="shared" si="309"/>
        <v>4831.6884</v>
      </c>
      <c r="BJ750">
        <f t="shared" si="310"/>
        <v>4809.0792525000006</v>
      </c>
    </row>
    <row r="751" spans="1:62" x14ac:dyDescent="0.55000000000000004">
      <c r="A751">
        <f>ALGLIB_SSA_XAUUSD!J751</f>
        <v>1775622300</v>
      </c>
      <c r="B751" t="str">
        <f>_xlfn.XLOOKUP($A751,ALGLIB_SSA_XAUUSD!$A$2:$A$1001,ALGLIB_SSA_XAUUSD!$B$2:$B$1001,"",0)</f>
        <v/>
      </c>
      <c r="C751" t="str">
        <f>_xlfn.XLOOKUP($A751,ALGLIB_SSA_XAUUSD!$A$2:$A$1001,ALGLIB_SSA_XAUUSD!$C$2:$C$1001,"",0)</f>
        <v/>
      </c>
      <c r="D751" s="1">
        <f>D746+(D758-D746)*5/12</f>
        <v>4813.9183333333331</v>
      </c>
      <c r="E751" s="1">
        <f>E746+(E758-E746)*5/12</f>
        <v>4815.4536466666668</v>
      </c>
      <c r="F751" s="1">
        <f>F746+(F758-F746)*5/12</f>
        <v>4816.8489833333333</v>
      </c>
      <c r="G751" s="1">
        <f>G746+(G758-G746)*5/12</f>
        <v>4829.0209833333338</v>
      </c>
      <c r="H751" s="1">
        <f>H746+(H758-H746)*5/12</f>
        <v>4807.8754691666672</v>
      </c>
      <c r="I751" t="str">
        <f>_xlfn.XLOOKUP($A751,ALGLIB_SSA_XAUUSD!$J$2:$J$1001,ALGLIB_SSA_XAUUSD!$K$2:$K$1001,"",0)</f>
        <v>XAUUSD</v>
      </c>
      <c r="J751" t="str">
        <f>_xlfn.XLOOKUP($A751,ALGLIB_SSA_XAUUSD!$J$2:$J$1001,ALGLIB_SSA_XAUUSD!$L$2:$L$1001,"",0)</f>
        <v>M5</v>
      </c>
      <c r="K751">
        <f>_xlfn.XLOOKUP($A751,ALGLIB_SSA_XAUUSD!$J$2:$J$1001,ALGLIB_SSA_XAUUSD!$M$2:$M$1001,"",0)</f>
        <v>4802.54</v>
      </c>
      <c r="L751">
        <f>_xlfn.XLOOKUP($A751,ALGLIB_SSA_XAUUSD!$J$2:$J$1001,ALGLIB_SSA_XAUUSD!$N$2:$N$1001,"",0)</f>
        <v>4798.63375</v>
      </c>
      <c r="M751">
        <f>_xlfn.XLOOKUP($A751,ALGLIB_SSA_XAUUSD!$J$2:$J$1001,ALGLIB_SSA_XAUUSD!$O$2:$O$1001,"",0)</f>
        <v>4797.78665</v>
      </c>
      <c r="N751">
        <f>_xlfn.XLOOKUP($A751,ALGLIB_SSA_XAUUSD!$J$2:$J$1001,ALGLIB_SSA_XAUUSD!$P$2:$P$1001,"",0)</f>
        <v>4801.2449500000002</v>
      </c>
      <c r="O751">
        <f>_xlfn.XLOOKUP($A751,ALGLIB_SSA_XAUUSD!$J$2:$J$1001,ALGLIB_SSA_XAUUSD!$Q$2:$Q$1001,"",0)</f>
        <v>4795.0368799999997</v>
      </c>
      <c r="R751">
        <f t="shared" si="286"/>
        <v>1775622300</v>
      </c>
      <c r="S751" t="str">
        <f t="shared" si="287"/>
        <v>XAUUSD</v>
      </c>
      <c r="T751" t="str">
        <f t="shared" si="287"/>
        <v>M5</v>
      </c>
      <c r="U751">
        <f t="shared" si="287"/>
        <v>4802.54</v>
      </c>
      <c r="V751">
        <f t="shared" si="288"/>
        <v>4815.4536466666668</v>
      </c>
      <c r="W751">
        <f t="shared" si="288"/>
        <v>4816.8489833333333</v>
      </c>
      <c r="X751">
        <f t="shared" si="289"/>
        <v>4798.63375</v>
      </c>
      <c r="Y751">
        <f t="shared" si="289"/>
        <v>4797.78665</v>
      </c>
      <c r="Z751">
        <f t="shared" si="290"/>
        <v>4829.0209833333338</v>
      </c>
      <c r="AA751">
        <f t="shared" si="291"/>
        <v>4801.2449500000002</v>
      </c>
      <c r="AB751">
        <f t="shared" si="292"/>
        <v>4807.8754691666672</v>
      </c>
      <c r="AC751">
        <f t="shared" si="293"/>
        <v>4795.0368799999997</v>
      </c>
      <c r="AF751">
        <f t="shared" si="298"/>
        <v>1775622300</v>
      </c>
      <c r="AG751" t="str">
        <f t="shared" si="299"/>
        <v>XAUUSD</v>
      </c>
      <c r="AH751" t="str">
        <f t="shared" si="300"/>
        <v>M5</v>
      </c>
      <c r="AI751" s="19">
        <f t="shared" si="294"/>
        <v>4802.54</v>
      </c>
      <c r="AJ751" s="19">
        <f t="shared" si="295"/>
        <v>4815.4536466666668</v>
      </c>
      <c r="AK751" s="19">
        <f t="shared" si="296"/>
        <v>4816.8489833333333</v>
      </c>
      <c r="AL751" s="19">
        <f t="shared" si="301"/>
        <v>-1.3953366666664806</v>
      </c>
      <c r="AM751" s="28" t="str">
        <f t="shared" si="297"/>
        <v>Bearish</v>
      </c>
      <c r="AN751" s="28" t="str">
        <f t="shared" si="302"/>
        <v>Bearish</v>
      </c>
      <c r="AO751">
        <f>IF(Z751&lt;&gt;"",Z751,"")</f>
        <v>4829.0209833333338</v>
      </c>
      <c r="AP751">
        <f>IF(AB751&lt;&gt;"",AB751,"")</f>
        <v>4807.8754691666672</v>
      </c>
      <c r="AQ751">
        <f t="shared" si="306"/>
        <v>6</v>
      </c>
      <c r="AR751" s="16">
        <f>IF(SLOPE($AO$734:$AO$745,$AQ$734:$AQ$745)&gt;0,MIN(3,ABS(SLOPE($AO$734:$AO$745,$AQ$734:$AQ$745))),IF(SLOPE($AO$734:$AO$745,$AQ$734:$AQ$745)&lt;-0.5,-0.5,0))</f>
        <v>0</v>
      </c>
      <c r="AS751" s="16">
        <f>IF(SLOPE($AP$734:$AP$745,$AQ$734:$AQ$745)&lt;0,MAX(-3,-ABS(SLOPE($AP$734:$AP$745,$AQ$734:$AQ$745))),IF(SLOPE($AP$734:$AP$745,$AQ$734:$AQ$745)&gt;0.5,0.5,0))</f>
        <v>-2.9107499999990086E-2</v>
      </c>
      <c r="AT751" s="22">
        <f>($AO$746+(AR751*(AQ751-1)))</f>
        <v>4831.6884</v>
      </c>
      <c r="AU751" s="22">
        <f>($AP$746+(AS751*(AQ751-1)))</f>
        <v>4809.0792525000006</v>
      </c>
      <c r="AV751" s="18">
        <f>IF(AR751&gt;0,AT751+AR751,AT751)</f>
        <v>4831.6884</v>
      </c>
      <c r="AW751" s="18">
        <f>IF(AS751&lt;0,AU751+AS751,AU751)</f>
        <v>4809.0501450000011</v>
      </c>
      <c r="AY751">
        <f t="shared" si="307"/>
        <v>2.6674166666662131</v>
      </c>
      <c r="AZ751">
        <f t="shared" si="308"/>
        <v>1.1746758333338221</v>
      </c>
      <c r="BB751" s="19">
        <f t="shared" si="303"/>
        <v>1775622300</v>
      </c>
      <c r="BC751" s="19" t="str">
        <f t="shared" si="304"/>
        <v>XAUUSD</v>
      </c>
      <c r="BD751" s="19" t="str">
        <f t="shared" si="305"/>
        <v>M5</v>
      </c>
      <c r="BE751">
        <f>V751</f>
        <v>4815.4536466666668</v>
      </c>
      <c r="BF751">
        <f>W751</f>
        <v>4816.8489833333333</v>
      </c>
      <c r="BG751">
        <f>X751</f>
        <v>4798.63375</v>
      </c>
      <c r="BH751">
        <f>Y751</f>
        <v>4797.78665</v>
      </c>
      <c r="BI751">
        <f t="shared" si="309"/>
        <v>4831.6884</v>
      </c>
      <c r="BJ751">
        <f t="shared" si="310"/>
        <v>4809.0501450000011</v>
      </c>
    </row>
    <row r="752" spans="1:62" x14ac:dyDescent="0.55000000000000004">
      <c r="A752">
        <f>ALGLIB_SSA_XAUUSD!J752</f>
        <v>1775622600</v>
      </c>
      <c r="B752" t="str">
        <f>_xlfn.XLOOKUP($A752,ALGLIB_SSA_XAUUSD!$A$2:$A$1001,ALGLIB_SSA_XAUUSD!$B$2:$B$1001,"",0)</f>
        <v/>
      </c>
      <c r="C752" t="str">
        <f>_xlfn.XLOOKUP($A752,ALGLIB_SSA_XAUUSD!$A$2:$A$1001,ALGLIB_SSA_XAUUSD!$C$2:$C$1001,"",0)</f>
        <v/>
      </c>
      <c r="D752" s="1">
        <f>D746+(D758-D746)*6/12</f>
        <v>4815.8999999999996</v>
      </c>
      <c r="E752" s="1">
        <f>E746+(E758-E746)*6/12</f>
        <v>4814.9740199999997</v>
      </c>
      <c r="F752" s="1">
        <f>F746+(F758-F746)*6/12</f>
        <v>4816.5988399999997</v>
      </c>
      <c r="G752" s="1">
        <f>G746+(G758-G746)*6/12</f>
        <v>4828.4875000000002</v>
      </c>
      <c r="H752" s="1">
        <f>H746+(H758-H746)*6/12</f>
        <v>4807.6056050000007</v>
      </c>
      <c r="I752" t="str">
        <f>_xlfn.XLOOKUP($A752,ALGLIB_SSA_XAUUSD!$J$2:$J$1001,ALGLIB_SSA_XAUUSD!$K$2:$K$1001,"",0)</f>
        <v>XAUUSD</v>
      </c>
      <c r="J752" t="str">
        <f>_xlfn.XLOOKUP($A752,ALGLIB_SSA_XAUUSD!$J$2:$J$1001,ALGLIB_SSA_XAUUSD!$L$2:$L$1001,"",0)</f>
        <v>M5</v>
      </c>
      <c r="K752">
        <f>_xlfn.XLOOKUP($A752,ALGLIB_SSA_XAUUSD!$J$2:$J$1001,ALGLIB_SSA_XAUUSD!$M$2:$M$1001,"",0)</f>
        <v>4801.37</v>
      </c>
      <c r="L752">
        <f>_xlfn.XLOOKUP($A752,ALGLIB_SSA_XAUUSD!$J$2:$J$1001,ALGLIB_SSA_XAUUSD!$N$2:$N$1001,"",0)</f>
        <v>4799.9516899999999</v>
      </c>
      <c r="M752">
        <f>_xlfn.XLOOKUP($A752,ALGLIB_SSA_XAUUSD!$J$2:$J$1001,ALGLIB_SSA_XAUUSD!$O$2:$O$1001,"",0)</f>
        <v>4798.8691699999999</v>
      </c>
      <c r="N752">
        <f>_xlfn.XLOOKUP($A752,ALGLIB_SSA_XAUUSD!$J$2:$J$1001,ALGLIB_SSA_XAUUSD!$P$2:$P$1001,"",0)</f>
        <v>4802.7599399999999</v>
      </c>
      <c r="O752">
        <f>_xlfn.XLOOKUP($A752,ALGLIB_SSA_XAUUSD!$J$2:$J$1001,ALGLIB_SSA_XAUUSD!$Q$2:$Q$1001,"",0)</f>
        <v>4796.4968799999997</v>
      </c>
      <c r="R752">
        <f t="shared" si="286"/>
        <v>1775622600</v>
      </c>
      <c r="S752" t="str">
        <f t="shared" si="287"/>
        <v>XAUUSD</v>
      </c>
      <c r="T752" t="str">
        <f t="shared" si="287"/>
        <v>M5</v>
      </c>
      <c r="U752">
        <f t="shared" si="287"/>
        <v>4801.37</v>
      </c>
      <c r="V752">
        <f t="shared" si="288"/>
        <v>4814.9740199999997</v>
      </c>
      <c r="W752">
        <f t="shared" si="288"/>
        <v>4816.5988399999997</v>
      </c>
      <c r="X752">
        <f t="shared" si="289"/>
        <v>4799.9516899999999</v>
      </c>
      <c r="Y752">
        <f t="shared" si="289"/>
        <v>4798.8691699999999</v>
      </c>
      <c r="Z752">
        <f t="shared" si="290"/>
        <v>4828.4875000000002</v>
      </c>
      <c r="AA752">
        <f t="shared" si="291"/>
        <v>4802.7599399999999</v>
      </c>
      <c r="AB752">
        <f t="shared" si="292"/>
        <v>4807.6056050000007</v>
      </c>
      <c r="AC752">
        <f t="shared" si="293"/>
        <v>4796.4968799999997</v>
      </c>
      <c r="AF752">
        <f t="shared" si="298"/>
        <v>1775622600</v>
      </c>
      <c r="AG752" t="str">
        <f t="shared" si="299"/>
        <v>XAUUSD</v>
      </c>
      <c r="AH752" t="str">
        <f t="shared" si="300"/>
        <v>M5</v>
      </c>
      <c r="AI752" s="19">
        <f t="shared" si="294"/>
        <v>4801.37</v>
      </c>
      <c r="AJ752" s="19">
        <f t="shared" si="295"/>
        <v>4814.9740199999997</v>
      </c>
      <c r="AK752" s="19">
        <f t="shared" si="296"/>
        <v>4816.5988399999997</v>
      </c>
      <c r="AL752" s="19">
        <f t="shared" si="301"/>
        <v>-1.6248199999999997</v>
      </c>
      <c r="AM752" s="28" t="str">
        <f t="shared" si="297"/>
        <v>Bearish</v>
      </c>
      <c r="AN752" s="28" t="str">
        <f t="shared" si="302"/>
        <v>Bearish</v>
      </c>
      <c r="AO752">
        <f>IF(Z752&lt;&gt;"",Z752,"")</f>
        <v>4828.4875000000002</v>
      </c>
      <c r="AP752">
        <f>IF(AB752&lt;&gt;"",AB752,"")</f>
        <v>4807.6056050000007</v>
      </c>
      <c r="AQ752">
        <f t="shared" si="306"/>
        <v>7</v>
      </c>
      <c r="AR752" s="16">
        <f>IF(SLOPE($AO$734:$AO$745,$AQ$734:$AQ$745)&gt;0,MIN(3,ABS(SLOPE($AO$734:$AO$745,$AQ$734:$AQ$745))),IF(SLOPE($AO$734:$AO$745,$AQ$734:$AQ$745)&lt;-0.5,-0.5,0))</f>
        <v>0</v>
      </c>
      <c r="AS752" s="16">
        <f>IF(SLOPE($AP$734:$AP$745,$AQ$734:$AQ$745)&lt;0,MAX(-3,-ABS(SLOPE($AP$734:$AP$745,$AQ$734:$AQ$745))),IF(SLOPE($AP$734:$AP$745,$AQ$734:$AQ$745)&gt;0.5,0.5,0))</f>
        <v>-2.9107499999990086E-2</v>
      </c>
      <c r="AT752" s="22">
        <f>($AO$746+(AR752*(AQ752-1)))</f>
        <v>4831.6884</v>
      </c>
      <c r="AU752" s="22">
        <f>($AP$746+(AS752*(AQ752-1)))</f>
        <v>4809.0501450000002</v>
      </c>
      <c r="AV752" s="18">
        <f>IF(AR752&gt;0,AT752+AR752,AT752)</f>
        <v>4831.6884</v>
      </c>
      <c r="AW752" s="18">
        <f>IF(AS752&lt;0,AU752+AS752,AU752)</f>
        <v>4809.0210375000006</v>
      </c>
      <c r="AY752">
        <f t="shared" si="307"/>
        <v>3.2008999999998196</v>
      </c>
      <c r="AZ752">
        <f t="shared" si="308"/>
        <v>1.4154324999999517</v>
      </c>
      <c r="BB752" s="19">
        <f t="shared" si="303"/>
        <v>1775622600</v>
      </c>
      <c r="BC752" s="19" t="str">
        <f t="shared" si="304"/>
        <v>XAUUSD</v>
      </c>
      <c r="BD752" s="19" t="str">
        <f t="shared" si="305"/>
        <v>M5</v>
      </c>
      <c r="BE752">
        <f>V752</f>
        <v>4814.9740199999997</v>
      </c>
      <c r="BF752">
        <f>W752</f>
        <v>4816.5988399999997</v>
      </c>
      <c r="BG752">
        <f>X752</f>
        <v>4799.9516899999999</v>
      </c>
      <c r="BH752">
        <f>Y752</f>
        <v>4798.8691699999999</v>
      </c>
      <c r="BI752">
        <f t="shared" si="309"/>
        <v>4831.6884</v>
      </c>
      <c r="BJ752">
        <f t="shared" si="310"/>
        <v>4809.0210375000006</v>
      </c>
    </row>
    <row r="753" spans="1:62" x14ac:dyDescent="0.55000000000000004">
      <c r="A753">
        <f>ALGLIB_SSA_XAUUSD!J753</f>
        <v>1775622900</v>
      </c>
      <c r="B753" t="str">
        <f>_xlfn.XLOOKUP($A753,ALGLIB_SSA_XAUUSD!$A$2:$A$1001,ALGLIB_SSA_XAUUSD!$B$2:$B$1001,"",0)</f>
        <v/>
      </c>
      <c r="C753" t="str">
        <f>_xlfn.XLOOKUP($A753,ALGLIB_SSA_XAUUSD!$A$2:$A$1001,ALGLIB_SSA_XAUUSD!$C$2:$C$1001,"",0)</f>
        <v/>
      </c>
      <c r="D753" s="1">
        <f>D746+(D758-D746)*7/12</f>
        <v>4817.8816666666671</v>
      </c>
      <c r="E753" s="1">
        <f>E746+(E758-E746)*7/12</f>
        <v>4814.4943933333334</v>
      </c>
      <c r="F753" s="1">
        <f>F746+(F758-F746)*7/12</f>
        <v>4816.348696666666</v>
      </c>
      <c r="G753" s="1">
        <f>G746+(G758-G746)*7/12</f>
        <v>4827.9540166666666</v>
      </c>
      <c r="H753" s="1">
        <f>H746+(H758-H746)*7/12</f>
        <v>4807.3357408333331</v>
      </c>
      <c r="I753" t="str">
        <f>_xlfn.XLOOKUP($A753,ALGLIB_SSA_XAUUSD!$J$2:$J$1001,ALGLIB_SSA_XAUUSD!$K$2:$K$1001,"",0)</f>
        <v>XAUUSD</v>
      </c>
      <c r="J753" t="str">
        <f>_xlfn.XLOOKUP($A753,ALGLIB_SSA_XAUUSD!$J$2:$J$1001,ALGLIB_SSA_XAUUSD!$L$2:$L$1001,"",0)</f>
        <v>M5</v>
      </c>
      <c r="K753">
        <f>_xlfn.XLOOKUP($A753,ALGLIB_SSA_XAUUSD!$J$2:$J$1001,ALGLIB_SSA_XAUUSD!$M$2:$M$1001,"",0)</f>
        <v>4804.46</v>
      </c>
      <c r="L753">
        <f>_xlfn.XLOOKUP($A753,ALGLIB_SSA_XAUUSD!$J$2:$J$1001,ALGLIB_SSA_XAUUSD!$N$2:$N$1001,"",0)</f>
        <v>4801.1401400000004</v>
      </c>
      <c r="M753">
        <f>_xlfn.XLOOKUP($A753,ALGLIB_SSA_XAUUSD!$J$2:$J$1001,ALGLIB_SSA_XAUUSD!$O$2:$O$1001,"",0)</f>
        <v>4800.0046499999999</v>
      </c>
      <c r="N753">
        <f>_xlfn.XLOOKUP($A753,ALGLIB_SSA_XAUUSD!$J$2:$J$1001,ALGLIB_SSA_XAUUSD!$P$2:$P$1001,"",0)</f>
        <v>4804.1235999999999</v>
      </c>
      <c r="O753">
        <f>_xlfn.XLOOKUP($A753,ALGLIB_SSA_XAUUSD!$J$2:$J$1001,ALGLIB_SSA_XAUUSD!$Q$2:$Q$1001,"",0)</f>
        <v>4797.9263099999998</v>
      </c>
      <c r="R753">
        <f t="shared" si="286"/>
        <v>1775622900</v>
      </c>
      <c r="S753" t="str">
        <f t="shared" si="287"/>
        <v>XAUUSD</v>
      </c>
      <c r="T753" t="str">
        <f t="shared" si="287"/>
        <v>M5</v>
      </c>
      <c r="U753">
        <f t="shared" si="287"/>
        <v>4804.46</v>
      </c>
      <c r="V753">
        <f t="shared" si="288"/>
        <v>4814.4943933333334</v>
      </c>
      <c r="W753">
        <f t="shared" si="288"/>
        <v>4816.348696666666</v>
      </c>
      <c r="X753">
        <f t="shared" si="289"/>
        <v>4801.1401400000004</v>
      </c>
      <c r="Y753">
        <f t="shared" si="289"/>
        <v>4800.0046499999999</v>
      </c>
      <c r="Z753">
        <f t="shared" si="290"/>
        <v>4827.9540166666666</v>
      </c>
      <c r="AA753">
        <f t="shared" si="291"/>
        <v>4804.1235999999999</v>
      </c>
      <c r="AB753">
        <f t="shared" si="292"/>
        <v>4807.3357408333331</v>
      </c>
      <c r="AC753">
        <f t="shared" si="293"/>
        <v>4797.9263099999998</v>
      </c>
      <c r="AF753">
        <f t="shared" si="298"/>
        <v>1775622900</v>
      </c>
      <c r="AG753" t="str">
        <f t="shared" si="299"/>
        <v>XAUUSD</v>
      </c>
      <c r="AH753" t="str">
        <f t="shared" si="300"/>
        <v>M5</v>
      </c>
      <c r="AI753" s="19">
        <f t="shared" si="294"/>
        <v>4804.46</v>
      </c>
      <c r="AJ753" s="19">
        <f t="shared" si="295"/>
        <v>4814.4943933333334</v>
      </c>
      <c r="AK753" s="19">
        <f t="shared" si="296"/>
        <v>4816.348696666666</v>
      </c>
      <c r="AL753" s="19">
        <f t="shared" si="301"/>
        <v>-1.8543033333326093</v>
      </c>
      <c r="AM753" s="28" t="str">
        <f t="shared" si="297"/>
        <v>Bearish</v>
      </c>
      <c r="AN753" s="28" t="str">
        <f t="shared" si="302"/>
        <v>Bearish</v>
      </c>
      <c r="AO753">
        <f>IF(Z753&lt;&gt;"",Z753,"")</f>
        <v>4827.9540166666666</v>
      </c>
      <c r="AP753">
        <f>IF(AB753&lt;&gt;"",AB753,"")</f>
        <v>4807.3357408333331</v>
      </c>
      <c r="AQ753">
        <f t="shared" si="306"/>
        <v>8</v>
      </c>
      <c r="AR753" s="16">
        <f>IF(SLOPE($AO$734:$AO$745,$AQ$734:$AQ$745)&gt;0,MIN(3,ABS(SLOPE($AO$734:$AO$745,$AQ$734:$AQ$745))),IF(SLOPE($AO$734:$AO$745,$AQ$734:$AQ$745)&lt;-0.5,-0.5,0))</f>
        <v>0</v>
      </c>
      <c r="AS753" s="16">
        <f>IF(SLOPE($AP$734:$AP$745,$AQ$734:$AQ$745)&lt;0,MAX(-3,-ABS(SLOPE($AP$734:$AP$745,$AQ$734:$AQ$745))),IF(SLOPE($AP$734:$AP$745,$AQ$734:$AQ$745)&gt;0.5,0.5,0))</f>
        <v>-2.9107499999990086E-2</v>
      </c>
      <c r="AT753" s="22">
        <f>($AO$746+(AR753*(AQ753-1)))</f>
        <v>4831.6884</v>
      </c>
      <c r="AU753" s="22">
        <f>($AP$746+(AS753*(AQ753-1)))</f>
        <v>4809.0210375000006</v>
      </c>
      <c r="AV753" s="18">
        <f>IF(AR753&gt;0,AT753+AR753,AT753)</f>
        <v>4831.6884</v>
      </c>
      <c r="AW753" s="18">
        <f>IF(AS753&lt;0,AU753+AS753,AU753)</f>
        <v>4808.991930000001</v>
      </c>
      <c r="AY753">
        <f t="shared" si="307"/>
        <v>3.734383333333426</v>
      </c>
      <c r="AZ753">
        <f t="shared" si="308"/>
        <v>1.6561891666679003</v>
      </c>
      <c r="BB753" s="19">
        <f t="shared" si="303"/>
        <v>1775622900</v>
      </c>
      <c r="BC753" s="19" t="str">
        <f t="shared" si="304"/>
        <v>XAUUSD</v>
      </c>
      <c r="BD753" s="19" t="str">
        <f t="shared" si="305"/>
        <v>M5</v>
      </c>
      <c r="BE753">
        <f>V753</f>
        <v>4814.4943933333334</v>
      </c>
      <c r="BF753">
        <f>W753</f>
        <v>4816.348696666666</v>
      </c>
      <c r="BG753">
        <f>X753</f>
        <v>4801.1401400000004</v>
      </c>
      <c r="BH753">
        <f>Y753</f>
        <v>4800.0046499999999</v>
      </c>
      <c r="BI753">
        <f t="shared" si="309"/>
        <v>4831.6884</v>
      </c>
      <c r="BJ753">
        <f t="shared" si="310"/>
        <v>4808.991930000001</v>
      </c>
    </row>
    <row r="754" spans="1:62" x14ac:dyDescent="0.55000000000000004">
      <c r="A754">
        <f>ALGLIB_SSA_XAUUSD!J754</f>
        <v>1775623200</v>
      </c>
      <c r="B754" t="str">
        <f>_xlfn.XLOOKUP($A754,ALGLIB_SSA_XAUUSD!$A$2:$A$1001,ALGLIB_SSA_XAUUSD!$B$2:$B$1001,"",0)</f>
        <v/>
      </c>
      <c r="C754" t="str">
        <f>_xlfn.XLOOKUP($A754,ALGLIB_SSA_XAUUSD!$A$2:$A$1001,ALGLIB_SSA_XAUUSD!$C$2:$C$1001,"",0)</f>
        <v/>
      </c>
      <c r="D754" s="1">
        <f>D746+(D758-D746)*8/12</f>
        <v>4819.8633333333337</v>
      </c>
      <c r="E754" s="1">
        <f>E746+(E758-E746)*8/12</f>
        <v>4814.0147666666671</v>
      </c>
      <c r="F754" s="1">
        <f>F746+(F758-F746)*8/12</f>
        <v>4816.0985533333333</v>
      </c>
      <c r="G754" s="1">
        <f>G746+(G758-G746)*8/12</f>
        <v>4827.4205333333339</v>
      </c>
      <c r="H754" s="1">
        <f>H746+(H758-H746)*8/12</f>
        <v>4807.0658766666666</v>
      </c>
      <c r="I754" t="str">
        <f>_xlfn.XLOOKUP($A754,ALGLIB_SSA_XAUUSD!$J$2:$J$1001,ALGLIB_SSA_XAUUSD!$K$2:$K$1001,"",0)</f>
        <v>XAUUSD</v>
      </c>
      <c r="J754" t="str">
        <f>_xlfn.XLOOKUP($A754,ALGLIB_SSA_XAUUSD!$J$2:$J$1001,ALGLIB_SSA_XAUUSD!$L$2:$L$1001,"",0)</f>
        <v>M5</v>
      </c>
      <c r="K754">
        <f>_xlfn.XLOOKUP($A754,ALGLIB_SSA_XAUUSD!$J$2:$J$1001,ALGLIB_SSA_XAUUSD!$M$2:$M$1001,"",0)</f>
        <v>4803.01</v>
      </c>
      <c r="L754">
        <f>_xlfn.XLOOKUP($A754,ALGLIB_SSA_XAUUSD!$J$2:$J$1001,ALGLIB_SSA_XAUUSD!$N$2:$N$1001,"",0)</f>
        <v>4802.0152699999999</v>
      </c>
      <c r="M754">
        <f>_xlfn.XLOOKUP($A754,ALGLIB_SSA_XAUUSD!$J$2:$J$1001,ALGLIB_SSA_XAUUSD!$O$2:$O$1001,"",0)</f>
        <v>4801.0099600000003</v>
      </c>
      <c r="N754">
        <f>_xlfn.XLOOKUP($A754,ALGLIB_SSA_XAUUSD!$J$2:$J$1001,ALGLIB_SSA_XAUUSD!$P$2:$P$1001,"",0)</f>
        <v>4805.1241300000002</v>
      </c>
      <c r="O754">
        <f>_xlfn.XLOOKUP($A754,ALGLIB_SSA_XAUUSD!$J$2:$J$1001,ALGLIB_SSA_XAUUSD!$Q$2:$Q$1001,"",0)</f>
        <v>4799.1356100000003</v>
      </c>
      <c r="R754">
        <f t="shared" si="286"/>
        <v>1775623200</v>
      </c>
      <c r="S754" t="str">
        <f t="shared" si="287"/>
        <v>XAUUSD</v>
      </c>
      <c r="T754" t="str">
        <f t="shared" si="287"/>
        <v>M5</v>
      </c>
      <c r="U754">
        <f t="shared" si="287"/>
        <v>4803.01</v>
      </c>
      <c r="V754">
        <f t="shared" si="288"/>
        <v>4814.0147666666671</v>
      </c>
      <c r="W754">
        <f t="shared" si="288"/>
        <v>4816.0985533333333</v>
      </c>
      <c r="X754">
        <f t="shared" si="289"/>
        <v>4802.0152699999999</v>
      </c>
      <c r="Y754">
        <f t="shared" si="289"/>
        <v>4801.0099600000003</v>
      </c>
      <c r="Z754">
        <f t="shared" si="290"/>
        <v>4827.4205333333339</v>
      </c>
      <c r="AA754">
        <f t="shared" si="291"/>
        <v>4805.1241300000002</v>
      </c>
      <c r="AB754">
        <f t="shared" si="292"/>
        <v>4807.0658766666666</v>
      </c>
      <c r="AC754">
        <f t="shared" si="293"/>
        <v>4799.1356100000003</v>
      </c>
      <c r="AF754">
        <f t="shared" si="298"/>
        <v>1775623200</v>
      </c>
      <c r="AG754" t="str">
        <f t="shared" si="299"/>
        <v>XAUUSD</v>
      </c>
      <c r="AH754" t="str">
        <f t="shared" si="300"/>
        <v>M5</v>
      </c>
      <c r="AI754" s="19">
        <f t="shared" si="294"/>
        <v>4803.01</v>
      </c>
      <c r="AJ754" s="19">
        <f t="shared" si="295"/>
        <v>4814.0147666666671</v>
      </c>
      <c r="AK754" s="19">
        <f t="shared" si="296"/>
        <v>4816.0985533333333</v>
      </c>
      <c r="AL754" s="19">
        <f t="shared" si="301"/>
        <v>-2.0837866666661284</v>
      </c>
      <c r="AM754" s="28" t="str">
        <f t="shared" si="297"/>
        <v>Bearish</v>
      </c>
      <c r="AN754" s="28" t="str">
        <f t="shared" si="302"/>
        <v>Bearish</v>
      </c>
      <c r="AO754">
        <f>IF(Z754&lt;&gt;"",Z754,"")</f>
        <v>4827.4205333333339</v>
      </c>
      <c r="AP754">
        <f>IF(AB754&lt;&gt;"",AB754,"")</f>
        <v>4807.0658766666666</v>
      </c>
      <c r="AQ754">
        <f t="shared" si="306"/>
        <v>9</v>
      </c>
      <c r="AR754" s="16">
        <f>IF(SLOPE($AO$734:$AO$745,$AQ$734:$AQ$745)&gt;0,MIN(3,ABS(SLOPE($AO$734:$AO$745,$AQ$734:$AQ$745))),IF(SLOPE($AO$734:$AO$745,$AQ$734:$AQ$745)&lt;-0.5,-0.5,0))</f>
        <v>0</v>
      </c>
      <c r="AS754" s="16">
        <f>IF(SLOPE($AP$734:$AP$745,$AQ$734:$AQ$745)&lt;0,MAX(-3,-ABS(SLOPE($AP$734:$AP$745,$AQ$734:$AQ$745))),IF(SLOPE($AP$734:$AP$745,$AQ$734:$AQ$745)&gt;0.5,0.5,0))</f>
        <v>-2.9107499999990086E-2</v>
      </c>
      <c r="AT754" s="22">
        <f>($AO$746+(AR754*(AQ754-1)))</f>
        <v>4831.6884</v>
      </c>
      <c r="AU754" s="22">
        <f>($AP$746+(AS754*(AQ754-1)))</f>
        <v>4808.9919300000001</v>
      </c>
      <c r="AV754" s="18">
        <f>IF(AR754&gt;0,AT754+AR754,AT754)</f>
        <v>4831.6884</v>
      </c>
      <c r="AW754" s="18">
        <f>IF(AS754&lt;0,AU754+AS754,AU754)</f>
        <v>4808.9628225000006</v>
      </c>
      <c r="AY754">
        <f t="shared" si="307"/>
        <v>4.2678666666661229</v>
      </c>
      <c r="AZ754">
        <f t="shared" si="308"/>
        <v>1.8969458333340299</v>
      </c>
      <c r="BB754" s="19">
        <f t="shared" si="303"/>
        <v>1775623200</v>
      </c>
      <c r="BC754" s="19" t="str">
        <f t="shared" si="304"/>
        <v>XAUUSD</v>
      </c>
      <c r="BD754" s="19" t="str">
        <f t="shared" si="305"/>
        <v>M5</v>
      </c>
      <c r="BE754">
        <f>V754</f>
        <v>4814.0147666666671</v>
      </c>
      <c r="BF754">
        <f>W754</f>
        <v>4816.0985533333333</v>
      </c>
      <c r="BG754">
        <f>X754</f>
        <v>4802.0152699999999</v>
      </c>
      <c r="BH754">
        <f>Y754</f>
        <v>4801.0099600000003</v>
      </c>
      <c r="BI754">
        <f t="shared" si="309"/>
        <v>4831.6884</v>
      </c>
      <c r="BJ754">
        <f t="shared" si="310"/>
        <v>4808.9628225000006</v>
      </c>
    </row>
    <row r="755" spans="1:62" x14ac:dyDescent="0.55000000000000004">
      <c r="A755">
        <f>ALGLIB_SSA_XAUUSD!J755</f>
        <v>1775623500</v>
      </c>
      <c r="B755" t="str">
        <f>_xlfn.XLOOKUP($A755,ALGLIB_SSA_XAUUSD!$A$2:$A$1001,ALGLIB_SSA_XAUUSD!$B$2:$B$1001,"",0)</f>
        <v/>
      </c>
      <c r="C755" t="str">
        <f>_xlfn.XLOOKUP($A755,ALGLIB_SSA_XAUUSD!$A$2:$A$1001,ALGLIB_SSA_XAUUSD!$C$2:$C$1001,"",0)</f>
        <v/>
      </c>
      <c r="D755" s="1">
        <f>D746+(D758-D746)*9/12</f>
        <v>4821.8450000000003</v>
      </c>
      <c r="E755" s="1">
        <f>E746+(E758-E746)*9/12</f>
        <v>4813.53514</v>
      </c>
      <c r="F755" s="1">
        <f>F746+(F758-F746)*9/12</f>
        <v>4815.8484099999996</v>
      </c>
      <c r="G755" s="1">
        <f>G746+(G758-G746)*9/12</f>
        <v>4826.8870500000003</v>
      </c>
      <c r="H755" s="1">
        <f>H746+(H758-H746)*9/12</f>
        <v>4806.7960125</v>
      </c>
      <c r="I755" t="str">
        <f>_xlfn.XLOOKUP($A755,ALGLIB_SSA_XAUUSD!$J$2:$J$1001,ALGLIB_SSA_XAUUSD!$K$2:$K$1001,"",0)</f>
        <v>XAUUSD</v>
      </c>
      <c r="J755" t="str">
        <f>_xlfn.XLOOKUP($A755,ALGLIB_SSA_XAUUSD!$J$2:$J$1001,ALGLIB_SSA_XAUUSD!$L$2:$L$1001,"",0)</f>
        <v>M5</v>
      </c>
      <c r="K755">
        <f>_xlfn.XLOOKUP($A755,ALGLIB_SSA_XAUUSD!$J$2:$J$1001,ALGLIB_SSA_XAUUSD!$M$2:$M$1001,"",0)</f>
        <v>4798.9799999999996</v>
      </c>
      <c r="L755">
        <f>_xlfn.XLOOKUP($A755,ALGLIB_SSA_XAUUSD!$J$2:$J$1001,ALGLIB_SSA_XAUUSD!$N$2:$N$1001,"",0)</f>
        <v>4802.6245900000004</v>
      </c>
      <c r="M755">
        <f>_xlfn.XLOOKUP($A755,ALGLIB_SSA_XAUUSD!$J$2:$J$1001,ALGLIB_SSA_XAUUSD!$O$2:$O$1001,"",0)</f>
        <v>4801.8172800000002</v>
      </c>
      <c r="N755">
        <f>_xlfn.XLOOKUP($A755,ALGLIB_SSA_XAUUSD!$J$2:$J$1001,ALGLIB_SSA_XAUUSD!$P$2:$P$1001,"",0)</f>
        <v>4805.6485700000003</v>
      </c>
      <c r="O755">
        <f>_xlfn.XLOOKUP($A755,ALGLIB_SSA_XAUUSD!$J$2:$J$1001,ALGLIB_SSA_XAUUSD!$Q$2:$Q$1001,"",0)</f>
        <v>4799.9932600000002</v>
      </c>
      <c r="R755">
        <f t="shared" si="286"/>
        <v>1775623500</v>
      </c>
      <c r="S755" t="str">
        <f t="shared" si="287"/>
        <v>XAUUSD</v>
      </c>
      <c r="T755" t="str">
        <f t="shared" si="287"/>
        <v>M5</v>
      </c>
      <c r="U755">
        <f t="shared" si="287"/>
        <v>4798.9799999999996</v>
      </c>
      <c r="V755">
        <f t="shared" si="288"/>
        <v>4813.53514</v>
      </c>
      <c r="W755">
        <f t="shared" si="288"/>
        <v>4815.8484099999996</v>
      </c>
      <c r="X755">
        <f t="shared" si="289"/>
        <v>4802.6245900000004</v>
      </c>
      <c r="Y755">
        <f t="shared" si="289"/>
        <v>4801.8172800000002</v>
      </c>
      <c r="Z755">
        <f t="shared" si="290"/>
        <v>4826.8870500000003</v>
      </c>
      <c r="AA755">
        <f t="shared" si="291"/>
        <v>4805.6485700000003</v>
      </c>
      <c r="AB755">
        <f t="shared" si="292"/>
        <v>4806.7960125</v>
      </c>
      <c r="AC755">
        <f t="shared" si="293"/>
        <v>4799.9932600000002</v>
      </c>
      <c r="AF755">
        <f t="shared" si="298"/>
        <v>1775623500</v>
      </c>
      <c r="AG755" t="str">
        <f t="shared" si="299"/>
        <v>XAUUSD</v>
      </c>
      <c r="AH755" t="str">
        <f t="shared" si="300"/>
        <v>M5</v>
      </c>
      <c r="AI755" s="19">
        <f t="shared" si="294"/>
        <v>4798.9799999999996</v>
      </c>
      <c r="AJ755" s="19">
        <f t="shared" si="295"/>
        <v>4813.53514</v>
      </c>
      <c r="AK755" s="19">
        <f t="shared" si="296"/>
        <v>4815.8484099999996</v>
      </c>
      <c r="AL755" s="19">
        <f t="shared" si="301"/>
        <v>-2.3132699999996476</v>
      </c>
      <c r="AM755" s="28" t="str">
        <f t="shared" si="297"/>
        <v>Bearish</v>
      </c>
      <c r="AN755" s="28" t="str">
        <f t="shared" si="302"/>
        <v>Bearish</v>
      </c>
      <c r="AO755">
        <f>IF(Z755&lt;&gt;"",Z755,"")</f>
        <v>4826.8870500000003</v>
      </c>
      <c r="AP755">
        <f>IF(AB755&lt;&gt;"",AB755,"")</f>
        <v>4806.7960125</v>
      </c>
      <c r="AQ755">
        <f t="shared" si="306"/>
        <v>10</v>
      </c>
      <c r="AR755" s="16">
        <f>IF(SLOPE($AO$734:$AO$745,$AQ$734:$AQ$745)&gt;0,MIN(3,ABS(SLOPE($AO$734:$AO$745,$AQ$734:$AQ$745))),IF(SLOPE($AO$734:$AO$745,$AQ$734:$AQ$745)&lt;-0.5,-0.5,0))</f>
        <v>0</v>
      </c>
      <c r="AS755" s="16">
        <f>IF(SLOPE($AP$734:$AP$745,$AQ$734:$AQ$745)&lt;0,MAX(-3,-ABS(SLOPE($AP$734:$AP$745,$AQ$734:$AQ$745))),IF(SLOPE($AP$734:$AP$745,$AQ$734:$AQ$745)&gt;0.5,0.5,0))</f>
        <v>-2.9107499999990086E-2</v>
      </c>
      <c r="AT755" s="22">
        <f>($AO$746+(AR755*(AQ755-1)))</f>
        <v>4831.6884</v>
      </c>
      <c r="AU755" s="22">
        <f>($AP$746+(AS755*(AQ755-1)))</f>
        <v>4808.9628225000006</v>
      </c>
      <c r="AV755" s="18">
        <f>IF(AR755&gt;0,AT755+AR755,AT755)</f>
        <v>4831.6884</v>
      </c>
      <c r="AW755" s="18">
        <f>IF(AS755&lt;0,AU755+AS755,AU755)</f>
        <v>4808.933715000001</v>
      </c>
      <c r="AY755">
        <f t="shared" si="307"/>
        <v>4.8013499999997293</v>
      </c>
      <c r="AZ755">
        <f t="shared" si="308"/>
        <v>2.137702500001069</v>
      </c>
      <c r="BB755" s="19">
        <f t="shared" si="303"/>
        <v>1775623500</v>
      </c>
      <c r="BC755" s="19" t="str">
        <f t="shared" si="304"/>
        <v>XAUUSD</v>
      </c>
      <c r="BD755" s="19" t="str">
        <f t="shared" si="305"/>
        <v>M5</v>
      </c>
      <c r="BE755">
        <f>V755</f>
        <v>4813.53514</v>
      </c>
      <c r="BF755">
        <f>W755</f>
        <v>4815.8484099999996</v>
      </c>
      <c r="BG755">
        <f>X755</f>
        <v>4802.6245900000004</v>
      </c>
      <c r="BH755">
        <f>Y755</f>
        <v>4801.8172800000002</v>
      </c>
      <c r="BI755">
        <f t="shared" si="309"/>
        <v>4831.6884</v>
      </c>
      <c r="BJ755">
        <f t="shared" si="310"/>
        <v>4808.933715000001</v>
      </c>
    </row>
    <row r="756" spans="1:62" x14ac:dyDescent="0.55000000000000004">
      <c r="A756">
        <f>ALGLIB_SSA_XAUUSD!J756</f>
        <v>1775623800</v>
      </c>
      <c r="B756" t="str">
        <f>_xlfn.XLOOKUP($A756,ALGLIB_SSA_XAUUSD!$A$2:$A$1001,ALGLIB_SSA_XAUUSD!$B$2:$B$1001,"",0)</f>
        <v/>
      </c>
      <c r="C756" t="str">
        <f>_xlfn.XLOOKUP($A756,ALGLIB_SSA_XAUUSD!$A$2:$A$1001,ALGLIB_SSA_XAUUSD!$C$2:$C$1001,"",0)</f>
        <v/>
      </c>
      <c r="D756" s="1">
        <f>D746+(D758-D746)*10/12</f>
        <v>4823.8266666666668</v>
      </c>
      <c r="E756" s="1">
        <f>E746+(E758-E746)*10/12</f>
        <v>4813.0555133333337</v>
      </c>
      <c r="F756" s="1">
        <f>F746+(F758-F746)*10/12</f>
        <v>4815.5982666666659</v>
      </c>
      <c r="G756" s="1">
        <f>G746+(G758-G746)*10/12</f>
        <v>4826.3535666666667</v>
      </c>
      <c r="H756" s="1">
        <f>H746+(H758-H746)*10/12</f>
        <v>4806.5261483333334</v>
      </c>
      <c r="I756" t="str">
        <f>_xlfn.XLOOKUP($A756,ALGLIB_SSA_XAUUSD!$J$2:$J$1001,ALGLIB_SSA_XAUUSD!$K$2:$K$1001,"",0)</f>
        <v>XAUUSD</v>
      </c>
      <c r="J756" t="str">
        <f>_xlfn.XLOOKUP($A756,ALGLIB_SSA_XAUUSD!$J$2:$J$1001,ALGLIB_SSA_XAUUSD!$L$2:$L$1001,"",0)</f>
        <v>M5</v>
      </c>
      <c r="K756">
        <f>_xlfn.XLOOKUP($A756,ALGLIB_SSA_XAUUSD!$J$2:$J$1001,ALGLIB_SSA_XAUUSD!$M$2:$M$1001,"",0)</f>
        <v>4800.3599999999997</v>
      </c>
      <c r="L756">
        <f>_xlfn.XLOOKUP($A756,ALGLIB_SSA_XAUUSD!$J$2:$J$1001,ALGLIB_SSA_XAUUSD!$N$2:$N$1001,"",0)</f>
        <v>4803.1890800000001</v>
      </c>
      <c r="M756">
        <f>_xlfn.XLOOKUP($A756,ALGLIB_SSA_XAUUSD!$J$2:$J$1001,ALGLIB_SSA_XAUUSD!$O$2:$O$1001,"",0)</f>
        <v>4802.5031799999997</v>
      </c>
      <c r="N756">
        <f>_xlfn.XLOOKUP($A756,ALGLIB_SSA_XAUUSD!$J$2:$J$1001,ALGLIB_SSA_XAUUSD!$P$2:$P$1001,"",0)</f>
        <v>4805.84429</v>
      </c>
      <c r="O756">
        <f>_xlfn.XLOOKUP($A756,ALGLIB_SSA_XAUUSD!$J$2:$J$1001,ALGLIB_SSA_XAUUSD!$Q$2:$Q$1001,"",0)</f>
        <v>4800.6378699999996</v>
      </c>
      <c r="R756">
        <f t="shared" si="286"/>
        <v>1775623800</v>
      </c>
      <c r="S756" t="str">
        <f t="shared" si="287"/>
        <v>XAUUSD</v>
      </c>
      <c r="T756" t="str">
        <f t="shared" si="287"/>
        <v>M5</v>
      </c>
      <c r="U756">
        <f t="shared" si="287"/>
        <v>4800.3599999999997</v>
      </c>
      <c r="V756">
        <f t="shared" si="288"/>
        <v>4813.0555133333337</v>
      </c>
      <c r="W756">
        <f t="shared" si="288"/>
        <v>4815.5982666666659</v>
      </c>
      <c r="X756">
        <f t="shared" si="289"/>
        <v>4803.1890800000001</v>
      </c>
      <c r="Y756">
        <f t="shared" si="289"/>
        <v>4802.5031799999997</v>
      </c>
      <c r="Z756">
        <f t="shared" si="290"/>
        <v>4826.3535666666667</v>
      </c>
      <c r="AA756">
        <f t="shared" si="291"/>
        <v>4805.84429</v>
      </c>
      <c r="AB756">
        <f t="shared" si="292"/>
        <v>4806.5261483333334</v>
      </c>
      <c r="AC756">
        <f t="shared" si="293"/>
        <v>4800.6378699999996</v>
      </c>
      <c r="AF756">
        <f t="shared" si="298"/>
        <v>1775623800</v>
      </c>
      <c r="AG756" t="str">
        <f t="shared" si="299"/>
        <v>XAUUSD</v>
      </c>
      <c r="AH756" t="str">
        <f t="shared" si="300"/>
        <v>M5</v>
      </c>
      <c r="AI756" s="19">
        <f t="shared" si="294"/>
        <v>4800.3599999999997</v>
      </c>
      <c r="AJ756" s="19">
        <f t="shared" si="295"/>
        <v>4813.0555133333337</v>
      </c>
      <c r="AK756" s="19">
        <f t="shared" si="296"/>
        <v>4815.5982666666659</v>
      </c>
      <c r="AL756" s="19">
        <f t="shared" si="301"/>
        <v>-2.5427533333322572</v>
      </c>
      <c r="AM756" s="28" t="str">
        <f t="shared" si="297"/>
        <v>Bearish</v>
      </c>
      <c r="AN756" s="28" t="str">
        <f t="shared" si="302"/>
        <v>Bearish</v>
      </c>
      <c r="AO756">
        <f>IF(Z756&lt;&gt;"",Z756,"")</f>
        <v>4826.3535666666667</v>
      </c>
      <c r="AP756">
        <f>IF(AB756&lt;&gt;"",AB756,"")</f>
        <v>4806.5261483333334</v>
      </c>
      <c r="AQ756">
        <f t="shared" si="306"/>
        <v>11</v>
      </c>
      <c r="AR756" s="16">
        <f>IF(SLOPE($AO$734:$AO$745,$AQ$734:$AQ$745)&gt;0,MIN(3,ABS(SLOPE($AO$734:$AO$745,$AQ$734:$AQ$745))),IF(SLOPE($AO$734:$AO$745,$AQ$734:$AQ$745)&lt;-0.5,-0.5,0))</f>
        <v>0</v>
      </c>
      <c r="AS756" s="16">
        <f>IF(SLOPE($AP$734:$AP$745,$AQ$734:$AQ$745)&lt;0,MAX(-3,-ABS(SLOPE($AP$734:$AP$745,$AQ$734:$AQ$745))),IF(SLOPE($AP$734:$AP$745,$AQ$734:$AQ$745)&gt;0.5,0.5,0))</f>
        <v>-2.9107499999990086E-2</v>
      </c>
      <c r="AT756" s="22">
        <f>($AO$746+(AR756*(AQ756-1)))</f>
        <v>4831.6884</v>
      </c>
      <c r="AU756" s="22">
        <f>($AP$746+(AS756*(AQ756-1)))</f>
        <v>4808.9337150000001</v>
      </c>
      <c r="AV756" s="18">
        <f>IF(AR756&gt;0,AT756+AR756,AT756)</f>
        <v>4831.6884</v>
      </c>
      <c r="AW756" s="18">
        <f>IF(AS756&lt;0,AU756+AS756,AU756)</f>
        <v>4808.9046075000006</v>
      </c>
      <c r="AY756">
        <f t="shared" si="307"/>
        <v>5.3348333333333358</v>
      </c>
      <c r="AZ756">
        <f t="shared" si="308"/>
        <v>2.3784591666671986</v>
      </c>
      <c r="BB756" s="19">
        <f t="shared" si="303"/>
        <v>1775623800</v>
      </c>
      <c r="BC756" s="19" t="str">
        <f t="shared" si="304"/>
        <v>XAUUSD</v>
      </c>
      <c r="BD756" s="19" t="str">
        <f t="shared" si="305"/>
        <v>M5</v>
      </c>
      <c r="BE756">
        <f>V756</f>
        <v>4813.0555133333337</v>
      </c>
      <c r="BF756">
        <f>W756</f>
        <v>4815.5982666666659</v>
      </c>
      <c r="BG756">
        <f>X756</f>
        <v>4803.1890800000001</v>
      </c>
      <c r="BH756">
        <f>Y756</f>
        <v>4802.5031799999997</v>
      </c>
      <c r="BI756">
        <f t="shared" si="309"/>
        <v>4831.6884</v>
      </c>
      <c r="BJ756">
        <f t="shared" si="310"/>
        <v>4808.9046075000006</v>
      </c>
    </row>
    <row r="757" spans="1:62" x14ac:dyDescent="0.55000000000000004">
      <c r="A757">
        <f>ALGLIB_SSA_XAUUSD!J757</f>
        <v>1775624100</v>
      </c>
      <c r="B757" t="str">
        <f>_xlfn.XLOOKUP($A757,ALGLIB_SSA_XAUUSD!$A$2:$A$1001,ALGLIB_SSA_XAUUSD!$B$2:$B$1001,"",0)</f>
        <v/>
      </c>
      <c r="C757" t="str">
        <f>_xlfn.XLOOKUP($A757,ALGLIB_SSA_XAUUSD!$A$2:$A$1001,ALGLIB_SSA_XAUUSD!$C$2:$C$1001,"",0)</f>
        <v/>
      </c>
      <c r="D757" s="1">
        <f>D746+(D758-D746)*11/12</f>
        <v>4825.8083333333334</v>
      </c>
      <c r="E757" s="1">
        <f>E746+(E758-E746)*11/12</f>
        <v>4812.5758866666665</v>
      </c>
      <c r="F757" s="1">
        <f>F746+(F758-F746)*11/12</f>
        <v>4815.3481233333332</v>
      </c>
      <c r="G757" s="1">
        <f>G746+(G758-G746)*11/12</f>
        <v>4825.820083333334</v>
      </c>
      <c r="H757" s="1">
        <f>H746+(H758-H746)*11/12</f>
        <v>4806.2562841666668</v>
      </c>
      <c r="I757" t="str">
        <f>_xlfn.XLOOKUP($A757,ALGLIB_SSA_XAUUSD!$J$2:$J$1001,ALGLIB_SSA_XAUUSD!$K$2:$K$1001,"",0)</f>
        <v>XAUUSD</v>
      </c>
      <c r="J757" t="str">
        <f>_xlfn.XLOOKUP($A757,ALGLIB_SSA_XAUUSD!$J$2:$J$1001,ALGLIB_SSA_XAUUSD!$L$2:$L$1001,"",0)</f>
        <v>M5</v>
      </c>
      <c r="K757">
        <f>_xlfn.XLOOKUP($A757,ALGLIB_SSA_XAUUSD!$J$2:$J$1001,ALGLIB_SSA_XAUUSD!$M$2:$M$1001,"",0)</f>
        <v>4804.01</v>
      </c>
      <c r="L757">
        <f>_xlfn.XLOOKUP($A757,ALGLIB_SSA_XAUUSD!$J$2:$J$1001,ALGLIB_SSA_XAUUSD!$N$2:$N$1001,"",0)</f>
        <v>4803.8664699999999</v>
      </c>
      <c r="M757">
        <f>_xlfn.XLOOKUP($A757,ALGLIB_SSA_XAUUSD!$J$2:$J$1001,ALGLIB_SSA_XAUUSD!$O$2:$O$1001,"",0)</f>
        <v>4803.1848200000004</v>
      </c>
      <c r="N757">
        <f>_xlfn.XLOOKUP($A757,ALGLIB_SSA_XAUUSD!$J$2:$J$1001,ALGLIB_SSA_XAUUSD!$P$2:$P$1001,"",0)</f>
        <v>4805.9688999999998</v>
      </c>
      <c r="O757">
        <f>_xlfn.XLOOKUP($A757,ALGLIB_SSA_XAUUSD!$J$2:$J$1001,ALGLIB_SSA_XAUUSD!$Q$2:$Q$1001,"",0)</f>
        <v>4801.2099699999999</v>
      </c>
      <c r="R757">
        <f t="shared" si="286"/>
        <v>1775624100</v>
      </c>
      <c r="S757" t="str">
        <f t="shared" si="287"/>
        <v>XAUUSD</v>
      </c>
      <c r="T757" t="str">
        <f t="shared" si="287"/>
        <v>M5</v>
      </c>
      <c r="U757">
        <f t="shared" si="287"/>
        <v>4804.01</v>
      </c>
      <c r="V757">
        <f t="shared" si="288"/>
        <v>4812.5758866666665</v>
      </c>
      <c r="W757">
        <f t="shared" si="288"/>
        <v>4815.3481233333332</v>
      </c>
      <c r="X757">
        <f t="shared" si="289"/>
        <v>4803.8664699999999</v>
      </c>
      <c r="Y757">
        <f t="shared" si="289"/>
        <v>4803.1848200000004</v>
      </c>
      <c r="Z757">
        <f t="shared" si="290"/>
        <v>4825.820083333334</v>
      </c>
      <c r="AA757">
        <f t="shared" si="291"/>
        <v>4805.9688999999998</v>
      </c>
      <c r="AB757">
        <f t="shared" si="292"/>
        <v>4806.2562841666668</v>
      </c>
      <c r="AC757">
        <f t="shared" si="293"/>
        <v>4801.2099699999999</v>
      </c>
      <c r="AF757">
        <f t="shared" si="298"/>
        <v>1775624100</v>
      </c>
      <c r="AG757" t="str">
        <f t="shared" si="299"/>
        <v>XAUUSD</v>
      </c>
      <c r="AH757" t="str">
        <f t="shared" si="300"/>
        <v>M5</v>
      </c>
      <c r="AI757" s="19">
        <f t="shared" si="294"/>
        <v>4804.01</v>
      </c>
      <c r="AJ757" s="19">
        <f t="shared" si="295"/>
        <v>4812.5758866666665</v>
      </c>
      <c r="AK757" s="19">
        <f t="shared" si="296"/>
        <v>4815.3481233333332</v>
      </c>
      <c r="AL757" s="19">
        <f t="shared" si="301"/>
        <v>-2.7722366666666858</v>
      </c>
      <c r="AM757" s="28" t="str">
        <f t="shared" si="297"/>
        <v>Bearish</v>
      </c>
      <c r="AN757" s="28" t="str">
        <f t="shared" si="302"/>
        <v>Bearish</v>
      </c>
      <c r="AO757">
        <f>IF(Z757&lt;&gt;"",Z757,"")</f>
        <v>4825.820083333334</v>
      </c>
      <c r="AP757">
        <f>IF(AB757&lt;&gt;"",AB757,"")</f>
        <v>4806.2562841666668</v>
      </c>
      <c r="AQ757">
        <f t="shared" si="306"/>
        <v>12</v>
      </c>
      <c r="AR757" s="16">
        <f>IF(SLOPE($AO$734:$AO$745,$AQ$734:$AQ$745)&gt;0,MIN(3,ABS(SLOPE($AO$734:$AO$745,$AQ$734:$AQ$745))),IF(SLOPE($AO$734:$AO$745,$AQ$734:$AQ$745)&lt;-0.5,-0.5,0))</f>
        <v>0</v>
      </c>
      <c r="AS757" s="16">
        <f>IF(SLOPE($AP$734:$AP$745,$AQ$734:$AQ$745)&lt;0,MAX(-3,-ABS(SLOPE($AP$734:$AP$745,$AQ$734:$AQ$745))),IF(SLOPE($AP$734:$AP$745,$AQ$734:$AQ$745)&gt;0.5,0.5,0))</f>
        <v>-2.9107499999990086E-2</v>
      </c>
      <c r="AT757" s="22">
        <f>($AO$746+(AR757*(AQ757-1)))</f>
        <v>4831.6884</v>
      </c>
      <c r="AU757" s="22">
        <f>($AP$746+(AS757*(AQ757-1)))</f>
        <v>4808.9046075000006</v>
      </c>
      <c r="AV757" s="18">
        <f>IF(AR757&gt;0,AT757+AR757,AT757)</f>
        <v>4831.6884</v>
      </c>
      <c r="AW757" s="18">
        <f>IF(AS757&lt;0,AU757+AS757,AU757)</f>
        <v>4808.875500000001</v>
      </c>
      <c r="AY757">
        <f t="shared" si="307"/>
        <v>5.8683166666660327</v>
      </c>
      <c r="AZ757">
        <f t="shared" si="308"/>
        <v>2.6192158333342377</v>
      </c>
      <c r="BB757" s="19">
        <f t="shared" si="303"/>
        <v>1775624100</v>
      </c>
      <c r="BC757" s="19" t="str">
        <f t="shared" si="304"/>
        <v>XAUUSD</v>
      </c>
      <c r="BD757" s="19" t="str">
        <f t="shared" si="305"/>
        <v>M5</v>
      </c>
      <c r="BE757">
        <f>V757</f>
        <v>4812.5758866666665</v>
      </c>
      <c r="BF757">
        <f>W757</f>
        <v>4815.3481233333332</v>
      </c>
      <c r="BG757">
        <f>X757</f>
        <v>4803.8664699999999</v>
      </c>
      <c r="BH757">
        <f>Y757</f>
        <v>4803.1848200000004</v>
      </c>
      <c r="BI757">
        <f t="shared" si="309"/>
        <v>4831.6884</v>
      </c>
      <c r="BJ757">
        <f t="shared" si="310"/>
        <v>4808.875500000001</v>
      </c>
    </row>
    <row r="758" spans="1:62" x14ac:dyDescent="0.55000000000000004">
      <c r="A758">
        <f>ALGLIB_SSA_XAUUSD!J758</f>
        <v>1775624400</v>
      </c>
      <c r="B758" t="str">
        <f>_xlfn.XLOOKUP($A758,ALGLIB_SSA_XAUUSD!$A$2:$A$1001,ALGLIB_SSA_XAUUSD!$B$2:$B$1001,"",0)</f>
        <v>XAUUSD</v>
      </c>
      <c r="C758" t="str">
        <f>_xlfn.XLOOKUP($A758,ALGLIB_SSA_XAUUSD!$A$2:$A$1001,ALGLIB_SSA_XAUUSD!$C$2:$C$1001,"",0)</f>
        <v>H1</v>
      </c>
      <c r="D758" s="2">
        <f>_xlfn.XLOOKUP($A758,ALGLIB_SSA_XAUUSD!$A$2:$A$1001,ALGLIB_SSA_XAUUSD!$D$2:$D$1001,"",0)</f>
        <v>4827.79</v>
      </c>
      <c r="E758" s="2">
        <f>_xlfn.XLOOKUP($A758,ALGLIB_SSA_XAUUSD!$A$2:$A$1001,ALGLIB_SSA_XAUUSD!$E$2:$E$1001,"",0)</f>
        <v>4812.0962600000003</v>
      </c>
      <c r="F758" s="2">
        <f>_xlfn.XLOOKUP($A758,ALGLIB_SSA_XAUUSD!$A$2:$A$1001,ALGLIB_SSA_XAUUSD!$F$2:$F$1001,"",0)</f>
        <v>4815.0979799999996</v>
      </c>
      <c r="G758" s="2">
        <f>_xlfn.XLOOKUP($A758,ALGLIB_SSA_XAUUSD!$A$2:$A$1001,ALGLIB_SSA_XAUUSD!$G$2:$G$1001,"",0)</f>
        <v>4825.2866000000004</v>
      </c>
      <c r="H758" s="2">
        <f>_xlfn.XLOOKUP($A758,ALGLIB_SSA_XAUUSD!$A$2:$A$1001,ALGLIB_SSA_XAUUSD!$H$2:$H$1001,"",0)</f>
        <v>4805.9864200000002</v>
      </c>
      <c r="I758" t="str">
        <f>_xlfn.XLOOKUP($A758,ALGLIB_SSA_XAUUSD!$J$2:$J$1001,ALGLIB_SSA_XAUUSD!$K$2:$K$1001,"",0)</f>
        <v>XAUUSD</v>
      </c>
      <c r="J758" t="str">
        <f>_xlfn.XLOOKUP($A758,ALGLIB_SSA_XAUUSD!$J$2:$J$1001,ALGLIB_SSA_XAUUSD!$L$2:$L$1001,"",0)</f>
        <v>M5</v>
      </c>
      <c r="K758">
        <f>_xlfn.XLOOKUP($A758,ALGLIB_SSA_XAUUSD!$J$2:$J$1001,ALGLIB_SSA_XAUUSD!$M$2:$M$1001,"",0)</f>
        <v>4806.03</v>
      </c>
      <c r="L758">
        <f>_xlfn.XLOOKUP($A758,ALGLIB_SSA_XAUUSD!$J$2:$J$1001,ALGLIB_SSA_XAUUSD!$N$2:$N$1001,"",0)</f>
        <v>4804.78899</v>
      </c>
      <c r="M758">
        <f>_xlfn.XLOOKUP($A758,ALGLIB_SSA_XAUUSD!$J$2:$J$1001,ALGLIB_SSA_XAUUSD!$O$2:$O$1001,"",0)</f>
        <v>4803.9869099999996</v>
      </c>
      <c r="N758">
        <f>_xlfn.XLOOKUP($A758,ALGLIB_SSA_XAUUSD!$J$2:$J$1001,ALGLIB_SSA_XAUUSD!$P$2:$P$1001,"",0)</f>
        <v>4806.2830100000001</v>
      </c>
      <c r="O758">
        <f>_xlfn.XLOOKUP($A758,ALGLIB_SSA_XAUUSD!$J$2:$J$1001,ALGLIB_SSA_XAUUSD!$Q$2:$Q$1001,"",0)</f>
        <v>4801.8994400000001</v>
      </c>
      <c r="R758">
        <f t="shared" si="286"/>
        <v>1775624400</v>
      </c>
      <c r="S758" t="str">
        <f t="shared" si="287"/>
        <v>XAUUSD</v>
      </c>
      <c r="T758" t="str">
        <f t="shared" si="287"/>
        <v>M5</v>
      </c>
      <c r="U758">
        <f t="shared" si="287"/>
        <v>4806.03</v>
      </c>
      <c r="V758">
        <f t="shared" si="288"/>
        <v>4812.0962600000003</v>
      </c>
      <c r="W758">
        <f t="shared" si="288"/>
        <v>4815.0979799999996</v>
      </c>
      <c r="X758">
        <f t="shared" si="289"/>
        <v>4804.78899</v>
      </c>
      <c r="Y758">
        <f t="shared" si="289"/>
        <v>4803.9869099999996</v>
      </c>
      <c r="Z758">
        <f t="shared" si="290"/>
        <v>4825.2866000000004</v>
      </c>
      <c r="AA758">
        <f t="shared" si="291"/>
        <v>4806.2830100000001</v>
      </c>
      <c r="AB758">
        <f t="shared" si="292"/>
        <v>4805.9864200000002</v>
      </c>
      <c r="AC758">
        <f t="shared" si="293"/>
        <v>4801.8994400000001</v>
      </c>
      <c r="AF758">
        <f t="shared" si="298"/>
        <v>1775624400</v>
      </c>
      <c r="AG758" t="str">
        <f t="shared" si="299"/>
        <v>XAUUSD</v>
      </c>
      <c r="AH758" t="str">
        <f t="shared" si="300"/>
        <v>M5</v>
      </c>
      <c r="AI758" s="19">
        <f t="shared" si="294"/>
        <v>4806.03</v>
      </c>
      <c r="AJ758" s="19">
        <f t="shared" si="295"/>
        <v>4812.0962600000003</v>
      </c>
      <c r="AK758" s="19">
        <f t="shared" si="296"/>
        <v>4815.0979799999996</v>
      </c>
      <c r="AL758" s="19">
        <f t="shared" si="301"/>
        <v>-3.0017199999992954</v>
      </c>
      <c r="AM758" s="28" t="str">
        <f t="shared" si="297"/>
        <v>Bearish</v>
      </c>
      <c r="AN758" s="28" t="str">
        <f t="shared" si="302"/>
        <v>Bearish</v>
      </c>
      <c r="AO758">
        <f>IF(Z758&lt;&gt;"",Z758,"")</f>
        <v>4825.2866000000004</v>
      </c>
      <c r="AP758">
        <f>IF(AB758&lt;&gt;"",AB758,"")</f>
        <v>4805.9864200000002</v>
      </c>
      <c r="AQ758">
        <f t="shared" si="306"/>
        <v>1</v>
      </c>
      <c r="AR758" s="17">
        <f>IF(SLOPE($AO$746:$AO$757,$AQ$746:$AQ$757)&gt;0,MIN(3,ABS(SLOPE($AO$746:$AO$757,$AQ$746:$AQ$757))),IF(SLOPE($AO$746:$AO$757,$AQ$746:$AQ$757)&lt;-0.5,-0.5,0))</f>
        <v>-0.5</v>
      </c>
      <c r="AS758" s="17">
        <f>IF(SLOPE($AP$746:$AP$757,$AQ$746:$AQ$757)&lt;0,MAX(-3,-ABS(SLOPE($AP$746:$AP$757,$AQ$746:$AQ$757))),IF(SLOPE($AP$746:$AP$757,$AQ$746:$AQ$757)&gt;0.5,0.5,0))</f>
        <v>-0.26986416666670482</v>
      </c>
      <c r="AT758" s="10">
        <f>($AO$758+(AR758*(AQ758-1)))</f>
        <v>4825.2866000000004</v>
      </c>
      <c r="AU758" s="10">
        <f>($AP$758+(AS758*(AQ758-1)))</f>
        <v>4805.9864200000002</v>
      </c>
      <c r="AV758" s="18">
        <f>IF(AR758&gt;0,AT758+AR758,AT758)</f>
        <v>4825.2866000000004</v>
      </c>
      <c r="AW758" s="18">
        <f>IF(AS758&lt;0,AU758+AS758,AU758)</f>
        <v>4805.7165558333336</v>
      </c>
      <c r="AY758">
        <f t="shared" si="307"/>
        <v>0</v>
      </c>
      <c r="AZ758">
        <f t="shared" si="308"/>
        <v>-0.26986416666659352</v>
      </c>
      <c r="BB758" s="19">
        <f t="shared" si="303"/>
        <v>1775624400</v>
      </c>
      <c r="BC758" s="19" t="str">
        <f t="shared" si="304"/>
        <v>XAUUSD</v>
      </c>
      <c r="BD758" s="19" t="str">
        <f t="shared" si="305"/>
        <v>M5</v>
      </c>
      <c r="BE758">
        <f>V758</f>
        <v>4812.0962600000003</v>
      </c>
      <c r="BF758">
        <f>W758</f>
        <v>4815.0979799999996</v>
      </c>
      <c r="BG758">
        <f>X758</f>
        <v>4804.78899</v>
      </c>
      <c r="BH758">
        <f>Y758</f>
        <v>4803.9869099999996</v>
      </c>
      <c r="BI758">
        <f t="shared" si="309"/>
        <v>4825.2866000000004</v>
      </c>
      <c r="BJ758">
        <f t="shared" si="310"/>
        <v>4805.7165558333336</v>
      </c>
    </row>
    <row r="759" spans="1:62" x14ac:dyDescent="0.55000000000000004">
      <c r="A759">
        <f>ALGLIB_SSA_XAUUSD!J759</f>
        <v>1775624700</v>
      </c>
      <c r="B759" t="str">
        <f>_xlfn.XLOOKUP($A759,ALGLIB_SSA_XAUUSD!$A$2:$A$1001,ALGLIB_SSA_XAUUSD!$B$2:$B$1001,"",0)</f>
        <v/>
      </c>
      <c r="C759" t="str">
        <f>_xlfn.XLOOKUP($A759,ALGLIB_SSA_XAUUSD!$A$2:$A$1001,ALGLIB_SSA_XAUUSD!$C$2:$C$1001,"",0)</f>
        <v/>
      </c>
      <c r="D759" s="1">
        <f>D758+(D770-D758)*1/12</f>
        <v>4827.1783333333333</v>
      </c>
      <c r="E759" s="1">
        <f>E758+(E770-E758)*1/12</f>
        <v>4811.5882016666674</v>
      </c>
      <c r="F759" s="1">
        <f>F758+(F770-F758)*1/12</f>
        <v>4814.7188791666667</v>
      </c>
      <c r="G759" s="1">
        <f>G758+(G770-G758)*1/12</f>
        <v>4824.7647825000004</v>
      </c>
      <c r="H759" s="1">
        <f>H758+(H770-H758)*1/12</f>
        <v>4805.5694283333332</v>
      </c>
      <c r="I759" t="str">
        <f>_xlfn.XLOOKUP($A759,ALGLIB_SSA_XAUUSD!$J$2:$J$1001,ALGLIB_SSA_XAUUSD!$K$2:$K$1001,"",0)</f>
        <v>XAUUSD</v>
      </c>
      <c r="J759" t="str">
        <f>_xlfn.XLOOKUP($A759,ALGLIB_SSA_XAUUSD!$J$2:$J$1001,ALGLIB_SSA_XAUUSD!$L$2:$L$1001,"",0)</f>
        <v>M5</v>
      </c>
      <c r="K759">
        <f>_xlfn.XLOOKUP($A759,ALGLIB_SSA_XAUUSD!$J$2:$J$1001,ALGLIB_SSA_XAUUSD!$M$2:$M$1001,"",0)</f>
        <v>4808.38</v>
      </c>
      <c r="L759">
        <f>_xlfn.XLOOKUP($A759,ALGLIB_SSA_XAUUSD!$J$2:$J$1001,ALGLIB_SSA_XAUUSD!$N$2:$N$1001,"",0)</f>
        <v>4806.1404400000001</v>
      </c>
      <c r="M759">
        <f>_xlfn.XLOOKUP($A759,ALGLIB_SSA_XAUUSD!$J$2:$J$1001,ALGLIB_SSA_XAUUSD!$O$2:$O$1001,"",0)</f>
        <v>4805.0636699999995</v>
      </c>
      <c r="N759">
        <f>_xlfn.XLOOKUP($A759,ALGLIB_SSA_XAUUSD!$J$2:$J$1001,ALGLIB_SSA_XAUUSD!$P$2:$P$1001,"",0)</f>
        <v>4807.0510299999996</v>
      </c>
      <c r="O759">
        <f>_xlfn.XLOOKUP($A759,ALGLIB_SSA_XAUUSD!$J$2:$J$1001,ALGLIB_SSA_XAUUSD!$Q$2:$Q$1001,"",0)</f>
        <v>4802.9194900000002</v>
      </c>
      <c r="R759">
        <f t="shared" si="286"/>
        <v>1775624700</v>
      </c>
      <c r="S759" t="str">
        <f t="shared" si="287"/>
        <v>XAUUSD</v>
      </c>
      <c r="T759" t="str">
        <f t="shared" si="287"/>
        <v>M5</v>
      </c>
      <c r="U759">
        <f t="shared" si="287"/>
        <v>4808.38</v>
      </c>
      <c r="V759">
        <f t="shared" si="288"/>
        <v>4811.5882016666674</v>
      </c>
      <c r="W759">
        <f t="shared" si="288"/>
        <v>4814.7188791666667</v>
      </c>
      <c r="X759">
        <f t="shared" si="289"/>
        <v>4806.1404400000001</v>
      </c>
      <c r="Y759">
        <f t="shared" si="289"/>
        <v>4805.0636699999995</v>
      </c>
      <c r="Z759">
        <f t="shared" si="290"/>
        <v>4824.7647825000004</v>
      </c>
      <c r="AA759">
        <f t="shared" si="291"/>
        <v>4807.0510299999996</v>
      </c>
      <c r="AB759">
        <f t="shared" si="292"/>
        <v>4805.5694283333332</v>
      </c>
      <c r="AC759">
        <f t="shared" si="293"/>
        <v>4802.9194900000002</v>
      </c>
      <c r="AF759">
        <f t="shared" si="298"/>
        <v>1775624700</v>
      </c>
      <c r="AG759" t="str">
        <f t="shared" si="299"/>
        <v>XAUUSD</v>
      </c>
      <c r="AH759" t="str">
        <f t="shared" si="300"/>
        <v>M5</v>
      </c>
      <c r="AI759" s="19">
        <f t="shared" si="294"/>
        <v>4808.38</v>
      </c>
      <c r="AJ759" s="19">
        <f t="shared" si="295"/>
        <v>4811.5882016666674</v>
      </c>
      <c r="AK759" s="19">
        <f t="shared" si="296"/>
        <v>4814.7188791666667</v>
      </c>
      <c r="AL759" s="19">
        <f t="shared" si="301"/>
        <v>-3.130677499999365</v>
      </c>
      <c r="AM759" s="28" t="str">
        <f t="shared" si="297"/>
        <v>Bearish</v>
      </c>
      <c r="AN759" s="28" t="str">
        <f t="shared" si="302"/>
        <v>Bearish</v>
      </c>
      <c r="AO759">
        <f>IF(Z759&lt;&gt;"",Z759,"")</f>
        <v>4824.7647825000004</v>
      </c>
      <c r="AP759">
        <f>IF(AB759&lt;&gt;"",AB759,"")</f>
        <v>4805.5694283333332</v>
      </c>
      <c r="AQ759">
        <f t="shared" si="306"/>
        <v>2</v>
      </c>
      <c r="AR759" s="16">
        <f>IF(SLOPE($AO$746:$AO$757,$AQ$746:$AQ$757)&gt;0,MIN(3,ABS(SLOPE($AO$746:$AO$757,$AQ$746:$AQ$757))),IF(SLOPE($AO$746:$AO$757,$AQ$746:$AQ$757)&lt;-0.5,-0.5,0))</f>
        <v>-0.5</v>
      </c>
      <c r="AS759" s="16">
        <f>IF(SLOPE($AP$746:$AP$757,$AQ$746:$AQ$757)&lt;0,MAX(-3,-ABS(SLOPE($AP$746:$AP$757,$AQ$746:$AQ$757))),IF(SLOPE($AP$746:$AP$757,$AQ$746:$AQ$757)&gt;0.5,0.5,0))</f>
        <v>-0.26986416666670482</v>
      </c>
      <c r="AT759" s="22">
        <f>($AO$758+(AR759*(AQ759-1)))</f>
        <v>4824.7866000000004</v>
      </c>
      <c r="AU759" s="22">
        <f>($AP$758+(AS759*(AQ759-1)))</f>
        <v>4805.7165558333336</v>
      </c>
      <c r="AV759" s="18">
        <f>IF(AR759&gt;0,AT759+AR759,AT759)</f>
        <v>4824.7866000000004</v>
      </c>
      <c r="AW759" s="18">
        <f>IF(AS759&lt;0,AU759+AS759,AU759)</f>
        <v>4805.446691666667</v>
      </c>
      <c r="AY759">
        <f t="shared" si="307"/>
        <v>2.1817499999997381E-2</v>
      </c>
      <c r="AZ759">
        <f t="shared" si="308"/>
        <v>-0.12273666666624194</v>
      </c>
      <c r="BB759" s="19">
        <f t="shared" si="303"/>
        <v>1775624700</v>
      </c>
      <c r="BC759" s="19" t="str">
        <f t="shared" si="304"/>
        <v>XAUUSD</v>
      </c>
      <c r="BD759" s="19" t="str">
        <f t="shared" si="305"/>
        <v>M5</v>
      </c>
      <c r="BE759">
        <f>V759</f>
        <v>4811.5882016666674</v>
      </c>
      <c r="BF759">
        <f>W759</f>
        <v>4814.7188791666667</v>
      </c>
      <c r="BG759">
        <f>X759</f>
        <v>4806.1404400000001</v>
      </c>
      <c r="BH759">
        <f>Y759</f>
        <v>4805.0636699999995</v>
      </c>
      <c r="BI759">
        <f t="shared" si="309"/>
        <v>4824.7866000000004</v>
      </c>
      <c r="BJ759">
        <f t="shared" si="310"/>
        <v>4805.446691666667</v>
      </c>
    </row>
    <row r="760" spans="1:62" x14ac:dyDescent="0.55000000000000004">
      <c r="A760">
        <f>ALGLIB_SSA_XAUUSD!J760</f>
        <v>1775625000</v>
      </c>
      <c r="B760" t="str">
        <f>_xlfn.XLOOKUP($A760,ALGLIB_SSA_XAUUSD!$A$2:$A$1001,ALGLIB_SSA_XAUUSD!$B$2:$B$1001,"",0)</f>
        <v/>
      </c>
      <c r="C760" t="str">
        <f>_xlfn.XLOOKUP($A760,ALGLIB_SSA_XAUUSD!$A$2:$A$1001,ALGLIB_SSA_XAUUSD!$C$2:$C$1001,"",0)</f>
        <v/>
      </c>
      <c r="D760" s="1">
        <f>D758+(D770-D758)*2/12</f>
        <v>4826.5666666666666</v>
      </c>
      <c r="E760" s="1">
        <f>E758+(E770-E758)*2/12</f>
        <v>4811.0801433333336</v>
      </c>
      <c r="F760" s="1">
        <f>F758+(F770-F758)*2/12</f>
        <v>4814.339778333333</v>
      </c>
      <c r="G760" s="1">
        <f>G758+(G770-G758)*2/12</f>
        <v>4824.2429650000004</v>
      </c>
      <c r="H760" s="1">
        <f>H758+(H770-H758)*2/12</f>
        <v>4805.1524366666672</v>
      </c>
      <c r="I760" t="str">
        <f>_xlfn.XLOOKUP($A760,ALGLIB_SSA_XAUUSD!$J$2:$J$1001,ALGLIB_SSA_XAUUSD!$K$2:$K$1001,"",0)</f>
        <v>XAUUSD</v>
      </c>
      <c r="J760" t="str">
        <f>_xlfn.XLOOKUP($A760,ALGLIB_SSA_XAUUSD!$J$2:$J$1001,ALGLIB_SSA_XAUUSD!$L$2:$L$1001,"",0)</f>
        <v>M5</v>
      </c>
      <c r="K760">
        <f>_xlfn.XLOOKUP($A760,ALGLIB_SSA_XAUUSD!$J$2:$J$1001,ALGLIB_SSA_XAUUSD!$M$2:$M$1001,"",0)</f>
        <v>4809.58</v>
      </c>
      <c r="L760">
        <f>_xlfn.XLOOKUP($A760,ALGLIB_SSA_XAUUSD!$J$2:$J$1001,ALGLIB_SSA_XAUUSD!$N$2:$N$1001,"",0)</f>
        <v>4808.0367699999997</v>
      </c>
      <c r="M760">
        <f>_xlfn.XLOOKUP($A760,ALGLIB_SSA_XAUUSD!$J$2:$J$1001,ALGLIB_SSA_XAUUSD!$O$2:$O$1001,"",0)</f>
        <v>4806.5502200000001</v>
      </c>
      <c r="N760">
        <f>_xlfn.XLOOKUP($A760,ALGLIB_SSA_XAUUSD!$J$2:$J$1001,ALGLIB_SSA_XAUUSD!$P$2:$P$1001,"",0)</f>
        <v>4808.4831700000004</v>
      </c>
      <c r="O760">
        <f>_xlfn.XLOOKUP($A760,ALGLIB_SSA_XAUUSD!$J$2:$J$1001,ALGLIB_SSA_XAUUSD!$Q$2:$Q$1001,"",0)</f>
        <v>4804.3602600000004</v>
      </c>
      <c r="R760">
        <f t="shared" si="286"/>
        <v>1775625000</v>
      </c>
      <c r="S760" t="str">
        <f t="shared" si="287"/>
        <v>XAUUSD</v>
      </c>
      <c r="T760" t="str">
        <f t="shared" si="287"/>
        <v>M5</v>
      </c>
      <c r="U760">
        <f t="shared" si="287"/>
        <v>4809.58</v>
      </c>
      <c r="V760">
        <f t="shared" si="288"/>
        <v>4811.0801433333336</v>
      </c>
      <c r="W760">
        <f t="shared" si="288"/>
        <v>4814.339778333333</v>
      </c>
      <c r="X760">
        <f t="shared" si="289"/>
        <v>4808.0367699999997</v>
      </c>
      <c r="Y760">
        <f t="shared" si="289"/>
        <v>4806.5502200000001</v>
      </c>
      <c r="Z760">
        <f t="shared" si="290"/>
        <v>4824.2429650000004</v>
      </c>
      <c r="AA760">
        <f t="shared" si="291"/>
        <v>4808.4831700000004</v>
      </c>
      <c r="AB760">
        <f t="shared" si="292"/>
        <v>4805.1524366666672</v>
      </c>
      <c r="AC760">
        <f t="shared" si="293"/>
        <v>4804.3602600000004</v>
      </c>
      <c r="AF760">
        <f t="shared" si="298"/>
        <v>1775625000</v>
      </c>
      <c r="AG760" t="str">
        <f t="shared" si="299"/>
        <v>XAUUSD</v>
      </c>
      <c r="AH760" t="str">
        <f t="shared" si="300"/>
        <v>M5</v>
      </c>
      <c r="AI760" s="19">
        <f t="shared" si="294"/>
        <v>4809.58</v>
      </c>
      <c r="AJ760" s="19">
        <f t="shared" si="295"/>
        <v>4811.0801433333336</v>
      </c>
      <c r="AK760" s="19">
        <f t="shared" si="296"/>
        <v>4814.339778333333</v>
      </c>
      <c r="AL760" s="19">
        <f t="shared" si="301"/>
        <v>-3.2596349999994345</v>
      </c>
      <c r="AM760" s="28" t="str">
        <f t="shared" si="297"/>
        <v>Bearish</v>
      </c>
      <c r="AN760" s="28" t="str">
        <f t="shared" si="302"/>
        <v>Bearish</v>
      </c>
      <c r="AO760">
        <f>IF(Z760&lt;&gt;"",Z760,"")</f>
        <v>4824.2429650000004</v>
      </c>
      <c r="AP760">
        <f>IF(AB760&lt;&gt;"",AB760,"")</f>
        <v>4805.1524366666672</v>
      </c>
      <c r="AQ760">
        <f t="shared" si="306"/>
        <v>3</v>
      </c>
      <c r="AR760" s="16">
        <f>IF(SLOPE($AO$746:$AO$757,$AQ$746:$AQ$757)&gt;0,MIN(3,ABS(SLOPE($AO$746:$AO$757,$AQ$746:$AQ$757))),IF(SLOPE($AO$746:$AO$757,$AQ$746:$AQ$757)&lt;-0.5,-0.5,0))</f>
        <v>-0.5</v>
      </c>
      <c r="AS760" s="16">
        <f>IF(SLOPE($AP$746:$AP$757,$AQ$746:$AQ$757)&lt;0,MAX(-3,-ABS(SLOPE($AP$746:$AP$757,$AQ$746:$AQ$757))),IF(SLOPE($AP$746:$AP$757,$AQ$746:$AQ$757)&gt;0.5,0.5,0))</f>
        <v>-0.26986416666670482</v>
      </c>
      <c r="AT760" s="22">
        <f>($AO$758+(AR760*(AQ760-1)))</f>
        <v>4824.2866000000004</v>
      </c>
      <c r="AU760" s="22">
        <f>($AP$758+(AS760*(AQ760-1)))</f>
        <v>4805.446691666667</v>
      </c>
      <c r="AV760" s="18">
        <f>IF(AR760&gt;0,AT760+AR760,AT760)</f>
        <v>4824.2866000000004</v>
      </c>
      <c r="AW760" s="18">
        <f>IF(AS760&lt;0,AU760+AS760,AU760)</f>
        <v>4805.1768275000004</v>
      </c>
      <c r="AY760">
        <f t="shared" si="307"/>
        <v>4.3634999999994761E-2</v>
      </c>
      <c r="AZ760">
        <f t="shared" si="308"/>
        <v>2.4390833333200135E-2</v>
      </c>
      <c r="BB760" s="19">
        <f t="shared" si="303"/>
        <v>1775625000</v>
      </c>
      <c r="BC760" s="19" t="str">
        <f t="shared" si="304"/>
        <v>XAUUSD</v>
      </c>
      <c r="BD760" s="19" t="str">
        <f t="shared" si="305"/>
        <v>M5</v>
      </c>
      <c r="BE760">
        <f>V760</f>
        <v>4811.0801433333336</v>
      </c>
      <c r="BF760">
        <f>W760</f>
        <v>4814.339778333333</v>
      </c>
      <c r="BG760">
        <f>X760</f>
        <v>4808.0367699999997</v>
      </c>
      <c r="BH760">
        <f>Y760</f>
        <v>4806.5502200000001</v>
      </c>
      <c r="BI760">
        <f t="shared" si="309"/>
        <v>4824.2866000000004</v>
      </c>
      <c r="BJ760">
        <f t="shared" si="310"/>
        <v>4805.1768275000004</v>
      </c>
    </row>
    <row r="761" spans="1:62" x14ac:dyDescent="0.55000000000000004">
      <c r="A761">
        <f>ALGLIB_SSA_XAUUSD!J761</f>
        <v>1775625300</v>
      </c>
      <c r="B761" t="str">
        <f>_xlfn.XLOOKUP($A761,ALGLIB_SSA_XAUUSD!$A$2:$A$1001,ALGLIB_SSA_XAUUSD!$B$2:$B$1001,"",0)</f>
        <v/>
      </c>
      <c r="C761" t="str">
        <f>_xlfn.XLOOKUP($A761,ALGLIB_SSA_XAUUSD!$A$2:$A$1001,ALGLIB_SSA_XAUUSD!$C$2:$C$1001,"",0)</f>
        <v/>
      </c>
      <c r="D761" s="1">
        <f>D758+(D770-D758)*3/12</f>
        <v>4825.9549999999999</v>
      </c>
      <c r="E761" s="1">
        <f>E758+(E770-E758)*3/12</f>
        <v>4810.5720849999998</v>
      </c>
      <c r="F761" s="1">
        <f>F758+(F770-F758)*3/12</f>
        <v>4813.9606774999993</v>
      </c>
      <c r="G761" s="1">
        <f>G758+(G770-G758)*3/12</f>
        <v>4823.7211475000004</v>
      </c>
      <c r="H761" s="1">
        <f>H758+(H770-H758)*3/12</f>
        <v>4804.7354450000003</v>
      </c>
      <c r="I761" t="str">
        <f>_xlfn.XLOOKUP($A761,ALGLIB_SSA_XAUUSD!$J$2:$J$1001,ALGLIB_SSA_XAUUSD!$K$2:$K$1001,"",0)</f>
        <v>XAUUSD</v>
      </c>
      <c r="J761" t="str">
        <f>_xlfn.XLOOKUP($A761,ALGLIB_SSA_XAUUSD!$J$2:$J$1001,ALGLIB_SSA_XAUUSD!$L$2:$L$1001,"",0)</f>
        <v>M5</v>
      </c>
      <c r="K761">
        <f>_xlfn.XLOOKUP($A761,ALGLIB_SSA_XAUUSD!$J$2:$J$1001,ALGLIB_SSA_XAUUSD!$M$2:$M$1001,"",0)</f>
        <v>4809.79</v>
      </c>
      <c r="L761">
        <f>_xlfn.XLOOKUP($A761,ALGLIB_SSA_XAUUSD!$J$2:$J$1001,ALGLIB_SSA_XAUUSD!$N$2:$N$1001,"",0)</f>
        <v>4810.5339599999998</v>
      </c>
      <c r="M761">
        <f>_xlfn.XLOOKUP($A761,ALGLIB_SSA_XAUUSD!$J$2:$J$1001,ALGLIB_SSA_XAUUSD!$O$2:$O$1001,"",0)</f>
        <v>4808.5420899999999</v>
      </c>
      <c r="N761">
        <f>_xlfn.XLOOKUP($A761,ALGLIB_SSA_XAUUSD!$J$2:$J$1001,ALGLIB_SSA_XAUUSD!$P$2:$P$1001,"",0)</f>
        <v>4810.7796900000003</v>
      </c>
      <c r="O761">
        <f>_xlfn.XLOOKUP($A761,ALGLIB_SSA_XAUUSD!$J$2:$J$1001,ALGLIB_SSA_XAUUSD!$Q$2:$Q$1001,"",0)</f>
        <v>4806.36085</v>
      </c>
      <c r="R761">
        <f t="shared" si="286"/>
        <v>1775625300</v>
      </c>
      <c r="S761" t="str">
        <f t="shared" si="287"/>
        <v>XAUUSD</v>
      </c>
      <c r="T761" t="str">
        <f t="shared" si="287"/>
        <v>M5</v>
      </c>
      <c r="U761">
        <f t="shared" si="287"/>
        <v>4809.79</v>
      </c>
      <c r="V761">
        <f t="shared" si="288"/>
        <v>4810.5720849999998</v>
      </c>
      <c r="W761">
        <f t="shared" si="288"/>
        <v>4813.9606774999993</v>
      </c>
      <c r="X761">
        <f t="shared" si="289"/>
        <v>4810.5339599999998</v>
      </c>
      <c r="Y761">
        <f t="shared" si="289"/>
        <v>4808.5420899999999</v>
      </c>
      <c r="Z761">
        <f t="shared" si="290"/>
        <v>4823.7211475000004</v>
      </c>
      <c r="AA761">
        <f t="shared" si="291"/>
        <v>4810.7796900000003</v>
      </c>
      <c r="AB761">
        <f t="shared" si="292"/>
        <v>4804.7354450000003</v>
      </c>
      <c r="AC761">
        <f t="shared" si="293"/>
        <v>4806.36085</v>
      </c>
      <c r="AF761">
        <f t="shared" si="298"/>
        <v>1775625300</v>
      </c>
      <c r="AG761" t="str">
        <f t="shared" si="299"/>
        <v>XAUUSD</v>
      </c>
      <c r="AH761" t="str">
        <f t="shared" si="300"/>
        <v>M5</v>
      </c>
      <c r="AI761" s="19">
        <f t="shared" si="294"/>
        <v>4809.79</v>
      </c>
      <c r="AJ761" s="19">
        <f t="shared" si="295"/>
        <v>4810.5720849999998</v>
      </c>
      <c r="AK761" s="19">
        <f t="shared" si="296"/>
        <v>4813.9606774999993</v>
      </c>
      <c r="AL761" s="19">
        <f t="shared" si="301"/>
        <v>-3.3885924999995041</v>
      </c>
      <c r="AM761" s="28" t="str">
        <f t="shared" si="297"/>
        <v>Bearish</v>
      </c>
      <c r="AN761" s="28" t="str">
        <f t="shared" si="302"/>
        <v>Bearish</v>
      </c>
      <c r="AO761">
        <f>IF(Z761&lt;&gt;"",Z761,"")</f>
        <v>4823.7211475000004</v>
      </c>
      <c r="AP761">
        <f>IF(AB761&lt;&gt;"",AB761,"")</f>
        <v>4804.7354450000003</v>
      </c>
      <c r="AQ761">
        <f t="shared" si="306"/>
        <v>4</v>
      </c>
      <c r="AR761" s="16">
        <f>IF(SLOPE($AO$746:$AO$757,$AQ$746:$AQ$757)&gt;0,MIN(3,ABS(SLOPE($AO$746:$AO$757,$AQ$746:$AQ$757))),IF(SLOPE($AO$746:$AO$757,$AQ$746:$AQ$757)&lt;-0.5,-0.5,0))</f>
        <v>-0.5</v>
      </c>
      <c r="AS761" s="16">
        <f>IF(SLOPE($AP$746:$AP$757,$AQ$746:$AQ$757)&lt;0,MAX(-3,-ABS(SLOPE($AP$746:$AP$757,$AQ$746:$AQ$757))),IF(SLOPE($AP$746:$AP$757,$AQ$746:$AQ$757)&gt;0.5,0.5,0))</f>
        <v>-0.26986416666670482</v>
      </c>
      <c r="AT761" s="22">
        <f>($AO$758+(AR761*(AQ761-1)))</f>
        <v>4823.7866000000004</v>
      </c>
      <c r="AU761" s="22">
        <f>($AP$758+(AS761*(AQ761-1)))</f>
        <v>4805.1768275000004</v>
      </c>
      <c r="AV761" s="18">
        <f>IF(AR761&gt;0,AT761+AR761,AT761)</f>
        <v>4823.7866000000004</v>
      </c>
      <c r="AW761" s="18">
        <f>IF(AS761&lt;0,AU761+AS761,AU761)</f>
        <v>4804.9069633333338</v>
      </c>
      <c r="AY761">
        <f t="shared" si="307"/>
        <v>6.5452499999992142E-2</v>
      </c>
      <c r="AZ761">
        <f t="shared" si="308"/>
        <v>0.17151833333355171</v>
      </c>
      <c r="BB761" s="19">
        <f t="shared" si="303"/>
        <v>1775625300</v>
      </c>
      <c r="BC761" s="19" t="str">
        <f t="shared" si="304"/>
        <v>XAUUSD</v>
      </c>
      <c r="BD761" s="19" t="str">
        <f t="shared" si="305"/>
        <v>M5</v>
      </c>
      <c r="BE761">
        <f>V761</f>
        <v>4810.5720849999998</v>
      </c>
      <c r="BF761">
        <f>W761</f>
        <v>4813.9606774999993</v>
      </c>
      <c r="BG761">
        <f>X761</f>
        <v>4810.5339599999998</v>
      </c>
      <c r="BH761">
        <f>Y761</f>
        <v>4808.5420899999999</v>
      </c>
      <c r="BI761">
        <f t="shared" si="309"/>
        <v>4823.7866000000004</v>
      </c>
      <c r="BJ761">
        <f t="shared" si="310"/>
        <v>4804.9069633333338</v>
      </c>
    </row>
    <row r="762" spans="1:62" x14ac:dyDescent="0.55000000000000004">
      <c r="A762">
        <f>ALGLIB_SSA_XAUUSD!J762</f>
        <v>1775625600</v>
      </c>
      <c r="B762" t="str">
        <f>_xlfn.XLOOKUP($A762,ALGLIB_SSA_XAUUSD!$A$2:$A$1001,ALGLIB_SSA_XAUUSD!$B$2:$B$1001,"",0)</f>
        <v/>
      </c>
      <c r="C762" t="str">
        <f>_xlfn.XLOOKUP($A762,ALGLIB_SSA_XAUUSD!$A$2:$A$1001,ALGLIB_SSA_XAUUSD!$C$2:$C$1001,"",0)</f>
        <v/>
      </c>
      <c r="D762" s="1">
        <f>D758+(D770-D758)*4/12</f>
        <v>4825.3433333333332</v>
      </c>
      <c r="E762" s="1">
        <f>E758+(E770-E758)*4/12</f>
        <v>4810.0640266666669</v>
      </c>
      <c r="F762" s="1">
        <f>F758+(F770-F758)*4/12</f>
        <v>4813.5815766666665</v>
      </c>
      <c r="G762" s="1">
        <f>G758+(G770-G758)*4/12</f>
        <v>4823.1993300000004</v>
      </c>
      <c r="H762" s="1">
        <f>H758+(H770-H758)*4/12</f>
        <v>4804.3184533333333</v>
      </c>
      <c r="I762" t="str">
        <f>_xlfn.XLOOKUP($A762,ALGLIB_SSA_XAUUSD!$J$2:$J$1001,ALGLIB_SSA_XAUUSD!$K$2:$K$1001,"",0)</f>
        <v>XAUUSD</v>
      </c>
      <c r="J762" t="str">
        <f>_xlfn.XLOOKUP($A762,ALGLIB_SSA_XAUUSD!$J$2:$J$1001,ALGLIB_SSA_XAUUSD!$L$2:$L$1001,"",0)</f>
        <v>M5</v>
      </c>
      <c r="K762">
        <f>_xlfn.XLOOKUP($A762,ALGLIB_SSA_XAUUSD!$J$2:$J$1001,ALGLIB_SSA_XAUUSD!$M$2:$M$1001,"",0)</f>
        <v>4811.3</v>
      </c>
      <c r="L762">
        <f>_xlfn.XLOOKUP($A762,ALGLIB_SSA_XAUUSD!$J$2:$J$1001,ALGLIB_SSA_XAUUSD!$N$2:$N$1001,"",0)</f>
        <v>4813.5767299999998</v>
      </c>
      <c r="M762">
        <f>_xlfn.XLOOKUP($A762,ALGLIB_SSA_XAUUSD!$J$2:$J$1001,ALGLIB_SSA_XAUUSD!$O$2:$O$1001,"",0)</f>
        <v>4811.0594099999998</v>
      </c>
      <c r="N762">
        <f>_xlfn.XLOOKUP($A762,ALGLIB_SSA_XAUUSD!$J$2:$J$1001,ALGLIB_SSA_XAUUSD!$P$2:$P$1001,"",0)</f>
        <v>4813.9819699999998</v>
      </c>
      <c r="O762">
        <f>_xlfn.XLOOKUP($A762,ALGLIB_SSA_XAUUSD!$J$2:$J$1001,ALGLIB_SSA_XAUUSD!$Q$2:$Q$1001,"",0)</f>
        <v>4808.9193699999996</v>
      </c>
      <c r="R762">
        <f t="shared" si="286"/>
        <v>1775625600</v>
      </c>
      <c r="S762" t="str">
        <f t="shared" si="287"/>
        <v>XAUUSD</v>
      </c>
      <c r="T762" t="str">
        <f t="shared" si="287"/>
        <v>M5</v>
      </c>
      <c r="U762">
        <f t="shared" si="287"/>
        <v>4811.3</v>
      </c>
      <c r="V762">
        <f t="shared" si="288"/>
        <v>4810.0640266666669</v>
      </c>
      <c r="W762">
        <f t="shared" si="288"/>
        <v>4813.5815766666665</v>
      </c>
      <c r="X762">
        <f t="shared" si="289"/>
        <v>4813.5767299999998</v>
      </c>
      <c r="Y762">
        <f t="shared" si="289"/>
        <v>4811.0594099999998</v>
      </c>
      <c r="Z762">
        <f t="shared" si="290"/>
        <v>4823.1993300000004</v>
      </c>
      <c r="AA762">
        <f t="shared" si="291"/>
        <v>4813.9819699999998</v>
      </c>
      <c r="AB762">
        <f t="shared" si="292"/>
        <v>4804.3184533333333</v>
      </c>
      <c r="AC762">
        <f t="shared" si="293"/>
        <v>4808.9193699999996</v>
      </c>
      <c r="AF762">
        <f t="shared" si="298"/>
        <v>1775625600</v>
      </c>
      <c r="AG762" t="str">
        <f t="shared" si="299"/>
        <v>XAUUSD</v>
      </c>
      <c r="AH762" t="str">
        <f t="shared" si="300"/>
        <v>M5</v>
      </c>
      <c r="AI762" s="19">
        <f t="shared" si="294"/>
        <v>4811.3</v>
      </c>
      <c r="AJ762" s="19">
        <f t="shared" si="295"/>
        <v>4810.0640266666669</v>
      </c>
      <c r="AK762" s="19">
        <f t="shared" si="296"/>
        <v>4813.5815766666665</v>
      </c>
      <c r="AL762" s="19">
        <f t="shared" si="301"/>
        <v>-3.5175499999995736</v>
      </c>
      <c r="AM762" s="28" t="str">
        <f t="shared" si="297"/>
        <v>Bearish</v>
      </c>
      <c r="AN762" s="28" t="str">
        <f t="shared" si="302"/>
        <v>Bearish</v>
      </c>
      <c r="AO762">
        <f>IF(Z762&lt;&gt;"",Z762,"")</f>
        <v>4823.1993300000004</v>
      </c>
      <c r="AP762">
        <f>IF(AB762&lt;&gt;"",AB762,"")</f>
        <v>4804.3184533333333</v>
      </c>
      <c r="AQ762">
        <f t="shared" si="306"/>
        <v>5</v>
      </c>
      <c r="AR762" s="16">
        <f>IF(SLOPE($AO$746:$AO$757,$AQ$746:$AQ$757)&gt;0,MIN(3,ABS(SLOPE($AO$746:$AO$757,$AQ$746:$AQ$757))),IF(SLOPE($AO$746:$AO$757,$AQ$746:$AQ$757)&lt;-0.5,-0.5,0))</f>
        <v>-0.5</v>
      </c>
      <c r="AS762" s="16">
        <f>IF(SLOPE($AP$746:$AP$757,$AQ$746:$AQ$757)&lt;0,MAX(-3,-ABS(SLOPE($AP$746:$AP$757,$AQ$746:$AQ$757))),IF(SLOPE($AP$746:$AP$757,$AQ$746:$AQ$757)&gt;0.5,0.5,0))</f>
        <v>-0.26986416666670482</v>
      </c>
      <c r="AT762" s="22">
        <f>($AO$758+(AR762*(AQ762-1)))</f>
        <v>4823.2866000000004</v>
      </c>
      <c r="AU762" s="22">
        <f>($AP$758+(AS762*(AQ762-1)))</f>
        <v>4804.9069633333338</v>
      </c>
      <c r="AV762" s="18">
        <f>IF(AR762&gt;0,AT762+AR762,AT762)</f>
        <v>4823.2866000000004</v>
      </c>
      <c r="AW762" s="18">
        <f>IF(AS762&lt;0,AU762+AS762,AU762)</f>
        <v>4804.6370991666672</v>
      </c>
      <c r="AY762">
        <f t="shared" si="307"/>
        <v>8.7269999999989523E-2</v>
      </c>
      <c r="AZ762">
        <f t="shared" si="308"/>
        <v>0.31864583333390328</v>
      </c>
      <c r="BB762" s="19">
        <f t="shared" si="303"/>
        <v>1775625600</v>
      </c>
      <c r="BC762" s="19" t="str">
        <f t="shared" si="304"/>
        <v>XAUUSD</v>
      </c>
      <c r="BD762" s="19" t="str">
        <f t="shared" si="305"/>
        <v>M5</v>
      </c>
      <c r="BE762">
        <f>V762</f>
        <v>4810.0640266666669</v>
      </c>
      <c r="BF762">
        <f>W762</f>
        <v>4813.5815766666665</v>
      </c>
      <c r="BG762">
        <f>X762</f>
        <v>4813.5767299999998</v>
      </c>
      <c r="BH762">
        <f>Y762</f>
        <v>4811.0594099999998</v>
      </c>
      <c r="BI762">
        <f t="shared" si="309"/>
        <v>4823.2866000000004</v>
      </c>
      <c r="BJ762">
        <f t="shared" si="310"/>
        <v>4804.6370991666672</v>
      </c>
    </row>
    <row r="763" spans="1:62" x14ac:dyDescent="0.55000000000000004">
      <c r="A763">
        <f>ALGLIB_SSA_XAUUSD!J763</f>
        <v>1775625900</v>
      </c>
      <c r="B763" t="str">
        <f>_xlfn.XLOOKUP($A763,ALGLIB_SSA_XAUUSD!$A$2:$A$1001,ALGLIB_SSA_XAUUSD!$B$2:$B$1001,"",0)</f>
        <v/>
      </c>
      <c r="C763" t="str">
        <f>_xlfn.XLOOKUP($A763,ALGLIB_SSA_XAUUSD!$A$2:$A$1001,ALGLIB_SSA_XAUUSD!$C$2:$C$1001,"",0)</f>
        <v/>
      </c>
      <c r="D763" s="1">
        <f>D758+(D770-D758)*5/12</f>
        <v>4824.7316666666666</v>
      </c>
      <c r="E763" s="1">
        <f>E758+(E770-E758)*5/12</f>
        <v>4809.555968333334</v>
      </c>
      <c r="F763" s="1">
        <f>F758+(F770-F758)*5/12</f>
        <v>4813.2024758333337</v>
      </c>
      <c r="G763" s="1">
        <f>G758+(G770-G758)*5/12</f>
        <v>4822.6775125000004</v>
      </c>
      <c r="H763" s="1">
        <f>H758+(H770-H758)*5/12</f>
        <v>4803.9014616666664</v>
      </c>
      <c r="I763" t="str">
        <f>_xlfn.XLOOKUP($A763,ALGLIB_SSA_XAUUSD!$J$2:$J$1001,ALGLIB_SSA_XAUUSD!$K$2:$K$1001,"",0)</f>
        <v>XAUUSD</v>
      </c>
      <c r="J763" t="str">
        <f>_xlfn.XLOOKUP($A763,ALGLIB_SSA_XAUUSD!$J$2:$J$1001,ALGLIB_SSA_XAUUSD!$L$2:$L$1001,"",0)</f>
        <v>M5</v>
      </c>
      <c r="K763">
        <f>_xlfn.XLOOKUP($A763,ALGLIB_SSA_XAUUSD!$J$2:$J$1001,ALGLIB_SSA_XAUUSD!$M$2:$M$1001,"",0)</f>
        <v>4815.91</v>
      </c>
      <c r="L763">
        <f>_xlfn.XLOOKUP($A763,ALGLIB_SSA_XAUUSD!$J$2:$J$1001,ALGLIB_SSA_XAUUSD!$N$2:$N$1001,"",0)</f>
        <v>4816.9647500000001</v>
      </c>
      <c r="M763">
        <f>_xlfn.XLOOKUP($A763,ALGLIB_SSA_XAUUSD!$J$2:$J$1001,ALGLIB_SSA_XAUUSD!$O$2:$O$1001,"",0)</f>
        <v>4814.0120800000004</v>
      </c>
      <c r="N763">
        <f>_xlfn.XLOOKUP($A763,ALGLIB_SSA_XAUUSD!$J$2:$J$1001,ALGLIB_SSA_XAUUSD!$P$2:$P$1001,"",0)</f>
        <v>4817.8777700000001</v>
      </c>
      <c r="O763">
        <f>_xlfn.XLOOKUP($A763,ALGLIB_SSA_XAUUSD!$J$2:$J$1001,ALGLIB_SSA_XAUUSD!$Q$2:$Q$1001,"",0)</f>
        <v>4811.8928800000003</v>
      </c>
      <c r="R763">
        <f t="shared" si="286"/>
        <v>1775625900</v>
      </c>
      <c r="S763" t="str">
        <f t="shared" si="287"/>
        <v>XAUUSD</v>
      </c>
      <c r="T763" t="str">
        <f t="shared" si="287"/>
        <v>M5</v>
      </c>
      <c r="U763">
        <f t="shared" si="287"/>
        <v>4815.91</v>
      </c>
      <c r="V763">
        <f t="shared" si="288"/>
        <v>4809.555968333334</v>
      </c>
      <c r="W763">
        <f t="shared" si="288"/>
        <v>4813.2024758333337</v>
      </c>
      <c r="X763">
        <f t="shared" si="289"/>
        <v>4816.9647500000001</v>
      </c>
      <c r="Y763">
        <f t="shared" si="289"/>
        <v>4814.0120800000004</v>
      </c>
      <c r="Z763">
        <f t="shared" si="290"/>
        <v>4822.6775125000004</v>
      </c>
      <c r="AA763">
        <f t="shared" si="291"/>
        <v>4817.8777700000001</v>
      </c>
      <c r="AB763">
        <f t="shared" si="292"/>
        <v>4803.9014616666664</v>
      </c>
      <c r="AC763">
        <f t="shared" si="293"/>
        <v>4811.8928800000003</v>
      </c>
      <c r="AF763">
        <f t="shared" si="298"/>
        <v>1775625900</v>
      </c>
      <c r="AG763" t="str">
        <f t="shared" si="299"/>
        <v>XAUUSD</v>
      </c>
      <c r="AH763" t="str">
        <f t="shared" si="300"/>
        <v>M5</v>
      </c>
      <c r="AI763" s="19">
        <f t="shared" si="294"/>
        <v>4815.91</v>
      </c>
      <c r="AJ763" s="19">
        <f t="shared" si="295"/>
        <v>4809.555968333334</v>
      </c>
      <c r="AK763" s="19">
        <f t="shared" si="296"/>
        <v>4813.2024758333337</v>
      </c>
      <c r="AL763" s="19">
        <f t="shared" si="301"/>
        <v>-3.6465074999996432</v>
      </c>
      <c r="AM763" s="28" t="str">
        <f t="shared" si="297"/>
        <v>Bearish</v>
      </c>
      <c r="AN763" s="28" t="str">
        <f t="shared" si="302"/>
        <v>Bearish</v>
      </c>
      <c r="AO763">
        <f>IF(Z763&lt;&gt;"",Z763,"")</f>
        <v>4822.6775125000004</v>
      </c>
      <c r="AP763">
        <f>IF(AB763&lt;&gt;"",AB763,"")</f>
        <v>4803.9014616666664</v>
      </c>
      <c r="AQ763">
        <f t="shared" si="306"/>
        <v>6</v>
      </c>
      <c r="AR763" s="16">
        <f>IF(SLOPE($AO$746:$AO$757,$AQ$746:$AQ$757)&gt;0,MIN(3,ABS(SLOPE($AO$746:$AO$757,$AQ$746:$AQ$757))),IF(SLOPE($AO$746:$AO$757,$AQ$746:$AQ$757)&lt;-0.5,-0.5,0))</f>
        <v>-0.5</v>
      </c>
      <c r="AS763" s="16">
        <f>IF(SLOPE($AP$746:$AP$757,$AQ$746:$AQ$757)&lt;0,MAX(-3,-ABS(SLOPE($AP$746:$AP$757,$AQ$746:$AQ$757))),IF(SLOPE($AP$746:$AP$757,$AQ$746:$AQ$757)&gt;0.5,0.5,0))</f>
        <v>-0.26986416666670482</v>
      </c>
      <c r="AT763" s="22">
        <f>($AO$758+(AR763*(AQ763-1)))</f>
        <v>4822.7866000000004</v>
      </c>
      <c r="AU763" s="22">
        <f>($AP$758+(AS763*(AQ763-1)))</f>
        <v>4804.6370991666663</v>
      </c>
      <c r="AV763" s="18">
        <f>IF(AR763&gt;0,AT763+AR763,AT763)</f>
        <v>4822.7866000000004</v>
      </c>
      <c r="AW763" s="18">
        <f>IF(AS763&lt;0,AU763+AS763,AU763)</f>
        <v>4804.3672349999997</v>
      </c>
      <c r="AY763">
        <f t="shared" si="307"/>
        <v>0.1090874999999869</v>
      </c>
      <c r="AZ763">
        <f t="shared" si="308"/>
        <v>0.46577333333334536</v>
      </c>
      <c r="BB763" s="19">
        <f t="shared" si="303"/>
        <v>1775625900</v>
      </c>
      <c r="BC763" s="19" t="str">
        <f t="shared" si="304"/>
        <v>XAUUSD</v>
      </c>
      <c r="BD763" s="19" t="str">
        <f t="shared" si="305"/>
        <v>M5</v>
      </c>
      <c r="BE763">
        <f>V763</f>
        <v>4809.555968333334</v>
      </c>
      <c r="BF763">
        <f>W763</f>
        <v>4813.2024758333337</v>
      </c>
      <c r="BG763">
        <f>X763</f>
        <v>4816.9647500000001</v>
      </c>
      <c r="BH763">
        <f>Y763</f>
        <v>4814.0120800000004</v>
      </c>
      <c r="BI763">
        <f t="shared" si="309"/>
        <v>4822.7866000000004</v>
      </c>
      <c r="BJ763">
        <f t="shared" si="310"/>
        <v>4804.3672349999997</v>
      </c>
    </row>
    <row r="764" spans="1:62" x14ac:dyDescent="0.55000000000000004">
      <c r="A764">
        <f>ALGLIB_SSA_XAUUSD!J764</f>
        <v>1775626200</v>
      </c>
      <c r="B764" t="str">
        <f>_xlfn.XLOOKUP($A764,ALGLIB_SSA_XAUUSD!$A$2:$A$1001,ALGLIB_SSA_XAUUSD!$B$2:$B$1001,"",0)</f>
        <v/>
      </c>
      <c r="C764" t="str">
        <f>_xlfn.XLOOKUP($A764,ALGLIB_SSA_XAUUSD!$A$2:$A$1001,ALGLIB_SSA_XAUUSD!$C$2:$C$1001,"",0)</f>
        <v/>
      </c>
      <c r="D764" s="1">
        <f>D758+(D770-D758)*6/12</f>
        <v>4824.12</v>
      </c>
      <c r="E764" s="1">
        <f>E758+(E770-E758)*6/12</f>
        <v>4809.0479100000002</v>
      </c>
      <c r="F764" s="1">
        <f>F758+(F770-F758)*6/12</f>
        <v>4812.8233749999999</v>
      </c>
      <c r="G764" s="1">
        <f>G758+(G770-G758)*6/12</f>
        <v>4822.1556950000004</v>
      </c>
      <c r="H764" s="1">
        <f>H758+(H770-H758)*6/12</f>
        <v>4803.4844699999994</v>
      </c>
      <c r="I764" t="str">
        <f>_xlfn.XLOOKUP($A764,ALGLIB_SSA_XAUUSD!$J$2:$J$1001,ALGLIB_SSA_XAUUSD!$K$2:$K$1001,"",0)</f>
        <v>XAUUSD</v>
      </c>
      <c r="J764" t="str">
        <f>_xlfn.XLOOKUP($A764,ALGLIB_SSA_XAUUSD!$J$2:$J$1001,ALGLIB_SSA_XAUUSD!$L$2:$L$1001,"",0)</f>
        <v>M5</v>
      </c>
      <c r="K764">
        <f>_xlfn.XLOOKUP($A764,ALGLIB_SSA_XAUUSD!$J$2:$J$1001,ALGLIB_SSA_XAUUSD!$M$2:$M$1001,"",0)</f>
        <v>4822.24</v>
      </c>
      <c r="L764">
        <f>_xlfn.XLOOKUP($A764,ALGLIB_SSA_XAUUSD!$J$2:$J$1001,ALGLIB_SSA_XAUUSD!$N$2:$N$1001,"",0)</f>
        <v>4820.3513800000001</v>
      </c>
      <c r="M764">
        <f>_xlfn.XLOOKUP($A764,ALGLIB_SSA_XAUUSD!$J$2:$J$1001,ALGLIB_SSA_XAUUSD!$O$2:$O$1001,"",0)</f>
        <v>4817.1817300000002</v>
      </c>
      <c r="N764">
        <f>_xlfn.XLOOKUP($A764,ALGLIB_SSA_XAUUSD!$J$2:$J$1001,ALGLIB_SSA_XAUUSD!$P$2:$P$1001,"",0)</f>
        <v>4822.0753000000004</v>
      </c>
      <c r="O764">
        <f>_xlfn.XLOOKUP($A764,ALGLIB_SSA_XAUUSD!$J$2:$J$1001,ALGLIB_SSA_XAUUSD!$Q$2:$Q$1001,"",0)</f>
        <v>4815.0339700000004</v>
      </c>
      <c r="R764">
        <f t="shared" si="286"/>
        <v>1775626200</v>
      </c>
      <c r="S764" t="str">
        <f t="shared" si="287"/>
        <v>XAUUSD</v>
      </c>
      <c r="T764" t="str">
        <f t="shared" si="287"/>
        <v>M5</v>
      </c>
      <c r="U764">
        <f t="shared" si="287"/>
        <v>4822.24</v>
      </c>
      <c r="V764">
        <f t="shared" si="288"/>
        <v>4809.0479100000002</v>
      </c>
      <c r="W764">
        <f t="shared" si="288"/>
        <v>4812.8233749999999</v>
      </c>
      <c r="X764">
        <f t="shared" si="289"/>
        <v>4820.3513800000001</v>
      </c>
      <c r="Y764">
        <f t="shared" si="289"/>
        <v>4817.1817300000002</v>
      </c>
      <c r="Z764">
        <f t="shared" si="290"/>
        <v>4822.1556950000004</v>
      </c>
      <c r="AA764">
        <f t="shared" si="291"/>
        <v>4822.0753000000004</v>
      </c>
      <c r="AB764">
        <f t="shared" si="292"/>
        <v>4803.4844699999994</v>
      </c>
      <c r="AC764">
        <f t="shared" si="293"/>
        <v>4815.0339700000004</v>
      </c>
      <c r="AF764">
        <f t="shared" si="298"/>
        <v>1775626200</v>
      </c>
      <c r="AG764" t="str">
        <f t="shared" si="299"/>
        <v>XAUUSD</v>
      </c>
      <c r="AH764" t="str">
        <f t="shared" si="300"/>
        <v>M5</v>
      </c>
      <c r="AI764" s="19">
        <f t="shared" si="294"/>
        <v>4822.24</v>
      </c>
      <c r="AJ764" s="19">
        <f t="shared" si="295"/>
        <v>4809.0479100000002</v>
      </c>
      <c r="AK764" s="19">
        <f t="shared" si="296"/>
        <v>4812.8233749999999</v>
      </c>
      <c r="AL764" s="19">
        <f t="shared" si="301"/>
        <v>-3.7754649999997127</v>
      </c>
      <c r="AM764" s="28" t="str">
        <f t="shared" si="297"/>
        <v>Bearish</v>
      </c>
      <c r="AN764" s="28" t="str">
        <f t="shared" si="302"/>
        <v>Bearish</v>
      </c>
      <c r="AO764">
        <f>IF(Z764&lt;&gt;"",Z764,"")</f>
        <v>4822.1556950000004</v>
      </c>
      <c r="AP764">
        <f>IF(AB764&lt;&gt;"",AB764,"")</f>
        <v>4803.4844699999994</v>
      </c>
      <c r="AQ764">
        <f t="shared" si="306"/>
        <v>7</v>
      </c>
      <c r="AR764" s="16">
        <f>IF(SLOPE($AO$746:$AO$757,$AQ$746:$AQ$757)&gt;0,MIN(3,ABS(SLOPE($AO$746:$AO$757,$AQ$746:$AQ$757))),IF(SLOPE($AO$746:$AO$757,$AQ$746:$AQ$757)&lt;-0.5,-0.5,0))</f>
        <v>-0.5</v>
      </c>
      <c r="AS764" s="16">
        <f>IF(SLOPE($AP$746:$AP$757,$AQ$746:$AQ$757)&lt;0,MAX(-3,-ABS(SLOPE($AP$746:$AP$757,$AQ$746:$AQ$757))),IF(SLOPE($AP$746:$AP$757,$AQ$746:$AQ$757)&gt;0.5,0.5,0))</f>
        <v>-0.26986416666670482</v>
      </c>
      <c r="AT764" s="22">
        <f>($AO$758+(AR764*(AQ764-1)))</f>
        <v>4822.2866000000004</v>
      </c>
      <c r="AU764" s="22">
        <f>($AP$758+(AS764*(AQ764-1)))</f>
        <v>4804.3672349999997</v>
      </c>
      <c r="AV764" s="18">
        <f>IF(AR764&gt;0,AT764+AR764,AT764)</f>
        <v>4822.2866000000004</v>
      </c>
      <c r="AW764" s="18">
        <f>IF(AS764&lt;0,AU764+AS764,AU764)</f>
        <v>4804.0973708333331</v>
      </c>
      <c r="AY764">
        <f t="shared" si="307"/>
        <v>0.13090499999998428</v>
      </c>
      <c r="AZ764">
        <f t="shared" si="308"/>
        <v>0.61290083333369694</v>
      </c>
      <c r="BB764" s="19">
        <f t="shared" si="303"/>
        <v>1775626200</v>
      </c>
      <c r="BC764" s="19" t="str">
        <f t="shared" si="304"/>
        <v>XAUUSD</v>
      </c>
      <c r="BD764" s="19" t="str">
        <f t="shared" si="305"/>
        <v>M5</v>
      </c>
      <c r="BE764">
        <f>V764</f>
        <v>4809.0479100000002</v>
      </c>
      <c r="BF764">
        <f>W764</f>
        <v>4812.8233749999999</v>
      </c>
      <c r="BG764">
        <f>X764</f>
        <v>4820.3513800000001</v>
      </c>
      <c r="BH764">
        <f>Y764</f>
        <v>4817.1817300000002</v>
      </c>
      <c r="BI764">
        <f t="shared" si="309"/>
        <v>4822.2866000000004</v>
      </c>
      <c r="BJ764">
        <f t="shared" si="310"/>
        <v>4804.0973708333331</v>
      </c>
    </row>
    <row r="765" spans="1:62" x14ac:dyDescent="0.55000000000000004">
      <c r="A765">
        <f>ALGLIB_SSA_XAUUSD!J765</f>
        <v>1775626500</v>
      </c>
      <c r="B765" t="str">
        <f>_xlfn.XLOOKUP($A765,ALGLIB_SSA_XAUUSD!$A$2:$A$1001,ALGLIB_SSA_XAUUSD!$B$2:$B$1001,"",0)</f>
        <v/>
      </c>
      <c r="C765" t="str">
        <f>_xlfn.XLOOKUP($A765,ALGLIB_SSA_XAUUSD!$A$2:$A$1001,ALGLIB_SSA_XAUUSD!$C$2:$C$1001,"",0)</f>
        <v/>
      </c>
      <c r="D765" s="1">
        <f>D758+(D770-D758)*7/12</f>
        <v>4823.5083333333332</v>
      </c>
      <c r="E765" s="1">
        <f>E758+(E770-E758)*7/12</f>
        <v>4808.5398516666664</v>
      </c>
      <c r="F765" s="1">
        <f>F758+(F770-F758)*7/12</f>
        <v>4812.4442741666662</v>
      </c>
      <c r="G765" s="1">
        <f>G758+(G770-G758)*7/12</f>
        <v>4821.6338775000004</v>
      </c>
      <c r="H765" s="1">
        <f>H758+(H770-H758)*7/12</f>
        <v>4803.0674783333334</v>
      </c>
      <c r="I765" t="str">
        <f>_xlfn.XLOOKUP($A765,ALGLIB_SSA_XAUUSD!$J$2:$J$1001,ALGLIB_SSA_XAUUSD!$K$2:$K$1001,"",0)</f>
        <v>XAUUSD</v>
      </c>
      <c r="J765" t="str">
        <f>_xlfn.XLOOKUP($A765,ALGLIB_SSA_XAUUSD!$J$2:$J$1001,ALGLIB_SSA_XAUUSD!$L$2:$L$1001,"",0)</f>
        <v>M5</v>
      </c>
      <c r="K765">
        <f>_xlfn.XLOOKUP($A765,ALGLIB_SSA_XAUUSD!$J$2:$J$1001,ALGLIB_SSA_XAUUSD!$M$2:$M$1001,"",0)</f>
        <v>4820.1499999999996</v>
      </c>
      <c r="L765">
        <f>_xlfn.XLOOKUP($A765,ALGLIB_SSA_XAUUSD!$J$2:$J$1001,ALGLIB_SSA_XAUUSD!$N$2:$N$1001,"",0)</f>
        <v>4823.3327399999998</v>
      </c>
      <c r="M765">
        <f>_xlfn.XLOOKUP($A765,ALGLIB_SSA_XAUUSD!$J$2:$J$1001,ALGLIB_SSA_XAUUSD!$O$2:$O$1001,"",0)</f>
        <v>4820.2572399999999</v>
      </c>
      <c r="N765">
        <f>_xlfn.XLOOKUP($A765,ALGLIB_SSA_XAUUSD!$J$2:$J$1001,ALGLIB_SSA_XAUUSD!$P$2:$P$1001,"",0)</f>
        <v>4826.0529200000001</v>
      </c>
      <c r="O765">
        <f>_xlfn.XLOOKUP($A765,ALGLIB_SSA_XAUUSD!$J$2:$J$1001,ALGLIB_SSA_XAUUSD!$Q$2:$Q$1001,"",0)</f>
        <v>4818.0300100000004</v>
      </c>
      <c r="R765">
        <f t="shared" si="286"/>
        <v>1775626500</v>
      </c>
      <c r="S765" t="str">
        <f t="shared" si="287"/>
        <v>XAUUSD</v>
      </c>
      <c r="T765" t="str">
        <f t="shared" si="287"/>
        <v>M5</v>
      </c>
      <c r="U765">
        <f t="shared" si="287"/>
        <v>4820.1499999999996</v>
      </c>
      <c r="V765">
        <f t="shared" si="288"/>
        <v>4808.5398516666664</v>
      </c>
      <c r="W765">
        <f t="shared" si="288"/>
        <v>4812.4442741666662</v>
      </c>
      <c r="X765">
        <f t="shared" si="289"/>
        <v>4823.3327399999998</v>
      </c>
      <c r="Y765">
        <f t="shared" si="289"/>
        <v>4820.2572399999999</v>
      </c>
      <c r="Z765">
        <f t="shared" si="290"/>
        <v>4821.6338775000004</v>
      </c>
      <c r="AA765">
        <f t="shared" si="291"/>
        <v>4826.0529200000001</v>
      </c>
      <c r="AB765">
        <f t="shared" si="292"/>
        <v>4803.0674783333334</v>
      </c>
      <c r="AC765">
        <f t="shared" si="293"/>
        <v>4818.0300100000004</v>
      </c>
      <c r="AF765">
        <f t="shared" si="298"/>
        <v>1775626500</v>
      </c>
      <c r="AG765" t="str">
        <f t="shared" si="299"/>
        <v>XAUUSD</v>
      </c>
      <c r="AH765" t="str">
        <f t="shared" si="300"/>
        <v>M5</v>
      </c>
      <c r="AI765" s="19">
        <f t="shared" si="294"/>
        <v>4820.1499999999996</v>
      </c>
      <c r="AJ765" s="19">
        <f t="shared" si="295"/>
        <v>4808.5398516666664</v>
      </c>
      <c r="AK765" s="19">
        <f t="shared" si="296"/>
        <v>4812.4442741666662</v>
      </c>
      <c r="AL765" s="19">
        <f t="shared" si="301"/>
        <v>-3.9044224999997823</v>
      </c>
      <c r="AM765" s="28" t="str">
        <f t="shared" si="297"/>
        <v>Bearish</v>
      </c>
      <c r="AN765" s="28" t="str">
        <f t="shared" si="302"/>
        <v>Bearish</v>
      </c>
      <c r="AO765">
        <f>IF(Z765&lt;&gt;"",Z765,"")</f>
        <v>4821.6338775000004</v>
      </c>
      <c r="AP765">
        <f>IF(AB765&lt;&gt;"",AB765,"")</f>
        <v>4803.0674783333334</v>
      </c>
      <c r="AQ765">
        <f t="shared" si="306"/>
        <v>8</v>
      </c>
      <c r="AR765" s="16">
        <f>IF(SLOPE($AO$746:$AO$757,$AQ$746:$AQ$757)&gt;0,MIN(3,ABS(SLOPE($AO$746:$AO$757,$AQ$746:$AQ$757))),IF(SLOPE($AO$746:$AO$757,$AQ$746:$AQ$757)&lt;-0.5,-0.5,0))</f>
        <v>-0.5</v>
      </c>
      <c r="AS765" s="16">
        <f>IF(SLOPE($AP$746:$AP$757,$AQ$746:$AQ$757)&lt;0,MAX(-3,-ABS(SLOPE($AP$746:$AP$757,$AQ$746:$AQ$757))),IF(SLOPE($AP$746:$AP$757,$AQ$746:$AQ$757)&gt;0.5,0.5,0))</f>
        <v>-0.26986416666670482</v>
      </c>
      <c r="AT765" s="22">
        <f>($AO$758+(AR765*(AQ765-1)))</f>
        <v>4821.7866000000004</v>
      </c>
      <c r="AU765" s="22">
        <f>($AP$758+(AS765*(AQ765-1)))</f>
        <v>4804.0973708333331</v>
      </c>
      <c r="AV765" s="18">
        <f>IF(AR765&gt;0,AT765+AR765,AT765)</f>
        <v>4821.7866000000004</v>
      </c>
      <c r="AW765" s="18">
        <f>IF(AS765&lt;0,AU765+AS765,AU765)</f>
        <v>4803.8275066666665</v>
      </c>
      <c r="AY765">
        <f t="shared" si="307"/>
        <v>0.15272249999998166</v>
      </c>
      <c r="AZ765">
        <f t="shared" si="308"/>
        <v>0.76002833333313902</v>
      </c>
      <c r="BB765" s="19">
        <f t="shared" si="303"/>
        <v>1775626500</v>
      </c>
      <c r="BC765" s="19" t="str">
        <f t="shared" si="304"/>
        <v>XAUUSD</v>
      </c>
      <c r="BD765" s="19" t="str">
        <f t="shared" si="305"/>
        <v>M5</v>
      </c>
      <c r="BE765">
        <f>V765</f>
        <v>4808.5398516666664</v>
      </c>
      <c r="BF765">
        <f>W765</f>
        <v>4812.4442741666662</v>
      </c>
      <c r="BG765">
        <f>X765</f>
        <v>4823.3327399999998</v>
      </c>
      <c r="BH765">
        <f>Y765</f>
        <v>4820.2572399999999</v>
      </c>
      <c r="BI765">
        <f t="shared" si="309"/>
        <v>4821.7866000000004</v>
      </c>
      <c r="BJ765">
        <f t="shared" si="310"/>
        <v>4803.8275066666665</v>
      </c>
    </row>
    <row r="766" spans="1:62" x14ac:dyDescent="0.55000000000000004">
      <c r="A766">
        <f>ALGLIB_SSA_XAUUSD!J766</f>
        <v>1775626800</v>
      </c>
      <c r="B766" t="str">
        <f>_xlfn.XLOOKUP($A766,ALGLIB_SSA_XAUUSD!$A$2:$A$1001,ALGLIB_SSA_XAUUSD!$B$2:$B$1001,"",0)</f>
        <v/>
      </c>
      <c r="C766" t="str">
        <f>_xlfn.XLOOKUP($A766,ALGLIB_SSA_XAUUSD!$A$2:$A$1001,ALGLIB_SSA_XAUUSD!$C$2:$C$1001,"",0)</f>
        <v/>
      </c>
      <c r="D766" s="1">
        <f>D758+(D770-D758)*8/12</f>
        <v>4822.8966666666665</v>
      </c>
      <c r="E766" s="1">
        <f>E758+(E770-E758)*8/12</f>
        <v>4808.0317933333336</v>
      </c>
      <c r="F766" s="1">
        <f>F758+(F770-F758)*8/12</f>
        <v>4812.0651733333334</v>
      </c>
      <c r="G766" s="1">
        <f>G758+(G770-G758)*8/12</f>
        <v>4821.1120600000004</v>
      </c>
      <c r="H766" s="1">
        <f>H758+(H770-H758)*8/12</f>
        <v>4802.6504866666664</v>
      </c>
      <c r="I766" t="str">
        <f>_xlfn.XLOOKUP($A766,ALGLIB_SSA_XAUUSD!$J$2:$J$1001,ALGLIB_SSA_XAUUSD!$K$2:$K$1001,"",0)</f>
        <v>XAUUSD</v>
      </c>
      <c r="J766" t="str">
        <f>_xlfn.XLOOKUP($A766,ALGLIB_SSA_XAUUSD!$J$2:$J$1001,ALGLIB_SSA_XAUUSD!$L$2:$L$1001,"",0)</f>
        <v>M5</v>
      </c>
      <c r="K766">
        <f>_xlfn.XLOOKUP($A766,ALGLIB_SSA_XAUUSD!$J$2:$J$1001,ALGLIB_SSA_XAUUSD!$M$2:$M$1001,"",0)</f>
        <v>4822.54</v>
      </c>
      <c r="L766">
        <f>_xlfn.XLOOKUP($A766,ALGLIB_SSA_XAUUSD!$J$2:$J$1001,ALGLIB_SSA_XAUUSD!$N$2:$N$1001,"",0)</f>
        <v>4825.7961400000004</v>
      </c>
      <c r="M766">
        <f>_xlfn.XLOOKUP($A766,ALGLIB_SSA_XAUUSD!$J$2:$J$1001,ALGLIB_SSA_XAUUSD!$O$2:$O$1001,"",0)</f>
        <v>4823.0266899999997</v>
      </c>
      <c r="N766">
        <f>_xlfn.XLOOKUP($A766,ALGLIB_SSA_XAUUSD!$J$2:$J$1001,ALGLIB_SSA_XAUUSD!$P$2:$P$1001,"",0)</f>
        <v>4829.4880199999998</v>
      </c>
      <c r="O766">
        <f>_xlfn.XLOOKUP($A766,ALGLIB_SSA_XAUUSD!$J$2:$J$1001,ALGLIB_SSA_XAUUSD!$Q$2:$Q$1001,"",0)</f>
        <v>4820.5961600000001</v>
      </c>
      <c r="R766">
        <f t="shared" si="286"/>
        <v>1775626800</v>
      </c>
      <c r="S766" t="str">
        <f t="shared" si="287"/>
        <v>XAUUSD</v>
      </c>
      <c r="T766" t="str">
        <f t="shared" si="287"/>
        <v>M5</v>
      </c>
      <c r="U766">
        <f t="shared" si="287"/>
        <v>4822.54</v>
      </c>
      <c r="V766">
        <f t="shared" si="288"/>
        <v>4808.0317933333336</v>
      </c>
      <c r="W766">
        <f t="shared" si="288"/>
        <v>4812.0651733333334</v>
      </c>
      <c r="X766">
        <f t="shared" si="289"/>
        <v>4825.7961400000004</v>
      </c>
      <c r="Y766">
        <f t="shared" si="289"/>
        <v>4823.0266899999997</v>
      </c>
      <c r="Z766">
        <f t="shared" si="290"/>
        <v>4821.1120600000004</v>
      </c>
      <c r="AA766">
        <f t="shared" si="291"/>
        <v>4829.4880199999998</v>
      </c>
      <c r="AB766">
        <f t="shared" si="292"/>
        <v>4802.6504866666664</v>
      </c>
      <c r="AC766">
        <f t="shared" si="293"/>
        <v>4820.5961600000001</v>
      </c>
      <c r="AF766">
        <f t="shared" si="298"/>
        <v>1775626800</v>
      </c>
      <c r="AG766" t="str">
        <f t="shared" si="299"/>
        <v>XAUUSD</v>
      </c>
      <c r="AH766" t="str">
        <f t="shared" si="300"/>
        <v>M5</v>
      </c>
      <c r="AI766" s="19">
        <f t="shared" si="294"/>
        <v>4822.54</v>
      </c>
      <c r="AJ766" s="19">
        <f t="shared" si="295"/>
        <v>4808.0317933333336</v>
      </c>
      <c r="AK766" s="19">
        <f t="shared" si="296"/>
        <v>4812.0651733333334</v>
      </c>
      <c r="AL766" s="19">
        <f t="shared" si="301"/>
        <v>-4.0333799999998519</v>
      </c>
      <c r="AM766" s="28" t="str">
        <f t="shared" si="297"/>
        <v>Bearish</v>
      </c>
      <c r="AN766" s="28" t="str">
        <f t="shared" si="302"/>
        <v>Bearish</v>
      </c>
      <c r="AO766">
        <f>IF(Z766&lt;&gt;"",Z766,"")</f>
        <v>4821.1120600000004</v>
      </c>
      <c r="AP766">
        <f>IF(AB766&lt;&gt;"",AB766,"")</f>
        <v>4802.6504866666664</v>
      </c>
      <c r="AQ766">
        <f t="shared" si="306"/>
        <v>9</v>
      </c>
      <c r="AR766" s="16">
        <f>IF(SLOPE($AO$746:$AO$757,$AQ$746:$AQ$757)&gt;0,MIN(3,ABS(SLOPE($AO$746:$AO$757,$AQ$746:$AQ$757))),IF(SLOPE($AO$746:$AO$757,$AQ$746:$AQ$757)&lt;-0.5,-0.5,0))</f>
        <v>-0.5</v>
      </c>
      <c r="AS766" s="16">
        <f>IF(SLOPE($AP$746:$AP$757,$AQ$746:$AQ$757)&lt;0,MAX(-3,-ABS(SLOPE($AP$746:$AP$757,$AQ$746:$AQ$757))),IF(SLOPE($AP$746:$AP$757,$AQ$746:$AQ$757)&gt;0.5,0.5,0))</f>
        <v>-0.26986416666670482</v>
      </c>
      <c r="AT766" s="22">
        <f>($AO$758+(AR766*(AQ766-1)))</f>
        <v>4821.2866000000004</v>
      </c>
      <c r="AU766" s="22">
        <f>($AP$758+(AS766*(AQ766-1)))</f>
        <v>4803.8275066666665</v>
      </c>
      <c r="AV766" s="18">
        <f>IF(AR766&gt;0,AT766+AR766,AT766)</f>
        <v>4821.2866000000004</v>
      </c>
      <c r="AW766" s="18">
        <f>IF(AS766&lt;0,AU766+AS766,AU766)</f>
        <v>4803.5576424999999</v>
      </c>
      <c r="AY766">
        <f t="shared" si="307"/>
        <v>0.17453999999997905</v>
      </c>
      <c r="AZ766">
        <f t="shared" si="308"/>
        <v>0.90715583333349059</v>
      </c>
      <c r="BB766" s="19">
        <f t="shared" si="303"/>
        <v>1775626800</v>
      </c>
      <c r="BC766" s="19" t="str">
        <f t="shared" si="304"/>
        <v>XAUUSD</v>
      </c>
      <c r="BD766" s="19" t="str">
        <f t="shared" si="305"/>
        <v>M5</v>
      </c>
      <c r="BE766">
        <f>V766</f>
        <v>4808.0317933333336</v>
      </c>
      <c r="BF766">
        <f>W766</f>
        <v>4812.0651733333334</v>
      </c>
      <c r="BG766">
        <f>X766</f>
        <v>4825.7961400000004</v>
      </c>
      <c r="BH766">
        <f>Y766</f>
        <v>4823.0266899999997</v>
      </c>
      <c r="BI766">
        <f t="shared" si="309"/>
        <v>4821.2866000000004</v>
      </c>
      <c r="BJ766">
        <f t="shared" si="310"/>
        <v>4803.5576424999999</v>
      </c>
    </row>
    <row r="767" spans="1:62" x14ac:dyDescent="0.55000000000000004">
      <c r="A767">
        <f>ALGLIB_SSA_XAUUSD!J767</f>
        <v>1775627100</v>
      </c>
      <c r="B767" t="str">
        <f>_xlfn.XLOOKUP($A767,ALGLIB_SSA_XAUUSD!$A$2:$A$1001,ALGLIB_SSA_XAUUSD!$B$2:$B$1001,"",0)</f>
        <v/>
      </c>
      <c r="C767" t="str">
        <f>_xlfn.XLOOKUP($A767,ALGLIB_SSA_XAUUSD!$A$2:$A$1001,ALGLIB_SSA_XAUUSD!$C$2:$C$1001,"",0)</f>
        <v/>
      </c>
      <c r="D767" s="1">
        <f>D758+(D770-D758)*9/12</f>
        <v>4822.2849999999999</v>
      </c>
      <c r="E767" s="1">
        <f>E758+(E770-E758)*9/12</f>
        <v>4807.5237350000007</v>
      </c>
      <c r="F767" s="1">
        <f>F758+(F770-F758)*9/12</f>
        <v>4811.6860725000006</v>
      </c>
      <c r="G767" s="1">
        <f>G758+(G770-G758)*9/12</f>
        <v>4820.5902425000004</v>
      </c>
      <c r="H767" s="1">
        <f>H758+(H770-H758)*9/12</f>
        <v>4802.2334949999995</v>
      </c>
      <c r="I767" t="str">
        <f>_xlfn.XLOOKUP($A767,ALGLIB_SSA_XAUUSD!$J$2:$J$1001,ALGLIB_SSA_XAUUSD!$K$2:$K$1001,"",0)</f>
        <v>XAUUSD</v>
      </c>
      <c r="J767" t="str">
        <f>_xlfn.XLOOKUP($A767,ALGLIB_SSA_XAUUSD!$J$2:$J$1001,ALGLIB_SSA_XAUUSD!$L$2:$L$1001,"",0)</f>
        <v>M5</v>
      </c>
      <c r="K767">
        <f>_xlfn.XLOOKUP($A767,ALGLIB_SSA_XAUUSD!$J$2:$J$1001,ALGLIB_SSA_XAUUSD!$M$2:$M$1001,"",0)</f>
        <v>4831.41</v>
      </c>
      <c r="L767">
        <f>_xlfn.XLOOKUP($A767,ALGLIB_SSA_XAUUSD!$J$2:$J$1001,ALGLIB_SSA_XAUUSD!$N$2:$N$1001,"",0)</f>
        <v>4827.6361399999996</v>
      </c>
      <c r="M767">
        <f>_xlfn.XLOOKUP($A767,ALGLIB_SSA_XAUUSD!$J$2:$J$1001,ALGLIB_SSA_XAUUSD!$O$2:$O$1001,"",0)</f>
        <v>4825.3314099999998</v>
      </c>
      <c r="N767">
        <f>_xlfn.XLOOKUP($A767,ALGLIB_SSA_XAUUSD!$J$2:$J$1001,ALGLIB_SSA_XAUUSD!$P$2:$P$1001,"",0)</f>
        <v>4832.1133200000004</v>
      </c>
      <c r="O767">
        <f>_xlfn.XLOOKUP($A767,ALGLIB_SSA_XAUUSD!$J$2:$J$1001,ALGLIB_SSA_XAUUSD!$Q$2:$Q$1001,"",0)</f>
        <v>4822.5627100000002</v>
      </c>
      <c r="R767">
        <f t="shared" si="286"/>
        <v>1775627100</v>
      </c>
      <c r="S767" t="str">
        <f t="shared" si="287"/>
        <v>XAUUSD</v>
      </c>
      <c r="T767" t="str">
        <f t="shared" si="287"/>
        <v>M5</v>
      </c>
      <c r="U767">
        <f t="shared" si="287"/>
        <v>4831.41</v>
      </c>
      <c r="V767">
        <f t="shared" si="288"/>
        <v>4807.5237350000007</v>
      </c>
      <c r="W767">
        <f t="shared" si="288"/>
        <v>4811.6860725000006</v>
      </c>
      <c r="X767">
        <f t="shared" si="289"/>
        <v>4827.6361399999996</v>
      </c>
      <c r="Y767">
        <f t="shared" si="289"/>
        <v>4825.3314099999998</v>
      </c>
      <c r="Z767">
        <f t="shared" si="290"/>
        <v>4820.5902425000004</v>
      </c>
      <c r="AA767">
        <f t="shared" si="291"/>
        <v>4832.1133200000004</v>
      </c>
      <c r="AB767">
        <f t="shared" si="292"/>
        <v>4802.2334949999995</v>
      </c>
      <c r="AC767">
        <f t="shared" si="293"/>
        <v>4822.5627100000002</v>
      </c>
      <c r="AF767">
        <f t="shared" si="298"/>
        <v>1775627100</v>
      </c>
      <c r="AG767" t="str">
        <f t="shared" si="299"/>
        <v>XAUUSD</v>
      </c>
      <c r="AH767" t="str">
        <f t="shared" si="300"/>
        <v>M5</v>
      </c>
      <c r="AI767" s="19">
        <f t="shared" si="294"/>
        <v>4831.41</v>
      </c>
      <c r="AJ767" s="19">
        <f t="shared" si="295"/>
        <v>4807.5237350000007</v>
      </c>
      <c r="AK767" s="19">
        <f t="shared" si="296"/>
        <v>4811.6860725000006</v>
      </c>
      <c r="AL767" s="19">
        <f t="shared" si="301"/>
        <v>-4.1623374999999214</v>
      </c>
      <c r="AM767" s="28" t="str">
        <f t="shared" si="297"/>
        <v>Bearish</v>
      </c>
      <c r="AN767" s="28" t="str">
        <f t="shared" si="302"/>
        <v>Bearish</v>
      </c>
      <c r="AO767">
        <f>IF(Z767&lt;&gt;"",Z767,"")</f>
        <v>4820.5902425000004</v>
      </c>
      <c r="AP767">
        <f>IF(AB767&lt;&gt;"",AB767,"")</f>
        <v>4802.2334949999995</v>
      </c>
      <c r="AQ767">
        <f t="shared" si="306"/>
        <v>10</v>
      </c>
      <c r="AR767" s="16">
        <f>IF(SLOPE($AO$746:$AO$757,$AQ$746:$AQ$757)&gt;0,MIN(3,ABS(SLOPE($AO$746:$AO$757,$AQ$746:$AQ$757))),IF(SLOPE($AO$746:$AO$757,$AQ$746:$AQ$757)&lt;-0.5,-0.5,0))</f>
        <v>-0.5</v>
      </c>
      <c r="AS767" s="16">
        <f>IF(SLOPE($AP$746:$AP$757,$AQ$746:$AQ$757)&lt;0,MAX(-3,-ABS(SLOPE($AP$746:$AP$757,$AQ$746:$AQ$757))),IF(SLOPE($AP$746:$AP$757,$AQ$746:$AQ$757)&gt;0.5,0.5,0))</f>
        <v>-0.26986416666670482</v>
      </c>
      <c r="AT767" s="22">
        <f>($AO$758+(AR767*(AQ767-1)))</f>
        <v>4820.7866000000004</v>
      </c>
      <c r="AU767" s="22">
        <f>($AP$758+(AS767*(AQ767-1)))</f>
        <v>4803.5576424999999</v>
      </c>
      <c r="AV767" s="18">
        <f>IF(AR767&gt;0,AT767+AR767,AT767)</f>
        <v>4820.7866000000004</v>
      </c>
      <c r="AW767" s="18">
        <f>IF(AS767&lt;0,AU767+AS767,AU767)</f>
        <v>4803.2877783333333</v>
      </c>
      <c r="AY767">
        <f t="shared" si="307"/>
        <v>0.19635749999997643</v>
      </c>
      <c r="AZ767">
        <f t="shared" si="308"/>
        <v>1.0542833333338422</v>
      </c>
      <c r="BB767" s="19">
        <f t="shared" si="303"/>
        <v>1775627100</v>
      </c>
      <c r="BC767" s="19" t="str">
        <f t="shared" si="304"/>
        <v>XAUUSD</v>
      </c>
      <c r="BD767" s="19" t="str">
        <f t="shared" si="305"/>
        <v>M5</v>
      </c>
      <c r="BE767">
        <f>V767</f>
        <v>4807.5237350000007</v>
      </c>
      <c r="BF767">
        <f>W767</f>
        <v>4811.6860725000006</v>
      </c>
      <c r="BG767">
        <f>X767</f>
        <v>4827.6361399999996</v>
      </c>
      <c r="BH767">
        <f>Y767</f>
        <v>4825.3314099999998</v>
      </c>
      <c r="BI767">
        <f t="shared" si="309"/>
        <v>4820.7866000000004</v>
      </c>
      <c r="BJ767">
        <f t="shared" si="310"/>
        <v>4803.2877783333333</v>
      </c>
    </row>
    <row r="768" spans="1:62" x14ac:dyDescent="0.55000000000000004">
      <c r="A768">
        <f>ALGLIB_SSA_XAUUSD!J768</f>
        <v>1775627400</v>
      </c>
      <c r="B768" t="str">
        <f>_xlfn.XLOOKUP($A768,ALGLIB_SSA_XAUUSD!$A$2:$A$1001,ALGLIB_SSA_XAUUSD!$B$2:$B$1001,"",0)</f>
        <v/>
      </c>
      <c r="C768" t="str">
        <f>_xlfn.XLOOKUP($A768,ALGLIB_SSA_XAUUSD!$A$2:$A$1001,ALGLIB_SSA_XAUUSD!$C$2:$C$1001,"",0)</f>
        <v/>
      </c>
      <c r="D768" s="1">
        <f>D758+(D770-D758)*10/12</f>
        <v>4821.6733333333332</v>
      </c>
      <c r="E768" s="1">
        <f>E758+(E770-E758)*10/12</f>
        <v>4807.0156766666669</v>
      </c>
      <c r="F768" s="1">
        <f>F758+(F770-F758)*10/12</f>
        <v>4811.3069716666669</v>
      </c>
      <c r="G768" s="1">
        <f>G758+(G770-G758)*10/12</f>
        <v>4820.0684250000004</v>
      </c>
      <c r="H768" s="1">
        <f>H758+(H770-H758)*10/12</f>
        <v>4801.8165033333335</v>
      </c>
      <c r="I768" t="str">
        <f>_xlfn.XLOOKUP($A768,ALGLIB_SSA_XAUUSD!$J$2:$J$1001,ALGLIB_SSA_XAUUSD!$K$2:$K$1001,"",0)</f>
        <v>XAUUSD</v>
      </c>
      <c r="J768" t="str">
        <f>_xlfn.XLOOKUP($A768,ALGLIB_SSA_XAUUSD!$J$2:$J$1001,ALGLIB_SSA_XAUUSD!$L$2:$L$1001,"",0)</f>
        <v>M5</v>
      </c>
      <c r="K768">
        <f>_xlfn.XLOOKUP($A768,ALGLIB_SSA_XAUUSD!$J$2:$J$1001,ALGLIB_SSA_XAUUSD!$M$2:$M$1001,"",0)</f>
        <v>4836.4799999999996</v>
      </c>
      <c r="L768">
        <f>_xlfn.XLOOKUP($A768,ALGLIB_SSA_XAUUSD!$J$2:$J$1001,ALGLIB_SSA_XAUUSD!$N$2:$N$1001,"",0)</f>
        <v>4828.7056400000001</v>
      </c>
      <c r="M768">
        <f>_xlfn.XLOOKUP($A768,ALGLIB_SSA_XAUUSD!$J$2:$J$1001,ALGLIB_SSA_XAUUSD!$O$2:$O$1001,"",0)</f>
        <v>4827.0185300000003</v>
      </c>
      <c r="N768">
        <f>_xlfn.XLOOKUP($A768,ALGLIB_SSA_XAUUSD!$J$2:$J$1001,ALGLIB_SSA_XAUUSD!$P$2:$P$1001,"",0)</f>
        <v>4833.7185799999997</v>
      </c>
      <c r="O768">
        <f>_xlfn.XLOOKUP($A768,ALGLIB_SSA_XAUUSD!$J$2:$J$1001,ALGLIB_SSA_XAUUSD!$Q$2:$Q$1001,"",0)</f>
        <v>4823.9353499999997</v>
      </c>
      <c r="R768">
        <f t="shared" si="286"/>
        <v>1775627400</v>
      </c>
      <c r="S768" t="str">
        <f t="shared" si="287"/>
        <v>XAUUSD</v>
      </c>
      <c r="T768" t="str">
        <f t="shared" si="287"/>
        <v>M5</v>
      </c>
      <c r="U768">
        <f t="shared" si="287"/>
        <v>4836.4799999999996</v>
      </c>
      <c r="V768">
        <f t="shared" si="288"/>
        <v>4807.0156766666669</v>
      </c>
      <c r="W768">
        <f t="shared" si="288"/>
        <v>4811.3069716666669</v>
      </c>
      <c r="X768">
        <f t="shared" si="289"/>
        <v>4828.7056400000001</v>
      </c>
      <c r="Y768">
        <f t="shared" si="289"/>
        <v>4827.0185300000003</v>
      </c>
      <c r="Z768">
        <f t="shared" si="290"/>
        <v>4820.0684250000004</v>
      </c>
      <c r="AA768">
        <f t="shared" si="291"/>
        <v>4833.7185799999997</v>
      </c>
      <c r="AB768">
        <f t="shared" si="292"/>
        <v>4801.8165033333335</v>
      </c>
      <c r="AC768">
        <f t="shared" si="293"/>
        <v>4823.9353499999997</v>
      </c>
      <c r="AF768">
        <f t="shared" si="298"/>
        <v>1775627400</v>
      </c>
      <c r="AG768" t="str">
        <f t="shared" si="299"/>
        <v>XAUUSD</v>
      </c>
      <c r="AH768" t="str">
        <f t="shared" si="300"/>
        <v>M5</v>
      </c>
      <c r="AI768" s="19">
        <f t="shared" si="294"/>
        <v>4836.4799999999996</v>
      </c>
      <c r="AJ768" s="19">
        <f t="shared" si="295"/>
        <v>4807.0156766666669</v>
      </c>
      <c r="AK768" s="19">
        <f t="shared" si="296"/>
        <v>4811.3069716666669</v>
      </c>
      <c r="AL768" s="19">
        <f t="shared" si="301"/>
        <v>-4.291294999999991</v>
      </c>
      <c r="AM768" s="28" t="str">
        <f t="shared" si="297"/>
        <v>Bearish</v>
      </c>
      <c r="AN768" s="28" t="str">
        <f t="shared" si="302"/>
        <v>Bearish</v>
      </c>
      <c r="AO768">
        <f>IF(Z768&lt;&gt;"",Z768,"")</f>
        <v>4820.0684250000004</v>
      </c>
      <c r="AP768">
        <f>IF(AB768&lt;&gt;"",AB768,"")</f>
        <v>4801.8165033333335</v>
      </c>
      <c r="AQ768">
        <f t="shared" si="306"/>
        <v>11</v>
      </c>
      <c r="AR768" s="16">
        <f>IF(SLOPE($AO$746:$AO$757,$AQ$746:$AQ$757)&gt;0,MIN(3,ABS(SLOPE($AO$746:$AO$757,$AQ$746:$AQ$757))),IF(SLOPE($AO$746:$AO$757,$AQ$746:$AQ$757)&lt;-0.5,-0.5,0))</f>
        <v>-0.5</v>
      </c>
      <c r="AS768" s="16">
        <f>IF(SLOPE($AP$746:$AP$757,$AQ$746:$AQ$757)&lt;0,MAX(-3,-ABS(SLOPE($AP$746:$AP$757,$AQ$746:$AQ$757))),IF(SLOPE($AP$746:$AP$757,$AQ$746:$AQ$757)&gt;0.5,0.5,0))</f>
        <v>-0.26986416666670482</v>
      </c>
      <c r="AT768" s="22">
        <f>($AO$758+(AR768*(AQ768-1)))</f>
        <v>4820.2866000000004</v>
      </c>
      <c r="AU768" s="22">
        <f>($AP$758+(AS768*(AQ768-1)))</f>
        <v>4803.2877783333333</v>
      </c>
      <c r="AV768" s="18">
        <f>IF(AR768&gt;0,AT768+AR768,AT768)</f>
        <v>4820.2866000000004</v>
      </c>
      <c r="AW768" s="18">
        <f>IF(AS768&lt;0,AU768+AS768,AU768)</f>
        <v>4803.0179141666667</v>
      </c>
      <c r="AY768">
        <f t="shared" si="307"/>
        <v>0.21817499999997381</v>
      </c>
      <c r="AZ768">
        <f t="shared" si="308"/>
        <v>1.2014108333332842</v>
      </c>
      <c r="BB768" s="19">
        <f t="shared" si="303"/>
        <v>1775627400</v>
      </c>
      <c r="BC768" s="19" t="str">
        <f t="shared" si="304"/>
        <v>XAUUSD</v>
      </c>
      <c r="BD768" s="19" t="str">
        <f t="shared" si="305"/>
        <v>M5</v>
      </c>
      <c r="BE768">
        <f>V768</f>
        <v>4807.0156766666669</v>
      </c>
      <c r="BF768">
        <f>W768</f>
        <v>4811.3069716666669</v>
      </c>
      <c r="BG768">
        <f>X768</f>
        <v>4828.7056400000001</v>
      </c>
      <c r="BH768">
        <f>Y768</f>
        <v>4827.0185300000003</v>
      </c>
      <c r="BI768">
        <f t="shared" si="309"/>
        <v>4820.2866000000004</v>
      </c>
      <c r="BJ768">
        <f t="shared" si="310"/>
        <v>4803.0179141666667</v>
      </c>
    </row>
    <row r="769" spans="1:62" x14ac:dyDescent="0.55000000000000004">
      <c r="A769">
        <f>ALGLIB_SSA_XAUUSD!J769</f>
        <v>1775627700</v>
      </c>
      <c r="B769" t="str">
        <f>_xlfn.XLOOKUP($A769,ALGLIB_SSA_XAUUSD!$A$2:$A$1001,ALGLIB_SSA_XAUUSD!$B$2:$B$1001,"",0)</f>
        <v/>
      </c>
      <c r="C769" t="str">
        <f>_xlfn.XLOOKUP($A769,ALGLIB_SSA_XAUUSD!$A$2:$A$1001,ALGLIB_SSA_XAUUSD!$C$2:$C$1001,"",0)</f>
        <v/>
      </c>
      <c r="D769" s="1">
        <f>D758+(D770-D758)*11/12</f>
        <v>4821.0616666666665</v>
      </c>
      <c r="E769" s="1">
        <f>E758+(E770-E758)*11/12</f>
        <v>4806.5076183333331</v>
      </c>
      <c r="F769" s="1">
        <f>F758+(F770-F758)*11/12</f>
        <v>4810.9278708333331</v>
      </c>
      <c r="G769" s="1">
        <f>G758+(G770-G758)*11/12</f>
        <v>4819.5466075000004</v>
      </c>
      <c r="H769" s="1">
        <f>H758+(H770-H758)*11/12</f>
        <v>4801.3995116666665</v>
      </c>
      <c r="I769" t="str">
        <f>_xlfn.XLOOKUP($A769,ALGLIB_SSA_XAUUSD!$J$2:$J$1001,ALGLIB_SSA_XAUUSD!$K$2:$K$1001,"",0)</f>
        <v>XAUUSD</v>
      </c>
      <c r="J769" t="str">
        <f>_xlfn.XLOOKUP($A769,ALGLIB_SSA_XAUUSD!$J$2:$J$1001,ALGLIB_SSA_XAUUSD!$L$2:$L$1001,"",0)</f>
        <v>M5</v>
      </c>
      <c r="K769">
        <f>_xlfn.XLOOKUP($A769,ALGLIB_SSA_XAUUSD!$J$2:$J$1001,ALGLIB_SSA_XAUUSD!$M$2:$M$1001,"",0)</f>
        <v>4827.79</v>
      </c>
      <c r="L769">
        <f>_xlfn.XLOOKUP($A769,ALGLIB_SSA_XAUUSD!$J$2:$J$1001,ALGLIB_SSA_XAUUSD!$N$2:$N$1001,"",0)</f>
        <v>4829.1012899999996</v>
      </c>
      <c r="M769">
        <f>_xlfn.XLOOKUP($A769,ALGLIB_SSA_XAUUSD!$J$2:$J$1001,ALGLIB_SSA_XAUUSD!$O$2:$O$1001,"",0)</f>
        <v>4828.0599099999999</v>
      </c>
      <c r="N769">
        <f>_xlfn.XLOOKUP($A769,ALGLIB_SSA_XAUUSD!$J$2:$J$1001,ALGLIB_SSA_XAUUSD!$P$2:$P$1001,"",0)</f>
        <v>4834.1528600000001</v>
      </c>
      <c r="O769">
        <f>_xlfn.XLOOKUP($A769,ALGLIB_SSA_XAUUSD!$J$2:$J$1001,ALGLIB_SSA_XAUUSD!$Q$2:$Q$1001,"",0)</f>
        <v>4824.6415999999999</v>
      </c>
      <c r="R769">
        <f t="shared" si="286"/>
        <v>1775627700</v>
      </c>
      <c r="S769" t="str">
        <f t="shared" si="287"/>
        <v>XAUUSD</v>
      </c>
      <c r="T769" t="str">
        <f t="shared" si="287"/>
        <v>M5</v>
      </c>
      <c r="U769">
        <f t="shared" si="287"/>
        <v>4827.79</v>
      </c>
      <c r="V769">
        <f t="shared" si="288"/>
        <v>4806.5076183333331</v>
      </c>
      <c r="W769">
        <f t="shared" si="288"/>
        <v>4810.9278708333331</v>
      </c>
      <c r="X769">
        <f t="shared" si="289"/>
        <v>4829.1012899999996</v>
      </c>
      <c r="Y769">
        <f t="shared" si="289"/>
        <v>4828.0599099999999</v>
      </c>
      <c r="Z769">
        <f t="shared" si="290"/>
        <v>4819.5466075000004</v>
      </c>
      <c r="AA769">
        <f t="shared" si="291"/>
        <v>4834.1528600000001</v>
      </c>
      <c r="AB769">
        <f t="shared" si="292"/>
        <v>4801.3995116666665</v>
      </c>
      <c r="AC769">
        <f t="shared" si="293"/>
        <v>4824.6415999999999</v>
      </c>
      <c r="AF769">
        <f t="shared" si="298"/>
        <v>1775627700</v>
      </c>
      <c r="AG769" t="str">
        <f t="shared" si="299"/>
        <v>XAUUSD</v>
      </c>
      <c r="AH769" t="str">
        <f t="shared" si="300"/>
        <v>M5</v>
      </c>
      <c r="AI769" s="19">
        <f t="shared" si="294"/>
        <v>4827.79</v>
      </c>
      <c r="AJ769" s="19">
        <f t="shared" si="295"/>
        <v>4806.5076183333331</v>
      </c>
      <c r="AK769" s="19">
        <f t="shared" si="296"/>
        <v>4810.9278708333331</v>
      </c>
      <c r="AL769" s="19">
        <f t="shared" si="301"/>
        <v>-4.4202525000000605</v>
      </c>
      <c r="AM769" s="28" t="str">
        <f t="shared" si="297"/>
        <v>Bearish</v>
      </c>
      <c r="AN769" s="28" t="str">
        <f t="shared" si="302"/>
        <v>Bearish</v>
      </c>
      <c r="AO769">
        <f>IF(Z769&lt;&gt;"",Z769,"")</f>
        <v>4819.5466075000004</v>
      </c>
      <c r="AP769">
        <f>IF(AB769&lt;&gt;"",AB769,"")</f>
        <v>4801.3995116666665</v>
      </c>
      <c r="AQ769">
        <f t="shared" si="306"/>
        <v>12</v>
      </c>
      <c r="AR769" s="16">
        <f>IF(SLOPE($AO$746:$AO$757,$AQ$746:$AQ$757)&gt;0,MIN(3,ABS(SLOPE($AO$746:$AO$757,$AQ$746:$AQ$757))),IF(SLOPE($AO$746:$AO$757,$AQ$746:$AQ$757)&lt;-0.5,-0.5,0))</f>
        <v>-0.5</v>
      </c>
      <c r="AS769" s="16">
        <f>IF(SLOPE($AP$746:$AP$757,$AQ$746:$AQ$757)&lt;0,MAX(-3,-ABS(SLOPE($AP$746:$AP$757,$AQ$746:$AQ$757))),IF(SLOPE($AP$746:$AP$757,$AQ$746:$AQ$757)&gt;0.5,0.5,0))</f>
        <v>-0.26986416666670482</v>
      </c>
      <c r="AT769" s="22">
        <f>($AO$758+(AR769*(AQ769-1)))</f>
        <v>4819.7866000000004</v>
      </c>
      <c r="AU769" s="22">
        <f>($AP$758+(AS769*(AQ769-1)))</f>
        <v>4803.0179141666667</v>
      </c>
      <c r="AV769" s="18">
        <f>IF(AR769&gt;0,AT769+AR769,AT769)</f>
        <v>4819.7866000000004</v>
      </c>
      <c r="AW769" s="18">
        <f>IF(AS769&lt;0,AU769+AS769,AU769)</f>
        <v>4802.7480500000001</v>
      </c>
      <c r="AY769">
        <f t="shared" si="307"/>
        <v>0.23999249999997119</v>
      </c>
      <c r="AZ769">
        <f t="shared" si="308"/>
        <v>1.3485383333336358</v>
      </c>
      <c r="BB769" s="19">
        <f t="shared" si="303"/>
        <v>1775627700</v>
      </c>
      <c r="BC769" s="19" t="str">
        <f t="shared" si="304"/>
        <v>XAUUSD</v>
      </c>
      <c r="BD769" s="19" t="str">
        <f t="shared" si="305"/>
        <v>M5</v>
      </c>
      <c r="BE769">
        <f>V769</f>
        <v>4806.5076183333331</v>
      </c>
      <c r="BF769">
        <f>W769</f>
        <v>4810.9278708333331</v>
      </c>
      <c r="BG769">
        <f>X769</f>
        <v>4829.1012899999996</v>
      </c>
      <c r="BH769">
        <f>Y769</f>
        <v>4828.0599099999999</v>
      </c>
      <c r="BI769">
        <f t="shared" si="309"/>
        <v>4819.7866000000004</v>
      </c>
      <c r="BJ769">
        <f t="shared" si="310"/>
        <v>4802.7480500000001</v>
      </c>
    </row>
    <row r="770" spans="1:62" x14ac:dyDescent="0.55000000000000004">
      <c r="A770">
        <f>ALGLIB_SSA_XAUUSD!J770</f>
        <v>1775628000</v>
      </c>
      <c r="B770" t="str">
        <f>_xlfn.XLOOKUP($A770,ALGLIB_SSA_XAUUSD!$A$2:$A$1001,ALGLIB_SSA_XAUUSD!$B$2:$B$1001,"",0)</f>
        <v>XAUUSD</v>
      </c>
      <c r="C770" t="str">
        <f>_xlfn.XLOOKUP($A770,ALGLIB_SSA_XAUUSD!$A$2:$A$1001,ALGLIB_SSA_XAUUSD!$C$2:$C$1001,"",0)</f>
        <v>H1</v>
      </c>
      <c r="D770" s="2">
        <f>_xlfn.XLOOKUP($A770,ALGLIB_SSA_XAUUSD!$A$2:$A$1001,ALGLIB_SSA_XAUUSD!$D$2:$D$1001,"",0)</f>
        <v>4820.45</v>
      </c>
      <c r="E770" s="2">
        <f>_xlfn.XLOOKUP($A770,ALGLIB_SSA_XAUUSD!$A$2:$A$1001,ALGLIB_SSA_XAUUSD!$E$2:$E$1001,"",0)</f>
        <v>4805.9995600000002</v>
      </c>
      <c r="F770" s="2">
        <f>_xlfn.XLOOKUP($A770,ALGLIB_SSA_XAUUSD!$A$2:$A$1001,ALGLIB_SSA_XAUUSD!$F$2:$F$1001,"",0)</f>
        <v>4810.5487700000003</v>
      </c>
      <c r="G770" s="2">
        <f>_xlfn.XLOOKUP($A770,ALGLIB_SSA_XAUUSD!$A$2:$A$1001,ALGLIB_SSA_XAUUSD!$G$2:$G$1001,"",0)</f>
        <v>4819.0247900000004</v>
      </c>
      <c r="H770" s="2">
        <f>_xlfn.XLOOKUP($A770,ALGLIB_SSA_XAUUSD!$A$2:$A$1001,ALGLIB_SSA_XAUUSD!$H$2:$H$1001,"",0)</f>
        <v>4800.9825199999996</v>
      </c>
      <c r="I770" t="str">
        <f>_xlfn.XLOOKUP($A770,ALGLIB_SSA_XAUUSD!$J$2:$J$1001,ALGLIB_SSA_XAUUSD!$K$2:$K$1001,"",0)</f>
        <v>XAUUSD</v>
      </c>
      <c r="J770" t="str">
        <f>_xlfn.XLOOKUP($A770,ALGLIB_SSA_XAUUSD!$J$2:$J$1001,ALGLIB_SSA_XAUUSD!$L$2:$L$1001,"",0)</f>
        <v>M5</v>
      </c>
      <c r="K770">
        <f>_xlfn.XLOOKUP($A770,ALGLIB_SSA_XAUUSD!$J$2:$J$1001,ALGLIB_SSA_XAUUSD!$M$2:$M$1001,"",0)</f>
        <v>4830.68</v>
      </c>
      <c r="L770">
        <f>_xlfn.XLOOKUP($A770,ALGLIB_SSA_XAUUSD!$J$2:$J$1001,ALGLIB_SSA_XAUUSD!$N$2:$N$1001,"",0)</f>
        <v>4829.33968</v>
      </c>
      <c r="M770">
        <f>_xlfn.XLOOKUP($A770,ALGLIB_SSA_XAUUSD!$J$2:$J$1001,ALGLIB_SSA_XAUUSD!$O$2:$O$1001,"",0)</f>
        <v>4828.6998000000003</v>
      </c>
      <c r="N770">
        <f>_xlfn.XLOOKUP($A770,ALGLIB_SSA_XAUUSD!$J$2:$J$1001,ALGLIB_SSA_XAUUSD!$P$2:$P$1001,"",0)</f>
        <v>4833.9431100000002</v>
      </c>
      <c r="O770">
        <f>_xlfn.XLOOKUP($A770,ALGLIB_SSA_XAUUSD!$J$2:$J$1001,ALGLIB_SSA_XAUUSD!$Q$2:$Q$1001,"",0)</f>
        <v>4825.0868200000004</v>
      </c>
      <c r="R770">
        <f t="shared" si="286"/>
        <v>1775628000</v>
      </c>
      <c r="S770" t="str">
        <f t="shared" si="287"/>
        <v>XAUUSD</v>
      </c>
      <c r="T770" t="str">
        <f t="shared" si="287"/>
        <v>M5</v>
      </c>
      <c r="U770">
        <f t="shared" si="287"/>
        <v>4830.68</v>
      </c>
      <c r="V770">
        <f t="shared" si="288"/>
        <v>4805.9995600000002</v>
      </c>
      <c r="W770">
        <f t="shared" si="288"/>
        <v>4810.5487700000003</v>
      </c>
      <c r="X770">
        <f t="shared" si="289"/>
        <v>4829.33968</v>
      </c>
      <c r="Y770">
        <f t="shared" si="289"/>
        <v>4828.6998000000003</v>
      </c>
      <c r="Z770">
        <f t="shared" si="290"/>
        <v>4819.0247900000004</v>
      </c>
      <c r="AA770">
        <f t="shared" si="291"/>
        <v>4833.9431100000002</v>
      </c>
      <c r="AB770">
        <f t="shared" si="292"/>
        <v>4800.9825199999996</v>
      </c>
      <c r="AC770">
        <f t="shared" si="293"/>
        <v>4825.0868200000004</v>
      </c>
      <c r="AF770">
        <f t="shared" si="298"/>
        <v>1775628000</v>
      </c>
      <c r="AG770" t="str">
        <f t="shared" si="299"/>
        <v>XAUUSD</v>
      </c>
      <c r="AH770" t="str">
        <f t="shared" si="300"/>
        <v>M5</v>
      </c>
      <c r="AI770" s="19">
        <f t="shared" si="294"/>
        <v>4830.68</v>
      </c>
      <c r="AJ770" s="19">
        <f t="shared" si="295"/>
        <v>4805.9995600000002</v>
      </c>
      <c r="AK770" s="19">
        <f t="shared" si="296"/>
        <v>4810.5487700000003</v>
      </c>
      <c r="AL770" s="19">
        <f t="shared" si="301"/>
        <v>-4.5492100000001301</v>
      </c>
      <c r="AM770" s="28" t="str">
        <f t="shared" si="297"/>
        <v>Bearish</v>
      </c>
      <c r="AN770" s="28" t="str">
        <f t="shared" si="302"/>
        <v>Bearish</v>
      </c>
      <c r="AO770">
        <f>IF(Z770&lt;&gt;"",Z770,"")</f>
        <v>4819.0247900000004</v>
      </c>
      <c r="AP770">
        <f>IF(AB770&lt;&gt;"",AB770,"")</f>
        <v>4800.9825199999996</v>
      </c>
      <c r="AQ770">
        <f t="shared" si="306"/>
        <v>1</v>
      </c>
      <c r="AR770" s="17">
        <f>IF(SLOPE($AO$758:$AO$769,$AQ$758:$AQ$769)&gt;0,MIN(3,ABS(SLOPE($AO$758:$AO$769,$AQ$758:$AQ$769))),IF(SLOPE($AO$758:$AO$769,$AQ$758:$AQ$769)&lt;-0.5,-0.5,0))</f>
        <v>-0.5</v>
      </c>
      <c r="AS770" s="17">
        <f>IF(SLOPE($AP$758:$AP$769,$AQ$758:$AQ$769)&lt;0,MAX(-3,-ABS(SLOPE($AP$758:$AP$769,$AQ$758:$AQ$769))),IF(SLOPE($AP$758:$AP$769,$AQ$758:$AQ$769)&gt;0.5,0.5,0))</f>
        <v>-0.41699166666670656</v>
      </c>
      <c r="AT770" s="10">
        <f>($AO$770+(AR770*(AQ770-1)))</f>
        <v>4819.0247900000004</v>
      </c>
      <c r="AU770" s="10">
        <f>($AP$770+(AS770*(AQ770-1)))</f>
        <v>4800.9825199999996</v>
      </c>
      <c r="AV770" s="18">
        <f>IF(AR770&gt;0,AT770+AR770,AT770)</f>
        <v>4819.0247900000004</v>
      </c>
      <c r="AW770" s="18">
        <f>IF(AS770&lt;0,AU770+AS770,AU770)</f>
        <v>4800.5655283333326</v>
      </c>
      <c r="AY770">
        <f t="shared" si="307"/>
        <v>0</v>
      </c>
      <c r="AZ770">
        <f t="shared" si="308"/>
        <v>-0.41699166666694509</v>
      </c>
      <c r="BB770" s="19">
        <f t="shared" si="303"/>
        <v>1775628000</v>
      </c>
      <c r="BC770" s="19" t="str">
        <f t="shared" si="304"/>
        <v>XAUUSD</v>
      </c>
      <c r="BD770" s="19" t="str">
        <f t="shared" si="305"/>
        <v>M5</v>
      </c>
      <c r="BE770">
        <f>V770</f>
        <v>4805.9995600000002</v>
      </c>
      <c r="BF770">
        <f>W770</f>
        <v>4810.5487700000003</v>
      </c>
      <c r="BG770">
        <f>X770</f>
        <v>4829.33968</v>
      </c>
      <c r="BH770">
        <f>Y770</f>
        <v>4828.6998000000003</v>
      </c>
      <c r="BI770">
        <f t="shared" si="309"/>
        <v>4819.0247900000004</v>
      </c>
      <c r="BJ770">
        <f t="shared" si="310"/>
        <v>4800.5655283333326</v>
      </c>
    </row>
    <row r="771" spans="1:62" x14ac:dyDescent="0.55000000000000004">
      <c r="A771">
        <f>ALGLIB_SSA_XAUUSD!J771</f>
        <v>1775628300</v>
      </c>
      <c r="B771" t="str">
        <f>_xlfn.XLOOKUP($A771,ALGLIB_SSA_XAUUSD!$A$2:$A$1001,ALGLIB_SSA_XAUUSD!$B$2:$B$1001,"",0)</f>
        <v/>
      </c>
      <c r="C771" t="str">
        <f>_xlfn.XLOOKUP($A771,ALGLIB_SSA_XAUUSD!$A$2:$A$1001,ALGLIB_SSA_XAUUSD!$C$2:$C$1001,"",0)</f>
        <v/>
      </c>
      <c r="D771" s="1">
        <f>D770+(D782-D770)*1/12</f>
        <v>4819.873333333333</v>
      </c>
      <c r="E771" s="1">
        <f>E770+(E782-E770)*1/12</f>
        <v>4805.5446358333338</v>
      </c>
      <c r="F771" s="1">
        <f>F770+(F782-F770)*1/12</f>
        <v>4810.1317575000003</v>
      </c>
      <c r="G771" s="1">
        <f>G770+(G782-G770)*1/12</f>
        <v>4818.6102908333341</v>
      </c>
      <c r="H771" s="1">
        <f>H770+(H782-H770)*1/12</f>
        <v>4800.467864166666</v>
      </c>
      <c r="I771" t="str">
        <f>_xlfn.XLOOKUP($A771,ALGLIB_SSA_XAUUSD!$J$2:$J$1001,ALGLIB_SSA_XAUUSD!$K$2:$K$1001,"",0)</f>
        <v>XAUUSD</v>
      </c>
      <c r="J771" t="str">
        <f>_xlfn.XLOOKUP($A771,ALGLIB_SSA_XAUUSD!$J$2:$J$1001,ALGLIB_SSA_XAUUSD!$L$2:$L$1001,"",0)</f>
        <v>M5</v>
      </c>
      <c r="K771">
        <f>_xlfn.XLOOKUP($A771,ALGLIB_SSA_XAUUSD!$J$2:$J$1001,ALGLIB_SSA_XAUUSD!$M$2:$M$1001,"",0)</f>
        <v>4824.4799999999996</v>
      </c>
      <c r="L771">
        <f>_xlfn.XLOOKUP($A771,ALGLIB_SSA_XAUUSD!$J$2:$J$1001,ALGLIB_SSA_XAUUSD!$N$2:$N$1001,"",0)</f>
        <v>4829.6446599999999</v>
      </c>
      <c r="M771">
        <f>_xlfn.XLOOKUP($A771,ALGLIB_SSA_XAUUSD!$J$2:$J$1001,ALGLIB_SSA_XAUUSD!$O$2:$O$1001,"",0)</f>
        <v>4829.1722300000001</v>
      </c>
      <c r="N771">
        <f>_xlfn.XLOOKUP($A771,ALGLIB_SSA_XAUUSD!$J$2:$J$1001,ALGLIB_SSA_XAUUSD!$P$2:$P$1001,"",0)</f>
        <v>4833.5598399999999</v>
      </c>
      <c r="O771">
        <f>_xlfn.XLOOKUP($A771,ALGLIB_SSA_XAUUSD!$J$2:$J$1001,ALGLIB_SSA_XAUUSD!$Q$2:$Q$1001,"",0)</f>
        <v>4825.5028599999996</v>
      </c>
      <c r="R771">
        <f t="shared" ref="R771:R834" si="311">A771</f>
        <v>1775628300</v>
      </c>
      <c r="S771" t="str">
        <f t="shared" ref="S771:U834" si="312">I771</f>
        <v>XAUUSD</v>
      </c>
      <c r="T771" t="str">
        <f t="shared" si="312"/>
        <v>M5</v>
      </c>
      <c r="U771">
        <f t="shared" si="312"/>
        <v>4824.4799999999996</v>
      </c>
      <c r="V771">
        <f t="shared" ref="V771:W834" si="313">E771</f>
        <v>4805.5446358333338</v>
      </c>
      <c r="W771">
        <f t="shared" si="313"/>
        <v>4810.1317575000003</v>
      </c>
      <c r="X771">
        <f t="shared" ref="X771:Y834" si="314">L771</f>
        <v>4829.6446599999999</v>
      </c>
      <c r="Y771">
        <f t="shared" si="314"/>
        <v>4829.1722300000001</v>
      </c>
      <c r="Z771">
        <f t="shared" ref="Z771:Z834" si="315">G771</f>
        <v>4818.6102908333341</v>
      </c>
      <c r="AA771">
        <f t="shared" ref="AA771:AA834" si="316">N771</f>
        <v>4833.5598399999999</v>
      </c>
      <c r="AB771">
        <f t="shared" ref="AB771:AB834" si="317">H771</f>
        <v>4800.467864166666</v>
      </c>
      <c r="AC771">
        <f t="shared" ref="AC771:AC834" si="318">O771</f>
        <v>4825.5028599999996</v>
      </c>
      <c r="AF771">
        <f t="shared" si="298"/>
        <v>1775628300</v>
      </c>
      <c r="AG771" t="str">
        <f t="shared" si="299"/>
        <v>XAUUSD</v>
      </c>
      <c r="AH771" t="str">
        <f t="shared" si="300"/>
        <v>M5</v>
      </c>
      <c r="AI771" s="19">
        <f t="shared" ref="AI771:AI834" si="319">IF(U771&lt;&gt;"",U771,"")</f>
        <v>4824.4799999999996</v>
      </c>
      <c r="AJ771" s="19">
        <f t="shared" ref="AJ771:AJ834" si="320">IF(V771&lt;&gt;"",V771,"")</f>
        <v>4805.5446358333338</v>
      </c>
      <c r="AK771" s="19">
        <f t="shared" ref="AK771:AK834" si="321">IF(W771&lt;&gt;"",W771,"")</f>
        <v>4810.1317575000003</v>
      </c>
      <c r="AL771" s="19">
        <f t="shared" si="301"/>
        <v>-4.5871216666664623</v>
      </c>
      <c r="AM771" s="28" t="str">
        <f t="shared" ref="AM771:AM834" si="322">IF(AL771="","",IF(AL771&gt;0,"Bullish","Bearish"))</f>
        <v>Bearish</v>
      </c>
      <c r="AN771" s="28" t="str">
        <f t="shared" si="302"/>
        <v>Bearish</v>
      </c>
      <c r="AO771">
        <f>IF(Z771&lt;&gt;"",Z771,"")</f>
        <v>4818.6102908333341</v>
      </c>
      <c r="AP771">
        <f>IF(AB771&lt;&gt;"",AB771,"")</f>
        <v>4800.467864166666</v>
      </c>
      <c r="AQ771">
        <f t="shared" si="306"/>
        <v>2</v>
      </c>
      <c r="AR771" s="16">
        <f>IF(SLOPE($AO$758:$AO$769,$AQ$758:$AQ$769)&gt;0,MIN(3,ABS(SLOPE($AO$758:$AO$769,$AQ$758:$AQ$769))),IF(SLOPE($AO$758:$AO$769,$AQ$758:$AQ$769)&lt;-0.5,-0.5,0))</f>
        <v>-0.5</v>
      </c>
      <c r="AS771" s="16">
        <f>IF(SLOPE($AP$758:$AP$769,$AQ$758:$AQ$769)&lt;0,MAX(-3,-ABS(SLOPE($AP$758:$AP$769,$AQ$758:$AQ$769))),IF(SLOPE($AP$758:$AP$769,$AQ$758:$AQ$769)&gt;0.5,0.5,0))</f>
        <v>-0.41699166666670656</v>
      </c>
      <c r="AT771" s="22">
        <f>($AO$770+(AR771*(AQ771-1)))</f>
        <v>4818.5247900000004</v>
      </c>
      <c r="AU771" s="22">
        <f>($AP$770+(AS771*(AQ771-1)))</f>
        <v>4800.5655283333326</v>
      </c>
      <c r="AV771" s="18">
        <f>IF(AR771&gt;0,AT771+AR771,AT771)</f>
        <v>4818.5247900000004</v>
      </c>
      <c r="AW771" s="18">
        <f>IF(AS771&lt;0,AU771+AS771,AU771)</f>
        <v>4800.1485366666657</v>
      </c>
      <c r="AY771">
        <f t="shared" si="307"/>
        <v>-8.550083333375369E-2</v>
      </c>
      <c r="AZ771">
        <f t="shared" si="308"/>
        <v>-0.31932750000032684</v>
      </c>
      <c r="BB771" s="19">
        <f t="shared" si="303"/>
        <v>1775628300</v>
      </c>
      <c r="BC771" s="19" t="str">
        <f t="shared" si="304"/>
        <v>XAUUSD</v>
      </c>
      <c r="BD771" s="19" t="str">
        <f t="shared" si="305"/>
        <v>M5</v>
      </c>
      <c r="BE771">
        <f>V771</f>
        <v>4805.5446358333338</v>
      </c>
      <c r="BF771">
        <f>W771</f>
        <v>4810.1317575000003</v>
      </c>
      <c r="BG771">
        <f>X771</f>
        <v>4829.6446599999999</v>
      </c>
      <c r="BH771">
        <f>Y771</f>
        <v>4829.1722300000001</v>
      </c>
      <c r="BI771">
        <f t="shared" si="309"/>
        <v>4818.5247900000004</v>
      </c>
      <c r="BJ771">
        <f t="shared" si="310"/>
        <v>4800.1485366666657</v>
      </c>
    </row>
    <row r="772" spans="1:62" x14ac:dyDescent="0.55000000000000004">
      <c r="A772">
        <f>ALGLIB_SSA_XAUUSD!J772</f>
        <v>1775628600</v>
      </c>
      <c r="B772" t="str">
        <f>_xlfn.XLOOKUP($A772,ALGLIB_SSA_XAUUSD!$A$2:$A$1001,ALGLIB_SSA_XAUUSD!$B$2:$B$1001,"",0)</f>
        <v/>
      </c>
      <c r="C772" t="str">
        <f>_xlfn.XLOOKUP($A772,ALGLIB_SSA_XAUUSD!$A$2:$A$1001,ALGLIB_SSA_XAUUSD!$C$2:$C$1001,"",0)</f>
        <v/>
      </c>
      <c r="D772" s="1">
        <f>D770+(D782-D770)*2/12</f>
        <v>4819.2966666666662</v>
      </c>
      <c r="E772" s="1">
        <f>E770+(E782-E770)*2/12</f>
        <v>4805.0897116666665</v>
      </c>
      <c r="F772" s="1">
        <f>F770+(F782-F770)*2/12</f>
        <v>4809.7147450000002</v>
      </c>
      <c r="G772" s="1">
        <f>G770+(G782-G770)*2/12</f>
        <v>4818.195791666667</v>
      </c>
      <c r="H772" s="1">
        <f>H770+(H782-H770)*2/12</f>
        <v>4799.9532083333334</v>
      </c>
      <c r="I772" t="str">
        <f>_xlfn.XLOOKUP($A772,ALGLIB_SSA_XAUUSD!$J$2:$J$1001,ALGLIB_SSA_XAUUSD!$K$2:$K$1001,"",0)</f>
        <v>XAUUSD</v>
      </c>
      <c r="J772" t="str">
        <f>_xlfn.XLOOKUP($A772,ALGLIB_SSA_XAUUSD!$J$2:$J$1001,ALGLIB_SSA_XAUUSD!$L$2:$L$1001,"",0)</f>
        <v>M5</v>
      </c>
      <c r="K772">
        <f>_xlfn.XLOOKUP($A772,ALGLIB_SSA_XAUUSD!$J$2:$J$1001,ALGLIB_SSA_XAUUSD!$M$2:$M$1001,"",0)</f>
        <v>4826.4399999999996</v>
      </c>
      <c r="L772">
        <f>_xlfn.XLOOKUP($A772,ALGLIB_SSA_XAUUSD!$J$2:$J$1001,ALGLIB_SSA_XAUUSD!$N$2:$N$1001,"",0)</f>
        <v>4830.3548799999999</v>
      </c>
      <c r="M772">
        <f>_xlfn.XLOOKUP($A772,ALGLIB_SSA_XAUUSD!$J$2:$J$1001,ALGLIB_SSA_XAUUSD!$O$2:$O$1001,"",0)</f>
        <v>4829.7635499999997</v>
      </c>
      <c r="N772">
        <f>_xlfn.XLOOKUP($A772,ALGLIB_SSA_XAUUSD!$J$2:$J$1001,ALGLIB_SSA_XAUUSD!$P$2:$P$1001,"",0)</f>
        <v>4833.4672</v>
      </c>
      <c r="O772">
        <f>_xlfn.XLOOKUP($A772,ALGLIB_SSA_XAUUSD!$J$2:$J$1001,ALGLIB_SSA_XAUUSD!$Q$2:$Q$1001,"",0)</f>
        <v>4826.2445500000003</v>
      </c>
      <c r="R772">
        <f t="shared" si="311"/>
        <v>1775628600</v>
      </c>
      <c r="S772" t="str">
        <f t="shared" si="312"/>
        <v>XAUUSD</v>
      </c>
      <c r="T772" t="str">
        <f t="shared" si="312"/>
        <v>M5</v>
      </c>
      <c r="U772">
        <f t="shared" si="312"/>
        <v>4826.4399999999996</v>
      </c>
      <c r="V772">
        <f t="shared" si="313"/>
        <v>4805.0897116666665</v>
      </c>
      <c r="W772">
        <f t="shared" si="313"/>
        <v>4809.7147450000002</v>
      </c>
      <c r="X772">
        <f t="shared" si="314"/>
        <v>4830.3548799999999</v>
      </c>
      <c r="Y772">
        <f t="shared" si="314"/>
        <v>4829.7635499999997</v>
      </c>
      <c r="Z772">
        <f t="shared" si="315"/>
        <v>4818.195791666667</v>
      </c>
      <c r="AA772">
        <f t="shared" si="316"/>
        <v>4833.4672</v>
      </c>
      <c r="AB772">
        <f t="shared" si="317"/>
        <v>4799.9532083333334</v>
      </c>
      <c r="AC772">
        <f t="shared" si="318"/>
        <v>4826.2445500000003</v>
      </c>
      <c r="AF772">
        <f t="shared" ref="AF772:AF835" si="323">IF(R772&lt;&gt;"",R772,AF771+300)</f>
        <v>1775628600</v>
      </c>
      <c r="AG772" t="str">
        <f t="shared" ref="AG772:AG835" si="324">IF(S772&lt;&gt;"",S772,AG771)</f>
        <v>XAUUSD</v>
      </c>
      <c r="AH772" t="str">
        <f t="shared" ref="AH772:AH835" si="325">IF(T772&lt;&gt;"",T772,AH771)</f>
        <v>M5</v>
      </c>
      <c r="AI772" s="19">
        <f t="shared" si="319"/>
        <v>4826.4399999999996</v>
      </c>
      <c r="AJ772" s="19">
        <f t="shared" si="320"/>
        <v>4805.0897116666665</v>
      </c>
      <c r="AK772" s="19">
        <f t="shared" si="321"/>
        <v>4809.7147450000002</v>
      </c>
      <c r="AL772" s="19">
        <f t="shared" ref="AL772:AL835" si="326">IF(OR(AJ772="",AK772=""),"",AJ772-AK772)</f>
        <v>-4.6250333333337039</v>
      </c>
      <c r="AM772" s="28" t="str">
        <f t="shared" si="322"/>
        <v>Bearish</v>
      </c>
      <c r="AN772" s="28" t="str">
        <f t="shared" ref="AN772:AN835" si="327">IF(AM772="",AN771,AM772)</f>
        <v>Bearish</v>
      </c>
      <c r="AO772">
        <f>IF(Z772&lt;&gt;"",Z772,"")</f>
        <v>4818.195791666667</v>
      </c>
      <c r="AP772">
        <f>IF(AB772&lt;&gt;"",AB772,"")</f>
        <v>4799.9532083333334</v>
      </c>
      <c r="AQ772">
        <f t="shared" si="306"/>
        <v>3</v>
      </c>
      <c r="AR772" s="16">
        <f>IF(SLOPE($AO$758:$AO$769,$AQ$758:$AQ$769)&gt;0,MIN(3,ABS(SLOPE($AO$758:$AO$769,$AQ$758:$AQ$769))),IF(SLOPE($AO$758:$AO$769,$AQ$758:$AQ$769)&lt;-0.5,-0.5,0))</f>
        <v>-0.5</v>
      </c>
      <c r="AS772" s="16">
        <f>IF(SLOPE($AP$758:$AP$769,$AQ$758:$AQ$769)&lt;0,MAX(-3,-ABS(SLOPE($AP$758:$AP$769,$AQ$758:$AQ$769))),IF(SLOPE($AP$758:$AP$769,$AQ$758:$AQ$769)&gt;0.5,0.5,0))</f>
        <v>-0.41699166666670656</v>
      </c>
      <c r="AT772" s="22">
        <f>($AO$770+(AR772*(AQ772-1)))</f>
        <v>4818.0247900000004</v>
      </c>
      <c r="AU772" s="22">
        <f>($AP$770+(AS772*(AQ772-1)))</f>
        <v>4800.1485366666666</v>
      </c>
      <c r="AV772" s="18">
        <f>IF(AR772&gt;0,AT772+AR772,AT772)</f>
        <v>4818.0247900000004</v>
      </c>
      <c r="AW772" s="18">
        <f>IF(AS772&lt;0,AU772+AS772,AU772)</f>
        <v>4799.7315449999996</v>
      </c>
      <c r="AY772">
        <f t="shared" si="307"/>
        <v>-0.17100166666659788</v>
      </c>
      <c r="AZ772">
        <f t="shared" si="308"/>
        <v>-0.22166333333370858</v>
      </c>
      <c r="BB772" s="19">
        <f t="shared" si="303"/>
        <v>1775628600</v>
      </c>
      <c r="BC772" s="19" t="str">
        <f t="shared" si="304"/>
        <v>XAUUSD</v>
      </c>
      <c r="BD772" s="19" t="str">
        <f t="shared" si="305"/>
        <v>M5</v>
      </c>
      <c r="BE772">
        <f>V772</f>
        <v>4805.0897116666665</v>
      </c>
      <c r="BF772">
        <f>W772</f>
        <v>4809.7147450000002</v>
      </c>
      <c r="BG772">
        <f>X772</f>
        <v>4830.3548799999999</v>
      </c>
      <c r="BH772">
        <f>Y772</f>
        <v>4829.7635499999997</v>
      </c>
      <c r="BI772">
        <f t="shared" si="309"/>
        <v>4818.0247900000004</v>
      </c>
      <c r="BJ772">
        <f t="shared" si="310"/>
        <v>4799.7315449999996</v>
      </c>
    </row>
    <row r="773" spans="1:62" x14ac:dyDescent="0.55000000000000004">
      <c r="A773">
        <f>ALGLIB_SSA_XAUUSD!J773</f>
        <v>1775628900</v>
      </c>
      <c r="B773" t="str">
        <f>_xlfn.XLOOKUP($A773,ALGLIB_SSA_XAUUSD!$A$2:$A$1001,ALGLIB_SSA_XAUUSD!$B$2:$B$1001,"",0)</f>
        <v/>
      </c>
      <c r="C773" t="str">
        <f>_xlfn.XLOOKUP($A773,ALGLIB_SSA_XAUUSD!$A$2:$A$1001,ALGLIB_SSA_XAUUSD!$C$2:$C$1001,"",0)</f>
        <v/>
      </c>
      <c r="D773" s="1">
        <f>D770+(D782-D770)*3/12</f>
        <v>4818.7199999999993</v>
      </c>
      <c r="E773" s="1">
        <f>E770+(E782-E770)*3/12</f>
        <v>4804.6347875000001</v>
      </c>
      <c r="F773" s="1">
        <f>F770+(F782-F770)*3/12</f>
        <v>4809.2977325000002</v>
      </c>
      <c r="G773" s="1">
        <f>G770+(G782-G770)*3/12</f>
        <v>4817.7812924999998</v>
      </c>
      <c r="H773" s="1">
        <f>H770+(H782-H770)*3/12</f>
        <v>4799.4385524999998</v>
      </c>
      <c r="I773" t="str">
        <f>_xlfn.XLOOKUP($A773,ALGLIB_SSA_XAUUSD!$J$2:$J$1001,ALGLIB_SSA_XAUUSD!$K$2:$K$1001,"",0)</f>
        <v>XAUUSD</v>
      </c>
      <c r="J773" t="str">
        <f>_xlfn.XLOOKUP($A773,ALGLIB_SSA_XAUUSD!$J$2:$J$1001,ALGLIB_SSA_XAUUSD!$L$2:$L$1001,"",0)</f>
        <v>M5</v>
      </c>
      <c r="K773">
        <f>_xlfn.XLOOKUP($A773,ALGLIB_SSA_XAUUSD!$J$2:$J$1001,ALGLIB_SSA_XAUUSD!$M$2:$M$1001,"",0)</f>
        <v>4830.6899999999996</v>
      </c>
      <c r="L773">
        <f>_xlfn.XLOOKUP($A773,ALGLIB_SSA_XAUUSD!$J$2:$J$1001,ALGLIB_SSA_XAUUSD!$N$2:$N$1001,"",0)</f>
        <v>4831.4295099999999</v>
      </c>
      <c r="M773">
        <f>_xlfn.XLOOKUP($A773,ALGLIB_SSA_XAUUSD!$J$2:$J$1001,ALGLIB_SSA_XAUUSD!$O$2:$O$1001,"",0)</f>
        <v>4830.5965299999998</v>
      </c>
      <c r="N773">
        <f>_xlfn.XLOOKUP($A773,ALGLIB_SSA_XAUUSD!$J$2:$J$1001,ALGLIB_SSA_XAUUSD!$P$2:$P$1001,"",0)</f>
        <v>4833.9708899999996</v>
      </c>
      <c r="O773">
        <f>_xlfn.XLOOKUP($A773,ALGLIB_SSA_XAUUSD!$J$2:$J$1001,ALGLIB_SSA_XAUUSD!$Q$2:$Q$1001,"",0)</f>
        <v>4827.3134899999995</v>
      </c>
      <c r="R773">
        <f t="shared" si="311"/>
        <v>1775628900</v>
      </c>
      <c r="S773" t="str">
        <f t="shared" si="312"/>
        <v>XAUUSD</v>
      </c>
      <c r="T773" t="str">
        <f t="shared" si="312"/>
        <v>M5</v>
      </c>
      <c r="U773">
        <f t="shared" si="312"/>
        <v>4830.6899999999996</v>
      </c>
      <c r="V773">
        <f t="shared" si="313"/>
        <v>4804.6347875000001</v>
      </c>
      <c r="W773">
        <f t="shared" si="313"/>
        <v>4809.2977325000002</v>
      </c>
      <c r="X773">
        <f t="shared" si="314"/>
        <v>4831.4295099999999</v>
      </c>
      <c r="Y773">
        <f t="shared" si="314"/>
        <v>4830.5965299999998</v>
      </c>
      <c r="Z773">
        <f t="shared" si="315"/>
        <v>4817.7812924999998</v>
      </c>
      <c r="AA773">
        <f t="shared" si="316"/>
        <v>4833.9708899999996</v>
      </c>
      <c r="AB773">
        <f t="shared" si="317"/>
        <v>4799.4385524999998</v>
      </c>
      <c r="AC773">
        <f t="shared" si="318"/>
        <v>4827.3134899999995</v>
      </c>
      <c r="AF773">
        <f t="shared" si="323"/>
        <v>1775628900</v>
      </c>
      <c r="AG773" t="str">
        <f t="shared" si="324"/>
        <v>XAUUSD</v>
      </c>
      <c r="AH773" t="str">
        <f t="shared" si="325"/>
        <v>M5</v>
      </c>
      <c r="AI773" s="19">
        <f t="shared" si="319"/>
        <v>4830.6899999999996</v>
      </c>
      <c r="AJ773" s="19">
        <f t="shared" si="320"/>
        <v>4804.6347875000001</v>
      </c>
      <c r="AK773" s="19">
        <f t="shared" si="321"/>
        <v>4809.2977325000002</v>
      </c>
      <c r="AL773" s="19">
        <f t="shared" si="326"/>
        <v>-4.6629450000000361</v>
      </c>
      <c r="AM773" s="28" t="str">
        <f t="shared" si="322"/>
        <v>Bearish</v>
      </c>
      <c r="AN773" s="28" t="str">
        <f t="shared" si="327"/>
        <v>Bearish</v>
      </c>
      <c r="AO773">
        <f>IF(Z773&lt;&gt;"",Z773,"")</f>
        <v>4817.7812924999998</v>
      </c>
      <c r="AP773">
        <f>IF(AB773&lt;&gt;"",AB773,"")</f>
        <v>4799.4385524999998</v>
      </c>
      <c r="AQ773">
        <f t="shared" si="306"/>
        <v>4</v>
      </c>
      <c r="AR773" s="16">
        <f>IF(SLOPE($AO$758:$AO$769,$AQ$758:$AQ$769)&gt;0,MIN(3,ABS(SLOPE($AO$758:$AO$769,$AQ$758:$AQ$769))),IF(SLOPE($AO$758:$AO$769,$AQ$758:$AQ$769)&lt;-0.5,-0.5,0))</f>
        <v>-0.5</v>
      </c>
      <c r="AS773" s="16">
        <f>IF(SLOPE($AP$758:$AP$769,$AQ$758:$AQ$769)&lt;0,MAX(-3,-ABS(SLOPE($AP$758:$AP$769,$AQ$758:$AQ$769))),IF(SLOPE($AP$758:$AP$769,$AQ$758:$AQ$769)&gt;0.5,0.5,0))</f>
        <v>-0.41699166666670656</v>
      </c>
      <c r="AT773" s="22">
        <f>($AO$770+(AR773*(AQ773-1)))</f>
        <v>4817.5247900000004</v>
      </c>
      <c r="AU773" s="22">
        <f>($AP$770+(AS773*(AQ773-1)))</f>
        <v>4799.7315449999996</v>
      </c>
      <c r="AV773" s="18">
        <f>IF(AR773&gt;0,AT773+AR773,AT773)</f>
        <v>4817.5247900000004</v>
      </c>
      <c r="AW773" s="18">
        <f>IF(AS773&lt;0,AU773+AS773,AU773)</f>
        <v>4799.3145533333327</v>
      </c>
      <c r="AY773">
        <f t="shared" si="307"/>
        <v>-0.25650249999944208</v>
      </c>
      <c r="AZ773">
        <f t="shared" si="308"/>
        <v>-0.12399916666709032</v>
      </c>
      <c r="BB773" s="19">
        <f t="shared" si="303"/>
        <v>1775628900</v>
      </c>
      <c r="BC773" s="19" t="str">
        <f t="shared" si="304"/>
        <v>XAUUSD</v>
      </c>
      <c r="BD773" s="19" t="str">
        <f t="shared" si="305"/>
        <v>M5</v>
      </c>
      <c r="BE773">
        <f>V773</f>
        <v>4804.6347875000001</v>
      </c>
      <c r="BF773">
        <f>W773</f>
        <v>4809.2977325000002</v>
      </c>
      <c r="BG773">
        <f>X773</f>
        <v>4831.4295099999999</v>
      </c>
      <c r="BH773">
        <f>Y773</f>
        <v>4830.5965299999998</v>
      </c>
      <c r="BI773">
        <f t="shared" si="309"/>
        <v>4817.5247900000004</v>
      </c>
      <c r="BJ773">
        <f t="shared" si="310"/>
        <v>4799.3145533333327</v>
      </c>
    </row>
    <row r="774" spans="1:62" x14ac:dyDescent="0.55000000000000004">
      <c r="A774">
        <f>ALGLIB_SSA_XAUUSD!J774</f>
        <v>1775629200</v>
      </c>
      <c r="B774" t="str">
        <f>_xlfn.XLOOKUP($A774,ALGLIB_SSA_XAUUSD!$A$2:$A$1001,ALGLIB_SSA_XAUUSD!$B$2:$B$1001,"",0)</f>
        <v/>
      </c>
      <c r="C774" t="str">
        <f>_xlfn.XLOOKUP($A774,ALGLIB_SSA_XAUUSD!$A$2:$A$1001,ALGLIB_SSA_XAUUSD!$C$2:$C$1001,"",0)</f>
        <v/>
      </c>
      <c r="D774" s="1">
        <f>D770+(D782-D770)*4/12</f>
        <v>4818.1433333333334</v>
      </c>
      <c r="E774" s="1">
        <f>E770+(E782-E770)*4/12</f>
        <v>4804.1798633333337</v>
      </c>
      <c r="F774" s="1">
        <f>F770+(F782-F770)*4/12</f>
        <v>4808.8807200000001</v>
      </c>
      <c r="G774" s="1">
        <f>G770+(G782-G770)*4/12</f>
        <v>4817.3667933333336</v>
      </c>
      <c r="H774" s="1">
        <f>H770+(H782-H770)*4/12</f>
        <v>4798.9238966666662</v>
      </c>
      <c r="I774" t="str">
        <f>_xlfn.XLOOKUP($A774,ALGLIB_SSA_XAUUSD!$J$2:$J$1001,ALGLIB_SSA_XAUUSD!$K$2:$K$1001,"",0)</f>
        <v>XAUUSD</v>
      </c>
      <c r="J774" t="str">
        <f>_xlfn.XLOOKUP($A774,ALGLIB_SSA_XAUUSD!$J$2:$J$1001,ALGLIB_SSA_XAUUSD!$L$2:$L$1001,"",0)</f>
        <v>M5</v>
      </c>
      <c r="K774">
        <f>_xlfn.XLOOKUP($A774,ALGLIB_SSA_XAUUSD!$J$2:$J$1001,ALGLIB_SSA_XAUUSD!$M$2:$M$1001,"",0)</f>
        <v>4833.68</v>
      </c>
      <c r="L774">
        <f>_xlfn.XLOOKUP($A774,ALGLIB_SSA_XAUUSD!$J$2:$J$1001,ALGLIB_SSA_XAUUSD!$N$2:$N$1001,"",0)</f>
        <v>4832.5776699999997</v>
      </c>
      <c r="M774">
        <f>_xlfn.XLOOKUP($A774,ALGLIB_SSA_XAUUSD!$J$2:$J$1001,ALGLIB_SSA_XAUUSD!$O$2:$O$1001,"",0)</f>
        <v>4831.5870999999997</v>
      </c>
      <c r="N774">
        <f>_xlfn.XLOOKUP($A774,ALGLIB_SSA_XAUUSD!$J$2:$J$1001,ALGLIB_SSA_XAUUSD!$P$2:$P$1001,"",0)</f>
        <v>4834.9796299999998</v>
      </c>
      <c r="O774">
        <f>_xlfn.XLOOKUP($A774,ALGLIB_SSA_XAUUSD!$J$2:$J$1001,ALGLIB_SSA_XAUUSD!$Q$2:$Q$1001,"",0)</f>
        <v>4828.57762</v>
      </c>
      <c r="R774">
        <f t="shared" si="311"/>
        <v>1775629200</v>
      </c>
      <c r="S774" t="str">
        <f t="shared" si="312"/>
        <v>XAUUSD</v>
      </c>
      <c r="T774" t="str">
        <f t="shared" si="312"/>
        <v>M5</v>
      </c>
      <c r="U774">
        <f t="shared" si="312"/>
        <v>4833.68</v>
      </c>
      <c r="V774">
        <f t="shared" si="313"/>
        <v>4804.1798633333337</v>
      </c>
      <c r="W774">
        <f t="shared" si="313"/>
        <v>4808.8807200000001</v>
      </c>
      <c r="X774">
        <f t="shared" si="314"/>
        <v>4832.5776699999997</v>
      </c>
      <c r="Y774">
        <f t="shared" si="314"/>
        <v>4831.5870999999997</v>
      </c>
      <c r="Z774">
        <f t="shared" si="315"/>
        <v>4817.3667933333336</v>
      </c>
      <c r="AA774">
        <f t="shared" si="316"/>
        <v>4834.9796299999998</v>
      </c>
      <c r="AB774">
        <f t="shared" si="317"/>
        <v>4798.9238966666662</v>
      </c>
      <c r="AC774">
        <f t="shared" si="318"/>
        <v>4828.57762</v>
      </c>
      <c r="AF774">
        <f t="shared" si="323"/>
        <v>1775629200</v>
      </c>
      <c r="AG774" t="str">
        <f t="shared" si="324"/>
        <v>XAUUSD</v>
      </c>
      <c r="AH774" t="str">
        <f t="shared" si="325"/>
        <v>M5</v>
      </c>
      <c r="AI774" s="19">
        <f t="shared" si="319"/>
        <v>4833.68</v>
      </c>
      <c r="AJ774" s="19">
        <f t="shared" si="320"/>
        <v>4804.1798633333337</v>
      </c>
      <c r="AK774" s="19">
        <f t="shared" si="321"/>
        <v>4808.8807200000001</v>
      </c>
      <c r="AL774" s="19">
        <f t="shared" si="326"/>
        <v>-4.7008566666663683</v>
      </c>
      <c r="AM774" s="28" t="str">
        <f t="shared" si="322"/>
        <v>Bearish</v>
      </c>
      <c r="AN774" s="28" t="str">
        <f t="shared" si="327"/>
        <v>Bearish</v>
      </c>
      <c r="AO774">
        <f>IF(Z774&lt;&gt;"",Z774,"")</f>
        <v>4817.3667933333336</v>
      </c>
      <c r="AP774">
        <f>IF(AB774&lt;&gt;"",AB774,"")</f>
        <v>4798.9238966666662</v>
      </c>
      <c r="AQ774">
        <f t="shared" si="306"/>
        <v>5</v>
      </c>
      <c r="AR774" s="16">
        <f>IF(SLOPE($AO$758:$AO$769,$AQ$758:$AQ$769)&gt;0,MIN(3,ABS(SLOPE($AO$758:$AO$769,$AQ$758:$AQ$769))),IF(SLOPE($AO$758:$AO$769,$AQ$758:$AQ$769)&lt;-0.5,-0.5,0))</f>
        <v>-0.5</v>
      </c>
      <c r="AS774" s="16">
        <f>IF(SLOPE($AP$758:$AP$769,$AQ$758:$AQ$769)&lt;0,MAX(-3,-ABS(SLOPE($AP$758:$AP$769,$AQ$758:$AQ$769))),IF(SLOPE($AP$758:$AP$769,$AQ$758:$AQ$769)&gt;0.5,0.5,0))</f>
        <v>-0.41699166666670656</v>
      </c>
      <c r="AT774" s="22">
        <f>($AO$770+(AR774*(AQ774-1)))</f>
        <v>4817.0247900000004</v>
      </c>
      <c r="AU774" s="22">
        <f>($AP$770+(AS774*(AQ774-1)))</f>
        <v>4799.3145533333327</v>
      </c>
      <c r="AV774" s="18">
        <f>IF(AR774&gt;0,AT774+AR774,AT774)</f>
        <v>4817.0247900000004</v>
      </c>
      <c r="AW774" s="18">
        <f>IF(AS774&lt;0,AU774+AS774,AU774)</f>
        <v>4798.8975616666658</v>
      </c>
      <c r="AY774">
        <f t="shared" si="307"/>
        <v>-0.34200333333319577</v>
      </c>
      <c r="AZ774">
        <f t="shared" si="308"/>
        <v>-2.6335000000472064E-2</v>
      </c>
      <c r="BB774" s="19">
        <f t="shared" si="303"/>
        <v>1775629200</v>
      </c>
      <c r="BC774" s="19" t="str">
        <f t="shared" si="304"/>
        <v>XAUUSD</v>
      </c>
      <c r="BD774" s="19" t="str">
        <f t="shared" si="305"/>
        <v>M5</v>
      </c>
      <c r="BE774">
        <f>V774</f>
        <v>4804.1798633333337</v>
      </c>
      <c r="BF774">
        <f>W774</f>
        <v>4808.8807200000001</v>
      </c>
      <c r="BG774">
        <f>X774</f>
        <v>4832.5776699999997</v>
      </c>
      <c r="BH774">
        <f>Y774</f>
        <v>4831.5870999999997</v>
      </c>
      <c r="BI774">
        <f t="shared" si="309"/>
        <v>4817.0247900000004</v>
      </c>
      <c r="BJ774">
        <f t="shared" si="310"/>
        <v>4798.8975616666658</v>
      </c>
    </row>
    <row r="775" spans="1:62" x14ac:dyDescent="0.55000000000000004">
      <c r="A775">
        <f>ALGLIB_SSA_XAUUSD!J775</f>
        <v>1775629500</v>
      </c>
      <c r="B775" t="str">
        <f>_xlfn.XLOOKUP($A775,ALGLIB_SSA_XAUUSD!$A$2:$A$1001,ALGLIB_SSA_XAUUSD!$B$2:$B$1001,"",0)</f>
        <v/>
      </c>
      <c r="C775" t="str">
        <f>_xlfn.XLOOKUP($A775,ALGLIB_SSA_XAUUSD!$A$2:$A$1001,ALGLIB_SSA_XAUUSD!$C$2:$C$1001,"",0)</f>
        <v/>
      </c>
      <c r="D775" s="1">
        <f>D770+(D782-D770)*5/12</f>
        <v>4817.5666666666666</v>
      </c>
      <c r="E775" s="1">
        <f>E770+(E782-E770)*5/12</f>
        <v>4803.7249391666664</v>
      </c>
      <c r="F775" s="1">
        <f>F770+(F782-F770)*5/12</f>
        <v>4808.4637075000001</v>
      </c>
      <c r="G775" s="1">
        <f>G770+(G782-G770)*5/12</f>
        <v>4816.9522941666673</v>
      </c>
      <c r="H775" s="1">
        <f>H770+(H782-H770)*5/12</f>
        <v>4798.4092408333336</v>
      </c>
      <c r="I775" t="str">
        <f>_xlfn.XLOOKUP($A775,ALGLIB_SSA_XAUUSD!$J$2:$J$1001,ALGLIB_SSA_XAUUSD!$K$2:$K$1001,"",0)</f>
        <v>XAUUSD</v>
      </c>
      <c r="J775" t="str">
        <f>_xlfn.XLOOKUP($A775,ALGLIB_SSA_XAUUSD!$J$2:$J$1001,ALGLIB_SSA_XAUUSD!$L$2:$L$1001,"",0)</f>
        <v>M5</v>
      </c>
      <c r="K775">
        <f>_xlfn.XLOOKUP($A775,ALGLIB_SSA_XAUUSD!$J$2:$J$1001,ALGLIB_SSA_XAUUSD!$M$2:$M$1001,"",0)</f>
        <v>4836.63</v>
      </c>
      <c r="L775">
        <f>_xlfn.XLOOKUP($A775,ALGLIB_SSA_XAUUSD!$J$2:$J$1001,ALGLIB_SSA_XAUUSD!$N$2:$N$1001,"",0)</f>
        <v>4833.4215199999999</v>
      </c>
      <c r="M775">
        <f>_xlfn.XLOOKUP($A775,ALGLIB_SSA_XAUUSD!$J$2:$J$1001,ALGLIB_SSA_XAUUSD!$O$2:$O$1001,"",0)</f>
        <v>4832.5043100000003</v>
      </c>
      <c r="N775">
        <f>_xlfn.XLOOKUP($A775,ALGLIB_SSA_XAUUSD!$J$2:$J$1001,ALGLIB_SSA_XAUUSD!$P$2:$P$1001,"",0)</f>
        <v>4836.1170400000001</v>
      </c>
      <c r="O775">
        <f>_xlfn.XLOOKUP($A775,ALGLIB_SSA_XAUUSD!$J$2:$J$1001,ALGLIB_SSA_XAUUSD!$Q$2:$Q$1001,"",0)</f>
        <v>4829.6617800000004</v>
      </c>
      <c r="R775">
        <f t="shared" si="311"/>
        <v>1775629500</v>
      </c>
      <c r="S775" t="str">
        <f t="shared" si="312"/>
        <v>XAUUSD</v>
      </c>
      <c r="T775" t="str">
        <f t="shared" si="312"/>
        <v>M5</v>
      </c>
      <c r="U775">
        <f t="shared" si="312"/>
        <v>4836.63</v>
      </c>
      <c r="V775">
        <f t="shared" si="313"/>
        <v>4803.7249391666664</v>
      </c>
      <c r="W775">
        <f t="shared" si="313"/>
        <v>4808.4637075000001</v>
      </c>
      <c r="X775">
        <f t="shared" si="314"/>
        <v>4833.4215199999999</v>
      </c>
      <c r="Y775">
        <f t="shared" si="314"/>
        <v>4832.5043100000003</v>
      </c>
      <c r="Z775">
        <f t="shared" si="315"/>
        <v>4816.9522941666673</v>
      </c>
      <c r="AA775">
        <f t="shared" si="316"/>
        <v>4836.1170400000001</v>
      </c>
      <c r="AB775">
        <f t="shared" si="317"/>
        <v>4798.4092408333336</v>
      </c>
      <c r="AC775">
        <f t="shared" si="318"/>
        <v>4829.6617800000004</v>
      </c>
      <c r="AF775">
        <f t="shared" si="323"/>
        <v>1775629500</v>
      </c>
      <c r="AG775" t="str">
        <f t="shared" si="324"/>
        <v>XAUUSD</v>
      </c>
      <c r="AH775" t="str">
        <f t="shared" si="325"/>
        <v>M5</v>
      </c>
      <c r="AI775" s="19">
        <f t="shared" si="319"/>
        <v>4836.63</v>
      </c>
      <c r="AJ775" s="19">
        <f t="shared" si="320"/>
        <v>4803.7249391666664</v>
      </c>
      <c r="AK775" s="19">
        <f t="shared" si="321"/>
        <v>4808.4637075000001</v>
      </c>
      <c r="AL775" s="19">
        <f t="shared" si="326"/>
        <v>-4.7387683333336099</v>
      </c>
      <c r="AM775" s="28" t="str">
        <f t="shared" si="322"/>
        <v>Bearish</v>
      </c>
      <c r="AN775" s="28" t="str">
        <f t="shared" si="327"/>
        <v>Bearish</v>
      </c>
      <c r="AO775">
        <f>IF(Z775&lt;&gt;"",Z775,"")</f>
        <v>4816.9522941666673</v>
      </c>
      <c r="AP775">
        <f>IF(AB775&lt;&gt;"",AB775,"")</f>
        <v>4798.4092408333336</v>
      </c>
      <c r="AQ775">
        <f t="shared" si="306"/>
        <v>6</v>
      </c>
      <c r="AR775" s="16">
        <f>IF(SLOPE($AO$758:$AO$769,$AQ$758:$AQ$769)&gt;0,MIN(3,ABS(SLOPE($AO$758:$AO$769,$AQ$758:$AQ$769))),IF(SLOPE($AO$758:$AO$769,$AQ$758:$AQ$769)&lt;-0.5,-0.5,0))</f>
        <v>-0.5</v>
      </c>
      <c r="AS775" s="16">
        <f>IF(SLOPE($AP$758:$AP$769,$AQ$758:$AQ$769)&lt;0,MAX(-3,-ABS(SLOPE($AP$758:$AP$769,$AQ$758:$AQ$769))),IF(SLOPE($AP$758:$AP$769,$AQ$758:$AQ$769)&gt;0.5,0.5,0))</f>
        <v>-0.41699166666670656</v>
      </c>
      <c r="AT775" s="22">
        <f>($AO$770+(AR775*(AQ775-1)))</f>
        <v>4816.5247900000004</v>
      </c>
      <c r="AU775" s="22">
        <f>($AP$770+(AS775*(AQ775-1)))</f>
        <v>4798.8975616666658</v>
      </c>
      <c r="AV775" s="18">
        <f>IF(AR775&gt;0,AT775+AR775,AT775)</f>
        <v>4816.5247900000004</v>
      </c>
      <c r="AW775" s="18">
        <f>IF(AS775&lt;0,AU775+AS775,AU775)</f>
        <v>4798.4805699999988</v>
      </c>
      <c r="AY775">
        <f t="shared" si="307"/>
        <v>-0.42750416666694946</v>
      </c>
      <c r="AZ775">
        <f t="shared" si="308"/>
        <v>7.1329166665236698E-2</v>
      </c>
      <c r="BB775" s="19">
        <f t="shared" si="303"/>
        <v>1775629500</v>
      </c>
      <c r="BC775" s="19" t="str">
        <f t="shared" si="304"/>
        <v>XAUUSD</v>
      </c>
      <c r="BD775" s="19" t="str">
        <f t="shared" si="305"/>
        <v>M5</v>
      </c>
      <c r="BE775">
        <f>V775</f>
        <v>4803.7249391666664</v>
      </c>
      <c r="BF775">
        <f>W775</f>
        <v>4808.4637075000001</v>
      </c>
      <c r="BG775">
        <f>X775</f>
        <v>4833.4215199999999</v>
      </c>
      <c r="BH775">
        <f>Y775</f>
        <v>4832.5043100000003</v>
      </c>
      <c r="BI775">
        <f t="shared" si="309"/>
        <v>4816.5247900000004</v>
      </c>
      <c r="BJ775">
        <f t="shared" si="310"/>
        <v>4798.4805699999988</v>
      </c>
    </row>
    <row r="776" spans="1:62" x14ac:dyDescent="0.55000000000000004">
      <c r="A776">
        <f>ALGLIB_SSA_XAUUSD!J776</f>
        <v>1775629800</v>
      </c>
      <c r="B776" t="str">
        <f>_xlfn.XLOOKUP($A776,ALGLIB_SSA_XAUUSD!$A$2:$A$1001,ALGLIB_SSA_XAUUSD!$B$2:$B$1001,"",0)</f>
        <v/>
      </c>
      <c r="C776" t="str">
        <f>_xlfn.XLOOKUP($A776,ALGLIB_SSA_XAUUSD!$A$2:$A$1001,ALGLIB_SSA_XAUUSD!$C$2:$C$1001,"",0)</f>
        <v/>
      </c>
      <c r="D776" s="1">
        <f>D770+(D782-D770)*6/12</f>
        <v>4816.99</v>
      </c>
      <c r="E776" s="1">
        <f>E770+(E782-E770)*6/12</f>
        <v>4803.2700150000001</v>
      </c>
      <c r="F776" s="1">
        <f>F770+(F782-F770)*6/12</f>
        <v>4808.046695</v>
      </c>
      <c r="G776" s="1">
        <f>G770+(G782-G770)*6/12</f>
        <v>4816.5377950000002</v>
      </c>
      <c r="H776" s="1">
        <f>H770+(H782-H770)*6/12</f>
        <v>4797.894585</v>
      </c>
      <c r="I776" t="str">
        <f>_xlfn.XLOOKUP($A776,ALGLIB_SSA_XAUUSD!$J$2:$J$1001,ALGLIB_SSA_XAUUSD!$K$2:$K$1001,"",0)</f>
        <v>XAUUSD</v>
      </c>
      <c r="J776" t="str">
        <f>_xlfn.XLOOKUP($A776,ALGLIB_SSA_XAUUSD!$J$2:$J$1001,ALGLIB_SSA_XAUUSD!$L$2:$L$1001,"",0)</f>
        <v>M5</v>
      </c>
      <c r="K776">
        <f>_xlfn.XLOOKUP($A776,ALGLIB_SSA_XAUUSD!$J$2:$J$1001,ALGLIB_SSA_XAUUSD!$M$2:$M$1001,"",0)</f>
        <v>4832.95</v>
      </c>
      <c r="L776">
        <f>_xlfn.XLOOKUP($A776,ALGLIB_SSA_XAUUSD!$J$2:$J$1001,ALGLIB_SSA_XAUUSD!$N$2:$N$1001,"",0)</f>
        <v>4833.5772800000004</v>
      </c>
      <c r="M776">
        <f>_xlfn.XLOOKUP($A776,ALGLIB_SSA_XAUUSD!$J$2:$J$1001,ALGLIB_SSA_XAUUSD!$O$2:$O$1001,"",0)</f>
        <v>4833.0407999999998</v>
      </c>
      <c r="N776">
        <f>_xlfn.XLOOKUP($A776,ALGLIB_SSA_XAUUSD!$J$2:$J$1001,ALGLIB_SSA_XAUUSD!$P$2:$P$1001,"",0)</f>
        <v>4836.9983700000003</v>
      </c>
      <c r="O776">
        <f>_xlfn.XLOOKUP($A776,ALGLIB_SSA_XAUUSD!$J$2:$J$1001,ALGLIB_SSA_XAUUSD!$Q$2:$Q$1001,"",0)</f>
        <v>4830.2076399999996</v>
      </c>
      <c r="R776">
        <f t="shared" si="311"/>
        <v>1775629800</v>
      </c>
      <c r="S776" t="str">
        <f t="shared" si="312"/>
        <v>XAUUSD</v>
      </c>
      <c r="T776" t="str">
        <f t="shared" si="312"/>
        <v>M5</v>
      </c>
      <c r="U776">
        <f t="shared" si="312"/>
        <v>4832.95</v>
      </c>
      <c r="V776">
        <f t="shared" si="313"/>
        <v>4803.2700150000001</v>
      </c>
      <c r="W776">
        <f t="shared" si="313"/>
        <v>4808.046695</v>
      </c>
      <c r="X776">
        <f t="shared" si="314"/>
        <v>4833.5772800000004</v>
      </c>
      <c r="Y776">
        <f t="shared" si="314"/>
        <v>4833.0407999999998</v>
      </c>
      <c r="Z776">
        <f t="shared" si="315"/>
        <v>4816.5377950000002</v>
      </c>
      <c r="AA776">
        <f t="shared" si="316"/>
        <v>4836.9983700000003</v>
      </c>
      <c r="AB776">
        <f t="shared" si="317"/>
        <v>4797.894585</v>
      </c>
      <c r="AC776">
        <f t="shared" si="318"/>
        <v>4830.2076399999996</v>
      </c>
      <c r="AF776">
        <f t="shared" si="323"/>
        <v>1775629800</v>
      </c>
      <c r="AG776" t="str">
        <f t="shared" si="324"/>
        <v>XAUUSD</v>
      </c>
      <c r="AH776" t="str">
        <f t="shared" si="325"/>
        <v>M5</v>
      </c>
      <c r="AI776" s="19">
        <f t="shared" si="319"/>
        <v>4832.95</v>
      </c>
      <c r="AJ776" s="19">
        <f t="shared" si="320"/>
        <v>4803.2700150000001</v>
      </c>
      <c r="AK776" s="19">
        <f t="shared" si="321"/>
        <v>4808.046695</v>
      </c>
      <c r="AL776" s="19">
        <f t="shared" si="326"/>
        <v>-4.7766799999999421</v>
      </c>
      <c r="AM776" s="28" t="str">
        <f t="shared" si="322"/>
        <v>Bearish</v>
      </c>
      <c r="AN776" s="28" t="str">
        <f t="shared" si="327"/>
        <v>Bearish</v>
      </c>
      <c r="AO776">
        <f>IF(Z776&lt;&gt;"",Z776,"")</f>
        <v>4816.5377950000002</v>
      </c>
      <c r="AP776">
        <f>IF(AB776&lt;&gt;"",AB776,"")</f>
        <v>4797.894585</v>
      </c>
      <c r="AQ776">
        <f t="shared" si="306"/>
        <v>7</v>
      </c>
      <c r="AR776" s="16">
        <f>IF(SLOPE($AO$758:$AO$769,$AQ$758:$AQ$769)&gt;0,MIN(3,ABS(SLOPE($AO$758:$AO$769,$AQ$758:$AQ$769))),IF(SLOPE($AO$758:$AO$769,$AQ$758:$AQ$769)&lt;-0.5,-0.5,0))</f>
        <v>-0.5</v>
      </c>
      <c r="AS776" s="16">
        <f>IF(SLOPE($AP$758:$AP$769,$AQ$758:$AQ$769)&lt;0,MAX(-3,-ABS(SLOPE($AP$758:$AP$769,$AQ$758:$AQ$769))),IF(SLOPE($AP$758:$AP$769,$AQ$758:$AQ$769)&gt;0.5,0.5,0))</f>
        <v>-0.41699166666670656</v>
      </c>
      <c r="AT776" s="22">
        <f>($AO$770+(AR776*(AQ776-1)))</f>
        <v>4816.0247900000004</v>
      </c>
      <c r="AU776" s="22">
        <f>($AP$770+(AS776*(AQ776-1)))</f>
        <v>4798.4805699999997</v>
      </c>
      <c r="AV776" s="18">
        <f>IF(AR776&gt;0,AT776+AR776,AT776)</f>
        <v>4816.0247900000004</v>
      </c>
      <c r="AW776" s="18">
        <f>IF(AS776&lt;0,AU776+AS776,AU776)</f>
        <v>4798.0635783333328</v>
      </c>
      <c r="AY776">
        <f t="shared" si="307"/>
        <v>-0.51300499999979365</v>
      </c>
      <c r="AZ776">
        <f t="shared" si="308"/>
        <v>0.16899333333276445</v>
      </c>
      <c r="BB776" s="19">
        <f t="shared" si="303"/>
        <v>1775629800</v>
      </c>
      <c r="BC776" s="19" t="str">
        <f t="shared" si="304"/>
        <v>XAUUSD</v>
      </c>
      <c r="BD776" s="19" t="str">
        <f t="shared" si="305"/>
        <v>M5</v>
      </c>
      <c r="BE776">
        <f>V776</f>
        <v>4803.2700150000001</v>
      </c>
      <c r="BF776">
        <f>W776</f>
        <v>4808.046695</v>
      </c>
      <c r="BG776">
        <f>X776</f>
        <v>4833.5772800000004</v>
      </c>
      <c r="BH776">
        <f>Y776</f>
        <v>4833.0407999999998</v>
      </c>
      <c r="BI776">
        <f t="shared" si="309"/>
        <v>4816.0247900000004</v>
      </c>
      <c r="BJ776">
        <f t="shared" si="310"/>
        <v>4798.0635783333328</v>
      </c>
    </row>
    <row r="777" spans="1:62" x14ac:dyDescent="0.55000000000000004">
      <c r="A777">
        <f>ALGLIB_SSA_XAUUSD!J777</f>
        <v>1775630100</v>
      </c>
      <c r="B777" t="str">
        <f>_xlfn.XLOOKUP($A777,ALGLIB_SSA_XAUUSD!$A$2:$A$1001,ALGLIB_SSA_XAUUSD!$B$2:$B$1001,"",0)</f>
        <v/>
      </c>
      <c r="C777" t="str">
        <f>_xlfn.XLOOKUP($A777,ALGLIB_SSA_XAUUSD!$A$2:$A$1001,ALGLIB_SSA_XAUUSD!$C$2:$C$1001,"",0)</f>
        <v/>
      </c>
      <c r="D777" s="1">
        <f>D770+(D782-D770)*7/12</f>
        <v>4816.413333333333</v>
      </c>
      <c r="E777" s="1">
        <f>E770+(E782-E770)*7/12</f>
        <v>4802.8150908333337</v>
      </c>
      <c r="F777" s="1">
        <f>F770+(F782-F770)*7/12</f>
        <v>4807.6296824999999</v>
      </c>
      <c r="G777" s="1">
        <f>G770+(G782-G770)*7/12</f>
        <v>4816.123295833333</v>
      </c>
      <c r="H777" s="1">
        <f>H770+(H782-H770)*7/12</f>
        <v>4797.3799291666664</v>
      </c>
      <c r="I777" t="str">
        <f>_xlfn.XLOOKUP($A777,ALGLIB_SSA_XAUUSD!$J$2:$J$1001,ALGLIB_SSA_XAUUSD!$K$2:$K$1001,"",0)</f>
        <v>XAUUSD</v>
      </c>
      <c r="J777" t="str">
        <f>_xlfn.XLOOKUP($A777,ALGLIB_SSA_XAUUSD!$J$2:$J$1001,ALGLIB_SSA_XAUUSD!$L$2:$L$1001,"",0)</f>
        <v>M5</v>
      </c>
      <c r="K777">
        <f>_xlfn.XLOOKUP($A777,ALGLIB_SSA_XAUUSD!$J$2:$J$1001,ALGLIB_SSA_XAUUSD!$M$2:$M$1001,"",0)</f>
        <v>4831.5</v>
      </c>
      <c r="L777">
        <f>_xlfn.XLOOKUP($A777,ALGLIB_SSA_XAUUSD!$J$2:$J$1001,ALGLIB_SSA_XAUUSD!$N$2:$N$1001,"",0)</f>
        <v>4832.8882299999996</v>
      </c>
      <c r="M777">
        <f>_xlfn.XLOOKUP($A777,ALGLIB_SSA_XAUUSD!$J$2:$J$1001,ALGLIB_SSA_XAUUSD!$O$2:$O$1001,"",0)</f>
        <v>4832.9645099999998</v>
      </c>
      <c r="N777">
        <f>_xlfn.XLOOKUP($A777,ALGLIB_SSA_XAUUSD!$J$2:$J$1001,ALGLIB_SSA_XAUUSD!$P$2:$P$1001,"",0)</f>
        <v>4837.2151999999996</v>
      </c>
      <c r="O777">
        <f>_xlfn.XLOOKUP($A777,ALGLIB_SSA_XAUUSD!$J$2:$J$1001,ALGLIB_SSA_XAUUSD!$Q$2:$Q$1001,"",0)</f>
        <v>4829.9800699999996</v>
      </c>
      <c r="R777">
        <f t="shared" si="311"/>
        <v>1775630100</v>
      </c>
      <c r="S777" t="str">
        <f t="shared" si="312"/>
        <v>XAUUSD</v>
      </c>
      <c r="T777" t="str">
        <f t="shared" si="312"/>
        <v>M5</v>
      </c>
      <c r="U777">
        <f t="shared" si="312"/>
        <v>4831.5</v>
      </c>
      <c r="V777">
        <f t="shared" si="313"/>
        <v>4802.8150908333337</v>
      </c>
      <c r="W777">
        <f t="shared" si="313"/>
        <v>4807.6296824999999</v>
      </c>
      <c r="X777">
        <f t="shared" si="314"/>
        <v>4832.8882299999996</v>
      </c>
      <c r="Y777">
        <f t="shared" si="314"/>
        <v>4832.9645099999998</v>
      </c>
      <c r="Z777">
        <f t="shared" si="315"/>
        <v>4816.123295833333</v>
      </c>
      <c r="AA777">
        <f t="shared" si="316"/>
        <v>4837.2151999999996</v>
      </c>
      <c r="AB777">
        <f t="shared" si="317"/>
        <v>4797.3799291666664</v>
      </c>
      <c r="AC777">
        <f t="shared" si="318"/>
        <v>4829.9800699999996</v>
      </c>
      <c r="AF777">
        <f t="shared" si="323"/>
        <v>1775630100</v>
      </c>
      <c r="AG777" t="str">
        <f t="shared" si="324"/>
        <v>XAUUSD</v>
      </c>
      <c r="AH777" t="str">
        <f t="shared" si="325"/>
        <v>M5</v>
      </c>
      <c r="AI777" s="19">
        <f t="shared" si="319"/>
        <v>4831.5</v>
      </c>
      <c r="AJ777" s="19">
        <f t="shared" si="320"/>
        <v>4802.8150908333337</v>
      </c>
      <c r="AK777" s="19">
        <f t="shared" si="321"/>
        <v>4807.6296824999999</v>
      </c>
      <c r="AL777" s="19">
        <f t="shared" si="326"/>
        <v>-4.8145916666662743</v>
      </c>
      <c r="AM777" s="28" t="str">
        <f t="shared" si="322"/>
        <v>Bearish</v>
      </c>
      <c r="AN777" s="28" t="str">
        <f t="shared" si="327"/>
        <v>Bearish</v>
      </c>
      <c r="AO777">
        <f>IF(Z777&lt;&gt;"",Z777,"")</f>
        <v>4816.123295833333</v>
      </c>
      <c r="AP777">
        <f>IF(AB777&lt;&gt;"",AB777,"")</f>
        <v>4797.3799291666664</v>
      </c>
      <c r="AQ777">
        <f t="shared" si="306"/>
        <v>8</v>
      </c>
      <c r="AR777" s="16">
        <f>IF(SLOPE($AO$758:$AO$769,$AQ$758:$AQ$769)&gt;0,MIN(3,ABS(SLOPE($AO$758:$AO$769,$AQ$758:$AQ$769))),IF(SLOPE($AO$758:$AO$769,$AQ$758:$AQ$769)&lt;-0.5,-0.5,0))</f>
        <v>-0.5</v>
      </c>
      <c r="AS777" s="16">
        <f>IF(SLOPE($AP$758:$AP$769,$AQ$758:$AQ$769)&lt;0,MAX(-3,-ABS(SLOPE($AP$758:$AP$769,$AQ$758:$AQ$769))),IF(SLOPE($AP$758:$AP$769,$AQ$758:$AQ$769)&gt;0.5,0.5,0))</f>
        <v>-0.41699166666670656</v>
      </c>
      <c r="AT777" s="22">
        <f>($AO$770+(AR777*(AQ777-1)))</f>
        <v>4815.5247900000004</v>
      </c>
      <c r="AU777" s="22">
        <f>($AP$770+(AS777*(AQ777-1)))</f>
        <v>4798.0635783333328</v>
      </c>
      <c r="AV777" s="18">
        <f>IF(AR777&gt;0,AT777+AR777,AT777)</f>
        <v>4815.5247900000004</v>
      </c>
      <c r="AW777" s="18">
        <f>IF(AS777&lt;0,AU777+AS777,AU777)</f>
        <v>4797.6465866666658</v>
      </c>
      <c r="AY777">
        <f t="shared" si="307"/>
        <v>-0.59850583333263785</v>
      </c>
      <c r="AZ777">
        <f t="shared" si="308"/>
        <v>0.26665749999938271</v>
      </c>
      <c r="BB777" s="19">
        <f t="shared" si="303"/>
        <v>1775630100</v>
      </c>
      <c r="BC777" s="19" t="str">
        <f t="shared" si="304"/>
        <v>XAUUSD</v>
      </c>
      <c r="BD777" s="19" t="str">
        <f t="shared" si="305"/>
        <v>M5</v>
      </c>
      <c r="BE777">
        <f>V777</f>
        <v>4802.8150908333337</v>
      </c>
      <c r="BF777">
        <f>W777</f>
        <v>4807.6296824999999</v>
      </c>
      <c r="BG777">
        <f>X777</f>
        <v>4832.8882299999996</v>
      </c>
      <c r="BH777">
        <f>Y777</f>
        <v>4832.9645099999998</v>
      </c>
      <c r="BI777">
        <f t="shared" si="309"/>
        <v>4815.5247900000004</v>
      </c>
      <c r="BJ777">
        <f t="shared" si="310"/>
        <v>4797.6465866666658</v>
      </c>
    </row>
    <row r="778" spans="1:62" x14ac:dyDescent="0.55000000000000004">
      <c r="A778">
        <f>ALGLIB_SSA_XAUUSD!J778</f>
        <v>1775630400</v>
      </c>
      <c r="B778" t="str">
        <f>_xlfn.XLOOKUP($A778,ALGLIB_SSA_XAUUSD!$A$2:$A$1001,ALGLIB_SSA_XAUUSD!$B$2:$B$1001,"",0)</f>
        <v/>
      </c>
      <c r="C778" t="str">
        <f>_xlfn.XLOOKUP($A778,ALGLIB_SSA_XAUUSD!$A$2:$A$1001,ALGLIB_SSA_XAUUSD!$C$2:$C$1001,"",0)</f>
        <v/>
      </c>
      <c r="D778" s="1">
        <f>D770+(D782-D770)*8/12</f>
        <v>4815.8366666666661</v>
      </c>
      <c r="E778" s="1">
        <f>E770+(E782-E770)*8/12</f>
        <v>4802.3601666666664</v>
      </c>
      <c r="F778" s="1">
        <f>F770+(F782-F770)*8/12</f>
        <v>4807.2126699999999</v>
      </c>
      <c r="G778" s="1">
        <f>G770+(G782-G770)*8/12</f>
        <v>4815.7087966666668</v>
      </c>
      <c r="H778" s="1">
        <f>H770+(H782-H770)*8/12</f>
        <v>4796.8652733333338</v>
      </c>
      <c r="I778" t="str">
        <f>_xlfn.XLOOKUP($A778,ALGLIB_SSA_XAUUSD!$J$2:$J$1001,ALGLIB_SSA_XAUUSD!$K$2:$K$1001,"",0)</f>
        <v>XAUUSD</v>
      </c>
      <c r="J778" t="str">
        <f>_xlfn.XLOOKUP($A778,ALGLIB_SSA_XAUUSD!$J$2:$J$1001,ALGLIB_SSA_XAUUSD!$L$2:$L$1001,"",0)</f>
        <v>M5</v>
      </c>
      <c r="K778">
        <f>_xlfn.XLOOKUP($A778,ALGLIB_SSA_XAUUSD!$J$2:$J$1001,ALGLIB_SSA_XAUUSD!$M$2:$M$1001,"",0)</f>
        <v>4835.71</v>
      </c>
      <c r="L778">
        <f>_xlfn.XLOOKUP($A778,ALGLIB_SSA_XAUUSD!$J$2:$J$1001,ALGLIB_SSA_XAUUSD!$N$2:$N$1001,"",0)</f>
        <v>4831.2693900000004</v>
      </c>
      <c r="M778">
        <f>_xlfn.XLOOKUP($A778,ALGLIB_SSA_XAUUSD!$J$2:$J$1001,ALGLIB_SSA_XAUUSD!$O$2:$O$1001,"",0)</f>
        <v>4832.1169499999996</v>
      </c>
      <c r="N778">
        <f>_xlfn.XLOOKUP($A778,ALGLIB_SSA_XAUUSD!$J$2:$J$1001,ALGLIB_SSA_XAUUSD!$P$2:$P$1001,"",0)</f>
        <v>4836.3854700000002</v>
      </c>
      <c r="O778">
        <f>_xlfn.XLOOKUP($A778,ALGLIB_SSA_XAUUSD!$J$2:$J$1001,ALGLIB_SSA_XAUUSD!$Q$2:$Q$1001,"",0)</f>
        <v>4828.7774399999998</v>
      </c>
      <c r="R778">
        <f t="shared" si="311"/>
        <v>1775630400</v>
      </c>
      <c r="S778" t="str">
        <f t="shared" si="312"/>
        <v>XAUUSD</v>
      </c>
      <c r="T778" t="str">
        <f t="shared" si="312"/>
        <v>M5</v>
      </c>
      <c r="U778">
        <f t="shared" si="312"/>
        <v>4835.71</v>
      </c>
      <c r="V778">
        <f t="shared" si="313"/>
        <v>4802.3601666666664</v>
      </c>
      <c r="W778">
        <f t="shared" si="313"/>
        <v>4807.2126699999999</v>
      </c>
      <c r="X778">
        <f t="shared" si="314"/>
        <v>4831.2693900000004</v>
      </c>
      <c r="Y778">
        <f t="shared" si="314"/>
        <v>4832.1169499999996</v>
      </c>
      <c r="Z778">
        <f t="shared" si="315"/>
        <v>4815.7087966666668</v>
      </c>
      <c r="AA778">
        <f t="shared" si="316"/>
        <v>4836.3854700000002</v>
      </c>
      <c r="AB778">
        <f t="shared" si="317"/>
        <v>4796.8652733333338</v>
      </c>
      <c r="AC778">
        <f t="shared" si="318"/>
        <v>4828.7774399999998</v>
      </c>
      <c r="AF778">
        <f t="shared" si="323"/>
        <v>1775630400</v>
      </c>
      <c r="AG778" t="str">
        <f t="shared" si="324"/>
        <v>XAUUSD</v>
      </c>
      <c r="AH778" t="str">
        <f t="shared" si="325"/>
        <v>M5</v>
      </c>
      <c r="AI778" s="19">
        <f t="shared" si="319"/>
        <v>4835.71</v>
      </c>
      <c r="AJ778" s="19">
        <f t="shared" si="320"/>
        <v>4802.3601666666664</v>
      </c>
      <c r="AK778" s="19">
        <f t="shared" si="321"/>
        <v>4807.2126699999999</v>
      </c>
      <c r="AL778" s="19">
        <f t="shared" si="326"/>
        <v>-4.8525033333335159</v>
      </c>
      <c r="AM778" s="28" t="str">
        <f t="shared" si="322"/>
        <v>Bearish</v>
      </c>
      <c r="AN778" s="28" t="str">
        <f t="shared" si="327"/>
        <v>Bearish</v>
      </c>
      <c r="AO778">
        <f>IF(Z778&lt;&gt;"",Z778,"")</f>
        <v>4815.7087966666668</v>
      </c>
      <c r="AP778">
        <f>IF(AB778&lt;&gt;"",AB778,"")</f>
        <v>4796.8652733333338</v>
      </c>
      <c r="AQ778">
        <f t="shared" si="306"/>
        <v>9</v>
      </c>
      <c r="AR778" s="16">
        <f>IF(SLOPE($AO$758:$AO$769,$AQ$758:$AQ$769)&gt;0,MIN(3,ABS(SLOPE($AO$758:$AO$769,$AQ$758:$AQ$769))),IF(SLOPE($AO$758:$AO$769,$AQ$758:$AQ$769)&lt;-0.5,-0.5,0))</f>
        <v>-0.5</v>
      </c>
      <c r="AS778" s="16">
        <f>IF(SLOPE($AP$758:$AP$769,$AQ$758:$AQ$769)&lt;0,MAX(-3,-ABS(SLOPE($AP$758:$AP$769,$AQ$758:$AQ$769))),IF(SLOPE($AP$758:$AP$769,$AQ$758:$AQ$769)&gt;0.5,0.5,0))</f>
        <v>-0.41699166666670656</v>
      </c>
      <c r="AT778" s="22">
        <f>($AO$770+(AR778*(AQ778-1)))</f>
        <v>4815.0247900000004</v>
      </c>
      <c r="AU778" s="22">
        <f>($AP$770+(AS778*(AQ778-1)))</f>
        <v>4797.6465866666658</v>
      </c>
      <c r="AV778" s="18">
        <f>IF(AR778&gt;0,AT778+AR778,AT778)</f>
        <v>4815.0247900000004</v>
      </c>
      <c r="AW778" s="18">
        <f>IF(AS778&lt;0,AU778+AS778,AU778)</f>
        <v>4797.2295949999989</v>
      </c>
      <c r="AY778">
        <f t="shared" si="307"/>
        <v>-0.68400666666639154</v>
      </c>
      <c r="AZ778">
        <f t="shared" si="308"/>
        <v>0.36432166666509147</v>
      </c>
      <c r="BB778" s="19">
        <f t="shared" si="303"/>
        <v>1775630400</v>
      </c>
      <c r="BC778" s="19" t="str">
        <f t="shared" si="304"/>
        <v>XAUUSD</v>
      </c>
      <c r="BD778" s="19" t="str">
        <f t="shared" si="305"/>
        <v>M5</v>
      </c>
      <c r="BE778">
        <f>V778</f>
        <v>4802.3601666666664</v>
      </c>
      <c r="BF778">
        <f>W778</f>
        <v>4807.2126699999999</v>
      </c>
      <c r="BG778">
        <f>X778</f>
        <v>4831.2693900000004</v>
      </c>
      <c r="BH778">
        <f>Y778</f>
        <v>4832.1169499999996</v>
      </c>
      <c r="BI778">
        <f t="shared" si="309"/>
        <v>4815.0247900000004</v>
      </c>
      <c r="BJ778">
        <f t="shared" si="310"/>
        <v>4797.2295949999989</v>
      </c>
    </row>
    <row r="779" spans="1:62" x14ac:dyDescent="0.55000000000000004">
      <c r="A779">
        <f>ALGLIB_SSA_XAUUSD!J779</f>
        <v>1775630700</v>
      </c>
      <c r="B779" t="str">
        <f>_xlfn.XLOOKUP($A779,ALGLIB_SSA_XAUUSD!$A$2:$A$1001,ALGLIB_SSA_XAUUSD!$B$2:$B$1001,"",0)</f>
        <v/>
      </c>
      <c r="C779" t="str">
        <f>_xlfn.XLOOKUP($A779,ALGLIB_SSA_XAUUSD!$A$2:$A$1001,ALGLIB_SSA_XAUUSD!$C$2:$C$1001,"",0)</f>
        <v/>
      </c>
      <c r="D779" s="1">
        <f>D770+(D782-D770)*9/12</f>
        <v>4815.26</v>
      </c>
      <c r="E779" s="1">
        <f>E770+(E782-E770)*9/12</f>
        <v>4801.9052425</v>
      </c>
      <c r="F779" s="1">
        <f>F770+(F782-F770)*9/12</f>
        <v>4806.7956574999998</v>
      </c>
      <c r="G779" s="1">
        <f>G770+(G782-G770)*9/12</f>
        <v>4815.2942975000005</v>
      </c>
      <c r="H779" s="1">
        <f>H770+(H782-H770)*9/12</f>
        <v>4796.3506175000002</v>
      </c>
      <c r="I779" t="str">
        <f>_xlfn.XLOOKUP($A779,ALGLIB_SSA_XAUUSD!$J$2:$J$1001,ALGLIB_SSA_XAUUSD!$K$2:$K$1001,"",0)</f>
        <v>XAUUSD</v>
      </c>
      <c r="J779" t="str">
        <f>_xlfn.XLOOKUP($A779,ALGLIB_SSA_XAUUSD!$J$2:$J$1001,ALGLIB_SSA_XAUUSD!$L$2:$L$1001,"",0)</f>
        <v>M5</v>
      </c>
      <c r="K779">
        <f>_xlfn.XLOOKUP($A779,ALGLIB_SSA_XAUUSD!$J$2:$J$1001,ALGLIB_SSA_XAUUSD!$M$2:$M$1001,"",0)</f>
        <v>4832.29</v>
      </c>
      <c r="L779">
        <f>_xlfn.XLOOKUP($A779,ALGLIB_SSA_XAUUSD!$J$2:$J$1001,ALGLIB_SSA_XAUUSD!$N$2:$N$1001,"",0)</f>
        <v>4828.6390199999996</v>
      </c>
      <c r="M779">
        <f>_xlfn.XLOOKUP($A779,ALGLIB_SSA_XAUUSD!$J$2:$J$1001,ALGLIB_SSA_XAUUSD!$O$2:$O$1001,"",0)</f>
        <v>4830.37799</v>
      </c>
      <c r="N779">
        <f>_xlfn.XLOOKUP($A779,ALGLIB_SSA_XAUUSD!$J$2:$J$1001,ALGLIB_SSA_XAUUSD!$P$2:$P$1001,"",0)</f>
        <v>4834.4250099999999</v>
      </c>
      <c r="O779">
        <f>_xlfn.XLOOKUP($A779,ALGLIB_SSA_XAUUSD!$J$2:$J$1001,ALGLIB_SSA_XAUUSD!$Q$2:$Q$1001,"",0)</f>
        <v>4826.55998</v>
      </c>
      <c r="R779">
        <f t="shared" si="311"/>
        <v>1775630700</v>
      </c>
      <c r="S779" t="str">
        <f t="shared" si="312"/>
        <v>XAUUSD</v>
      </c>
      <c r="T779" t="str">
        <f t="shared" si="312"/>
        <v>M5</v>
      </c>
      <c r="U779">
        <f t="shared" si="312"/>
        <v>4832.29</v>
      </c>
      <c r="V779">
        <f t="shared" si="313"/>
        <v>4801.9052425</v>
      </c>
      <c r="W779">
        <f t="shared" si="313"/>
        <v>4806.7956574999998</v>
      </c>
      <c r="X779">
        <f t="shared" si="314"/>
        <v>4828.6390199999996</v>
      </c>
      <c r="Y779">
        <f t="shared" si="314"/>
        <v>4830.37799</v>
      </c>
      <c r="Z779">
        <f t="shared" si="315"/>
        <v>4815.2942975000005</v>
      </c>
      <c r="AA779">
        <f t="shared" si="316"/>
        <v>4834.4250099999999</v>
      </c>
      <c r="AB779">
        <f t="shared" si="317"/>
        <v>4796.3506175000002</v>
      </c>
      <c r="AC779">
        <f t="shared" si="318"/>
        <v>4826.55998</v>
      </c>
      <c r="AF779">
        <f t="shared" si="323"/>
        <v>1775630700</v>
      </c>
      <c r="AG779" t="str">
        <f t="shared" si="324"/>
        <v>XAUUSD</v>
      </c>
      <c r="AH779" t="str">
        <f t="shared" si="325"/>
        <v>M5</v>
      </c>
      <c r="AI779" s="19">
        <f t="shared" si="319"/>
        <v>4832.29</v>
      </c>
      <c r="AJ779" s="19">
        <f t="shared" si="320"/>
        <v>4801.9052425</v>
      </c>
      <c r="AK779" s="19">
        <f t="shared" si="321"/>
        <v>4806.7956574999998</v>
      </c>
      <c r="AL779" s="19">
        <f t="shared" si="326"/>
        <v>-4.8904149999998481</v>
      </c>
      <c r="AM779" s="28" t="str">
        <f t="shared" si="322"/>
        <v>Bearish</v>
      </c>
      <c r="AN779" s="28" t="str">
        <f t="shared" si="327"/>
        <v>Bearish</v>
      </c>
      <c r="AO779">
        <f>IF(Z779&lt;&gt;"",Z779,"")</f>
        <v>4815.2942975000005</v>
      </c>
      <c r="AP779">
        <f>IF(AB779&lt;&gt;"",AB779,"")</f>
        <v>4796.3506175000002</v>
      </c>
      <c r="AQ779">
        <f t="shared" si="306"/>
        <v>10</v>
      </c>
      <c r="AR779" s="16">
        <f>IF(SLOPE($AO$758:$AO$769,$AQ$758:$AQ$769)&gt;0,MIN(3,ABS(SLOPE($AO$758:$AO$769,$AQ$758:$AQ$769))),IF(SLOPE($AO$758:$AO$769,$AQ$758:$AQ$769)&lt;-0.5,-0.5,0))</f>
        <v>-0.5</v>
      </c>
      <c r="AS779" s="16">
        <f>IF(SLOPE($AP$758:$AP$769,$AQ$758:$AQ$769)&lt;0,MAX(-3,-ABS(SLOPE($AP$758:$AP$769,$AQ$758:$AQ$769))),IF(SLOPE($AP$758:$AP$769,$AQ$758:$AQ$769)&gt;0.5,0.5,0))</f>
        <v>-0.41699166666670656</v>
      </c>
      <c r="AT779" s="22">
        <f>($AO$770+(AR779*(AQ779-1)))</f>
        <v>4814.5247900000004</v>
      </c>
      <c r="AU779" s="22">
        <f>($AP$770+(AS779*(AQ779-1)))</f>
        <v>4797.2295949999989</v>
      </c>
      <c r="AV779" s="18">
        <f>IF(AR779&gt;0,AT779+AR779,AT779)</f>
        <v>4814.5247900000004</v>
      </c>
      <c r="AW779" s="18">
        <f>IF(AS779&lt;0,AU779+AS779,AU779)</f>
        <v>4796.8126033333319</v>
      </c>
      <c r="AY779">
        <f t="shared" si="307"/>
        <v>-0.76950750000014523</v>
      </c>
      <c r="AZ779">
        <f t="shared" si="308"/>
        <v>0.46198583333170973</v>
      </c>
      <c r="BB779" s="19">
        <f t="shared" si="303"/>
        <v>1775630700</v>
      </c>
      <c r="BC779" s="19" t="str">
        <f t="shared" si="304"/>
        <v>XAUUSD</v>
      </c>
      <c r="BD779" s="19" t="str">
        <f t="shared" si="305"/>
        <v>M5</v>
      </c>
      <c r="BE779">
        <f>V779</f>
        <v>4801.9052425</v>
      </c>
      <c r="BF779">
        <f>W779</f>
        <v>4806.7956574999998</v>
      </c>
      <c r="BG779">
        <f>X779</f>
        <v>4828.6390199999996</v>
      </c>
      <c r="BH779">
        <f>Y779</f>
        <v>4830.37799</v>
      </c>
      <c r="BI779">
        <f t="shared" si="309"/>
        <v>4814.5247900000004</v>
      </c>
      <c r="BJ779">
        <f t="shared" si="310"/>
        <v>4796.8126033333319</v>
      </c>
    </row>
    <row r="780" spans="1:62" x14ac:dyDescent="0.55000000000000004">
      <c r="A780">
        <f>ALGLIB_SSA_XAUUSD!J780</f>
        <v>1775631000</v>
      </c>
      <c r="B780" t="str">
        <f>_xlfn.XLOOKUP($A780,ALGLIB_SSA_XAUUSD!$A$2:$A$1001,ALGLIB_SSA_XAUUSD!$B$2:$B$1001,"",0)</f>
        <v/>
      </c>
      <c r="C780" t="str">
        <f>_xlfn.XLOOKUP($A780,ALGLIB_SSA_XAUUSD!$A$2:$A$1001,ALGLIB_SSA_XAUUSD!$C$2:$C$1001,"",0)</f>
        <v/>
      </c>
      <c r="D780" s="1">
        <f>D770+(D782-D770)*10/12</f>
        <v>4814.6833333333334</v>
      </c>
      <c r="E780" s="1">
        <f>E770+(E782-E770)*10/12</f>
        <v>4801.4503183333336</v>
      </c>
      <c r="F780" s="1">
        <f>F770+(F782-F770)*10/12</f>
        <v>4806.3786449999998</v>
      </c>
      <c r="G780" s="1">
        <f>G770+(G782-G770)*10/12</f>
        <v>4814.8797983333334</v>
      </c>
      <c r="H780" s="1">
        <f>H770+(H782-H770)*10/12</f>
        <v>4795.8359616666667</v>
      </c>
      <c r="I780" t="str">
        <f>_xlfn.XLOOKUP($A780,ALGLIB_SSA_XAUUSD!$J$2:$J$1001,ALGLIB_SSA_XAUUSD!$K$2:$K$1001,"",0)</f>
        <v>XAUUSD</v>
      </c>
      <c r="J780" t="str">
        <f>_xlfn.XLOOKUP($A780,ALGLIB_SSA_XAUUSD!$J$2:$J$1001,ALGLIB_SSA_XAUUSD!$L$2:$L$1001,"",0)</f>
        <v>M5</v>
      </c>
      <c r="K780">
        <f>_xlfn.XLOOKUP($A780,ALGLIB_SSA_XAUUSD!$J$2:$J$1001,ALGLIB_SSA_XAUUSD!$M$2:$M$1001,"",0)</f>
        <v>4823.32</v>
      </c>
      <c r="L780">
        <f>_xlfn.XLOOKUP($A780,ALGLIB_SSA_XAUUSD!$J$2:$J$1001,ALGLIB_SSA_XAUUSD!$N$2:$N$1001,"",0)</f>
        <v>4825.2918300000001</v>
      </c>
      <c r="M780">
        <f>_xlfn.XLOOKUP($A780,ALGLIB_SSA_XAUUSD!$J$2:$J$1001,ALGLIB_SSA_XAUUSD!$O$2:$O$1001,"",0)</f>
        <v>4827.8349099999996</v>
      </c>
      <c r="N780">
        <f>_xlfn.XLOOKUP($A780,ALGLIB_SSA_XAUUSD!$J$2:$J$1001,ALGLIB_SSA_XAUUSD!$P$2:$P$1001,"",0)</f>
        <v>4831.3497100000004</v>
      </c>
      <c r="O780">
        <f>_xlfn.XLOOKUP($A780,ALGLIB_SSA_XAUUSD!$J$2:$J$1001,ALGLIB_SSA_XAUUSD!$Q$2:$Q$1001,"",0)</f>
        <v>4823.4419600000001</v>
      </c>
      <c r="R780">
        <f t="shared" si="311"/>
        <v>1775631000</v>
      </c>
      <c r="S780" t="str">
        <f t="shared" si="312"/>
        <v>XAUUSD</v>
      </c>
      <c r="T780" t="str">
        <f t="shared" si="312"/>
        <v>M5</v>
      </c>
      <c r="U780">
        <f t="shared" si="312"/>
        <v>4823.32</v>
      </c>
      <c r="V780">
        <f t="shared" si="313"/>
        <v>4801.4503183333336</v>
      </c>
      <c r="W780">
        <f t="shared" si="313"/>
        <v>4806.3786449999998</v>
      </c>
      <c r="X780">
        <f t="shared" si="314"/>
        <v>4825.2918300000001</v>
      </c>
      <c r="Y780">
        <f t="shared" si="314"/>
        <v>4827.8349099999996</v>
      </c>
      <c r="Z780">
        <f t="shared" si="315"/>
        <v>4814.8797983333334</v>
      </c>
      <c r="AA780">
        <f t="shared" si="316"/>
        <v>4831.3497100000004</v>
      </c>
      <c r="AB780">
        <f t="shared" si="317"/>
        <v>4795.8359616666667</v>
      </c>
      <c r="AC780">
        <f t="shared" si="318"/>
        <v>4823.4419600000001</v>
      </c>
      <c r="AF780">
        <f t="shared" si="323"/>
        <v>1775631000</v>
      </c>
      <c r="AG780" t="str">
        <f t="shared" si="324"/>
        <v>XAUUSD</v>
      </c>
      <c r="AH780" t="str">
        <f t="shared" si="325"/>
        <v>M5</v>
      </c>
      <c r="AI780" s="19">
        <f t="shared" si="319"/>
        <v>4823.32</v>
      </c>
      <c r="AJ780" s="19">
        <f t="shared" si="320"/>
        <v>4801.4503183333336</v>
      </c>
      <c r="AK780" s="19">
        <f t="shared" si="321"/>
        <v>4806.3786449999998</v>
      </c>
      <c r="AL780" s="19">
        <f t="shared" si="326"/>
        <v>-4.9283266666661802</v>
      </c>
      <c r="AM780" s="28" t="str">
        <f t="shared" si="322"/>
        <v>Bearish</v>
      </c>
      <c r="AN780" s="28" t="str">
        <f t="shared" si="327"/>
        <v>Bearish</v>
      </c>
      <c r="AO780">
        <f>IF(Z780&lt;&gt;"",Z780,"")</f>
        <v>4814.8797983333334</v>
      </c>
      <c r="AP780">
        <f>IF(AB780&lt;&gt;"",AB780,"")</f>
        <v>4795.8359616666667</v>
      </c>
      <c r="AQ780">
        <f t="shared" si="306"/>
        <v>11</v>
      </c>
      <c r="AR780" s="16">
        <f>IF(SLOPE($AO$758:$AO$769,$AQ$758:$AQ$769)&gt;0,MIN(3,ABS(SLOPE($AO$758:$AO$769,$AQ$758:$AQ$769))),IF(SLOPE($AO$758:$AO$769,$AQ$758:$AQ$769)&lt;-0.5,-0.5,0))</f>
        <v>-0.5</v>
      </c>
      <c r="AS780" s="16">
        <f>IF(SLOPE($AP$758:$AP$769,$AQ$758:$AQ$769)&lt;0,MAX(-3,-ABS(SLOPE($AP$758:$AP$769,$AQ$758:$AQ$769))),IF(SLOPE($AP$758:$AP$769,$AQ$758:$AQ$769)&gt;0.5,0.5,0))</f>
        <v>-0.41699166666670656</v>
      </c>
      <c r="AT780" s="22">
        <f>($AO$770+(AR780*(AQ780-1)))</f>
        <v>4814.0247900000004</v>
      </c>
      <c r="AU780" s="22">
        <f>($AP$770+(AS780*(AQ780-1)))</f>
        <v>4796.8126033333328</v>
      </c>
      <c r="AV780" s="18">
        <f>IF(AR780&gt;0,AT780+AR780,AT780)</f>
        <v>4814.0247900000004</v>
      </c>
      <c r="AW780" s="18">
        <f>IF(AS780&lt;0,AU780+AS780,AU780)</f>
        <v>4796.3956116666659</v>
      </c>
      <c r="AY780">
        <f t="shared" si="307"/>
        <v>-0.85500833333298942</v>
      </c>
      <c r="AZ780">
        <f t="shared" si="308"/>
        <v>0.55964999999923748</v>
      </c>
      <c r="BB780" s="19">
        <f t="shared" si="303"/>
        <v>1775631000</v>
      </c>
      <c r="BC780" s="19" t="str">
        <f t="shared" si="304"/>
        <v>XAUUSD</v>
      </c>
      <c r="BD780" s="19" t="str">
        <f t="shared" si="305"/>
        <v>M5</v>
      </c>
      <c r="BE780">
        <f>V780</f>
        <v>4801.4503183333336</v>
      </c>
      <c r="BF780">
        <f>W780</f>
        <v>4806.3786449999998</v>
      </c>
      <c r="BG780">
        <f>X780</f>
        <v>4825.2918300000001</v>
      </c>
      <c r="BH780">
        <f>Y780</f>
        <v>4827.8349099999996</v>
      </c>
      <c r="BI780">
        <f t="shared" si="309"/>
        <v>4814.0247900000004</v>
      </c>
      <c r="BJ780">
        <f t="shared" si="310"/>
        <v>4796.3956116666659</v>
      </c>
    </row>
    <row r="781" spans="1:62" x14ac:dyDescent="0.55000000000000004">
      <c r="A781">
        <f>ALGLIB_SSA_XAUUSD!J781</f>
        <v>1775631300</v>
      </c>
      <c r="B781" t="str">
        <f>_xlfn.XLOOKUP($A781,ALGLIB_SSA_XAUUSD!$A$2:$A$1001,ALGLIB_SSA_XAUUSD!$B$2:$B$1001,"",0)</f>
        <v/>
      </c>
      <c r="C781" t="str">
        <f>_xlfn.XLOOKUP($A781,ALGLIB_SSA_XAUUSD!$A$2:$A$1001,ALGLIB_SSA_XAUUSD!$C$2:$C$1001,"",0)</f>
        <v/>
      </c>
      <c r="D781" s="1">
        <f>D770+(D782-D770)*11/12</f>
        <v>4814.1066666666666</v>
      </c>
      <c r="E781" s="1">
        <f>E770+(E782-E770)*11/12</f>
        <v>4800.9953941666663</v>
      </c>
      <c r="F781" s="1">
        <f>F770+(F782-F770)*11/12</f>
        <v>4805.9616324999997</v>
      </c>
      <c r="G781" s="1">
        <f>G770+(G782-G770)*11/12</f>
        <v>4814.4652991666662</v>
      </c>
      <c r="H781" s="1">
        <f>H770+(H782-H770)*11/12</f>
        <v>4795.321305833334</v>
      </c>
      <c r="I781" t="str">
        <f>_xlfn.XLOOKUP($A781,ALGLIB_SSA_XAUUSD!$J$2:$J$1001,ALGLIB_SSA_XAUUSD!$K$2:$K$1001,"",0)</f>
        <v>XAUUSD</v>
      </c>
      <c r="J781" t="str">
        <f>_xlfn.XLOOKUP($A781,ALGLIB_SSA_XAUUSD!$J$2:$J$1001,ALGLIB_SSA_XAUUSD!$L$2:$L$1001,"",0)</f>
        <v>M5</v>
      </c>
      <c r="K781">
        <f>_xlfn.XLOOKUP($A781,ALGLIB_SSA_XAUUSD!$J$2:$J$1001,ALGLIB_SSA_XAUUSD!$M$2:$M$1001,"",0)</f>
        <v>4820.45</v>
      </c>
      <c r="L781">
        <f>_xlfn.XLOOKUP($A781,ALGLIB_SSA_XAUUSD!$J$2:$J$1001,ALGLIB_SSA_XAUUSD!$N$2:$N$1001,"",0)</f>
        <v>4821.7609000000002</v>
      </c>
      <c r="M781">
        <f>_xlfn.XLOOKUP($A781,ALGLIB_SSA_XAUUSD!$J$2:$J$1001,ALGLIB_SSA_XAUUSD!$O$2:$O$1001,"",0)</f>
        <v>4824.7978999999996</v>
      </c>
      <c r="N781">
        <f>_xlfn.XLOOKUP($A781,ALGLIB_SSA_XAUUSD!$J$2:$J$1001,ALGLIB_SSA_XAUUSD!$P$2:$P$1001,"",0)</f>
        <v>4827.59267</v>
      </c>
      <c r="O781">
        <f>_xlfn.XLOOKUP($A781,ALGLIB_SSA_XAUUSD!$J$2:$J$1001,ALGLIB_SSA_XAUUSD!$Q$2:$Q$1001,"",0)</f>
        <v>4819.9661299999998</v>
      </c>
      <c r="R781">
        <f t="shared" si="311"/>
        <v>1775631300</v>
      </c>
      <c r="S781" t="str">
        <f t="shared" si="312"/>
        <v>XAUUSD</v>
      </c>
      <c r="T781" t="str">
        <f t="shared" si="312"/>
        <v>M5</v>
      </c>
      <c r="U781">
        <f t="shared" si="312"/>
        <v>4820.45</v>
      </c>
      <c r="V781">
        <f t="shared" si="313"/>
        <v>4800.9953941666663</v>
      </c>
      <c r="W781">
        <f t="shared" si="313"/>
        <v>4805.9616324999997</v>
      </c>
      <c r="X781">
        <f t="shared" si="314"/>
        <v>4821.7609000000002</v>
      </c>
      <c r="Y781">
        <f t="shared" si="314"/>
        <v>4824.7978999999996</v>
      </c>
      <c r="Z781">
        <f t="shared" si="315"/>
        <v>4814.4652991666662</v>
      </c>
      <c r="AA781">
        <f t="shared" si="316"/>
        <v>4827.59267</v>
      </c>
      <c r="AB781">
        <f t="shared" si="317"/>
        <v>4795.321305833334</v>
      </c>
      <c r="AC781">
        <f t="shared" si="318"/>
        <v>4819.9661299999998</v>
      </c>
      <c r="AF781">
        <f t="shared" si="323"/>
        <v>1775631300</v>
      </c>
      <c r="AG781" t="str">
        <f t="shared" si="324"/>
        <v>XAUUSD</v>
      </c>
      <c r="AH781" t="str">
        <f t="shared" si="325"/>
        <v>M5</v>
      </c>
      <c r="AI781" s="19">
        <f t="shared" si="319"/>
        <v>4820.45</v>
      </c>
      <c r="AJ781" s="19">
        <f t="shared" si="320"/>
        <v>4800.9953941666663</v>
      </c>
      <c r="AK781" s="19">
        <f t="shared" si="321"/>
        <v>4805.9616324999997</v>
      </c>
      <c r="AL781" s="19">
        <f t="shared" si="326"/>
        <v>-4.9662383333334219</v>
      </c>
      <c r="AM781" s="28" t="str">
        <f t="shared" si="322"/>
        <v>Bearish</v>
      </c>
      <c r="AN781" s="28" t="str">
        <f t="shared" si="327"/>
        <v>Bearish</v>
      </c>
      <c r="AO781">
        <f>IF(Z781&lt;&gt;"",Z781,"")</f>
        <v>4814.4652991666662</v>
      </c>
      <c r="AP781">
        <f>IF(AB781&lt;&gt;"",AB781,"")</f>
        <v>4795.321305833334</v>
      </c>
      <c r="AQ781">
        <f t="shared" si="306"/>
        <v>12</v>
      </c>
      <c r="AR781" s="16">
        <f>IF(SLOPE($AO$758:$AO$769,$AQ$758:$AQ$769)&gt;0,MIN(3,ABS(SLOPE($AO$758:$AO$769,$AQ$758:$AQ$769))),IF(SLOPE($AO$758:$AO$769,$AQ$758:$AQ$769)&lt;-0.5,-0.5,0))</f>
        <v>-0.5</v>
      </c>
      <c r="AS781" s="16">
        <f>IF(SLOPE($AP$758:$AP$769,$AQ$758:$AQ$769)&lt;0,MAX(-3,-ABS(SLOPE($AP$758:$AP$769,$AQ$758:$AQ$769))),IF(SLOPE($AP$758:$AP$769,$AQ$758:$AQ$769)&gt;0.5,0.5,0))</f>
        <v>-0.41699166666670656</v>
      </c>
      <c r="AT781" s="22">
        <f>($AO$770+(AR781*(AQ781-1)))</f>
        <v>4813.5247900000004</v>
      </c>
      <c r="AU781" s="22">
        <f>($AP$770+(AS781*(AQ781-1)))</f>
        <v>4796.3956116666659</v>
      </c>
      <c r="AV781" s="18">
        <f>IF(AR781&gt;0,AT781+AR781,AT781)</f>
        <v>4813.5247900000004</v>
      </c>
      <c r="AW781" s="18">
        <f>IF(AS781&lt;0,AU781+AS781,AU781)</f>
        <v>4795.978619999999</v>
      </c>
      <c r="AY781">
        <f t="shared" si="307"/>
        <v>-0.94050916666583362</v>
      </c>
      <c r="AZ781">
        <f t="shared" si="308"/>
        <v>0.65731416666494624</v>
      </c>
      <c r="BB781" s="19">
        <f t="shared" si="303"/>
        <v>1775631300</v>
      </c>
      <c r="BC781" s="19" t="str">
        <f t="shared" si="304"/>
        <v>XAUUSD</v>
      </c>
      <c r="BD781" s="19" t="str">
        <f t="shared" si="305"/>
        <v>M5</v>
      </c>
      <c r="BE781">
        <f>V781</f>
        <v>4800.9953941666663</v>
      </c>
      <c r="BF781">
        <f>W781</f>
        <v>4805.9616324999997</v>
      </c>
      <c r="BG781">
        <f>X781</f>
        <v>4821.7609000000002</v>
      </c>
      <c r="BH781">
        <f>Y781</f>
        <v>4824.7978999999996</v>
      </c>
      <c r="BI781">
        <f t="shared" si="309"/>
        <v>4813.5247900000004</v>
      </c>
      <c r="BJ781">
        <f t="shared" si="310"/>
        <v>4795.978619999999</v>
      </c>
    </row>
    <row r="782" spans="1:62" x14ac:dyDescent="0.55000000000000004">
      <c r="A782">
        <f>ALGLIB_SSA_XAUUSD!J782</f>
        <v>1775631600</v>
      </c>
      <c r="B782" t="str">
        <f>_xlfn.XLOOKUP($A782,ALGLIB_SSA_XAUUSD!$A$2:$A$1001,ALGLIB_SSA_XAUUSD!$B$2:$B$1001,"",0)</f>
        <v>XAUUSD</v>
      </c>
      <c r="C782" t="str">
        <f>_xlfn.XLOOKUP($A782,ALGLIB_SSA_XAUUSD!$A$2:$A$1001,ALGLIB_SSA_XAUUSD!$C$2:$C$1001,"",0)</f>
        <v>H1</v>
      </c>
      <c r="D782" s="2">
        <f>_xlfn.XLOOKUP($A782,ALGLIB_SSA_XAUUSD!$A$2:$A$1001,ALGLIB_SSA_XAUUSD!$D$2:$D$1001,"",0)</f>
        <v>4813.53</v>
      </c>
      <c r="E782" s="2">
        <f>_xlfn.XLOOKUP($A782,ALGLIB_SSA_XAUUSD!$A$2:$A$1001,ALGLIB_SSA_XAUUSD!$E$2:$E$1001,"",0)</f>
        <v>4800.5404699999999</v>
      </c>
      <c r="F782" s="2">
        <f>_xlfn.XLOOKUP($A782,ALGLIB_SSA_XAUUSD!$A$2:$A$1001,ALGLIB_SSA_XAUUSD!$F$2:$F$1001,"",0)</f>
        <v>4805.5446199999997</v>
      </c>
      <c r="G782" s="2">
        <f>_xlfn.XLOOKUP($A782,ALGLIB_SSA_XAUUSD!$A$2:$A$1001,ALGLIB_SSA_XAUUSD!$G$2:$G$1001,"",0)</f>
        <v>4814.0508</v>
      </c>
      <c r="H782" s="2">
        <f>_xlfn.XLOOKUP($A782,ALGLIB_SSA_XAUUSD!$A$2:$A$1001,ALGLIB_SSA_XAUUSD!$H$2:$H$1001,"",0)</f>
        <v>4794.8066500000004</v>
      </c>
      <c r="I782" t="str">
        <f>_xlfn.XLOOKUP($A782,ALGLIB_SSA_XAUUSD!$J$2:$J$1001,ALGLIB_SSA_XAUUSD!$K$2:$K$1001,"",0)</f>
        <v>XAUUSD</v>
      </c>
      <c r="J782" t="str">
        <f>_xlfn.XLOOKUP($A782,ALGLIB_SSA_XAUUSD!$J$2:$J$1001,ALGLIB_SSA_XAUUSD!$L$2:$L$1001,"",0)</f>
        <v>M5</v>
      </c>
      <c r="K782">
        <f>_xlfn.XLOOKUP($A782,ALGLIB_SSA_XAUUSD!$J$2:$J$1001,ALGLIB_SSA_XAUUSD!$M$2:$M$1001,"",0)</f>
        <v>4812.68</v>
      </c>
      <c r="L782">
        <f>_xlfn.XLOOKUP($A782,ALGLIB_SSA_XAUUSD!$J$2:$J$1001,ALGLIB_SSA_XAUUSD!$N$2:$N$1001,"",0)</f>
        <v>4818.4298399999998</v>
      </c>
      <c r="M782">
        <f>_xlfn.XLOOKUP($A782,ALGLIB_SSA_XAUUSD!$J$2:$J$1001,ALGLIB_SSA_XAUUSD!$O$2:$O$1001,"",0)</f>
        <v>4821.6138700000001</v>
      </c>
      <c r="N782">
        <f>_xlfn.XLOOKUP($A782,ALGLIB_SSA_XAUUSD!$J$2:$J$1001,ALGLIB_SSA_XAUUSD!$P$2:$P$1001,"",0)</f>
        <v>4823.7435999999998</v>
      </c>
      <c r="O782">
        <f>_xlfn.XLOOKUP($A782,ALGLIB_SSA_XAUUSD!$J$2:$J$1001,ALGLIB_SSA_XAUUSD!$Q$2:$Q$1001,"",0)</f>
        <v>4816.4853000000003</v>
      </c>
      <c r="R782">
        <f t="shared" si="311"/>
        <v>1775631600</v>
      </c>
      <c r="S782" t="str">
        <f t="shared" si="312"/>
        <v>XAUUSD</v>
      </c>
      <c r="T782" t="str">
        <f t="shared" si="312"/>
        <v>M5</v>
      </c>
      <c r="U782">
        <f t="shared" si="312"/>
        <v>4812.68</v>
      </c>
      <c r="V782">
        <f t="shared" si="313"/>
        <v>4800.5404699999999</v>
      </c>
      <c r="W782">
        <f t="shared" si="313"/>
        <v>4805.5446199999997</v>
      </c>
      <c r="X782">
        <f t="shared" si="314"/>
        <v>4818.4298399999998</v>
      </c>
      <c r="Y782">
        <f t="shared" si="314"/>
        <v>4821.6138700000001</v>
      </c>
      <c r="Z782">
        <f t="shared" si="315"/>
        <v>4814.0508</v>
      </c>
      <c r="AA782">
        <f t="shared" si="316"/>
        <v>4823.7435999999998</v>
      </c>
      <c r="AB782">
        <f t="shared" si="317"/>
        <v>4794.8066500000004</v>
      </c>
      <c r="AC782">
        <f t="shared" si="318"/>
        <v>4816.4853000000003</v>
      </c>
      <c r="AF782">
        <f t="shared" si="323"/>
        <v>1775631600</v>
      </c>
      <c r="AG782" t="str">
        <f t="shared" si="324"/>
        <v>XAUUSD</v>
      </c>
      <c r="AH782" t="str">
        <f t="shared" si="325"/>
        <v>M5</v>
      </c>
      <c r="AI782" s="19">
        <f t="shared" si="319"/>
        <v>4812.68</v>
      </c>
      <c r="AJ782" s="19">
        <f t="shared" si="320"/>
        <v>4800.5404699999999</v>
      </c>
      <c r="AK782" s="19">
        <f t="shared" si="321"/>
        <v>4805.5446199999997</v>
      </c>
      <c r="AL782" s="19">
        <f t="shared" si="326"/>
        <v>-5.0041499999997541</v>
      </c>
      <c r="AM782" s="28" t="str">
        <f t="shared" si="322"/>
        <v>Bearish</v>
      </c>
      <c r="AN782" s="28" t="str">
        <f t="shared" si="327"/>
        <v>Bearish</v>
      </c>
      <c r="AO782">
        <f>IF(Z782&lt;&gt;"",Z782,"")</f>
        <v>4814.0508</v>
      </c>
      <c r="AP782">
        <f>IF(AB782&lt;&gt;"",AB782,"")</f>
        <v>4794.8066500000004</v>
      </c>
      <c r="AQ782">
        <f t="shared" si="306"/>
        <v>1</v>
      </c>
      <c r="AR782" s="17">
        <f>IF(SLOPE($AO$770:$AO$781,$AQ$770:$AQ$781)&gt;0,MIN(3,ABS(SLOPE($AO$770:$AO$781,$AQ$770:$AQ$781))),IF(SLOPE($AO$770:$AO$781,$AQ$770:$AQ$781)&lt;-0.5,-0.5,0))</f>
        <v>0</v>
      </c>
      <c r="AS782" s="17">
        <f>IF(SLOPE($AP$770:$AP$781,$AQ$770:$AQ$781)&lt;0,MAX(-3,-ABS(SLOPE($AP$770:$AP$781,$AQ$770:$AQ$781))),IF(SLOPE($AP$770:$AP$781,$AQ$770:$AQ$781)&gt;0.5,0.5,0))</f>
        <v>-0.51465583333325171</v>
      </c>
      <c r="AT782" s="10">
        <f>($AO$782+(AR782*(AQ782-1)))</f>
        <v>4814.0508</v>
      </c>
      <c r="AU782" s="10">
        <f>($AP$782+(AS782*(AQ782-1)))</f>
        <v>4794.8066500000004</v>
      </c>
      <c r="AV782" s="18">
        <f>IF(AR782&gt;0,AT782+AR782,AT782)</f>
        <v>4814.0508</v>
      </c>
      <c r="AW782" s="18">
        <f>IF(AS782&lt;0,AU782+AS782,AU782)</f>
        <v>4794.2919941666669</v>
      </c>
      <c r="AY782">
        <f t="shared" si="307"/>
        <v>0</v>
      </c>
      <c r="AZ782">
        <f t="shared" si="308"/>
        <v>-0.51465583333356335</v>
      </c>
      <c r="BB782" s="19">
        <f t="shared" ref="BB782:BB845" si="328">AF782</f>
        <v>1775631600</v>
      </c>
      <c r="BC782" s="19" t="str">
        <f t="shared" ref="BC782:BC845" si="329">AG782</f>
        <v>XAUUSD</v>
      </c>
      <c r="BD782" s="19" t="str">
        <f t="shared" ref="BD782:BD845" si="330">AH782</f>
        <v>M5</v>
      </c>
      <c r="BE782">
        <f>V782</f>
        <v>4800.5404699999999</v>
      </c>
      <c r="BF782">
        <f>W782</f>
        <v>4805.5446199999997</v>
      </c>
      <c r="BG782">
        <f>X782</f>
        <v>4818.4298399999998</v>
      </c>
      <c r="BH782">
        <f>Y782</f>
        <v>4821.6138700000001</v>
      </c>
      <c r="BI782">
        <f t="shared" si="309"/>
        <v>4814.0508</v>
      </c>
      <c r="BJ782">
        <f t="shared" si="310"/>
        <v>4794.2919941666669</v>
      </c>
    </row>
    <row r="783" spans="1:62" x14ac:dyDescent="0.55000000000000004">
      <c r="A783">
        <f>ALGLIB_SSA_XAUUSD!J783</f>
        <v>1775631900</v>
      </c>
      <c r="B783" t="str">
        <f>_xlfn.XLOOKUP($A783,ALGLIB_SSA_XAUUSD!$A$2:$A$1001,ALGLIB_SSA_XAUUSD!$B$2:$B$1001,"",0)</f>
        <v/>
      </c>
      <c r="C783" t="str">
        <f>_xlfn.XLOOKUP($A783,ALGLIB_SSA_XAUUSD!$A$2:$A$1001,ALGLIB_SSA_XAUUSD!$C$2:$C$1001,"",0)</f>
        <v/>
      </c>
      <c r="D783" s="1">
        <f>D782+(D794-D782)*1/12</f>
        <v>4811.9216666666662</v>
      </c>
      <c r="E783" s="1">
        <f>E782+(E794-E782)*1/12</f>
        <v>4800.1735975000001</v>
      </c>
      <c r="F783" s="1">
        <f>F782+(F794-F782)*1/12</f>
        <v>4805.1526774999993</v>
      </c>
      <c r="G783" s="1">
        <f>G782+(G794-G782)*1/12</f>
        <v>4813.7974008333331</v>
      </c>
      <c r="H783" s="1">
        <f>H782+(H794-H782)*1/12</f>
        <v>4794.2712691666675</v>
      </c>
      <c r="I783" t="str">
        <f>_xlfn.XLOOKUP($A783,ALGLIB_SSA_XAUUSD!$J$2:$J$1001,ALGLIB_SSA_XAUUSD!$K$2:$K$1001,"",0)</f>
        <v>XAUUSD</v>
      </c>
      <c r="J783" t="str">
        <f>_xlfn.XLOOKUP($A783,ALGLIB_SSA_XAUUSD!$J$2:$J$1001,ALGLIB_SSA_XAUUSD!$L$2:$L$1001,"",0)</f>
        <v>M5</v>
      </c>
      <c r="K783">
        <f>_xlfn.XLOOKUP($A783,ALGLIB_SSA_XAUUSD!$J$2:$J$1001,ALGLIB_SSA_XAUUSD!$M$2:$M$1001,"",0)</f>
        <v>4815.3500000000004</v>
      </c>
      <c r="L783">
        <f>_xlfn.XLOOKUP($A783,ALGLIB_SSA_XAUUSD!$J$2:$J$1001,ALGLIB_SSA_XAUUSD!$N$2:$N$1001,"",0)</f>
        <v>4815.7449100000003</v>
      </c>
      <c r="M783">
        <f>_xlfn.XLOOKUP($A783,ALGLIB_SSA_XAUUSD!$J$2:$J$1001,ALGLIB_SSA_XAUUSD!$O$2:$O$1001,"",0)</f>
        <v>4818.6793900000002</v>
      </c>
      <c r="N783">
        <f>_xlfn.XLOOKUP($A783,ALGLIB_SSA_XAUUSD!$J$2:$J$1001,ALGLIB_SSA_XAUUSD!$P$2:$P$1001,"",0)</f>
        <v>4820.2729200000003</v>
      </c>
      <c r="O783">
        <f>_xlfn.XLOOKUP($A783,ALGLIB_SSA_XAUUSD!$J$2:$J$1001,ALGLIB_SSA_XAUUSD!$Q$2:$Q$1001,"",0)</f>
        <v>4813.5034400000004</v>
      </c>
      <c r="R783">
        <f t="shared" si="311"/>
        <v>1775631900</v>
      </c>
      <c r="S783" t="str">
        <f t="shared" si="312"/>
        <v>XAUUSD</v>
      </c>
      <c r="T783" t="str">
        <f t="shared" si="312"/>
        <v>M5</v>
      </c>
      <c r="U783">
        <f t="shared" si="312"/>
        <v>4815.3500000000004</v>
      </c>
      <c r="V783">
        <f t="shared" si="313"/>
        <v>4800.1735975000001</v>
      </c>
      <c r="W783">
        <f t="shared" si="313"/>
        <v>4805.1526774999993</v>
      </c>
      <c r="X783">
        <f t="shared" si="314"/>
        <v>4815.7449100000003</v>
      </c>
      <c r="Y783">
        <f t="shared" si="314"/>
        <v>4818.6793900000002</v>
      </c>
      <c r="Z783">
        <f t="shared" si="315"/>
        <v>4813.7974008333331</v>
      </c>
      <c r="AA783">
        <f t="shared" si="316"/>
        <v>4820.2729200000003</v>
      </c>
      <c r="AB783">
        <f t="shared" si="317"/>
        <v>4794.2712691666675</v>
      </c>
      <c r="AC783">
        <f t="shared" si="318"/>
        <v>4813.5034400000004</v>
      </c>
      <c r="AF783">
        <f t="shared" si="323"/>
        <v>1775631900</v>
      </c>
      <c r="AG783" t="str">
        <f t="shared" si="324"/>
        <v>XAUUSD</v>
      </c>
      <c r="AH783" t="str">
        <f t="shared" si="325"/>
        <v>M5</v>
      </c>
      <c r="AI783" s="19">
        <f t="shared" si="319"/>
        <v>4815.3500000000004</v>
      </c>
      <c r="AJ783" s="19">
        <f t="shared" si="320"/>
        <v>4800.1735975000001</v>
      </c>
      <c r="AK783" s="19">
        <f t="shared" si="321"/>
        <v>4805.1526774999993</v>
      </c>
      <c r="AL783" s="19">
        <f t="shared" si="326"/>
        <v>-4.9790799999991577</v>
      </c>
      <c r="AM783" s="28" t="str">
        <f t="shared" si="322"/>
        <v>Bearish</v>
      </c>
      <c r="AN783" s="28" t="str">
        <f t="shared" si="327"/>
        <v>Bearish</v>
      </c>
      <c r="AO783">
        <f>IF(Z783&lt;&gt;"",Z783,"")</f>
        <v>4813.7974008333331</v>
      </c>
      <c r="AP783">
        <f>IF(AB783&lt;&gt;"",AB783,"")</f>
        <v>4794.2712691666675</v>
      </c>
      <c r="AQ783">
        <f t="shared" ref="AQ783:AQ846" si="331">IF(AQ782+1=13,1,AQ782+1)</f>
        <v>2</v>
      </c>
      <c r="AR783" s="16">
        <f>IF(SLOPE($AO$770:$AO$781,$AQ$770:$AQ$781)&gt;0,MIN(3,ABS(SLOPE($AO$770:$AO$781,$AQ$770:$AQ$781))),IF(SLOPE($AO$770:$AO$781,$AQ$770:$AQ$781)&lt;-0.5,-0.5,0))</f>
        <v>0</v>
      </c>
      <c r="AS783" s="16">
        <f>IF(SLOPE($AP$770:$AP$781,$AQ$770:$AQ$781)&lt;0,MAX(-3,-ABS(SLOPE($AP$770:$AP$781,$AQ$770:$AQ$781))),IF(SLOPE($AP$770:$AP$781,$AQ$770:$AQ$781)&gt;0.5,0.5,0))</f>
        <v>-0.51465583333325171</v>
      </c>
      <c r="AT783" s="22">
        <f>($AO$782+(AR783*(AQ783-1)))</f>
        <v>4814.0508</v>
      </c>
      <c r="AU783" s="22">
        <f>($AP$782+(AS783*(AQ783-1)))</f>
        <v>4794.2919941666669</v>
      </c>
      <c r="AV783" s="18">
        <f>IF(AR783&gt;0,AT783+AR783,AT783)</f>
        <v>4814.0508</v>
      </c>
      <c r="AW783" s="18">
        <f>IF(AS783&lt;0,AU783+AS783,AU783)</f>
        <v>4793.7773383333333</v>
      </c>
      <c r="AY783">
        <f t="shared" ref="AY783:AY846" si="332">AV783-AO783</f>
        <v>0.25339916666689533</v>
      </c>
      <c r="AZ783">
        <f t="shared" ref="AZ783:AZ846" si="333">AW783-AP783</f>
        <v>-0.49393083333416143</v>
      </c>
      <c r="BB783" s="19">
        <f t="shared" si="328"/>
        <v>1775631900</v>
      </c>
      <c r="BC783" s="19" t="str">
        <f t="shared" si="329"/>
        <v>XAUUSD</v>
      </c>
      <c r="BD783" s="19" t="str">
        <f t="shared" si="330"/>
        <v>M5</v>
      </c>
      <c r="BE783">
        <f>V783</f>
        <v>4800.1735975000001</v>
      </c>
      <c r="BF783">
        <f>W783</f>
        <v>4805.1526774999993</v>
      </c>
      <c r="BG783">
        <f>X783</f>
        <v>4815.7449100000003</v>
      </c>
      <c r="BH783">
        <f>Y783</f>
        <v>4818.6793900000002</v>
      </c>
      <c r="BI783">
        <f t="shared" si="309"/>
        <v>4814.0508</v>
      </c>
      <c r="BJ783">
        <f t="shared" si="310"/>
        <v>4793.7773383333333</v>
      </c>
    </row>
    <row r="784" spans="1:62" x14ac:dyDescent="0.55000000000000004">
      <c r="A784">
        <f>ALGLIB_SSA_XAUUSD!J784</f>
        <v>1775632200</v>
      </c>
      <c r="B784" t="str">
        <f>_xlfn.XLOOKUP($A784,ALGLIB_SSA_XAUUSD!$A$2:$A$1001,ALGLIB_SSA_XAUUSD!$B$2:$B$1001,"",0)</f>
        <v/>
      </c>
      <c r="C784" t="str">
        <f>_xlfn.XLOOKUP($A784,ALGLIB_SSA_XAUUSD!$A$2:$A$1001,ALGLIB_SSA_XAUUSD!$C$2:$C$1001,"",0)</f>
        <v/>
      </c>
      <c r="D784" s="1">
        <f>D782+(D794-D782)*2/12</f>
        <v>4810.3133333333335</v>
      </c>
      <c r="E784" s="1">
        <f>E782+(E794-E782)*2/12</f>
        <v>4799.8067250000004</v>
      </c>
      <c r="F784" s="1">
        <f>F782+(F794-F782)*2/12</f>
        <v>4804.7607349999998</v>
      </c>
      <c r="G784" s="1">
        <f>G782+(G794-G782)*2/12</f>
        <v>4813.5440016666671</v>
      </c>
      <c r="H784" s="1">
        <f>H782+(H794-H782)*2/12</f>
        <v>4793.7358883333336</v>
      </c>
      <c r="I784" t="str">
        <f>_xlfn.XLOOKUP($A784,ALGLIB_SSA_XAUUSD!$J$2:$J$1001,ALGLIB_SSA_XAUUSD!$K$2:$K$1001,"",0)</f>
        <v>XAUUSD</v>
      </c>
      <c r="J784" t="str">
        <f>_xlfn.XLOOKUP($A784,ALGLIB_SSA_XAUUSD!$J$2:$J$1001,ALGLIB_SSA_XAUUSD!$L$2:$L$1001,"",0)</f>
        <v>M5</v>
      </c>
      <c r="K784">
        <f>_xlfn.XLOOKUP($A784,ALGLIB_SSA_XAUUSD!$J$2:$J$1001,ALGLIB_SSA_XAUUSD!$M$2:$M$1001,"",0)</f>
        <v>4812.59</v>
      </c>
      <c r="L784">
        <f>_xlfn.XLOOKUP($A784,ALGLIB_SSA_XAUUSD!$J$2:$J$1001,ALGLIB_SSA_XAUUSD!$N$2:$N$1001,"",0)</f>
        <v>4813.7617300000002</v>
      </c>
      <c r="M784">
        <f>_xlfn.XLOOKUP($A784,ALGLIB_SSA_XAUUSD!$J$2:$J$1001,ALGLIB_SSA_XAUUSD!$O$2:$O$1001,"",0)</f>
        <v>4816.2205599999998</v>
      </c>
      <c r="N784">
        <f>_xlfn.XLOOKUP($A784,ALGLIB_SSA_XAUUSD!$J$2:$J$1001,ALGLIB_SSA_XAUUSD!$P$2:$P$1001,"",0)</f>
        <v>4817.55807</v>
      </c>
      <c r="O784">
        <f>_xlfn.XLOOKUP($A784,ALGLIB_SSA_XAUUSD!$J$2:$J$1001,ALGLIB_SSA_XAUUSD!$Q$2:$Q$1001,"",0)</f>
        <v>4811.1469200000001</v>
      </c>
      <c r="R784">
        <f t="shared" si="311"/>
        <v>1775632200</v>
      </c>
      <c r="S784" t="str">
        <f t="shared" si="312"/>
        <v>XAUUSD</v>
      </c>
      <c r="T784" t="str">
        <f t="shared" si="312"/>
        <v>M5</v>
      </c>
      <c r="U784">
        <f t="shared" si="312"/>
        <v>4812.59</v>
      </c>
      <c r="V784">
        <f t="shared" si="313"/>
        <v>4799.8067250000004</v>
      </c>
      <c r="W784">
        <f t="shared" si="313"/>
        <v>4804.7607349999998</v>
      </c>
      <c r="X784">
        <f t="shared" si="314"/>
        <v>4813.7617300000002</v>
      </c>
      <c r="Y784">
        <f t="shared" si="314"/>
        <v>4816.2205599999998</v>
      </c>
      <c r="Z784">
        <f t="shared" si="315"/>
        <v>4813.5440016666671</v>
      </c>
      <c r="AA784">
        <f t="shared" si="316"/>
        <v>4817.55807</v>
      </c>
      <c r="AB784">
        <f t="shared" si="317"/>
        <v>4793.7358883333336</v>
      </c>
      <c r="AC784">
        <f t="shared" si="318"/>
        <v>4811.1469200000001</v>
      </c>
      <c r="AF784">
        <f t="shared" si="323"/>
        <v>1775632200</v>
      </c>
      <c r="AG784" t="str">
        <f t="shared" si="324"/>
        <v>XAUUSD</v>
      </c>
      <c r="AH784" t="str">
        <f t="shared" si="325"/>
        <v>M5</v>
      </c>
      <c r="AI784" s="19">
        <f t="shared" si="319"/>
        <v>4812.59</v>
      </c>
      <c r="AJ784" s="19">
        <f t="shared" si="320"/>
        <v>4799.8067250000004</v>
      </c>
      <c r="AK784" s="19">
        <f t="shared" si="321"/>
        <v>4804.7607349999998</v>
      </c>
      <c r="AL784" s="19">
        <f t="shared" si="326"/>
        <v>-4.9540099999994709</v>
      </c>
      <c r="AM784" s="28" t="str">
        <f t="shared" si="322"/>
        <v>Bearish</v>
      </c>
      <c r="AN784" s="28" t="str">
        <f t="shared" si="327"/>
        <v>Bearish</v>
      </c>
      <c r="AO784">
        <f>IF(Z784&lt;&gt;"",Z784,"")</f>
        <v>4813.5440016666671</v>
      </c>
      <c r="AP784">
        <f>IF(AB784&lt;&gt;"",AB784,"")</f>
        <v>4793.7358883333336</v>
      </c>
      <c r="AQ784">
        <f t="shared" si="331"/>
        <v>3</v>
      </c>
      <c r="AR784" s="16">
        <f>IF(SLOPE($AO$770:$AO$781,$AQ$770:$AQ$781)&gt;0,MIN(3,ABS(SLOPE($AO$770:$AO$781,$AQ$770:$AQ$781))),IF(SLOPE($AO$770:$AO$781,$AQ$770:$AQ$781)&lt;-0.5,-0.5,0))</f>
        <v>0</v>
      </c>
      <c r="AS784" s="16">
        <f>IF(SLOPE($AP$770:$AP$781,$AQ$770:$AQ$781)&lt;0,MAX(-3,-ABS(SLOPE($AP$770:$AP$781,$AQ$770:$AQ$781))),IF(SLOPE($AP$770:$AP$781,$AQ$770:$AQ$781)&gt;0.5,0.5,0))</f>
        <v>-0.51465583333325171</v>
      </c>
      <c r="AT784" s="22">
        <f>($AO$782+(AR784*(AQ784-1)))</f>
        <v>4814.0508</v>
      </c>
      <c r="AU784" s="22">
        <f>($AP$782+(AS784*(AQ784-1)))</f>
        <v>4793.7773383333342</v>
      </c>
      <c r="AV784" s="18">
        <f>IF(AR784&gt;0,AT784+AR784,AT784)</f>
        <v>4814.0508</v>
      </c>
      <c r="AW784" s="18">
        <f>IF(AS784&lt;0,AU784+AS784,AU784)</f>
        <v>4793.2626825000007</v>
      </c>
      <c r="AY784">
        <f t="shared" si="332"/>
        <v>0.50679833333288116</v>
      </c>
      <c r="AZ784">
        <f t="shared" si="333"/>
        <v>-0.47320583333294053</v>
      </c>
      <c r="BB784" s="19">
        <f t="shared" si="328"/>
        <v>1775632200</v>
      </c>
      <c r="BC784" s="19" t="str">
        <f t="shared" si="329"/>
        <v>XAUUSD</v>
      </c>
      <c r="BD784" s="19" t="str">
        <f t="shared" si="330"/>
        <v>M5</v>
      </c>
      <c r="BE784">
        <f>V784</f>
        <v>4799.8067250000004</v>
      </c>
      <c r="BF784">
        <f>W784</f>
        <v>4804.7607349999998</v>
      </c>
      <c r="BG784">
        <f>X784</f>
        <v>4813.7617300000002</v>
      </c>
      <c r="BH784">
        <f>Y784</f>
        <v>4816.2205599999998</v>
      </c>
      <c r="BI784">
        <f t="shared" si="309"/>
        <v>4814.0508</v>
      </c>
      <c r="BJ784">
        <f t="shared" si="310"/>
        <v>4793.2626825000007</v>
      </c>
    </row>
    <row r="785" spans="1:62" x14ac:dyDescent="0.55000000000000004">
      <c r="A785">
        <f>ALGLIB_SSA_XAUUSD!J785</f>
        <v>1775632500</v>
      </c>
      <c r="B785" t="str">
        <f>_xlfn.XLOOKUP($A785,ALGLIB_SSA_XAUUSD!$A$2:$A$1001,ALGLIB_SSA_XAUUSD!$B$2:$B$1001,"",0)</f>
        <v/>
      </c>
      <c r="C785" t="str">
        <f>_xlfn.XLOOKUP($A785,ALGLIB_SSA_XAUUSD!$A$2:$A$1001,ALGLIB_SSA_XAUUSD!$C$2:$C$1001,"",0)</f>
        <v/>
      </c>
      <c r="D785" s="1">
        <f>D782+(D794-D782)*3/12</f>
        <v>4808.7049999999999</v>
      </c>
      <c r="E785" s="1">
        <f>E782+(E794-E782)*3/12</f>
        <v>4799.4398524999997</v>
      </c>
      <c r="F785" s="1">
        <f>F782+(F794-F782)*3/12</f>
        <v>4804.3687924999995</v>
      </c>
      <c r="G785" s="1">
        <f>G782+(G794-G782)*3/12</f>
        <v>4813.2906025000002</v>
      </c>
      <c r="H785" s="1">
        <f>H782+(H794-H782)*3/12</f>
        <v>4793.2005075000006</v>
      </c>
      <c r="I785" t="str">
        <f>_xlfn.XLOOKUP($A785,ALGLIB_SSA_XAUUSD!$J$2:$J$1001,ALGLIB_SSA_XAUUSD!$K$2:$K$1001,"",0)</f>
        <v>XAUUSD</v>
      </c>
      <c r="J785" t="str">
        <f>_xlfn.XLOOKUP($A785,ALGLIB_SSA_XAUUSD!$J$2:$J$1001,ALGLIB_SSA_XAUUSD!$L$2:$L$1001,"",0)</f>
        <v>M5</v>
      </c>
      <c r="K785">
        <f>_xlfn.XLOOKUP($A785,ALGLIB_SSA_XAUUSD!$J$2:$J$1001,ALGLIB_SSA_XAUUSD!$M$2:$M$1001,"",0)</f>
        <v>4812.5600000000004</v>
      </c>
      <c r="L785">
        <f>_xlfn.XLOOKUP($A785,ALGLIB_SSA_XAUUSD!$J$2:$J$1001,ALGLIB_SSA_XAUUSD!$N$2:$N$1001,"",0)</f>
        <v>4812.5634399999999</v>
      </c>
      <c r="M785">
        <f>_xlfn.XLOOKUP($A785,ALGLIB_SSA_XAUUSD!$J$2:$J$1001,ALGLIB_SSA_XAUUSD!$O$2:$O$1001,"",0)</f>
        <v>4814.3919999999998</v>
      </c>
      <c r="N785">
        <f>_xlfn.XLOOKUP($A785,ALGLIB_SSA_XAUUSD!$J$2:$J$1001,ALGLIB_SSA_XAUUSD!$P$2:$P$1001,"",0)</f>
        <v>4815.7882600000003</v>
      </c>
      <c r="O785">
        <f>_xlfn.XLOOKUP($A785,ALGLIB_SSA_XAUUSD!$J$2:$J$1001,ALGLIB_SSA_XAUUSD!$Q$2:$Q$1001,"",0)</f>
        <v>4809.5433899999998</v>
      </c>
      <c r="R785">
        <f t="shared" si="311"/>
        <v>1775632500</v>
      </c>
      <c r="S785" t="str">
        <f t="shared" si="312"/>
        <v>XAUUSD</v>
      </c>
      <c r="T785" t="str">
        <f t="shared" si="312"/>
        <v>M5</v>
      </c>
      <c r="U785">
        <f t="shared" si="312"/>
        <v>4812.5600000000004</v>
      </c>
      <c r="V785">
        <f t="shared" si="313"/>
        <v>4799.4398524999997</v>
      </c>
      <c r="W785">
        <f t="shared" si="313"/>
        <v>4804.3687924999995</v>
      </c>
      <c r="X785">
        <f t="shared" si="314"/>
        <v>4812.5634399999999</v>
      </c>
      <c r="Y785">
        <f t="shared" si="314"/>
        <v>4814.3919999999998</v>
      </c>
      <c r="Z785">
        <f t="shared" si="315"/>
        <v>4813.2906025000002</v>
      </c>
      <c r="AA785">
        <f t="shared" si="316"/>
        <v>4815.7882600000003</v>
      </c>
      <c r="AB785">
        <f t="shared" si="317"/>
        <v>4793.2005075000006</v>
      </c>
      <c r="AC785">
        <f t="shared" si="318"/>
        <v>4809.5433899999998</v>
      </c>
      <c r="AF785">
        <f t="shared" si="323"/>
        <v>1775632500</v>
      </c>
      <c r="AG785" t="str">
        <f t="shared" si="324"/>
        <v>XAUUSD</v>
      </c>
      <c r="AH785" t="str">
        <f t="shared" si="325"/>
        <v>M5</v>
      </c>
      <c r="AI785" s="19">
        <f t="shared" si="319"/>
        <v>4812.5600000000004</v>
      </c>
      <c r="AJ785" s="19">
        <f t="shared" si="320"/>
        <v>4799.4398524999997</v>
      </c>
      <c r="AK785" s="19">
        <f t="shared" si="321"/>
        <v>4804.3687924999995</v>
      </c>
      <c r="AL785" s="19">
        <f t="shared" si="326"/>
        <v>-4.928939999999784</v>
      </c>
      <c r="AM785" s="28" t="str">
        <f t="shared" si="322"/>
        <v>Bearish</v>
      </c>
      <c r="AN785" s="28" t="str">
        <f t="shared" si="327"/>
        <v>Bearish</v>
      </c>
      <c r="AO785">
        <f>IF(Z785&lt;&gt;"",Z785,"")</f>
        <v>4813.2906025000002</v>
      </c>
      <c r="AP785">
        <f>IF(AB785&lt;&gt;"",AB785,"")</f>
        <v>4793.2005075000006</v>
      </c>
      <c r="AQ785">
        <f t="shared" si="331"/>
        <v>4</v>
      </c>
      <c r="AR785" s="16">
        <f>IF(SLOPE($AO$770:$AO$781,$AQ$770:$AQ$781)&gt;0,MIN(3,ABS(SLOPE($AO$770:$AO$781,$AQ$770:$AQ$781))),IF(SLOPE($AO$770:$AO$781,$AQ$770:$AQ$781)&lt;-0.5,-0.5,0))</f>
        <v>0</v>
      </c>
      <c r="AS785" s="16">
        <f>IF(SLOPE($AP$770:$AP$781,$AQ$770:$AQ$781)&lt;0,MAX(-3,-ABS(SLOPE($AP$770:$AP$781,$AQ$770:$AQ$781))),IF(SLOPE($AP$770:$AP$781,$AQ$770:$AQ$781)&gt;0.5,0.5,0))</f>
        <v>-0.51465583333325171</v>
      </c>
      <c r="AT785" s="22">
        <f>($AO$782+(AR785*(AQ785-1)))</f>
        <v>4814.0508</v>
      </c>
      <c r="AU785" s="22">
        <f>($AP$782+(AS785*(AQ785-1)))</f>
        <v>4793.2626825000007</v>
      </c>
      <c r="AV785" s="18">
        <f>IF(AR785&gt;0,AT785+AR785,AT785)</f>
        <v>4814.0508</v>
      </c>
      <c r="AW785" s="18">
        <f>IF(AS785&lt;0,AU785+AS785,AU785)</f>
        <v>4792.7480266666671</v>
      </c>
      <c r="AY785">
        <f t="shared" si="332"/>
        <v>0.76019749999977648</v>
      </c>
      <c r="AZ785">
        <f t="shared" si="333"/>
        <v>-0.45248083333353861</v>
      </c>
      <c r="BB785" s="19">
        <f t="shared" si="328"/>
        <v>1775632500</v>
      </c>
      <c r="BC785" s="19" t="str">
        <f t="shared" si="329"/>
        <v>XAUUSD</v>
      </c>
      <c r="BD785" s="19" t="str">
        <f t="shared" si="330"/>
        <v>M5</v>
      </c>
      <c r="BE785">
        <f>V785</f>
        <v>4799.4398524999997</v>
      </c>
      <c r="BF785">
        <f>W785</f>
        <v>4804.3687924999995</v>
      </c>
      <c r="BG785">
        <f>X785</f>
        <v>4812.5634399999999</v>
      </c>
      <c r="BH785">
        <f>Y785</f>
        <v>4814.3919999999998</v>
      </c>
      <c r="BI785">
        <f t="shared" si="309"/>
        <v>4814.0508</v>
      </c>
      <c r="BJ785">
        <f t="shared" si="310"/>
        <v>4792.7480266666671</v>
      </c>
    </row>
    <row r="786" spans="1:62" x14ac:dyDescent="0.55000000000000004">
      <c r="A786">
        <f>ALGLIB_SSA_XAUUSD!J786</f>
        <v>1775632800</v>
      </c>
      <c r="B786" t="str">
        <f>_xlfn.XLOOKUP($A786,ALGLIB_SSA_XAUUSD!$A$2:$A$1001,ALGLIB_SSA_XAUUSD!$B$2:$B$1001,"",0)</f>
        <v/>
      </c>
      <c r="C786" t="str">
        <f>_xlfn.XLOOKUP($A786,ALGLIB_SSA_XAUUSD!$A$2:$A$1001,ALGLIB_SSA_XAUUSD!$C$2:$C$1001,"",0)</f>
        <v/>
      </c>
      <c r="D786" s="1">
        <f>D782+(D794-D782)*4/12</f>
        <v>4807.0966666666664</v>
      </c>
      <c r="E786" s="1">
        <f>E782+(E794-E782)*4/12</f>
        <v>4799.0729799999999</v>
      </c>
      <c r="F786" s="1">
        <f>F782+(F794-F782)*4/12</f>
        <v>4803.97685</v>
      </c>
      <c r="G786" s="1">
        <f>G782+(G794-G782)*4/12</f>
        <v>4813.0372033333333</v>
      </c>
      <c r="H786" s="1">
        <f>H782+(H794-H782)*4/12</f>
        <v>4792.6651266666668</v>
      </c>
      <c r="I786" t="str">
        <f>_xlfn.XLOOKUP($A786,ALGLIB_SSA_XAUUSD!$J$2:$J$1001,ALGLIB_SSA_XAUUSD!$K$2:$K$1001,"",0)</f>
        <v>XAUUSD</v>
      </c>
      <c r="J786" t="str">
        <f>_xlfn.XLOOKUP($A786,ALGLIB_SSA_XAUUSD!$J$2:$J$1001,ALGLIB_SSA_XAUUSD!$L$2:$L$1001,"",0)</f>
        <v>M5</v>
      </c>
      <c r="K786">
        <f>_xlfn.XLOOKUP($A786,ALGLIB_SSA_XAUUSD!$J$2:$J$1001,ALGLIB_SSA_XAUUSD!$M$2:$M$1001,"",0)</f>
        <v>4816.03</v>
      </c>
      <c r="L786">
        <f>_xlfn.XLOOKUP($A786,ALGLIB_SSA_XAUUSD!$J$2:$J$1001,ALGLIB_SSA_XAUUSD!$N$2:$N$1001,"",0)</f>
        <v>4812.0464199999997</v>
      </c>
      <c r="M786">
        <f>_xlfn.XLOOKUP($A786,ALGLIB_SSA_XAUUSD!$J$2:$J$1001,ALGLIB_SSA_XAUUSD!$O$2:$O$1001,"",0)</f>
        <v>4813.2192100000002</v>
      </c>
      <c r="N786">
        <f>_xlfn.XLOOKUP($A786,ALGLIB_SSA_XAUUSD!$J$2:$J$1001,ALGLIB_SSA_XAUUSD!$P$2:$P$1001,"",0)</f>
        <v>4814.9600300000002</v>
      </c>
      <c r="O786">
        <f>_xlfn.XLOOKUP($A786,ALGLIB_SSA_XAUUSD!$J$2:$J$1001,ALGLIB_SSA_XAUUSD!$Q$2:$Q$1001,"",0)</f>
        <v>4808.6154900000001</v>
      </c>
      <c r="R786">
        <f t="shared" si="311"/>
        <v>1775632800</v>
      </c>
      <c r="S786" t="str">
        <f t="shared" si="312"/>
        <v>XAUUSD</v>
      </c>
      <c r="T786" t="str">
        <f t="shared" si="312"/>
        <v>M5</v>
      </c>
      <c r="U786">
        <f t="shared" si="312"/>
        <v>4816.03</v>
      </c>
      <c r="V786">
        <f t="shared" si="313"/>
        <v>4799.0729799999999</v>
      </c>
      <c r="W786">
        <f t="shared" si="313"/>
        <v>4803.97685</v>
      </c>
      <c r="X786">
        <f t="shared" si="314"/>
        <v>4812.0464199999997</v>
      </c>
      <c r="Y786">
        <f t="shared" si="314"/>
        <v>4813.2192100000002</v>
      </c>
      <c r="Z786">
        <f t="shared" si="315"/>
        <v>4813.0372033333333</v>
      </c>
      <c r="AA786">
        <f t="shared" si="316"/>
        <v>4814.9600300000002</v>
      </c>
      <c r="AB786">
        <f t="shared" si="317"/>
        <v>4792.6651266666668</v>
      </c>
      <c r="AC786">
        <f t="shared" si="318"/>
        <v>4808.6154900000001</v>
      </c>
      <c r="AF786">
        <f t="shared" si="323"/>
        <v>1775632800</v>
      </c>
      <c r="AG786" t="str">
        <f t="shared" si="324"/>
        <v>XAUUSD</v>
      </c>
      <c r="AH786" t="str">
        <f t="shared" si="325"/>
        <v>M5</v>
      </c>
      <c r="AI786" s="19">
        <f t="shared" si="319"/>
        <v>4816.03</v>
      </c>
      <c r="AJ786" s="19">
        <f t="shared" si="320"/>
        <v>4799.0729799999999</v>
      </c>
      <c r="AK786" s="19">
        <f t="shared" si="321"/>
        <v>4803.97685</v>
      </c>
      <c r="AL786" s="19">
        <f t="shared" si="326"/>
        <v>-4.9038700000000972</v>
      </c>
      <c r="AM786" s="28" t="str">
        <f t="shared" si="322"/>
        <v>Bearish</v>
      </c>
      <c r="AN786" s="28" t="str">
        <f t="shared" si="327"/>
        <v>Bearish</v>
      </c>
      <c r="AO786">
        <f>IF(Z786&lt;&gt;"",Z786,"")</f>
        <v>4813.0372033333333</v>
      </c>
      <c r="AP786">
        <f>IF(AB786&lt;&gt;"",AB786,"")</f>
        <v>4792.6651266666668</v>
      </c>
      <c r="AQ786">
        <f t="shared" si="331"/>
        <v>5</v>
      </c>
      <c r="AR786" s="16">
        <f>IF(SLOPE($AO$770:$AO$781,$AQ$770:$AQ$781)&gt;0,MIN(3,ABS(SLOPE($AO$770:$AO$781,$AQ$770:$AQ$781))),IF(SLOPE($AO$770:$AO$781,$AQ$770:$AQ$781)&lt;-0.5,-0.5,0))</f>
        <v>0</v>
      </c>
      <c r="AS786" s="16">
        <f>IF(SLOPE($AP$770:$AP$781,$AQ$770:$AQ$781)&lt;0,MAX(-3,-ABS(SLOPE($AP$770:$AP$781,$AQ$770:$AQ$781))),IF(SLOPE($AP$770:$AP$781,$AQ$770:$AQ$781)&gt;0.5,0.5,0))</f>
        <v>-0.51465583333325171</v>
      </c>
      <c r="AT786" s="22">
        <f>($AO$782+(AR786*(AQ786-1)))</f>
        <v>4814.0508</v>
      </c>
      <c r="AU786" s="22">
        <f>($AP$782+(AS786*(AQ786-1)))</f>
        <v>4792.7480266666671</v>
      </c>
      <c r="AV786" s="18">
        <f>IF(AR786&gt;0,AT786+AR786,AT786)</f>
        <v>4814.0508</v>
      </c>
      <c r="AW786" s="18">
        <f>IF(AS786&lt;0,AU786+AS786,AU786)</f>
        <v>4792.2333708333335</v>
      </c>
      <c r="AY786">
        <f t="shared" si="332"/>
        <v>1.0135966666666718</v>
      </c>
      <c r="AZ786">
        <f t="shared" si="333"/>
        <v>-0.4317558333332272</v>
      </c>
      <c r="BB786" s="19">
        <f t="shared" si="328"/>
        <v>1775632800</v>
      </c>
      <c r="BC786" s="19" t="str">
        <f t="shared" si="329"/>
        <v>XAUUSD</v>
      </c>
      <c r="BD786" s="19" t="str">
        <f t="shared" si="330"/>
        <v>M5</v>
      </c>
      <c r="BE786">
        <f>V786</f>
        <v>4799.0729799999999</v>
      </c>
      <c r="BF786">
        <f>W786</f>
        <v>4803.97685</v>
      </c>
      <c r="BG786">
        <f>X786</f>
        <v>4812.0464199999997</v>
      </c>
      <c r="BH786">
        <f>Y786</f>
        <v>4813.2192100000002</v>
      </c>
      <c r="BI786">
        <f t="shared" si="309"/>
        <v>4814.0508</v>
      </c>
      <c r="BJ786">
        <f t="shared" si="310"/>
        <v>4792.2333708333335</v>
      </c>
    </row>
    <row r="787" spans="1:62" x14ac:dyDescent="0.55000000000000004">
      <c r="A787">
        <f>ALGLIB_SSA_XAUUSD!J787</f>
        <v>1775633100</v>
      </c>
      <c r="B787" t="str">
        <f>_xlfn.XLOOKUP($A787,ALGLIB_SSA_XAUUSD!$A$2:$A$1001,ALGLIB_SSA_XAUUSD!$B$2:$B$1001,"",0)</f>
        <v/>
      </c>
      <c r="C787" t="str">
        <f>_xlfn.XLOOKUP($A787,ALGLIB_SSA_XAUUSD!$A$2:$A$1001,ALGLIB_SSA_XAUUSD!$C$2:$C$1001,"",0)</f>
        <v/>
      </c>
      <c r="D787" s="1">
        <f>D782+(D794-D782)*5/12</f>
        <v>4805.4883333333328</v>
      </c>
      <c r="E787" s="1">
        <f>E782+(E794-E782)*5/12</f>
        <v>4798.7061075000001</v>
      </c>
      <c r="F787" s="1">
        <f>F782+(F794-F782)*5/12</f>
        <v>4803.5849074999996</v>
      </c>
      <c r="G787" s="1">
        <f>G782+(G794-G782)*5/12</f>
        <v>4812.7838041666664</v>
      </c>
      <c r="H787" s="1">
        <f>H782+(H794-H782)*5/12</f>
        <v>4792.1297458333338</v>
      </c>
      <c r="I787" t="str">
        <f>_xlfn.XLOOKUP($A787,ALGLIB_SSA_XAUUSD!$J$2:$J$1001,ALGLIB_SSA_XAUUSD!$K$2:$K$1001,"",0)</f>
        <v>XAUUSD</v>
      </c>
      <c r="J787" t="str">
        <f>_xlfn.XLOOKUP($A787,ALGLIB_SSA_XAUUSD!$J$2:$J$1001,ALGLIB_SSA_XAUUSD!$L$2:$L$1001,"",0)</f>
        <v>M5</v>
      </c>
      <c r="K787">
        <f>_xlfn.XLOOKUP($A787,ALGLIB_SSA_XAUUSD!$J$2:$J$1001,ALGLIB_SSA_XAUUSD!$M$2:$M$1001,"",0)</f>
        <v>4818.6499999999996</v>
      </c>
      <c r="L787">
        <f>_xlfn.XLOOKUP($A787,ALGLIB_SSA_XAUUSD!$J$2:$J$1001,ALGLIB_SSA_XAUUSD!$N$2:$N$1001,"",0)</f>
        <v>4811.9641199999996</v>
      </c>
      <c r="M787">
        <f>_xlfn.XLOOKUP($A787,ALGLIB_SSA_XAUUSD!$J$2:$J$1001,ALGLIB_SSA_XAUUSD!$O$2:$O$1001,"",0)</f>
        <v>4812.5916699999998</v>
      </c>
      <c r="N787">
        <f>_xlfn.XLOOKUP($A787,ALGLIB_SSA_XAUUSD!$J$2:$J$1001,ALGLIB_SSA_XAUUSD!$P$2:$P$1001,"",0)</f>
        <v>4814.8709500000004</v>
      </c>
      <c r="O787">
        <f>_xlfn.XLOOKUP($A787,ALGLIB_SSA_XAUUSD!$J$2:$J$1001,ALGLIB_SSA_XAUUSD!$Q$2:$Q$1001,"",0)</f>
        <v>4808.2697399999997</v>
      </c>
      <c r="R787">
        <f t="shared" si="311"/>
        <v>1775633100</v>
      </c>
      <c r="S787" t="str">
        <f t="shared" si="312"/>
        <v>XAUUSD</v>
      </c>
      <c r="T787" t="str">
        <f t="shared" si="312"/>
        <v>M5</v>
      </c>
      <c r="U787">
        <f t="shared" si="312"/>
        <v>4818.6499999999996</v>
      </c>
      <c r="V787">
        <f t="shared" si="313"/>
        <v>4798.7061075000001</v>
      </c>
      <c r="W787">
        <f t="shared" si="313"/>
        <v>4803.5849074999996</v>
      </c>
      <c r="X787">
        <f t="shared" si="314"/>
        <v>4811.9641199999996</v>
      </c>
      <c r="Y787">
        <f t="shared" si="314"/>
        <v>4812.5916699999998</v>
      </c>
      <c r="Z787">
        <f t="shared" si="315"/>
        <v>4812.7838041666664</v>
      </c>
      <c r="AA787">
        <f t="shared" si="316"/>
        <v>4814.8709500000004</v>
      </c>
      <c r="AB787">
        <f t="shared" si="317"/>
        <v>4792.1297458333338</v>
      </c>
      <c r="AC787">
        <f t="shared" si="318"/>
        <v>4808.2697399999997</v>
      </c>
      <c r="AF787">
        <f t="shared" si="323"/>
        <v>1775633100</v>
      </c>
      <c r="AG787" t="str">
        <f t="shared" si="324"/>
        <v>XAUUSD</v>
      </c>
      <c r="AH787" t="str">
        <f t="shared" si="325"/>
        <v>M5</v>
      </c>
      <c r="AI787" s="19">
        <f t="shared" si="319"/>
        <v>4818.6499999999996</v>
      </c>
      <c r="AJ787" s="19">
        <f t="shared" si="320"/>
        <v>4798.7061075000001</v>
      </c>
      <c r="AK787" s="19">
        <f t="shared" si="321"/>
        <v>4803.5849074999996</v>
      </c>
      <c r="AL787" s="19">
        <f t="shared" si="326"/>
        <v>-4.8787999999995009</v>
      </c>
      <c r="AM787" s="28" t="str">
        <f t="shared" si="322"/>
        <v>Bearish</v>
      </c>
      <c r="AN787" s="28" t="str">
        <f t="shared" si="327"/>
        <v>Bearish</v>
      </c>
      <c r="AO787">
        <f>IF(Z787&lt;&gt;"",Z787,"")</f>
        <v>4812.7838041666664</v>
      </c>
      <c r="AP787">
        <f>IF(AB787&lt;&gt;"",AB787,"")</f>
        <v>4792.1297458333338</v>
      </c>
      <c r="AQ787">
        <f t="shared" si="331"/>
        <v>6</v>
      </c>
      <c r="AR787" s="16">
        <f>IF(SLOPE($AO$770:$AO$781,$AQ$770:$AQ$781)&gt;0,MIN(3,ABS(SLOPE($AO$770:$AO$781,$AQ$770:$AQ$781))),IF(SLOPE($AO$770:$AO$781,$AQ$770:$AQ$781)&lt;-0.5,-0.5,0))</f>
        <v>0</v>
      </c>
      <c r="AS787" s="16">
        <f>IF(SLOPE($AP$770:$AP$781,$AQ$770:$AQ$781)&lt;0,MAX(-3,-ABS(SLOPE($AP$770:$AP$781,$AQ$770:$AQ$781))),IF(SLOPE($AP$770:$AP$781,$AQ$770:$AQ$781)&gt;0.5,0.5,0))</f>
        <v>-0.51465583333325171</v>
      </c>
      <c r="AT787" s="22">
        <f>($AO$782+(AR787*(AQ787-1)))</f>
        <v>4814.0508</v>
      </c>
      <c r="AU787" s="22">
        <f>($AP$782+(AS787*(AQ787-1)))</f>
        <v>4792.2333708333344</v>
      </c>
      <c r="AV787" s="18">
        <f>IF(AR787&gt;0,AT787+AR787,AT787)</f>
        <v>4814.0508</v>
      </c>
      <c r="AW787" s="18">
        <f>IF(AS787&lt;0,AU787+AS787,AU787)</f>
        <v>4791.7187150000009</v>
      </c>
      <c r="AY787">
        <f t="shared" si="332"/>
        <v>1.2669958333335671</v>
      </c>
      <c r="AZ787">
        <f t="shared" si="333"/>
        <v>-0.41103083333291579</v>
      </c>
      <c r="BB787" s="19">
        <f t="shared" si="328"/>
        <v>1775633100</v>
      </c>
      <c r="BC787" s="19" t="str">
        <f t="shared" si="329"/>
        <v>XAUUSD</v>
      </c>
      <c r="BD787" s="19" t="str">
        <f t="shared" si="330"/>
        <v>M5</v>
      </c>
      <c r="BE787">
        <f>V787</f>
        <v>4798.7061075000001</v>
      </c>
      <c r="BF787">
        <f>W787</f>
        <v>4803.5849074999996</v>
      </c>
      <c r="BG787">
        <f>X787</f>
        <v>4811.9641199999996</v>
      </c>
      <c r="BH787">
        <f>Y787</f>
        <v>4812.5916699999998</v>
      </c>
      <c r="BI787">
        <f t="shared" si="309"/>
        <v>4814.0508</v>
      </c>
      <c r="BJ787">
        <f t="shared" si="310"/>
        <v>4791.7187150000009</v>
      </c>
    </row>
    <row r="788" spans="1:62" x14ac:dyDescent="0.55000000000000004">
      <c r="A788">
        <f>ALGLIB_SSA_XAUUSD!J788</f>
        <v>1775633400</v>
      </c>
      <c r="B788" t="str">
        <f>_xlfn.XLOOKUP($A788,ALGLIB_SSA_XAUUSD!$A$2:$A$1001,ALGLIB_SSA_XAUUSD!$B$2:$B$1001,"",0)</f>
        <v/>
      </c>
      <c r="C788" t="str">
        <f>_xlfn.XLOOKUP($A788,ALGLIB_SSA_XAUUSD!$A$2:$A$1001,ALGLIB_SSA_XAUUSD!$C$2:$C$1001,"",0)</f>
        <v/>
      </c>
      <c r="D788" s="1">
        <f>D782+(D794-D782)*6/12</f>
        <v>4803.8799999999992</v>
      </c>
      <c r="E788" s="1">
        <f>E782+(E794-E782)*6/12</f>
        <v>4798.3392349999995</v>
      </c>
      <c r="F788" s="1">
        <f>F782+(F794-F782)*6/12</f>
        <v>4803.1929650000002</v>
      </c>
      <c r="G788" s="1">
        <f>G782+(G794-G782)*6/12</f>
        <v>4812.5304049999995</v>
      </c>
      <c r="H788" s="1">
        <f>H782+(H794-H782)*6/12</f>
        <v>4791.5943650000008</v>
      </c>
      <c r="I788" t="str">
        <f>_xlfn.XLOOKUP($A788,ALGLIB_SSA_XAUUSD!$J$2:$J$1001,ALGLIB_SSA_XAUUSD!$K$2:$K$1001,"",0)</f>
        <v>XAUUSD</v>
      </c>
      <c r="J788" t="str">
        <f>_xlfn.XLOOKUP($A788,ALGLIB_SSA_XAUUSD!$J$2:$J$1001,ALGLIB_SSA_XAUUSD!$L$2:$L$1001,"",0)</f>
        <v>M5</v>
      </c>
      <c r="K788">
        <f>_xlfn.XLOOKUP($A788,ALGLIB_SSA_XAUUSD!$J$2:$J$1001,ALGLIB_SSA_XAUUSD!$M$2:$M$1001,"",0)</f>
        <v>4810.08</v>
      </c>
      <c r="L788">
        <f>_xlfn.XLOOKUP($A788,ALGLIB_SSA_XAUUSD!$J$2:$J$1001,ALGLIB_SSA_XAUUSD!$N$2:$N$1001,"",0)</f>
        <v>4812.1102499999997</v>
      </c>
      <c r="M788">
        <f>_xlfn.XLOOKUP($A788,ALGLIB_SSA_XAUUSD!$J$2:$J$1001,ALGLIB_SSA_XAUUSD!$O$2:$O$1001,"",0)</f>
        <v>4812.3509599999998</v>
      </c>
      <c r="N788">
        <f>_xlfn.XLOOKUP($A788,ALGLIB_SSA_XAUUSD!$J$2:$J$1001,ALGLIB_SSA_XAUUSD!$P$2:$P$1001,"",0)</f>
        <v>4815.1642400000001</v>
      </c>
      <c r="O788">
        <f>_xlfn.XLOOKUP($A788,ALGLIB_SSA_XAUUSD!$J$2:$J$1001,ALGLIB_SSA_XAUUSD!$Q$2:$Q$1001,"",0)</f>
        <v>4808.2227800000001</v>
      </c>
      <c r="R788">
        <f t="shared" si="311"/>
        <v>1775633400</v>
      </c>
      <c r="S788" t="str">
        <f t="shared" si="312"/>
        <v>XAUUSD</v>
      </c>
      <c r="T788" t="str">
        <f t="shared" si="312"/>
        <v>M5</v>
      </c>
      <c r="U788">
        <f t="shared" si="312"/>
        <v>4810.08</v>
      </c>
      <c r="V788">
        <f t="shared" si="313"/>
        <v>4798.3392349999995</v>
      </c>
      <c r="W788">
        <f t="shared" si="313"/>
        <v>4803.1929650000002</v>
      </c>
      <c r="X788">
        <f t="shared" si="314"/>
        <v>4812.1102499999997</v>
      </c>
      <c r="Y788">
        <f t="shared" si="314"/>
        <v>4812.3509599999998</v>
      </c>
      <c r="Z788">
        <f t="shared" si="315"/>
        <v>4812.5304049999995</v>
      </c>
      <c r="AA788">
        <f t="shared" si="316"/>
        <v>4815.1642400000001</v>
      </c>
      <c r="AB788">
        <f t="shared" si="317"/>
        <v>4791.5943650000008</v>
      </c>
      <c r="AC788">
        <f t="shared" si="318"/>
        <v>4808.2227800000001</v>
      </c>
      <c r="AF788">
        <f t="shared" si="323"/>
        <v>1775633400</v>
      </c>
      <c r="AG788" t="str">
        <f t="shared" si="324"/>
        <v>XAUUSD</v>
      </c>
      <c r="AH788" t="str">
        <f t="shared" si="325"/>
        <v>M5</v>
      </c>
      <c r="AI788" s="19">
        <f t="shared" si="319"/>
        <v>4810.08</v>
      </c>
      <c r="AJ788" s="19">
        <f t="shared" si="320"/>
        <v>4798.3392349999995</v>
      </c>
      <c r="AK788" s="19">
        <f t="shared" si="321"/>
        <v>4803.1929650000002</v>
      </c>
      <c r="AL788" s="19">
        <f t="shared" si="326"/>
        <v>-4.8537300000007235</v>
      </c>
      <c r="AM788" s="28" t="str">
        <f t="shared" si="322"/>
        <v>Bearish</v>
      </c>
      <c r="AN788" s="28" t="str">
        <f t="shared" si="327"/>
        <v>Bearish</v>
      </c>
      <c r="AO788">
        <f>IF(Z788&lt;&gt;"",Z788,"")</f>
        <v>4812.5304049999995</v>
      </c>
      <c r="AP788">
        <f>IF(AB788&lt;&gt;"",AB788,"")</f>
        <v>4791.5943650000008</v>
      </c>
      <c r="AQ788">
        <f t="shared" si="331"/>
        <v>7</v>
      </c>
      <c r="AR788" s="16">
        <f>IF(SLOPE($AO$770:$AO$781,$AQ$770:$AQ$781)&gt;0,MIN(3,ABS(SLOPE($AO$770:$AO$781,$AQ$770:$AQ$781))),IF(SLOPE($AO$770:$AO$781,$AQ$770:$AQ$781)&lt;-0.5,-0.5,0))</f>
        <v>0</v>
      </c>
      <c r="AS788" s="16">
        <f>IF(SLOPE($AP$770:$AP$781,$AQ$770:$AQ$781)&lt;0,MAX(-3,-ABS(SLOPE($AP$770:$AP$781,$AQ$770:$AQ$781))),IF(SLOPE($AP$770:$AP$781,$AQ$770:$AQ$781)&gt;0.5,0.5,0))</f>
        <v>-0.51465583333325171</v>
      </c>
      <c r="AT788" s="22">
        <f>($AO$782+(AR788*(AQ788-1)))</f>
        <v>4814.0508</v>
      </c>
      <c r="AU788" s="22">
        <f>($AP$782+(AS788*(AQ788-1)))</f>
        <v>4791.7187150000009</v>
      </c>
      <c r="AV788" s="18">
        <f>IF(AR788&gt;0,AT788+AR788,AT788)</f>
        <v>4814.0508</v>
      </c>
      <c r="AW788" s="18">
        <f>IF(AS788&lt;0,AU788+AS788,AU788)</f>
        <v>4791.2040591666673</v>
      </c>
      <c r="AY788">
        <f t="shared" si="332"/>
        <v>1.5203950000004625</v>
      </c>
      <c r="AZ788">
        <f t="shared" si="333"/>
        <v>-0.39030583333351387</v>
      </c>
      <c r="BB788" s="19">
        <f t="shared" si="328"/>
        <v>1775633400</v>
      </c>
      <c r="BC788" s="19" t="str">
        <f t="shared" si="329"/>
        <v>XAUUSD</v>
      </c>
      <c r="BD788" s="19" t="str">
        <f t="shared" si="330"/>
        <v>M5</v>
      </c>
      <c r="BE788">
        <f>V788</f>
        <v>4798.3392349999995</v>
      </c>
      <c r="BF788">
        <f>W788</f>
        <v>4803.1929650000002</v>
      </c>
      <c r="BG788">
        <f>X788</f>
        <v>4812.1102499999997</v>
      </c>
      <c r="BH788">
        <f>Y788</f>
        <v>4812.3509599999998</v>
      </c>
      <c r="BI788">
        <f t="shared" ref="BI788:BI851" si="334">AV788</f>
        <v>4814.0508</v>
      </c>
      <c r="BJ788">
        <f t="shared" ref="BJ788:BJ851" si="335">AW788</f>
        <v>4791.2040591666673</v>
      </c>
    </row>
    <row r="789" spans="1:62" x14ac:dyDescent="0.55000000000000004">
      <c r="A789">
        <f>ALGLIB_SSA_XAUUSD!J789</f>
        <v>1775633700</v>
      </c>
      <c r="B789" t="str">
        <f>_xlfn.XLOOKUP($A789,ALGLIB_SSA_XAUUSD!$A$2:$A$1001,ALGLIB_SSA_XAUUSD!$B$2:$B$1001,"",0)</f>
        <v/>
      </c>
      <c r="C789" t="str">
        <f>_xlfn.XLOOKUP($A789,ALGLIB_SSA_XAUUSD!$A$2:$A$1001,ALGLIB_SSA_XAUUSD!$C$2:$C$1001,"",0)</f>
        <v/>
      </c>
      <c r="D789" s="1">
        <f>D782+(D794-D782)*7/12</f>
        <v>4802.2716666666665</v>
      </c>
      <c r="E789" s="1">
        <f>E782+(E794-E782)*7/12</f>
        <v>4797.9723624999997</v>
      </c>
      <c r="F789" s="1">
        <f>F782+(F794-F782)*7/12</f>
        <v>4802.8010224999998</v>
      </c>
      <c r="G789" s="1">
        <f>G782+(G794-G782)*7/12</f>
        <v>4812.2770058333335</v>
      </c>
      <c r="H789" s="1">
        <f>H782+(H794-H782)*7/12</f>
        <v>4791.058984166667</v>
      </c>
      <c r="I789" t="str">
        <f>_xlfn.XLOOKUP($A789,ALGLIB_SSA_XAUUSD!$J$2:$J$1001,ALGLIB_SSA_XAUUSD!$K$2:$K$1001,"",0)</f>
        <v>XAUUSD</v>
      </c>
      <c r="J789" t="str">
        <f>_xlfn.XLOOKUP($A789,ALGLIB_SSA_XAUUSD!$J$2:$J$1001,ALGLIB_SSA_XAUUSD!$L$2:$L$1001,"",0)</f>
        <v>M5</v>
      </c>
      <c r="K789">
        <f>_xlfn.XLOOKUP($A789,ALGLIB_SSA_XAUUSD!$J$2:$J$1001,ALGLIB_SSA_XAUUSD!$M$2:$M$1001,"",0)</f>
        <v>4810.5</v>
      </c>
      <c r="L789">
        <f>_xlfn.XLOOKUP($A789,ALGLIB_SSA_XAUUSD!$J$2:$J$1001,ALGLIB_SSA_XAUUSD!$N$2:$N$1001,"",0)</f>
        <v>4812.6038600000002</v>
      </c>
      <c r="M789">
        <f>_xlfn.XLOOKUP($A789,ALGLIB_SSA_XAUUSD!$J$2:$J$1001,ALGLIB_SSA_XAUUSD!$O$2:$O$1001,"",0)</f>
        <v>4812.4774100000004</v>
      </c>
      <c r="N789">
        <f>_xlfn.XLOOKUP($A789,ALGLIB_SSA_XAUUSD!$J$2:$J$1001,ALGLIB_SSA_XAUUSD!$P$2:$P$1001,"",0)</f>
        <v>4815.67094</v>
      </c>
      <c r="O789">
        <f>_xlfn.XLOOKUP($A789,ALGLIB_SSA_XAUUSD!$J$2:$J$1001,ALGLIB_SSA_XAUUSD!$Q$2:$Q$1001,"",0)</f>
        <v>4808.5628900000002</v>
      </c>
      <c r="R789">
        <f t="shared" si="311"/>
        <v>1775633700</v>
      </c>
      <c r="S789" t="str">
        <f t="shared" si="312"/>
        <v>XAUUSD</v>
      </c>
      <c r="T789" t="str">
        <f t="shared" si="312"/>
        <v>M5</v>
      </c>
      <c r="U789">
        <f t="shared" si="312"/>
        <v>4810.5</v>
      </c>
      <c r="V789">
        <f t="shared" si="313"/>
        <v>4797.9723624999997</v>
      </c>
      <c r="W789">
        <f t="shared" si="313"/>
        <v>4802.8010224999998</v>
      </c>
      <c r="X789">
        <f t="shared" si="314"/>
        <v>4812.6038600000002</v>
      </c>
      <c r="Y789">
        <f t="shared" si="314"/>
        <v>4812.4774100000004</v>
      </c>
      <c r="Z789">
        <f t="shared" si="315"/>
        <v>4812.2770058333335</v>
      </c>
      <c r="AA789">
        <f t="shared" si="316"/>
        <v>4815.67094</v>
      </c>
      <c r="AB789">
        <f t="shared" si="317"/>
        <v>4791.058984166667</v>
      </c>
      <c r="AC789">
        <f t="shared" si="318"/>
        <v>4808.5628900000002</v>
      </c>
      <c r="AF789">
        <f t="shared" si="323"/>
        <v>1775633700</v>
      </c>
      <c r="AG789" t="str">
        <f t="shared" si="324"/>
        <v>XAUUSD</v>
      </c>
      <c r="AH789" t="str">
        <f t="shared" si="325"/>
        <v>M5</v>
      </c>
      <c r="AI789" s="19">
        <f t="shared" si="319"/>
        <v>4810.5</v>
      </c>
      <c r="AJ789" s="19">
        <f t="shared" si="320"/>
        <v>4797.9723624999997</v>
      </c>
      <c r="AK789" s="19">
        <f t="shared" si="321"/>
        <v>4802.8010224999998</v>
      </c>
      <c r="AL789" s="19">
        <f t="shared" si="326"/>
        <v>-4.8286600000001272</v>
      </c>
      <c r="AM789" s="28" t="str">
        <f t="shared" si="322"/>
        <v>Bearish</v>
      </c>
      <c r="AN789" s="28" t="str">
        <f t="shared" si="327"/>
        <v>Bearish</v>
      </c>
      <c r="AO789">
        <f>IF(Z789&lt;&gt;"",Z789,"")</f>
        <v>4812.2770058333335</v>
      </c>
      <c r="AP789">
        <f>IF(AB789&lt;&gt;"",AB789,"")</f>
        <v>4791.058984166667</v>
      </c>
      <c r="AQ789">
        <f t="shared" si="331"/>
        <v>8</v>
      </c>
      <c r="AR789" s="16">
        <f>IF(SLOPE($AO$770:$AO$781,$AQ$770:$AQ$781)&gt;0,MIN(3,ABS(SLOPE($AO$770:$AO$781,$AQ$770:$AQ$781))),IF(SLOPE($AO$770:$AO$781,$AQ$770:$AQ$781)&lt;-0.5,-0.5,0))</f>
        <v>0</v>
      </c>
      <c r="AS789" s="16">
        <f>IF(SLOPE($AP$770:$AP$781,$AQ$770:$AQ$781)&lt;0,MAX(-3,-ABS(SLOPE($AP$770:$AP$781,$AQ$770:$AQ$781))),IF(SLOPE($AP$770:$AP$781,$AQ$770:$AQ$781)&gt;0.5,0.5,0))</f>
        <v>-0.51465583333325171</v>
      </c>
      <c r="AT789" s="22">
        <f>($AO$782+(AR789*(AQ789-1)))</f>
        <v>4814.0508</v>
      </c>
      <c r="AU789" s="22">
        <f>($AP$782+(AS789*(AQ789-1)))</f>
        <v>4791.2040591666673</v>
      </c>
      <c r="AV789" s="18">
        <f>IF(AR789&gt;0,AT789+AR789,AT789)</f>
        <v>4814.0508</v>
      </c>
      <c r="AW789" s="18">
        <f>IF(AS789&lt;0,AU789+AS789,AU789)</f>
        <v>4790.6894033333338</v>
      </c>
      <c r="AY789">
        <f t="shared" si="332"/>
        <v>1.7737941666664483</v>
      </c>
      <c r="AZ789">
        <f t="shared" si="333"/>
        <v>-0.36958083333320246</v>
      </c>
      <c r="BB789" s="19">
        <f t="shared" si="328"/>
        <v>1775633700</v>
      </c>
      <c r="BC789" s="19" t="str">
        <f t="shared" si="329"/>
        <v>XAUUSD</v>
      </c>
      <c r="BD789" s="19" t="str">
        <f t="shared" si="330"/>
        <v>M5</v>
      </c>
      <c r="BE789">
        <f>V789</f>
        <v>4797.9723624999997</v>
      </c>
      <c r="BF789">
        <f>W789</f>
        <v>4802.8010224999998</v>
      </c>
      <c r="BG789">
        <f>X789</f>
        <v>4812.6038600000002</v>
      </c>
      <c r="BH789">
        <f>Y789</f>
        <v>4812.4774100000004</v>
      </c>
      <c r="BI789">
        <f t="shared" si="334"/>
        <v>4814.0508</v>
      </c>
      <c r="BJ789">
        <f t="shared" si="335"/>
        <v>4790.6894033333338</v>
      </c>
    </row>
    <row r="790" spans="1:62" x14ac:dyDescent="0.55000000000000004">
      <c r="A790">
        <f>ALGLIB_SSA_XAUUSD!J790</f>
        <v>1775634000</v>
      </c>
      <c r="B790" t="str">
        <f>_xlfn.XLOOKUP($A790,ALGLIB_SSA_XAUUSD!$A$2:$A$1001,ALGLIB_SSA_XAUUSD!$B$2:$B$1001,"",0)</f>
        <v/>
      </c>
      <c r="C790" t="str">
        <f>_xlfn.XLOOKUP($A790,ALGLIB_SSA_XAUUSD!$A$2:$A$1001,ALGLIB_SSA_XAUUSD!$C$2:$C$1001,"",0)</f>
        <v/>
      </c>
      <c r="D790" s="1">
        <f>D782+(D794-D782)*8/12</f>
        <v>4800.663333333333</v>
      </c>
      <c r="E790" s="1">
        <f>E782+(E794-E782)*8/12</f>
        <v>4797.6054899999999</v>
      </c>
      <c r="F790" s="1">
        <f>F782+(F794-F782)*8/12</f>
        <v>4802.4090799999994</v>
      </c>
      <c r="G790" s="1">
        <f>G782+(G794-G782)*8/12</f>
        <v>4812.0236066666666</v>
      </c>
      <c r="H790" s="1">
        <f>H782+(H794-H782)*8/12</f>
        <v>4790.523603333334</v>
      </c>
      <c r="I790" t="str">
        <f>_xlfn.XLOOKUP($A790,ALGLIB_SSA_XAUUSD!$J$2:$J$1001,ALGLIB_SSA_XAUUSD!$K$2:$K$1001,"",0)</f>
        <v>XAUUSD</v>
      </c>
      <c r="J790" t="str">
        <f>_xlfn.XLOOKUP($A790,ALGLIB_SSA_XAUUSD!$J$2:$J$1001,ALGLIB_SSA_XAUUSD!$L$2:$L$1001,"",0)</f>
        <v>M5</v>
      </c>
      <c r="K790">
        <f>_xlfn.XLOOKUP($A790,ALGLIB_SSA_XAUUSD!$J$2:$J$1001,ALGLIB_SSA_XAUUSD!$M$2:$M$1001,"",0)</f>
        <v>4809.03</v>
      </c>
      <c r="L790">
        <f>_xlfn.XLOOKUP($A790,ALGLIB_SSA_XAUUSD!$J$2:$J$1001,ALGLIB_SSA_XAUUSD!$N$2:$N$1001,"",0)</f>
        <v>4813.3757400000004</v>
      </c>
      <c r="M790">
        <f>_xlfn.XLOOKUP($A790,ALGLIB_SSA_XAUUSD!$J$2:$J$1001,ALGLIB_SSA_XAUUSD!$O$2:$O$1001,"",0)</f>
        <v>4812.9265699999996</v>
      </c>
      <c r="N790">
        <f>_xlfn.XLOOKUP($A790,ALGLIB_SSA_XAUUSD!$J$2:$J$1001,ALGLIB_SSA_XAUUSD!$P$2:$P$1001,"",0)</f>
        <v>4816.33914</v>
      </c>
      <c r="O790">
        <f>_xlfn.XLOOKUP($A790,ALGLIB_SSA_XAUUSD!$J$2:$J$1001,ALGLIB_SSA_XAUUSD!$Q$2:$Q$1001,"",0)</f>
        <v>4809.2457400000003</v>
      </c>
      <c r="R790">
        <f t="shared" si="311"/>
        <v>1775634000</v>
      </c>
      <c r="S790" t="str">
        <f t="shared" si="312"/>
        <v>XAUUSD</v>
      </c>
      <c r="T790" t="str">
        <f t="shared" si="312"/>
        <v>M5</v>
      </c>
      <c r="U790">
        <f t="shared" si="312"/>
        <v>4809.03</v>
      </c>
      <c r="V790">
        <f t="shared" si="313"/>
        <v>4797.6054899999999</v>
      </c>
      <c r="W790">
        <f t="shared" si="313"/>
        <v>4802.4090799999994</v>
      </c>
      <c r="X790">
        <f t="shared" si="314"/>
        <v>4813.3757400000004</v>
      </c>
      <c r="Y790">
        <f t="shared" si="314"/>
        <v>4812.9265699999996</v>
      </c>
      <c r="Z790">
        <f t="shared" si="315"/>
        <v>4812.0236066666666</v>
      </c>
      <c r="AA790">
        <f t="shared" si="316"/>
        <v>4816.33914</v>
      </c>
      <c r="AB790">
        <f t="shared" si="317"/>
        <v>4790.523603333334</v>
      </c>
      <c r="AC790">
        <f t="shared" si="318"/>
        <v>4809.2457400000003</v>
      </c>
      <c r="AF790">
        <f t="shared" si="323"/>
        <v>1775634000</v>
      </c>
      <c r="AG790" t="str">
        <f t="shared" si="324"/>
        <v>XAUUSD</v>
      </c>
      <c r="AH790" t="str">
        <f t="shared" si="325"/>
        <v>M5</v>
      </c>
      <c r="AI790" s="19">
        <f t="shared" si="319"/>
        <v>4809.03</v>
      </c>
      <c r="AJ790" s="19">
        <f t="shared" si="320"/>
        <v>4797.6054899999999</v>
      </c>
      <c r="AK790" s="19">
        <f t="shared" si="321"/>
        <v>4802.4090799999994</v>
      </c>
      <c r="AL790" s="19">
        <f t="shared" si="326"/>
        <v>-4.8035899999995308</v>
      </c>
      <c r="AM790" s="28" t="str">
        <f t="shared" si="322"/>
        <v>Bearish</v>
      </c>
      <c r="AN790" s="28" t="str">
        <f t="shared" si="327"/>
        <v>Bearish</v>
      </c>
      <c r="AO790">
        <f>IF(Z790&lt;&gt;"",Z790,"")</f>
        <v>4812.0236066666666</v>
      </c>
      <c r="AP790">
        <f>IF(AB790&lt;&gt;"",AB790,"")</f>
        <v>4790.523603333334</v>
      </c>
      <c r="AQ790">
        <f t="shared" si="331"/>
        <v>9</v>
      </c>
      <c r="AR790" s="16">
        <f>IF(SLOPE($AO$770:$AO$781,$AQ$770:$AQ$781)&gt;0,MIN(3,ABS(SLOPE($AO$770:$AO$781,$AQ$770:$AQ$781))),IF(SLOPE($AO$770:$AO$781,$AQ$770:$AQ$781)&lt;-0.5,-0.5,0))</f>
        <v>0</v>
      </c>
      <c r="AS790" s="16">
        <f>IF(SLOPE($AP$770:$AP$781,$AQ$770:$AQ$781)&lt;0,MAX(-3,-ABS(SLOPE($AP$770:$AP$781,$AQ$770:$AQ$781))),IF(SLOPE($AP$770:$AP$781,$AQ$770:$AQ$781)&gt;0.5,0.5,0))</f>
        <v>-0.51465583333325171</v>
      </c>
      <c r="AT790" s="22">
        <f>($AO$782+(AR790*(AQ790-1)))</f>
        <v>4814.0508</v>
      </c>
      <c r="AU790" s="22">
        <f>($AP$782+(AS790*(AQ790-1)))</f>
        <v>4790.6894033333347</v>
      </c>
      <c r="AV790" s="18">
        <f>IF(AR790&gt;0,AT790+AR790,AT790)</f>
        <v>4814.0508</v>
      </c>
      <c r="AW790" s="18">
        <f>IF(AS790&lt;0,AU790+AS790,AU790)</f>
        <v>4790.1747475000011</v>
      </c>
      <c r="AY790">
        <f t="shared" si="332"/>
        <v>2.0271933333333436</v>
      </c>
      <c r="AZ790">
        <f t="shared" si="333"/>
        <v>-0.34885583333289105</v>
      </c>
      <c r="BB790" s="19">
        <f t="shared" si="328"/>
        <v>1775634000</v>
      </c>
      <c r="BC790" s="19" t="str">
        <f t="shared" si="329"/>
        <v>XAUUSD</v>
      </c>
      <c r="BD790" s="19" t="str">
        <f t="shared" si="330"/>
        <v>M5</v>
      </c>
      <c r="BE790">
        <f>V790</f>
        <v>4797.6054899999999</v>
      </c>
      <c r="BF790">
        <f>W790</f>
        <v>4802.4090799999994</v>
      </c>
      <c r="BG790">
        <f>X790</f>
        <v>4813.3757400000004</v>
      </c>
      <c r="BH790">
        <f>Y790</f>
        <v>4812.9265699999996</v>
      </c>
      <c r="BI790">
        <f t="shared" si="334"/>
        <v>4814.0508</v>
      </c>
      <c r="BJ790">
        <f t="shared" si="335"/>
        <v>4790.1747475000011</v>
      </c>
    </row>
    <row r="791" spans="1:62" x14ac:dyDescent="0.55000000000000004">
      <c r="A791">
        <f>ALGLIB_SSA_XAUUSD!J791</f>
        <v>1775634300</v>
      </c>
      <c r="B791" t="str">
        <f>_xlfn.XLOOKUP($A791,ALGLIB_SSA_XAUUSD!$A$2:$A$1001,ALGLIB_SSA_XAUUSD!$B$2:$B$1001,"",0)</f>
        <v/>
      </c>
      <c r="C791" t="str">
        <f>_xlfn.XLOOKUP($A791,ALGLIB_SSA_XAUUSD!$A$2:$A$1001,ALGLIB_SSA_XAUUSD!$C$2:$C$1001,"",0)</f>
        <v/>
      </c>
      <c r="D791" s="1">
        <f>D782+(D794-D782)*9/12</f>
        <v>4799.0549999999994</v>
      </c>
      <c r="E791" s="1">
        <f>E782+(E794-E782)*9/12</f>
        <v>4797.2386175000001</v>
      </c>
      <c r="F791" s="1">
        <f>F782+(F794-F782)*9/12</f>
        <v>4802.0171375</v>
      </c>
      <c r="G791" s="1">
        <f>G782+(G794-G782)*9/12</f>
        <v>4811.7702074999997</v>
      </c>
      <c r="H791" s="1">
        <f>H782+(H794-H782)*9/12</f>
        <v>4789.9882225000001</v>
      </c>
      <c r="I791" t="str">
        <f>_xlfn.XLOOKUP($A791,ALGLIB_SSA_XAUUSD!$J$2:$J$1001,ALGLIB_SSA_XAUUSD!$K$2:$K$1001,"",0)</f>
        <v>XAUUSD</v>
      </c>
      <c r="J791" t="str">
        <f>_xlfn.XLOOKUP($A791,ALGLIB_SSA_XAUUSD!$J$2:$J$1001,ALGLIB_SSA_XAUUSD!$L$2:$L$1001,"",0)</f>
        <v>M5</v>
      </c>
      <c r="K791">
        <f>_xlfn.XLOOKUP($A791,ALGLIB_SSA_XAUUSD!$J$2:$J$1001,ALGLIB_SSA_XAUUSD!$M$2:$M$1001,"",0)</f>
        <v>4814.67</v>
      </c>
      <c r="L791">
        <f>_xlfn.XLOOKUP($A791,ALGLIB_SSA_XAUUSD!$J$2:$J$1001,ALGLIB_SSA_XAUUSD!$N$2:$N$1001,"",0)</f>
        <v>4814.4063900000001</v>
      </c>
      <c r="M791">
        <f>_xlfn.XLOOKUP($A791,ALGLIB_SSA_XAUUSD!$J$2:$J$1001,ALGLIB_SSA_XAUUSD!$O$2:$O$1001,"",0)</f>
        <v>4813.6664799999999</v>
      </c>
      <c r="N791">
        <f>_xlfn.XLOOKUP($A791,ALGLIB_SSA_XAUUSD!$J$2:$J$1001,ALGLIB_SSA_XAUUSD!$P$2:$P$1001,"",0)</f>
        <v>4817.1468400000003</v>
      </c>
      <c r="O791">
        <f>_xlfn.XLOOKUP($A791,ALGLIB_SSA_XAUUSD!$J$2:$J$1001,ALGLIB_SSA_XAUUSD!$Q$2:$Q$1001,"",0)</f>
        <v>4810.2316199999996</v>
      </c>
      <c r="R791">
        <f t="shared" si="311"/>
        <v>1775634300</v>
      </c>
      <c r="S791" t="str">
        <f t="shared" si="312"/>
        <v>XAUUSD</v>
      </c>
      <c r="T791" t="str">
        <f t="shared" si="312"/>
        <v>M5</v>
      </c>
      <c r="U791">
        <f t="shared" si="312"/>
        <v>4814.67</v>
      </c>
      <c r="V791">
        <f t="shared" si="313"/>
        <v>4797.2386175000001</v>
      </c>
      <c r="W791">
        <f t="shared" si="313"/>
        <v>4802.0171375</v>
      </c>
      <c r="X791">
        <f t="shared" si="314"/>
        <v>4814.4063900000001</v>
      </c>
      <c r="Y791">
        <f t="shared" si="314"/>
        <v>4813.6664799999999</v>
      </c>
      <c r="Z791">
        <f t="shared" si="315"/>
        <v>4811.7702074999997</v>
      </c>
      <c r="AA791">
        <f t="shared" si="316"/>
        <v>4817.1468400000003</v>
      </c>
      <c r="AB791">
        <f t="shared" si="317"/>
        <v>4789.9882225000001</v>
      </c>
      <c r="AC791">
        <f t="shared" si="318"/>
        <v>4810.2316199999996</v>
      </c>
      <c r="AF791">
        <f t="shared" si="323"/>
        <v>1775634300</v>
      </c>
      <c r="AG791" t="str">
        <f t="shared" si="324"/>
        <v>XAUUSD</v>
      </c>
      <c r="AH791" t="str">
        <f t="shared" si="325"/>
        <v>M5</v>
      </c>
      <c r="AI791" s="19">
        <f t="shared" si="319"/>
        <v>4814.67</v>
      </c>
      <c r="AJ791" s="19">
        <f t="shared" si="320"/>
        <v>4797.2386175000001</v>
      </c>
      <c r="AK791" s="19">
        <f t="shared" si="321"/>
        <v>4802.0171375</v>
      </c>
      <c r="AL791" s="19">
        <f t="shared" si="326"/>
        <v>-4.778519999999844</v>
      </c>
      <c r="AM791" s="28" t="str">
        <f t="shared" si="322"/>
        <v>Bearish</v>
      </c>
      <c r="AN791" s="28" t="str">
        <f t="shared" si="327"/>
        <v>Bearish</v>
      </c>
      <c r="AO791">
        <f>IF(Z791&lt;&gt;"",Z791,"")</f>
        <v>4811.7702074999997</v>
      </c>
      <c r="AP791">
        <f>IF(AB791&lt;&gt;"",AB791,"")</f>
        <v>4789.9882225000001</v>
      </c>
      <c r="AQ791">
        <f t="shared" si="331"/>
        <v>10</v>
      </c>
      <c r="AR791" s="16">
        <f>IF(SLOPE($AO$770:$AO$781,$AQ$770:$AQ$781)&gt;0,MIN(3,ABS(SLOPE($AO$770:$AO$781,$AQ$770:$AQ$781))),IF(SLOPE($AO$770:$AO$781,$AQ$770:$AQ$781)&lt;-0.5,-0.5,0))</f>
        <v>0</v>
      </c>
      <c r="AS791" s="16">
        <f>IF(SLOPE($AP$770:$AP$781,$AQ$770:$AQ$781)&lt;0,MAX(-3,-ABS(SLOPE($AP$770:$AP$781,$AQ$770:$AQ$781))),IF(SLOPE($AP$770:$AP$781,$AQ$770:$AQ$781)&gt;0.5,0.5,0))</f>
        <v>-0.51465583333325171</v>
      </c>
      <c r="AT791" s="22">
        <f>($AO$782+(AR791*(AQ791-1)))</f>
        <v>4814.0508</v>
      </c>
      <c r="AU791" s="22">
        <f>($AP$782+(AS791*(AQ791-1)))</f>
        <v>4790.1747475000011</v>
      </c>
      <c r="AV791" s="18">
        <f>IF(AR791&gt;0,AT791+AR791,AT791)</f>
        <v>4814.0508</v>
      </c>
      <c r="AW791" s="18">
        <f>IF(AS791&lt;0,AU791+AS791,AU791)</f>
        <v>4789.6600916666675</v>
      </c>
      <c r="AY791">
        <f t="shared" si="332"/>
        <v>2.2805925000002389</v>
      </c>
      <c r="AZ791">
        <f t="shared" si="333"/>
        <v>-0.32813083333257964</v>
      </c>
      <c r="BB791" s="19">
        <f t="shared" si="328"/>
        <v>1775634300</v>
      </c>
      <c r="BC791" s="19" t="str">
        <f t="shared" si="329"/>
        <v>XAUUSD</v>
      </c>
      <c r="BD791" s="19" t="str">
        <f t="shared" si="330"/>
        <v>M5</v>
      </c>
      <c r="BE791">
        <f>V791</f>
        <v>4797.2386175000001</v>
      </c>
      <c r="BF791">
        <f>W791</f>
        <v>4802.0171375</v>
      </c>
      <c r="BG791">
        <f>X791</f>
        <v>4814.4063900000001</v>
      </c>
      <c r="BH791">
        <f>Y791</f>
        <v>4813.6664799999999</v>
      </c>
      <c r="BI791">
        <f t="shared" si="334"/>
        <v>4814.0508</v>
      </c>
      <c r="BJ791">
        <f t="shared" si="335"/>
        <v>4789.6600916666675</v>
      </c>
    </row>
    <row r="792" spans="1:62" x14ac:dyDescent="0.55000000000000004">
      <c r="A792">
        <f>ALGLIB_SSA_XAUUSD!J792</f>
        <v>1775634600</v>
      </c>
      <c r="B792" t="str">
        <f>_xlfn.XLOOKUP($A792,ALGLIB_SSA_XAUUSD!$A$2:$A$1001,ALGLIB_SSA_XAUUSD!$B$2:$B$1001,"",0)</f>
        <v/>
      </c>
      <c r="C792" t="str">
        <f>_xlfn.XLOOKUP($A792,ALGLIB_SSA_XAUUSD!$A$2:$A$1001,ALGLIB_SSA_XAUUSD!$C$2:$C$1001,"",0)</f>
        <v/>
      </c>
      <c r="D792" s="1">
        <f>D782+(D794-D782)*10/12</f>
        <v>4797.4466666666667</v>
      </c>
      <c r="E792" s="1">
        <f>E782+(E794-E782)*10/12</f>
        <v>4796.8717450000004</v>
      </c>
      <c r="F792" s="1">
        <f>F782+(F794-F782)*10/12</f>
        <v>4801.6251949999996</v>
      </c>
      <c r="G792" s="1">
        <f>G782+(G794-G782)*10/12</f>
        <v>4811.5168083333338</v>
      </c>
      <c r="H792" s="1">
        <f>H782+(H794-H782)*10/12</f>
        <v>4789.4528416666672</v>
      </c>
      <c r="I792" t="str">
        <f>_xlfn.XLOOKUP($A792,ALGLIB_SSA_XAUUSD!$J$2:$J$1001,ALGLIB_SSA_XAUUSD!$K$2:$K$1001,"",0)</f>
        <v>XAUUSD</v>
      </c>
      <c r="J792" t="str">
        <f>_xlfn.XLOOKUP($A792,ALGLIB_SSA_XAUUSD!$J$2:$J$1001,ALGLIB_SSA_XAUUSD!$L$2:$L$1001,"",0)</f>
        <v>M5</v>
      </c>
      <c r="K792">
        <f>_xlfn.XLOOKUP($A792,ALGLIB_SSA_XAUUSD!$J$2:$J$1001,ALGLIB_SSA_XAUUSD!$M$2:$M$1001,"",0)</f>
        <v>4819.22</v>
      </c>
      <c r="L792">
        <f>_xlfn.XLOOKUP($A792,ALGLIB_SSA_XAUUSD!$J$2:$J$1001,ALGLIB_SSA_XAUUSD!$N$2:$N$1001,"",0)</f>
        <v>4815.4571999999998</v>
      </c>
      <c r="M792">
        <f>_xlfn.XLOOKUP($A792,ALGLIB_SSA_XAUUSD!$J$2:$J$1001,ALGLIB_SSA_XAUUSD!$O$2:$O$1001,"",0)</f>
        <v>4814.5618400000003</v>
      </c>
      <c r="N792">
        <f>_xlfn.XLOOKUP($A792,ALGLIB_SSA_XAUUSD!$J$2:$J$1001,ALGLIB_SSA_XAUUSD!$P$2:$P$1001,"",0)</f>
        <v>4817.9489400000002</v>
      </c>
      <c r="O792">
        <f>_xlfn.XLOOKUP($A792,ALGLIB_SSA_XAUUSD!$J$2:$J$1001,ALGLIB_SSA_XAUUSD!$Q$2:$Q$1001,"",0)</f>
        <v>4811.3359200000004</v>
      </c>
      <c r="R792">
        <f t="shared" si="311"/>
        <v>1775634600</v>
      </c>
      <c r="S792" t="str">
        <f t="shared" si="312"/>
        <v>XAUUSD</v>
      </c>
      <c r="T792" t="str">
        <f t="shared" si="312"/>
        <v>M5</v>
      </c>
      <c r="U792">
        <f t="shared" si="312"/>
        <v>4819.22</v>
      </c>
      <c r="V792">
        <f t="shared" si="313"/>
        <v>4796.8717450000004</v>
      </c>
      <c r="W792">
        <f t="shared" si="313"/>
        <v>4801.6251949999996</v>
      </c>
      <c r="X792">
        <f t="shared" si="314"/>
        <v>4815.4571999999998</v>
      </c>
      <c r="Y792">
        <f t="shared" si="314"/>
        <v>4814.5618400000003</v>
      </c>
      <c r="Z792">
        <f t="shared" si="315"/>
        <v>4811.5168083333338</v>
      </c>
      <c r="AA792">
        <f t="shared" si="316"/>
        <v>4817.9489400000002</v>
      </c>
      <c r="AB792">
        <f t="shared" si="317"/>
        <v>4789.4528416666672</v>
      </c>
      <c r="AC792">
        <f t="shared" si="318"/>
        <v>4811.3359200000004</v>
      </c>
      <c r="AF792">
        <f t="shared" si="323"/>
        <v>1775634600</v>
      </c>
      <c r="AG792" t="str">
        <f t="shared" si="324"/>
        <v>XAUUSD</v>
      </c>
      <c r="AH792" t="str">
        <f t="shared" si="325"/>
        <v>M5</v>
      </c>
      <c r="AI792" s="19">
        <f t="shared" si="319"/>
        <v>4819.22</v>
      </c>
      <c r="AJ792" s="19">
        <f t="shared" si="320"/>
        <v>4796.8717450000004</v>
      </c>
      <c r="AK792" s="19">
        <f t="shared" si="321"/>
        <v>4801.6251949999996</v>
      </c>
      <c r="AL792" s="19">
        <f t="shared" si="326"/>
        <v>-4.7534499999992477</v>
      </c>
      <c r="AM792" s="28" t="str">
        <f t="shared" si="322"/>
        <v>Bearish</v>
      </c>
      <c r="AN792" s="28" t="str">
        <f t="shared" si="327"/>
        <v>Bearish</v>
      </c>
      <c r="AO792">
        <f>IF(Z792&lt;&gt;"",Z792,"")</f>
        <v>4811.5168083333338</v>
      </c>
      <c r="AP792">
        <f>IF(AB792&lt;&gt;"",AB792,"")</f>
        <v>4789.4528416666672</v>
      </c>
      <c r="AQ792">
        <f t="shared" si="331"/>
        <v>11</v>
      </c>
      <c r="AR792" s="16">
        <f>IF(SLOPE($AO$770:$AO$781,$AQ$770:$AQ$781)&gt;0,MIN(3,ABS(SLOPE($AO$770:$AO$781,$AQ$770:$AQ$781))),IF(SLOPE($AO$770:$AO$781,$AQ$770:$AQ$781)&lt;-0.5,-0.5,0))</f>
        <v>0</v>
      </c>
      <c r="AS792" s="16">
        <f>IF(SLOPE($AP$770:$AP$781,$AQ$770:$AQ$781)&lt;0,MAX(-3,-ABS(SLOPE($AP$770:$AP$781,$AQ$770:$AQ$781))),IF(SLOPE($AP$770:$AP$781,$AQ$770:$AQ$781)&gt;0.5,0.5,0))</f>
        <v>-0.51465583333325171</v>
      </c>
      <c r="AT792" s="22">
        <f>($AO$782+(AR792*(AQ792-1)))</f>
        <v>4814.0508</v>
      </c>
      <c r="AU792" s="22">
        <f>($AP$782+(AS792*(AQ792-1)))</f>
        <v>4789.6600916666675</v>
      </c>
      <c r="AV792" s="18">
        <f>IF(AR792&gt;0,AT792+AR792,AT792)</f>
        <v>4814.0508</v>
      </c>
      <c r="AW792" s="18">
        <f>IF(AS792&lt;0,AU792+AS792,AU792)</f>
        <v>4789.145435833334</v>
      </c>
      <c r="AY792">
        <f t="shared" si="332"/>
        <v>2.5339916666662248</v>
      </c>
      <c r="AZ792">
        <f t="shared" si="333"/>
        <v>-0.30740583333317772</v>
      </c>
      <c r="BB792" s="19">
        <f t="shared" si="328"/>
        <v>1775634600</v>
      </c>
      <c r="BC792" s="19" t="str">
        <f t="shared" si="329"/>
        <v>XAUUSD</v>
      </c>
      <c r="BD792" s="19" t="str">
        <f t="shared" si="330"/>
        <v>M5</v>
      </c>
      <c r="BE792">
        <f>V792</f>
        <v>4796.8717450000004</v>
      </c>
      <c r="BF792">
        <f>W792</f>
        <v>4801.6251949999996</v>
      </c>
      <c r="BG792">
        <f>X792</f>
        <v>4815.4571999999998</v>
      </c>
      <c r="BH792">
        <f>Y792</f>
        <v>4814.5618400000003</v>
      </c>
      <c r="BI792">
        <f t="shared" si="334"/>
        <v>4814.0508</v>
      </c>
      <c r="BJ792">
        <f t="shared" si="335"/>
        <v>4789.145435833334</v>
      </c>
    </row>
    <row r="793" spans="1:62" x14ac:dyDescent="0.55000000000000004">
      <c r="A793">
        <f>ALGLIB_SSA_XAUUSD!J793</f>
        <v>1775634900</v>
      </c>
      <c r="B793" t="str">
        <f>_xlfn.XLOOKUP($A793,ALGLIB_SSA_XAUUSD!$A$2:$A$1001,ALGLIB_SSA_XAUUSD!$B$2:$B$1001,"",0)</f>
        <v/>
      </c>
      <c r="C793" t="str">
        <f>_xlfn.XLOOKUP($A793,ALGLIB_SSA_XAUUSD!$A$2:$A$1001,ALGLIB_SSA_XAUUSD!$C$2:$C$1001,"",0)</f>
        <v/>
      </c>
      <c r="D793" s="1">
        <f>D782+(D794-D782)*11/12</f>
        <v>4795.8383333333331</v>
      </c>
      <c r="E793" s="1">
        <f>E782+(E794-E782)*11/12</f>
        <v>4796.5048724999997</v>
      </c>
      <c r="F793" s="1">
        <f>F782+(F794-F782)*11/12</f>
        <v>4801.2332525000002</v>
      </c>
      <c r="G793" s="1">
        <f>G782+(G794-G782)*11/12</f>
        <v>4811.2634091666669</v>
      </c>
      <c r="H793" s="1">
        <f>H782+(H794-H782)*11/12</f>
        <v>4788.9174608333333</v>
      </c>
      <c r="I793" t="str">
        <f>_xlfn.XLOOKUP($A793,ALGLIB_SSA_XAUUSD!$J$2:$J$1001,ALGLIB_SSA_XAUUSD!$K$2:$K$1001,"",0)</f>
        <v>XAUUSD</v>
      </c>
      <c r="J793" t="str">
        <f>_xlfn.XLOOKUP($A793,ALGLIB_SSA_XAUUSD!$J$2:$J$1001,ALGLIB_SSA_XAUUSD!$L$2:$L$1001,"",0)</f>
        <v>M5</v>
      </c>
      <c r="K793">
        <f>_xlfn.XLOOKUP($A793,ALGLIB_SSA_XAUUSD!$J$2:$J$1001,ALGLIB_SSA_XAUUSD!$M$2:$M$1001,"",0)</f>
        <v>4813.53</v>
      </c>
      <c r="L793">
        <f>_xlfn.XLOOKUP($A793,ALGLIB_SSA_XAUUSD!$J$2:$J$1001,ALGLIB_SSA_XAUUSD!$N$2:$N$1001,"",0)</f>
        <v>4816.2579599999999</v>
      </c>
      <c r="M793">
        <f>_xlfn.XLOOKUP($A793,ALGLIB_SSA_XAUUSD!$J$2:$J$1001,ALGLIB_SSA_XAUUSD!$O$2:$O$1001,"",0)</f>
        <v>4815.4098999999997</v>
      </c>
      <c r="N793">
        <f>_xlfn.XLOOKUP($A793,ALGLIB_SSA_XAUUSD!$J$2:$J$1001,ALGLIB_SSA_XAUUSD!$P$2:$P$1001,"",0)</f>
        <v>4818.55447</v>
      </c>
      <c r="O793">
        <f>_xlfn.XLOOKUP($A793,ALGLIB_SSA_XAUUSD!$J$2:$J$1001,ALGLIB_SSA_XAUUSD!$Q$2:$Q$1001,"",0)</f>
        <v>4812.2618000000002</v>
      </c>
      <c r="R793">
        <f t="shared" si="311"/>
        <v>1775634900</v>
      </c>
      <c r="S793" t="str">
        <f t="shared" si="312"/>
        <v>XAUUSD</v>
      </c>
      <c r="T793" t="str">
        <f t="shared" si="312"/>
        <v>M5</v>
      </c>
      <c r="U793">
        <f t="shared" si="312"/>
        <v>4813.53</v>
      </c>
      <c r="V793">
        <f t="shared" si="313"/>
        <v>4796.5048724999997</v>
      </c>
      <c r="W793">
        <f t="shared" si="313"/>
        <v>4801.2332525000002</v>
      </c>
      <c r="X793">
        <f t="shared" si="314"/>
        <v>4816.2579599999999</v>
      </c>
      <c r="Y793">
        <f t="shared" si="314"/>
        <v>4815.4098999999997</v>
      </c>
      <c r="Z793">
        <f t="shared" si="315"/>
        <v>4811.2634091666669</v>
      </c>
      <c r="AA793">
        <f t="shared" si="316"/>
        <v>4818.55447</v>
      </c>
      <c r="AB793">
        <f t="shared" si="317"/>
        <v>4788.9174608333333</v>
      </c>
      <c r="AC793">
        <f t="shared" si="318"/>
        <v>4812.2618000000002</v>
      </c>
      <c r="AF793">
        <f t="shared" si="323"/>
        <v>1775634900</v>
      </c>
      <c r="AG793" t="str">
        <f t="shared" si="324"/>
        <v>XAUUSD</v>
      </c>
      <c r="AH793" t="str">
        <f t="shared" si="325"/>
        <v>M5</v>
      </c>
      <c r="AI793" s="19">
        <f t="shared" si="319"/>
        <v>4813.53</v>
      </c>
      <c r="AJ793" s="19">
        <f t="shared" si="320"/>
        <v>4796.5048724999997</v>
      </c>
      <c r="AK793" s="19">
        <f t="shared" si="321"/>
        <v>4801.2332525000002</v>
      </c>
      <c r="AL793" s="19">
        <f t="shared" si="326"/>
        <v>-4.7283800000004703</v>
      </c>
      <c r="AM793" s="28" t="str">
        <f t="shared" si="322"/>
        <v>Bearish</v>
      </c>
      <c r="AN793" s="28" t="str">
        <f t="shared" si="327"/>
        <v>Bearish</v>
      </c>
      <c r="AO793">
        <f>IF(Z793&lt;&gt;"",Z793,"")</f>
        <v>4811.2634091666669</v>
      </c>
      <c r="AP793">
        <f>IF(AB793&lt;&gt;"",AB793,"")</f>
        <v>4788.9174608333333</v>
      </c>
      <c r="AQ793">
        <f t="shared" si="331"/>
        <v>12</v>
      </c>
      <c r="AR793" s="16">
        <f>IF(SLOPE($AO$770:$AO$781,$AQ$770:$AQ$781)&gt;0,MIN(3,ABS(SLOPE($AO$770:$AO$781,$AQ$770:$AQ$781))),IF(SLOPE($AO$770:$AO$781,$AQ$770:$AQ$781)&lt;-0.5,-0.5,0))</f>
        <v>0</v>
      </c>
      <c r="AS793" s="16">
        <f>IF(SLOPE($AP$770:$AP$781,$AQ$770:$AQ$781)&lt;0,MAX(-3,-ABS(SLOPE($AP$770:$AP$781,$AQ$770:$AQ$781))),IF(SLOPE($AP$770:$AP$781,$AQ$770:$AQ$781)&gt;0.5,0.5,0))</f>
        <v>-0.51465583333325171</v>
      </c>
      <c r="AT793" s="22">
        <f>($AO$782+(AR793*(AQ793-1)))</f>
        <v>4814.0508</v>
      </c>
      <c r="AU793" s="22">
        <f>($AP$782+(AS793*(AQ793-1)))</f>
        <v>4789.1454358333349</v>
      </c>
      <c r="AV793" s="18">
        <f>IF(AR793&gt;0,AT793+AR793,AT793)</f>
        <v>4814.0508</v>
      </c>
      <c r="AW793" s="18">
        <f>IF(AS793&lt;0,AU793+AS793,AU793)</f>
        <v>4788.6307800000013</v>
      </c>
      <c r="AY793">
        <f t="shared" si="332"/>
        <v>2.7873908333331201</v>
      </c>
      <c r="AZ793">
        <f t="shared" si="333"/>
        <v>-0.28668083333195682</v>
      </c>
      <c r="BB793" s="19">
        <f t="shared" si="328"/>
        <v>1775634900</v>
      </c>
      <c r="BC793" s="19" t="str">
        <f t="shared" si="329"/>
        <v>XAUUSD</v>
      </c>
      <c r="BD793" s="19" t="str">
        <f t="shared" si="330"/>
        <v>M5</v>
      </c>
      <c r="BE793">
        <f>V793</f>
        <v>4796.5048724999997</v>
      </c>
      <c r="BF793">
        <f>W793</f>
        <v>4801.2332525000002</v>
      </c>
      <c r="BG793">
        <f>X793</f>
        <v>4816.2579599999999</v>
      </c>
      <c r="BH793">
        <f>Y793</f>
        <v>4815.4098999999997</v>
      </c>
      <c r="BI793">
        <f t="shared" si="334"/>
        <v>4814.0508</v>
      </c>
      <c r="BJ793">
        <f t="shared" si="335"/>
        <v>4788.6307800000013</v>
      </c>
    </row>
    <row r="794" spans="1:62" x14ac:dyDescent="0.55000000000000004">
      <c r="A794">
        <f>ALGLIB_SSA_XAUUSD!J794</f>
        <v>1775635200</v>
      </c>
      <c r="B794" t="str">
        <f>_xlfn.XLOOKUP($A794,ALGLIB_SSA_XAUUSD!$A$2:$A$1001,ALGLIB_SSA_XAUUSD!$B$2:$B$1001,"",0)</f>
        <v>XAUUSD</v>
      </c>
      <c r="C794" t="str">
        <f>_xlfn.XLOOKUP($A794,ALGLIB_SSA_XAUUSD!$A$2:$A$1001,ALGLIB_SSA_XAUUSD!$C$2:$C$1001,"",0)</f>
        <v>H1</v>
      </c>
      <c r="D794" s="2">
        <f>_xlfn.XLOOKUP($A794,ALGLIB_SSA_XAUUSD!$A$2:$A$1001,ALGLIB_SSA_XAUUSD!$D$2:$D$1001,"",0)</f>
        <v>4794.2299999999996</v>
      </c>
      <c r="E794" s="2">
        <f>_xlfn.XLOOKUP($A794,ALGLIB_SSA_XAUUSD!$A$2:$A$1001,ALGLIB_SSA_XAUUSD!$E$2:$E$1001,"",0)</f>
        <v>4796.1379999999999</v>
      </c>
      <c r="F794" s="2">
        <f>_xlfn.XLOOKUP($A794,ALGLIB_SSA_XAUUSD!$A$2:$A$1001,ALGLIB_SSA_XAUUSD!$F$2:$F$1001,"",0)</f>
        <v>4800.8413099999998</v>
      </c>
      <c r="G794" s="2">
        <f>_xlfn.XLOOKUP($A794,ALGLIB_SSA_XAUUSD!$A$2:$A$1001,ALGLIB_SSA_XAUUSD!$G$2:$G$1001,"",0)</f>
        <v>4811.01001</v>
      </c>
      <c r="H794" s="2">
        <f>_xlfn.XLOOKUP($A794,ALGLIB_SSA_XAUUSD!$A$2:$A$1001,ALGLIB_SSA_XAUUSD!$H$2:$H$1001,"",0)</f>
        <v>4788.3820800000003</v>
      </c>
      <c r="I794" t="str">
        <f>_xlfn.XLOOKUP($A794,ALGLIB_SSA_XAUUSD!$J$2:$J$1001,ALGLIB_SSA_XAUUSD!$K$2:$K$1001,"",0)</f>
        <v>XAUUSD</v>
      </c>
      <c r="J794" t="str">
        <f>_xlfn.XLOOKUP($A794,ALGLIB_SSA_XAUUSD!$J$2:$J$1001,ALGLIB_SSA_XAUUSD!$L$2:$L$1001,"",0)</f>
        <v>M5</v>
      </c>
      <c r="K794">
        <f>_xlfn.XLOOKUP($A794,ALGLIB_SSA_XAUUSD!$J$2:$J$1001,ALGLIB_SSA_XAUUSD!$M$2:$M$1001,"",0)</f>
        <v>4816.4799999999996</v>
      </c>
      <c r="L794">
        <f>_xlfn.XLOOKUP($A794,ALGLIB_SSA_XAUUSD!$J$2:$J$1001,ALGLIB_SSA_XAUUSD!$N$2:$N$1001,"",0)</f>
        <v>4816.7461700000003</v>
      </c>
      <c r="M794">
        <f>_xlfn.XLOOKUP($A794,ALGLIB_SSA_XAUUSD!$J$2:$J$1001,ALGLIB_SSA_XAUUSD!$O$2:$O$1001,"",0)</f>
        <v>4816.0780400000003</v>
      </c>
      <c r="N794">
        <f>_xlfn.XLOOKUP($A794,ALGLIB_SSA_XAUUSD!$J$2:$J$1001,ALGLIB_SSA_XAUUSD!$P$2:$P$1001,"",0)</f>
        <v>4818.8726999999999</v>
      </c>
      <c r="O794">
        <f>_xlfn.XLOOKUP($A794,ALGLIB_SSA_XAUUSD!$J$2:$J$1001,ALGLIB_SSA_XAUUSD!$Q$2:$Q$1001,"",0)</f>
        <v>4812.8053900000004</v>
      </c>
      <c r="R794">
        <f t="shared" si="311"/>
        <v>1775635200</v>
      </c>
      <c r="S794" t="str">
        <f t="shared" si="312"/>
        <v>XAUUSD</v>
      </c>
      <c r="T794" t="str">
        <f t="shared" si="312"/>
        <v>M5</v>
      </c>
      <c r="U794">
        <f t="shared" si="312"/>
        <v>4816.4799999999996</v>
      </c>
      <c r="V794">
        <f t="shared" si="313"/>
        <v>4796.1379999999999</v>
      </c>
      <c r="W794">
        <f t="shared" si="313"/>
        <v>4800.8413099999998</v>
      </c>
      <c r="X794">
        <f t="shared" si="314"/>
        <v>4816.7461700000003</v>
      </c>
      <c r="Y794">
        <f t="shared" si="314"/>
        <v>4816.0780400000003</v>
      </c>
      <c r="Z794">
        <f t="shared" si="315"/>
        <v>4811.01001</v>
      </c>
      <c r="AA794">
        <f t="shared" si="316"/>
        <v>4818.8726999999999</v>
      </c>
      <c r="AB794">
        <f t="shared" si="317"/>
        <v>4788.3820800000003</v>
      </c>
      <c r="AC794">
        <f t="shared" si="318"/>
        <v>4812.8053900000004</v>
      </c>
      <c r="AF794">
        <f t="shared" si="323"/>
        <v>1775635200</v>
      </c>
      <c r="AG794" t="str">
        <f t="shared" si="324"/>
        <v>XAUUSD</v>
      </c>
      <c r="AH794" t="str">
        <f t="shared" si="325"/>
        <v>M5</v>
      </c>
      <c r="AI794" s="19">
        <f t="shared" si="319"/>
        <v>4816.4799999999996</v>
      </c>
      <c r="AJ794" s="19">
        <f t="shared" si="320"/>
        <v>4796.1379999999999</v>
      </c>
      <c r="AK794" s="19">
        <f t="shared" si="321"/>
        <v>4800.8413099999998</v>
      </c>
      <c r="AL794" s="19">
        <f t="shared" si="326"/>
        <v>-4.703309999999874</v>
      </c>
      <c r="AM794" s="28" t="str">
        <f t="shared" si="322"/>
        <v>Bearish</v>
      </c>
      <c r="AN794" s="28" t="str">
        <f t="shared" si="327"/>
        <v>Bearish</v>
      </c>
      <c r="AO794">
        <f>IF(Z794&lt;&gt;"",Z794,"")</f>
        <v>4811.01001</v>
      </c>
      <c r="AP794">
        <f>IF(AB794&lt;&gt;"",AB794,"")</f>
        <v>4788.3820800000003</v>
      </c>
      <c r="AQ794">
        <f t="shared" si="331"/>
        <v>1</v>
      </c>
      <c r="AR794" s="17">
        <f>IF(SLOPE($AO$782:$AO$793,$AQ$782:$AQ$793)&gt;0,MIN(3,ABS(SLOPE($AO$782:$AO$793,$AQ$782:$AQ$793))),IF(SLOPE($AO$782:$AO$793,$AQ$782:$AQ$793)&lt;-0.5,-0.5,0))</f>
        <v>0</v>
      </c>
      <c r="AS794" s="17">
        <f>IF(SLOPE($AP$782:$AP$793,$AQ$782:$AQ$793)&lt;0,MAX(-3,-ABS(SLOPE($AP$782:$AP$793,$AQ$782:$AQ$793))),IF(SLOPE($AP$782:$AP$793,$AQ$782:$AQ$793)&gt;0.5,0.5,0))</f>
        <v>-0.53538083333336273</v>
      </c>
      <c r="AT794" s="10">
        <f>($AO$794+(AR794*(AQ794-1)))</f>
        <v>4811.01001</v>
      </c>
      <c r="AU794" s="10">
        <f>($AP$794+(AS794*(AQ794-1)))</f>
        <v>4788.3820800000003</v>
      </c>
      <c r="AV794" s="18">
        <f>IF(AR794&gt;0,AT794+AR794,AT794)</f>
        <v>4811.01001</v>
      </c>
      <c r="AW794" s="18">
        <f>IF(AS794&lt;0,AU794+AS794,AU794)</f>
        <v>4787.8466991666673</v>
      </c>
      <c r="AY794">
        <f t="shared" si="332"/>
        <v>0</v>
      </c>
      <c r="AZ794">
        <f t="shared" si="333"/>
        <v>-0.53538083333296527</v>
      </c>
      <c r="BB794" s="19">
        <f t="shared" si="328"/>
        <v>1775635200</v>
      </c>
      <c r="BC794" s="19" t="str">
        <f t="shared" si="329"/>
        <v>XAUUSD</v>
      </c>
      <c r="BD794" s="19" t="str">
        <f t="shared" si="330"/>
        <v>M5</v>
      </c>
      <c r="BE794">
        <f>V794</f>
        <v>4796.1379999999999</v>
      </c>
      <c r="BF794">
        <f>W794</f>
        <v>4800.8413099999998</v>
      </c>
      <c r="BG794">
        <f>X794</f>
        <v>4816.7461700000003</v>
      </c>
      <c r="BH794">
        <f>Y794</f>
        <v>4816.0780400000003</v>
      </c>
      <c r="BI794">
        <f t="shared" si="334"/>
        <v>4811.01001</v>
      </c>
      <c r="BJ794">
        <f t="shared" si="335"/>
        <v>4787.8466991666673</v>
      </c>
    </row>
    <row r="795" spans="1:62" x14ac:dyDescent="0.55000000000000004">
      <c r="A795">
        <f>ALGLIB_SSA_XAUUSD!J795</f>
        <v>1775635500</v>
      </c>
      <c r="B795" t="str">
        <f>_xlfn.XLOOKUP($A795,ALGLIB_SSA_XAUUSD!$A$2:$A$1001,ALGLIB_SSA_XAUUSD!$B$2:$B$1001,"",0)</f>
        <v/>
      </c>
      <c r="C795" t="str">
        <f>_xlfn.XLOOKUP($A795,ALGLIB_SSA_XAUUSD!$A$2:$A$1001,ALGLIB_SSA_XAUUSD!$C$2:$C$1001,"",0)</f>
        <v/>
      </c>
      <c r="D795" s="1">
        <f>D794+(D806-D794)*1/12</f>
        <v>4793.2991666666667</v>
      </c>
      <c r="E795" s="1">
        <f>E794+(E806-E794)*1/12</f>
        <v>4795.8844200000003</v>
      </c>
      <c r="F795" s="1">
        <f>F794+(F806-F794)*1/12</f>
        <v>4800.5185483333335</v>
      </c>
      <c r="G795" s="1">
        <f>G794+(G806-G794)*1/12</f>
        <v>4810.8809708333338</v>
      </c>
      <c r="H795" s="1">
        <f>H794+(H806-H794)*1/12</f>
        <v>4787.8825575000001</v>
      </c>
      <c r="I795" t="str">
        <f>_xlfn.XLOOKUP($A795,ALGLIB_SSA_XAUUSD!$J$2:$J$1001,ALGLIB_SSA_XAUUSD!$K$2:$K$1001,"",0)</f>
        <v>XAUUSD</v>
      </c>
      <c r="J795" t="str">
        <f>_xlfn.XLOOKUP($A795,ALGLIB_SSA_XAUUSD!$J$2:$J$1001,ALGLIB_SSA_XAUUSD!$L$2:$L$1001,"",0)</f>
        <v>M5</v>
      </c>
      <c r="K795">
        <f>_xlfn.XLOOKUP($A795,ALGLIB_SSA_XAUUSD!$J$2:$J$1001,ALGLIB_SSA_XAUUSD!$M$2:$M$1001,"",0)</f>
        <v>4816.2700000000004</v>
      </c>
      <c r="L795">
        <f>_xlfn.XLOOKUP($A795,ALGLIB_SSA_XAUUSD!$J$2:$J$1001,ALGLIB_SSA_XAUUSD!$N$2:$N$1001,"",0)</f>
        <v>4816.6120899999996</v>
      </c>
      <c r="M795">
        <f>_xlfn.XLOOKUP($A795,ALGLIB_SSA_XAUUSD!$J$2:$J$1001,ALGLIB_SSA_XAUUSD!$O$2:$O$1001,"",0)</f>
        <v>4816.3450599999996</v>
      </c>
      <c r="N795">
        <f>_xlfn.XLOOKUP($A795,ALGLIB_SSA_XAUUSD!$J$2:$J$1001,ALGLIB_SSA_XAUUSD!$P$2:$P$1001,"",0)</f>
        <v>4818.8919400000004</v>
      </c>
      <c r="O795">
        <f>_xlfn.XLOOKUP($A795,ALGLIB_SSA_XAUUSD!$J$2:$J$1001,ALGLIB_SSA_XAUUSD!$Q$2:$Q$1001,"",0)</f>
        <v>4812.8499899999997</v>
      </c>
      <c r="R795">
        <f t="shared" si="311"/>
        <v>1775635500</v>
      </c>
      <c r="S795" t="str">
        <f t="shared" si="312"/>
        <v>XAUUSD</v>
      </c>
      <c r="T795" t="str">
        <f t="shared" si="312"/>
        <v>M5</v>
      </c>
      <c r="U795">
        <f t="shared" si="312"/>
        <v>4816.2700000000004</v>
      </c>
      <c r="V795">
        <f t="shared" si="313"/>
        <v>4795.8844200000003</v>
      </c>
      <c r="W795">
        <f t="shared" si="313"/>
        <v>4800.5185483333335</v>
      </c>
      <c r="X795">
        <f t="shared" si="314"/>
        <v>4816.6120899999996</v>
      </c>
      <c r="Y795">
        <f t="shared" si="314"/>
        <v>4816.3450599999996</v>
      </c>
      <c r="Z795">
        <f t="shared" si="315"/>
        <v>4810.8809708333338</v>
      </c>
      <c r="AA795">
        <f t="shared" si="316"/>
        <v>4818.8919400000004</v>
      </c>
      <c r="AB795">
        <f t="shared" si="317"/>
        <v>4787.8825575000001</v>
      </c>
      <c r="AC795">
        <f t="shared" si="318"/>
        <v>4812.8499899999997</v>
      </c>
      <c r="AF795">
        <f t="shared" si="323"/>
        <v>1775635500</v>
      </c>
      <c r="AG795" t="str">
        <f t="shared" si="324"/>
        <v>XAUUSD</v>
      </c>
      <c r="AH795" t="str">
        <f t="shared" si="325"/>
        <v>M5</v>
      </c>
      <c r="AI795" s="19">
        <f t="shared" si="319"/>
        <v>4816.2700000000004</v>
      </c>
      <c r="AJ795" s="19">
        <f t="shared" si="320"/>
        <v>4795.8844200000003</v>
      </c>
      <c r="AK795" s="19">
        <f t="shared" si="321"/>
        <v>4800.5185483333335</v>
      </c>
      <c r="AL795" s="19">
        <f t="shared" si="326"/>
        <v>-4.6341283333331376</v>
      </c>
      <c r="AM795" s="28" t="str">
        <f t="shared" si="322"/>
        <v>Bearish</v>
      </c>
      <c r="AN795" s="28" t="str">
        <f t="shared" si="327"/>
        <v>Bearish</v>
      </c>
      <c r="AO795">
        <f>IF(Z795&lt;&gt;"",Z795,"")</f>
        <v>4810.8809708333338</v>
      </c>
      <c r="AP795">
        <f>IF(AB795&lt;&gt;"",AB795,"")</f>
        <v>4787.8825575000001</v>
      </c>
      <c r="AQ795">
        <f t="shared" si="331"/>
        <v>2</v>
      </c>
      <c r="AR795" s="16">
        <f>IF(SLOPE($AO$782:$AO$793,$AQ$782:$AQ$793)&gt;0,MIN(3,ABS(SLOPE($AO$782:$AO$793,$AQ$782:$AQ$793))),IF(SLOPE($AO$782:$AO$793,$AQ$782:$AQ$793)&lt;-0.5,-0.5,0))</f>
        <v>0</v>
      </c>
      <c r="AS795" s="16">
        <f>IF(SLOPE($AP$782:$AP$793,$AQ$782:$AQ$793)&lt;0,MAX(-3,-ABS(SLOPE($AP$782:$AP$793,$AQ$782:$AQ$793))),IF(SLOPE($AP$782:$AP$793,$AQ$782:$AQ$793)&gt;0.5,0.5,0))</f>
        <v>-0.53538083333336273</v>
      </c>
      <c r="AT795" s="22">
        <f>($AO$794+(AR795*(AQ795-1)))</f>
        <v>4811.01001</v>
      </c>
      <c r="AU795" s="22">
        <f>($AP$794+(AS795*(AQ795-1)))</f>
        <v>4787.8466991666673</v>
      </c>
      <c r="AV795" s="18">
        <f>IF(AR795&gt;0,AT795+AR795,AT795)</f>
        <v>4811.01001</v>
      </c>
      <c r="AW795" s="18">
        <f>IF(AS795&lt;0,AU795+AS795,AU795)</f>
        <v>4787.3113183333344</v>
      </c>
      <c r="AY795">
        <f t="shared" si="332"/>
        <v>0.12903916666618898</v>
      </c>
      <c r="AZ795">
        <f t="shared" si="333"/>
        <v>-0.5712391666656913</v>
      </c>
      <c r="BB795" s="19">
        <f t="shared" si="328"/>
        <v>1775635500</v>
      </c>
      <c r="BC795" s="19" t="str">
        <f t="shared" si="329"/>
        <v>XAUUSD</v>
      </c>
      <c r="BD795" s="19" t="str">
        <f t="shared" si="330"/>
        <v>M5</v>
      </c>
      <c r="BE795">
        <f>V795</f>
        <v>4795.8844200000003</v>
      </c>
      <c r="BF795">
        <f>W795</f>
        <v>4800.5185483333335</v>
      </c>
      <c r="BG795">
        <f>X795</f>
        <v>4816.6120899999996</v>
      </c>
      <c r="BH795">
        <f>Y795</f>
        <v>4816.3450599999996</v>
      </c>
      <c r="BI795">
        <f t="shared" si="334"/>
        <v>4811.01001</v>
      </c>
      <c r="BJ795">
        <f t="shared" si="335"/>
        <v>4787.3113183333344</v>
      </c>
    </row>
    <row r="796" spans="1:62" x14ac:dyDescent="0.55000000000000004">
      <c r="A796">
        <f>ALGLIB_SSA_XAUUSD!J796</f>
        <v>1775635800</v>
      </c>
      <c r="B796" t="str">
        <f>_xlfn.XLOOKUP($A796,ALGLIB_SSA_XAUUSD!$A$2:$A$1001,ALGLIB_SSA_XAUUSD!$B$2:$B$1001,"",0)</f>
        <v/>
      </c>
      <c r="C796" t="str">
        <f>_xlfn.XLOOKUP($A796,ALGLIB_SSA_XAUUSD!$A$2:$A$1001,ALGLIB_SSA_XAUUSD!$C$2:$C$1001,"",0)</f>
        <v/>
      </c>
      <c r="D796" s="1">
        <f>D794+(D806-D794)*2/12</f>
        <v>4792.3683333333329</v>
      </c>
      <c r="E796" s="1">
        <f>E794+(E806-E794)*2/12</f>
        <v>4795.6308399999998</v>
      </c>
      <c r="F796" s="1">
        <f>F794+(F806-F794)*2/12</f>
        <v>4800.1957866666662</v>
      </c>
      <c r="G796" s="1">
        <f>G794+(G806-G794)*2/12</f>
        <v>4810.7519316666667</v>
      </c>
      <c r="H796" s="1">
        <f>H794+(H806-H794)*2/12</f>
        <v>4787.3830350000007</v>
      </c>
      <c r="I796" t="str">
        <f>_xlfn.XLOOKUP($A796,ALGLIB_SSA_XAUUSD!$J$2:$J$1001,ALGLIB_SSA_XAUUSD!$K$2:$K$1001,"",0)</f>
        <v>XAUUSD</v>
      </c>
      <c r="J796" t="str">
        <f>_xlfn.XLOOKUP($A796,ALGLIB_SSA_XAUUSD!$J$2:$J$1001,ALGLIB_SSA_XAUUSD!$L$2:$L$1001,"",0)</f>
        <v>M5</v>
      </c>
      <c r="K796">
        <f>_xlfn.XLOOKUP($A796,ALGLIB_SSA_XAUUSD!$J$2:$J$1001,ALGLIB_SSA_XAUUSD!$M$2:$M$1001,"",0)</f>
        <v>4815.16</v>
      </c>
      <c r="L796">
        <f>_xlfn.XLOOKUP($A796,ALGLIB_SSA_XAUUSD!$J$2:$J$1001,ALGLIB_SSA_XAUUSD!$N$2:$N$1001,"",0)</f>
        <v>4815.6529899999996</v>
      </c>
      <c r="M796">
        <f>_xlfn.XLOOKUP($A796,ALGLIB_SSA_XAUUSD!$J$2:$J$1001,ALGLIB_SSA_XAUUSD!$O$2:$O$1001,"",0)</f>
        <v>4815.9990299999999</v>
      </c>
      <c r="N796">
        <f>_xlfn.XLOOKUP($A796,ALGLIB_SSA_XAUUSD!$J$2:$J$1001,ALGLIB_SSA_XAUUSD!$P$2:$P$1001,"",0)</f>
        <v>4818.40427</v>
      </c>
      <c r="O796">
        <f>_xlfn.XLOOKUP($A796,ALGLIB_SSA_XAUUSD!$J$2:$J$1001,ALGLIB_SSA_XAUUSD!$Q$2:$Q$1001,"",0)</f>
        <v>4812.0099600000003</v>
      </c>
      <c r="R796">
        <f t="shared" si="311"/>
        <v>1775635800</v>
      </c>
      <c r="S796" t="str">
        <f t="shared" si="312"/>
        <v>XAUUSD</v>
      </c>
      <c r="T796" t="str">
        <f t="shared" si="312"/>
        <v>M5</v>
      </c>
      <c r="U796">
        <f t="shared" si="312"/>
        <v>4815.16</v>
      </c>
      <c r="V796">
        <f t="shared" si="313"/>
        <v>4795.6308399999998</v>
      </c>
      <c r="W796">
        <f t="shared" si="313"/>
        <v>4800.1957866666662</v>
      </c>
      <c r="X796">
        <f t="shared" si="314"/>
        <v>4815.6529899999996</v>
      </c>
      <c r="Y796">
        <f t="shared" si="314"/>
        <v>4815.9990299999999</v>
      </c>
      <c r="Z796">
        <f t="shared" si="315"/>
        <v>4810.7519316666667</v>
      </c>
      <c r="AA796">
        <f t="shared" si="316"/>
        <v>4818.40427</v>
      </c>
      <c r="AB796">
        <f t="shared" si="317"/>
        <v>4787.3830350000007</v>
      </c>
      <c r="AC796">
        <f t="shared" si="318"/>
        <v>4812.0099600000003</v>
      </c>
      <c r="AF796">
        <f t="shared" si="323"/>
        <v>1775635800</v>
      </c>
      <c r="AG796" t="str">
        <f t="shared" si="324"/>
        <v>XAUUSD</v>
      </c>
      <c r="AH796" t="str">
        <f t="shared" si="325"/>
        <v>M5</v>
      </c>
      <c r="AI796" s="19">
        <f t="shared" si="319"/>
        <v>4815.16</v>
      </c>
      <c r="AJ796" s="19">
        <f t="shared" si="320"/>
        <v>4795.6308399999998</v>
      </c>
      <c r="AK796" s="19">
        <f t="shared" si="321"/>
        <v>4800.1957866666662</v>
      </c>
      <c r="AL796" s="19">
        <f t="shared" si="326"/>
        <v>-4.5649466666664011</v>
      </c>
      <c r="AM796" s="28" t="str">
        <f t="shared" si="322"/>
        <v>Bearish</v>
      </c>
      <c r="AN796" s="28" t="str">
        <f t="shared" si="327"/>
        <v>Bearish</v>
      </c>
      <c r="AO796">
        <f>IF(Z796&lt;&gt;"",Z796,"")</f>
        <v>4810.7519316666667</v>
      </c>
      <c r="AP796">
        <f>IF(AB796&lt;&gt;"",AB796,"")</f>
        <v>4787.3830350000007</v>
      </c>
      <c r="AQ796">
        <f t="shared" si="331"/>
        <v>3</v>
      </c>
      <c r="AR796" s="16">
        <f>IF(SLOPE($AO$782:$AO$793,$AQ$782:$AQ$793)&gt;0,MIN(3,ABS(SLOPE($AO$782:$AO$793,$AQ$782:$AQ$793))),IF(SLOPE($AO$782:$AO$793,$AQ$782:$AQ$793)&lt;-0.5,-0.5,0))</f>
        <v>0</v>
      </c>
      <c r="AS796" s="16">
        <f>IF(SLOPE($AP$782:$AP$793,$AQ$782:$AQ$793)&lt;0,MAX(-3,-ABS(SLOPE($AP$782:$AP$793,$AQ$782:$AQ$793))),IF(SLOPE($AP$782:$AP$793,$AQ$782:$AQ$793)&gt;0.5,0.5,0))</f>
        <v>-0.53538083333336273</v>
      </c>
      <c r="AT796" s="22">
        <f>($AO$794+(AR796*(AQ796-1)))</f>
        <v>4811.01001</v>
      </c>
      <c r="AU796" s="22">
        <f>($AP$794+(AS796*(AQ796-1)))</f>
        <v>4787.3113183333335</v>
      </c>
      <c r="AV796" s="18">
        <f>IF(AR796&gt;0,AT796+AR796,AT796)</f>
        <v>4811.01001</v>
      </c>
      <c r="AW796" s="18">
        <f>IF(AS796&lt;0,AU796+AS796,AU796)</f>
        <v>4786.7759375000005</v>
      </c>
      <c r="AY796">
        <f t="shared" si="332"/>
        <v>0.25807833333328745</v>
      </c>
      <c r="AZ796">
        <f t="shared" si="333"/>
        <v>-0.60709750000023632</v>
      </c>
      <c r="BB796" s="19">
        <f t="shared" si="328"/>
        <v>1775635800</v>
      </c>
      <c r="BC796" s="19" t="str">
        <f t="shared" si="329"/>
        <v>XAUUSD</v>
      </c>
      <c r="BD796" s="19" t="str">
        <f t="shared" si="330"/>
        <v>M5</v>
      </c>
      <c r="BE796">
        <f>V796</f>
        <v>4795.6308399999998</v>
      </c>
      <c r="BF796">
        <f>W796</f>
        <v>4800.1957866666662</v>
      </c>
      <c r="BG796">
        <f>X796</f>
        <v>4815.6529899999996</v>
      </c>
      <c r="BH796">
        <f>Y796</f>
        <v>4815.9990299999999</v>
      </c>
      <c r="BI796">
        <f t="shared" si="334"/>
        <v>4811.01001</v>
      </c>
      <c r="BJ796">
        <f t="shared" si="335"/>
        <v>4786.7759375000005</v>
      </c>
    </row>
    <row r="797" spans="1:62" x14ac:dyDescent="0.55000000000000004">
      <c r="A797">
        <f>ALGLIB_SSA_XAUUSD!J797</f>
        <v>1775636100</v>
      </c>
      <c r="B797" t="str">
        <f>_xlfn.XLOOKUP($A797,ALGLIB_SSA_XAUUSD!$A$2:$A$1001,ALGLIB_SSA_XAUUSD!$B$2:$B$1001,"",0)</f>
        <v/>
      </c>
      <c r="C797" t="str">
        <f>_xlfn.XLOOKUP($A797,ALGLIB_SSA_XAUUSD!$A$2:$A$1001,ALGLIB_SSA_XAUUSD!$C$2:$C$1001,"",0)</f>
        <v/>
      </c>
      <c r="D797" s="1">
        <f>D794+(D806-D794)*3/12</f>
        <v>4791.4375</v>
      </c>
      <c r="E797" s="1">
        <f>E794+(E806-E794)*3/12</f>
        <v>4795.3772600000002</v>
      </c>
      <c r="F797" s="1">
        <f>F794+(F806-F794)*3/12</f>
        <v>4799.8730249999999</v>
      </c>
      <c r="G797" s="1">
        <f>G794+(G806-G794)*3/12</f>
        <v>4810.6228924999996</v>
      </c>
      <c r="H797" s="1">
        <f>H794+(H806-H794)*3/12</f>
        <v>4786.8835125000005</v>
      </c>
      <c r="I797" t="str">
        <f>_xlfn.XLOOKUP($A797,ALGLIB_SSA_XAUUSD!$J$2:$J$1001,ALGLIB_SSA_XAUUSD!$K$2:$K$1001,"",0)</f>
        <v>XAUUSD</v>
      </c>
      <c r="J797" t="str">
        <f>_xlfn.XLOOKUP($A797,ALGLIB_SSA_XAUUSD!$J$2:$J$1001,ALGLIB_SSA_XAUUSD!$L$2:$L$1001,"",0)</f>
        <v>M5</v>
      </c>
      <c r="K797">
        <f>_xlfn.XLOOKUP($A797,ALGLIB_SSA_XAUUSD!$J$2:$J$1001,ALGLIB_SSA_XAUUSD!$M$2:$M$1001,"",0)</f>
        <v>4818.87</v>
      </c>
      <c r="L797">
        <f>_xlfn.XLOOKUP($A797,ALGLIB_SSA_XAUUSD!$J$2:$J$1001,ALGLIB_SSA_XAUUSD!$N$2:$N$1001,"",0)</f>
        <v>4813.7653700000001</v>
      </c>
      <c r="M797">
        <f>_xlfn.XLOOKUP($A797,ALGLIB_SSA_XAUUSD!$J$2:$J$1001,ALGLIB_SSA_XAUUSD!$O$2:$O$1001,"",0)</f>
        <v>4814.8822</v>
      </c>
      <c r="N797">
        <f>_xlfn.XLOOKUP($A797,ALGLIB_SSA_XAUUSD!$J$2:$J$1001,ALGLIB_SSA_XAUUSD!$P$2:$P$1001,"",0)</f>
        <v>4817.3315400000001</v>
      </c>
      <c r="O797">
        <f>_xlfn.XLOOKUP($A797,ALGLIB_SSA_XAUUSD!$J$2:$J$1001,ALGLIB_SSA_XAUUSD!$Q$2:$Q$1001,"",0)</f>
        <v>4810.2379300000002</v>
      </c>
      <c r="R797">
        <f t="shared" si="311"/>
        <v>1775636100</v>
      </c>
      <c r="S797" t="str">
        <f t="shared" si="312"/>
        <v>XAUUSD</v>
      </c>
      <c r="T797" t="str">
        <f t="shared" si="312"/>
        <v>M5</v>
      </c>
      <c r="U797">
        <f t="shared" si="312"/>
        <v>4818.87</v>
      </c>
      <c r="V797">
        <f t="shared" si="313"/>
        <v>4795.3772600000002</v>
      </c>
      <c r="W797">
        <f t="shared" si="313"/>
        <v>4799.8730249999999</v>
      </c>
      <c r="X797">
        <f t="shared" si="314"/>
        <v>4813.7653700000001</v>
      </c>
      <c r="Y797">
        <f t="shared" si="314"/>
        <v>4814.8822</v>
      </c>
      <c r="Z797">
        <f t="shared" si="315"/>
        <v>4810.6228924999996</v>
      </c>
      <c r="AA797">
        <f t="shared" si="316"/>
        <v>4817.3315400000001</v>
      </c>
      <c r="AB797">
        <f t="shared" si="317"/>
        <v>4786.8835125000005</v>
      </c>
      <c r="AC797">
        <f t="shared" si="318"/>
        <v>4810.2379300000002</v>
      </c>
      <c r="AF797">
        <f t="shared" si="323"/>
        <v>1775636100</v>
      </c>
      <c r="AG797" t="str">
        <f t="shared" si="324"/>
        <v>XAUUSD</v>
      </c>
      <c r="AH797" t="str">
        <f t="shared" si="325"/>
        <v>M5</v>
      </c>
      <c r="AI797" s="19">
        <f t="shared" si="319"/>
        <v>4818.87</v>
      </c>
      <c r="AJ797" s="19">
        <f t="shared" si="320"/>
        <v>4795.3772600000002</v>
      </c>
      <c r="AK797" s="19">
        <f t="shared" si="321"/>
        <v>4799.8730249999999</v>
      </c>
      <c r="AL797" s="19">
        <f t="shared" si="326"/>
        <v>-4.4957649999996647</v>
      </c>
      <c r="AM797" s="28" t="str">
        <f t="shared" si="322"/>
        <v>Bearish</v>
      </c>
      <c r="AN797" s="28" t="str">
        <f t="shared" si="327"/>
        <v>Bearish</v>
      </c>
      <c r="AO797">
        <f>IF(Z797&lt;&gt;"",Z797,"")</f>
        <v>4810.6228924999996</v>
      </c>
      <c r="AP797">
        <f>IF(AB797&lt;&gt;"",AB797,"")</f>
        <v>4786.8835125000005</v>
      </c>
      <c r="AQ797">
        <f t="shared" si="331"/>
        <v>4</v>
      </c>
      <c r="AR797" s="16">
        <f>IF(SLOPE($AO$782:$AO$793,$AQ$782:$AQ$793)&gt;0,MIN(3,ABS(SLOPE($AO$782:$AO$793,$AQ$782:$AQ$793))),IF(SLOPE($AO$782:$AO$793,$AQ$782:$AQ$793)&lt;-0.5,-0.5,0))</f>
        <v>0</v>
      </c>
      <c r="AS797" s="16">
        <f>IF(SLOPE($AP$782:$AP$793,$AQ$782:$AQ$793)&lt;0,MAX(-3,-ABS(SLOPE($AP$782:$AP$793,$AQ$782:$AQ$793))),IF(SLOPE($AP$782:$AP$793,$AQ$782:$AQ$793)&gt;0.5,0.5,0))</f>
        <v>-0.53538083333336273</v>
      </c>
      <c r="AT797" s="22">
        <f>($AO$794+(AR797*(AQ797-1)))</f>
        <v>4811.01001</v>
      </c>
      <c r="AU797" s="22">
        <f>($AP$794+(AS797*(AQ797-1)))</f>
        <v>4786.7759375000005</v>
      </c>
      <c r="AV797" s="18">
        <f>IF(AR797&gt;0,AT797+AR797,AT797)</f>
        <v>4811.01001</v>
      </c>
      <c r="AW797" s="18">
        <f>IF(AS797&lt;0,AU797+AS797,AU797)</f>
        <v>4786.2405566666675</v>
      </c>
      <c r="AY797">
        <f t="shared" si="332"/>
        <v>0.38711750000038592</v>
      </c>
      <c r="AZ797">
        <f t="shared" si="333"/>
        <v>-0.64295583333296236</v>
      </c>
      <c r="BB797" s="19">
        <f t="shared" si="328"/>
        <v>1775636100</v>
      </c>
      <c r="BC797" s="19" t="str">
        <f t="shared" si="329"/>
        <v>XAUUSD</v>
      </c>
      <c r="BD797" s="19" t="str">
        <f t="shared" si="330"/>
        <v>M5</v>
      </c>
      <c r="BE797">
        <f>V797</f>
        <v>4795.3772600000002</v>
      </c>
      <c r="BF797">
        <f>W797</f>
        <v>4799.8730249999999</v>
      </c>
      <c r="BG797">
        <f>X797</f>
        <v>4813.7653700000001</v>
      </c>
      <c r="BH797">
        <f>Y797</f>
        <v>4814.8822</v>
      </c>
      <c r="BI797">
        <f t="shared" si="334"/>
        <v>4811.01001</v>
      </c>
      <c r="BJ797">
        <f t="shared" si="335"/>
        <v>4786.2405566666675</v>
      </c>
    </row>
    <row r="798" spans="1:62" x14ac:dyDescent="0.55000000000000004">
      <c r="A798">
        <f>ALGLIB_SSA_XAUUSD!J798</f>
        <v>1775636400</v>
      </c>
      <c r="B798" t="str">
        <f>_xlfn.XLOOKUP($A798,ALGLIB_SSA_XAUUSD!$A$2:$A$1001,ALGLIB_SSA_XAUUSD!$B$2:$B$1001,"",0)</f>
        <v/>
      </c>
      <c r="C798" t="str">
        <f>_xlfn.XLOOKUP($A798,ALGLIB_SSA_XAUUSD!$A$2:$A$1001,ALGLIB_SSA_XAUUSD!$C$2:$C$1001,"",0)</f>
        <v/>
      </c>
      <c r="D798" s="1">
        <f>D794+(D806-D794)*4/12</f>
        <v>4790.5066666666662</v>
      </c>
      <c r="E798" s="1">
        <f>E794+(E806-E794)*4/12</f>
        <v>4795.1236799999997</v>
      </c>
      <c r="F798" s="1">
        <f>F794+(F806-F794)*4/12</f>
        <v>4799.5502633333335</v>
      </c>
      <c r="G798" s="1">
        <f>G794+(G806-G794)*4/12</f>
        <v>4810.4938533333334</v>
      </c>
      <c r="H798" s="1">
        <f>H794+(H806-H794)*4/12</f>
        <v>4786.3839900000003</v>
      </c>
      <c r="I798" t="str">
        <f>_xlfn.XLOOKUP($A798,ALGLIB_SSA_XAUUSD!$J$2:$J$1001,ALGLIB_SSA_XAUUSD!$K$2:$K$1001,"",0)</f>
        <v>XAUUSD</v>
      </c>
      <c r="J798" t="str">
        <f>_xlfn.XLOOKUP($A798,ALGLIB_SSA_XAUUSD!$J$2:$J$1001,ALGLIB_SSA_XAUUSD!$L$2:$L$1001,"",0)</f>
        <v>M5</v>
      </c>
      <c r="K798">
        <f>_xlfn.XLOOKUP($A798,ALGLIB_SSA_XAUUSD!$J$2:$J$1001,ALGLIB_SSA_XAUUSD!$M$2:$M$1001,"",0)</f>
        <v>4808.25</v>
      </c>
      <c r="L798">
        <f>_xlfn.XLOOKUP($A798,ALGLIB_SSA_XAUUSD!$J$2:$J$1001,ALGLIB_SSA_XAUUSD!$N$2:$N$1001,"",0)</f>
        <v>4810.86276</v>
      </c>
      <c r="M798">
        <f>_xlfn.XLOOKUP($A798,ALGLIB_SSA_XAUUSD!$J$2:$J$1001,ALGLIB_SSA_XAUUSD!$O$2:$O$1001,"",0)</f>
        <v>4812.87248</v>
      </c>
      <c r="N798">
        <f>_xlfn.XLOOKUP($A798,ALGLIB_SSA_XAUUSD!$J$2:$J$1001,ALGLIB_SSA_XAUUSD!$P$2:$P$1001,"",0)</f>
        <v>4815.4921899999999</v>
      </c>
      <c r="O798">
        <f>_xlfn.XLOOKUP($A798,ALGLIB_SSA_XAUUSD!$J$2:$J$1001,ALGLIB_SSA_XAUUSD!$Q$2:$Q$1001,"",0)</f>
        <v>4807.4751800000004</v>
      </c>
      <c r="R798">
        <f t="shared" si="311"/>
        <v>1775636400</v>
      </c>
      <c r="S798" t="str">
        <f t="shared" si="312"/>
        <v>XAUUSD</v>
      </c>
      <c r="T798" t="str">
        <f t="shared" si="312"/>
        <v>M5</v>
      </c>
      <c r="U798">
        <f t="shared" si="312"/>
        <v>4808.25</v>
      </c>
      <c r="V798">
        <f t="shared" si="313"/>
        <v>4795.1236799999997</v>
      </c>
      <c r="W798">
        <f t="shared" si="313"/>
        <v>4799.5502633333335</v>
      </c>
      <c r="X798">
        <f t="shared" si="314"/>
        <v>4810.86276</v>
      </c>
      <c r="Y798">
        <f t="shared" si="314"/>
        <v>4812.87248</v>
      </c>
      <c r="Z798">
        <f t="shared" si="315"/>
        <v>4810.4938533333334</v>
      </c>
      <c r="AA798">
        <f t="shared" si="316"/>
        <v>4815.4921899999999</v>
      </c>
      <c r="AB798">
        <f t="shared" si="317"/>
        <v>4786.3839900000003</v>
      </c>
      <c r="AC798">
        <f t="shared" si="318"/>
        <v>4807.4751800000004</v>
      </c>
      <c r="AF798">
        <f t="shared" si="323"/>
        <v>1775636400</v>
      </c>
      <c r="AG798" t="str">
        <f t="shared" si="324"/>
        <v>XAUUSD</v>
      </c>
      <c r="AH798" t="str">
        <f t="shared" si="325"/>
        <v>M5</v>
      </c>
      <c r="AI798" s="19">
        <f t="shared" si="319"/>
        <v>4808.25</v>
      </c>
      <c r="AJ798" s="19">
        <f t="shared" si="320"/>
        <v>4795.1236799999997</v>
      </c>
      <c r="AK798" s="19">
        <f t="shared" si="321"/>
        <v>4799.5502633333335</v>
      </c>
      <c r="AL798" s="19">
        <f t="shared" si="326"/>
        <v>-4.4265833333338378</v>
      </c>
      <c r="AM798" s="28" t="str">
        <f t="shared" si="322"/>
        <v>Bearish</v>
      </c>
      <c r="AN798" s="28" t="str">
        <f t="shared" si="327"/>
        <v>Bearish</v>
      </c>
      <c r="AO798">
        <f>IF(Z798&lt;&gt;"",Z798,"")</f>
        <v>4810.4938533333334</v>
      </c>
      <c r="AP798">
        <f>IF(AB798&lt;&gt;"",AB798,"")</f>
        <v>4786.3839900000003</v>
      </c>
      <c r="AQ798">
        <f t="shared" si="331"/>
        <v>5</v>
      </c>
      <c r="AR798" s="16">
        <f>IF(SLOPE($AO$782:$AO$793,$AQ$782:$AQ$793)&gt;0,MIN(3,ABS(SLOPE($AO$782:$AO$793,$AQ$782:$AQ$793))),IF(SLOPE($AO$782:$AO$793,$AQ$782:$AQ$793)&lt;-0.5,-0.5,0))</f>
        <v>0</v>
      </c>
      <c r="AS798" s="16">
        <f>IF(SLOPE($AP$782:$AP$793,$AQ$782:$AQ$793)&lt;0,MAX(-3,-ABS(SLOPE($AP$782:$AP$793,$AQ$782:$AQ$793))),IF(SLOPE($AP$782:$AP$793,$AQ$782:$AQ$793)&gt;0.5,0.5,0))</f>
        <v>-0.53538083333336273</v>
      </c>
      <c r="AT798" s="22">
        <f>($AO$794+(AR798*(AQ798-1)))</f>
        <v>4811.01001</v>
      </c>
      <c r="AU798" s="22">
        <f>($AP$794+(AS798*(AQ798-1)))</f>
        <v>4786.2405566666666</v>
      </c>
      <c r="AV798" s="18">
        <f>IF(AR798&gt;0,AT798+AR798,AT798)</f>
        <v>4811.01001</v>
      </c>
      <c r="AW798" s="18">
        <f>IF(AS798&lt;0,AU798+AS798,AU798)</f>
        <v>4785.7051758333337</v>
      </c>
      <c r="AY798">
        <f t="shared" si="332"/>
        <v>0.51615666666657489</v>
      </c>
      <c r="AZ798">
        <f t="shared" si="333"/>
        <v>-0.67881416666659788</v>
      </c>
      <c r="BB798" s="19">
        <f t="shared" si="328"/>
        <v>1775636400</v>
      </c>
      <c r="BC798" s="19" t="str">
        <f t="shared" si="329"/>
        <v>XAUUSD</v>
      </c>
      <c r="BD798" s="19" t="str">
        <f t="shared" si="330"/>
        <v>M5</v>
      </c>
      <c r="BE798">
        <f>V798</f>
        <v>4795.1236799999997</v>
      </c>
      <c r="BF798">
        <f>W798</f>
        <v>4799.5502633333335</v>
      </c>
      <c r="BG798">
        <f>X798</f>
        <v>4810.86276</v>
      </c>
      <c r="BH798">
        <f>Y798</f>
        <v>4812.87248</v>
      </c>
      <c r="BI798">
        <f t="shared" si="334"/>
        <v>4811.01001</v>
      </c>
      <c r="BJ798">
        <f t="shared" si="335"/>
        <v>4785.7051758333337</v>
      </c>
    </row>
    <row r="799" spans="1:62" x14ac:dyDescent="0.55000000000000004">
      <c r="A799">
        <f>ALGLIB_SSA_XAUUSD!J799</f>
        <v>1775636700</v>
      </c>
      <c r="B799" t="str">
        <f>_xlfn.XLOOKUP($A799,ALGLIB_SSA_XAUUSD!$A$2:$A$1001,ALGLIB_SSA_XAUUSD!$B$2:$B$1001,"",0)</f>
        <v/>
      </c>
      <c r="C799" t="str">
        <f>_xlfn.XLOOKUP($A799,ALGLIB_SSA_XAUUSD!$A$2:$A$1001,ALGLIB_SSA_XAUUSD!$C$2:$C$1001,"",0)</f>
        <v/>
      </c>
      <c r="D799" s="1">
        <f>D794+(D806-D794)*5/12</f>
        <v>4789.5758333333333</v>
      </c>
      <c r="E799" s="1">
        <f>E794+(E806-E794)*5/12</f>
        <v>4794.8701000000001</v>
      </c>
      <c r="F799" s="1">
        <f>F794+(F806-F794)*5/12</f>
        <v>4799.2275016666663</v>
      </c>
      <c r="G799" s="1">
        <f>G794+(G806-G794)*5/12</f>
        <v>4810.3648141666672</v>
      </c>
      <c r="H799" s="1">
        <f>H794+(H806-H794)*5/12</f>
        <v>4785.8844675</v>
      </c>
      <c r="I799" t="str">
        <f>_xlfn.XLOOKUP($A799,ALGLIB_SSA_XAUUSD!$J$2:$J$1001,ALGLIB_SSA_XAUUSD!$K$2:$K$1001,"",0)</f>
        <v>XAUUSD</v>
      </c>
      <c r="J799" t="str">
        <f>_xlfn.XLOOKUP($A799,ALGLIB_SSA_XAUUSD!$J$2:$J$1001,ALGLIB_SSA_XAUUSD!$L$2:$L$1001,"",0)</f>
        <v>M5</v>
      </c>
      <c r="K799">
        <f>_xlfn.XLOOKUP($A799,ALGLIB_SSA_XAUUSD!$J$2:$J$1001,ALGLIB_SSA_XAUUSD!$M$2:$M$1001,"",0)</f>
        <v>4808.6000000000004</v>
      </c>
      <c r="L799">
        <f>_xlfn.XLOOKUP($A799,ALGLIB_SSA_XAUUSD!$J$2:$J$1001,ALGLIB_SSA_XAUUSD!$N$2:$N$1001,"",0)</f>
        <v>4807.4014900000002</v>
      </c>
      <c r="M799">
        <f>_xlfn.XLOOKUP($A799,ALGLIB_SSA_XAUUSD!$J$2:$J$1001,ALGLIB_SSA_XAUUSD!$O$2:$O$1001,"",0)</f>
        <v>4810.1369800000002</v>
      </c>
      <c r="N799">
        <f>_xlfn.XLOOKUP($A799,ALGLIB_SSA_XAUUSD!$J$2:$J$1001,ALGLIB_SSA_XAUUSD!$P$2:$P$1001,"",0)</f>
        <v>4812.8844399999998</v>
      </c>
      <c r="O799">
        <f>_xlfn.XLOOKUP($A799,ALGLIB_SSA_XAUUSD!$J$2:$J$1001,ALGLIB_SSA_XAUUSD!$Q$2:$Q$1001,"",0)</f>
        <v>4804.0904</v>
      </c>
      <c r="R799">
        <f t="shared" si="311"/>
        <v>1775636700</v>
      </c>
      <c r="S799" t="str">
        <f t="shared" si="312"/>
        <v>XAUUSD</v>
      </c>
      <c r="T799" t="str">
        <f t="shared" si="312"/>
        <v>M5</v>
      </c>
      <c r="U799">
        <f t="shared" si="312"/>
        <v>4808.6000000000004</v>
      </c>
      <c r="V799">
        <f t="shared" si="313"/>
        <v>4794.8701000000001</v>
      </c>
      <c r="W799">
        <f t="shared" si="313"/>
        <v>4799.2275016666663</v>
      </c>
      <c r="X799">
        <f t="shared" si="314"/>
        <v>4807.4014900000002</v>
      </c>
      <c r="Y799">
        <f t="shared" si="314"/>
        <v>4810.1369800000002</v>
      </c>
      <c r="Z799">
        <f t="shared" si="315"/>
        <v>4810.3648141666672</v>
      </c>
      <c r="AA799">
        <f t="shared" si="316"/>
        <v>4812.8844399999998</v>
      </c>
      <c r="AB799">
        <f t="shared" si="317"/>
        <v>4785.8844675</v>
      </c>
      <c r="AC799">
        <f t="shared" si="318"/>
        <v>4804.0904</v>
      </c>
      <c r="AF799">
        <f t="shared" si="323"/>
        <v>1775636700</v>
      </c>
      <c r="AG799" t="str">
        <f t="shared" si="324"/>
        <v>XAUUSD</v>
      </c>
      <c r="AH799" t="str">
        <f t="shared" si="325"/>
        <v>M5</v>
      </c>
      <c r="AI799" s="19">
        <f t="shared" si="319"/>
        <v>4808.6000000000004</v>
      </c>
      <c r="AJ799" s="19">
        <f t="shared" si="320"/>
        <v>4794.8701000000001</v>
      </c>
      <c r="AK799" s="19">
        <f t="shared" si="321"/>
        <v>4799.2275016666663</v>
      </c>
      <c r="AL799" s="19">
        <f t="shared" si="326"/>
        <v>-4.3574016666661919</v>
      </c>
      <c r="AM799" s="28" t="str">
        <f t="shared" si="322"/>
        <v>Bearish</v>
      </c>
      <c r="AN799" s="28" t="str">
        <f t="shared" si="327"/>
        <v>Bearish</v>
      </c>
      <c r="AO799">
        <f>IF(Z799&lt;&gt;"",Z799,"")</f>
        <v>4810.3648141666672</v>
      </c>
      <c r="AP799">
        <f>IF(AB799&lt;&gt;"",AB799,"")</f>
        <v>4785.8844675</v>
      </c>
      <c r="AQ799">
        <f t="shared" si="331"/>
        <v>6</v>
      </c>
      <c r="AR799" s="16">
        <f>IF(SLOPE($AO$782:$AO$793,$AQ$782:$AQ$793)&gt;0,MIN(3,ABS(SLOPE($AO$782:$AO$793,$AQ$782:$AQ$793))),IF(SLOPE($AO$782:$AO$793,$AQ$782:$AQ$793)&lt;-0.5,-0.5,0))</f>
        <v>0</v>
      </c>
      <c r="AS799" s="16">
        <f>IF(SLOPE($AP$782:$AP$793,$AQ$782:$AQ$793)&lt;0,MAX(-3,-ABS(SLOPE($AP$782:$AP$793,$AQ$782:$AQ$793))),IF(SLOPE($AP$782:$AP$793,$AQ$782:$AQ$793)&gt;0.5,0.5,0))</f>
        <v>-0.53538083333336273</v>
      </c>
      <c r="AT799" s="22">
        <f>($AO$794+(AR799*(AQ799-1)))</f>
        <v>4811.01001</v>
      </c>
      <c r="AU799" s="22">
        <f>($AP$794+(AS799*(AQ799-1)))</f>
        <v>4785.7051758333337</v>
      </c>
      <c r="AV799" s="18">
        <f>IF(AR799&gt;0,AT799+AR799,AT799)</f>
        <v>4811.01001</v>
      </c>
      <c r="AW799" s="18">
        <f>IF(AS799&lt;0,AU799+AS799,AU799)</f>
        <v>4785.1697950000007</v>
      </c>
      <c r="AY799">
        <f t="shared" si="332"/>
        <v>0.64519583333276387</v>
      </c>
      <c r="AZ799">
        <f t="shared" si="333"/>
        <v>-0.71467249999932392</v>
      </c>
      <c r="BB799" s="19">
        <f t="shared" si="328"/>
        <v>1775636700</v>
      </c>
      <c r="BC799" s="19" t="str">
        <f t="shared" si="329"/>
        <v>XAUUSD</v>
      </c>
      <c r="BD799" s="19" t="str">
        <f t="shared" si="330"/>
        <v>M5</v>
      </c>
      <c r="BE799">
        <f>V799</f>
        <v>4794.8701000000001</v>
      </c>
      <c r="BF799">
        <f>W799</f>
        <v>4799.2275016666663</v>
      </c>
      <c r="BG799">
        <f>X799</f>
        <v>4807.4014900000002</v>
      </c>
      <c r="BH799">
        <f>Y799</f>
        <v>4810.1369800000002</v>
      </c>
      <c r="BI799">
        <f t="shared" si="334"/>
        <v>4811.01001</v>
      </c>
      <c r="BJ799">
        <f t="shared" si="335"/>
        <v>4785.1697950000007</v>
      </c>
    </row>
    <row r="800" spans="1:62" x14ac:dyDescent="0.55000000000000004">
      <c r="A800">
        <f>ALGLIB_SSA_XAUUSD!J800</f>
        <v>1775637000</v>
      </c>
      <c r="B800" t="str">
        <f>_xlfn.XLOOKUP($A800,ALGLIB_SSA_XAUUSD!$A$2:$A$1001,ALGLIB_SSA_XAUUSD!$B$2:$B$1001,"",0)</f>
        <v/>
      </c>
      <c r="C800" t="str">
        <f>_xlfn.XLOOKUP($A800,ALGLIB_SSA_XAUUSD!$A$2:$A$1001,ALGLIB_SSA_XAUUSD!$C$2:$C$1001,"",0)</f>
        <v/>
      </c>
      <c r="D800" s="1">
        <f>D794+(D806-D794)*6/12</f>
        <v>4788.6450000000004</v>
      </c>
      <c r="E800" s="1">
        <f>E794+(E806-E794)*6/12</f>
        <v>4794.6165199999996</v>
      </c>
      <c r="F800" s="1">
        <f>F794+(F806-F794)*6/12</f>
        <v>4798.9047399999999</v>
      </c>
      <c r="G800" s="1">
        <f>G794+(G806-G794)*6/12</f>
        <v>4810.2357750000001</v>
      </c>
      <c r="H800" s="1">
        <f>H794+(H806-H794)*6/12</f>
        <v>4785.3849449999998</v>
      </c>
      <c r="I800" t="str">
        <f>_xlfn.XLOOKUP($A800,ALGLIB_SSA_XAUUSD!$J$2:$J$1001,ALGLIB_SSA_XAUUSD!$K$2:$K$1001,"",0)</f>
        <v>XAUUSD</v>
      </c>
      <c r="J800" t="str">
        <f>_xlfn.XLOOKUP($A800,ALGLIB_SSA_XAUUSD!$J$2:$J$1001,ALGLIB_SSA_XAUUSD!$L$2:$L$1001,"",0)</f>
        <v>M5</v>
      </c>
      <c r="K800">
        <f>_xlfn.XLOOKUP($A800,ALGLIB_SSA_XAUUSD!$J$2:$J$1001,ALGLIB_SSA_XAUUSD!$M$2:$M$1001,"",0)</f>
        <v>4802.7700000000004</v>
      </c>
      <c r="L800">
        <f>_xlfn.XLOOKUP($A800,ALGLIB_SSA_XAUUSD!$J$2:$J$1001,ALGLIB_SSA_XAUUSD!$N$2:$N$1001,"",0)</f>
        <v>4803.7107299999998</v>
      </c>
      <c r="M800">
        <f>_xlfn.XLOOKUP($A800,ALGLIB_SSA_XAUUSD!$J$2:$J$1001,ALGLIB_SSA_XAUUSD!$O$2:$O$1001,"",0)</f>
        <v>4806.9238599999999</v>
      </c>
      <c r="N800">
        <f>_xlfn.XLOOKUP($A800,ALGLIB_SSA_XAUUSD!$J$2:$J$1001,ALGLIB_SSA_XAUUSD!$P$2:$P$1001,"",0)</f>
        <v>4809.8995800000002</v>
      </c>
      <c r="O800">
        <f>_xlfn.XLOOKUP($A800,ALGLIB_SSA_XAUUSD!$J$2:$J$1001,ALGLIB_SSA_XAUUSD!$Q$2:$Q$1001,"",0)</f>
        <v>4800.62914</v>
      </c>
      <c r="R800">
        <f t="shared" si="311"/>
        <v>1775637000</v>
      </c>
      <c r="S800" t="str">
        <f t="shared" si="312"/>
        <v>XAUUSD</v>
      </c>
      <c r="T800" t="str">
        <f t="shared" si="312"/>
        <v>M5</v>
      </c>
      <c r="U800">
        <f t="shared" si="312"/>
        <v>4802.7700000000004</v>
      </c>
      <c r="V800">
        <f t="shared" si="313"/>
        <v>4794.6165199999996</v>
      </c>
      <c r="W800">
        <f t="shared" si="313"/>
        <v>4798.9047399999999</v>
      </c>
      <c r="X800">
        <f t="shared" si="314"/>
        <v>4803.7107299999998</v>
      </c>
      <c r="Y800">
        <f t="shared" si="314"/>
        <v>4806.9238599999999</v>
      </c>
      <c r="Z800">
        <f t="shared" si="315"/>
        <v>4810.2357750000001</v>
      </c>
      <c r="AA800">
        <f t="shared" si="316"/>
        <v>4809.8995800000002</v>
      </c>
      <c r="AB800">
        <f t="shared" si="317"/>
        <v>4785.3849449999998</v>
      </c>
      <c r="AC800">
        <f t="shared" si="318"/>
        <v>4800.62914</v>
      </c>
      <c r="AF800">
        <f t="shared" si="323"/>
        <v>1775637000</v>
      </c>
      <c r="AG800" t="str">
        <f t="shared" si="324"/>
        <v>XAUUSD</v>
      </c>
      <c r="AH800" t="str">
        <f t="shared" si="325"/>
        <v>M5</v>
      </c>
      <c r="AI800" s="19">
        <f t="shared" si="319"/>
        <v>4802.7700000000004</v>
      </c>
      <c r="AJ800" s="19">
        <f t="shared" si="320"/>
        <v>4794.6165199999996</v>
      </c>
      <c r="AK800" s="19">
        <f t="shared" si="321"/>
        <v>4798.9047399999999</v>
      </c>
      <c r="AL800" s="19">
        <f t="shared" si="326"/>
        <v>-4.288220000000365</v>
      </c>
      <c r="AM800" s="28" t="str">
        <f t="shared" si="322"/>
        <v>Bearish</v>
      </c>
      <c r="AN800" s="28" t="str">
        <f t="shared" si="327"/>
        <v>Bearish</v>
      </c>
      <c r="AO800">
        <f>IF(Z800&lt;&gt;"",Z800,"")</f>
        <v>4810.2357750000001</v>
      </c>
      <c r="AP800">
        <f>IF(AB800&lt;&gt;"",AB800,"")</f>
        <v>4785.3849449999998</v>
      </c>
      <c r="AQ800">
        <f t="shared" si="331"/>
        <v>7</v>
      </c>
      <c r="AR800" s="16">
        <f>IF(SLOPE($AO$782:$AO$793,$AQ$782:$AQ$793)&gt;0,MIN(3,ABS(SLOPE($AO$782:$AO$793,$AQ$782:$AQ$793))),IF(SLOPE($AO$782:$AO$793,$AQ$782:$AQ$793)&lt;-0.5,-0.5,0))</f>
        <v>0</v>
      </c>
      <c r="AS800" s="16">
        <f>IF(SLOPE($AP$782:$AP$793,$AQ$782:$AQ$793)&lt;0,MAX(-3,-ABS(SLOPE($AP$782:$AP$793,$AQ$782:$AQ$793))),IF(SLOPE($AP$782:$AP$793,$AQ$782:$AQ$793)&gt;0.5,0.5,0))</f>
        <v>-0.53538083333336273</v>
      </c>
      <c r="AT800" s="22">
        <f>($AO$794+(AR800*(AQ800-1)))</f>
        <v>4811.01001</v>
      </c>
      <c r="AU800" s="22">
        <f>($AP$794+(AS800*(AQ800-1)))</f>
        <v>4785.1697949999998</v>
      </c>
      <c r="AV800" s="18">
        <f>IF(AR800&gt;0,AT800+AR800,AT800)</f>
        <v>4811.01001</v>
      </c>
      <c r="AW800" s="18">
        <f>IF(AS800&lt;0,AU800+AS800,AU800)</f>
        <v>4784.6344141666668</v>
      </c>
      <c r="AY800">
        <f t="shared" si="332"/>
        <v>0.77423499999986234</v>
      </c>
      <c r="AZ800">
        <f t="shared" si="333"/>
        <v>-0.75053083333295945</v>
      </c>
      <c r="BB800" s="19">
        <f t="shared" si="328"/>
        <v>1775637000</v>
      </c>
      <c r="BC800" s="19" t="str">
        <f t="shared" si="329"/>
        <v>XAUUSD</v>
      </c>
      <c r="BD800" s="19" t="str">
        <f t="shared" si="330"/>
        <v>M5</v>
      </c>
      <c r="BE800">
        <f>V800</f>
        <v>4794.6165199999996</v>
      </c>
      <c r="BF800">
        <f>W800</f>
        <v>4798.9047399999999</v>
      </c>
      <c r="BG800">
        <f>X800</f>
        <v>4803.7107299999998</v>
      </c>
      <c r="BH800">
        <f>Y800</f>
        <v>4806.9238599999999</v>
      </c>
      <c r="BI800">
        <f t="shared" si="334"/>
        <v>4811.01001</v>
      </c>
      <c r="BJ800">
        <f t="shared" si="335"/>
        <v>4784.6344141666668</v>
      </c>
    </row>
    <row r="801" spans="1:62" x14ac:dyDescent="0.55000000000000004">
      <c r="A801">
        <f>ALGLIB_SSA_XAUUSD!J801</f>
        <v>1775637300</v>
      </c>
      <c r="B801" t="str">
        <f>_xlfn.XLOOKUP($A801,ALGLIB_SSA_XAUUSD!$A$2:$A$1001,ALGLIB_SSA_XAUUSD!$B$2:$B$1001,"",0)</f>
        <v/>
      </c>
      <c r="C801" t="str">
        <f>_xlfn.XLOOKUP($A801,ALGLIB_SSA_XAUUSD!$A$2:$A$1001,ALGLIB_SSA_XAUUSD!$C$2:$C$1001,"",0)</f>
        <v/>
      </c>
      <c r="D801" s="1">
        <f>D794+(D806-D794)*7/12</f>
        <v>4787.7141666666666</v>
      </c>
      <c r="E801" s="1">
        <f>E794+(E806-E794)*7/12</f>
        <v>4794.36294</v>
      </c>
      <c r="F801" s="1">
        <f>F794+(F806-F794)*7/12</f>
        <v>4798.5819783333336</v>
      </c>
      <c r="G801" s="1">
        <f>G794+(G806-G794)*7/12</f>
        <v>4810.106735833333</v>
      </c>
      <c r="H801" s="1">
        <f>H794+(H806-H794)*7/12</f>
        <v>4784.8854225000005</v>
      </c>
      <c r="I801" t="str">
        <f>_xlfn.XLOOKUP($A801,ALGLIB_SSA_XAUUSD!$J$2:$J$1001,ALGLIB_SSA_XAUUSD!$K$2:$K$1001,"",0)</f>
        <v>XAUUSD</v>
      </c>
      <c r="J801" t="str">
        <f>_xlfn.XLOOKUP($A801,ALGLIB_SSA_XAUUSD!$J$2:$J$1001,ALGLIB_SSA_XAUUSD!$L$2:$L$1001,"",0)</f>
        <v>M5</v>
      </c>
      <c r="K801">
        <f>_xlfn.XLOOKUP($A801,ALGLIB_SSA_XAUUSD!$J$2:$J$1001,ALGLIB_SSA_XAUUSD!$M$2:$M$1001,"",0)</f>
        <v>4802.75</v>
      </c>
      <c r="L801">
        <f>_xlfn.XLOOKUP($A801,ALGLIB_SSA_XAUUSD!$J$2:$J$1001,ALGLIB_SSA_XAUUSD!$N$2:$N$1001,"",0)</f>
        <v>4800.3065200000001</v>
      </c>
      <c r="M801">
        <f>_xlfn.XLOOKUP($A801,ALGLIB_SSA_XAUUSD!$J$2:$J$1001,ALGLIB_SSA_XAUUSD!$O$2:$O$1001,"",0)</f>
        <v>4803.6151900000004</v>
      </c>
      <c r="N801">
        <f>_xlfn.XLOOKUP($A801,ALGLIB_SSA_XAUUSD!$J$2:$J$1001,ALGLIB_SSA_XAUUSD!$P$2:$P$1001,"",0)</f>
        <v>4806.8125499999996</v>
      </c>
      <c r="O801">
        <f>_xlfn.XLOOKUP($A801,ALGLIB_SSA_XAUUSD!$J$2:$J$1001,ALGLIB_SSA_XAUUSD!$Q$2:$Q$1001,"",0)</f>
        <v>4797.3713900000002</v>
      </c>
      <c r="R801">
        <f t="shared" si="311"/>
        <v>1775637300</v>
      </c>
      <c r="S801" t="str">
        <f t="shared" si="312"/>
        <v>XAUUSD</v>
      </c>
      <c r="T801" t="str">
        <f t="shared" si="312"/>
        <v>M5</v>
      </c>
      <c r="U801">
        <f t="shared" si="312"/>
        <v>4802.75</v>
      </c>
      <c r="V801">
        <f t="shared" si="313"/>
        <v>4794.36294</v>
      </c>
      <c r="W801">
        <f t="shared" si="313"/>
        <v>4798.5819783333336</v>
      </c>
      <c r="X801">
        <f t="shared" si="314"/>
        <v>4800.3065200000001</v>
      </c>
      <c r="Y801">
        <f t="shared" si="314"/>
        <v>4803.6151900000004</v>
      </c>
      <c r="Z801">
        <f t="shared" si="315"/>
        <v>4810.106735833333</v>
      </c>
      <c r="AA801">
        <f t="shared" si="316"/>
        <v>4806.8125499999996</v>
      </c>
      <c r="AB801">
        <f t="shared" si="317"/>
        <v>4784.8854225000005</v>
      </c>
      <c r="AC801">
        <f t="shared" si="318"/>
        <v>4797.3713900000002</v>
      </c>
      <c r="AF801">
        <f t="shared" si="323"/>
        <v>1775637300</v>
      </c>
      <c r="AG801" t="str">
        <f t="shared" si="324"/>
        <v>XAUUSD</v>
      </c>
      <c r="AH801" t="str">
        <f t="shared" si="325"/>
        <v>M5</v>
      </c>
      <c r="AI801" s="19">
        <f t="shared" si="319"/>
        <v>4802.75</v>
      </c>
      <c r="AJ801" s="19">
        <f t="shared" si="320"/>
        <v>4794.36294</v>
      </c>
      <c r="AK801" s="19">
        <f t="shared" si="321"/>
        <v>4798.5819783333336</v>
      </c>
      <c r="AL801" s="19">
        <f t="shared" si="326"/>
        <v>-4.2190383333336285</v>
      </c>
      <c r="AM801" s="28" t="str">
        <f t="shared" si="322"/>
        <v>Bearish</v>
      </c>
      <c r="AN801" s="28" t="str">
        <f t="shared" si="327"/>
        <v>Bearish</v>
      </c>
      <c r="AO801">
        <f>IF(Z801&lt;&gt;"",Z801,"")</f>
        <v>4810.106735833333</v>
      </c>
      <c r="AP801">
        <f>IF(AB801&lt;&gt;"",AB801,"")</f>
        <v>4784.8854225000005</v>
      </c>
      <c r="AQ801">
        <f t="shared" si="331"/>
        <v>8</v>
      </c>
      <c r="AR801" s="16">
        <f>IF(SLOPE($AO$782:$AO$793,$AQ$782:$AQ$793)&gt;0,MIN(3,ABS(SLOPE($AO$782:$AO$793,$AQ$782:$AQ$793))),IF(SLOPE($AO$782:$AO$793,$AQ$782:$AQ$793)&lt;-0.5,-0.5,0))</f>
        <v>0</v>
      </c>
      <c r="AS801" s="16">
        <f>IF(SLOPE($AP$782:$AP$793,$AQ$782:$AQ$793)&lt;0,MAX(-3,-ABS(SLOPE($AP$782:$AP$793,$AQ$782:$AQ$793))),IF(SLOPE($AP$782:$AP$793,$AQ$782:$AQ$793)&gt;0.5,0.5,0))</f>
        <v>-0.53538083333336273</v>
      </c>
      <c r="AT801" s="22">
        <f>($AO$794+(AR801*(AQ801-1)))</f>
        <v>4811.01001</v>
      </c>
      <c r="AU801" s="22">
        <f>($AP$794+(AS801*(AQ801-1)))</f>
        <v>4784.6344141666668</v>
      </c>
      <c r="AV801" s="18">
        <f>IF(AR801&gt;0,AT801+AR801,AT801)</f>
        <v>4811.01001</v>
      </c>
      <c r="AW801" s="18">
        <f>IF(AS801&lt;0,AU801+AS801,AU801)</f>
        <v>4784.0990333333339</v>
      </c>
      <c r="AY801">
        <f t="shared" si="332"/>
        <v>0.90327416666696081</v>
      </c>
      <c r="AZ801">
        <f t="shared" si="333"/>
        <v>-0.78638916666659497</v>
      </c>
      <c r="BB801" s="19">
        <f t="shared" si="328"/>
        <v>1775637300</v>
      </c>
      <c r="BC801" s="19" t="str">
        <f t="shared" si="329"/>
        <v>XAUUSD</v>
      </c>
      <c r="BD801" s="19" t="str">
        <f t="shared" si="330"/>
        <v>M5</v>
      </c>
      <c r="BE801">
        <f>V801</f>
        <v>4794.36294</v>
      </c>
      <c r="BF801">
        <f>W801</f>
        <v>4798.5819783333336</v>
      </c>
      <c r="BG801">
        <f>X801</f>
        <v>4800.3065200000001</v>
      </c>
      <c r="BH801">
        <f>Y801</f>
        <v>4803.6151900000004</v>
      </c>
      <c r="BI801">
        <f t="shared" si="334"/>
        <v>4811.01001</v>
      </c>
      <c r="BJ801">
        <f t="shared" si="335"/>
        <v>4784.0990333333339</v>
      </c>
    </row>
    <row r="802" spans="1:62" x14ac:dyDescent="0.55000000000000004">
      <c r="A802">
        <f>ALGLIB_SSA_XAUUSD!J802</f>
        <v>1775637600</v>
      </c>
      <c r="B802" t="str">
        <f>_xlfn.XLOOKUP($A802,ALGLIB_SSA_XAUUSD!$A$2:$A$1001,ALGLIB_SSA_XAUUSD!$B$2:$B$1001,"",0)</f>
        <v/>
      </c>
      <c r="C802" t="str">
        <f>_xlfn.XLOOKUP($A802,ALGLIB_SSA_XAUUSD!$A$2:$A$1001,ALGLIB_SSA_XAUUSD!$C$2:$C$1001,"",0)</f>
        <v/>
      </c>
      <c r="D802" s="1">
        <f>D794+(D806-D794)*8/12</f>
        <v>4786.7833333333338</v>
      </c>
      <c r="E802" s="1">
        <f>E794+(E806-E794)*8/12</f>
        <v>4794.1093600000004</v>
      </c>
      <c r="F802" s="1">
        <f>F794+(F806-F794)*8/12</f>
        <v>4798.2592166666664</v>
      </c>
      <c r="G802" s="1">
        <f>G794+(G806-G794)*8/12</f>
        <v>4809.9776966666668</v>
      </c>
      <c r="H802" s="1">
        <f>H794+(H806-H794)*8/12</f>
        <v>4784.3859000000002</v>
      </c>
      <c r="I802" t="str">
        <f>_xlfn.XLOOKUP($A802,ALGLIB_SSA_XAUUSD!$J$2:$J$1001,ALGLIB_SSA_XAUUSD!$K$2:$K$1001,"",0)</f>
        <v>XAUUSD</v>
      </c>
      <c r="J802" t="str">
        <f>_xlfn.XLOOKUP($A802,ALGLIB_SSA_XAUUSD!$J$2:$J$1001,ALGLIB_SSA_XAUUSD!$L$2:$L$1001,"",0)</f>
        <v>M5</v>
      </c>
      <c r="K802">
        <f>_xlfn.XLOOKUP($A802,ALGLIB_SSA_XAUUSD!$J$2:$J$1001,ALGLIB_SSA_XAUUSD!$M$2:$M$1001,"",0)</f>
        <v>4793.58</v>
      </c>
      <c r="L802">
        <f>_xlfn.XLOOKUP($A802,ALGLIB_SSA_XAUUSD!$J$2:$J$1001,ALGLIB_SSA_XAUUSD!$N$2:$N$1001,"",0)</f>
        <v>4797.5393800000002</v>
      </c>
      <c r="M802">
        <f>_xlfn.XLOOKUP($A802,ALGLIB_SSA_XAUUSD!$J$2:$J$1001,ALGLIB_SSA_XAUUSD!$O$2:$O$1001,"",0)</f>
        <v>4800.5772800000004</v>
      </c>
      <c r="N802">
        <f>_xlfn.XLOOKUP($A802,ALGLIB_SSA_XAUUSD!$J$2:$J$1001,ALGLIB_SSA_XAUUSD!$P$2:$P$1001,"",0)</f>
        <v>4803.9280799999997</v>
      </c>
      <c r="O802">
        <f>_xlfn.XLOOKUP($A802,ALGLIB_SSA_XAUUSD!$J$2:$J$1001,ALGLIB_SSA_XAUUSD!$Q$2:$Q$1001,"",0)</f>
        <v>4794.6922800000002</v>
      </c>
      <c r="R802">
        <f t="shared" si="311"/>
        <v>1775637600</v>
      </c>
      <c r="S802" t="str">
        <f t="shared" si="312"/>
        <v>XAUUSD</v>
      </c>
      <c r="T802" t="str">
        <f t="shared" si="312"/>
        <v>M5</v>
      </c>
      <c r="U802">
        <f t="shared" si="312"/>
        <v>4793.58</v>
      </c>
      <c r="V802">
        <f t="shared" si="313"/>
        <v>4794.1093600000004</v>
      </c>
      <c r="W802">
        <f t="shared" si="313"/>
        <v>4798.2592166666664</v>
      </c>
      <c r="X802">
        <f t="shared" si="314"/>
        <v>4797.5393800000002</v>
      </c>
      <c r="Y802">
        <f t="shared" si="314"/>
        <v>4800.5772800000004</v>
      </c>
      <c r="Z802">
        <f t="shared" si="315"/>
        <v>4809.9776966666668</v>
      </c>
      <c r="AA802">
        <f t="shared" si="316"/>
        <v>4803.9280799999997</v>
      </c>
      <c r="AB802">
        <f t="shared" si="317"/>
        <v>4784.3859000000002</v>
      </c>
      <c r="AC802">
        <f t="shared" si="318"/>
        <v>4794.6922800000002</v>
      </c>
      <c r="AF802">
        <f t="shared" si="323"/>
        <v>1775637600</v>
      </c>
      <c r="AG802" t="str">
        <f t="shared" si="324"/>
        <v>XAUUSD</v>
      </c>
      <c r="AH802" t="str">
        <f t="shared" si="325"/>
        <v>M5</v>
      </c>
      <c r="AI802" s="19">
        <f t="shared" si="319"/>
        <v>4793.58</v>
      </c>
      <c r="AJ802" s="19">
        <f t="shared" si="320"/>
        <v>4794.1093600000004</v>
      </c>
      <c r="AK802" s="19">
        <f t="shared" si="321"/>
        <v>4798.2592166666664</v>
      </c>
      <c r="AL802" s="19">
        <f t="shared" si="326"/>
        <v>-4.1498566666659826</v>
      </c>
      <c r="AM802" s="28" t="str">
        <f t="shared" si="322"/>
        <v>Bearish</v>
      </c>
      <c r="AN802" s="28" t="str">
        <f t="shared" si="327"/>
        <v>Bearish</v>
      </c>
      <c r="AO802">
        <f>IF(Z802&lt;&gt;"",Z802,"")</f>
        <v>4809.9776966666668</v>
      </c>
      <c r="AP802">
        <f>IF(AB802&lt;&gt;"",AB802,"")</f>
        <v>4784.3859000000002</v>
      </c>
      <c r="AQ802">
        <f t="shared" si="331"/>
        <v>9</v>
      </c>
      <c r="AR802" s="16">
        <f>IF(SLOPE($AO$782:$AO$793,$AQ$782:$AQ$793)&gt;0,MIN(3,ABS(SLOPE($AO$782:$AO$793,$AQ$782:$AQ$793))),IF(SLOPE($AO$782:$AO$793,$AQ$782:$AQ$793)&lt;-0.5,-0.5,0))</f>
        <v>0</v>
      </c>
      <c r="AS802" s="16">
        <f>IF(SLOPE($AP$782:$AP$793,$AQ$782:$AQ$793)&lt;0,MAX(-3,-ABS(SLOPE($AP$782:$AP$793,$AQ$782:$AQ$793))),IF(SLOPE($AP$782:$AP$793,$AQ$782:$AQ$793)&gt;0.5,0.5,0))</f>
        <v>-0.53538083333336273</v>
      </c>
      <c r="AT802" s="22">
        <f>($AO$794+(AR802*(AQ802-1)))</f>
        <v>4811.01001</v>
      </c>
      <c r="AU802" s="22">
        <f>($AP$794+(AS802*(AQ802-1)))</f>
        <v>4784.0990333333339</v>
      </c>
      <c r="AV802" s="18">
        <f>IF(AR802&gt;0,AT802+AR802,AT802)</f>
        <v>4811.01001</v>
      </c>
      <c r="AW802" s="18">
        <f>IF(AS802&lt;0,AU802+AS802,AU802)</f>
        <v>4783.5636525000009</v>
      </c>
      <c r="AY802">
        <f t="shared" si="332"/>
        <v>1.0323133333331498</v>
      </c>
      <c r="AZ802">
        <f t="shared" si="333"/>
        <v>-0.82224749999932101</v>
      </c>
      <c r="BB802" s="19">
        <f t="shared" si="328"/>
        <v>1775637600</v>
      </c>
      <c r="BC802" s="19" t="str">
        <f t="shared" si="329"/>
        <v>XAUUSD</v>
      </c>
      <c r="BD802" s="19" t="str">
        <f t="shared" si="330"/>
        <v>M5</v>
      </c>
      <c r="BE802">
        <f>V802</f>
        <v>4794.1093600000004</v>
      </c>
      <c r="BF802">
        <f>W802</f>
        <v>4798.2592166666664</v>
      </c>
      <c r="BG802">
        <f>X802</f>
        <v>4797.5393800000002</v>
      </c>
      <c r="BH802">
        <f>Y802</f>
        <v>4800.5772800000004</v>
      </c>
      <c r="BI802">
        <f t="shared" si="334"/>
        <v>4811.01001</v>
      </c>
      <c r="BJ802">
        <f t="shared" si="335"/>
        <v>4783.5636525000009</v>
      </c>
    </row>
    <row r="803" spans="1:62" x14ac:dyDescent="0.55000000000000004">
      <c r="A803">
        <f>ALGLIB_SSA_XAUUSD!J803</f>
        <v>1775637900</v>
      </c>
      <c r="B803" t="str">
        <f>_xlfn.XLOOKUP($A803,ALGLIB_SSA_XAUUSD!$A$2:$A$1001,ALGLIB_SSA_XAUUSD!$B$2:$B$1001,"",0)</f>
        <v/>
      </c>
      <c r="C803" t="str">
        <f>_xlfn.XLOOKUP($A803,ALGLIB_SSA_XAUUSD!$A$2:$A$1001,ALGLIB_SSA_XAUUSD!$C$2:$C$1001,"",0)</f>
        <v/>
      </c>
      <c r="D803" s="1">
        <f>D794+(D806-D794)*9/12</f>
        <v>4785.8525</v>
      </c>
      <c r="E803" s="1">
        <f>E794+(E806-E794)*9/12</f>
        <v>4793.8557799999999</v>
      </c>
      <c r="F803" s="1">
        <f>F794+(F806-F794)*9/12</f>
        <v>4797.936455</v>
      </c>
      <c r="G803" s="1">
        <f>G794+(G806-G794)*9/12</f>
        <v>4809.8486575000006</v>
      </c>
      <c r="H803" s="1">
        <f>H794+(H806-H794)*9/12</f>
        <v>4783.8863775</v>
      </c>
      <c r="I803" t="str">
        <f>_xlfn.XLOOKUP($A803,ALGLIB_SSA_XAUUSD!$J$2:$J$1001,ALGLIB_SSA_XAUUSD!$K$2:$K$1001,"",0)</f>
        <v>XAUUSD</v>
      </c>
      <c r="J803" t="str">
        <f>_xlfn.XLOOKUP($A803,ALGLIB_SSA_XAUUSD!$J$2:$J$1001,ALGLIB_SSA_XAUUSD!$L$2:$L$1001,"",0)</f>
        <v>M5</v>
      </c>
      <c r="K803">
        <f>_xlfn.XLOOKUP($A803,ALGLIB_SSA_XAUUSD!$J$2:$J$1001,ALGLIB_SSA_XAUUSD!$M$2:$M$1001,"",0)</f>
        <v>4795.59</v>
      </c>
      <c r="L803">
        <f>_xlfn.XLOOKUP($A803,ALGLIB_SSA_XAUUSD!$J$2:$J$1001,ALGLIB_SSA_XAUUSD!$N$2:$N$1001,"",0)</f>
        <v>4795.88454</v>
      </c>
      <c r="M803">
        <f>_xlfn.XLOOKUP($A803,ALGLIB_SSA_XAUUSD!$J$2:$J$1001,ALGLIB_SSA_XAUUSD!$O$2:$O$1001,"",0)</f>
        <v>4798.2309100000002</v>
      </c>
      <c r="N803">
        <f>_xlfn.XLOOKUP($A803,ALGLIB_SSA_XAUUSD!$J$2:$J$1001,ALGLIB_SSA_XAUUSD!$P$2:$P$1001,"",0)</f>
        <v>4801.5921399999997</v>
      </c>
      <c r="O803">
        <f>_xlfn.XLOOKUP($A803,ALGLIB_SSA_XAUUSD!$J$2:$J$1001,ALGLIB_SSA_XAUUSD!$Q$2:$Q$1001,"",0)</f>
        <v>4793.1034</v>
      </c>
      <c r="R803">
        <f t="shared" si="311"/>
        <v>1775637900</v>
      </c>
      <c r="S803" t="str">
        <f t="shared" si="312"/>
        <v>XAUUSD</v>
      </c>
      <c r="T803" t="str">
        <f t="shared" si="312"/>
        <v>M5</v>
      </c>
      <c r="U803">
        <f t="shared" si="312"/>
        <v>4795.59</v>
      </c>
      <c r="V803">
        <f t="shared" si="313"/>
        <v>4793.8557799999999</v>
      </c>
      <c r="W803">
        <f t="shared" si="313"/>
        <v>4797.936455</v>
      </c>
      <c r="X803">
        <f t="shared" si="314"/>
        <v>4795.88454</v>
      </c>
      <c r="Y803">
        <f t="shared" si="314"/>
        <v>4798.2309100000002</v>
      </c>
      <c r="Z803">
        <f t="shared" si="315"/>
        <v>4809.8486575000006</v>
      </c>
      <c r="AA803">
        <f t="shared" si="316"/>
        <v>4801.5921399999997</v>
      </c>
      <c r="AB803">
        <f t="shared" si="317"/>
        <v>4783.8863775</v>
      </c>
      <c r="AC803">
        <f t="shared" si="318"/>
        <v>4793.1034</v>
      </c>
      <c r="AF803">
        <f t="shared" si="323"/>
        <v>1775637900</v>
      </c>
      <c r="AG803" t="str">
        <f t="shared" si="324"/>
        <v>XAUUSD</v>
      </c>
      <c r="AH803" t="str">
        <f t="shared" si="325"/>
        <v>M5</v>
      </c>
      <c r="AI803" s="19">
        <f t="shared" si="319"/>
        <v>4795.59</v>
      </c>
      <c r="AJ803" s="19">
        <f t="shared" si="320"/>
        <v>4793.8557799999999</v>
      </c>
      <c r="AK803" s="19">
        <f t="shared" si="321"/>
        <v>4797.936455</v>
      </c>
      <c r="AL803" s="19">
        <f t="shared" si="326"/>
        <v>-4.0806750000001557</v>
      </c>
      <c r="AM803" s="28" t="str">
        <f t="shared" si="322"/>
        <v>Bearish</v>
      </c>
      <c r="AN803" s="28" t="str">
        <f t="shared" si="327"/>
        <v>Bearish</v>
      </c>
      <c r="AO803">
        <f>IF(Z803&lt;&gt;"",Z803,"")</f>
        <v>4809.8486575000006</v>
      </c>
      <c r="AP803">
        <f>IF(AB803&lt;&gt;"",AB803,"")</f>
        <v>4783.8863775</v>
      </c>
      <c r="AQ803">
        <f t="shared" si="331"/>
        <v>10</v>
      </c>
      <c r="AR803" s="16">
        <f>IF(SLOPE($AO$782:$AO$793,$AQ$782:$AQ$793)&gt;0,MIN(3,ABS(SLOPE($AO$782:$AO$793,$AQ$782:$AQ$793))),IF(SLOPE($AO$782:$AO$793,$AQ$782:$AQ$793)&lt;-0.5,-0.5,0))</f>
        <v>0</v>
      </c>
      <c r="AS803" s="16">
        <f>IF(SLOPE($AP$782:$AP$793,$AQ$782:$AQ$793)&lt;0,MAX(-3,-ABS(SLOPE($AP$782:$AP$793,$AQ$782:$AQ$793))),IF(SLOPE($AP$782:$AP$793,$AQ$782:$AQ$793)&gt;0.5,0.5,0))</f>
        <v>-0.53538083333336273</v>
      </c>
      <c r="AT803" s="22">
        <f>($AO$794+(AR803*(AQ803-1)))</f>
        <v>4811.01001</v>
      </c>
      <c r="AU803" s="22">
        <f>($AP$794+(AS803*(AQ803-1)))</f>
        <v>4783.5636525</v>
      </c>
      <c r="AV803" s="18">
        <f>IF(AR803&gt;0,AT803+AR803,AT803)</f>
        <v>4811.01001</v>
      </c>
      <c r="AW803" s="18">
        <f>IF(AS803&lt;0,AU803+AS803,AU803)</f>
        <v>4783.028271666667</v>
      </c>
      <c r="AY803">
        <f t="shared" si="332"/>
        <v>1.1613524999993388</v>
      </c>
      <c r="AZ803">
        <f t="shared" si="333"/>
        <v>-0.85810583333295654</v>
      </c>
      <c r="BB803" s="19">
        <f t="shared" si="328"/>
        <v>1775637900</v>
      </c>
      <c r="BC803" s="19" t="str">
        <f t="shared" si="329"/>
        <v>XAUUSD</v>
      </c>
      <c r="BD803" s="19" t="str">
        <f t="shared" si="330"/>
        <v>M5</v>
      </c>
      <c r="BE803">
        <f>V803</f>
        <v>4793.8557799999999</v>
      </c>
      <c r="BF803">
        <f>W803</f>
        <v>4797.936455</v>
      </c>
      <c r="BG803">
        <f>X803</f>
        <v>4795.88454</v>
      </c>
      <c r="BH803">
        <f>Y803</f>
        <v>4798.2309100000002</v>
      </c>
      <c r="BI803">
        <f t="shared" si="334"/>
        <v>4811.01001</v>
      </c>
      <c r="BJ803">
        <f t="shared" si="335"/>
        <v>4783.028271666667</v>
      </c>
    </row>
    <row r="804" spans="1:62" x14ac:dyDescent="0.55000000000000004">
      <c r="A804">
        <f>ALGLIB_SSA_XAUUSD!J804</f>
        <v>1775638200</v>
      </c>
      <c r="B804" t="str">
        <f>_xlfn.XLOOKUP($A804,ALGLIB_SSA_XAUUSD!$A$2:$A$1001,ALGLIB_SSA_XAUUSD!$B$2:$B$1001,"",0)</f>
        <v/>
      </c>
      <c r="C804" t="str">
        <f>_xlfn.XLOOKUP($A804,ALGLIB_SSA_XAUUSD!$A$2:$A$1001,ALGLIB_SSA_XAUUSD!$C$2:$C$1001,"",0)</f>
        <v/>
      </c>
      <c r="D804" s="1">
        <f>D794+(D806-D794)*10/12</f>
        <v>4784.9216666666671</v>
      </c>
      <c r="E804" s="1">
        <f>E794+(E806-E794)*10/12</f>
        <v>4793.6022000000003</v>
      </c>
      <c r="F804" s="1">
        <f>F794+(F806-F794)*10/12</f>
        <v>4797.6136933333337</v>
      </c>
      <c r="G804" s="1">
        <f>G794+(G806-G794)*10/12</f>
        <v>4809.7196183333335</v>
      </c>
      <c r="H804" s="1">
        <f>H794+(H806-H794)*10/12</f>
        <v>4783.3868550000007</v>
      </c>
      <c r="I804" t="str">
        <f>_xlfn.XLOOKUP($A804,ALGLIB_SSA_XAUUSD!$J$2:$J$1001,ALGLIB_SSA_XAUUSD!$K$2:$K$1001,"",0)</f>
        <v>XAUUSD</v>
      </c>
      <c r="J804" t="str">
        <f>_xlfn.XLOOKUP($A804,ALGLIB_SSA_XAUUSD!$J$2:$J$1001,ALGLIB_SSA_XAUUSD!$L$2:$L$1001,"",0)</f>
        <v>M5</v>
      </c>
      <c r="K804">
        <f>_xlfn.XLOOKUP($A804,ALGLIB_SSA_XAUUSD!$J$2:$J$1001,ALGLIB_SSA_XAUUSD!$M$2:$M$1001,"",0)</f>
        <v>4797</v>
      </c>
      <c r="L804">
        <f>_xlfn.XLOOKUP($A804,ALGLIB_SSA_XAUUSD!$J$2:$J$1001,ALGLIB_SSA_XAUUSD!$N$2:$N$1001,"",0)</f>
        <v>4795.3485600000004</v>
      </c>
      <c r="M804">
        <f>_xlfn.XLOOKUP($A804,ALGLIB_SSA_XAUUSD!$J$2:$J$1001,ALGLIB_SSA_XAUUSD!$O$2:$O$1001,"",0)</f>
        <v>4796.7897300000004</v>
      </c>
      <c r="N804">
        <f>_xlfn.XLOOKUP($A804,ALGLIB_SSA_XAUUSD!$J$2:$J$1001,ALGLIB_SSA_XAUUSD!$P$2:$P$1001,"",0)</f>
        <v>4800.1396999999997</v>
      </c>
      <c r="O804">
        <f>_xlfn.XLOOKUP($A804,ALGLIB_SSA_XAUUSD!$J$2:$J$1001,ALGLIB_SSA_XAUUSD!$Q$2:$Q$1001,"",0)</f>
        <v>4792.6475</v>
      </c>
      <c r="R804">
        <f t="shared" si="311"/>
        <v>1775638200</v>
      </c>
      <c r="S804" t="str">
        <f t="shared" si="312"/>
        <v>XAUUSD</v>
      </c>
      <c r="T804" t="str">
        <f t="shared" si="312"/>
        <v>M5</v>
      </c>
      <c r="U804">
        <f t="shared" si="312"/>
        <v>4797</v>
      </c>
      <c r="V804">
        <f t="shared" si="313"/>
        <v>4793.6022000000003</v>
      </c>
      <c r="W804">
        <f t="shared" si="313"/>
        <v>4797.6136933333337</v>
      </c>
      <c r="X804">
        <f t="shared" si="314"/>
        <v>4795.3485600000004</v>
      </c>
      <c r="Y804">
        <f t="shared" si="314"/>
        <v>4796.7897300000004</v>
      </c>
      <c r="Z804">
        <f t="shared" si="315"/>
        <v>4809.7196183333335</v>
      </c>
      <c r="AA804">
        <f t="shared" si="316"/>
        <v>4800.1396999999997</v>
      </c>
      <c r="AB804">
        <f t="shared" si="317"/>
        <v>4783.3868550000007</v>
      </c>
      <c r="AC804">
        <f t="shared" si="318"/>
        <v>4792.6475</v>
      </c>
      <c r="AF804">
        <f t="shared" si="323"/>
        <v>1775638200</v>
      </c>
      <c r="AG804" t="str">
        <f t="shared" si="324"/>
        <v>XAUUSD</v>
      </c>
      <c r="AH804" t="str">
        <f t="shared" si="325"/>
        <v>M5</v>
      </c>
      <c r="AI804" s="19">
        <f t="shared" si="319"/>
        <v>4797</v>
      </c>
      <c r="AJ804" s="19">
        <f t="shared" si="320"/>
        <v>4793.6022000000003</v>
      </c>
      <c r="AK804" s="19">
        <f t="shared" si="321"/>
        <v>4797.6136933333337</v>
      </c>
      <c r="AL804" s="19">
        <f t="shared" si="326"/>
        <v>-4.0114933333334193</v>
      </c>
      <c r="AM804" s="28" t="str">
        <f t="shared" si="322"/>
        <v>Bearish</v>
      </c>
      <c r="AN804" s="28" t="str">
        <f t="shared" si="327"/>
        <v>Bearish</v>
      </c>
      <c r="AO804">
        <f>IF(Z804&lt;&gt;"",Z804,"")</f>
        <v>4809.7196183333335</v>
      </c>
      <c r="AP804">
        <f>IF(AB804&lt;&gt;"",AB804,"")</f>
        <v>4783.3868550000007</v>
      </c>
      <c r="AQ804">
        <f t="shared" si="331"/>
        <v>11</v>
      </c>
      <c r="AR804" s="16">
        <f>IF(SLOPE($AO$782:$AO$793,$AQ$782:$AQ$793)&gt;0,MIN(3,ABS(SLOPE($AO$782:$AO$793,$AQ$782:$AQ$793))),IF(SLOPE($AO$782:$AO$793,$AQ$782:$AQ$793)&lt;-0.5,-0.5,0))</f>
        <v>0</v>
      </c>
      <c r="AS804" s="16">
        <f>IF(SLOPE($AP$782:$AP$793,$AQ$782:$AQ$793)&lt;0,MAX(-3,-ABS(SLOPE($AP$782:$AP$793,$AQ$782:$AQ$793))),IF(SLOPE($AP$782:$AP$793,$AQ$782:$AQ$793)&gt;0.5,0.5,0))</f>
        <v>-0.53538083333336273</v>
      </c>
      <c r="AT804" s="22">
        <f>($AO$794+(AR804*(AQ804-1)))</f>
        <v>4811.01001</v>
      </c>
      <c r="AU804" s="22">
        <f>($AP$794+(AS804*(AQ804-1)))</f>
        <v>4783.028271666667</v>
      </c>
      <c r="AV804" s="18">
        <f>IF(AR804&gt;0,AT804+AR804,AT804)</f>
        <v>4811.01001</v>
      </c>
      <c r="AW804" s="18">
        <f>IF(AS804&lt;0,AU804+AS804,AU804)</f>
        <v>4782.4928908333341</v>
      </c>
      <c r="AY804">
        <f t="shared" si="332"/>
        <v>1.2903916666664372</v>
      </c>
      <c r="AZ804">
        <f t="shared" si="333"/>
        <v>-0.89396416666659206</v>
      </c>
      <c r="BB804" s="19">
        <f t="shared" si="328"/>
        <v>1775638200</v>
      </c>
      <c r="BC804" s="19" t="str">
        <f t="shared" si="329"/>
        <v>XAUUSD</v>
      </c>
      <c r="BD804" s="19" t="str">
        <f t="shared" si="330"/>
        <v>M5</v>
      </c>
      <c r="BE804">
        <f>V804</f>
        <v>4793.6022000000003</v>
      </c>
      <c r="BF804">
        <f>W804</f>
        <v>4797.6136933333337</v>
      </c>
      <c r="BG804">
        <f>X804</f>
        <v>4795.3485600000004</v>
      </c>
      <c r="BH804">
        <f>Y804</f>
        <v>4796.7897300000004</v>
      </c>
      <c r="BI804">
        <f t="shared" si="334"/>
        <v>4811.01001</v>
      </c>
      <c r="BJ804">
        <f t="shared" si="335"/>
        <v>4782.4928908333341</v>
      </c>
    </row>
    <row r="805" spans="1:62" x14ac:dyDescent="0.55000000000000004">
      <c r="A805">
        <f>ALGLIB_SSA_XAUUSD!J805</f>
        <v>1775638500</v>
      </c>
      <c r="B805" t="str">
        <f>_xlfn.XLOOKUP($A805,ALGLIB_SSA_XAUUSD!$A$2:$A$1001,ALGLIB_SSA_XAUUSD!$B$2:$B$1001,"",0)</f>
        <v/>
      </c>
      <c r="C805" t="str">
        <f>_xlfn.XLOOKUP($A805,ALGLIB_SSA_XAUUSD!$A$2:$A$1001,ALGLIB_SSA_XAUUSD!$C$2:$C$1001,"",0)</f>
        <v/>
      </c>
      <c r="D805" s="1">
        <f>D794+(D806-D794)*11/12</f>
        <v>4783.9908333333333</v>
      </c>
      <c r="E805" s="1">
        <f>E794+(E806-E794)*11/12</f>
        <v>4793.3486199999998</v>
      </c>
      <c r="F805" s="1">
        <f>F794+(F806-F794)*11/12</f>
        <v>4797.2909316666664</v>
      </c>
      <c r="G805" s="1">
        <f>G794+(G806-G794)*11/12</f>
        <v>4809.5905791666664</v>
      </c>
      <c r="H805" s="1">
        <f>H794+(H806-H794)*11/12</f>
        <v>4782.8873325000004</v>
      </c>
      <c r="I805" t="str">
        <f>_xlfn.XLOOKUP($A805,ALGLIB_SSA_XAUUSD!$J$2:$J$1001,ALGLIB_SSA_XAUUSD!$K$2:$K$1001,"",0)</f>
        <v>XAUUSD</v>
      </c>
      <c r="J805" t="str">
        <f>_xlfn.XLOOKUP($A805,ALGLIB_SSA_XAUUSD!$J$2:$J$1001,ALGLIB_SSA_XAUUSD!$L$2:$L$1001,"",0)</f>
        <v>M5</v>
      </c>
      <c r="K805">
        <f>_xlfn.XLOOKUP($A805,ALGLIB_SSA_XAUUSD!$J$2:$J$1001,ALGLIB_SSA_XAUUSD!$M$2:$M$1001,"",0)</f>
        <v>4794.2299999999996</v>
      </c>
      <c r="L805">
        <f>_xlfn.XLOOKUP($A805,ALGLIB_SSA_XAUUSD!$J$2:$J$1001,ALGLIB_SSA_XAUUSD!$N$2:$N$1001,"",0)</f>
        <v>4795.7423399999998</v>
      </c>
      <c r="M805">
        <f>_xlfn.XLOOKUP($A805,ALGLIB_SSA_XAUUSD!$J$2:$J$1001,ALGLIB_SSA_XAUUSD!$O$2:$O$1001,"",0)</f>
        <v>4796.2660400000004</v>
      </c>
      <c r="N805">
        <f>_xlfn.XLOOKUP($A805,ALGLIB_SSA_XAUUSD!$J$2:$J$1001,ALGLIB_SSA_XAUUSD!$P$2:$P$1001,"",0)</f>
        <v>4799.5142299999998</v>
      </c>
      <c r="O805">
        <f>_xlfn.XLOOKUP($A805,ALGLIB_SSA_XAUUSD!$J$2:$J$1001,ALGLIB_SSA_XAUUSD!$Q$2:$Q$1001,"",0)</f>
        <v>4793.08151</v>
      </c>
      <c r="R805">
        <f t="shared" si="311"/>
        <v>1775638500</v>
      </c>
      <c r="S805" t="str">
        <f t="shared" si="312"/>
        <v>XAUUSD</v>
      </c>
      <c r="T805" t="str">
        <f t="shared" si="312"/>
        <v>M5</v>
      </c>
      <c r="U805">
        <f t="shared" si="312"/>
        <v>4794.2299999999996</v>
      </c>
      <c r="V805">
        <f t="shared" si="313"/>
        <v>4793.3486199999998</v>
      </c>
      <c r="W805">
        <f t="shared" si="313"/>
        <v>4797.2909316666664</v>
      </c>
      <c r="X805">
        <f t="shared" si="314"/>
        <v>4795.7423399999998</v>
      </c>
      <c r="Y805">
        <f t="shared" si="314"/>
        <v>4796.2660400000004</v>
      </c>
      <c r="Z805">
        <f t="shared" si="315"/>
        <v>4809.5905791666664</v>
      </c>
      <c r="AA805">
        <f t="shared" si="316"/>
        <v>4799.5142299999998</v>
      </c>
      <c r="AB805">
        <f t="shared" si="317"/>
        <v>4782.8873325000004</v>
      </c>
      <c r="AC805">
        <f t="shared" si="318"/>
        <v>4793.08151</v>
      </c>
      <c r="AF805">
        <f t="shared" si="323"/>
        <v>1775638500</v>
      </c>
      <c r="AG805" t="str">
        <f t="shared" si="324"/>
        <v>XAUUSD</v>
      </c>
      <c r="AH805" t="str">
        <f t="shared" si="325"/>
        <v>M5</v>
      </c>
      <c r="AI805" s="19">
        <f t="shared" si="319"/>
        <v>4794.2299999999996</v>
      </c>
      <c r="AJ805" s="19">
        <f t="shared" si="320"/>
        <v>4793.3486199999998</v>
      </c>
      <c r="AK805" s="19">
        <f t="shared" si="321"/>
        <v>4797.2909316666664</v>
      </c>
      <c r="AL805" s="19">
        <f t="shared" si="326"/>
        <v>-3.9423116666666829</v>
      </c>
      <c r="AM805" s="28" t="str">
        <f t="shared" si="322"/>
        <v>Bearish</v>
      </c>
      <c r="AN805" s="28" t="str">
        <f t="shared" si="327"/>
        <v>Bearish</v>
      </c>
      <c r="AO805">
        <f>IF(Z805&lt;&gt;"",Z805,"")</f>
        <v>4809.5905791666664</v>
      </c>
      <c r="AP805">
        <f>IF(AB805&lt;&gt;"",AB805,"")</f>
        <v>4782.8873325000004</v>
      </c>
      <c r="AQ805">
        <f t="shared" si="331"/>
        <v>12</v>
      </c>
      <c r="AR805" s="16">
        <f>IF(SLOPE($AO$782:$AO$793,$AQ$782:$AQ$793)&gt;0,MIN(3,ABS(SLOPE($AO$782:$AO$793,$AQ$782:$AQ$793))),IF(SLOPE($AO$782:$AO$793,$AQ$782:$AQ$793)&lt;-0.5,-0.5,0))</f>
        <v>0</v>
      </c>
      <c r="AS805" s="16">
        <f>IF(SLOPE($AP$782:$AP$793,$AQ$782:$AQ$793)&lt;0,MAX(-3,-ABS(SLOPE($AP$782:$AP$793,$AQ$782:$AQ$793))),IF(SLOPE($AP$782:$AP$793,$AQ$782:$AQ$793)&gt;0.5,0.5,0))</f>
        <v>-0.53538083333336273</v>
      </c>
      <c r="AT805" s="22">
        <f>($AO$794+(AR805*(AQ805-1)))</f>
        <v>4811.01001</v>
      </c>
      <c r="AU805" s="22">
        <f>($AP$794+(AS805*(AQ805-1)))</f>
        <v>4782.4928908333331</v>
      </c>
      <c r="AV805" s="18">
        <f>IF(AR805&gt;0,AT805+AR805,AT805)</f>
        <v>4811.01001</v>
      </c>
      <c r="AW805" s="18">
        <f>IF(AS805&lt;0,AU805+AS805,AU805)</f>
        <v>4781.9575100000002</v>
      </c>
      <c r="AY805">
        <f t="shared" si="332"/>
        <v>1.4194308333335357</v>
      </c>
      <c r="AZ805">
        <f t="shared" si="333"/>
        <v>-0.92982250000022759</v>
      </c>
      <c r="BB805" s="19">
        <f t="shared" si="328"/>
        <v>1775638500</v>
      </c>
      <c r="BC805" s="19" t="str">
        <f t="shared" si="329"/>
        <v>XAUUSD</v>
      </c>
      <c r="BD805" s="19" t="str">
        <f t="shared" si="330"/>
        <v>M5</v>
      </c>
      <c r="BE805">
        <f>V805</f>
        <v>4793.3486199999998</v>
      </c>
      <c r="BF805">
        <f>W805</f>
        <v>4797.2909316666664</v>
      </c>
      <c r="BG805">
        <f>X805</f>
        <v>4795.7423399999998</v>
      </c>
      <c r="BH805">
        <f>Y805</f>
        <v>4796.2660400000004</v>
      </c>
      <c r="BI805">
        <f t="shared" si="334"/>
        <v>4811.01001</v>
      </c>
      <c r="BJ805">
        <f t="shared" si="335"/>
        <v>4781.9575100000002</v>
      </c>
    </row>
    <row r="806" spans="1:62" x14ac:dyDescent="0.55000000000000004">
      <c r="A806">
        <f>ALGLIB_SSA_XAUUSD!J806</f>
        <v>1775638800</v>
      </c>
      <c r="B806" t="str">
        <f>_xlfn.XLOOKUP($A806,ALGLIB_SSA_XAUUSD!$A$2:$A$1001,ALGLIB_SSA_XAUUSD!$B$2:$B$1001,"",0)</f>
        <v>XAUUSD</v>
      </c>
      <c r="C806" t="str">
        <f>_xlfn.XLOOKUP($A806,ALGLIB_SSA_XAUUSD!$A$2:$A$1001,ALGLIB_SSA_XAUUSD!$C$2:$C$1001,"",0)</f>
        <v>H1</v>
      </c>
      <c r="D806" s="2">
        <f>_xlfn.XLOOKUP($A806,ALGLIB_SSA_XAUUSD!$A$2:$A$1001,ALGLIB_SSA_XAUUSD!$D$2:$D$1001,"",0)</f>
        <v>4783.0600000000004</v>
      </c>
      <c r="E806" s="2">
        <f>_xlfn.XLOOKUP($A806,ALGLIB_SSA_XAUUSD!$A$2:$A$1001,ALGLIB_SSA_XAUUSD!$E$2:$E$1001,"",0)</f>
        <v>4793.0950400000002</v>
      </c>
      <c r="F806" s="2">
        <f>_xlfn.XLOOKUP($A806,ALGLIB_SSA_XAUUSD!$A$2:$A$1001,ALGLIB_SSA_XAUUSD!$F$2:$F$1001,"",0)</f>
        <v>4796.9681700000001</v>
      </c>
      <c r="G806" s="2">
        <f>_xlfn.XLOOKUP($A806,ALGLIB_SSA_XAUUSD!$A$2:$A$1001,ALGLIB_SSA_XAUUSD!$G$2:$G$1001,"",0)</f>
        <v>4809.4615400000002</v>
      </c>
      <c r="H806" s="2">
        <f>_xlfn.XLOOKUP($A806,ALGLIB_SSA_XAUUSD!$A$2:$A$1001,ALGLIB_SSA_XAUUSD!$H$2:$H$1001,"",0)</f>
        <v>4782.3878100000002</v>
      </c>
      <c r="I806" t="str">
        <f>_xlfn.XLOOKUP($A806,ALGLIB_SSA_XAUUSD!$J$2:$J$1001,ALGLIB_SSA_XAUUSD!$K$2:$K$1001,"",0)</f>
        <v>XAUUSD</v>
      </c>
      <c r="J806" t="str">
        <f>_xlfn.XLOOKUP($A806,ALGLIB_SSA_XAUUSD!$J$2:$J$1001,ALGLIB_SSA_XAUUSD!$L$2:$L$1001,"",0)</f>
        <v>M5</v>
      </c>
      <c r="K806">
        <f>_xlfn.XLOOKUP($A806,ALGLIB_SSA_XAUUSD!$J$2:$J$1001,ALGLIB_SSA_XAUUSD!$M$2:$M$1001,"",0)</f>
        <v>4796.84</v>
      </c>
      <c r="L806">
        <f>_xlfn.XLOOKUP($A806,ALGLIB_SSA_XAUUSD!$J$2:$J$1001,ALGLIB_SSA_XAUUSD!$N$2:$N$1001,"",0)</f>
        <v>4796.8155800000004</v>
      </c>
      <c r="M806">
        <f>_xlfn.XLOOKUP($A806,ALGLIB_SSA_XAUUSD!$J$2:$J$1001,ALGLIB_SSA_XAUUSD!$O$2:$O$1001,"",0)</f>
        <v>4796.5408100000004</v>
      </c>
      <c r="N806">
        <f>_xlfn.XLOOKUP($A806,ALGLIB_SSA_XAUUSD!$J$2:$J$1001,ALGLIB_SSA_XAUUSD!$P$2:$P$1001,"",0)</f>
        <v>4799.7451700000001</v>
      </c>
      <c r="O806">
        <f>_xlfn.XLOOKUP($A806,ALGLIB_SSA_XAUUSD!$J$2:$J$1001,ALGLIB_SSA_XAUUSD!$Q$2:$Q$1001,"",0)</f>
        <v>4794.0772800000004</v>
      </c>
      <c r="R806">
        <f t="shared" si="311"/>
        <v>1775638800</v>
      </c>
      <c r="S806" t="str">
        <f t="shared" si="312"/>
        <v>XAUUSD</v>
      </c>
      <c r="T806" t="str">
        <f t="shared" si="312"/>
        <v>M5</v>
      </c>
      <c r="U806">
        <f t="shared" si="312"/>
        <v>4796.84</v>
      </c>
      <c r="V806">
        <f t="shared" si="313"/>
        <v>4793.0950400000002</v>
      </c>
      <c r="W806">
        <f t="shared" si="313"/>
        <v>4796.9681700000001</v>
      </c>
      <c r="X806">
        <f t="shared" si="314"/>
        <v>4796.8155800000004</v>
      </c>
      <c r="Y806">
        <f t="shared" si="314"/>
        <v>4796.5408100000004</v>
      </c>
      <c r="Z806">
        <f t="shared" si="315"/>
        <v>4809.4615400000002</v>
      </c>
      <c r="AA806">
        <f t="shared" si="316"/>
        <v>4799.7451700000001</v>
      </c>
      <c r="AB806">
        <f t="shared" si="317"/>
        <v>4782.3878100000002</v>
      </c>
      <c r="AC806">
        <f t="shared" si="318"/>
        <v>4794.0772800000004</v>
      </c>
      <c r="AF806">
        <f t="shared" si="323"/>
        <v>1775638800</v>
      </c>
      <c r="AG806" t="str">
        <f t="shared" si="324"/>
        <v>XAUUSD</v>
      </c>
      <c r="AH806" t="str">
        <f t="shared" si="325"/>
        <v>M5</v>
      </c>
      <c r="AI806" s="19">
        <f t="shared" si="319"/>
        <v>4796.84</v>
      </c>
      <c r="AJ806" s="19">
        <f t="shared" si="320"/>
        <v>4793.0950400000002</v>
      </c>
      <c r="AK806" s="19">
        <f t="shared" si="321"/>
        <v>4796.9681700000001</v>
      </c>
      <c r="AL806" s="19">
        <f t="shared" si="326"/>
        <v>-3.8731299999999464</v>
      </c>
      <c r="AM806" s="28" t="str">
        <f t="shared" si="322"/>
        <v>Bearish</v>
      </c>
      <c r="AN806" s="28" t="str">
        <f t="shared" si="327"/>
        <v>Bearish</v>
      </c>
      <c r="AO806">
        <f>IF(Z806&lt;&gt;"",Z806,"")</f>
        <v>4809.4615400000002</v>
      </c>
      <c r="AP806">
        <f>IF(AB806&lt;&gt;"",AB806,"")</f>
        <v>4782.3878100000002</v>
      </c>
      <c r="AQ806">
        <f t="shared" si="331"/>
        <v>1</v>
      </c>
      <c r="AR806" s="17">
        <f>IF(SLOPE($AO$794:$AO$805,$AQ$794:$AQ$805)&gt;0,MIN(3,ABS(SLOPE($AO$794:$AO$805,$AQ$794:$AQ$805))),IF(SLOPE($AO$794:$AO$805,$AQ$794:$AQ$805)&lt;-0.5,-0.5,0))</f>
        <v>0</v>
      </c>
      <c r="AS806" s="17">
        <f>IF(SLOPE($AP$794:$AP$805,$AQ$794:$AQ$805)&lt;0,MAX(-3,-ABS(SLOPE($AP$794:$AP$805,$AQ$794:$AQ$805))),IF(SLOPE($AP$794:$AP$805,$AQ$794:$AQ$805)&gt;0.5,0.5,0))</f>
        <v>-0.4995225000000007</v>
      </c>
      <c r="AT806" s="10">
        <f>($AO$806+(AR806*(AQ806-1)))</f>
        <v>4809.4615400000002</v>
      </c>
      <c r="AU806" s="10">
        <f>($AP$806+(AS806*(AQ806-1)))</f>
        <v>4782.3878100000002</v>
      </c>
      <c r="AV806" s="18">
        <f>IF(AR806&gt;0,AT806+AR806,AT806)</f>
        <v>4809.4615400000002</v>
      </c>
      <c r="AW806" s="18">
        <f>IF(AS806&lt;0,AU806+AS806,AU806)</f>
        <v>4781.8882874999999</v>
      </c>
      <c r="AY806">
        <f t="shared" si="332"/>
        <v>0</v>
      </c>
      <c r="AZ806">
        <f t="shared" si="333"/>
        <v>-0.49952250000023923</v>
      </c>
      <c r="BB806" s="19">
        <f t="shared" si="328"/>
        <v>1775638800</v>
      </c>
      <c r="BC806" s="19" t="str">
        <f t="shared" si="329"/>
        <v>XAUUSD</v>
      </c>
      <c r="BD806" s="19" t="str">
        <f t="shared" si="330"/>
        <v>M5</v>
      </c>
      <c r="BE806">
        <f>V806</f>
        <v>4793.0950400000002</v>
      </c>
      <c r="BF806">
        <f>W806</f>
        <v>4796.9681700000001</v>
      </c>
      <c r="BG806">
        <f>X806</f>
        <v>4796.8155800000004</v>
      </c>
      <c r="BH806">
        <f>Y806</f>
        <v>4796.5408100000004</v>
      </c>
      <c r="BI806">
        <f t="shared" si="334"/>
        <v>4809.4615400000002</v>
      </c>
      <c r="BJ806">
        <f t="shared" si="335"/>
        <v>4781.8882874999999</v>
      </c>
    </row>
    <row r="807" spans="1:62" x14ac:dyDescent="0.55000000000000004">
      <c r="A807">
        <f>ALGLIB_SSA_XAUUSD!J807</f>
        <v>1775639100</v>
      </c>
      <c r="B807" t="str">
        <f>_xlfn.XLOOKUP($A807,ALGLIB_SSA_XAUUSD!$A$2:$A$1001,ALGLIB_SSA_XAUUSD!$B$2:$B$1001,"",0)</f>
        <v/>
      </c>
      <c r="C807" t="str">
        <f>_xlfn.XLOOKUP($A807,ALGLIB_SSA_XAUUSD!$A$2:$A$1001,ALGLIB_SSA_XAUUSD!$C$2:$C$1001,"",0)</f>
        <v/>
      </c>
      <c r="D807" s="1">
        <f>D806+(D818-D806)*1/12</f>
        <v>4783.0308333333342</v>
      </c>
      <c r="E807" s="1">
        <f>E806+(E818-E806)*1/12</f>
        <v>4792.9149800000005</v>
      </c>
      <c r="F807" s="1">
        <f>F806+(F818-F806)*1/12</f>
        <v>4796.7167600000002</v>
      </c>
      <c r="G807" s="1">
        <f>G806+(G818-G806)*1/12</f>
        <v>4809.3972983333333</v>
      </c>
      <c r="H807" s="1">
        <f>H806+(H818-H806)*1/12</f>
        <v>4781.9397391666671</v>
      </c>
      <c r="I807" t="str">
        <f>_xlfn.XLOOKUP($A807,ALGLIB_SSA_XAUUSD!$J$2:$J$1001,ALGLIB_SSA_XAUUSD!$K$2:$K$1001,"",0)</f>
        <v>XAUUSD</v>
      </c>
      <c r="J807" t="str">
        <f>_xlfn.XLOOKUP($A807,ALGLIB_SSA_XAUUSD!$J$2:$J$1001,ALGLIB_SSA_XAUUSD!$L$2:$L$1001,"",0)</f>
        <v>M5</v>
      </c>
      <c r="K807">
        <f>_xlfn.XLOOKUP($A807,ALGLIB_SSA_XAUUSD!$J$2:$J$1001,ALGLIB_SSA_XAUUSD!$M$2:$M$1001,"",0)</f>
        <v>4797.38</v>
      </c>
      <c r="L807">
        <f>_xlfn.XLOOKUP($A807,ALGLIB_SSA_XAUUSD!$J$2:$J$1001,ALGLIB_SSA_XAUUSD!$N$2:$N$1001,"",0)</f>
        <v>4798.1026700000002</v>
      </c>
      <c r="M807">
        <f>_xlfn.XLOOKUP($A807,ALGLIB_SSA_XAUUSD!$J$2:$J$1001,ALGLIB_SSA_XAUUSD!$O$2:$O$1001,"",0)</f>
        <v>4797.3217400000003</v>
      </c>
      <c r="N807">
        <f>_xlfn.XLOOKUP($A807,ALGLIB_SSA_XAUUSD!$J$2:$J$1001,ALGLIB_SSA_XAUUSD!$P$2:$P$1001,"",0)</f>
        <v>4800.6156499999997</v>
      </c>
      <c r="O807">
        <f>_xlfn.XLOOKUP($A807,ALGLIB_SSA_XAUUSD!$J$2:$J$1001,ALGLIB_SSA_XAUUSD!$Q$2:$Q$1001,"",0)</f>
        <v>4795.2319100000004</v>
      </c>
      <c r="R807">
        <f t="shared" si="311"/>
        <v>1775639100</v>
      </c>
      <c r="S807" t="str">
        <f t="shared" si="312"/>
        <v>XAUUSD</v>
      </c>
      <c r="T807" t="str">
        <f t="shared" si="312"/>
        <v>M5</v>
      </c>
      <c r="U807">
        <f t="shared" si="312"/>
        <v>4797.38</v>
      </c>
      <c r="V807">
        <f t="shared" si="313"/>
        <v>4792.9149800000005</v>
      </c>
      <c r="W807">
        <f t="shared" si="313"/>
        <v>4796.7167600000002</v>
      </c>
      <c r="X807">
        <f t="shared" si="314"/>
        <v>4798.1026700000002</v>
      </c>
      <c r="Y807">
        <f t="shared" si="314"/>
        <v>4797.3217400000003</v>
      </c>
      <c r="Z807">
        <f t="shared" si="315"/>
        <v>4809.3972983333333</v>
      </c>
      <c r="AA807">
        <f t="shared" si="316"/>
        <v>4800.6156499999997</v>
      </c>
      <c r="AB807">
        <f t="shared" si="317"/>
        <v>4781.9397391666671</v>
      </c>
      <c r="AC807">
        <f t="shared" si="318"/>
        <v>4795.2319100000004</v>
      </c>
      <c r="AF807">
        <f t="shared" si="323"/>
        <v>1775639100</v>
      </c>
      <c r="AG807" t="str">
        <f t="shared" si="324"/>
        <v>XAUUSD</v>
      </c>
      <c r="AH807" t="str">
        <f t="shared" si="325"/>
        <v>M5</v>
      </c>
      <c r="AI807" s="19">
        <f t="shared" si="319"/>
        <v>4797.38</v>
      </c>
      <c r="AJ807" s="19">
        <f t="shared" si="320"/>
        <v>4792.9149800000005</v>
      </c>
      <c r="AK807" s="19">
        <f t="shared" si="321"/>
        <v>4796.7167600000002</v>
      </c>
      <c r="AL807" s="19">
        <f t="shared" si="326"/>
        <v>-3.8017799999997806</v>
      </c>
      <c r="AM807" s="28" t="str">
        <f t="shared" si="322"/>
        <v>Bearish</v>
      </c>
      <c r="AN807" s="28" t="str">
        <f t="shared" si="327"/>
        <v>Bearish</v>
      </c>
      <c r="AO807">
        <f>IF(Z807&lt;&gt;"",Z807,"")</f>
        <v>4809.3972983333333</v>
      </c>
      <c r="AP807">
        <f>IF(AB807&lt;&gt;"",AB807,"")</f>
        <v>4781.9397391666671</v>
      </c>
      <c r="AQ807">
        <f t="shared" si="331"/>
        <v>2</v>
      </c>
      <c r="AR807" s="16">
        <f>IF(SLOPE($AO$794:$AO$805,$AQ$794:$AQ$805)&gt;0,MIN(3,ABS(SLOPE($AO$794:$AO$805,$AQ$794:$AQ$805))),IF(SLOPE($AO$794:$AO$805,$AQ$794:$AQ$805)&lt;-0.5,-0.5,0))</f>
        <v>0</v>
      </c>
      <c r="AS807" s="16">
        <f>IF(SLOPE($AP$794:$AP$805,$AQ$794:$AQ$805)&lt;0,MAX(-3,-ABS(SLOPE($AP$794:$AP$805,$AQ$794:$AQ$805))),IF(SLOPE($AP$794:$AP$805,$AQ$794:$AQ$805)&gt;0.5,0.5,0))</f>
        <v>-0.4995225000000007</v>
      </c>
      <c r="AT807" s="22">
        <f>($AO$806+(AR807*(AQ807-1)))</f>
        <v>4809.4615400000002</v>
      </c>
      <c r="AU807" s="22">
        <f>($AP$806+(AS807*(AQ807-1)))</f>
        <v>4781.8882874999999</v>
      </c>
      <c r="AV807" s="18">
        <f>IF(AR807&gt;0,AT807+AR807,AT807)</f>
        <v>4809.4615400000002</v>
      </c>
      <c r="AW807" s="18">
        <f>IF(AS807&lt;0,AU807+AS807,AU807)</f>
        <v>4781.3887649999997</v>
      </c>
      <c r="AY807">
        <f t="shared" si="332"/>
        <v>6.4241666666930541E-2</v>
      </c>
      <c r="AZ807">
        <f t="shared" si="333"/>
        <v>-0.55097416666740173</v>
      </c>
      <c r="BB807" s="19">
        <f t="shared" si="328"/>
        <v>1775639100</v>
      </c>
      <c r="BC807" s="19" t="str">
        <f t="shared" si="329"/>
        <v>XAUUSD</v>
      </c>
      <c r="BD807" s="19" t="str">
        <f t="shared" si="330"/>
        <v>M5</v>
      </c>
      <c r="BE807">
        <f>V807</f>
        <v>4792.9149800000005</v>
      </c>
      <c r="BF807">
        <f>W807</f>
        <v>4796.7167600000002</v>
      </c>
      <c r="BG807">
        <f>X807</f>
        <v>4798.1026700000002</v>
      </c>
      <c r="BH807">
        <f>Y807</f>
        <v>4797.3217400000003</v>
      </c>
      <c r="BI807">
        <f t="shared" si="334"/>
        <v>4809.4615400000002</v>
      </c>
      <c r="BJ807">
        <f t="shared" si="335"/>
        <v>4781.3887649999997</v>
      </c>
    </row>
    <row r="808" spans="1:62" x14ac:dyDescent="0.55000000000000004">
      <c r="A808">
        <f>ALGLIB_SSA_XAUUSD!J808</f>
        <v>1775639400</v>
      </c>
      <c r="B808" t="str">
        <f>_xlfn.XLOOKUP($A808,ALGLIB_SSA_XAUUSD!$A$2:$A$1001,ALGLIB_SSA_XAUUSD!$B$2:$B$1001,"",0)</f>
        <v/>
      </c>
      <c r="C808" t="str">
        <f>_xlfn.XLOOKUP($A808,ALGLIB_SSA_XAUUSD!$A$2:$A$1001,ALGLIB_SSA_XAUUSD!$C$2:$C$1001,"",0)</f>
        <v/>
      </c>
      <c r="D808" s="1">
        <f>D806+(D818-D806)*2/12</f>
        <v>4783.001666666667</v>
      </c>
      <c r="E808" s="1">
        <f>E806+(E818-E806)*2/12</f>
        <v>4792.7349199999999</v>
      </c>
      <c r="F808" s="1">
        <f>F806+(F818-F806)*2/12</f>
        <v>4796.4653500000004</v>
      </c>
      <c r="G808" s="1">
        <f>G806+(G818-G806)*2/12</f>
        <v>4809.3330566666664</v>
      </c>
      <c r="H808" s="1">
        <f>H806+(H818-H806)*2/12</f>
        <v>4781.4916683333331</v>
      </c>
      <c r="I808" t="str">
        <f>_xlfn.XLOOKUP($A808,ALGLIB_SSA_XAUUSD!$J$2:$J$1001,ALGLIB_SSA_XAUUSD!$K$2:$K$1001,"",0)</f>
        <v>XAUUSD</v>
      </c>
      <c r="J808" t="str">
        <f>_xlfn.XLOOKUP($A808,ALGLIB_SSA_XAUUSD!$J$2:$J$1001,ALGLIB_SSA_XAUUSD!$L$2:$L$1001,"",0)</f>
        <v>M5</v>
      </c>
      <c r="K808">
        <f>_xlfn.XLOOKUP($A808,ALGLIB_SSA_XAUUSD!$J$2:$J$1001,ALGLIB_SSA_XAUUSD!$M$2:$M$1001,"",0)</f>
        <v>4801.01</v>
      </c>
      <c r="L808">
        <f>_xlfn.XLOOKUP($A808,ALGLIB_SSA_XAUUSD!$J$2:$J$1001,ALGLIB_SSA_XAUUSD!$N$2:$N$1001,"",0)</f>
        <v>4799.1698800000004</v>
      </c>
      <c r="M808">
        <f>_xlfn.XLOOKUP($A808,ALGLIB_SSA_XAUUSD!$J$2:$J$1001,ALGLIB_SSA_XAUUSD!$O$2:$O$1001,"",0)</f>
        <v>4798.2458100000003</v>
      </c>
      <c r="N808">
        <f>_xlfn.XLOOKUP($A808,ALGLIB_SSA_XAUUSD!$J$2:$J$1001,ALGLIB_SSA_XAUUSD!$P$2:$P$1001,"",0)</f>
        <v>4801.7709500000001</v>
      </c>
      <c r="O808">
        <f>_xlfn.XLOOKUP($A808,ALGLIB_SSA_XAUUSD!$J$2:$J$1001,ALGLIB_SSA_XAUUSD!$Q$2:$Q$1001,"",0)</f>
        <v>4796.0824899999998</v>
      </c>
      <c r="R808">
        <f t="shared" si="311"/>
        <v>1775639400</v>
      </c>
      <c r="S808" t="str">
        <f t="shared" si="312"/>
        <v>XAUUSD</v>
      </c>
      <c r="T808" t="str">
        <f t="shared" si="312"/>
        <v>M5</v>
      </c>
      <c r="U808">
        <f t="shared" si="312"/>
        <v>4801.01</v>
      </c>
      <c r="V808">
        <f t="shared" si="313"/>
        <v>4792.7349199999999</v>
      </c>
      <c r="W808">
        <f t="shared" si="313"/>
        <v>4796.4653500000004</v>
      </c>
      <c r="X808">
        <f t="shared" si="314"/>
        <v>4799.1698800000004</v>
      </c>
      <c r="Y808">
        <f t="shared" si="314"/>
        <v>4798.2458100000003</v>
      </c>
      <c r="Z808">
        <f t="shared" si="315"/>
        <v>4809.3330566666664</v>
      </c>
      <c r="AA808">
        <f t="shared" si="316"/>
        <v>4801.7709500000001</v>
      </c>
      <c r="AB808">
        <f t="shared" si="317"/>
        <v>4781.4916683333331</v>
      </c>
      <c r="AC808">
        <f t="shared" si="318"/>
        <v>4796.0824899999998</v>
      </c>
      <c r="AF808">
        <f t="shared" si="323"/>
        <v>1775639400</v>
      </c>
      <c r="AG808" t="str">
        <f t="shared" si="324"/>
        <v>XAUUSD</v>
      </c>
      <c r="AH808" t="str">
        <f t="shared" si="325"/>
        <v>M5</v>
      </c>
      <c r="AI808" s="19">
        <f t="shared" si="319"/>
        <v>4801.01</v>
      </c>
      <c r="AJ808" s="19">
        <f t="shared" si="320"/>
        <v>4792.7349199999999</v>
      </c>
      <c r="AK808" s="19">
        <f t="shared" si="321"/>
        <v>4796.4653500000004</v>
      </c>
      <c r="AL808" s="19">
        <f t="shared" si="326"/>
        <v>-3.7304300000005242</v>
      </c>
      <c r="AM808" s="28" t="str">
        <f t="shared" si="322"/>
        <v>Bearish</v>
      </c>
      <c r="AN808" s="28" t="str">
        <f t="shared" si="327"/>
        <v>Bearish</v>
      </c>
      <c r="AO808">
        <f>IF(Z808&lt;&gt;"",Z808,"")</f>
        <v>4809.3330566666664</v>
      </c>
      <c r="AP808">
        <f>IF(AB808&lt;&gt;"",AB808,"")</f>
        <v>4781.4916683333331</v>
      </c>
      <c r="AQ808">
        <f t="shared" si="331"/>
        <v>3</v>
      </c>
      <c r="AR808" s="16">
        <f>IF(SLOPE($AO$794:$AO$805,$AQ$794:$AQ$805)&gt;0,MIN(3,ABS(SLOPE($AO$794:$AO$805,$AQ$794:$AQ$805))),IF(SLOPE($AO$794:$AO$805,$AQ$794:$AQ$805)&lt;-0.5,-0.5,0))</f>
        <v>0</v>
      </c>
      <c r="AS808" s="16">
        <f>IF(SLOPE($AP$794:$AP$805,$AQ$794:$AQ$805)&lt;0,MAX(-3,-ABS(SLOPE($AP$794:$AP$805,$AQ$794:$AQ$805))),IF(SLOPE($AP$794:$AP$805,$AQ$794:$AQ$805)&gt;0.5,0.5,0))</f>
        <v>-0.4995225000000007</v>
      </c>
      <c r="AT808" s="22">
        <f>($AO$806+(AR808*(AQ808-1)))</f>
        <v>4809.4615400000002</v>
      </c>
      <c r="AU808" s="22">
        <f>($AP$806+(AS808*(AQ808-1)))</f>
        <v>4781.3887650000006</v>
      </c>
      <c r="AV808" s="18">
        <f>IF(AR808&gt;0,AT808+AR808,AT808)</f>
        <v>4809.4615400000002</v>
      </c>
      <c r="AW808" s="18">
        <f>IF(AS808&lt;0,AU808+AS808,AU808)</f>
        <v>4780.8892425000004</v>
      </c>
      <c r="AY808">
        <f t="shared" si="332"/>
        <v>0.12848333333386108</v>
      </c>
      <c r="AZ808">
        <f t="shared" si="333"/>
        <v>-0.60242583333274524</v>
      </c>
      <c r="BB808" s="19">
        <f t="shared" si="328"/>
        <v>1775639400</v>
      </c>
      <c r="BC808" s="19" t="str">
        <f t="shared" si="329"/>
        <v>XAUUSD</v>
      </c>
      <c r="BD808" s="19" t="str">
        <f t="shared" si="330"/>
        <v>M5</v>
      </c>
      <c r="BE808">
        <f>V808</f>
        <v>4792.7349199999999</v>
      </c>
      <c r="BF808">
        <f>W808</f>
        <v>4796.4653500000004</v>
      </c>
      <c r="BG808">
        <f>X808</f>
        <v>4799.1698800000004</v>
      </c>
      <c r="BH808">
        <f>Y808</f>
        <v>4798.2458100000003</v>
      </c>
      <c r="BI808">
        <f t="shared" si="334"/>
        <v>4809.4615400000002</v>
      </c>
      <c r="BJ808">
        <f t="shared" si="335"/>
        <v>4780.8892425000004</v>
      </c>
    </row>
    <row r="809" spans="1:62" x14ac:dyDescent="0.55000000000000004">
      <c r="A809">
        <f>ALGLIB_SSA_XAUUSD!J809</f>
        <v>1775639700</v>
      </c>
      <c r="B809" t="str">
        <f>_xlfn.XLOOKUP($A809,ALGLIB_SSA_XAUUSD!$A$2:$A$1001,ALGLIB_SSA_XAUUSD!$B$2:$B$1001,"",0)</f>
        <v/>
      </c>
      <c r="C809" t="str">
        <f>_xlfn.XLOOKUP($A809,ALGLIB_SSA_XAUUSD!$A$2:$A$1001,ALGLIB_SSA_XAUUSD!$C$2:$C$1001,"",0)</f>
        <v/>
      </c>
      <c r="D809" s="1">
        <f>D806+(D818-D806)*3/12</f>
        <v>4782.9724999999999</v>
      </c>
      <c r="E809" s="1">
        <f>E806+(E818-E806)*3/12</f>
        <v>4792.5548600000002</v>
      </c>
      <c r="F809" s="1">
        <f>F806+(F818-F806)*3/12</f>
        <v>4796.2139399999996</v>
      </c>
      <c r="G809" s="1">
        <f>G806+(G818-G806)*3/12</f>
        <v>4809.2688150000004</v>
      </c>
      <c r="H809" s="1">
        <f>H806+(H818-H806)*3/12</f>
        <v>4781.0435975</v>
      </c>
      <c r="I809" t="str">
        <f>_xlfn.XLOOKUP($A809,ALGLIB_SSA_XAUUSD!$J$2:$J$1001,ALGLIB_SSA_XAUUSD!$K$2:$K$1001,"",0)</f>
        <v>XAUUSD</v>
      </c>
      <c r="J809" t="str">
        <f>_xlfn.XLOOKUP($A809,ALGLIB_SSA_XAUUSD!$J$2:$J$1001,ALGLIB_SSA_XAUUSD!$L$2:$L$1001,"",0)</f>
        <v>M5</v>
      </c>
      <c r="K809">
        <f>_xlfn.XLOOKUP($A809,ALGLIB_SSA_XAUUSD!$J$2:$J$1001,ALGLIB_SSA_XAUUSD!$M$2:$M$1001,"",0)</f>
        <v>4797.46</v>
      </c>
      <c r="L809">
        <f>_xlfn.XLOOKUP($A809,ALGLIB_SSA_XAUUSD!$J$2:$J$1001,ALGLIB_SSA_XAUUSD!$N$2:$N$1001,"",0)</f>
        <v>4799.5533599999999</v>
      </c>
      <c r="M809">
        <f>_xlfn.XLOOKUP($A809,ALGLIB_SSA_XAUUSD!$J$2:$J$1001,ALGLIB_SSA_XAUUSD!$O$2:$O$1001,"",0)</f>
        <v>4798.89959</v>
      </c>
      <c r="N809">
        <f>_xlfn.XLOOKUP($A809,ALGLIB_SSA_XAUUSD!$J$2:$J$1001,ALGLIB_SSA_XAUUSD!$P$2:$P$1001,"",0)</f>
        <v>4802.77394</v>
      </c>
      <c r="O809">
        <f>_xlfn.XLOOKUP($A809,ALGLIB_SSA_XAUUSD!$J$2:$J$1001,ALGLIB_SSA_XAUUSD!$Q$2:$Q$1001,"",0)</f>
        <v>4796.2885500000002</v>
      </c>
      <c r="R809">
        <f t="shared" si="311"/>
        <v>1775639700</v>
      </c>
      <c r="S809" t="str">
        <f t="shared" si="312"/>
        <v>XAUUSD</v>
      </c>
      <c r="T809" t="str">
        <f t="shared" si="312"/>
        <v>M5</v>
      </c>
      <c r="U809">
        <f t="shared" si="312"/>
        <v>4797.46</v>
      </c>
      <c r="V809">
        <f t="shared" si="313"/>
        <v>4792.5548600000002</v>
      </c>
      <c r="W809">
        <f t="shared" si="313"/>
        <v>4796.2139399999996</v>
      </c>
      <c r="X809">
        <f t="shared" si="314"/>
        <v>4799.5533599999999</v>
      </c>
      <c r="Y809">
        <f t="shared" si="314"/>
        <v>4798.89959</v>
      </c>
      <c r="Z809">
        <f t="shared" si="315"/>
        <v>4809.2688150000004</v>
      </c>
      <c r="AA809">
        <f t="shared" si="316"/>
        <v>4802.77394</v>
      </c>
      <c r="AB809">
        <f t="shared" si="317"/>
        <v>4781.0435975</v>
      </c>
      <c r="AC809">
        <f t="shared" si="318"/>
        <v>4796.2885500000002</v>
      </c>
      <c r="AF809">
        <f t="shared" si="323"/>
        <v>1775639700</v>
      </c>
      <c r="AG809" t="str">
        <f t="shared" si="324"/>
        <v>XAUUSD</v>
      </c>
      <c r="AH809" t="str">
        <f t="shared" si="325"/>
        <v>M5</v>
      </c>
      <c r="AI809" s="19">
        <f t="shared" si="319"/>
        <v>4797.46</v>
      </c>
      <c r="AJ809" s="19">
        <f t="shared" si="320"/>
        <v>4792.5548600000002</v>
      </c>
      <c r="AK809" s="19">
        <f t="shared" si="321"/>
        <v>4796.2139399999996</v>
      </c>
      <c r="AL809" s="19">
        <f t="shared" si="326"/>
        <v>-3.6590799999994488</v>
      </c>
      <c r="AM809" s="28" t="str">
        <f t="shared" si="322"/>
        <v>Bearish</v>
      </c>
      <c r="AN809" s="28" t="str">
        <f t="shared" si="327"/>
        <v>Bearish</v>
      </c>
      <c r="AO809">
        <f>IF(Z809&lt;&gt;"",Z809,"")</f>
        <v>4809.2688150000004</v>
      </c>
      <c r="AP809">
        <f>IF(AB809&lt;&gt;"",AB809,"")</f>
        <v>4781.0435975</v>
      </c>
      <c r="AQ809">
        <f t="shared" si="331"/>
        <v>4</v>
      </c>
      <c r="AR809" s="16">
        <f>IF(SLOPE($AO$794:$AO$805,$AQ$794:$AQ$805)&gt;0,MIN(3,ABS(SLOPE($AO$794:$AO$805,$AQ$794:$AQ$805))),IF(SLOPE($AO$794:$AO$805,$AQ$794:$AQ$805)&lt;-0.5,-0.5,0))</f>
        <v>0</v>
      </c>
      <c r="AS809" s="16">
        <f>IF(SLOPE($AP$794:$AP$805,$AQ$794:$AQ$805)&lt;0,MAX(-3,-ABS(SLOPE($AP$794:$AP$805,$AQ$794:$AQ$805))),IF(SLOPE($AP$794:$AP$805,$AQ$794:$AQ$805)&gt;0.5,0.5,0))</f>
        <v>-0.4995225000000007</v>
      </c>
      <c r="AT809" s="22">
        <f>($AO$806+(AR809*(AQ809-1)))</f>
        <v>4809.4615400000002</v>
      </c>
      <c r="AU809" s="22">
        <f>($AP$806+(AS809*(AQ809-1)))</f>
        <v>4780.8892425000004</v>
      </c>
      <c r="AV809" s="18">
        <f>IF(AR809&gt;0,AT809+AR809,AT809)</f>
        <v>4809.4615400000002</v>
      </c>
      <c r="AW809" s="18">
        <f>IF(AS809&lt;0,AU809+AS809,AU809)</f>
        <v>4780.3897200000001</v>
      </c>
      <c r="AY809">
        <f t="shared" si="332"/>
        <v>0.19272499999988213</v>
      </c>
      <c r="AZ809">
        <f t="shared" si="333"/>
        <v>-0.65387749999990774</v>
      </c>
      <c r="BB809" s="19">
        <f t="shared" si="328"/>
        <v>1775639700</v>
      </c>
      <c r="BC809" s="19" t="str">
        <f t="shared" si="329"/>
        <v>XAUUSD</v>
      </c>
      <c r="BD809" s="19" t="str">
        <f t="shared" si="330"/>
        <v>M5</v>
      </c>
      <c r="BE809">
        <f>V809</f>
        <v>4792.5548600000002</v>
      </c>
      <c r="BF809">
        <f>W809</f>
        <v>4796.2139399999996</v>
      </c>
      <c r="BG809">
        <f>X809</f>
        <v>4799.5533599999999</v>
      </c>
      <c r="BH809">
        <f>Y809</f>
        <v>4798.89959</v>
      </c>
      <c r="BI809">
        <f t="shared" si="334"/>
        <v>4809.4615400000002</v>
      </c>
      <c r="BJ809">
        <f t="shared" si="335"/>
        <v>4780.3897200000001</v>
      </c>
    </row>
    <row r="810" spans="1:62" x14ac:dyDescent="0.55000000000000004">
      <c r="A810">
        <f>ALGLIB_SSA_XAUUSD!J810</f>
        <v>1775640000</v>
      </c>
      <c r="B810" t="str">
        <f>_xlfn.XLOOKUP($A810,ALGLIB_SSA_XAUUSD!$A$2:$A$1001,ALGLIB_SSA_XAUUSD!$B$2:$B$1001,"",0)</f>
        <v/>
      </c>
      <c r="C810" t="str">
        <f>_xlfn.XLOOKUP($A810,ALGLIB_SSA_XAUUSD!$A$2:$A$1001,ALGLIB_SSA_XAUUSD!$C$2:$C$1001,"",0)</f>
        <v/>
      </c>
      <c r="D810" s="1">
        <f>D806+(D818-D806)*4/12</f>
        <v>4782.9433333333336</v>
      </c>
      <c r="E810" s="1">
        <f>E806+(E818-E806)*4/12</f>
        <v>4792.3748000000005</v>
      </c>
      <c r="F810" s="1">
        <f>F806+(F818-F806)*4/12</f>
        <v>4795.9625299999998</v>
      </c>
      <c r="G810" s="1">
        <f>G806+(G818-G806)*4/12</f>
        <v>4809.2045733333334</v>
      </c>
      <c r="H810" s="1">
        <f>H806+(H818-H806)*4/12</f>
        <v>4780.595526666667</v>
      </c>
      <c r="I810" t="str">
        <f>_xlfn.XLOOKUP($A810,ALGLIB_SSA_XAUUSD!$J$2:$J$1001,ALGLIB_SSA_XAUUSD!$K$2:$K$1001,"",0)</f>
        <v>XAUUSD</v>
      </c>
      <c r="J810" t="str">
        <f>_xlfn.XLOOKUP($A810,ALGLIB_SSA_XAUUSD!$J$2:$J$1001,ALGLIB_SSA_XAUUSD!$L$2:$L$1001,"",0)</f>
        <v>M5</v>
      </c>
      <c r="K810">
        <f>_xlfn.XLOOKUP($A810,ALGLIB_SSA_XAUUSD!$J$2:$J$1001,ALGLIB_SSA_XAUUSD!$M$2:$M$1001,"",0)</f>
        <v>4802.26</v>
      </c>
      <c r="L810">
        <f>_xlfn.XLOOKUP($A810,ALGLIB_SSA_XAUUSD!$J$2:$J$1001,ALGLIB_SSA_XAUUSD!$N$2:$N$1001,"",0)</f>
        <v>4799.1197300000003</v>
      </c>
      <c r="M810">
        <f>_xlfn.XLOOKUP($A810,ALGLIB_SSA_XAUUSD!$J$2:$J$1001,ALGLIB_SSA_XAUUSD!$O$2:$O$1001,"",0)</f>
        <v>4799.0096599999997</v>
      </c>
      <c r="N810">
        <f>_xlfn.XLOOKUP($A810,ALGLIB_SSA_XAUUSD!$J$2:$J$1001,ALGLIB_SSA_XAUUSD!$P$2:$P$1001,"",0)</f>
        <v>4803.2606699999997</v>
      </c>
      <c r="O810">
        <f>_xlfn.XLOOKUP($A810,ALGLIB_SSA_XAUUSD!$J$2:$J$1001,ALGLIB_SSA_XAUUSD!$Q$2:$Q$1001,"",0)</f>
        <v>4795.6442800000004</v>
      </c>
      <c r="R810">
        <f t="shared" si="311"/>
        <v>1775640000</v>
      </c>
      <c r="S810" t="str">
        <f t="shared" si="312"/>
        <v>XAUUSD</v>
      </c>
      <c r="T810" t="str">
        <f t="shared" si="312"/>
        <v>M5</v>
      </c>
      <c r="U810">
        <f t="shared" si="312"/>
        <v>4802.26</v>
      </c>
      <c r="V810">
        <f t="shared" si="313"/>
        <v>4792.3748000000005</v>
      </c>
      <c r="W810">
        <f t="shared" si="313"/>
        <v>4795.9625299999998</v>
      </c>
      <c r="X810">
        <f t="shared" si="314"/>
        <v>4799.1197300000003</v>
      </c>
      <c r="Y810">
        <f t="shared" si="314"/>
        <v>4799.0096599999997</v>
      </c>
      <c r="Z810">
        <f t="shared" si="315"/>
        <v>4809.2045733333334</v>
      </c>
      <c r="AA810">
        <f t="shared" si="316"/>
        <v>4803.2606699999997</v>
      </c>
      <c r="AB810">
        <f t="shared" si="317"/>
        <v>4780.595526666667</v>
      </c>
      <c r="AC810">
        <f t="shared" si="318"/>
        <v>4795.6442800000004</v>
      </c>
      <c r="AF810">
        <f t="shared" si="323"/>
        <v>1775640000</v>
      </c>
      <c r="AG810" t="str">
        <f t="shared" si="324"/>
        <v>XAUUSD</v>
      </c>
      <c r="AH810" t="str">
        <f t="shared" si="325"/>
        <v>M5</v>
      </c>
      <c r="AI810" s="19">
        <f t="shared" si="319"/>
        <v>4802.26</v>
      </c>
      <c r="AJ810" s="19">
        <f t="shared" si="320"/>
        <v>4792.3748000000005</v>
      </c>
      <c r="AK810" s="19">
        <f t="shared" si="321"/>
        <v>4795.9625299999998</v>
      </c>
      <c r="AL810" s="19">
        <f t="shared" si="326"/>
        <v>-3.5877299999992829</v>
      </c>
      <c r="AM810" s="28" t="str">
        <f t="shared" si="322"/>
        <v>Bearish</v>
      </c>
      <c r="AN810" s="28" t="str">
        <f t="shared" si="327"/>
        <v>Bearish</v>
      </c>
      <c r="AO810">
        <f>IF(Z810&lt;&gt;"",Z810,"")</f>
        <v>4809.2045733333334</v>
      </c>
      <c r="AP810">
        <f>IF(AB810&lt;&gt;"",AB810,"")</f>
        <v>4780.595526666667</v>
      </c>
      <c r="AQ810">
        <f t="shared" si="331"/>
        <v>5</v>
      </c>
      <c r="AR810" s="16">
        <f>IF(SLOPE($AO$794:$AO$805,$AQ$794:$AQ$805)&gt;0,MIN(3,ABS(SLOPE($AO$794:$AO$805,$AQ$794:$AQ$805))),IF(SLOPE($AO$794:$AO$805,$AQ$794:$AQ$805)&lt;-0.5,-0.5,0))</f>
        <v>0</v>
      </c>
      <c r="AS810" s="16">
        <f>IF(SLOPE($AP$794:$AP$805,$AQ$794:$AQ$805)&lt;0,MAX(-3,-ABS(SLOPE($AP$794:$AP$805,$AQ$794:$AQ$805))),IF(SLOPE($AP$794:$AP$805,$AQ$794:$AQ$805)&gt;0.5,0.5,0))</f>
        <v>-0.4995225000000007</v>
      </c>
      <c r="AT810" s="22">
        <f>($AO$806+(AR810*(AQ810-1)))</f>
        <v>4809.4615400000002</v>
      </c>
      <c r="AU810" s="22">
        <f>($AP$806+(AS810*(AQ810-1)))</f>
        <v>4780.3897200000001</v>
      </c>
      <c r="AV810" s="18">
        <f>IF(AR810&gt;0,AT810+AR810,AT810)</f>
        <v>4809.4615400000002</v>
      </c>
      <c r="AW810" s="18">
        <f>IF(AS810&lt;0,AU810+AS810,AU810)</f>
        <v>4779.8901974999999</v>
      </c>
      <c r="AY810">
        <f t="shared" si="332"/>
        <v>0.25696666666681267</v>
      </c>
      <c r="AZ810">
        <f t="shared" si="333"/>
        <v>-0.70532916666707024</v>
      </c>
      <c r="BB810" s="19">
        <f t="shared" si="328"/>
        <v>1775640000</v>
      </c>
      <c r="BC810" s="19" t="str">
        <f t="shared" si="329"/>
        <v>XAUUSD</v>
      </c>
      <c r="BD810" s="19" t="str">
        <f t="shared" si="330"/>
        <v>M5</v>
      </c>
      <c r="BE810">
        <f>V810</f>
        <v>4792.3748000000005</v>
      </c>
      <c r="BF810">
        <f>W810</f>
        <v>4795.9625299999998</v>
      </c>
      <c r="BG810">
        <f>X810</f>
        <v>4799.1197300000003</v>
      </c>
      <c r="BH810">
        <f>Y810</f>
        <v>4799.0096599999997</v>
      </c>
      <c r="BI810">
        <f t="shared" si="334"/>
        <v>4809.4615400000002</v>
      </c>
      <c r="BJ810">
        <f t="shared" si="335"/>
        <v>4779.8901974999999</v>
      </c>
    </row>
    <row r="811" spans="1:62" x14ac:dyDescent="0.55000000000000004">
      <c r="A811">
        <f>ALGLIB_SSA_XAUUSD!J811</f>
        <v>1775640300</v>
      </c>
      <c r="B811" t="str">
        <f>_xlfn.XLOOKUP($A811,ALGLIB_SSA_XAUUSD!$A$2:$A$1001,ALGLIB_SSA_XAUUSD!$B$2:$B$1001,"",0)</f>
        <v/>
      </c>
      <c r="C811" t="str">
        <f>_xlfn.XLOOKUP($A811,ALGLIB_SSA_XAUUSD!$A$2:$A$1001,ALGLIB_SSA_XAUUSD!$C$2:$C$1001,"",0)</f>
        <v/>
      </c>
      <c r="D811" s="1">
        <f>D806+(D818-D806)*5/12</f>
        <v>4782.9141666666674</v>
      </c>
      <c r="E811" s="1">
        <f>E806+(E818-E806)*5/12</f>
        <v>4792.1947399999999</v>
      </c>
      <c r="F811" s="1">
        <f>F806+(F818-F806)*5/12</f>
        <v>4795.7111199999999</v>
      </c>
      <c r="G811" s="1">
        <f>G806+(G818-G806)*5/12</f>
        <v>4809.1403316666665</v>
      </c>
      <c r="H811" s="1">
        <f>H806+(H818-H806)*5/12</f>
        <v>4780.147455833333</v>
      </c>
      <c r="I811" t="str">
        <f>_xlfn.XLOOKUP($A811,ALGLIB_SSA_XAUUSD!$J$2:$J$1001,ALGLIB_SSA_XAUUSD!$K$2:$K$1001,"",0)</f>
        <v>XAUUSD</v>
      </c>
      <c r="J811" t="str">
        <f>_xlfn.XLOOKUP($A811,ALGLIB_SSA_XAUUSD!$J$2:$J$1001,ALGLIB_SSA_XAUUSD!$L$2:$L$1001,"",0)</f>
        <v>M5</v>
      </c>
      <c r="K811">
        <f>_xlfn.XLOOKUP($A811,ALGLIB_SSA_XAUUSD!$J$2:$J$1001,ALGLIB_SSA_XAUUSD!$M$2:$M$1001,"",0)</f>
        <v>4798.49</v>
      </c>
      <c r="L811">
        <f>_xlfn.XLOOKUP($A811,ALGLIB_SSA_XAUUSD!$J$2:$J$1001,ALGLIB_SSA_XAUUSD!$N$2:$N$1001,"",0)</f>
        <v>4797.7077399999998</v>
      </c>
      <c r="M811">
        <f>_xlfn.XLOOKUP($A811,ALGLIB_SSA_XAUUSD!$J$2:$J$1001,ALGLIB_SSA_XAUUSD!$O$2:$O$1001,"",0)</f>
        <v>4798.3586999999998</v>
      </c>
      <c r="N811">
        <f>_xlfn.XLOOKUP($A811,ALGLIB_SSA_XAUUSD!$J$2:$J$1001,ALGLIB_SSA_XAUUSD!$P$2:$P$1001,"",0)</f>
        <v>4802.9081100000003</v>
      </c>
      <c r="O811">
        <f>_xlfn.XLOOKUP($A811,ALGLIB_SSA_XAUUSD!$J$2:$J$1001,ALGLIB_SSA_XAUUSD!$Q$2:$Q$1001,"",0)</f>
        <v>4794.1305899999998</v>
      </c>
      <c r="R811">
        <f t="shared" si="311"/>
        <v>1775640300</v>
      </c>
      <c r="S811" t="str">
        <f t="shared" si="312"/>
        <v>XAUUSD</v>
      </c>
      <c r="T811" t="str">
        <f t="shared" si="312"/>
        <v>M5</v>
      </c>
      <c r="U811">
        <f t="shared" si="312"/>
        <v>4798.49</v>
      </c>
      <c r="V811">
        <f t="shared" si="313"/>
        <v>4792.1947399999999</v>
      </c>
      <c r="W811">
        <f t="shared" si="313"/>
        <v>4795.7111199999999</v>
      </c>
      <c r="X811">
        <f t="shared" si="314"/>
        <v>4797.7077399999998</v>
      </c>
      <c r="Y811">
        <f t="shared" si="314"/>
        <v>4798.3586999999998</v>
      </c>
      <c r="Z811">
        <f t="shared" si="315"/>
        <v>4809.1403316666665</v>
      </c>
      <c r="AA811">
        <f t="shared" si="316"/>
        <v>4802.9081100000003</v>
      </c>
      <c r="AB811">
        <f t="shared" si="317"/>
        <v>4780.147455833333</v>
      </c>
      <c r="AC811">
        <f t="shared" si="318"/>
        <v>4794.1305899999998</v>
      </c>
      <c r="AF811">
        <f t="shared" si="323"/>
        <v>1775640300</v>
      </c>
      <c r="AG811" t="str">
        <f t="shared" si="324"/>
        <v>XAUUSD</v>
      </c>
      <c r="AH811" t="str">
        <f t="shared" si="325"/>
        <v>M5</v>
      </c>
      <c r="AI811" s="19">
        <f t="shared" si="319"/>
        <v>4798.49</v>
      </c>
      <c r="AJ811" s="19">
        <f t="shared" si="320"/>
        <v>4792.1947399999999</v>
      </c>
      <c r="AK811" s="19">
        <f t="shared" si="321"/>
        <v>4795.7111199999999</v>
      </c>
      <c r="AL811" s="19">
        <f t="shared" si="326"/>
        <v>-3.5163800000000265</v>
      </c>
      <c r="AM811" s="28" t="str">
        <f t="shared" si="322"/>
        <v>Bearish</v>
      </c>
      <c r="AN811" s="28" t="str">
        <f t="shared" si="327"/>
        <v>Bearish</v>
      </c>
      <c r="AO811">
        <f>IF(Z811&lt;&gt;"",Z811,"")</f>
        <v>4809.1403316666665</v>
      </c>
      <c r="AP811">
        <f>IF(AB811&lt;&gt;"",AB811,"")</f>
        <v>4780.147455833333</v>
      </c>
      <c r="AQ811">
        <f t="shared" si="331"/>
        <v>6</v>
      </c>
      <c r="AR811" s="16">
        <f>IF(SLOPE($AO$794:$AO$805,$AQ$794:$AQ$805)&gt;0,MIN(3,ABS(SLOPE($AO$794:$AO$805,$AQ$794:$AQ$805))),IF(SLOPE($AO$794:$AO$805,$AQ$794:$AQ$805)&lt;-0.5,-0.5,0))</f>
        <v>0</v>
      </c>
      <c r="AS811" s="16">
        <f>IF(SLOPE($AP$794:$AP$805,$AQ$794:$AQ$805)&lt;0,MAX(-3,-ABS(SLOPE($AP$794:$AP$805,$AQ$794:$AQ$805))),IF(SLOPE($AP$794:$AP$805,$AQ$794:$AQ$805)&gt;0.5,0.5,0))</f>
        <v>-0.4995225000000007</v>
      </c>
      <c r="AT811" s="22">
        <f>($AO$806+(AR811*(AQ811-1)))</f>
        <v>4809.4615400000002</v>
      </c>
      <c r="AU811" s="22">
        <f>($AP$806+(AS811*(AQ811-1)))</f>
        <v>4779.8901974999999</v>
      </c>
      <c r="AV811" s="18">
        <f>IF(AR811&gt;0,AT811+AR811,AT811)</f>
        <v>4809.4615400000002</v>
      </c>
      <c r="AW811" s="18">
        <f>IF(AS811&lt;0,AU811+AS811,AU811)</f>
        <v>4779.3906749999996</v>
      </c>
      <c r="AY811">
        <f t="shared" si="332"/>
        <v>0.32120833333374321</v>
      </c>
      <c r="AZ811">
        <f t="shared" si="333"/>
        <v>-0.75678083333332324</v>
      </c>
      <c r="BB811" s="19">
        <f t="shared" si="328"/>
        <v>1775640300</v>
      </c>
      <c r="BC811" s="19" t="str">
        <f t="shared" si="329"/>
        <v>XAUUSD</v>
      </c>
      <c r="BD811" s="19" t="str">
        <f t="shared" si="330"/>
        <v>M5</v>
      </c>
      <c r="BE811">
        <f>V811</f>
        <v>4792.1947399999999</v>
      </c>
      <c r="BF811">
        <f>W811</f>
        <v>4795.7111199999999</v>
      </c>
      <c r="BG811">
        <f>X811</f>
        <v>4797.7077399999998</v>
      </c>
      <c r="BH811">
        <f>Y811</f>
        <v>4798.3586999999998</v>
      </c>
      <c r="BI811">
        <f t="shared" si="334"/>
        <v>4809.4615400000002</v>
      </c>
      <c r="BJ811">
        <f t="shared" si="335"/>
        <v>4779.3906749999996</v>
      </c>
    </row>
    <row r="812" spans="1:62" x14ac:dyDescent="0.55000000000000004">
      <c r="A812">
        <f>ALGLIB_SSA_XAUUSD!J812</f>
        <v>1775640600</v>
      </c>
      <c r="B812" t="str">
        <f>_xlfn.XLOOKUP($A812,ALGLIB_SSA_XAUUSD!$A$2:$A$1001,ALGLIB_SSA_XAUUSD!$B$2:$B$1001,"",0)</f>
        <v/>
      </c>
      <c r="C812" t="str">
        <f>_xlfn.XLOOKUP($A812,ALGLIB_SSA_XAUUSD!$A$2:$A$1001,ALGLIB_SSA_XAUUSD!$C$2:$C$1001,"",0)</f>
        <v/>
      </c>
      <c r="D812" s="1">
        <f>D806+(D818-D806)*6/12</f>
        <v>4782.8850000000002</v>
      </c>
      <c r="E812" s="1">
        <f>E806+(E818-E806)*6/12</f>
        <v>4792.0146800000002</v>
      </c>
      <c r="F812" s="1">
        <f>F806+(F818-F806)*6/12</f>
        <v>4795.4597100000001</v>
      </c>
      <c r="G812" s="1">
        <f>G806+(G818-G806)*6/12</f>
        <v>4809.0760900000005</v>
      </c>
      <c r="H812" s="1">
        <f>H806+(H818-H806)*6/12</f>
        <v>4779.6993849999999</v>
      </c>
      <c r="I812" t="str">
        <f>_xlfn.XLOOKUP($A812,ALGLIB_SSA_XAUUSD!$J$2:$J$1001,ALGLIB_SSA_XAUUSD!$K$2:$K$1001,"",0)</f>
        <v>XAUUSD</v>
      </c>
      <c r="J812" t="str">
        <f>_xlfn.XLOOKUP($A812,ALGLIB_SSA_XAUUSD!$J$2:$J$1001,ALGLIB_SSA_XAUUSD!$L$2:$L$1001,"",0)</f>
        <v>M5</v>
      </c>
      <c r="K812">
        <f>_xlfn.XLOOKUP($A812,ALGLIB_SSA_XAUUSD!$J$2:$J$1001,ALGLIB_SSA_XAUUSD!$M$2:$M$1001,"",0)</f>
        <v>4797.4799999999996</v>
      </c>
      <c r="L812">
        <f>_xlfn.XLOOKUP($A812,ALGLIB_SSA_XAUUSD!$J$2:$J$1001,ALGLIB_SSA_XAUUSD!$N$2:$N$1001,"",0)</f>
        <v>4795.5254599999998</v>
      </c>
      <c r="M812">
        <f>_xlfn.XLOOKUP($A812,ALGLIB_SSA_XAUUSD!$J$2:$J$1001,ALGLIB_SSA_XAUUSD!$O$2:$O$1001,"",0)</f>
        <v>4796.9420799999998</v>
      </c>
      <c r="N812">
        <f>_xlfn.XLOOKUP($A812,ALGLIB_SSA_XAUUSD!$J$2:$J$1001,ALGLIB_SSA_XAUUSD!$P$2:$P$1001,"",0)</f>
        <v>4801.5348899999999</v>
      </c>
      <c r="O812">
        <f>_xlfn.XLOOKUP($A812,ALGLIB_SSA_XAUUSD!$J$2:$J$1001,ALGLIB_SSA_XAUUSD!$Q$2:$Q$1001,"",0)</f>
        <v>4791.8401599999997</v>
      </c>
      <c r="R812">
        <f t="shared" si="311"/>
        <v>1775640600</v>
      </c>
      <c r="S812" t="str">
        <f t="shared" si="312"/>
        <v>XAUUSD</v>
      </c>
      <c r="T812" t="str">
        <f t="shared" si="312"/>
        <v>M5</v>
      </c>
      <c r="U812">
        <f t="shared" si="312"/>
        <v>4797.4799999999996</v>
      </c>
      <c r="V812">
        <f t="shared" si="313"/>
        <v>4792.0146800000002</v>
      </c>
      <c r="W812">
        <f t="shared" si="313"/>
        <v>4795.4597100000001</v>
      </c>
      <c r="X812">
        <f t="shared" si="314"/>
        <v>4795.5254599999998</v>
      </c>
      <c r="Y812">
        <f t="shared" si="314"/>
        <v>4796.9420799999998</v>
      </c>
      <c r="Z812">
        <f t="shared" si="315"/>
        <v>4809.0760900000005</v>
      </c>
      <c r="AA812">
        <f t="shared" si="316"/>
        <v>4801.5348899999999</v>
      </c>
      <c r="AB812">
        <f t="shared" si="317"/>
        <v>4779.6993849999999</v>
      </c>
      <c r="AC812">
        <f t="shared" si="318"/>
        <v>4791.8401599999997</v>
      </c>
      <c r="AF812">
        <f t="shared" si="323"/>
        <v>1775640600</v>
      </c>
      <c r="AG812" t="str">
        <f t="shared" si="324"/>
        <v>XAUUSD</v>
      </c>
      <c r="AH812" t="str">
        <f t="shared" si="325"/>
        <v>M5</v>
      </c>
      <c r="AI812" s="19">
        <f t="shared" si="319"/>
        <v>4797.4799999999996</v>
      </c>
      <c r="AJ812" s="19">
        <f t="shared" si="320"/>
        <v>4792.0146800000002</v>
      </c>
      <c r="AK812" s="19">
        <f t="shared" si="321"/>
        <v>4795.4597100000001</v>
      </c>
      <c r="AL812" s="19">
        <f t="shared" si="326"/>
        <v>-3.4450299999998606</v>
      </c>
      <c r="AM812" s="28" t="str">
        <f t="shared" si="322"/>
        <v>Bearish</v>
      </c>
      <c r="AN812" s="28" t="str">
        <f t="shared" si="327"/>
        <v>Bearish</v>
      </c>
      <c r="AO812">
        <f>IF(Z812&lt;&gt;"",Z812,"")</f>
        <v>4809.0760900000005</v>
      </c>
      <c r="AP812">
        <f>IF(AB812&lt;&gt;"",AB812,"")</f>
        <v>4779.6993849999999</v>
      </c>
      <c r="AQ812">
        <f t="shared" si="331"/>
        <v>7</v>
      </c>
      <c r="AR812" s="16">
        <f>IF(SLOPE($AO$794:$AO$805,$AQ$794:$AQ$805)&gt;0,MIN(3,ABS(SLOPE($AO$794:$AO$805,$AQ$794:$AQ$805))),IF(SLOPE($AO$794:$AO$805,$AQ$794:$AQ$805)&lt;-0.5,-0.5,0))</f>
        <v>0</v>
      </c>
      <c r="AS812" s="16">
        <f>IF(SLOPE($AP$794:$AP$805,$AQ$794:$AQ$805)&lt;0,MAX(-3,-ABS(SLOPE($AP$794:$AP$805,$AQ$794:$AQ$805))),IF(SLOPE($AP$794:$AP$805,$AQ$794:$AQ$805)&gt;0.5,0.5,0))</f>
        <v>-0.4995225000000007</v>
      </c>
      <c r="AT812" s="22">
        <f>($AO$806+(AR812*(AQ812-1)))</f>
        <v>4809.4615400000002</v>
      </c>
      <c r="AU812" s="22">
        <f>($AP$806+(AS812*(AQ812-1)))</f>
        <v>4779.3906750000006</v>
      </c>
      <c r="AV812" s="18">
        <f>IF(AR812&gt;0,AT812+AR812,AT812)</f>
        <v>4809.4615400000002</v>
      </c>
      <c r="AW812" s="18">
        <f>IF(AS812&lt;0,AU812+AS812,AU812)</f>
        <v>4778.8911525000003</v>
      </c>
      <c r="AY812">
        <f t="shared" si="332"/>
        <v>0.38544999999976426</v>
      </c>
      <c r="AZ812">
        <f t="shared" si="333"/>
        <v>-0.80823249999957625</v>
      </c>
      <c r="BB812" s="19">
        <f t="shared" si="328"/>
        <v>1775640600</v>
      </c>
      <c r="BC812" s="19" t="str">
        <f t="shared" si="329"/>
        <v>XAUUSD</v>
      </c>
      <c r="BD812" s="19" t="str">
        <f t="shared" si="330"/>
        <v>M5</v>
      </c>
      <c r="BE812">
        <f>V812</f>
        <v>4792.0146800000002</v>
      </c>
      <c r="BF812">
        <f>W812</f>
        <v>4795.4597100000001</v>
      </c>
      <c r="BG812">
        <f>X812</f>
        <v>4795.5254599999998</v>
      </c>
      <c r="BH812">
        <f>Y812</f>
        <v>4796.9420799999998</v>
      </c>
      <c r="BI812">
        <f t="shared" si="334"/>
        <v>4809.4615400000002</v>
      </c>
      <c r="BJ812">
        <f t="shared" si="335"/>
        <v>4778.8911525000003</v>
      </c>
    </row>
    <row r="813" spans="1:62" x14ac:dyDescent="0.55000000000000004">
      <c r="A813">
        <f>ALGLIB_SSA_XAUUSD!J813</f>
        <v>1775640900</v>
      </c>
      <c r="B813" t="str">
        <f>_xlfn.XLOOKUP($A813,ALGLIB_SSA_XAUUSD!$A$2:$A$1001,ALGLIB_SSA_XAUUSD!$B$2:$B$1001,"",0)</f>
        <v/>
      </c>
      <c r="C813" t="str">
        <f>_xlfn.XLOOKUP($A813,ALGLIB_SSA_XAUUSD!$A$2:$A$1001,ALGLIB_SSA_XAUUSD!$C$2:$C$1001,"",0)</f>
        <v/>
      </c>
      <c r="D813" s="1">
        <f>D806+(D818-D806)*7/12</f>
        <v>4782.8558333333331</v>
      </c>
      <c r="E813" s="1">
        <f>E806+(E818-E806)*7/12</f>
        <v>4791.8346200000005</v>
      </c>
      <c r="F813" s="1">
        <f>F806+(F818-F806)*7/12</f>
        <v>4795.2083000000002</v>
      </c>
      <c r="G813" s="1">
        <f>G806+(G818-G806)*7/12</f>
        <v>4809.0118483333335</v>
      </c>
      <c r="H813" s="1">
        <f>H806+(H818-H806)*7/12</f>
        <v>4779.2513141666668</v>
      </c>
      <c r="I813" t="str">
        <f>_xlfn.XLOOKUP($A813,ALGLIB_SSA_XAUUSD!$J$2:$J$1001,ALGLIB_SSA_XAUUSD!$K$2:$K$1001,"",0)</f>
        <v>XAUUSD</v>
      </c>
      <c r="J813" t="str">
        <f>_xlfn.XLOOKUP($A813,ALGLIB_SSA_XAUUSD!$J$2:$J$1001,ALGLIB_SSA_XAUUSD!$L$2:$L$1001,"",0)</f>
        <v>M5</v>
      </c>
      <c r="K813">
        <f>_xlfn.XLOOKUP($A813,ALGLIB_SSA_XAUUSD!$J$2:$J$1001,ALGLIB_SSA_XAUUSD!$M$2:$M$1001,"",0)</f>
        <v>4794.8599999999997</v>
      </c>
      <c r="L813">
        <f>_xlfn.XLOOKUP($A813,ALGLIB_SSA_XAUUSD!$J$2:$J$1001,ALGLIB_SSA_XAUUSD!$N$2:$N$1001,"",0)</f>
        <v>4792.8177999999998</v>
      </c>
      <c r="M813">
        <f>_xlfn.XLOOKUP($A813,ALGLIB_SSA_XAUUSD!$J$2:$J$1001,ALGLIB_SSA_XAUUSD!$O$2:$O$1001,"",0)</f>
        <v>4794.8799399999998</v>
      </c>
      <c r="N813">
        <f>_xlfn.XLOOKUP($A813,ALGLIB_SSA_XAUUSD!$J$2:$J$1001,ALGLIB_SSA_XAUUSD!$P$2:$P$1001,"",0)</f>
        <v>4799.2787500000004</v>
      </c>
      <c r="O813">
        <f>_xlfn.XLOOKUP($A813,ALGLIB_SSA_XAUUSD!$J$2:$J$1001,ALGLIB_SSA_XAUUSD!$Q$2:$Q$1001,"",0)</f>
        <v>4789.01548</v>
      </c>
      <c r="R813">
        <f t="shared" si="311"/>
        <v>1775640900</v>
      </c>
      <c r="S813" t="str">
        <f t="shared" si="312"/>
        <v>XAUUSD</v>
      </c>
      <c r="T813" t="str">
        <f t="shared" si="312"/>
        <v>M5</v>
      </c>
      <c r="U813">
        <f t="shared" si="312"/>
        <v>4794.8599999999997</v>
      </c>
      <c r="V813">
        <f t="shared" si="313"/>
        <v>4791.8346200000005</v>
      </c>
      <c r="W813">
        <f t="shared" si="313"/>
        <v>4795.2083000000002</v>
      </c>
      <c r="X813">
        <f t="shared" si="314"/>
        <v>4792.8177999999998</v>
      </c>
      <c r="Y813">
        <f t="shared" si="314"/>
        <v>4794.8799399999998</v>
      </c>
      <c r="Z813">
        <f t="shared" si="315"/>
        <v>4809.0118483333335</v>
      </c>
      <c r="AA813">
        <f t="shared" si="316"/>
        <v>4799.2787500000004</v>
      </c>
      <c r="AB813">
        <f t="shared" si="317"/>
        <v>4779.2513141666668</v>
      </c>
      <c r="AC813">
        <f t="shared" si="318"/>
        <v>4789.01548</v>
      </c>
      <c r="AF813">
        <f t="shared" si="323"/>
        <v>1775640900</v>
      </c>
      <c r="AG813" t="str">
        <f t="shared" si="324"/>
        <v>XAUUSD</v>
      </c>
      <c r="AH813" t="str">
        <f t="shared" si="325"/>
        <v>M5</v>
      </c>
      <c r="AI813" s="19">
        <f t="shared" si="319"/>
        <v>4794.8599999999997</v>
      </c>
      <c r="AJ813" s="19">
        <f t="shared" si="320"/>
        <v>4791.8346200000005</v>
      </c>
      <c r="AK813" s="19">
        <f t="shared" si="321"/>
        <v>4795.2083000000002</v>
      </c>
      <c r="AL813" s="19">
        <f t="shared" si="326"/>
        <v>-3.3736799999996947</v>
      </c>
      <c r="AM813" s="28" t="str">
        <f t="shared" si="322"/>
        <v>Bearish</v>
      </c>
      <c r="AN813" s="28" t="str">
        <f t="shared" si="327"/>
        <v>Bearish</v>
      </c>
      <c r="AO813">
        <f>IF(Z813&lt;&gt;"",Z813,"")</f>
        <v>4809.0118483333335</v>
      </c>
      <c r="AP813">
        <f>IF(AB813&lt;&gt;"",AB813,"")</f>
        <v>4779.2513141666668</v>
      </c>
      <c r="AQ813">
        <f t="shared" si="331"/>
        <v>8</v>
      </c>
      <c r="AR813" s="16">
        <f>IF(SLOPE($AO$794:$AO$805,$AQ$794:$AQ$805)&gt;0,MIN(3,ABS(SLOPE($AO$794:$AO$805,$AQ$794:$AQ$805))),IF(SLOPE($AO$794:$AO$805,$AQ$794:$AQ$805)&lt;-0.5,-0.5,0))</f>
        <v>0</v>
      </c>
      <c r="AS813" s="16">
        <f>IF(SLOPE($AP$794:$AP$805,$AQ$794:$AQ$805)&lt;0,MAX(-3,-ABS(SLOPE($AP$794:$AP$805,$AQ$794:$AQ$805))),IF(SLOPE($AP$794:$AP$805,$AQ$794:$AQ$805)&gt;0.5,0.5,0))</f>
        <v>-0.4995225000000007</v>
      </c>
      <c r="AT813" s="22">
        <f>($AO$806+(AR813*(AQ813-1)))</f>
        <v>4809.4615400000002</v>
      </c>
      <c r="AU813" s="22">
        <f>($AP$806+(AS813*(AQ813-1)))</f>
        <v>4778.8911525000003</v>
      </c>
      <c r="AV813" s="18">
        <f>IF(AR813&gt;0,AT813+AR813,AT813)</f>
        <v>4809.4615400000002</v>
      </c>
      <c r="AW813" s="18">
        <f>IF(AS813&lt;0,AU813+AS813,AU813)</f>
        <v>4778.3916300000001</v>
      </c>
      <c r="AY813">
        <f t="shared" si="332"/>
        <v>0.4496916666666948</v>
      </c>
      <c r="AZ813">
        <f t="shared" si="333"/>
        <v>-0.85968416666673875</v>
      </c>
      <c r="BB813" s="19">
        <f t="shared" si="328"/>
        <v>1775640900</v>
      </c>
      <c r="BC813" s="19" t="str">
        <f t="shared" si="329"/>
        <v>XAUUSD</v>
      </c>
      <c r="BD813" s="19" t="str">
        <f t="shared" si="330"/>
        <v>M5</v>
      </c>
      <c r="BE813">
        <f>V813</f>
        <v>4791.8346200000005</v>
      </c>
      <c r="BF813">
        <f>W813</f>
        <v>4795.2083000000002</v>
      </c>
      <c r="BG813">
        <f>X813</f>
        <v>4792.8177999999998</v>
      </c>
      <c r="BH813">
        <f>Y813</f>
        <v>4794.8799399999998</v>
      </c>
      <c r="BI813">
        <f t="shared" si="334"/>
        <v>4809.4615400000002</v>
      </c>
      <c r="BJ813">
        <f t="shared" si="335"/>
        <v>4778.3916300000001</v>
      </c>
    </row>
    <row r="814" spans="1:62" x14ac:dyDescent="0.55000000000000004">
      <c r="A814">
        <f>ALGLIB_SSA_XAUUSD!J814</f>
        <v>1775641200</v>
      </c>
      <c r="B814" t="str">
        <f>_xlfn.XLOOKUP($A814,ALGLIB_SSA_XAUUSD!$A$2:$A$1001,ALGLIB_SSA_XAUUSD!$B$2:$B$1001,"",0)</f>
        <v/>
      </c>
      <c r="C814" t="str">
        <f>_xlfn.XLOOKUP($A814,ALGLIB_SSA_XAUUSD!$A$2:$A$1001,ALGLIB_SSA_XAUUSD!$C$2:$C$1001,"",0)</f>
        <v/>
      </c>
      <c r="D814" s="1">
        <f>D806+(D818-D806)*8/12</f>
        <v>4782.8266666666668</v>
      </c>
      <c r="E814" s="1">
        <f>E806+(E818-E806)*8/12</f>
        <v>4791.6545599999999</v>
      </c>
      <c r="F814" s="1">
        <f>F806+(F818-F806)*8/12</f>
        <v>4794.9568900000004</v>
      </c>
      <c r="G814" s="1">
        <f>G806+(G818-G806)*8/12</f>
        <v>4808.9476066666666</v>
      </c>
      <c r="H814" s="1">
        <f>H806+(H818-H806)*8/12</f>
        <v>4778.8032433333328</v>
      </c>
      <c r="I814" t="str">
        <f>_xlfn.XLOOKUP($A814,ALGLIB_SSA_XAUUSD!$J$2:$J$1001,ALGLIB_SSA_XAUUSD!$K$2:$K$1001,"",0)</f>
        <v>XAUUSD</v>
      </c>
      <c r="J814" t="str">
        <f>_xlfn.XLOOKUP($A814,ALGLIB_SSA_XAUUSD!$J$2:$J$1001,ALGLIB_SSA_XAUUSD!$L$2:$L$1001,"",0)</f>
        <v>M5</v>
      </c>
      <c r="K814">
        <f>_xlfn.XLOOKUP($A814,ALGLIB_SSA_XAUUSD!$J$2:$J$1001,ALGLIB_SSA_XAUUSD!$M$2:$M$1001,"",0)</f>
        <v>4781.8999999999996</v>
      </c>
      <c r="L814">
        <f>_xlfn.XLOOKUP($A814,ALGLIB_SSA_XAUUSD!$J$2:$J$1001,ALGLIB_SSA_XAUUSD!$N$2:$N$1001,"",0)</f>
        <v>4789.9170199999999</v>
      </c>
      <c r="M814">
        <f>_xlfn.XLOOKUP($A814,ALGLIB_SSA_XAUUSD!$J$2:$J$1001,ALGLIB_SSA_XAUUSD!$O$2:$O$1001,"",0)</f>
        <v>4792.3984799999998</v>
      </c>
      <c r="N814">
        <f>_xlfn.XLOOKUP($A814,ALGLIB_SSA_XAUUSD!$J$2:$J$1001,ALGLIB_SSA_XAUUSD!$P$2:$P$1001,"",0)</f>
        <v>4796.3890000000001</v>
      </c>
      <c r="O814">
        <f>_xlfn.XLOOKUP($A814,ALGLIB_SSA_XAUUSD!$J$2:$J$1001,ALGLIB_SSA_XAUUSD!$Q$2:$Q$1001,"",0)</f>
        <v>4785.9866599999996</v>
      </c>
      <c r="R814">
        <f t="shared" si="311"/>
        <v>1775641200</v>
      </c>
      <c r="S814" t="str">
        <f t="shared" si="312"/>
        <v>XAUUSD</v>
      </c>
      <c r="T814" t="str">
        <f t="shared" si="312"/>
        <v>M5</v>
      </c>
      <c r="U814">
        <f t="shared" si="312"/>
        <v>4781.8999999999996</v>
      </c>
      <c r="V814">
        <f t="shared" si="313"/>
        <v>4791.6545599999999</v>
      </c>
      <c r="W814">
        <f t="shared" si="313"/>
        <v>4794.9568900000004</v>
      </c>
      <c r="X814">
        <f t="shared" si="314"/>
        <v>4789.9170199999999</v>
      </c>
      <c r="Y814">
        <f t="shared" si="314"/>
        <v>4792.3984799999998</v>
      </c>
      <c r="Z814">
        <f t="shared" si="315"/>
        <v>4808.9476066666666</v>
      </c>
      <c r="AA814">
        <f t="shared" si="316"/>
        <v>4796.3890000000001</v>
      </c>
      <c r="AB814">
        <f t="shared" si="317"/>
        <v>4778.8032433333328</v>
      </c>
      <c r="AC814">
        <f t="shared" si="318"/>
        <v>4785.9866599999996</v>
      </c>
      <c r="AF814">
        <f t="shared" si="323"/>
        <v>1775641200</v>
      </c>
      <c r="AG814" t="str">
        <f t="shared" si="324"/>
        <v>XAUUSD</v>
      </c>
      <c r="AH814" t="str">
        <f t="shared" si="325"/>
        <v>M5</v>
      </c>
      <c r="AI814" s="19">
        <f t="shared" si="319"/>
        <v>4781.8999999999996</v>
      </c>
      <c r="AJ814" s="19">
        <f t="shared" si="320"/>
        <v>4791.6545599999999</v>
      </c>
      <c r="AK814" s="19">
        <f t="shared" si="321"/>
        <v>4794.9568900000004</v>
      </c>
      <c r="AL814" s="19">
        <f t="shared" si="326"/>
        <v>-3.3023300000004383</v>
      </c>
      <c r="AM814" s="28" t="str">
        <f t="shared" si="322"/>
        <v>Bearish</v>
      </c>
      <c r="AN814" s="28" t="str">
        <f t="shared" si="327"/>
        <v>Bearish</v>
      </c>
      <c r="AO814">
        <f>IF(Z814&lt;&gt;"",Z814,"")</f>
        <v>4808.9476066666666</v>
      </c>
      <c r="AP814">
        <f>IF(AB814&lt;&gt;"",AB814,"")</f>
        <v>4778.8032433333328</v>
      </c>
      <c r="AQ814">
        <f t="shared" si="331"/>
        <v>9</v>
      </c>
      <c r="AR814" s="16">
        <f>IF(SLOPE($AO$794:$AO$805,$AQ$794:$AQ$805)&gt;0,MIN(3,ABS(SLOPE($AO$794:$AO$805,$AQ$794:$AQ$805))),IF(SLOPE($AO$794:$AO$805,$AQ$794:$AQ$805)&lt;-0.5,-0.5,0))</f>
        <v>0</v>
      </c>
      <c r="AS814" s="16">
        <f>IF(SLOPE($AP$794:$AP$805,$AQ$794:$AQ$805)&lt;0,MAX(-3,-ABS(SLOPE($AP$794:$AP$805,$AQ$794:$AQ$805))),IF(SLOPE($AP$794:$AP$805,$AQ$794:$AQ$805)&gt;0.5,0.5,0))</f>
        <v>-0.4995225000000007</v>
      </c>
      <c r="AT814" s="22">
        <f>($AO$806+(AR814*(AQ814-1)))</f>
        <v>4809.4615400000002</v>
      </c>
      <c r="AU814" s="22">
        <f>($AP$806+(AS814*(AQ814-1)))</f>
        <v>4778.3916300000001</v>
      </c>
      <c r="AV814" s="18">
        <f>IF(AR814&gt;0,AT814+AR814,AT814)</f>
        <v>4809.4615400000002</v>
      </c>
      <c r="AW814" s="18">
        <f>IF(AS814&lt;0,AU814+AS814,AU814)</f>
        <v>4777.8921074999998</v>
      </c>
      <c r="AY814">
        <f t="shared" si="332"/>
        <v>0.51393333333362534</v>
      </c>
      <c r="AZ814">
        <f t="shared" si="333"/>
        <v>-0.91113583333299175</v>
      </c>
      <c r="BB814" s="19">
        <f t="shared" si="328"/>
        <v>1775641200</v>
      </c>
      <c r="BC814" s="19" t="str">
        <f t="shared" si="329"/>
        <v>XAUUSD</v>
      </c>
      <c r="BD814" s="19" t="str">
        <f t="shared" si="330"/>
        <v>M5</v>
      </c>
      <c r="BE814">
        <f>V814</f>
        <v>4791.6545599999999</v>
      </c>
      <c r="BF814">
        <f>W814</f>
        <v>4794.9568900000004</v>
      </c>
      <c r="BG814">
        <f>X814</f>
        <v>4789.9170199999999</v>
      </c>
      <c r="BH814">
        <f>Y814</f>
        <v>4792.3984799999998</v>
      </c>
      <c r="BI814">
        <f t="shared" si="334"/>
        <v>4809.4615400000002</v>
      </c>
      <c r="BJ814">
        <f t="shared" si="335"/>
        <v>4777.8921074999998</v>
      </c>
    </row>
    <row r="815" spans="1:62" x14ac:dyDescent="0.55000000000000004">
      <c r="A815">
        <f>ALGLIB_SSA_XAUUSD!J815</f>
        <v>1775641500</v>
      </c>
      <c r="B815" t="str">
        <f>_xlfn.XLOOKUP($A815,ALGLIB_SSA_XAUUSD!$A$2:$A$1001,ALGLIB_SSA_XAUUSD!$B$2:$B$1001,"",0)</f>
        <v/>
      </c>
      <c r="C815" t="str">
        <f>_xlfn.XLOOKUP($A815,ALGLIB_SSA_XAUUSD!$A$2:$A$1001,ALGLIB_SSA_XAUUSD!$C$2:$C$1001,"",0)</f>
        <v/>
      </c>
      <c r="D815" s="1">
        <f>D806+(D818-D806)*9/12</f>
        <v>4782.7975000000006</v>
      </c>
      <c r="E815" s="1">
        <f>E806+(E818-E806)*9/12</f>
        <v>4791.4745000000003</v>
      </c>
      <c r="F815" s="1">
        <f>F806+(F818-F806)*9/12</f>
        <v>4794.7054800000005</v>
      </c>
      <c r="G815" s="1">
        <f>G806+(G818-G806)*9/12</f>
        <v>4808.8833649999997</v>
      </c>
      <c r="H815" s="1">
        <f>H806+(H818-H806)*9/12</f>
        <v>4778.3551724999998</v>
      </c>
      <c r="I815" t="str">
        <f>_xlfn.XLOOKUP($A815,ALGLIB_SSA_XAUUSD!$J$2:$J$1001,ALGLIB_SSA_XAUUSD!$K$2:$K$1001,"",0)</f>
        <v>XAUUSD</v>
      </c>
      <c r="J815" t="str">
        <f>_xlfn.XLOOKUP($A815,ALGLIB_SSA_XAUUSD!$J$2:$J$1001,ALGLIB_SSA_XAUUSD!$L$2:$L$1001,"",0)</f>
        <v>M5</v>
      </c>
      <c r="K815">
        <f>_xlfn.XLOOKUP($A815,ALGLIB_SSA_XAUUSD!$J$2:$J$1001,ALGLIB_SSA_XAUUSD!$M$2:$M$1001,"",0)</f>
        <v>4785.3999999999996</v>
      </c>
      <c r="L815">
        <f>_xlfn.XLOOKUP($A815,ALGLIB_SSA_XAUUSD!$J$2:$J$1001,ALGLIB_SSA_XAUUSD!$N$2:$N$1001,"",0)</f>
        <v>4787.3928500000002</v>
      </c>
      <c r="M815">
        <f>_xlfn.XLOOKUP($A815,ALGLIB_SSA_XAUUSD!$J$2:$J$1001,ALGLIB_SSA_XAUUSD!$O$2:$O$1001,"",0)</f>
        <v>4789.8956699999999</v>
      </c>
      <c r="N815">
        <f>_xlfn.XLOOKUP($A815,ALGLIB_SSA_XAUUSD!$J$2:$J$1001,ALGLIB_SSA_XAUUSD!$P$2:$P$1001,"",0)</f>
        <v>4793.2788</v>
      </c>
      <c r="O815">
        <f>_xlfn.XLOOKUP($A815,ALGLIB_SSA_XAUUSD!$J$2:$J$1001,ALGLIB_SSA_XAUUSD!$Q$2:$Q$1001,"",0)</f>
        <v>4783.4104900000002</v>
      </c>
      <c r="R815">
        <f t="shared" si="311"/>
        <v>1775641500</v>
      </c>
      <c r="S815" t="str">
        <f t="shared" si="312"/>
        <v>XAUUSD</v>
      </c>
      <c r="T815" t="str">
        <f t="shared" si="312"/>
        <v>M5</v>
      </c>
      <c r="U815">
        <f t="shared" si="312"/>
        <v>4785.3999999999996</v>
      </c>
      <c r="V815">
        <f t="shared" si="313"/>
        <v>4791.4745000000003</v>
      </c>
      <c r="W815">
        <f t="shared" si="313"/>
        <v>4794.7054800000005</v>
      </c>
      <c r="X815">
        <f t="shared" si="314"/>
        <v>4787.3928500000002</v>
      </c>
      <c r="Y815">
        <f t="shared" si="314"/>
        <v>4789.8956699999999</v>
      </c>
      <c r="Z815">
        <f t="shared" si="315"/>
        <v>4808.8833649999997</v>
      </c>
      <c r="AA815">
        <f t="shared" si="316"/>
        <v>4793.2788</v>
      </c>
      <c r="AB815">
        <f t="shared" si="317"/>
        <v>4778.3551724999998</v>
      </c>
      <c r="AC815">
        <f t="shared" si="318"/>
        <v>4783.4104900000002</v>
      </c>
      <c r="AF815">
        <f t="shared" si="323"/>
        <v>1775641500</v>
      </c>
      <c r="AG815" t="str">
        <f t="shared" si="324"/>
        <v>XAUUSD</v>
      </c>
      <c r="AH815" t="str">
        <f t="shared" si="325"/>
        <v>M5</v>
      </c>
      <c r="AI815" s="19">
        <f t="shared" si="319"/>
        <v>4785.3999999999996</v>
      </c>
      <c r="AJ815" s="19">
        <f t="shared" si="320"/>
        <v>4791.4745000000003</v>
      </c>
      <c r="AK815" s="19">
        <f t="shared" si="321"/>
        <v>4794.7054800000005</v>
      </c>
      <c r="AL815" s="19">
        <f t="shared" si="326"/>
        <v>-3.2309800000002724</v>
      </c>
      <c r="AM815" s="28" t="str">
        <f t="shared" si="322"/>
        <v>Bearish</v>
      </c>
      <c r="AN815" s="28" t="str">
        <f t="shared" si="327"/>
        <v>Bearish</v>
      </c>
      <c r="AO815">
        <f>IF(Z815&lt;&gt;"",Z815,"")</f>
        <v>4808.8833649999997</v>
      </c>
      <c r="AP815">
        <f>IF(AB815&lt;&gt;"",AB815,"")</f>
        <v>4778.3551724999998</v>
      </c>
      <c r="AQ815">
        <f t="shared" si="331"/>
        <v>10</v>
      </c>
      <c r="AR815" s="16">
        <f>IF(SLOPE($AO$794:$AO$805,$AQ$794:$AQ$805)&gt;0,MIN(3,ABS(SLOPE($AO$794:$AO$805,$AQ$794:$AQ$805))),IF(SLOPE($AO$794:$AO$805,$AQ$794:$AQ$805)&lt;-0.5,-0.5,0))</f>
        <v>0</v>
      </c>
      <c r="AS815" s="16">
        <f>IF(SLOPE($AP$794:$AP$805,$AQ$794:$AQ$805)&lt;0,MAX(-3,-ABS(SLOPE($AP$794:$AP$805,$AQ$794:$AQ$805))),IF(SLOPE($AP$794:$AP$805,$AQ$794:$AQ$805)&gt;0.5,0.5,0))</f>
        <v>-0.4995225000000007</v>
      </c>
      <c r="AT815" s="22">
        <f>($AO$806+(AR815*(AQ815-1)))</f>
        <v>4809.4615400000002</v>
      </c>
      <c r="AU815" s="22">
        <f>($AP$806+(AS815*(AQ815-1)))</f>
        <v>4777.8921074999998</v>
      </c>
      <c r="AV815" s="18">
        <f>IF(AR815&gt;0,AT815+AR815,AT815)</f>
        <v>4809.4615400000002</v>
      </c>
      <c r="AW815" s="18">
        <f>IF(AS815&lt;0,AU815+AS815,AU815)</f>
        <v>4777.3925849999996</v>
      </c>
      <c r="AY815">
        <f t="shared" si="332"/>
        <v>0.57817500000055588</v>
      </c>
      <c r="AZ815">
        <f t="shared" si="333"/>
        <v>-0.96258750000015425</v>
      </c>
      <c r="BB815" s="19">
        <f t="shared" si="328"/>
        <v>1775641500</v>
      </c>
      <c r="BC815" s="19" t="str">
        <f t="shared" si="329"/>
        <v>XAUUSD</v>
      </c>
      <c r="BD815" s="19" t="str">
        <f t="shared" si="330"/>
        <v>M5</v>
      </c>
      <c r="BE815">
        <f>V815</f>
        <v>4791.4745000000003</v>
      </c>
      <c r="BF815">
        <f>W815</f>
        <v>4794.7054800000005</v>
      </c>
      <c r="BG815">
        <f>X815</f>
        <v>4787.3928500000002</v>
      </c>
      <c r="BH815">
        <f>Y815</f>
        <v>4789.8956699999999</v>
      </c>
      <c r="BI815">
        <f t="shared" si="334"/>
        <v>4809.4615400000002</v>
      </c>
      <c r="BJ815">
        <f t="shared" si="335"/>
        <v>4777.3925849999996</v>
      </c>
    </row>
    <row r="816" spans="1:62" x14ac:dyDescent="0.55000000000000004">
      <c r="A816">
        <f>ALGLIB_SSA_XAUUSD!J816</f>
        <v>1775641800</v>
      </c>
      <c r="B816" t="str">
        <f>_xlfn.XLOOKUP($A816,ALGLIB_SSA_XAUUSD!$A$2:$A$1001,ALGLIB_SSA_XAUUSD!$B$2:$B$1001,"",0)</f>
        <v/>
      </c>
      <c r="C816" t="str">
        <f>_xlfn.XLOOKUP($A816,ALGLIB_SSA_XAUUSD!$A$2:$A$1001,ALGLIB_SSA_XAUUSD!$C$2:$C$1001,"",0)</f>
        <v/>
      </c>
      <c r="D816" s="1">
        <f>D806+(D818-D806)*10/12</f>
        <v>4782.7683333333334</v>
      </c>
      <c r="E816" s="1">
        <f>E806+(E818-E806)*10/12</f>
        <v>4791.2944400000006</v>
      </c>
      <c r="F816" s="1">
        <f>F806+(F818-F806)*10/12</f>
        <v>4794.4540699999998</v>
      </c>
      <c r="G816" s="1">
        <f>G806+(G818-G806)*10/12</f>
        <v>4808.8191233333328</v>
      </c>
      <c r="H816" s="1">
        <f>H806+(H818-H806)*10/12</f>
        <v>4777.9071016666667</v>
      </c>
      <c r="I816" t="str">
        <f>_xlfn.XLOOKUP($A816,ALGLIB_SSA_XAUUSD!$J$2:$J$1001,ALGLIB_SSA_XAUUSD!$K$2:$K$1001,"",0)</f>
        <v>XAUUSD</v>
      </c>
      <c r="J816" t="str">
        <f>_xlfn.XLOOKUP($A816,ALGLIB_SSA_XAUUSD!$J$2:$J$1001,ALGLIB_SSA_XAUUSD!$L$2:$L$1001,"",0)</f>
        <v>M5</v>
      </c>
      <c r="K816">
        <f>_xlfn.XLOOKUP($A816,ALGLIB_SSA_XAUUSD!$J$2:$J$1001,ALGLIB_SSA_XAUUSD!$M$2:$M$1001,"",0)</f>
        <v>4784.49</v>
      </c>
      <c r="L816">
        <f>_xlfn.XLOOKUP($A816,ALGLIB_SSA_XAUUSD!$J$2:$J$1001,ALGLIB_SSA_XAUUSD!$N$2:$N$1001,"",0)</f>
        <v>4785.3259099999996</v>
      </c>
      <c r="M816">
        <f>_xlfn.XLOOKUP($A816,ALGLIB_SSA_XAUUSD!$J$2:$J$1001,ALGLIB_SSA_XAUUSD!$O$2:$O$1001,"",0)</f>
        <v>4787.6107899999997</v>
      </c>
      <c r="N816">
        <f>_xlfn.XLOOKUP($A816,ALGLIB_SSA_XAUUSD!$J$2:$J$1001,ALGLIB_SSA_XAUUSD!$P$2:$P$1001,"",0)</f>
        <v>4790.4506000000001</v>
      </c>
      <c r="O816">
        <f>_xlfn.XLOOKUP($A816,ALGLIB_SSA_XAUUSD!$J$2:$J$1001,ALGLIB_SSA_XAUUSD!$Q$2:$Q$1001,"",0)</f>
        <v>4781.4365299999999</v>
      </c>
      <c r="R816">
        <f t="shared" si="311"/>
        <v>1775641800</v>
      </c>
      <c r="S816" t="str">
        <f t="shared" si="312"/>
        <v>XAUUSD</v>
      </c>
      <c r="T816" t="str">
        <f t="shared" si="312"/>
        <v>M5</v>
      </c>
      <c r="U816">
        <f t="shared" si="312"/>
        <v>4784.49</v>
      </c>
      <c r="V816">
        <f t="shared" si="313"/>
        <v>4791.2944400000006</v>
      </c>
      <c r="W816">
        <f t="shared" si="313"/>
        <v>4794.4540699999998</v>
      </c>
      <c r="X816">
        <f t="shared" si="314"/>
        <v>4785.3259099999996</v>
      </c>
      <c r="Y816">
        <f t="shared" si="314"/>
        <v>4787.6107899999997</v>
      </c>
      <c r="Z816">
        <f t="shared" si="315"/>
        <v>4808.8191233333328</v>
      </c>
      <c r="AA816">
        <f t="shared" si="316"/>
        <v>4790.4506000000001</v>
      </c>
      <c r="AB816">
        <f t="shared" si="317"/>
        <v>4777.9071016666667</v>
      </c>
      <c r="AC816">
        <f t="shared" si="318"/>
        <v>4781.4365299999999</v>
      </c>
      <c r="AF816">
        <f t="shared" si="323"/>
        <v>1775641800</v>
      </c>
      <c r="AG816" t="str">
        <f t="shared" si="324"/>
        <v>XAUUSD</v>
      </c>
      <c r="AH816" t="str">
        <f t="shared" si="325"/>
        <v>M5</v>
      </c>
      <c r="AI816" s="19">
        <f t="shared" si="319"/>
        <v>4784.49</v>
      </c>
      <c r="AJ816" s="19">
        <f t="shared" si="320"/>
        <v>4791.2944400000006</v>
      </c>
      <c r="AK816" s="19">
        <f t="shared" si="321"/>
        <v>4794.4540699999998</v>
      </c>
      <c r="AL816" s="19">
        <f t="shared" si="326"/>
        <v>-3.159629999999197</v>
      </c>
      <c r="AM816" s="28" t="str">
        <f t="shared" si="322"/>
        <v>Bearish</v>
      </c>
      <c r="AN816" s="28" t="str">
        <f t="shared" si="327"/>
        <v>Bearish</v>
      </c>
      <c r="AO816">
        <f>IF(Z816&lt;&gt;"",Z816,"")</f>
        <v>4808.8191233333328</v>
      </c>
      <c r="AP816">
        <f>IF(AB816&lt;&gt;"",AB816,"")</f>
        <v>4777.9071016666667</v>
      </c>
      <c r="AQ816">
        <f t="shared" si="331"/>
        <v>11</v>
      </c>
      <c r="AR816" s="16">
        <f>IF(SLOPE($AO$794:$AO$805,$AQ$794:$AQ$805)&gt;0,MIN(3,ABS(SLOPE($AO$794:$AO$805,$AQ$794:$AQ$805))),IF(SLOPE($AO$794:$AO$805,$AQ$794:$AQ$805)&lt;-0.5,-0.5,0))</f>
        <v>0</v>
      </c>
      <c r="AS816" s="16">
        <f>IF(SLOPE($AP$794:$AP$805,$AQ$794:$AQ$805)&lt;0,MAX(-3,-ABS(SLOPE($AP$794:$AP$805,$AQ$794:$AQ$805))),IF(SLOPE($AP$794:$AP$805,$AQ$794:$AQ$805)&gt;0.5,0.5,0))</f>
        <v>-0.4995225000000007</v>
      </c>
      <c r="AT816" s="22">
        <f>($AO$806+(AR816*(AQ816-1)))</f>
        <v>4809.4615400000002</v>
      </c>
      <c r="AU816" s="22">
        <f>($AP$806+(AS816*(AQ816-1)))</f>
        <v>4777.3925850000005</v>
      </c>
      <c r="AV816" s="18">
        <f>IF(AR816&gt;0,AT816+AR816,AT816)</f>
        <v>4809.4615400000002</v>
      </c>
      <c r="AW816" s="18">
        <f>IF(AS816&lt;0,AU816+AS816,AU816)</f>
        <v>4776.8930625000003</v>
      </c>
      <c r="AY816">
        <f t="shared" si="332"/>
        <v>0.64241666666748642</v>
      </c>
      <c r="AZ816">
        <f t="shared" si="333"/>
        <v>-1.0140391666664073</v>
      </c>
      <c r="BB816" s="19">
        <f t="shared" si="328"/>
        <v>1775641800</v>
      </c>
      <c r="BC816" s="19" t="str">
        <f t="shared" si="329"/>
        <v>XAUUSD</v>
      </c>
      <c r="BD816" s="19" t="str">
        <f t="shared" si="330"/>
        <v>M5</v>
      </c>
      <c r="BE816">
        <f>V816</f>
        <v>4791.2944400000006</v>
      </c>
      <c r="BF816">
        <f>W816</f>
        <v>4794.4540699999998</v>
      </c>
      <c r="BG816">
        <f>X816</f>
        <v>4785.3259099999996</v>
      </c>
      <c r="BH816">
        <f>Y816</f>
        <v>4787.6107899999997</v>
      </c>
      <c r="BI816">
        <f t="shared" si="334"/>
        <v>4809.4615400000002</v>
      </c>
      <c r="BJ816">
        <f t="shared" si="335"/>
        <v>4776.8930625000003</v>
      </c>
    </row>
    <row r="817" spans="1:62" x14ac:dyDescent="0.55000000000000004">
      <c r="A817">
        <f>ALGLIB_SSA_XAUUSD!J817</f>
        <v>1775642100</v>
      </c>
      <c r="B817" t="str">
        <f>_xlfn.XLOOKUP($A817,ALGLIB_SSA_XAUUSD!$A$2:$A$1001,ALGLIB_SSA_XAUUSD!$B$2:$B$1001,"",0)</f>
        <v/>
      </c>
      <c r="C817" t="str">
        <f>_xlfn.XLOOKUP($A817,ALGLIB_SSA_XAUUSD!$A$2:$A$1001,ALGLIB_SSA_XAUUSD!$C$2:$C$1001,"",0)</f>
        <v/>
      </c>
      <c r="D817" s="1">
        <f>D806+(D818-D806)*11/12</f>
        <v>4782.7391666666663</v>
      </c>
      <c r="E817" s="1">
        <f>E806+(E818-E806)*11/12</f>
        <v>4791.11438</v>
      </c>
      <c r="F817" s="1">
        <f>F806+(F818-F806)*11/12</f>
        <v>4794.2026599999999</v>
      </c>
      <c r="G817" s="1">
        <f>G806+(G818-G806)*11/12</f>
        <v>4808.7548816666667</v>
      </c>
      <c r="H817" s="1">
        <f>H806+(H818-H806)*11/12</f>
        <v>4777.4590308333327</v>
      </c>
      <c r="I817" t="str">
        <f>_xlfn.XLOOKUP($A817,ALGLIB_SSA_XAUUSD!$J$2:$J$1001,ALGLIB_SSA_XAUUSD!$K$2:$K$1001,"",0)</f>
        <v>XAUUSD</v>
      </c>
      <c r="J817" t="str">
        <f>_xlfn.XLOOKUP($A817,ALGLIB_SSA_XAUUSD!$J$2:$J$1001,ALGLIB_SSA_XAUUSD!$L$2:$L$1001,"",0)</f>
        <v>M5</v>
      </c>
      <c r="K817">
        <f>_xlfn.XLOOKUP($A817,ALGLIB_SSA_XAUUSD!$J$2:$J$1001,ALGLIB_SSA_XAUUSD!$M$2:$M$1001,"",0)</f>
        <v>4783.0600000000004</v>
      </c>
      <c r="L817">
        <f>_xlfn.XLOOKUP($A817,ALGLIB_SSA_XAUUSD!$J$2:$J$1001,ALGLIB_SSA_XAUUSD!$N$2:$N$1001,"",0)</f>
        <v>4783.80555</v>
      </c>
      <c r="M817">
        <f>_xlfn.XLOOKUP($A817,ALGLIB_SSA_XAUUSD!$J$2:$J$1001,ALGLIB_SSA_XAUUSD!$O$2:$O$1001,"",0)</f>
        <v>4785.7081699999999</v>
      </c>
      <c r="N817">
        <f>_xlfn.XLOOKUP($A817,ALGLIB_SSA_XAUUSD!$J$2:$J$1001,ALGLIB_SSA_XAUUSD!$P$2:$P$1001,"",0)</f>
        <v>4788.0813699999999</v>
      </c>
      <c r="O817">
        <f>_xlfn.XLOOKUP($A817,ALGLIB_SSA_XAUUSD!$J$2:$J$1001,ALGLIB_SSA_XAUUSD!$Q$2:$Q$1001,"",0)</f>
        <v>4779.9138599999997</v>
      </c>
      <c r="R817">
        <f t="shared" si="311"/>
        <v>1775642100</v>
      </c>
      <c r="S817" t="str">
        <f t="shared" si="312"/>
        <v>XAUUSD</v>
      </c>
      <c r="T817" t="str">
        <f t="shared" si="312"/>
        <v>M5</v>
      </c>
      <c r="U817">
        <f t="shared" si="312"/>
        <v>4783.0600000000004</v>
      </c>
      <c r="V817">
        <f t="shared" si="313"/>
        <v>4791.11438</v>
      </c>
      <c r="W817">
        <f t="shared" si="313"/>
        <v>4794.2026599999999</v>
      </c>
      <c r="X817">
        <f t="shared" si="314"/>
        <v>4783.80555</v>
      </c>
      <c r="Y817">
        <f t="shared" si="314"/>
        <v>4785.7081699999999</v>
      </c>
      <c r="Z817">
        <f t="shared" si="315"/>
        <v>4808.7548816666667</v>
      </c>
      <c r="AA817">
        <f t="shared" si="316"/>
        <v>4788.0813699999999</v>
      </c>
      <c r="AB817">
        <f t="shared" si="317"/>
        <v>4777.4590308333327</v>
      </c>
      <c r="AC817">
        <f t="shared" si="318"/>
        <v>4779.9138599999997</v>
      </c>
      <c r="AF817">
        <f t="shared" si="323"/>
        <v>1775642100</v>
      </c>
      <c r="AG817" t="str">
        <f t="shared" si="324"/>
        <v>XAUUSD</v>
      </c>
      <c r="AH817" t="str">
        <f t="shared" si="325"/>
        <v>M5</v>
      </c>
      <c r="AI817" s="19">
        <f t="shared" si="319"/>
        <v>4783.0600000000004</v>
      </c>
      <c r="AJ817" s="19">
        <f t="shared" si="320"/>
        <v>4791.11438</v>
      </c>
      <c r="AK817" s="19">
        <f t="shared" si="321"/>
        <v>4794.2026599999999</v>
      </c>
      <c r="AL817" s="19">
        <f t="shared" si="326"/>
        <v>-3.0882799999999406</v>
      </c>
      <c r="AM817" s="28" t="str">
        <f t="shared" si="322"/>
        <v>Bearish</v>
      </c>
      <c r="AN817" s="28" t="str">
        <f t="shared" si="327"/>
        <v>Bearish</v>
      </c>
      <c r="AO817">
        <f>IF(Z817&lt;&gt;"",Z817,"")</f>
        <v>4808.7548816666667</v>
      </c>
      <c r="AP817">
        <f>IF(AB817&lt;&gt;"",AB817,"")</f>
        <v>4777.4590308333327</v>
      </c>
      <c r="AQ817">
        <f t="shared" si="331"/>
        <v>12</v>
      </c>
      <c r="AR817" s="16">
        <f>IF(SLOPE($AO$794:$AO$805,$AQ$794:$AQ$805)&gt;0,MIN(3,ABS(SLOPE($AO$794:$AO$805,$AQ$794:$AQ$805))),IF(SLOPE($AO$794:$AO$805,$AQ$794:$AQ$805)&lt;-0.5,-0.5,0))</f>
        <v>0</v>
      </c>
      <c r="AS817" s="16">
        <f>IF(SLOPE($AP$794:$AP$805,$AQ$794:$AQ$805)&lt;0,MAX(-3,-ABS(SLOPE($AP$794:$AP$805,$AQ$794:$AQ$805))),IF(SLOPE($AP$794:$AP$805,$AQ$794:$AQ$805)&gt;0.5,0.5,0))</f>
        <v>-0.4995225000000007</v>
      </c>
      <c r="AT817" s="22">
        <f>($AO$806+(AR817*(AQ817-1)))</f>
        <v>4809.4615400000002</v>
      </c>
      <c r="AU817" s="22">
        <f>($AP$806+(AS817*(AQ817-1)))</f>
        <v>4776.8930625000003</v>
      </c>
      <c r="AV817" s="18">
        <f>IF(AR817&gt;0,AT817+AR817,AT817)</f>
        <v>4809.4615400000002</v>
      </c>
      <c r="AW817" s="18">
        <f>IF(AS817&lt;0,AU817+AS817,AU817)</f>
        <v>4776.39354</v>
      </c>
      <c r="AY817">
        <f t="shared" si="332"/>
        <v>0.70665833333350747</v>
      </c>
      <c r="AZ817">
        <f t="shared" si="333"/>
        <v>-1.0654908333326603</v>
      </c>
      <c r="BB817" s="19">
        <f t="shared" si="328"/>
        <v>1775642100</v>
      </c>
      <c r="BC817" s="19" t="str">
        <f t="shared" si="329"/>
        <v>XAUUSD</v>
      </c>
      <c r="BD817" s="19" t="str">
        <f t="shared" si="330"/>
        <v>M5</v>
      </c>
      <c r="BE817">
        <f>V817</f>
        <v>4791.11438</v>
      </c>
      <c r="BF817">
        <f>W817</f>
        <v>4794.2026599999999</v>
      </c>
      <c r="BG817">
        <f>X817</f>
        <v>4783.80555</v>
      </c>
      <c r="BH817">
        <f>Y817</f>
        <v>4785.7081699999999</v>
      </c>
      <c r="BI817">
        <f t="shared" si="334"/>
        <v>4809.4615400000002</v>
      </c>
      <c r="BJ817">
        <f t="shared" si="335"/>
        <v>4776.39354</v>
      </c>
    </row>
    <row r="818" spans="1:62" x14ac:dyDescent="0.55000000000000004">
      <c r="A818">
        <f>ALGLIB_SSA_XAUUSD!J818</f>
        <v>1775642400</v>
      </c>
      <c r="B818" t="str">
        <f>_xlfn.XLOOKUP($A818,ALGLIB_SSA_XAUUSD!$A$2:$A$1001,ALGLIB_SSA_XAUUSD!$B$2:$B$1001,"",0)</f>
        <v>XAUUSD</v>
      </c>
      <c r="C818" t="str">
        <f>_xlfn.XLOOKUP($A818,ALGLIB_SSA_XAUUSD!$A$2:$A$1001,ALGLIB_SSA_XAUUSD!$C$2:$C$1001,"",0)</f>
        <v>H1</v>
      </c>
      <c r="D818" s="2">
        <f>_xlfn.XLOOKUP($A818,ALGLIB_SSA_XAUUSD!$A$2:$A$1001,ALGLIB_SSA_XAUUSD!$D$2:$D$1001,"",0)</f>
        <v>4782.71</v>
      </c>
      <c r="E818" s="2">
        <f>_xlfn.XLOOKUP($A818,ALGLIB_SSA_XAUUSD!$A$2:$A$1001,ALGLIB_SSA_XAUUSD!$E$2:$E$1001,"",0)</f>
        <v>4790.9343200000003</v>
      </c>
      <c r="F818" s="2">
        <f>_xlfn.XLOOKUP($A818,ALGLIB_SSA_XAUUSD!$A$2:$A$1001,ALGLIB_SSA_XAUUSD!$F$2:$F$1001,"",0)</f>
        <v>4793.9512500000001</v>
      </c>
      <c r="G818" s="2">
        <f>_xlfn.XLOOKUP($A818,ALGLIB_SSA_XAUUSD!$A$2:$A$1001,ALGLIB_SSA_XAUUSD!$G$2:$G$1001,"",0)</f>
        <v>4808.6906399999998</v>
      </c>
      <c r="H818" s="2">
        <f>_xlfn.XLOOKUP($A818,ALGLIB_SSA_XAUUSD!$A$2:$A$1001,ALGLIB_SSA_XAUUSD!$H$2:$H$1001,"",0)</f>
        <v>4777.0109599999996</v>
      </c>
      <c r="I818" t="str">
        <f>_xlfn.XLOOKUP($A818,ALGLIB_SSA_XAUUSD!$J$2:$J$1001,ALGLIB_SSA_XAUUSD!$K$2:$K$1001,"",0)</f>
        <v>XAUUSD</v>
      </c>
      <c r="J818" t="str">
        <f>_xlfn.XLOOKUP($A818,ALGLIB_SSA_XAUUSD!$J$2:$J$1001,ALGLIB_SSA_XAUUSD!$L$2:$L$1001,"",0)</f>
        <v>M5</v>
      </c>
      <c r="K818">
        <f>_xlfn.XLOOKUP($A818,ALGLIB_SSA_XAUUSD!$J$2:$J$1001,ALGLIB_SSA_XAUUSD!$M$2:$M$1001,"",0)</f>
        <v>4788.7700000000004</v>
      </c>
      <c r="L818">
        <f>_xlfn.XLOOKUP($A818,ALGLIB_SSA_XAUUSD!$J$2:$J$1001,ALGLIB_SSA_XAUUSD!$N$2:$N$1001,"",0)</f>
        <v>4782.8072099999999</v>
      </c>
      <c r="M818">
        <f>_xlfn.XLOOKUP($A818,ALGLIB_SSA_XAUUSD!$J$2:$J$1001,ALGLIB_SSA_XAUUSD!$O$2:$O$1001,"",0)</f>
        <v>4784.2576900000004</v>
      </c>
      <c r="N818">
        <f>_xlfn.XLOOKUP($A818,ALGLIB_SSA_XAUUSD!$J$2:$J$1001,ALGLIB_SSA_XAUUSD!$P$2:$P$1001,"",0)</f>
        <v>4786.3532999999998</v>
      </c>
      <c r="O818">
        <f>_xlfn.XLOOKUP($A818,ALGLIB_SSA_XAUUSD!$J$2:$J$1001,ALGLIB_SSA_XAUUSD!$Q$2:$Q$1001,"",0)</f>
        <v>4778.8952499999996</v>
      </c>
      <c r="R818">
        <f t="shared" si="311"/>
        <v>1775642400</v>
      </c>
      <c r="S818" t="str">
        <f t="shared" si="312"/>
        <v>XAUUSD</v>
      </c>
      <c r="T818" t="str">
        <f t="shared" si="312"/>
        <v>M5</v>
      </c>
      <c r="U818">
        <f t="shared" si="312"/>
        <v>4788.7700000000004</v>
      </c>
      <c r="V818">
        <f t="shared" si="313"/>
        <v>4790.9343200000003</v>
      </c>
      <c r="W818">
        <f t="shared" si="313"/>
        <v>4793.9512500000001</v>
      </c>
      <c r="X818">
        <f t="shared" si="314"/>
        <v>4782.8072099999999</v>
      </c>
      <c r="Y818">
        <f t="shared" si="314"/>
        <v>4784.2576900000004</v>
      </c>
      <c r="Z818">
        <f t="shared" si="315"/>
        <v>4808.6906399999998</v>
      </c>
      <c r="AA818">
        <f t="shared" si="316"/>
        <v>4786.3532999999998</v>
      </c>
      <c r="AB818">
        <f t="shared" si="317"/>
        <v>4777.0109599999996</v>
      </c>
      <c r="AC818">
        <f t="shared" si="318"/>
        <v>4778.8952499999996</v>
      </c>
      <c r="AF818">
        <f t="shared" si="323"/>
        <v>1775642400</v>
      </c>
      <c r="AG818" t="str">
        <f t="shared" si="324"/>
        <v>XAUUSD</v>
      </c>
      <c r="AH818" t="str">
        <f t="shared" si="325"/>
        <v>M5</v>
      </c>
      <c r="AI818" s="19">
        <f t="shared" si="319"/>
        <v>4788.7700000000004</v>
      </c>
      <c r="AJ818" s="19">
        <f t="shared" si="320"/>
        <v>4790.9343200000003</v>
      </c>
      <c r="AK818" s="19">
        <f t="shared" si="321"/>
        <v>4793.9512500000001</v>
      </c>
      <c r="AL818" s="19">
        <f t="shared" si="326"/>
        <v>-3.0169299999997747</v>
      </c>
      <c r="AM818" s="28" t="str">
        <f t="shared" si="322"/>
        <v>Bearish</v>
      </c>
      <c r="AN818" s="28" t="str">
        <f t="shared" si="327"/>
        <v>Bearish</v>
      </c>
      <c r="AO818">
        <f>IF(Z818&lt;&gt;"",Z818,"")</f>
        <v>4808.6906399999998</v>
      </c>
      <c r="AP818">
        <f>IF(AB818&lt;&gt;"",AB818,"")</f>
        <v>4777.0109599999996</v>
      </c>
      <c r="AQ818">
        <f t="shared" si="331"/>
        <v>1</v>
      </c>
      <c r="AR818" s="17">
        <f>IF(SLOPE($AO$806:$AO$817,$AQ$806:$AQ$817)&gt;0,MIN(3,ABS(SLOPE($AO$806:$AO$817,$AQ$806:$AQ$817))),IF(SLOPE($AO$806:$AO$817,$AQ$806:$AQ$817)&lt;-0.5,-0.5,0))</f>
        <v>0</v>
      </c>
      <c r="AS818" s="17">
        <f>IF(SLOPE($AP$806:$AP$817,$AQ$806:$AQ$817)&lt;0,MAX(-3,-ABS(SLOPE($AP$806:$AP$817,$AQ$806:$AQ$817))),IF(SLOPE($AP$806:$AP$817,$AQ$806:$AQ$817)&gt;0.5,0.5,0))</f>
        <v>-0.44807083333338837</v>
      </c>
      <c r="AT818" s="10">
        <f>($AO$818+(AR818*(AQ818-1)))</f>
        <v>4808.6906399999998</v>
      </c>
      <c r="AU818" s="10">
        <f>($AP$818+(AS818*(AQ818-1)))</f>
        <v>4777.0109599999996</v>
      </c>
      <c r="AV818" s="18">
        <f>IF(AR818&gt;0,AT818+AR818,AT818)</f>
        <v>4808.6906399999998</v>
      </c>
      <c r="AW818" s="18">
        <f>IF(AS818&lt;0,AU818+AS818,AU818)</f>
        <v>4776.5628891666665</v>
      </c>
      <c r="AY818">
        <f t="shared" si="332"/>
        <v>0</v>
      </c>
      <c r="AZ818">
        <f t="shared" si="333"/>
        <v>-0.44807083333307673</v>
      </c>
      <c r="BB818" s="19">
        <f t="shared" si="328"/>
        <v>1775642400</v>
      </c>
      <c r="BC818" s="19" t="str">
        <f t="shared" si="329"/>
        <v>XAUUSD</v>
      </c>
      <c r="BD818" s="19" t="str">
        <f t="shared" si="330"/>
        <v>M5</v>
      </c>
      <c r="BE818">
        <f>V818</f>
        <v>4790.9343200000003</v>
      </c>
      <c r="BF818">
        <f>W818</f>
        <v>4793.9512500000001</v>
      </c>
      <c r="BG818">
        <f>X818</f>
        <v>4782.8072099999999</v>
      </c>
      <c r="BH818">
        <f>Y818</f>
        <v>4784.2576900000004</v>
      </c>
      <c r="BI818">
        <f t="shared" si="334"/>
        <v>4808.6906399999998</v>
      </c>
      <c r="BJ818">
        <f t="shared" si="335"/>
        <v>4776.5628891666665</v>
      </c>
    </row>
    <row r="819" spans="1:62" x14ac:dyDescent="0.55000000000000004">
      <c r="A819">
        <f>ALGLIB_SSA_XAUUSD!J819</f>
        <v>1775642700</v>
      </c>
      <c r="B819" t="str">
        <f>_xlfn.XLOOKUP($A819,ALGLIB_SSA_XAUUSD!$A$2:$A$1001,ALGLIB_SSA_XAUUSD!$B$2:$B$1001,"",0)</f>
        <v/>
      </c>
      <c r="C819" t="str">
        <f>_xlfn.XLOOKUP($A819,ALGLIB_SSA_XAUUSD!$A$2:$A$1001,ALGLIB_SSA_XAUUSD!$C$2:$C$1001,"",0)</f>
        <v/>
      </c>
      <c r="D819" s="1">
        <f>D818+(D830-D818)*1/12</f>
        <v>4784.0091666666667</v>
      </c>
      <c r="E819" s="1">
        <f>E818+(E830-E818)*1/12</f>
        <v>4790.7385308333332</v>
      </c>
      <c r="F819" s="1">
        <f>F818+(F830-F818)*1/12</f>
        <v>4793.7276499999998</v>
      </c>
      <c r="G819" s="1">
        <f>G818+(G830-G818)*1/12</f>
        <v>4808.6057558333332</v>
      </c>
      <c r="H819" s="1">
        <f>H818+(H830-H818)*1/12</f>
        <v>4776.5830058333331</v>
      </c>
      <c r="I819" t="str">
        <f>_xlfn.XLOOKUP($A819,ALGLIB_SSA_XAUUSD!$J$2:$J$1001,ALGLIB_SSA_XAUUSD!$K$2:$K$1001,"",0)</f>
        <v>XAUUSD</v>
      </c>
      <c r="J819" t="str">
        <f>_xlfn.XLOOKUP($A819,ALGLIB_SSA_XAUUSD!$J$2:$J$1001,ALGLIB_SSA_XAUUSD!$L$2:$L$1001,"",0)</f>
        <v>M5</v>
      </c>
      <c r="K819">
        <f>_xlfn.XLOOKUP($A819,ALGLIB_SSA_XAUUSD!$J$2:$J$1001,ALGLIB_SSA_XAUUSD!$M$2:$M$1001,"",0)</f>
        <v>4788.0600000000004</v>
      </c>
      <c r="L819">
        <f>_xlfn.XLOOKUP($A819,ALGLIB_SSA_XAUUSD!$J$2:$J$1001,ALGLIB_SSA_XAUUSD!$N$2:$N$1001,"",0)</f>
        <v>4782.1177299999999</v>
      </c>
      <c r="M819">
        <f>_xlfn.XLOOKUP($A819,ALGLIB_SSA_XAUUSD!$J$2:$J$1001,ALGLIB_SSA_XAUUSD!$O$2:$O$1001,"",0)</f>
        <v>4783.1877100000002</v>
      </c>
      <c r="N819">
        <f>_xlfn.XLOOKUP($A819,ALGLIB_SSA_XAUUSD!$J$2:$J$1001,ALGLIB_SSA_XAUUSD!$P$2:$P$1001,"",0)</f>
        <v>4785.1604900000002</v>
      </c>
      <c r="O819">
        <f>_xlfn.XLOOKUP($A819,ALGLIB_SSA_XAUUSD!$J$2:$J$1001,ALGLIB_SSA_XAUUSD!$Q$2:$Q$1001,"",0)</f>
        <v>4778.2278200000001</v>
      </c>
      <c r="R819">
        <f t="shared" si="311"/>
        <v>1775642700</v>
      </c>
      <c r="S819" t="str">
        <f t="shared" si="312"/>
        <v>XAUUSD</v>
      </c>
      <c r="T819" t="str">
        <f t="shared" si="312"/>
        <v>M5</v>
      </c>
      <c r="U819">
        <f t="shared" si="312"/>
        <v>4788.0600000000004</v>
      </c>
      <c r="V819">
        <f t="shared" si="313"/>
        <v>4790.7385308333332</v>
      </c>
      <c r="W819">
        <f t="shared" si="313"/>
        <v>4793.7276499999998</v>
      </c>
      <c r="X819">
        <f t="shared" si="314"/>
        <v>4782.1177299999999</v>
      </c>
      <c r="Y819">
        <f t="shared" si="314"/>
        <v>4783.1877100000002</v>
      </c>
      <c r="Z819">
        <f t="shared" si="315"/>
        <v>4808.6057558333332</v>
      </c>
      <c r="AA819">
        <f t="shared" si="316"/>
        <v>4785.1604900000002</v>
      </c>
      <c r="AB819">
        <f t="shared" si="317"/>
        <v>4776.5830058333331</v>
      </c>
      <c r="AC819">
        <f t="shared" si="318"/>
        <v>4778.2278200000001</v>
      </c>
      <c r="AF819">
        <f t="shared" si="323"/>
        <v>1775642700</v>
      </c>
      <c r="AG819" t="str">
        <f t="shared" si="324"/>
        <v>XAUUSD</v>
      </c>
      <c r="AH819" t="str">
        <f t="shared" si="325"/>
        <v>M5</v>
      </c>
      <c r="AI819" s="19">
        <f t="shared" si="319"/>
        <v>4788.0600000000004</v>
      </c>
      <c r="AJ819" s="19">
        <f t="shared" si="320"/>
        <v>4790.7385308333332</v>
      </c>
      <c r="AK819" s="19">
        <f t="shared" si="321"/>
        <v>4793.7276499999998</v>
      </c>
      <c r="AL819" s="19">
        <f t="shared" si="326"/>
        <v>-2.9891191666665691</v>
      </c>
      <c r="AM819" s="28" t="str">
        <f t="shared" si="322"/>
        <v>Bearish</v>
      </c>
      <c r="AN819" s="28" t="str">
        <f t="shared" si="327"/>
        <v>Bearish</v>
      </c>
      <c r="AO819">
        <f>IF(Z819&lt;&gt;"",Z819,"")</f>
        <v>4808.6057558333332</v>
      </c>
      <c r="AP819">
        <f>IF(AB819&lt;&gt;"",AB819,"")</f>
        <v>4776.5830058333331</v>
      </c>
      <c r="AQ819">
        <f t="shared" si="331"/>
        <v>2</v>
      </c>
      <c r="AR819" s="16">
        <f>IF(SLOPE($AO$806:$AO$817,$AQ$806:$AQ$817)&gt;0,MIN(3,ABS(SLOPE($AO$806:$AO$817,$AQ$806:$AQ$817))),IF(SLOPE($AO$806:$AO$817,$AQ$806:$AQ$817)&lt;-0.5,-0.5,0))</f>
        <v>0</v>
      </c>
      <c r="AS819" s="16">
        <f>IF(SLOPE($AP$806:$AP$817,$AQ$806:$AQ$817)&lt;0,MAX(-3,-ABS(SLOPE($AP$806:$AP$817,$AQ$806:$AQ$817))),IF(SLOPE($AP$806:$AP$817,$AQ$806:$AQ$817)&gt;0.5,0.5,0))</f>
        <v>-0.44807083333338837</v>
      </c>
      <c r="AT819" s="22">
        <f>($AO$818+(AR819*(AQ819-1)))</f>
        <v>4808.6906399999998</v>
      </c>
      <c r="AU819" s="22">
        <f>($AP$818+(AS819*(AQ819-1)))</f>
        <v>4776.5628891666665</v>
      </c>
      <c r="AV819" s="18">
        <f>IF(AR819&gt;0,AT819+AR819,AT819)</f>
        <v>4808.6906399999998</v>
      </c>
      <c r="AW819" s="18">
        <f>IF(AS819&lt;0,AU819+AS819,AU819)</f>
        <v>4776.1148183333335</v>
      </c>
      <c r="AY819">
        <f t="shared" si="332"/>
        <v>8.4884166666597594E-2</v>
      </c>
      <c r="AZ819">
        <f t="shared" si="333"/>
        <v>-0.46818749999965803</v>
      </c>
      <c r="BB819" s="19">
        <f t="shared" si="328"/>
        <v>1775642700</v>
      </c>
      <c r="BC819" s="19" t="str">
        <f t="shared" si="329"/>
        <v>XAUUSD</v>
      </c>
      <c r="BD819" s="19" t="str">
        <f t="shared" si="330"/>
        <v>M5</v>
      </c>
      <c r="BE819">
        <f>V819</f>
        <v>4790.7385308333332</v>
      </c>
      <c r="BF819">
        <f>W819</f>
        <v>4793.7276499999998</v>
      </c>
      <c r="BG819">
        <f>X819</f>
        <v>4782.1177299999999</v>
      </c>
      <c r="BH819">
        <f>Y819</f>
        <v>4783.1877100000002</v>
      </c>
      <c r="BI819">
        <f t="shared" si="334"/>
        <v>4808.6906399999998</v>
      </c>
      <c r="BJ819">
        <f t="shared" si="335"/>
        <v>4776.1148183333335</v>
      </c>
    </row>
    <row r="820" spans="1:62" x14ac:dyDescent="0.55000000000000004">
      <c r="A820">
        <f>ALGLIB_SSA_XAUUSD!J820</f>
        <v>1775643000</v>
      </c>
      <c r="B820" t="str">
        <f>_xlfn.XLOOKUP($A820,ALGLIB_SSA_XAUUSD!$A$2:$A$1001,ALGLIB_SSA_XAUUSD!$B$2:$B$1001,"",0)</f>
        <v/>
      </c>
      <c r="C820" t="str">
        <f>_xlfn.XLOOKUP($A820,ALGLIB_SSA_XAUUSD!$A$2:$A$1001,ALGLIB_SSA_XAUUSD!$C$2:$C$1001,"",0)</f>
        <v/>
      </c>
      <c r="D820" s="1">
        <f>D818+(D830-D818)*2/12</f>
        <v>4785.3083333333334</v>
      </c>
      <c r="E820" s="1">
        <f>E818+(E830-E818)*2/12</f>
        <v>4790.5427416666671</v>
      </c>
      <c r="F820" s="1">
        <f>F818+(F830-F818)*2/12</f>
        <v>4793.5040499999996</v>
      </c>
      <c r="G820" s="1">
        <f>G818+(G830-G818)*2/12</f>
        <v>4808.5208716666666</v>
      </c>
      <c r="H820" s="1">
        <f>H818+(H830-H818)*2/12</f>
        <v>4776.1550516666666</v>
      </c>
      <c r="I820" t="str">
        <f>_xlfn.XLOOKUP($A820,ALGLIB_SSA_XAUUSD!$J$2:$J$1001,ALGLIB_SSA_XAUUSD!$K$2:$K$1001,"",0)</f>
        <v>XAUUSD</v>
      </c>
      <c r="J820" t="str">
        <f>_xlfn.XLOOKUP($A820,ALGLIB_SSA_XAUUSD!$J$2:$J$1001,ALGLIB_SSA_XAUUSD!$L$2:$L$1001,"",0)</f>
        <v>M5</v>
      </c>
      <c r="K820">
        <f>_xlfn.XLOOKUP($A820,ALGLIB_SSA_XAUUSD!$J$2:$J$1001,ALGLIB_SSA_XAUUSD!$M$2:$M$1001,"",0)</f>
        <v>4782.7700000000004</v>
      </c>
      <c r="L820">
        <f>_xlfn.XLOOKUP($A820,ALGLIB_SSA_XAUUSD!$J$2:$J$1001,ALGLIB_SSA_XAUUSD!$N$2:$N$1001,"",0)</f>
        <v>4781.7229200000002</v>
      </c>
      <c r="M820">
        <f>_xlfn.XLOOKUP($A820,ALGLIB_SSA_XAUUSD!$J$2:$J$1001,ALGLIB_SSA_XAUUSD!$O$2:$O$1001,"",0)</f>
        <v>4782.45532</v>
      </c>
      <c r="N820">
        <f>_xlfn.XLOOKUP($A820,ALGLIB_SSA_XAUUSD!$J$2:$J$1001,ALGLIB_SSA_XAUUSD!$P$2:$P$1001,"",0)</f>
        <v>4784.5085399999998</v>
      </c>
      <c r="O820">
        <f>_xlfn.XLOOKUP($A820,ALGLIB_SSA_XAUUSD!$J$2:$J$1001,ALGLIB_SSA_XAUUSD!$Q$2:$Q$1001,"",0)</f>
        <v>4777.7585600000002</v>
      </c>
      <c r="R820">
        <f t="shared" si="311"/>
        <v>1775643000</v>
      </c>
      <c r="S820" t="str">
        <f t="shared" si="312"/>
        <v>XAUUSD</v>
      </c>
      <c r="T820" t="str">
        <f t="shared" si="312"/>
        <v>M5</v>
      </c>
      <c r="U820">
        <f t="shared" si="312"/>
        <v>4782.7700000000004</v>
      </c>
      <c r="V820">
        <f t="shared" si="313"/>
        <v>4790.5427416666671</v>
      </c>
      <c r="W820">
        <f t="shared" si="313"/>
        <v>4793.5040499999996</v>
      </c>
      <c r="X820">
        <f t="shared" si="314"/>
        <v>4781.7229200000002</v>
      </c>
      <c r="Y820">
        <f t="shared" si="314"/>
        <v>4782.45532</v>
      </c>
      <c r="Z820">
        <f t="shared" si="315"/>
        <v>4808.5208716666666</v>
      </c>
      <c r="AA820">
        <f t="shared" si="316"/>
        <v>4784.5085399999998</v>
      </c>
      <c r="AB820">
        <f t="shared" si="317"/>
        <v>4776.1550516666666</v>
      </c>
      <c r="AC820">
        <f t="shared" si="318"/>
        <v>4777.7585600000002</v>
      </c>
      <c r="AF820">
        <f t="shared" si="323"/>
        <v>1775643000</v>
      </c>
      <c r="AG820" t="str">
        <f t="shared" si="324"/>
        <v>XAUUSD</v>
      </c>
      <c r="AH820" t="str">
        <f t="shared" si="325"/>
        <v>M5</v>
      </c>
      <c r="AI820" s="19">
        <f t="shared" si="319"/>
        <v>4782.7700000000004</v>
      </c>
      <c r="AJ820" s="19">
        <f t="shared" si="320"/>
        <v>4790.5427416666671</v>
      </c>
      <c r="AK820" s="19">
        <f t="shared" si="321"/>
        <v>4793.5040499999996</v>
      </c>
      <c r="AL820" s="19">
        <f t="shared" si="326"/>
        <v>-2.9613083333324539</v>
      </c>
      <c r="AM820" s="28" t="str">
        <f t="shared" si="322"/>
        <v>Bearish</v>
      </c>
      <c r="AN820" s="28" t="str">
        <f t="shared" si="327"/>
        <v>Bearish</v>
      </c>
      <c r="AO820">
        <f>IF(Z820&lt;&gt;"",Z820,"")</f>
        <v>4808.5208716666666</v>
      </c>
      <c r="AP820">
        <f>IF(AB820&lt;&gt;"",AB820,"")</f>
        <v>4776.1550516666666</v>
      </c>
      <c r="AQ820">
        <f t="shared" si="331"/>
        <v>3</v>
      </c>
      <c r="AR820" s="16">
        <f>IF(SLOPE($AO$806:$AO$817,$AQ$806:$AQ$817)&gt;0,MIN(3,ABS(SLOPE($AO$806:$AO$817,$AQ$806:$AQ$817))),IF(SLOPE($AO$806:$AO$817,$AQ$806:$AQ$817)&lt;-0.5,-0.5,0))</f>
        <v>0</v>
      </c>
      <c r="AS820" s="16">
        <f>IF(SLOPE($AP$806:$AP$817,$AQ$806:$AQ$817)&lt;0,MAX(-3,-ABS(SLOPE($AP$806:$AP$817,$AQ$806:$AQ$817))),IF(SLOPE($AP$806:$AP$817,$AQ$806:$AQ$817)&gt;0.5,0.5,0))</f>
        <v>-0.44807083333338837</v>
      </c>
      <c r="AT820" s="22">
        <f>($AO$818+(AR820*(AQ820-1)))</f>
        <v>4808.6906399999998</v>
      </c>
      <c r="AU820" s="22">
        <f>($AP$818+(AS820*(AQ820-1)))</f>
        <v>4776.1148183333326</v>
      </c>
      <c r="AV820" s="18">
        <f>IF(AR820&gt;0,AT820+AR820,AT820)</f>
        <v>4808.6906399999998</v>
      </c>
      <c r="AW820" s="18">
        <f>IF(AS820&lt;0,AU820+AS820,AU820)</f>
        <v>4775.6667474999995</v>
      </c>
      <c r="AY820">
        <f t="shared" si="332"/>
        <v>0.16976833333319519</v>
      </c>
      <c r="AZ820">
        <f t="shared" si="333"/>
        <v>-0.48830416666714882</v>
      </c>
      <c r="BB820" s="19">
        <f t="shared" si="328"/>
        <v>1775643000</v>
      </c>
      <c r="BC820" s="19" t="str">
        <f t="shared" si="329"/>
        <v>XAUUSD</v>
      </c>
      <c r="BD820" s="19" t="str">
        <f t="shared" si="330"/>
        <v>M5</v>
      </c>
      <c r="BE820">
        <f>V820</f>
        <v>4790.5427416666671</v>
      </c>
      <c r="BF820">
        <f>W820</f>
        <v>4793.5040499999996</v>
      </c>
      <c r="BG820">
        <f>X820</f>
        <v>4781.7229200000002</v>
      </c>
      <c r="BH820">
        <f>Y820</f>
        <v>4782.45532</v>
      </c>
      <c r="BI820">
        <f t="shared" si="334"/>
        <v>4808.6906399999998</v>
      </c>
      <c r="BJ820">
        <f t="shared" si="335"/>
        <v>4775.6667474999995</v>
      </c>
    </row>
    <row r="821" spans="1:62" x14ac:dyDescent="0.55000000000000004">
      <c r="A821">
        <f>ALGLIB_SSA_XAUUSD!J821</f>
        <v>1775643300</v>
      </c>
      <c r="B821" t="str">
        <f>_xlfn.XLOOKUP($A821,ALGLIB_SSA_XAUUSD!$A$2:$A$1001,ALGLIB_SSA_XAUUSD!$B$2:$B$1001,"",0)</f>
        <v/>
      </c>
      <c r="C821" t="str">
        <f>_xlfn.XLOOKUP($A821,ALGLIB_SSA_XAUUSD!$A$2:$A$1001,ALGLIB_SSA_XAUUSD!$C$2:$C$1001,"",0)</f>
        <v/>
      </c>
      <c r="D821" s="1">
        <f>D818+(D830-D818)*3/12</f>
        <v>4786.6075000000001</v>
      </c>
      <c r="E821" s="1">
        <f>E818+(E830-E818)*3/12</f>
        <v>4790.3469525</v>
      </c>
      <c r="F821" s="1">
        <f>F818+(F830-F818)*3/12</f>
        <v>4793.2804500000002</v>
      </c>
      <c r="G821" s="1">
        <f>G818+(G830-G818)*3/12</f>
        <v>4808.4359875</v>
      </c>
      <c r="H821" s="1">
        <f>H818+(H830-H818)*3/12</f>
        <v>4775.7270974999992</v>
      </c>
      <c r="I821" t="str">
        <f>_xlfn.XLOOKUP($A821,ALGLIB_SSA_XAUUSD!$J$2:$J$1001,ALGLIB_SSA_XAUUSD!$K$2:$K$1001,"",0)</f>
        <v>XAUUSD</v>
      </c>
      <c r="J821" t="str">
        <f>_xlfn.XLOOKUP($A821,ALGLIB_SSA_XAUUSD!$J$2:$J$1001,ALGLIB_SSA_XAUUSD!$L$2:$L$1001,"",0)</f>
        <v>M5</v>
      </c>
      <c r="K821">
        <f>_xlfn.XLOOKUP($A821,ALGLIB_SSA_XAUUSD!$J$2:$J$1001,ALGLIB_SSA_XAUUSD!$M$2:$M$1001,"",0)</f>
        <v>4776.51</v>
      </c>
      <c r="L821">
        <f>_xlfn.XLOOKUP($A821,ALGLIB_SSA_XAUUSD!$J$2:$J$1001,ALGLIB_SSA_XAUUSD!$N$2:$N$1001,"",0)</f>
        <v>4781.7722000000003</v>
      </c>
      <c r="M821">
        <f>_xlfn.XLOOKUP($A821,ALGLIB_SSA_XAUUSD!$J$2:$J$1001,ALGLIB_SSA_XAUUSD!$O$2:$O$1001,"",0)</f>
        <v>4782.1137600000002</v>
      </c>
      <c r="N821">
        <f>_xlfn.XLOOKUP($A821,ALGLIB_SSA_XAUUSD!$J$2:$J$1001,ALGLIB_SSA_XAUUSD!$P$2:$P$1001,"",0)</f>
        <v>4784.4058199999999</v>
      </c>
      <c r="O821">
        <f>_xlfn.XLOOKUP($A821,ALGLIB_SSA_XAUUSD!$J$2:$J$1001,ALGLIB_SSA_XAUUSD!$Q$2:$Q$1001,"",0)</f>
        <v>4777.5870100000002</v>
      </c>
      <c r="R821">
        <f t="shared" si="311"/>
        <v>1775643300</v>
      </c>
      <c r="S821" t="str">
        <f t="shared" si="312"/>
        <v>XAUUSD</v>
      </c>
      <c r="T821" t="str">
        <f t="shared" si="312"/>
        <v>M5</v>
      </c>
      <c r="U821">
        <f t="shared" si="312"/>
        <v>4776.51</v>
      </c>
      <c r="V821">
        <f t="shared" si="313"/>
        <v>4790.3469525</v>
      </c>
      <c r="W821">
        <f t="shared" si="313"/>
        <v>4793.2804500000002</v>
      </c>
      <c r="X821">
        <f t="shared" si="314"/>
        <v>4781.7722000000003</v>
      </c>
      <c r="Y821">
        <f t="shared" si="314"/>
        <v>4782.1137600000002</v>
      </c>
      <c r="Z821">
        <f t="shared" si="315"/>
        <v>4808.4359875</v>
      </c>
      <c r="AA821">
        <f t="shared" si="316"/>
        <v>4784.4058199999999</v>
      </c>
      <c r="AB821">
        <f t="shared" si="317"/>
        <v>4775.7270974999992</v>
      </c>
      <c r="AC821">
        <f t="shared" si="318"/>
        <v>4777.5870100000002</v>
      </c>
      <c r="AF821">
        <f t="shared" si="323"/>
        <v>1775643300</v>
      </c>
      <c r="AG821" t="str">
        <f t="shared" si="324"/>
        <v>XAUUSD</v>
      </c>
      <c r="AH821" t="str">
        <f t="shared" si="325"/>
        <v>M5</v>
      </c>
      <c r="AI821" s="19">
        <f t="shared" si="319"/>
        <v>4776.51</v>
      </c>
      <c r="AJ821" s="19">
        <f t="shared" si="320"/>
        <v>4790.3469525</v>
      </c>
      <c r="AK821" s="19">
        <f t="shared" si="321"/>
        <v>4793.2804500000002</v>
      </c>
      <c r="AL821" s="19">
        <f t="shared" si="326"/>
        <v>-2.9334975000001577</v>
      </c>
      <c r="AM821" s="28" t="str">
        <f t="shared" si="322"/>
        <v>Bearish</v>
      </c>
      <c r="AN821" s="28" t="str">
        <f t="shared" si="327"/>
        <v>Bearish</v>
      </c>
      <c r="AO821">
        <f>IF(Z821&lt;&gt;"",Z821,"")</f>
        <v>4808.4359875</v>
      </c>
      <c r="AP821">
        <f>IF(AB821&lt;&gt;"",AB821,"")</f>
        <v>4775.7270974999992</v>
      </c>
      <c r="AQ821">
        <f t="shared" si="331"/>
        <v>4</v>
      </c>
      <c r="AR821" s="16">
        <f>IF(SLOPE($AO$806:$AO$817,$AQ$806:$AQ$817)&gt;0,MIN(3,ABS(SLOPE($AO$806:$AO$817,$AQ$806:$AQ$817))),IF(SLOPE($AO$806:$AO$817,$AQ$806:$AQ$817)&lt;-0.5,-0.5,0))</f>
        <v>0</v>
      </c>
      <c r="AS821" s="16">
        <f>IF(SLOPE($AP$806:$AP$817,$AQ$806:$AQ$817)&lt;0,MAX(-3,-ABS(SLOPE($AP$806:$AP$817,$AQ$806:$AQ$817))),IF(SLOPE($AP$806:$AP$817,$AQ$806:$AQ$817)&gt;0.5,0.5,0))</f>
        <v>-0.44807083333338837</v>
      </c>
      <c r="AT821" s="22">
        <f>($AO$818+(AR821*(AQ821-1)))</f>
        <v>4808.6906399999998</v>
      </c>
      <c r="AU821" s="22">
        <f>($AP$818+(AS821*(AQ821-1)))</f>
        <v>4775.6667474999995</v>
      </c>
      <c r="AV821" s="18">
        <f>IF(AR821&gt;0,AT821+AR821,AT821)</f>
        <v>4808.6906399999998</v>
      </c>
      <c r="AW821" s="18">
        <f>IF(AS821&lt;0,AU821+AS821,AU821)</f>
        <v>4775.2186766666664</v>
      </c>
      <c r="AY821">
        <f t="shared" si="332"/>
        <v>0.25465249999979278</v>
      </c>
      <c r="AZ821">
        <f t="shared" si="333"/>
        <v>-0.50842083333282062</v>
      </c>
      <c r="BB821" s="19">
        <f t="shared" si="328"/>
        <v>1775643300</v>
      </c>
      <c r="BC821" s="19" t="str">
        <f t="shared" si="329"/>
        <v>XAUUSD</v>
      </c>
      <c r="BD821" s="19" t="str">
        <f t="shared" si="330"/>
        <v>M5</v>
      </c>
      <c r="BE821">
        <f>V821</f>
        <v>4790.3469525</v>
      </c>
      <c r="BF821">
        <f>W821</f>
        <v>4793.2804500000002</v>
      </c>
      <c r="BG821">
        <f>X821</f>
        <v>4781.7722000000003</v>
      </c>
      <c r="BH821">
        <f>Y821</f>
        <v>4782.1137600000002</v>
      </c>
      <c r="BI821">
        <f t="shared" si="334"/>
        <v>4808.6906399999998</v>
      </c>
      <c r="BJ821">
        <f t="shared" si="335"/>
        <v>4775.2186766666664</v>
      </c>
    </row>
    <row r="822" spans="1:62" x14ac:dyDescent="0.55000000000000004">
      <c r="A822">
        <f>ALGLIB_SSA_XAUUSD!J822</f>
        <v>1775643600</v>
      </c>
      <c r="B822" t="str">
        <f>_xlfn.XLOOKUP($A822,ALGLIB_SSA_XAUUSD!$A$2:$A$1001,ALGLIB_SSA_XAUUSD!$B$2:$B$1001,"",0)</f>
        <v/>
      </c>
      <c r="C822" t="str">
        <f>_xlfn.XLOOKUP($A822,ALGLIB_SSA_XAUUSD!$A$2:$A$1001,ALGLIB_SSA_XAUUSD!$C$2:$C$1001,"",0)</f>
        <v/>
      </c>
      <c r="D822" s="1">
        <f>D818+(D830-D818)*4/12</f>
        <v>4787.9066666666668</v>
      </c>
      <c r="E822" s="1">
        <f>E818+(E830-E818)*4/12</f>
        <v>4790.1511633333339</v>
      </c>
      <c r="F822" s="1">
        <f>F818+(F830-F818)*4/12</f>
        <v>4793.0568499999999</v>
      </c>
      <c r="G822" s="1">
        <f>G818+(G830-G818)*4/12</f>
        <v>4808.3511033333334</v>
      </c>
      <c r="H822" s="1">
        <f>H818+(H830-H818)*4/12</f>
        <v>4775.2991433333327</v>
      </c>
      <c r="I822" t="str">
        <f>_xlfn.XLOOKUP($A822,ALGLIB_SSA_XAUUSD!$J$2:$J$1001,ALGLIB_SSA_XAUUSD!$K$2:$K$1001,"",0)</f>
        <v>XAUUSD</v>
      </c>
      <c r="J822" t="str">
        <f>_xlfn.XLOOKUP($A822,ALGLIB_SSA_XAUUSD!$J$2:$J$1001,ALGLIB_SSA_XAUUSD!$L$2:$L$1001,"",0)</f>
        <v>M5</v>
      </c>
      <c r="K822">
        <f>_xlfn.XLOOKUP($A822,ALGLIB_SSA_XAUUSD!$J$2:$J$1001,ALGLIB_SSA_XAUUSD!$M$2:$M$1001,"",0)</f>
        <v>4778.6899999999996</v>
      </c>
      <c r="L822">
        <f>_xlfn.XLOOKUP($A822,ALGLIB_SSA_XAUUSD!$J$2:$J$1001,ALGLIB_SSA_XAUUSD!$N$2:$N$1001,"",0)</f>
        <v>4782.4230299999999</v>
      </c>
      <c r="M822">
        <f>_xlfn.XLOOKUP($A822,ALGLIB_SSA_XAUUSD!$J$2:$J$1001,ALGLIB_SSA_XAUUSD!$O$2:$O$1001,"",0)</f>
        <v>4782.2683999999999</v>
      </c>
      <c r="N822">
        <f>_xlfn.XLOOKUP($A822,ALGLIB_SSA_XAUUSD!$J$2:$J$1001,ALGLIB_SSA_XAUUSD!$P$2:$P$1001,"",0)</f>
        <v>4784.9299300000002</v>
      </c>
      <c r="O822">
        <f>_xlfn.XLOOKUP($A822,ALGLIB_SSA_XAUUSD!$J$2:$J$1001,ALGLIB_SSA_XAUUSD!$Q$2:$Q$1001,"",0)</f>
        <v>4778.0565500000002</v>
      </c>
      <c r="R822">
        <f t="shared" si="311"/>
        <v>1775643600</v>
      </c>
      <c r="S822" t="str">
        <f t="shared" si="312"/>
        <v>XAUUSD</v>
      </c>
      <c r="T822" t="str">
        <f t="shared" si="312"/>
        <v>M5</v>
      </c>
      <c r="U822">
        <f t="shared" si="312"/>
        <v>4778.6899999999996</v>
      </c>
      <c r="V822">
        <f t="shared" si="313"/>
        <v>4790.1511633333339</v>
      </c>
      <c r="W822">
        <f t="shared" si="313"/>
        <v>4793.0568499999999</v>
      </c>
      <c r="X822">
        <f t="shared" si="314"/>
        <v>4782.4230299999999</v>
      </c>
      <c r="Y822">
        <f t="shared" si="314"/>
        <v>4782.2683999999999</v>
      </c>
      <c r="Z822">
        <f t="shared" si="315"/>
        <v>4808.3511033333334</v>
      </c>
      <c r="AA822">
        <f t="shared" si="316"/>
        <v>4784.9299300000002</v>
      </c>
      <c r="AB822">
        <f t="shared" si="317"/>
        <v>4775.2991433333327</v>
      </c>
      <c r="AC822">
        <f t="shared" si="318"/>
        <v>4778.0565500000002</v>
      </c>
      <c r="AF822">
        <f t="shared" si="323"/>
        <v>1775643600</v>
      </c>
      <c r="AG822" t="str">
        <f t="shared" si="324"/>
        <v>XAUUSD</v>
      </c>
      <c r="AH822" t="str">
        <f t="shared" si="325"/>
        <v>M5</v>
      </c>
      <c r="AI822" s="19">
        <f t="shared" si="319"/>
        <v>4778.6899999999996</v>
      </c>
      <c r="AJ822" s="19">
        <f t="shared" si="320"/>
        <v>4790.1511633333339</v>
      </c>
      <c r="AK822" s="19">
        <f t="shared" si="321"/>
        <v>4793.0568499999999</v>
      </c>
      <c r="AL822" s="19">
        <f t="shared" si="326"/>
        <v>-2.9056866666660426</v>
      </c>
      <c r="AM822" s="28" t="str">
        <f t="shared" si="322"/>
        <v>Bearish</v>
      </c>
      <c r="AN822" s="28" t="str">
        <f t="shared" si="327"/>
        <v>Bearish</v>
      </c>
      <c r="AO822">
        <f>IF(Z822&lt;&gt;"",Z822,"")</f>
        <v>4808.3511033333334</v>
      </c>
      <c r="AP822">
        <f>IF(AB822&lt;&gt;"",AB822,"")</f>
        <v>4775.2991433333327</v>
      </c>
      <c r="AQ822">
        <f t="shared" si="331"/>
        <v>5</v>
      </c>
      <c r="AR822" s="16">
        <f>IF(SLOPE($AO$806:$AO$817,$AQ$806:$AQ$817)&gt;0,MIN(3,ABS(SLOPE($AO$806:$AO$817,$AQ$806:$AQ$817))),IF(SLOPE($AO$806:$AO$817,$AQ$806:$AQ$817)&lt;-0.5,-0.5,0))</f>
        <v>0</v>
      </c>
      <c r="AS822" s="16">
        <f>IF(SLOPE($AP$806:$AP$817,$AQ$806:$AQ$817)&lt;0,MAX(-3,-ABS(SLOPE($AP$806:$AP$817,$AQ$806:$AQ$817))),IF(SLOPE($AP$806:$AP$817,$AQ$806:$AQ$817)&gt;0.5,0.5,0))</f>
        <v>-0.44807083333338837</v>
      </c>
      <c r="AT822" s="22">
        <f>($AO$818+(AR822*(AQ822-1)))</f>
        <v>4808.6906399999998</v>
      </c>
      <c r="AU822" s="22">
        <f>($AP$818+(AS822*(AQ822-1)))</f>
        <v>4775.2186766666664</v>
      </c>
      <c r="AV822" s="18">
        <f>IF(AR822&gt;0,AT822+AR822,AT822)</f>
        <v>4808.6906399999998</v>
      </c>
      <c r="AW822" s="18">
        <f>IF(AS822&lt;0,AU822+AS822,AU822)</f>
        <v>4774.7706058333333</v>
      </c>
      <c r="AY822">
        <f t="shared" si="332"/>
        <v>0.33953666666639037</v>
      </c>
      <c r="AZ822">
        <f t="shared" si="333"/>
        <v>-0.52853749999940192</v>
      </c>
      <c r="BB822" s="19">
        <f t="shared" si="328"/>
        <v>1775643600</v>
      </c>
      <c r="BC822" s="19" t="str">
        <f t="shared" si="329"/>
        <v>XAUUSD</v>
      </c>
      <c r="BD822" s="19" t="str">
        <f t="shared" si="330"/>
        <v>M5</v>
      </c>
      <c r="BE822">
        <f>V822</f>
        <v>4790.1511633333339</v>
      </c>
      <c r="BF822">
        <f>W822</f>
        <v>4793.0568499999999</v>
      </c>
      <c r="BG822">
        <f>X822</f>
        <v>4782.4230299999999</v>
      </c>
      <c r="BH822">
        <f>Y822</f>
        <v>4782.2683999999999</v>
      </c>
      <c r="BI822">
        <f t="shared" si="334"/>
        <v>4808.6906399999998</v>
      </c>
      <c r="BJ822">
        <f t="shared" si="335"/>
        <v>4774.7706058333333</v>
      </c>
    </row>
    <row r="823" spans="1:62" x14ac:dyDescent="0.55000000000000004">
      <c r="A823">
        <f>ALGLIB_SSA_XAUUSD!J823</f>
        <v>1775643900</v>
      </c>
      <c r="B823" t="str">
        <f>_xlfn.XLOOKUP($A823,ALGLIB_SSA_XAUUSD!$A$2:$A$1001,ALGLIB_SSA_XAUUSD!$B$2:$B$1001,"",0)</f>
        <v/>
      </c>
      <c r="C823" t="str">
        <f>_xlfn.XLOOKUP($A823,ALGLIB_SSA_XAUUSD!$A$2:$A$1001,ALGLIB_SSA_XAUUSD!$C$2:$C$1001,"",0)</f>
        <v/>
      </c>
      <c r="D823" s="1">
        <f>D818+(D830-D818)*5/12</f>
        <v>4789.2058333333334</v>
      </c>
      <c r="E823" s="1">
        <f>E818+(E830-E818)*5/12</f>
        <v>4789.9553741666668</v>
      </c>
      <c r="F823" s="1">
        <f>F818+(F830-F818)*5/12</f>
        <v>4792.8332499999997</v>
      </c>
      <c r="G823" s="1">
        <f>G818+(G830-G818)*5/12</f>
        <v>4808.2662191666668</v>
      </c>
      <c r="H823" s="1">
        <f>H818+(H830-H818)*5/12</f>
        <v>4774.8711891666662</v>
      </c>
      <c r="I823" t="str">
        <f>_xlfn.XLOOKUP($A823,ALGLIB_SSA_XAUUSD!$J$2:$J$1001,ALGLIB_SSA_XAUUSD!$K$2:$K$1001,"",0)</f>
        <v>XAUUSD</v>
      </c>
      <c r="J823" t="str">
        <f>_xlfn.XLOOKUP($A823,ALGLIB_SSA_XAUUSD!$J$2:$J$1001,ALGLIB_SSA_XAUUSD!$L$2:$L$1001,"",0)</f>
        <v>M5</v>
      </c>
      <c r="K823">
        <f>_xlfn.XLOOKUP($A823,ALGLIB_SSA_XAUUSD!$J$2:$J$1001,ALGLIB_SSA_XAUUSD!$M$2:$M$1001,"",0)</f>
        <v>4782.6099999999997</v>
      </c>
      <c r="L823">
        <f>_xlfn.XLOOKUP($A823,ALGLIB_SSA_XAUUSD!$J$2:$J$1001,ALGLIB_SSA_XAUUSD!$N$2:$N$1001,"",0)</f>
        <v>4783.58</v>
      </c>
      <c r="M823">
        <f>_xlfn.XLOOKUP($A823,ALGLIB_SSA_XAUUSD!$J$2:$J$1001,ALGLIB_SSA_XAUUSD!$O$2:$O$1001,"",0)</f>
        <v>4782.9242000000004</v>
      </c>
      <c r="N823">
        <f>_xlfn.XLOOKUP($A823,ALGLIB_SSA_XAUUSD!$J$2:$J$1001,ALGLIB_SSA_XAUUSD!$P$2:$P$1001,"",0)</f>
        <v>4786.0493999999999</v>
      </c>
      <c r="O823">
        <f>_xlfn.XLOOKUP($A823,ALGLIB_SSA_XAUUSD!$J$2:$J$1001,ALGLIB_SSA_XAUUSD!$Q$2:$Q$1001,"",0)</f>
        <v>4779.1751299999996</v>
      </c>
      <c r="R823">
        <f t="shared" si="311"/>
        <v>1775643900</v>
      </c>
      <c r="S823" t="str">
        <f t="shared" si="312"/>
        <v>XAUUSD</v>
      </c>
      <c r="T823" t="str">
        <f t="shared" si="312"/>
        <v>M5</v>
      </c>
      <c r="U823">
        <f t="shared" si="312"/>
        <v>4782.6099999999997</v>
      </c>
      <c r="V823">
        <f t="shared" si="313"/>
        <v>4789.9553741666668</v>
      </c>
      <c r="W823">
        <f t="shared" si="313"/>
        <v>4792.8332499999997</v>
      </c>
      <c r="X823">
        <f t="shared" si="314"/>
        <v>4783.58</v>
      </c>
      <c r="Y823">
        <f t="shared" si="314"/>
        <v>4782.9242000000004</v>
      </c>
      <c r="Z823">
        <f t="shared" si="315"/>
        <v>4808.2662191666668</v>
      </c>
      <c r="AA823">
        <f t="shared" si="316"/>
        <v>4786.0493999999999</v>
      </c>
      <c r="AB823">
        <f t="shared" si="317"/>
        <v>4774.8711891666662</v>
      </c>
      <c r="AC823">
        <f t="shared" si="318"/>
        <v>4779.1751299999996</v>
      </c>
      <c r="AF823">
        <f t="shared" si="323"/>
        <v>1775643900</v>
      </c>
      <c r="AG823" t="str">
        <f t="shared" si="324"/>
        <v>XAUUSD</v>
      </c>
      <c r="AH823" t="str">
        <f t="shared" si="325"/>
        <v>M5</v>
      </c>
      <c r="AI823" s="19">
        <f t="shared" si="319"/>
        <v>4782.6099999999997</v>
      </c>
      <c r="AJ823" s="19">
        <f t="shared" si="320"/>
        <v>4789.9553741666668</v>
      </c>
      <c r="AK823" s="19">
        <f t="shared" si="321"/>
        <v>4792.8332499999997</v>
      </c>
      <c r="AL823" s="19">
        <f t="shared" si="326"/>
        <v>-2.8778758333328369</v>
      </c>
      <c r="AM823" s="28" t="str">
        <f t="shared" si="322"/>
        <v>Bearish</v>
      </c>
      <c r="AN823" s="28" t="str">
        <f t="shared" si="327"/>
        <v>Bearish</v>
      </c>
      <c r="AO823">
        <f>IF(Z823&lt;&gt;"",Z823,"")</f>
        <v>4808.2662191666668</v>
      </c>
      <c r="AP823">
        <f>IF(AB823&lt;&gt;"",AB823,"")</f>
        <v>4774.8711891666662</v>
      </c>
      <c r="AQ823">
        <f t="shared" si="331"/>
        <v>6</v>
      </c>
      <c r="AR823" s="16">
        <f>IF(SLOPE($AO$806:$AO$817,$AQ$806:$AQ$817)&gt;0,MIN(3,ABS(SLOPE($AO$806:$AO$817,$AQ$806:$AQ$817))),IF(SLOPE($AO$806:$AO$817,$AQ$806:$AQ$817)&lt;-0.5,-0.5,0))</f>
        <v>0</v>
      </c>
      <c r="AS823" s="16">
        <f>IF(SLOPE($AP$806:$AP$817,$AQ$806:$AQ$817)&lt;0,MAX(-3,-ABS(SLOPE($AP$806:$AP$817,$AQ$806:$AQ$817))),IF(SLOPE($AP$806:$AP$817,$AQ$806:$AQ$817)&gt;0.5,0.5,0))</f>
        <v>-0.44807083333338837</v>
      </c>
      <c r="AT823" s="22">
        <f>($AO$818+(AR823*(AQ823-1)))</f>
        <v>4808.6906399999998</v>
      </c>
      <c r="AU823" s="22">
        <f>($AP$818+(AS823*(AQ823-1)))</f>
        <v>4774.7706058333324</v>
      </c>
      <c r="AV823" s="18">
        <f>IF(AR823&gt;0,AT823+AR823,AT823)</f>
        <v>4808.6906399999998</v>
      </c>
      <c r="AW823" s="18">
        <f>IF(AS823&lt;0,AU823+AS823,AU823)</f>
        <v>4774.3225349999993</v>
      </c>
      <c r="AY823">
        <f t="shared" si="332"/>
        <v>0.42442083333298797</v>
      </c>
      <c r="AZ823">
        <f t="shared" si="333"/>
        <v>-0.54865416666689271</v>
      </c>
      <c r="BB823" s="19">
        <f t="shared" si="328"/>
        <v>1775643900</v>
      </c>
      <c r="BC823" s="19" t="str">
        <f t="shared" si="329"/>
        <v>XAUUSD</v>
      </c>
      <c r="BD823" s="19" t="str">
        <f t="shared" si="330"/>
        <v>M5</v>
      </c>
      <c r="BE823">
        <f>V823</f>
        <v>4789.9553741666668</v>
      </c>
      <c r="BF823">
        <f>W823</f>
        <v>4792.8332499999997</v>
      </c>
      <c r="BG823">
        <f>X823</f>
        <v>4783.58</v>
      </c>
      <c r="BH823">
        <f>Y823</f>
        <v>4782.9242000000004</v>
      </c>
      <c r="BI823">
        <f t="shared" si="334"/>
        <v>4808.6906399999998</v>
      </c>
      <c r="BJ823">
        <f t="shared" si="335"/>
        <v>4774.3225349999993</v>
      </c>
    </row>
    <row r="824" spans="1:62" x14ac:dyDescent="0.55000000000000004">
      <c r="A824">
        <f>ALGLIB_SSA_XAUUSD!J824</f>
        <v>1775644200</v>
      </c>
      <c r="B824" t="str">
        <f>_xlfn.XLOOKUP($A824,ALGLIB_SSA_XAUUSD!$A$2:$A$1001,ALGLIB_SSA_XAUUSD!$B$2:$B$1001,"",0)</f>
        <v/>
      </c>
      <c r="C824" t="str">
        <f>_xlfn.XLOOKUP($A824,ALGLIB_SSA_XAUUSD!$A$2:$A$1001,ALGLIB_SSA_XAUUSD!$C$2:$C$1001,"",0)</f>
        <v/>
      </c>
      <c r="D824" s="1">
        <f>D818+(D830-D818)*6/12</f>
        <v>4790.5050000000001</v>
      </c>
      <c r="E824" s="1">
        <f>E818+(E830-E818)*6/12</f>
        <v>4789.7595849999998</v>
      </c>
      <c r="F824" s="1">
        <f>F818+(F830-F818)*6/12</f>
        <v>4792.6096500000003</v>
      </c>
      <c r="G824" s="1">
        <f>G818+(G830-G818)*6/12</f>
        <v>4808.1813349999993</v>
      </c>
      <c r="H824" s="1">
        <f>H818+(H830-H818)*6/12</f>
        <v>4774.4432349999997</v>
      </c>
      <c r="I824" t="str">
        <f>_xlfn.XLOOKUP($A824,ALGLIB_SSA_XAUUSD!$J$2:$J$1001,ALGLIB_SSA_XAUUSD!$K$2:$K$1001,"",0)</f>
        <v>XAUUSD</v>
      </c>
      <c r="J824" t="str">
        <f>_xlfn.XLOOKUP($A824,ALGLIB_SSA_XAUUSD!$J$2:$J$1001,ALGLIB_SSA_XAUUSD!$L$2:$L$1001,"",0)</f>
        <v>M5</v>
      </c>
      <c r="K824">
        <f>_xlfn.XLOOKUP($A824,ALGLIB_SSA_XAUUSD!$J$2:$J$1001,ALGLIB_SSA_XAUUSD!$M$2:$M$1001,"",0)</f>
        <v>4783.17</v>
      </c>
      <c r="L824">
        <f>_xlfn.XLOOKUP($A824,ALGLIB_SSA_XAUUSD!$J$2:$J$1001,ALGLIB_SSA_XAUUSD!$N$2:$N$1001,"",0)</f>
        <v>4785.06376</v>
      </c>
      <c r="M824">
        <f>_xlfn.XLOOKUP($A824,ALGLIB_SSA_XAUUSD!$J$2:$J$1001,ALGLIB_SSA_XAUUSD!$O$2:$O$1001,"",0)</f>
        <v>4783.9939800000002</v>
      </c>
      <c r="N824">
        <f>_xlfn.XLOOKUP($A824,ALGLIB_SSA_XAUUSD!$J$2:$J$1001,ALGLIB_SSA_XAUUSD!$P$2:$P$1001,"",0)</f>
        <v>4787.5799200000001</v>
      </c>
      <c r="O824">
        <f>_xlfn.XLOOKUP($A824,ALGLIB_SSA_XAUUSD!$J$2:$J$1001,ALGLIB_SSA_XAUUSD!$Q$2:$Q$1001,"",0)</f>
        <v>4780.7391699999998</v>
      </c>
      <c r="R824">
        <f t="shared" si="311"/>
        <v>1775644200</v>
      </c>
      <c r="S824" t="str">
        <f t="shared" si="312"/>
        <v>XAUUSD</v>
      </c>
      <c r="T824" t="str">
        <f t="shared" si="312"/>
        <v>M5</v>
      </c>
      <c r="U824">
        <f t="shared" si="312"/>
        <v>4783.17</v>
      </c>
      <c r="V824">
        <f t="shared" si="313"/>
        <v>4789.7595849999998</v>
      </c>
      <c r="W824">
        <f t="shared" si="313"/>
        <v>4792.6096500000003</v>
      </c>
      <c r="X824">
        <f t="shared" si="314"/>
        <v>4785.06376</v>
      </c>
      <c r="Y824">
        <f t="shared" si="314"/>
        <v>4783.9939800000002</v>
      </c>
      <c r="Z824">
        <f t="shared" si="315"/>
        <v>4808.1813349999993</v>
      </c>
      <c r="AA824">
        <f t="shared" si="316"/>
        <v>4787.5799200000001</v>
      </c>
      <c r="AB824">
        <f t="shared" si="317"/>
        <v>4774.4432349999997</v>
      </c>
      <c r="AC824">
        <f t="shared" si="318"/>
        <v>4780.7391699999998</v>
      </c>
      <c r="AF824">
        <f t="shared" si="323"/>
        <v>1775644200</v>
      </c>
      <c r="AG824" t="str">
        <f t="shared" si="324"/>
        <v>XAUUSD</v>
      </c>
      <c r="AH824" t="str">
        <f t="shared" si="325"/>
        <v>M5</v>
      </c>
      <c r="AI824" s="19">
        <f t="shared" si="319"/>
        <v>4783.17</v>
      </c>
      <c r="AJ824" s="19">
        <f t="shared" si="320"/>
        <v>4789.7595849999998</v>
      </c>
      <c r="AK824" s="19">
        <f t="shared" si="321"/>
        <v>4792.6096500000003</v>
      </c>
      <c r="AL824" s="19">
        <f t="shared" si="326"/>
        <v>-2.8500650000005407</v>
      </c>
      <c r="AM824" s="28" t="str">
        <f t="shared" si="322"/>
        <v>Bearish</v>
      </c>
      <c r="AN824" s="28" t="str">
        <f t="shared" si="327"/>
        <v>Bearish</v>
      </c>
      <c r="AO824">
        <f>IF(Z824&lt;&gt;"",Z824,"")</f>
        <v>4808.1813349999993</v>
      </c>
      <c r="AP824">
        <f>IF(AB824&lt;&gt;"",AB824,"")</f>
        <v>4774.4432349999997</v>
      </c>
      <c r="AQ824">
        <f t="shared" si="331"/>
        <v>7</v>
      </c>
      <c r="AR824" s="16">
        <f>IF(SLOPE($AO$806:$AO$817,$AQ$806:$AQ$817)&gt;0,MIN(3,ABS(SLOPE($AO$806:$AO$817,$AQ$806:$AQ$817))),IF(SLOPE($AO$806:$AO$817,$AQ$806:$AQ$817)&lt;-0.5,-0.5,0))</f>
        <v>0</v>
      </c>
      <c r="AS824" s="16">
        <f>IF(SLOPE($AP$806:$AP$817,$AQ$806:$AQ$817)&lt;0,MAX(-3,-ABS(SLOPE($AP$806:$AP$817,$AQ$806:$AQ$817))),IF(SLOPE($AP$806:$AP$817,$AQ$806:$AQ$817)&gt;0.5,0.5,0))</f>
        <v>-0.44807083333338837</v>
      </c>
      <c r="AT824" s="22">
        <f>($AO$818+(AR824*(AQ824-1)))</f>
        <v>4808.6906399999998</v>
      </c>
      <c r="AU824" s="22">
        <f>($AP$818+(AS824*(AQ824-1)))</f>
        <v>4774.3225349999993</v>
      </c>
      <c r="AV824" s="18">
        <f>IF(AR824&gt;0,AT824+AR824,AT824)</f>
        <v>4808.6906399999998</v>
      </c>
      <c r="AW824" s="18">
        <f>IF(AS824&lt;0,AU824+AS824,AU824)</f>
        <v>4773.8744641666663</v>
      </c>
      <c r="AY824">
        <f t="shared" si="332"/>
        <v>0.50930500000049506</v>
      </c>
      <c r="AZ824">
        <f t="shared" si="333"/>
        <v>-0.568770833333474</v>
      </c>
      <c r="BB824" s="19">
        <f t="shared" si="328"/>
        <v>1775644200</v>
      </c>
      <c r="BC824" s="19" t="str">
        <f t="shared" si="329"/>
        <v>XAUUSD</v>
      </c>
      <c r="BD824" s="19" t="str">
        <f t="shared" si="330"/>
        <v>M5</v>
      </c>
      <c r="BE824">
        <f>V824</f>
        <v>4789.7595849999998</v>
      </c>
      <c r="BF824">
        <f>W824</f>
        <v>4792.6096500000003</v>
      </c>
      <c r="BG824">
        <f>X824</f>
        <v>4785.06376</v>
      </c>
      <c r="BH824">
        <f>Y824</f>
        <v>4783.9939800000002</v>
      </c>
      <c r="BI824">
        <f t="shared" si="334"/>
        <v>4808.6906399999998</v>
      </c>
      <c r="BJ824">
        <f t="shared" si="335"/>
        <v>4773.8744641666663</v>
      </c>
    </row>
    <row r="825" spans="1:62" x14ac:dyDescent="0.55000000000000004">
      <c r="A825">
        <f>ALGLIB_SSA_XAUUSD!J825</f>
        <v>1775644500</v>
      </c>
      <c r="B825" t="str">
        <f>_xlfn.XLOOKUP($A825,ALGLIB_SSA_XAUUSD!$A$2:$A$1001,ALGLIB_SSA_XAUUSD!$B$2:$B$1001,"",0)</f>
        <v/>
      </c>
      <c r="C825" t="str">
        <f>_xlfn.XLOOKUP($A825,ALGLIB_SSA_XAUUSD!$A$2:$A$1001,ALGLIB_SSA_XAUUSD!$C$2:$C$1001,"",0)</f>
        <v/>
      </c>
      <c r="D825" s="1">
        <f>D818+(D830-D818)*7/12</f>
        <v>4791.8041666666668</v>
      </c>
      <c r="E825" s="1">
        <f>E818+(E830-E818)*7/12</f>
        <v>4789.5637958333336</v>
      </c>
      <c r="F825" s="1">
        <f>F818+(F830-F818)*7/12</f>
        <v>4792.3860500000001</v>
      </c>
      <c r="G825" s="1">
        <f>G818+(G830-G818)*7/12</f>
        <v>4808.0964508333327</v>
      </c>
      <c r="H825" s="1">
        <f>H818+(H830-H818)*7/12</f>
        <v>4774.0152808333332</v>
      </c>
      <c r="I825" t="str">
        <f>_xlfn.XLOOKUP($A825,ALGLIB_SSA_XAUUSD!$J$2:$J$1001,ALGLIB_SSA_XAUUSD!$K$2:$K$1001,"",0)</f>
        <v>XAUUSD</v>
      </c>
      <c r="J825" t="str">
        <f>_xlfn.XLOOKUP($A825,ALGLIB_SSA_XAUUSD!$J$2:$J$1001,ALGLIB_SSA_XAUUSD!$L$2:$L$1001,"",0)</f>
        <v>M5</v>
      </c>
      <c r="K825">
        <f>_xlfn.XLOOKUP($A825,ALGLIB_SSA_XAUUSD!$J$2:$J$1001,ALGLIB_SSA_XAUUSD!$M$2:$M$1001,"",0)</f>
        <v>4787.74</v>
      </c>
      <c r="L825">
        <f>_xlfn.XLOOKUP($A825,ALGLIB_SSA_XAUUSD!$J$2:$J$1001,ALGLIB_SSA_XAUUSD!$N$2:$N$1001,"",0)</f>
        <v>4786.7003800000002</v>
      </c>
      <c r="M825">
        <f>_xlfn.XLOOKUP($A825,ALGLIB_SSA_XAUUSD!$J$2:$J$1001,ALGLIB_SSA_XAUUSD!$O$2:$O$1001,"",0)</f>
        <v>4785.3471799999998</v>
      </c>
      <c r="N825">
        <f>_xlfn.XLOOKUP($A825,ALGLIB_SSA_XAUUSD!$J$2:$J$1001,ALGLIB_SSA_XAUUSD!$P$2:$P$1001,"",0)</f>
        <v>4789.3000599999996</v>
      </c>
      <c r="O825">
        <f>_xlfn.XLOOKUP($A825,ALGLIB_SSA_XAUUSD!$J$2:$J$1001,ALGLIB_SSA_XAUUSD!$Q$2:$Q$1001,"",0)</f>
        <v>4782.5747099999999</v>
      </c>
      <c r="R825">
        <f t="shared" si="311"/>
        <v>1775644500</v>
      </c>
      <c r="S825" t="str">
        <f t="shared" si="312"/>
        <v>XAUUSD</v>
      </c>
      <c r="T825" t="str">
        <f t="shared" si="312"/>
        <v>M5</v>
      </c>
      <c r="U825">
        <f t="shared" si="312"/>
        <v>4787.74</v>
      </c>
      <c r="V825">
        <f t="shared" si="313"/>
        <v>4789.5637958333336</v>
      </c>
      <c r="W825">
        <f t="shared" si="313"/>
        <v>4792.3860500000001</v>
      </c>
      <c r="X825">
        <f t="shared" si="314"/>
        <v>4786.7003800000002</v>
      </c>
      <c r="Y825">
        <f t="shared" si="314"/>
        <v>4785.3471799999998</v>
      </c>
      <c r="Z825">
        <f t="shared" si="315"/>
        <v>4808.0964508333327</v>
      </c>
      <c r="AA825">
        <f t="shared" si="316"/>
        <v>4789.3000599999996</v>
      </c>
      <c r="AB825">
        <f t="shared" si="317"/>
        <v>4774.0152808333332</v>
      </c>
      <c r="AC825">
        <f t="shared" si="318"/>
        <v>4782.5747099999999</v>
      </c>
      <c r="AF825">
        <f t="shared" si="323"/>
        <v>1775644500</v>
      </c>
      <c r="AG825" t="str">
        <f t="shared" si="324"/>
        <v>XAUUSD</v>
      </c>
      <c r="AH825" t="str">
        <f t="shared" si="325"/>
        <v>M5</v>
      </c>
      <c r="AI825" s="19">
        <f t="shared" si="319"/>
        <v>4787.74</v>
      </c>
      <c r="AJ825" s="19">
        <f t="shared" si="320"/>
        <v>4789.5637958333336</v>
      </c>
      <c r="AK825" s="19">
        <f t="shared" si="321"/>
        <v>4792.3860500000001</v>
      </c>
      <c r="AL825" s="19">
        <f t="shared" si="326"/>
        <v>-2.8222541666664256</v>
      </c>
      <c r="AM825" s="28" t="str">
        <f t="shared" si="322"/>
        <v>Bearish</v>
      </c>
      <c r="AN825" s="28" t="str">
        <f t="shared" si="327"/>
        <v>Bearish</v>
      </c>
      <c r="AO825">
        <f>IF(Z825&lt;&gt;"",Z825,"")</f>
        <v>4808.0964508333327</v>
      </c>
      <c r="AP825">
        <f>IF(AB825&lt;&gt;"",AB825,"")</f>
        <v>4774.0152808333332</v>
      </c>
      <c r="AQ825">
        <f t="shared" si="331"/>
        <v>8</v>
      </c>
      <c r="AR825" s="16">
        <f>IF(SLOPE($AO$806:$AO$817,$AQ$806:$AQ$817)&gt;0,MIN(3,ABS(SLOPE($AO$806:$AO$817,$AQ$806:$AQ$817))),IF(SLOPE($AO$806:$AO$817,$AQ$806:$AQ$817)&lt;-0.5,-0.5,0))</f>
        <v>0</v>
      </c>
      <c r="AS825" s="16">
        <f>IF(SLOPE($AP$806:$AP$817,$AQ$806:$AQ$817)&lt;0,MAX(-3,-ABS(SLOPE($AP$806:$AP$817,$AQ$806:$AQ$817))),IF(SLOPE($AP$806:$AP$817,$AQ$806:$AQ$817)&gt;0.5,0.5,0))</f>
        <v>-0.44807083333338837</v>
      </c>
      <c r="AT825" s="22">
        <f>($AO$818+(AR825*(AQ825-1)))</f>
        <v>4808.6906399999998</v>
      </c>
      <c r="AU825" s="22">
        <f>($AP$818+(AS825*(AQ825-1)))</f>
        <v>4773.8744641666663</v>
      </c>
      <c r="AV825" s="18">
        <f>IF(AR825&gt;0,AT825+AR825,AT825)</f>
        <v>4808.6906399999998</v>
      </c>
      <c r="AW825" s="18">
        <f>IF(AS825&lt;0,AU825+AS825,AU825)</f>
        <v>4773.4263933333332</v>
      </c>
      <c r="AY825">
        <f t="shared" si="332"/>
        <v>0.59418916666709265</v>
      </c>
      <c r="AZ825">
        <f t="shared" si="333"/>
        <v>-0.5888875000000553</v>
      </c>
      <c r="BB825" s="19">
        <f t="shared" si="328"/>
        <v>1775644500</v>
      </c>
      <c r="BC825" s="19" t="str">
        <f t="shared" si="329"/>
        <v>XAUUSD</v>
      </c>
      <c r="BD825" s="19" t="str">
        <f t="shared" si="330"/>
        <v>M5</v>
      </c>
      <c r="BE825">
        <f>V825</f>
        <v>4789.5637958333336</v>
      </c>
      <c r="BF825">
        <f>W825</f>
        <v>4792.3860500000001</v>
      </c>
      <c r="BG825">
        <f>X825</f>
        <v>4786.7003800000002</v>
      </c>
      <c r="BH825">
        <f>Y825</f>
        <v>4785.3471799999998</v>
      </c>
      <c r="BI825">
        <f t="shared" si="334"/>
        <v>4808.6906399999998</v>
      </c>
      <c r="BJ825">
        <f t="shared" si="335"/>
        <v>4773.4263933333332</v>
      </c>
    </row>
    <row r="826" spans="1:62" x14ac:dyDescent="0.55000000000000004">
      <c r="A826">
        <f>ALGLIB_SSA_XAUUSD!J826</f>
        <v>1775644800</v>
      </c>
      <c r="B826" t="str">
        <f>_xlfn.XLOOKUP($A826,ALGLIB_SSA_XAUUSD!$A$2:$A$1001,ALGLIB_SSA_XAUUSD!$B$2:$B$1001,"",0)</f>
        <v/>
      </c>
      <c r="C826" t="str">
        <f>_xlfn.XLOOKUP($A826,ALGLIB_SSA_XAUUSD!$A$2:$A$1001,ALGLIB_SSA_XAUUSD!$C$2:$C$1001,"",0)</f>
        <v/>
      </c>
      <c r="D826" s="1">
        <f>D818+(D830-D818)*8/12</f>
        <v>4793.1033333333335</v>
      </c>
      <c r="E826" s="1">
        <f>E818+(E830-E818)*8/12</f>
        <v>4789.3680066666666</v>
      </c>
      <c r="F826" s="1">
        <f>F818+(F830-F818)*8/12</f>
        <v>4792.1624499999998</v>
      </c>
      <c r="G826" s="1">
        <f>G818+(G830-G818)*8/12</f>
        <v>4808.0115666666661</v>
      </c>
      <c r="H826" s="1">
        <f>H818+(H830-H818)*8/12</f>
        <v>4773.5873266666667</v>
      </c>
      <c r="I826" t="str">
        <f>_xlfn.XLOOKUP($A826,ALGLIB_SSA_XAUUSD!$J$2:$J$1001,ALGLIB_SSA_XAUUSD!$K$2:$K$1001,"",0)</f>
        <v>XAUUSD</v>
      </c>
      <c r="J826" t="str">
        <f>_xlfn.XLOOKUP($A826,ALGLIB_SSA_XAUUSD!$J$2:$J$1001,ALGLIB_SSA_XAUUSD!$L$2:$L$1001,"",0)</f>
        <v>M5</v>
      </c>
      <c r="K826">
        <f>_xlfn.XLOOKUP($A826,ALGLIB_SSA_XAUUSD!$J$2:$J$1001,ALGLIB_SSA_XAUUSD!$M$2:$M$1001,"",0)</f>
        <v>4791.74</v>
      </c>
      <c r="L826">
        <f>_xlfn.XLOOKUP($A826,ALGLIB_SSA_XAUUSD!$J$2:$J$1001,ALGLIB_SSA_XAUUSD!$N$2:$N$1001,"",0)</f>
        <v>4788.16518</v>
      </c>
      <c r="M826">
        <f>_xlfn.XLOOKUP($A826,ALGLIB_SSA_XAUUSD!$J$2:$J$1001,ALGLIB_SSA_XAUUSD!$O$2:$O$1001,"",0)</f>
        <v>4786.7561800000003</v>
      </c>
      <c r="N826">
        <f>_xlfn.XLOOKUP($A826,ALGLIB_SSA_XAUUSD!$J$2:$J$1001,ALGLIB_SSA_XAUUSD!$P$2:$P$1001,"",0)</f>
        <v>4790.89887</v>
      </c>
      <c r="O826">
        <f>_xlfn.XLOOKUP($A826,ALGLIB_SSA_XAUUSD!$J$2:$J$1001,ALGLIB_SSA_XAUUSD!$Q$2:$Q$1001,"",0)</f>
        <v>4784.41518</v>
      </c>
      <c r="R826">
        <f t="shared" si="311"/>
        <v>1775644800</v>
      </c>
      <c r="S826" t="str">
        <f t="shared" si="312"/>
        <v>XAUUSD</v>
      </c>
      <c r="T826" t="str">
        <f t="shared" si="312"/>
        <v>M5</v>
      </c>
      <c r="U826">
        <f t="shared" si="312"/>
        <v>4791.74</v>
      </c>
      <c r="V826">
        <f t="shared" si="313"/>
        <v>4789.3680066666666</v>
      </c>
      <c r="W826">
        <f t="shared" si="313"/>
        <v>4792.1624499999998</v>
      </c>
      <c r="X826">
        <f t="shared" si="314"/>
        <v>4788.16518</v>
      </c>
      <c r="Y826">
        <f t="shared" si="314"/>
        <v>4786.7561800000003</v>
      </c>
      <c r="Z826">
        <f t="shared" si="315"/>
        <v>4808.0115666666661</v>
      </c>
      <c r="AA826">
        <f t="shared" si="316"/>
        <v>4790.89887</v>
      </c>
      <c r="AB826">
        <f t="shared" si="317"/>
        <v>4773.5873266666667</v>
      </c>
      <c r="AC826">
        <f t="shared" si="318"/>
        <v>4784.41518</v>
      </c>
      <c r="AF826">
        <f t="shared" si="323"/>
        <v>1775644800</v>
      </c>
      <c r="AG826" t="str">
        <f t="shared" si="324"/>
        <v>XAUUSD</v>
      </c>
      <c r="AH826" t="str">
        <f t="shared" si="325"/>
        <v>M5</v>
      </c>
      <c r="AI826" s="19">
        <f t="shared" si="319"/>
        <v>4791.74</v>
      </c>
      <c r="AJ826" s="19">
        <f t="shared" si="320"/>
        <v>4789.3680066666666</v>
      </c>
      <c r="AK826" s="19">
        <f t="shared" si="321"/>
        <v>4792.1624499999998</v>
      </c>
      <c r="AL826" s="19">
        <f t="shared" si="326"/>
        <v>-2.7944433333332199</v>
      </c>
      <c r="AM826" s="28" t="str">
        <f t="shared" si="322"/>
        <v>Bearish</v>
      </c>
      <c r="AN826" s="28" t="str">
        <f t="shared" si="327"/>
        <v>Bearish</v>
      </c>
      <c r="AO826">
        <f>IF(Z826&lt;&gt;"",Z826,"")</f>
        <v>4808.0115666666661</v>
      </c>
      <c r="AP826">
        <f>IF(AB826&lt;&gt;"",AB826,"")</f>
        <v>4773.5873266666667</v>
      </c>
      <c r="AQ826">
        <f t="shared" si="331"/>
        <v>9</v>
      </c>
      <c r="AR826" s="16">
        <f>IF(SLOPE($AO$806:$AO$817,$AQ$806:$AQ$817)&gt;0,MIN(3,ABS(SLOPE($AO$806:$AO$817,$AQ$806:$AQ$817))),IF(SLOPE($AO$806:$AO$817,$AQ$806:$AQ$817)&lt;-0.5,-0.5,0))</f>
        <v>0</v>
      </c>
      <c r="AS826" s="16">
        <f>IF(SLOPE($AP$806:$AP$817,$AQ$806:$AQ$817)&lt;0,MAX(-3,-ABS(SLOPE($AP$806:$AP$817,$AQ$806:$AQ$817))),IF(SLOPE($AP$806:$AP$817,$AQ$806:$AQ$817)&gt;0.5,0.5,0))</f>
        <v>-0.44807083333338837</v>
      </c>
      <c r="AT826" s="22">
        <f>($AO$818+(AR826*(AQ826-1)))</f>
        <v>4808.6906399999998</v>
      </c>
      <c r="AU826" s="22">
        <f>($AP$818+(AS826*(AQ826-1)))</f>
        <v>4773.4263933333323</v>
      </c>
      <c r="AV826" s="18">
        <f>IF(AR826&gt;0,AT826+AR826,AT826)</f>
        <v>4808.6906399999998</v>
      </c>
      <c r="AW826" s="18">
        <f>IF(AS826&lt;0,AU826+AS826,AU826)</f>
        <v>4772.9783224999992</v>
      </c>
      <c r="AY826">
        <f t="shared" si="332"/>
        <v>0.67907333333369024</v>
      </c>
      <c r="AZ826">
        <f t="shared" si="333"/>
        <v>-0.60900416666754609</v>
      </c>
      <c r="BB826" s="19">
        <f t="shared" si="328"/>
        <v>1775644800</v>
      </c>
      <c r="BC826" s="19" t="str">
        <f t="shared" si="329"/>
        <v>XAUUSD</v>
      </c>
      <c r="BD826" s="19" t="str">
        <f t="shared" si="330"/>
        <v>M5</v>
      </c>
      <c r="BE826">
        <f>V826</f>
        <v>4789.3680066666666</v>
      </c>
      <c r="BF826">
        <f>W826</f>
        <v>4792.1624499999998</v>
      </c>
      <c r="BG826">
        <f>X826</f>
        <v>4788.16518</v>
      </c>
      <c r="BH826">
        <f>Y826</f>
        <v>4786.7561800000003</v>
      </c>
      <c r="BI826">
        <f t="shared" si="334"/>
        <v>4808.6906399999998</v>
      </c>
      <c r="BJ826">
        <f t="shared" si="335"/>
        <v>4772.9783224999992</v>
      </c>
    </row>
    <row r="827" spans="1:62" x14ac:dyDescent="0.55000000000000004">
      <c r="A827">
        <f>ALGLIB_SSA_XAUUSD!J827</f>
        <v>1775645100</v>
      </c>
      <c r="B827" t="str">
        <f>_xlfn.XLOOKUP($A827,ALGLIB_SSA_XAUUSD!$A$2:$A$1001,ALGLIB_SSA_XAUUSD!$B$2:$B$1001,"",0)</f>
        <v/>
      </c>
      <c r="C827" t="str">
        <f>_xlfn.XLOOKUP($A827,ALGLIB_SSA_XAUUSD!$A$2:$A$1001,ALGLIB_SSA_XAUUSD!$C$2:$C$1001,"",0)</f>
        <v/>
      </c>
      <c r="D827" s="1">
        <f>D818+(D830-D818)*9/12</f>
        <v>4794.4025000000001</v>
      </c>
      <c r="E827" s="1">
        <f>E818+(E830-E818)*9/12</f>
        <v>4789.1722175000004</v>
      </c>
      <c r="F827" s="1">
        <f>F818+(F830-F818)*9/12</f>
        <v>4791.9388499999995</v>
      </c>
      <c r="G827" s="1">
        <f>G818+(G830-G818)*9/12</f>
        <v>4807.9266824999995</v>
      </c>
      <c r="H827" s="1">
        <f>H818+(H830-H818)*9/12</f>
        <v>4773.1593725000002</v>
      </c>
      <c r="I827" t="str">
        <f>_xlfn.XLOOKUP($A827,ALGLIB_SSA_XAUUSD!$J$2:$J$1001,ALGLIB_SSA_XAUUSD!$K$2:$K$1001,"",0)</f>
        <v>XAUUSD</v>
      </c>
      <c r="J827" t="str">
        <f>_xlfn.XLOOKUP($A827,ALGLIB_SSA_XAUUSD!$J$2:$J$1001,ALGLIB_SSA_XAUUSD!$L$2:$L$1001,"",0)</f>
        <v>M5</v>
      </c>
      <c r="K827">
        <f>_xlfn.XLOOKUP($A827,ALGLIB_SSA_XAUUSD!$J$2:$J$1001,ALGLIB_SSA_XAUUSD!$M$2:$M$1001,"",0)</f>
        <v>4793.4799999999996</v>
      </c>
      <c r="L827">
        <f>_xlfn.XLOOKUP($A827,ALGLIB_SSA_XAUUSD!$J$2:$J$1001,ALGLIB_SSA_XAUUSD!$N$2:$N$1001,"",0)</f>
        <v>4789.1305499999999</v>
      </c>
      <c r="M827">
        <f>_xlfn.XLOOKUP($A827,ALGLIB_SSA_XAUUSD!$J$2:$J$1001,ALGLIB_SSA_XAUUSD!$O$2:$O$1001,"",0)</f>
        <v>4787.94337</v>
      </c>
      <c r="N827">
        <f>_xlfn.XLOOKUP($A827,ALGLIB_SSA_XAUUSD!$J$2:$J$1001,ALGLIB_SSA_XAUUSD!$P$2:$P$1001,"",0)</f>
        <v>4792.1128900000003</v>
      </c>
      <c r="O827">
        <f>_xlfn.XLOOKUP($A827,ALGLIB_SSA_XAUUSD!$J$2:$J$1001,ALGLIB_SSA_XAUUSD!$Q$2:$Q$1001,"",0)</f>
        <v>4785.9088899999997</v>
      </c>
      <c r="R827">
        <f t="shared" si="311"/>
        <v>1775645100</v>
      </c>
      <c r="S827" t="str">
        <f t="shared" si="312"/>
        <v>XAUUSD</v>
      </c>
      <c r="T827" t="str">
        <f t="shared" si="312"/>
        <v>M5</v>
      </c>
      <c r="U827">
        <f t="shared" si="312"/>
        <v>4793.4799999999996</v>
      </c>
      <c r="V827">
        <f t="shared" si="313"/>
        <v>4789.1722175000004</v>
      </c>
      <c r="W827">
        <f t="shared" si="313"/>
        <v>4791.9388499999995</v>
      </c>
      <c r="X827">
        <f t="shared" si="314"/>
        <v>4789.1305499999999</v>
      </c>
      <c r="Y827">
        <f t="shared" si="314"/>
        <v>4787.94337</v>
      </c>
      <c r="Z827">
        <f t="shared" si="315"/>
        <v>4807.9266824999995</v>
      </c>
      <c r="AA827">
        <f t="shared" si="316"/>
        <v>4792.1128900000003</v>
      </c>
      <c r="AB827">
        <f t="shared" si="317"/>
        <v>4773.1593725000002</v>
      </c>
      <c r="AC827">
        <f t="shared" si="318"/>
        <v>4785.9088899999997</v>
      </c>
      <c r="AF827">
        <f t="shared" si="323"/>
        <v>1775645100</v>
      </c>
      <c r="AG827" t="str">
        <f t="shared" si="324"/>
        <v>XAUUSD</v>
      </c>
      <c r="AH827" t="str">
        <f t="shared" si="325"/>
        <v>M5</v>
      </c>
      <c r="AI827" s="19">
        <f t="shared" si="319"/>
        <v>4793.4799999999996</v>
      </c>
      <c r="AJ827" s="19">
        <f t="shared" si="320"/>
        <v>4789.1722175000004</v>
      </c>
      <c r="AK827" s="19">
        <f t="shared" si="321"/>
        <v>4791.9388499999995</v>
      </c>
      <c r="AL827" s="19">
        <f t="shared" si="326"/>
        <v>-2.7666324999991048</v>
      </c>
      <c r="AM827" s="28" t="str">
        <f t="shared" si="322"/>
        <v>Bearish</v>
      </c>
      <c r="AN827" s="28" t="str">
        <f t="shared" si="327"/>
        <v>Bearish</v>
      </c>
      <c r="AO827">
        <f>IF(Z827&lt;&gt;"",Z827,"")</f>
        <v>4807.9266824999995</v>
      </c>
      <c r="AP827">
        <f>IF(AB827&lt;&gt;"",AB827,"")</f>
        <v>4773.1593725000002</v>
      </c>
      <c r="AQ827">
        <f t="shared" si="331"/>
        <v>10</v>
      </c>
      <c r="AR827" s="16">
        <f>IF(SLOPE($AO$806:$AO$817,$AQ$806:$AQ$817)&gt;0,MIN(3,ABS(SLOPE($AO$806:$AO$817,$AQ$806:$AQ$817))),IF(SLOPE($AO$806:$AO$817,$AQ$806:$AQ$817)&lt;-0.5,-0.5,0))</f>
        <v>0</v>
      </c>
      <c r="AS827" s="16">
        <f>IF(SLOPE($AP$806:$AP$817,$AQ$806:$AQ$817)&lt;0,MAX(-3,-ABS(SLOPE($AP$806:$AP$817,$AQ$806:$AQ$817))),IF(SLOPE($AP$806:$AP$817,$AQ$806:$AQ$817)&gt;0.5,0.5,0))</f>
        <v>-0.44807083333338837</v>
      </c>
      <c r="AT827" s="22">
        <f>($AO$818+(AR827*(AQ827-1)))</f>
        <v>4808.6906399999998</v>
      </c>
      <c r="AU827" s="22">
        <f>($AP$818+(AS827*(AQ827-1)))</f>
        <v>4772.9783224999992</v>
      </c>
      <c r="AV827" s="18">
        <f>IF(AR827&gt;0,AT827+AR827,AT827)</f>
        <v>4808.6906399999998</v>
      </c>
      <c r="AW827" s="18">
        <f>IF(AS827&lt;0,AU827+AS827,AU827)</f>
        <v>4772.5302516666661</v>
      </c>
      <c r="AY827">
        <f t="shared" si="332"/>
        <v>0.76395750000028784</v>
      </c>
      <c r="AZ827">
        <f t="shared" si="333"/>
        <v>-0.62912083333412738</v>
      </c>
      <c r="BB827" s="19">
        <f t="shared" si="328"/>
        <v>1775645100</v>
      </c>
      <c r="BC827" s="19" t="str">
        <f t="shared" si="329"/>
        <v>XAUUSD</v>
      </c>
      <c r="BD827" s="19" t="str">
        <f t="shared" si="330"/>
        <v>M5</v>
      </c>
      <c r="BE827">
        <f>V827</f>
        <v>4789.1722175000004</v>
      </c>
      <c r="BF827">
        <f>W827</f>
        <v>4791.9388499999995</v>
      </c>
      <c r="BG827">
        <f>X827</f>
        <v>4789.1305499999999</v>
      </c>
      <c r="BH827">
        <f>Y827</f>
        <v>4787.94337</v>
      </c>
      <c r="BI827">
        <f t="shared" si="334"/>
        <v>4808.6906399999998</v>
      </c>
      <c r="BJ827">
        <f t="shared" si="335"/>
        <v>4772.5302516666661</v>
      </c>
    </row>
    <row r="828" spans="1:62" x14ac:dyDescent="0.55000000000000004">
      <c r="A828">
        <f>ALGLIB_SSA_XAUUSD!J828</f>
        <v>1775645400</v>
      </c>
      <c r="B828" t="str">
        <f>_xlfn.XLOOKUP($A828,ALGLIB_SSA_XAUUSD!$A$2:$A$1001,ALGLIB_SSA_XAUUSD!$B$2:$B$1001,"",0)</f>
        <v/>
      </c>
      <c r="C828" t="str">
        <f>_xlfn.XLOOKUP($A828,ALGLIB_SSA_XAUUSD!$A$2:$A$1001,ALGLIB_SSA_XAUUSD!$C$2:$C$1001,"",0)</f>
        <v/>
      </c>
      <c r="D828" s="1">
        <f>D818+(D830-D818)*10/12</f>
        <v>4795.7016666666668</v>
      </c>
      <c r="E828" s="1">
        <f>E818+(E830-E818)*10/12</f>
        <v>4788.9764283333334</v>
      </c>
      <c r="F828" s="1">
        <f>F818+(F830-F818)*10/12</f>
        <v>4791.7152499999993</v>
      </c>
      <c r="G828" s="1">
        <f>G818+(G830-G818)*10/12</f>
        <v>4807.8417983333329</v>
      </c>
      <c r="H828" s="1">
        <f>H818+(H830-H818)*10/12</f>
        <v>4772.7314183333328</v>
      </c>
      <c r="I828" t="str">
        <f>_xlfn.XLOOKUP($A828,ALGLIB_SSA_XAUUSD!$J$2:$J$1001,ALGLIB_SSA_XAUUSD!$K$2:$K$1001,"",0)</f>
        <v>XAUUSD</v>
      </c>
      <c r="J828" t="str">
        <f>_xlfn.XLOOKUP($A828,ALGLIB_SSA_XAUUSD!$J$2:$J$1001,ALGLIB_SSA_XAUUSD!$L$2:$L$1001,"",0)</f>
        <v>M5</v>
      </c>
      <c r="K828">
        <f>_xlfn.XLOOKUP($A828,ALGLIB_SSA_XAUUSD!$J$2:$J$1001,ALGLIB_SSA_XAUUSD!$M$2:$M$1001,"",0)</f>
        <v>4790.87</v>
      </c>
      <c r="L828">
        <f>_xlfn.XLOOKUP($A828,ALGLIB_SSA_XAUUSD!$J$2:$J$1001,ALGLIB_SSA_XAUUSD!$N$2:$N$1001,"",0)</f>
        <v>4789.3741499999996</v>
      </c>
      <c r="M828">
        <f>_xlfn.XLOOKUP($A828,ALGLIB_SSA_XAUUSD!$J$2:$J$1001,ALGLIB_SSA_XAUUSD!$O$2:$O$1001,"",0)</f>
        <v>4788.6587600000003</v>
      </c>
      <c r="N828">
        <f>_xlfn.XLOOKUP($A828,ALGLIB_SSA_XAUUSD!$J$2:$J$1001,ALGLIB_SSA_XAUUSD!$P$2:$P$1001,"",0)</f>
        <v>4792.6934700000002</v>
      </c>
      <c r="O828">
        <f>_xlfn.XLOOKUP($A828,ALGLIB_SSA_XAUUSD!$J$2:$J$1001,ALGLIB_SSA_XAUUSD!$Q$2:$Q$1001,"",0)</f>
        <v>4786.6325500000003</v>
      </c>
      <c r="R828">
        <f t="shared" si="311"/>
        <v>1775645400</v>
      </c>
      <c r="S828" t="str">
        <f t="shared" si="312"/>
        <v>XAUUSD</v>
      </c>
      <c r="T828" t="str">
        <f t="shared" si="312"/>
        <v>M5</v>
      </c>
      <c r="U828">
        <f t="shared" si="312"/>
        <v>4790.87</v>
      </c>
      <c r="V828">
        <f t="shared" si="313"/>
        <v>4788.9764283333334</v>
      </c>
      <c r="W828">
        <f t="shared" si="313"/>
        <v>4791.7152499999993</v>
      </c>
      <c r="X828">
        <f t="shared" si="314"/>
        <v>4789.3741499999996</v>
      </c>
      <c r="Y828">
        <f t="shared" si="314"/>
        <v>4788.6587600000003</v>
      </c>
      <c r="Z828">
        <f t="shared" si="315"/>
        <v>4807.8417983333329</v>
      </c>
      <c r="AA828">
        <f t="shared" si="316"/>
        <v>4792.6934700000002</v>
      </c>
      <c r="AB828">
        <f t="shared" si="317"/>
        <v>4772.7314183333328</v>
      </c>
      <c r="AC828">
        <f t="shared" si="318"/>
        <v>4786.6325500000003</v>
      </c>
      <c r="AF828">
        <f t="shared" si="323"/>
        <v>1775645400</v>
      </c>
      <c r="AG828" t="str">
        <f t="shared" si="324"/>
        <v>XAUUSD</v>
      </c>
      <c r="AH828" t="str">
        <f t="shared" si="325"/>
        <v>M5</v>
      </c>
      <c r="AI828" s="19">
        <f t="shared" si="319"/>
        <v>4790.87</v>
      </c>
      <c r="AJ828" s="19">
        <f t="shared" si="320"/>
        <v>4788.9764283333334</v>
      </c>
      <c r="AK828" s="19">
        <f t="shared" si="321"/>
        <v>4791.7152499999993</v>
      </c>
      <c r="AL828" s="19">
        <f t="shared" si="326"/>
        <v>-2.7388216666658991</v>
      </c>
      <c r="AM828" s="28" t="str">
        <f t="shared" si="322"/>
        <v>Bearish</v>
      </c>
      <c r="AN828" s="28" t="str">
        <f t="shared" si="327"/>
        <v>Bearish</v>
      </c>
      <c r="AO828">
        <f>IF(Z828&lt;&gt;"",Z828,"")</f>
        <v>4807.8417983333329</v>
      </c>
      <c r="AP828">
        <f>IF(AB828&lt;&gt;"",AB828,"")</f>
        <v>4772.7314183333328</v>
      </c>
      <c r="AQ828">
        <f t="shared" si="331"/>
        <v>11</v>
      </c>
      <c r="AR828" s="16">
        <f>IF(SLOPE($AO$806:$AO$817,$AQ$806:$AQ$817)&gt;0,MIN(3,ABS(SLOPE($AO$806:$AO$817,$AQ$806:$AQ$817))),IF(SLOPE($AO$806:$AO$817,$AQ$806:$AQ$817)&lt;-0.5,-0.5,0))</f>
        <v>0</v>
      </c>
      <c r="AS828" s="16">
        <f>IF(SLOPE($AP$806:$AP$817,$AQ$806:$AQ$817)&lt;0,MAX(-3,-ABS(SLOPE($AP$806:$AP$817,$AQ$806:$AQ$817))),IF(SLOPE($AP$806:$AP$817,$AQ$806:$AQ$817)&gt;0.5,0.5,0))</f>
        <v>-0.44807083333338837</v>
      </c>
      <c r="AT828" s="22">
        <f>($AO$818+(AR828*(AQ828-1)))</f>
        <v>4808.6906399999998</v>
      </c>
      <c r="AU828" s="22">
        <f>($AP$818+(AS828*(AQ828-1)))</f>
        <v>4772.5302516666661</v>
      </c>
      <c r="AV828" s="18">
        <f>IF(AR828&gt;0,AT828+AR828,AT828)</f>
        <v>4808.6906399999998</v>
      </c>
      <c r="AW828" s="18">
        <f>IF(AS828&lt;0,AU828+AS828,AU828)</f>
        <v>4772.082180833333</v>
      </c>
      <c r="AY828">
        <f t="shared" si="332"/>
        <v>0.84884166666688543</v>
      </c>
      <c r="AZ828">
        <f t="shared" si="333"/>
        <v>-0.64923749999979918</v>
      </c>
      <c r="BB828" s="19">
        <f t="shared" si="328"/>
        <v>1775645400</v>
      </c>
      <c r="BC828" s="19" t="str">
        <f t="shared" si="329"/>
        <v>XAUUSD</v>
      </c>
      <c r="BD828" s="19" t="str">
        <f t="shared" si="330"/>
        <v>M5</v>
      </c>
      <c r="BE828">
        <f>V828</f>
        <v>4788.9764283333334</v>
      </c>
      <c r="BF828">
        <f>W828</f>
        <v>4791.7152499999993</v>
      </c>
      <c r="BG828">
        <f>X828</f>
        <v>4789.3741499999996</v>
      </c>
      <c r="BH828">
        <f>Y828</f>
        <v>4788.6587600000003</v>
      </c>
      <c r="BI828">
        <f t="shared" si="334"/>
        <v>4808.6906399999998</v>
      </c>
      <c r="BJ828">
        <f t="shared" si="335"/>
        <v>4772.082180833333</v>
      </c>
    </row>
    <row r="829" spans="1:62" x14ac:dyDescent="0.55000000000000004">
      <c r="A829">
        <f>ALGLIB_SSA_XAUUSD!J829</f>
        <v>1775645700</v>
      </c>
      <c r="B829" t="str">
        <f>_xlfn.XLOOKUP($A829,ALGLIB_SSA_XAUUSD!$A$2:$A$1001,ALGLIB_SSA_XAUUSD!$B$2:$B$1001,"",0)</f>
        <v/>
      </c>
      <c r="C829" t="str">
        <f>_xlfn.XLOOKUP($A829,ALGLIB_SSA_XAUUSD!$A$2:$A$1001,ALGLIB_SSA_XAUUSD!$C$2:$C$1001,"",0)</f>
        <v/>
      </c>
      <c r="D829" s="1">
        <f>D818+(D830-D818)*11/12</f>
        <v>4797.0008333333335</v>
      </c>
      <c r="E829" s="1">
        <f>E818+(E830-E818)*11/12</f>
        <v>4788.7806391666672</v>
      </c>
      <c r="F829" s="1">
        <f>F818+(F830-F818)*11/12</f>
        <v>4791.4916499999999</v>
      </c>
      <c r="G829" s="1">
        <f>G818+(G830-G818)*11/12</f>
        <v>4807.7569141666663</v>
      </c>
      <c r="H829" s="1">
        <f>H818+(H830-H818)*11/12</f>
        <v>4772.3034641666663</v>
      </c>
      <c r="I829" t="str">
        <f>_xlfn.XLOOKUP($A829,ALGLIB_SSA_XAUUSD!$J$2:$J$1001,ALGLIB_SSA_XAUUSD!$K$2:$K$1001,"",0)</f>
        <v>XAUUSD</v>
      </c>
      <c r="J829" t="str">
        <f>_xlfn.XLOOKUP($A829,ALGLIB_SSA_XAUUSD!$J$2:$J$1001,ALGLIB_SSA_XAUUSD!$L$2:$L$1001,"",0)</f>
        <v>M5</v>
      </c>
      <c r="K829">
        <f>_xlfn.XLOOKUP($A829,ALGLIB_SSA_XAUUSD!$J$2:$J$1001,ALGLIB_SSA_XAUUSD!$M$2:$M$1001,"",0)</f>
        <v>4782.71</v>
      </c>
      <c r="L829">
        <f>_xlfn.XLOOKUP($A829,ALGLIB_SSA_XAUUSD!$J$2:$J$1001,ALGLIB_SSA_XAUUSD!$N$2:$N$1001,"",0)</f>
        <v>4788.9123799999998</v>
      </c>
      <c r="M829">
        <f>_xlfn.XLOOKUP($A829,ALGLIB_SSA_XAUUSD!$J$2:$J$1001,ALGLIB_SSA_XAUUSD!$O$2:$O$1001,"",0)</f>
        <v>4788.78557</v>
      </c>
      <c r="N829">
        <f>_xlfn.XLOOKUP($A829,ALGLIB_SSA_XAUUSD!$J$2:$J$1001,ALGLIB_SSA_XAUUSD!$P$2:$P$1001,"",0)</f>
        <v>4792.5444799999996</v>
      </c>
      <c r="O829">
        <f>_xlfn.XLOOKUP($A829,ALGLIB_SSA_XAUUSD!$J$2:$J$1001,ALGLIB_SSA_XAUUSD!$Q$2:$Q$1001,"",0)</f>
        <v>4786.4560499999998</v>
      </c>
      <c r="R829">
        <f t="shared" si="311"/>
        <v>1775645700</v>
      </c>
      <c r="S829" t="str">
        <f t="shared" si="312"/>
        <v>XAUUSD</v>
      </c>
      <c r="T829" t="str">
        <f t="shared" si="312"/>
        <v>M5</v>
      </c>
      <c r="U829">
        <f t="shared" si="312"/>
        <v>4782.71</v>
      </c>
      <c r="V829">
        <f t="shared" si="313"/>
        <v>4788.7806391666672</v>
      </c>
      <c r="W829">
        <f t="shared" si="313"/>
        <v>4791.4916499999999</v>
      </c>
      <c r="X829">
        <f t="shared" si="314"/>
        <v>4788.9123799999998</v>
      </c>
      <c r="Y829">
        <f t="shared" si="314"/>
        <v>4788.78557</v>
      </c>
      <c r="Z829">
        <f t="shared" si="315"/>
        <v>4807.7569141666663</v>
      </c>
      <c r="AA829">
        <f t="shared" si="316"/>
        <v>4792.5444799999996</v>
      </c>
      <c r="AB829">
        <f t="shared" si="317"/>
        <v>4772.3034641666663</v>
      </c>
      <c r="AC829">
        <f t="shared" si="318"/>
        <v>4786.4560499999998</v>
      </c>
      <c r="AF829">
        <f t="shared" si="323"/>
        <v>1775645700</v>
      </c>
      <c r="AG829" t="str">
        <f t="shared" si="324"/>
        <v>XAUUSD</v>
      </c>
      <c r="AH829" t="str">
        <f t="shared" si="325"/>
        <v>M5</v>
      </c>
      <c r="AI829" s="19">
        <f t="shared" si="319"/>
        <v>4782.71</v>
      </c>
      <c r="AJ829" s="19">
        <f t="shared" si="320"/>
        <v>4788.7806391666672</v>
      </c>
      <c r="AK829" s="19">
        <f t="shared" si="321"/>
        <v>4791.4916499999999</v>
      </c>
      <c r="AL829" s="19">
        <f t="shared" si="326"/>
        <v>-2.7110108333326934</v>
      </c>
      <c r="AM829" s="28" t="str">
        <f t="shared" si="322"/>
        <v>Bearish</v>
      </c>
      <c r="AN829" s="28" t="str">
        <f t="shared" si="327"/>
        <v>Bearish</v>
      </c>
      <c r="AO829">
        <f>IF(Z829&lt;&gt;"",Z829,"")</f>
        <v>4807.7569141666663</v>
      </c>
      <c r="AP829">
        <f>IF(AB829&lt;&gt;"",AB829,"")</f>
        <v>4772.3034641666663</v>
      </c>
      <c r="AQ829">
        <f t="shared" si="331"/>
        <v>12</v>
      </c>
      <c r="AR829" s="16">
        <f>IF(SLOPE($AO$806:$AO$817,$AQ$806:$AQ$817)&gt;0,MIN(3,ABS(SLOPE($AO$806:$AO$817,$AQ$806:$AQ$817))),IF(SLOPE($AO$806:$AO$817,$AQ$806:$AQ$817)&lt;-0.5,-0.5,0))</f>
        <v>0</v>
      </c>
      <c r="AS829" s="16">
        <f>IF(SLOPE($AP$806:$AP$817,$AQ$806:$AQ$817)&lt;0,MAX(-3,-ABS(SLOPE($AP$806:$AP$817,$AQ$806:$AQ$817))),IF(SLOPE($AP$806:$AP$817,$AQ$806:$AQ$817)&gt;0.5,0.5,0))</f>
        <v>-0.44807083333338837</v>
      </c>
      <c r="AT829" s="22">
        <f>($AO$818+(AR829*(AQ829-1)))</f>
        <v>4808.6906399999998</v>
      </c>
      <c r="AU829" s="22">
        <f>($AP$818+(AS829*(AQ829-1)))</f>
        <v>4772.0821808333321</v>
      </c>
      <c r="AV829" s="18">
        <f>IF(AR829&gt;0,AT829+AR829,AT829)</f>
        <v>4808.6906399999998</v>
      </c>
      <c r="AW829" s="18">
        <f>IF(AS829&lt;0,AU829+AS829,AU829)</f>
        <v>4771.6341099999991</v>
      </c>
      <c r="AY829">
        <f t="shared" si="332"/>
        <v>0.93372583333348302</v>
      </c>
      <c r="AZ829">
        <f t="shared" si="333"/>
        <v>-0.66935416666728997</v>
      </c>
      <c r="BB829" s="19">
        <f t="shared" si="328"/>
        <v>1775645700</v>
      </c>
      <c r="BC829" s="19" t="str">
        <f t="shared" si="329"/>
        <v>XAUUSD</v>
      </c>
      <c r="BD829" s="19" t="str">
        <f t="shared" si="330"/>
        <v>M5</v>
      </c>
      <c r="BE829">
        <f>V829</f>
        <v>4788.7806391666672</v>
      </c>
      <c r="BF829">
        <f>W829</f>
        <v>4791.4916499999999</v>
      </c>
      <c r="BG829">
        <f>X829</f>
        <v>4788.9123799999998</v>
      </c>
      <c r="BH829">
        <f>Y829</f>
        <v>4788.78557</v>
      </c>
      <c r="BI829">
        <f t="shared" si="334"/>
        <v>4808.6906399999998</v>
      </c>
      <c r="BJ829">
        <f t="shared" si="335"/>
        <v>4771.6341099999991</v>
      </c>
    </row>
    <row r="830" spans="1:62" x14ac:dyDescent="0.55000000000000004">
      <c r="A830">
        <f>ALGLIB_SSA_XAUUSD!J830</f>
        <v>1775646000</v>
      </c>
      <c r="B830" t="str">
        <f>_xlfn.XLOOKUP($A830,ALGLIB_SSA_XAUUSD!$A$2:$A$1001,ALGLIB_SSA_XAUUSD!$B$2:$B$1001,"",0)</f>
        <v>XAUUSD</v>
      </c>
      <c r="C830" t="str">
        <f>_xlfn.XLOOKUP($A830,ALGLIB_SSA_XAUUSD!$A$2:$A$1001,ALGLIB_SSA_XAUUSD!$C$2:$C$1001,"",0)</f>
        <v>H1</v>
      </c>
      <c r="D830" s="2">
        <f>_xlfn.XLOOKUP($A830,ALGLIB_SSA_XAUUSD!$A$2:$A$1001,ALGLIB_SSA_XAUUSD!$D$2:$D$1001,"",0)</f>
        <v>4798.3</v>
      </c>
      <c r="E830" s="2">
        <f>_xlfn.XLOOKUP($A830,ALGLIB_SSA_XAUUSD!$A$2:$A$1001,ALGLIB_SSA_XAUUSD!$E$2:$E$1001,"",0)</f>
        <v>4788.5848500000002</v>
      </c>
      <c r="F830" s="2">
        <f>_xlfn.XLOOKUP($A830,ALGLIB_SSA_XAUUSD!$A$2:$A$1001,ALGLIB_SSA_XAUUSD!$F$2:$F$1001,"",0)</f>
        <v>4791.2680499999997</v>
      </c>
      <c r="G830" s="2">
        <f>_xlfn.XLOOKUP($A830,ALGLIB_SSA_XAUUSD!$A$2:$A$1001,ALGLIB_SSA_XAUUSD!$G$2:$G$1001,"",0)</f>
        <v>4807.6720299999997</v>
      </c>
      <c r="H830" s="2">
        <f>_xlfn.XLOOKUP($A830,ALGLIB_SSA_XAUUSD!$A$2:$A$1001,ALGLIB_SSA_XAUUSD!$H$2:$H$1001,"",0)</f>
        <v>4771.8755099999998</v>
      </c>
      <c r="I830" t="str">
        <f>_xlfn.XLOOKUP($A830,ALGLIB_SSA_XAUUSD!$J$2:$J$1001,ALGLIB_SSA_XAUUSD!$K$2:$K$1001,"",0)</f>
        <v>XAUUSD</v>
      </c>
      <c r="J830" t="str">
        <f>_xlfn.XLOOKUP($A830,ALGLIB_SSA_XAUUSD!$J$2:$J$1001,ALGLIB_SSA_XAUUSD!$L$2:$L$1001,"",0)</f>
        <v>M5</v>
      </c>
      <c r="K830">
        <f>_xlfn.XLOOKUP($A830,ALGLIB_SSA_XAUUSD!$J$2:$J$1001,ALGLIB_SSA_XAUUSD!$M$2:$M$1001,"",0)</f>
        <v>4782.45</v>
      </c>
      <c r="L830">
        <f>_xlfn.XLOOKUP($A830,ALGLIB_SSA_XAUUSD!$J$2:$J$1001,ALGLIB_SSA_XAUUSD!$N$2:$N$1001,"",0)</f>
        <v>4788.0402999999997</v>
      </c>
      <c r="M830">
        <f>_xlfn.XLOOKUP($A830,ALGLIB_SSA_XAUUSD!$J$2:$J$1001,ALGLIB_SSA_XAUUSD!$O$2:$O$1001,"",0)</f>
        <v>4788.4129300000004</v>
      </c>
      <c r="N830">
        <f>_xlfn.XLOOKUP($A830,ALGLIB_SSA_XAUUSD!$J$2:$J$1001,ALGLIB_SSA_XAUUSD!$P$2:$P$1001,"",0)</f>
        <v>4791.8440600000004</v>
      </c>
      <c r="O830">
        <f>_xlfn.XLOOKUP($A830,ALGLIB_SSA_XAUUSD!$J$2:$J$1001,ALGLIB_SSA_XAUUSD!$Q$2:$Q$1001,"",0)</f>
        <v>4785.5887700000003</v>
      </c>
      <c r="R830">
        <f t="shared" si="311"/>
        <v>1775646000</v>
      </c>
      <c r="S830" t="str">
        <f t="shared" si="312"/>
        <v>XAUUSD</v>
      </c>
      <c r="T830" t="str">
        <f t="shared" si="312"/>
        <v>M5</v>
      </c>
      <c r="U830">
        <f t="shared" si="312"/>
        <v>4782.45</v>
      </c>
      <c r="V830">
        <f t="shared" si="313"/>
        <v>4788.5848500000002</v>
      </c>
      <c r="W830">
        <f t="shared" si="313"/>
        <v>4791.2680499999997</v>
      </c>
      <c r="X830">
        <f t="shared" si="314"/>
        <v>4788.0402999999997</v>
      </c>
      <c r="Y830">
        <f t="shared" si="314"/>
        <v>4788.4129300000004</v>
      </c>
      <c r="Z830">
        <f t="shared" si="315"/>
        <v>4807.6720299999997</v>
      </c>
      <c r="AA830">
        <f t="shared" si="316"/>
        <v>4791.8440600000004</v>
      </c>
      <c r="AB830">
        <f t="shared" si="317"/>
        <v>4771.8755099999998</v>
      </c>
      <c r="AC830">
        <f t="shared" si="318"/>
        <v>4785.5887700000003</v>
      </c>
      <c r="AF830">
        <f t="shared" si="323"/>
        <v>1775646000</v>
      </c>
      <c r="AG830" t="str">
        <f t="shared" si="324"/>
        <v>XAUUSD</v>
      </c>
      <c r="AH830" t="str">
        <f t="shared" si="325"/>
        <v>M5</v>
      </c>
      <c r="AI830" s="19">
        <f t="shared" si="319"/>
        <v>4782.45</v>
      </c>
      <c r="AJ830" s="19">
        <f t="shared" si="320"/>
        <v>4788.5848500000002</v>
      </c>
      <c r="AK830" s="19">
        <f t="shared" si="321"/>
        <v>4791.2680499999997</v>
      </c>
      <c r="AL830" s="19">
        <f t="shared" si="326"/>
        <v>-2.6831999999994878</v>
      </c>
      <c r="AM830" s="28" t="str">
        <f t="shared" si="322"/>
        <v>Bearish</v>
      </c>
      <c r="AN830" s="28" t="str">
        <f t="shared" si="327"/>
        <v>Bearish</v>
      </c>
      <c r="AO830">
        <f>IF(Z830&lt;&gt;"",Z830,"")</f>
        <v>4807.6720299999997</v>
      </c>
      <c r="AP830">
        <f>IF(AB830&lt;&gt;"",AB830,"")</f>
        <v>4771.8755099999998</v>
      </c>
      <c r="AQ830">
        <f t="shared" si="331"/>
        <v>1</v>
      </c>
      <c r="AR830" s="17">
        <f>IF(SLOPE($AO$818:$AO$829,$AQ$818:$AQ$829)&gt;0,MIN(3,ABS(SLOPE($AO$818:$AO$829,$AQ$818:$AQ$829))),IF(SLOPE($AO$818:$AO$829,$AQ$818:$AQ$829)&lt;-0.5,-0.5,0))</f>
        <v>0</v>
      </c>
      <c r="AS830" s="17">
        <f>IF(SLOPE($AP$818:$AP$829,$AQ$818:$AQ$829)&lt;0,MAX(-3,-ABS(SLOPE($AP$818:$AP$829,$AQ$818:$AQ$829))),IF(SLOPE($AP$818:$AP$829,$AQ$818:$AQ$829)&gt;0.5,0.5,0))</f>
        <v>-0.42795416666664488</v>
      </c>
      <c r="AT830" s="10">
        <f>($AO$830+(AR830*(AQ830-1)))</f>
        <v>4807.6720299999997</v>
      </c>
      <c r="AU830" s="10">
        <f>($AP$830+(AS830*(AQ830-1)))</f>
        <v>4771.8755099999998</v>
      </c>
      <c r="AV830" s="18">
        <f>IF(AR830&gt;0,AT830+AR830,AT830)</f>
        <v>4807.6720299999997</v>
      </c>
      <c r="AW830" s="18">
        <f>IF(AS830&lt;0,AU830+AS830,AU830)</f>
        <v>4771.4475558333334</v>
      </c>
      <c r="AY830">
        <f t="shared" si="332"/>
        <v>0</v>
      </c>
      <c r="AZ830">
        <f t="shared" si="333"/>
        <v>-0.42795416666649544</v>
      </c>
      <c r="BB830" s="19">
        <f t="shared" si="328"/>
        <v>1775646000</v>
      </c>
      <c r="BC830" s="19" t="str">
        <f t="shared" si="329"/>
        <v>XAUUSD</v>
      </c>
      <c r="BD830" s="19" t="str">
        <f t="shared" si="330"/>
        <v>M5</v>
      </c>
      <c r="BE830">
        <f>V830</f>
        <v>4788.5848500000002</v>
      </c>
      <c r="BF830">
        <f>W830</f>
        <v>4791.2680499999997</v>
      </c>
      <c r="BG830">
        <f>X830</f>
        <v>4788.0402999999997</v>
      </c>
      <c r="BH830">
        <f>Y830</f>
        <v>4788.4129300000004</v>
      </c>
      <c r="BI830">
        <f t="shared" si="334"/>
        <v>4807.6720299999997</v>
      </c>
      <c r="BJ830">
        <f t="shared" si="335"/>
        <v>4771.4475558333334</v>
      </c>
    </row>
    <row r="831" spans="1:62" x14ac:dyDescent="0.55000000000000004">
      <c r="A831">
        <f>ALGLIB_SSA_XAUUSD!J831</f>
        <v>1775646300</v>
      </c>
      <c r="B831" t="str">
        <f>_xlfn.XLOOKUP($A831,ALGLIB_SSA_XAUUSD!$A$2:$A$1001,ALGLIB_SSA_XAUUSD!$B$2:$B$1001,"",0)</f>
        <v/>
      </c>
      <c r="C831" t="str">
        <f>_xlfn.XLOOKUP($A831,ALGLIB_SSA_XAUUSD!$A$2:$A$1001,ALGLIB_SSA_XAUUSD!$C$2:$C$1001,"",0)</f>
        <v/>
      </c>
      <c r="D831" s="1">
        <f>D830+(D842-D830)*1/12</f>
        <v>4798.4025000000001</v>
      </c>
      <c r="E831" s="1">
        <f>E830+(E842-E830)*1/12</f>
        <v>4788.2334008333337</v>
      </c>
      <c r="F831" s="1">
        <f>F830+(F842-F830)*1/12</f>
        <v>4790.9805249999999</v>
      </c>
      <c r="G831" s="1">
        <f>G830+(G842-G830)*1/12</f>
        <v>4807.4441424999995</v>
      </c>
      <c r="H831" s="1">
        <f>H830+(H842-H830)*1/12</f>
        <v>4771.3980466666662</v>
      </c>
      <c r="I831" t="str">
        <f>_xlfn.XLOOKUP($A831,ALGLIB_SSA_XAUUSD!$J$2:$J$1001,ALGLIB_SSA_XAUUSD!$K$2:$K$1001,"",0)</f>
        <v>XAUUSD</v>
      </c>
      <c r="J831" t="str">
        <f>_xlfn.XLOOKUP($A831,ALGLIB_SSA_XAUUSD!$J$2:$J$1001,ALGLIB_SSA_XAUUSD!$L$2:$L$1001,"",0)</f>
        <v>M5</v>
      </c>
      <c r="K831">
        <f>_xlfn.XLOOKUP($A831,ALGLIB_SSA_XAUUSD!$J$2:$J$1001,ALGLIB_SSA_XAUUSD!$M$2:$M$1001,"",0)</f>
        <v>4790.84</v>
      </c>
      <c r="L831">
        <f>_xlfn.XLOOKUP($A831,ALGLIB_SSA_XAUUSD!$J$2:$J$1001,ALGLIB_SSA_XAUUSD!$N$2:$N$1001,"",0)</f>
        <v>4786.9718000000003</v>
      </c>
      <c r="M831">
        <f>_xlfn.XLOOKUP($A831,ALGLIB_SSA_XAUUSD!$J$2:$J$1001,ALGLIB_SSA_XAUUSD!$O$2:$O$1001,"",0)</f>
        <v>4787.6923699999998</v>
      </c>
      <c r="N831">
        <f>_xlfn.XLOOKUP($A831,ALGLIB_SSA_XAUUSD!$J$2:$J$1001,ALGLIB_SSA_XAUUSD!$P$2:$P$1001,"",0)</f>
        <v>4790.8925900000004</v>
      </c>
      <c r="O831">
        <f>_xlfn.XLOOKUP($A831,ALGLIB_SSA_XAUUSD!$J$2:$J$1001,ALGLIB_SSA_XAUUSD!$Q$2:$Q$1001,"",0)</f>
        <v>4784.2653399999999</v>
      </c>
      <c r="R831">
        <f t="shared" si="311"/>
        <v>1775646300</v>
      </c>
      <c r="S831" t="str">
        <f t="shared" si="312"/>
        <v>XAUUSD</v>
      </c>
      <c r="T831" t="str">
        <f t="shared" si="312"/>
        <v>M5</v>
      </c>
      <c r="U831">
        <f t="shared" si="312"/>
        <v>4790.84</v>
      </c>
      <c r="V831">
        <f t="shared" si="313"/>
        <v>4788.2334008333337</v>
      </c>
      <c r="W831">
        <f t="shared" si="313"/>
        <v>4790.9805249999999</v>
      </c>
      <c r="X831">
        <f t="shared" si="314"/>
        <v>4786.9718000000003</v>
      </c>
      <c r="Y831">
        <f t="shared" si="314"/>
        <v>4787.6923699999998</v>
      </c>
      <c r="Z831">
        <f t="shared" si="315"/>
        <v>4807.4441424999995</v>
      </c>
      <c r="AA831">
        <f t="shared" si="316"/>
        <v>4790.8925900000004</v>
      </c>
      <c r="AB831">
        <f t="shared" si="317"/>
        <v>4771.3980466666662</v>
      </c>
      <c r="AC831">
        <f t="shared" si="318"/>
        <v>4784.2653399999999</v>
      </c>
      <c r="AF831">
        <f t="shared" si="323"/>
        <v>1775646300</v>
      </c>
      <c r="AG831" t="str">
        <f t="shared" si="324"/>
        <v>XAUUSD</v>
      </c>
      <c r="AH831" t="str">
        <f t="shared" si="325"/>
        <v>M5</v>
      </c>
      <c r="AI831" s="19">
        <f t="shared" si="319"/>
        <v>4790.84</v>
      </c>
      <c r="AJ831" s="19">
        <f t="shared" si="320"/>
        <v>4788.2334008333337</v>
      </c>
      <c r="AK831" s="19">
        <f t="shared" si="321"/>
        <v>4790.9805249999999</v>
      </c>
      <c r="AL831" s="19">
        <f t="shared" si="326"/>
        <v>-2.7471241666662536</v>
      </c>
      <c r="AM831" s="28" t="str">
        <f t="shared" si="322"/>
        <v>Bearish</v>
      </c>
      <c r="AN831" s="28" t="str">
        <f t="shared" si="327"/>
        <v>Bearish</v>
      </c>
      <c r="AO831">
        <f>IF(Z831&lt;&gt;"",Z831,"")</f>
        <v>4807.4441424999995</v>
      </c>
      <c r="AP831">
        <f>IF(AB831&lt;&gt;"",AB831,"")</f>
        <v>4771.3980466666662</v>
      </c>
      <c r="AQ831">
        <f t="shared" si="331"/>
        <v>2</v>
      </c>
      <c r="AR831" s="16">
        <f>IF(SLOPE($AO$818:$AO$829,$AQ$818:$AQ$829)&gt;0,MIN(3,ABS(SLOPE($AO$818:$AO$829,$AQ$818:$AQ$829))),IF(SLOPE($AO$818:$AO$829,$AQ$818:$AQ$829)&lt;-0.5,-0.5,0))</f>
        <v>0</v>
      </c>
      <c r="AS831" s="16">
        <f>IF(SLOPE($AP$818:$AP$829,$AQ$818:$AQ$829)&lt;0,MAX(-3,-ABS(SLOPE($AP$818:$AP$829,$AQ$818:$AQ$829))),IF(SLOPE($AP$818:$AP$829,$AQ$818:$AQ$829)&gt;0.5,0.5,0))</f>
        <v>-0.42795416666664488</v>
      </c>
      <c r="AT831" s="22">
        <f>($AO$830+(AR831*(AQ831-1)))</f>
        <v>4807.6720299999997</v>
      </c>
      <c r="AU831" s="22">
        <f>($AP$830+(AS831*(AQ831-1)))</f>
        <v>4771.4475558333334</v>
      </c>
      <c r="AV831" s="18">
        <f>IF(AR831&gt;0,AT831+AR831,AT831)</f>
        <v>4807.6720299999997</v>
      </c>
      <c r="AW831" s="18">
        <f>IF(AS831&lt;0,AU831+AS831,AU831)</f>
        <v>4771.0196016666669</v>
      </c>
      <c r="AY831">
        <f t="shared" si="332"/>
        <v>0.22788750000017899</v>
      </c>
      <c r="AZ831">
        <f t="shared" si="333"/>
        <v>-0.37844499999937398</v>
      </c>
      <c r="BB831" s="19">
        <f t="shared" si="328"/>
        <v>1775646300</v>
      </c>
      <c r="BC831" s="19" t="str">
        <f t="shared" si="329"/>
        <v>XAUUSD</v>
      </c>
      <c r="BD831" s="19" t="str">
        <f t="shared" si="330"/>
        <v>M5</v>
      </c>
      <c r="BE831">
        <f>V831</f>
        <v>4788.2334008333337</v>
      </c>
      <c r="BF831">
        <f>W831</f>
        <v>4790.9805249999999</v>
      </c>
      <c r="BG831">
        <f>X831</f>
        <v>4786.9718000000003</v>
      </c>
      <c r="BH831">
        <f>Y831</f>
        <v>4787.6923699999998</v>
      </c>
      <c r="BI831">
        <f t="shared" si="334"/>
        <v>4807.6720299999997</v>
      </c>
      <c r="BJ831">
        <f t="shared" si="335"/>
        <v>4771.0196016666669</v>
      </c>
    </row>
    <row r="832" spans="1:62" x14ac:dyDescent="0.55000000000000004">
      <c r="A832">
        <f>ALGLIB_SSA_XAUUSD!J832</f>
        <v>1775646600</v>
      </c>
      <c r="B832" t="str">
        <f>_xlfn.XLOOKUP($A832,ALGLIB_SSA_XAUUSD!$A$2:$A$1001,ALGLIB_SSA_XAUUSD!$B$2:$B$1001,"",0)</f>
        <v/>
      </c>
      <c r="C832" t="str">
        <f>_xlfn.XLOOKUP($A832,ALGLIB_SSA_XAUUSD!$A$2:$A$1001,ALGLIB_SSA_XAUUSD!$C$2:$C$1001,"",0)</f>
        <v/>
      </c>
      <c r="D832" s="1">
        <f>D830+(D842-D830)*2/12</f>
        <v>4798.5050000000001</v>
      </c>
      <c r="E832" s="1">
        <f>E830+(E842-E830)*2/12</f>
        <v>4787.8819516666672</v>
      </c>
      <c r="F832" s="1">
        <f>F830+(F842-F830)*2/12</f>
        <v>4790.6929999999993</v>
      </c>
      <c r="G832" s="1">
        <f>G830+(G842-G830)*2/12</f>
        <v>4807.2162549999994</v>
      </c>
      <c r="H832" s="1">
        <f>H830+(H842-H830)*2/12</f>
        <v>4770.9205833333335</v>
      </c>
      <c r="I832" t="str">
        <f>_xlfn.XLOOKUP($A832,ALGLIB_SSA_XAUUSD!$J$2:$J$1001,ALGLIB_SSA_XAUUSD!$K$2:$K$1001,"",0)</f>
        <v>XAUUSD</v>
      </c>
      <c r="J832" t="str">
        <f>_xlfn.XLOOKUP($A832,ALGLIB_SSA_XAUUSD!$J$2:$J$1001,ALGLIB_SSA_XAUUSD!$L$2:$L$1001,"",0)</f>
        <v>M5</v>
      </c>
      <c r="K832">
        <f>_xlfn.XLOOKUP($A832,ALGLIB_SSA_XAUUSD!$J$2:$J$1001,ALGLIB_SSA_XAUUSD!$M$2:$M$1001,"",0)</f>
        <v>4787.46</v>
      </c>
      <c r="L832">
        <f>_xlfn.XLOOKUP($A832,ALGLIB_SSA_XAUUSD!$J$2:$J$1001,ALGLIB_SSA_XAUUSD!$N$2:$N$1001,"",0)</f>
        <v>4785.7827399999996</v>
      </c>
      <c r="M832">
        <f>_xlfn.XLOOKUP($A832,ALGLIB_SSA_XAUUSD!$J$2:$J$1001,ALGLIB_SSA_XAUUSD!$O$2:$O$1001,"",0)</f>
        <v>4786.7375499999998</v>
      </c>
      <c r="N832">
        <f>_xlfn.XLOOKUP($A832,ALGLIB_SSA_XAUUSD!$J$2:$J$1001,ALGLIB_SSA_XAUUSD!$P$2:$P$1001,"",0)</f>
        <v>4789.8302800000001</v>
      </c>
      <c r="O832">
        <f>_xlfn.XLOOKUP($A832,ALGLIB_SSA_XAUUSD!$J$2:$J$1001,ALGLIB_SSA_XAUUSD!$Q$2:$Q$1001,"",0)</f>
        <v>4782.7924800000001</v>
      </c>
      <c r="R832">
        <f t="shared" si="311"/>
        <v>1775646600</v>
      </c>
      <c r="S832" t="str">
        <f t="shared" si="312"/>
        <v>XAUUSD</v>
      </c>
      <c r="T832" t="str">
        <f t="shared" si="312"/>
        <v>M5</v>
      </c>
      <c r="U832">
        <f t="shared" si="312"/>
        <v>4787.46</v>
      </c>
      <c r="V832">
        <f t="shared" si="313"/>
        <v>4787.8819516666672</v>
      </c>
      <c r="W832">
        <f t="shared" si="313"/>
        <v>4790.6929999999993</v>
      </c>
      <c r="X832">
        <f t="shared" si="314"/>
        <v>4785.7827399999996</v>
      </c>
      <c r="Y832">
        <f t="shared" si="314"/>
        <v>4786.7375499999998</v>
      </c>
      <c r="Z832">
        <f t="shared" si="315"/>
        <v>4807.2162549999994</v>
      </c>
      <c r="AA832">
        <f t="shared" si="316"/>
        <v>4789.8302800000001</v>
      </c>
      <c r="AB832">
        <f t="shared" si="317"/>
        <v>4770.9205833333335</v>
      </c>
      <c r="AC832">
        <f t="shared" si="318"/>
        <v>4782.7924800000001</v>
      </c>
      <c r="AF832">
        <f t="shared" si="323"/>
        <v>1775646600</v>
      </c>
      <c r="AG832" t="str">
        <f t="shared" si="324"/>
        <v>XAUUSD</v>
      </c>
      <c r="AH832" t="str">
        <f t="shared" si="325"/>
        <v>M5</v>
      </c>
      <c r="AI832" s="19">
        <f t="shared" si="319"/>
        <v>4787.46</v>
      </c>
      <c r="AJ832" s="19">
        <f t="shared" si="320"/>
        <v>4787.8819516666672</v>
      </c>
      <c r="AK832" s="19">
        <f t="shared" si="321"/>
        <v>4790.6929999999993</v>
      </c>
      <c r="AL832" s="19">
        <f t="shared" si="326"/>
        <v>-2.8110483333321099</v>
      </c>
      <c r="AM832" s="28" t="str">
        <f t="shared" si="322"/>
        <v>Bearish</v>
      </c>
      <c r="AN832" s="28" t="str">
        <f t="shared" si="327"/>
        <v>Bearish</v>
      </c>
      <c r="AO832">
        <f>IF(Z832&lt;&gt;"",Z832,"")</f>
        <v>4807.2162549999994</v>
      </c>
      <c r="AP832">
        <f>IF(AB832&lt;&gt;"",AB832,"")</f>
        <v>4770.9205833333335</v>
      </c>
      <c r="AQ832">
        <f t="shared" si="331"/>
        <v>3</v>
      </c>
      <c r="AR832" s="16">
        <f>IF(SLOPE($AO$818:$AO$829,$AQ$818:$AQ$829)&gt;0,MIN(3,ABS(SLOPE($AO$818:$AO$829,$AQ$818:$AQ$829))),IF(SLOPE($AO$818:$AO$829,$AQ$818:$AQ$829)&lt;-0.5,-0.5,0))</f>
        <v>0</v>
      </c>
      <c r="AS832" s="16">
        <f>IF(SLOPE($AP$818:$AP$829,$AQ$818:$AQ$829)&lt;0,MAX(-3,-ABS(SLOPE($AP$818:$AP$829,$AQ$818:$AQ$829))),IF(SLOPE($AP$818:$AP$829,$AQ$818:$AQ$829)&gt;0.5,0.5,0))</f>
        <v>-0.42795416666664488</v>
      </c>
      <c r="AT832" s="22">
        <f>($AO$830+(AR832*(AQ832-1)))</f>
        <v>4807.6720299999997</v>
      </c>
      <c r="AU832" s="22">
        <f>($AP$830+(AS832*(AQ832-1)))</f>
        <v>4771.0196016666669</v>
      </c>
      <c r="AV832" s="18">
        <f>IF(AR832&gt;0,AT832+AR832,AT832)</f>
        <v>4807.6720299999997</v>
      </c>
      <c r="AW832" s="18">
        <f>IF(AS832&lt;0,AU832+AS832,AU832)</f>
        <v>4770.5916475000004</v>
      </c>
      <c r="AY832">
        <f t="shared" si="332"/>
        <v>0.45577500000035798</v>
      </c>
      <c r="AZ832">
        <f t="shared" si="333"/>
        <v>-0.32893583333316201</v>
      </c>
      <c r="BB832" s="19">
        <f t="shared" si="328"/>
        <v>1775646600</v>
      </c>
      <c r="BC832" s="19" t="str">
        <f t="shared" si="329"/>
        <v>XAUUSD</v>
      </c>
      <c r="BD832" s="19" t="str">
        <f t="shared" si="330"/>
        <v>M5</v>
      </c>
      <c r="BE832">
        <f>V832</f>
        <v>4787.8819516666672</v>
      </c>
      <c r="BF832">
        <f>W832</f>
        <v>4790.6929999999993</v>
      </c>
      <c r="BG832">
        <f>X832</f>
        <v>4785.7827399999996</v>
      </c>
      <c r="BH832">
        <f>Y832</f>
        <v>4786.7375499999998</v>
      </c>
      <c r="BI832">
        <f t="shared" si="334"/>
        <v>4807.6720299999997</v>
      </c>
      <c r="BJ832">
        <f t="shared" si="335"/>
        <v>4770.5916475000004</v>
      </c>
    </row>
    <row r="833" spans="1:62" x14ac:dyDescent="0.55000000000000004">
      <c r="A833">
        <f>ALGLIB_SSA_XAUUSD!J833</f>
        <v>1775646900</v>
      </c>
      <c r="B833" t="str">
        <f>_xlfn.XLOOKUP($A833,ALGLIB_SSA_XAUUSD!$A$2:$A$1001,ALGLIB_SSA_XAUUSD!$B$2:$B$1001,"",0)</f>
        <v/>
      </c>
      <c r="C833" t="str">
        <f>_xlfn.XLOOKUP($A833,ALGLIB_SSA_XAUUSD!$A$2:$A$1001,ALGLIB_SSA_XAUUSD!$C$2:$C$1001,"",0)</f>
        <v/>
      </c>
      <c r="D833" s="1">
        <f>D830+(D842-D830)*3/12</f>
        <v>4798.6075000000001</v>
      </c>
      <c r="E833" s="1">
        <f>E830+(E842-E830)*3/12</f>
        <v>4787.5305024999998</v>
      </c>
      <c r="F833" s="1">
        <f>F830+(F842-F830)*3/12</f>
        <v>4790.4054749999996</v>
      </c>
      <c r="G833" s="1">
        <f>G830+(G842-G830)*3/12</f>
        <v>4806.9883675000001</v>
      </c>
      <c r="H833" s="1">
        <f>H830+(H842-H830)*3/12</f>
        <v>4770.4431199999999</v>
      </c>
      <c r="I833" t="str">
        <f>_xlfn.XLOOKUP($A833,ALGLIB_SSA_XAUUSD!$J$2:$J$1001,ALGLIB_SSA_XAUUSD!$K$2:$K$1001,"",0)</f>
        <v>XAUUSD</v>
      </c>
      <c r="J833" t="str">
        <f>_xlfn.XLOOKUP($A833,ALGLIB_SSA_XAUUSD!$J$2:$J$1001,ALGLIB_SSA_XAUUSD!$L$2:$L$1001,"",0)</f>
        <v>M5</v>
      </c>
      <c r="K833">
        <f>_xlfn.XLOOKUP($A833,ALGLIB_SSA_XAUUSD!$J$2:$J$1001,ALGLIB_SSA_XAUUSD!$M$2:$M$1001,"",0)</f>
        <v>4784.9399999999996</v>
      </c>
      <c r="L833">
        <f>_xlfn.XLOOKUP($A833,ALGLIB_SSA_XAUUSD!$J$2:$J$1001,ALGLIB_SSA_XAUUSD!$N$2:$N$1001,"",0)</f>
        <v>4784.9205300000003</v>
      </c>
      <c r="M833">
        <f>_xlfn.XLOOKUP($A833,ALGLIB_SSA_XAUUSD!$J$2:$J$1001,ALGLIB_SSA_XAUUSD!$O$2:$O$1001,"",0)</f>
        <v>4785.8290399999996</v>
      </c>
      <c r="N833">
        <f>_xlfn.XLOOKUP($A833,ALGLIB_SSA_XAUUSD!$J$2:$J$1001,ALGLIB_SSA_XAUUSD!$P$2:$P$1001,"",0)</f>
        <v>4788.9698200000003</v>
      </c>
      <c r="O833">
        <f>_xlfn.XLOOKUP($A833,ALGLIB_SSA_XAUUSD!$J$2:$J$1001,ALGLIB_SSA_XAUUSD!$Q$2:$Q$1001,"",0)</f>
        <v>4781.41903</v>
      </c>
      <c r="R833">
        <f t="shared" si="311"/>
        <v>1775646900</v>
      </c>
      <c r="S833" t="str">
        <f t="shared" si="312"/>
        <v>XAUUSD</v>
      </c>
      <c r="T833" t="str">
        <f t="shared" si="312"/>
        <v>M5</v>
      </c>
      <c r="U833">
        <f t="shared" si="312"/>
        <v>4784.9399999999996</v>
      </c>
      <c r="V833">
        <f t="shared" si="313"/>
        <v>4787.5305024999998</v>
      </c>
      <c r="W833">
        <f t="shared" si="313"/>
        <v>4790.4054749999996</v>
      </c>
      <c r="X833">
        <f t="shared" si="314"/>
        <v>4784.9205300000003</v>
      </c>
      <c r="Y833">
        <f t="shared" si="314"/>
        <v>4785.8290399999996</v>
      </c>
      <c r="Z833">
        <f t="shared" si="315"/>
        <v>4806.9883675000001</v>
      </c>
      <c r="AA833">
        <f t="shared" si="316"/>
        <v>4788.9698200000003</v>
      </c>
      <c r="AB833">
        <f t="shared" si="317"/>
        <v>4770.4431199999999</v>
      </c>
      <c r="AC833">
        <f t="shared" si="318"/>
        <v>4781.41903</v>
      </c>
      <c r="AF833">
        <f t="shared" si="323"/>
        <v>1775646900</v>
      </c>
      <c r="AG833" t="str">
        <f t="shared" si="324"/>
        <v>XAUUSD</v>
      </c>
      <c r="AH833" t="str">
        <f t="shared" si="325"/>
        <v>M5</v>
      </c>
      <c r="AI833" s="19">
        <f t="shared" si="319"/>
        <v>4784.9399999999996</v>
      </c>
      <c r="AJ833" s="19">
        <f t="shared" si="320"/>
        <v>4787.5305024999998</v>
      </c>
      <c r="AK833" s="19">
        <f t="shared" si="321"/>
        <v>4790.4054749999996</v>
      </c>
      <c r="AL833" s="19">
        <f t="shared" si="326"/>
        <v>-2.8749724999997852</v>
      </c>
      <c r="AM833" s="28" t="str">
        <f t="shared" si="322"/>
        <v>Bearish</v>
      </c>
      <c r="AN833" s="28" t="str">
        <f t="shared" si="327"/>
        <v>Bearish</v>
      </c>
      <c r="AO833">
        <f>IF(Z833&lt;&gt;"",Z833,"")</f>
        <v>4806.9883675000001</v>
      </c>
      <c r="AP833">
        <f>IF(AB833&lt;&gt;"",AB833,"")</f>
        <v>4770.4431199999999</v>
      </c>
      <c r="AQ833">
        <f t="shared" si="331"/>
        <v>4</v>
      </c>
      <c r="AR833" s="16">
        <f>IF(SLOPE($AO$818:$AO$829,$AQ$818:$AQ$829)&gt;0,MIN(3,ABS(SLOPE($AO$818:$AO$829,$AQ$818:$AQ$829))),IF(SLOPE($AO$818:$AO$829,$AQ$818:$AQ$829)&lt;-0.5,-0.5,0))</f>
        <v>0</v>
      </c>
      <c r="AS833" s="16">
        <f>IF(SLOPE($AP$818:$AP$829,$AQ$818:$AQ$829)&lt;0,MAX(-3,-ABS(SLOPE($AP$818:$AP$829,$AQ$818:$AQ$829))),IF(SLOPE($AP$818:$AP$829,$AQ$818:$AQ$829)&gt;0.5,0.5,0))</f>
        <v>-0.42795416666664488</v>
      </c>
      <c r="AT833" s="22">
        <f>($AO$830+(AR833*(AQ833-1)))</f>
        <v>4807.6720299999997</v>
      </c>
      <c r="AU833" s="22">
        <f>($AP$830+(AS833*(AQ833-1)))</f>
        <v>4770.5916475000004</v>
      </c>
      <c r="AV833" s="18">
        <f>IF(AR833&gt;0,AT833+AR833,AT833)</f>
        <v>4807.6720299999997</v>
      </c>
      <c r="AW833" s="18">
        <f>IF(AS833&lt;0,AU833+AS833,AU833)</f>
        <v>4770.1636933333339</v>
      </c>
      <c r="AY833">
        <f t="shared" si="332"/>
        <v>0.68366249999962747</v>
      </c>
      <c r="AZ833">
        <f t="shared" si="333"/>
        <v>-0.27942666666604055</v>
      </c>
      <c r="BB833" s="19">
        <f t="shared" si="328"/>
        <v>1775646900</v>
      </c>
      <c r="BC833" s="19" t="str">
        <f t="shared" si="329"/>
        <v>XAUUSD</v>
      </c>
      <c r="BD833" s="19" t="str">
        <f t="shared" si="330"/>
        <v>M5</v>
      </c>
      <c r="BE833">
        <f>V833</f>
        <v>4787.5305024999998</v>
      </c>
      <c r="BF833">
        <f>W833</f>
        <v>4790.4054749999996</v>
      </c>
      <c r="BG833">
        <f>X833</f>
        <v>4784.9205300000003</v>
      </c>
      <c r="BH833">
        <f>Y833</f>
        <v>4785.8290399999996</v>
      </c>
      <c r="BI833">
        <f t="shared" si="334"/>
        <v>4807.6720299999997</v>
      </c>
      <c r="BJ833">
        <f t="shared" si="335"/>
        <v>4770.1636933333339</v>
      </c>
    </row>
    <row r="834" spans="1:62" x14ac:dyDescent="0.55000000000000004">
      <c r="A834">
        <f>ALGLIB_SSA_XAUUSD!J834</f>
        <v>1775647200</v>
      </c>
      <c r="B834" t="str">
        <f>_xlfn.XLOOKUP($A834,ALGLIB_SSA_XAUUSD!$A$2:$A$1001,ALGLIB_SSA_XAUUSD!$B$2:$B$1001,"",0)</f>
        <v/>
      </c>
      <c r="C834" t="str">
        <f>_xlfn.XLOOKUP($A834,ALGLIB_SSA_XAUUSD!$A$2:$A$1001,ALGLIB_SSA_XAUUSD!$C$2:$C$1001,"",0)</f>
        <v/>
      </c>
      <c r="D834" s="1">
        <f>D830+(D842-D830)*4/12</f>
        <v>4798.71</v>
      </c>
      <c r="E834" s="1">
        <f>E830+(E842-E830)*4/12</f>
        <v>4787.1790533333333</v>
      </c>
      <c r="F834" s="1">
        <f>F830+(F842-F830)*4/12</f>
        <v>4790.1179499999998</v>
      </c>
      <c r="G834" s="1">
        <f>G830+(G842-G830)*4/12</f>
        <v>4806.7604799999999</v>
      </c>
      <c r="H834" s="1">
        <f>H830+(H842-H830)*4/12</f>
        <v>4769.9656566666663</v>
      </c>
      <c r="I834" t="str">
        <f>_xlfn.XLOOKUP($A834,ALGLIB_SSA_XAUUSD!$J$2:$J$1001,ALGLIB_SSA_XAUUSD!$K$2:$K$1001,"",0)</f>
        <v>XAUUSD</v>
      </c>
      <c r="J834" t="str">
        <f>_xlfn.XLOOKUP($A834,ALGLIB_SSA_XAUUSD!$J$2:$J$1001,ALGLIB_SSA_XAUUSD!$L$2:$L$1001,"",0)</f>
        <v>M5</v>
      </c>
      <c r="K834">
        <f>_xlfn.XLOOKUP($A834,ALGLIB_SSA_XAUUSD!$J$2:$J$1001,ALGLIB_SSA_XAUUSD!$M$2:$M$1001,"",0)</f>
        <v>4785.7700000000004</v>
      </c>
      <c r="L834">
        <f>_xlfn.XLOOKUP($A834,ALGLIB_SSA_XAUUSD!$J$2:$J$1001,ALGLIB_SSA_XAUUSD!$N$2:$N$1001,"",0)</f>
        <v>4784.7706200000002</v>
      </c>
      <c r="M834">
        <f>_xlfn.XLOOKUP($A834,ALGLIB_SSA_XAUUSD!$J$2:$J$1001,ALGLIB_SSA_XAUUSD!$O$2:$O$1001,"",0)</f>
        <v>4785.2998299999999</v>
      </c>
      <c r="N834">
        <f>_xlfn.XLOOKUP($A834,ALGLIB_SSA_XAUUSD!$J$2:$J$1001,ALGLIB_SSA_XAUUSD!$P$2:$P$1001,"",0)</f>
        <v>4788.6669300000003</v>
      </c>
      <c r="O834">
        <f>_xlfn.XLOOKUP($A834,ALGLIB_SSA_XAUUSD!$J$2:$J$1001,ALGLIB_SSA_XAUUSD!$Q$2:$Q$1001,"",0)</f>
        <v>4780.6602400000002</v>
      </c>
      <c r="R834">
        <f t="shared" si="311"/>
        <v>1775647200</v>
      </c>
      <c r="S834" t="str">
        <f t="shared" si="312"/>
        <v>XAUUSD</v>
      </c>
      <c r="T834" t="str">
        <f t="shared" si="312"/>
        <v>M5</v>
      </c>
      <c r="U834">
        <f t="shared" si="312"/>
        <v>4785.7700000000004</v>
      </c>
      <c r="V834">
        <f t="shared" si="313"/>
        <v>4787.1790533333333</v>
      </c>
      <c r="W834">
        <f t="shared" si="313"/>
        <v>4790.1179499999998</v>
      </c>
      <c r="X834">
        <f t="shared" si="314"/>
        <v>4784.7706200000002</v>
      </c>
      <c r="Y834">
        <f t="shared" si="314"/>
        <v>4785.2998299999999</v>
      </c>
      <c r="Z834">
        <f t="shared" si="315"/>
        <v>4806.7604799999999</v>
      </c>
      <c r="AA834">
        <f t="shared" si="316"/>
        <v>4788.6669300000003</v>
      </c>
      <c r="AB834">
        <f t="shared" si="317"/>
        <v>4769.9656566666663</v>
      </c>
      <c r="AC834">
        <f t="shared" si="318"/>
        <v>4780.6602400000002</v>
      </c>
      <c r="AF834">
        <f t="shared" si="323"/>
        <v>1775647200</v>
      </c>
      <c r="AG834" t="str">
        <f t="shared" si="324"/>
        <v>XAUUSD</v>
      </c>
      <c r="AH834" t="str">
        <f t="shared" si="325"/>
        <v>M5</v>
      </c>
      <c r="AI834" s="19">
        <f t="shared" si="319"/>
        <v>4785.7700000000004</v>
      </c>
      <c r="AJ834" s="19">
        <f t="shared" si="320"/>
        <v>4787.1790533333333</v>
      </c>
      <c r="AK834" s="19">
        <f t="shared" si="321"/>
        <v>4790.1179499999998</v>
      </c>
      <c r="AL834" s="19">
        <f t="shared" si="326"/>
        <v>-2.938896666666551</v>
      </c>
      <c r="AM834" s="28" t="str">
        <f t="shared" si="322"/>
        <v>Bearish</v>
      </c>
      <c r="AN834" s="28" t="str">
        <f t="shared" si="327"/>
        <v>Bearish</v>
      </c>
      <c r="AO834">
        <f>IF(Z834&lt;&gt;"",Z834,"")</f>
        <v>4806.7604799999999</v>
      </c>
      <c r="AP834">
        <f>IF(AB834&lt;&gt;"",AB834,"")</f>
        <v>4769.9656566666663</v>
      </c>
      <c r="AQ834">
        <f t="shared" si="331"/>
        <v>5</v>
      </c>
      <c r="AR834" s="16">
        <f>IF(SLOPE($AO$818:$AO$829,$AQ$818:$AQ$829)&gt;0,MIN(3,ABS(SLOPE($AO$818:$AO$829,$AQ$818:$AQ$829))),IF(SLOPE($AO$818:$AO$829,$AQ$818:$AQ$829)&lt;-0.5,-0.5,0))</f>
        <v>0</v>
      </c>
      <c r="AS834" s="16">
        <f>IF(SLOPE($AP$818:$AP$829,$AQ$818:$AQ$829)&lt;0,MAX(-3,-ABS(SLOPE($AP$818:$AP$829,$AQ$818:$AQ$829))),IF(SLOPE($AP$818:$AP$829,$AQ$818:$AQ$829)&gt;0.5,0.5,0))</f>
        <v>-0.42795416666664488</v>
      </c>
      <c r="AT834" s="22">
        <f>($AO$830+(AR834*(AQ834-1)))</f>
        <v>4807.6720299999997</v>
      </c>
      <c r="AU834" s="22">
        <f>($AP$830+(AS834*(AQ834-1)))</f>
        <v>4770.163693333333</v>
      </c>
      <c r="AV834" s="18">
        <f>IF(AR834&gt;0,AT834+AR834,AT834)</f>
        <v>4807.6720299999997</v>
      </c>
      <c r="AW834" s="18">
        <f>IF(AS834&lt;0,AU834+AS834,AU834)</f>
        <v>4769.7357391666665</v>
      </c>
      <c r="AY834">
        <f t="shared" si="332"/>
        <v>0.91154999999980646</v>
      </c>
      <c r="AZ834">
        <f t="shared" si="333"/>
        <v>-0.22991749999982858</v>
      </c>
      <c r="BB834" s="19">
        <f t="shared" si="328"/>
        <v>1775647200</v>
      </c>
      <c r="BC834" s="19" t="str">
        <f t="shared" si="329"/>
        <v>XAUUSD</v>
      </c>
      <c r="BD834" s="19" t="str">
        <f t="shared" si="330"/>
        <v>M5</v>
      </c>
      <c r="BE834">
        <f>V834</f>
        <v>4787.1790533333333</v>
      </c>
      <c r="BF834">
        <f>W834</f>
        <v>4790.1179499999998</v>
      </c>
      <c r="BG834">
        <f>X834</f>
        <v>4784.7706200000002</v>
      </c>
      <c r="BH834">
        <f>Y834</f>
        <v>4785.2998299999999</v>
      </c>
      <c r="BI834">
        <f t="shared" si="334"/>
        <v>4807.6720299999997</v>
      </c>
      <c r="BJ834">
        <f t="shared" si="335"/>
        <v>4769.7357391666665</v>
      </c>
    </row>
    <row r="835" spans="1:62" x14ac:dyDescent="0.55000000000000004">
      <c r="A835">
        <f>ALGLIB_SSA_XAUUSD!J835</f>
        <v>1775647500</v>
      </c>
      <c r="B835" t="str">
        <f>_xlfn.XLOOKUP($A835,ALGLIB_SSA_XAUUSD!$A$2:$A$1001,ALGLIB_SSA_XAUUSD!$B$2:$B$1001,"",0)</f>
        <v/>
      </c>
      <c r="C835" t="str">
        <f>_xlfn.XLOOKUP($A835,ALGLIB_SSA_XAUUSD!$A$2:$A$1001,ALGLIB_SSA_XAUUSD!$C$2:$C$1001,"",0)</f>
        <v/>
      </c>
      <c r="D835" s="1">
        <f>D830+(D842-D830)*5/12</f>
        <v>4798.8125</v>
      </c>
      <c r="E835" s="1">
        <f>E830+(E842-E830)*5/12</f>
        <v>4786.8276041666668</v>
      </c>
      <c r="F835" s="1">
        <f>F830+(F842-F830)*5/12</f>
        <v>4789.8304250000001</v>
      </c>
      <c r="G835" s="1">
        <f>G830+(G842-G830)*5/12</f>
        <v>4806.5325924999997</v>
      </c>
      <c r="H835" s="1">
        <f>H830+(H842-H830)*5/12</f>
        <v>4769.4881933333336</v>
      </c>
      <c r="I835" t="str">
        <f>_xlfn.XLOOKUP($A835,ALGLIB_SSA_XAUUSD!$J$2:$J$1001,ALGLIB_SSA_XAUUSD!$K$2:$K$1001,"",0)</f>
        <v>XAUUSD</v>
      </c>
      <c r="J835" t="str">
        <f>_xlfn.XLOOKUP($A835,ALGLIB_SSA_XAUUSD!$J$2:$J$1001,ALGLIB_SSA_XAUUSD!$L$2:$L$1001,"",0)</f>
        <v>M5</v>
      </c>
      <c r="K835">
        <f>_xlfn.XLOOKUP($A835,ALGLIB_SSA_XAUUSD!$J$2:$J$1001,ALGLIB_SSA_XAUUSD!$M$2:$M$1001,"",0)</f>
        <v>4789.76</v>
      </c>
      <c r="L835">
        <f>_xlfn.XLOOKUP($A835,ALGLIB_SSA_XAUUSD!$J$2:$J$1001,ALGLIB_SSA_XAUUSD!$N$2:$N$1001,"",0)</f>
        <v>4785.5623900000001</v>
      </c>
      <c r="M835">
        <f>_xlfn.XLOOKUP($A835,ALGLIB_SSA_XAUUSD!$J$2:$J$1001,ALGLIB_SSA_XAUUSD!$O$2:$O$1001,"",0)</f>
        <v>4785.4311100000004</v>
      </c>
      <c r="N835">
        <f>_xlfn.XLOOKUP($A835,ALGLIB_SSA_XAUUSD!$J$2:$J$1001,ALGLIB_SSA_XAUUSD!$P$2:$P$1001,"",0)</f>
        <v>4789.1581100000003</v>
      </c>
      <c r="O835">
        <f>_xlfn.XLOOKUP($A835,ALGLIB_SSA_XAUUSD!$J$2:$J$1001,ALGLIB_SSA_XAUUSD!$Q$2:$Q$1001,"",0)</f>
        <v>4780.8775999999998</v>
      </c>
      <c r="R835">
        <f t="shared" ref="R835:R898" si="336">A835</f>
        <v>1775647500</v>
      </c>
      <c r="S835" t="str">
        <f t="shared" ref="S835:U898" si="337">I835</f>
        <v>XAUUSD</v>
      </c>
      <c r="T835" t="str">
        <f t="shared" si="337"/>
        <v>M5</v>
      </c>
      <c r="U835">
        <f t="shared" si="337"/>
        <v>4789.76</v>
      </c>
      <c r="V835">
        <f t="shared" ref="V835:W898" si="338">E835</f>
        <v>4786.8276041666668</v>
      </c>
      <c r="W835">
        <f t="shared" si="338"/>
        <v>4789.8304250000001</v>
      </c>
      <c r="X835">
        <f t="shared" ref="X835:Y898" si="339">L835</f>
        <v>4785.5623900000001</v>
      </c>
      <c r="Y835">
        <f t="shared" si="339"/>
        <v>4785.4311100000004</v>
      </c>
      <c r="Z835">
        <f t="shared" ref="Z835:Z898" si="340">G835</f>
        <v>4806.5325924999997</v>
      </c>
      <c r="AA835">
        <f t="shared" ref="AA835:AA898" si="341">N835</f>
        <v>4789.1581100000003</v>
      </c>
      <c r="AB835">
        <f t="shared" ref="AB835:AB898" si="342">H835</f>
        <v>4769.4881933333336</v>
      </c>
      <c r="AC835">
        <f t="shared" ref="AC835:AC898" si="343">O835</f>
        <v>4780.8775999999998</v>
      </c>
      <c r="AF835">
        <f t="shared" si="323"/>
        <v>1775647500</v>
      </c>
      <c r="AG835" t="str">
        <f t="shared" si="324"/>
        <v>XAUUSD</v>
      </c>
      <c r="AH835" t="str">
        <f t="shared" si="325"/>
        <v>M5</v>
      </c>
      <c r="AI835" s="19">
        <f t="shared" ref="AI835:AI898" si="344">IF(U835&lt;&gt;"",U835,"")</f>
        <v>4789.76</v>
      </c>
      <c r="AJ835" s="19">
        <f t="shared" ref="AJ835:AJ898" si="345">IF(V835&lt;&gt;"",V835,"")</f>
        <v>4786.8276041666668</v>
      </c>
      <c r="AK835" s="19">
        <f t="shared" ref="AK835:AK898" si="346">IF(W835&lt;&gt;"",W835,"")</f>
        <v>4789.8304250000001</v>
      </c>
      <c r="AL835" s="19">
        <f t="shared" si="326"/>
        <v>-3.0028208333333168</v>
      </c>
      <c r="AM835" s="28" t="str">
        <f t="shared" ref="AM835:AM898" si="347">IF(AL835="","",IF(AL835&gt;0,"Bullish","Bearish"))</f>
        <v>Bearish</v>
      </c>
      <c r="AN835" s="28" t="str">
        <f t="shared" si="327"/>
        <v>Bearish</v>
      </c>
      <c r="AO835">
        <f>IF(Z835&lt;&gt;"",Z835,"")</f>
        <v>4806.5325924999997</v>
      </c>
      <c r="AP835">
        <f>IF(AB835&lt;&gt;"",AB835,"")</f>
        <v>4769.4881933333336</v>
      </c>
      <c r="AQ835">
        <f t="shared" si="331"/>
        <v>6</v>
      </c>
      <c r="AR835" s="16">
        <f>IF(SLOPE($AO$818:$AO$829,$AQ$818:$AQ$829)&gt;0,MIN(3,ABS(SLOPE($AO$818:$AO$829,$AQ$818:$AQ$829))),IF(SLOPE($AO$818:$AO$829,$AQ$818:$AQ$829)&lt;-0.5,-0.5,0))</f>
        <v>0</v>
      </c>
      <c r="AS835" s="16">
        <f>IF(SLOPE($AP$818:$AP$829,$AQ$818:$AQ$829)&lt;0,MAX(-3,-ABS(SLOPE($AP$818:$AP$829,$AQ$818:$AQ$829))),IF(SLOPE($AP$818:$AP$829,$AQ$818:$AQ$829)&gt;0.5,0.5,0))</f>
        <v>-0.42795416666664488</v>
      </c>
      <c r="AT835" s="22">
        <f>($AO$830+(AR835*(AQ835-1)))</f>
        <v>4807.6720299999997</v>
      </c>
      <c r="AU835" s="22">
        <f>($AP$830+(AS835*(AQ835-1)))</f>
        <v>4769.7357391666665</v>
      </c>
      <c r="AV835" s="18">
        <f>IF(AR835&gt;0,AT835+AR835,AT835)</f>
        <v>4807.6720299999997</v>
      </c>
      <c r="AW835" s="18">
        <f>IF(AS835&lt;0,AU835+AS835,AU835)</f>
        <v>4769.307785</v>
      </c>
      <c r="AY835">
        <f t="shared" si="332"/>
        <v>1.1394374999999854</v>
      </c>
      <c r="AZ835">
        <f t="shared" si="333"/>
        <v>-0.18040833333361661</v>
      </c>
      <c r="BB835" s="19">
        <f t="shared" si="328"/>
        <v>1775647500</v>
      </c>
      <c r="BC835" s="19" t="str">
        <f t="shared" si="329"/>
        <v>XAUUSD</v>
      </c>
      <c r="BD835" s="19" t="str">
        <f t="shared" si="330"/>
        <v>M5</v>
      </c>
      <c r="BE835">
        <f>V835</f>
        <v>4786.8276041666668</v>
      </c>
      <c r="BF835">
        <f>W835</f>
        <v>4789.8304250000001</v>
      </c>
      <c r="BG835">
        <f>X835</f>
        <v>4785.5623900000001</v>
      </c>
      <c r="BH835">
        <f>Y835</f>
        <v>4785.4311100000004</v>
      </c>
      <c r="BI835">
        <f t="shared" si="334"/>
        <v>4807.6720299999997</v>
      </c>
      <c r="BJ835">
        <f t="shared" si="335"/>
        <v>4769.307785</v>
      </c>
    </row>
    <row r="836" spans="1:62" x14ac:dyDescent="0.55000000000000004">
      <c r="A836">
        <f>ALGLIB_SSA_XAUUSD!J836</f>
        <v>1775647800</v>
      </c>
      <c r="B836" t="str">
        <f>_xlfn.XLOOKUP($A836,ALGLIB_SSA_XAUUSD!$A$2:$A$1001,ALGLIB_SSA_XAUUSD!$B$2:$B$1001,"",0)</f>
        <v/>
      </c>
      <c r="C836" t="str">
        <f>_xlfn.XLOOKUP($A836,ALGLIB_SSA_XAUUSD!$A$2:$A$1001,ALGLIB_SSA_XAUUSD!$C$2:$C$1001,"",0)</f>
        <v/>
      </c>
      <c r="D836" s="1">
        <f>D830+(D842-D830)*6/12</f>
        <v>4798.915</v>
      </c>
      <c r="E836" s="1">
        <f>E830+(E842-E830)*6/12</f>
        <v>4786.4761550000003</v>
      </c>
      <c r="F836" s="1">
        <f>F830+(F842-F830)*6/12</f>
        <v>4789.5429000000004</v>
      </c>
      <c r="G836" s="1">
        <f>G830+(G842-G830)*6/12</f>
        <v>4806.3047050000005</v>
      </c>
      <c r="H836" s="1">
        <f>H830+(H842-H830)*6/12</f>
        <v>4769.01073</v>
      </c>
      <c r="I836" t="str">
        <f>_xlfn.XLOOKUP($A836,ALGLIB_SSA_XAUUSD!$J$2:$J$1001,ALGLIB_SSA_XAUUSD!$K$2:$K$1001,"",0)</f>
        <v>XAUUSD</v>
      </c>
      <c r="J836" t="str">
        <f>_xlfn.XLOOKUP($A836,ALGLIB_SSA_XAUUSD!$J$2:$J$1001,ALGLIB_SSA_XAUUSD!$L$2:$L$1001,"",0)</f>
        <v>M5</v>
      </c>
      <c r="K836">
        <f>_xlfn.XLOOKUP($A836,ALGLIB_SSA_XAUUSD!$J$2:$J$1001,ALGLIB_SSA_XAUUSD!$M$2:$M$1001,"",0)</f>
        <v>4787.91</v>
      </c>
      <c r="L836">
        <f>_xlfn.XLOOKUP($A836,ALGLIB_SSA_XAUUSD!$J$2:$J$1001,ALGLIB_SSA_XAUUSD!$N$2:$N$1001,"",0)</f>
        <v>4787.25342</v>
      </c>
      <c r="M836">
        <f>_xlfn.XLOOKUP($A836,ALGLIB_SSA_XAUUSD!$J$2:$J$1001,ALGLIB_SSA_XAUUSD!$O$2:$O$1001,"",0)</f>
        <v>4786.3422600000004</v>
      </c>
      <c r="N836">
        <f>_xlfn.XLOOKUP($A836,ALGLIB_SSA_XAUUSD!$J$2:$J$1001,ALGLIB_SSA_XAUUSD!$P$2:$P$1001,"",0)</f>
        <v>4790.3563000000004</v>
      </c>
      <c r="O836">
        <f>_xlfn.XLOOKUP($A836,ALGLIB_SSA_XAUUSD!$J$2:$J$1001,ALGLIB_SSA_XAUUSD!$Q$2:$Q$1001,"",0)</f>
        <v>4782.2043700000004</v>
      </c>
      <c r="R836">
        <f t="shared" si="336"/>
        <v>1775647800</v>
      </c>
      <c r="S836" t="str">
        <f t="shared" si="337"/>
        <v>XAUUSD</v>
      </c>
      <c r="T836" t="str">
        <f t="shared" si="337"/>
        <v>M5</v>
      </c>
      <c r="U836">
        <f t="shared" si="337"/>
        <v>4787.91</v>
      </c>
      <c r="V836">
        <f t="shared" si="338"/>
        <v>4786.4761550000003</v>
      </c>
      <c r="W836">
        <f t="shared" si="338"/>
        <v>4789.5429000000004</v>
      </c>
      <c r="X836">
        <f t="shared" si="339"/>
        <v>4787.25342</v>
      </c>
      <c r="Y836">
        <f t="shared" si="339"/>
        <v>4786.3422600000004</v>
      </c>
      <c r="Z836">
        <f t="shared" si="340"/>
        <v>4806.3047050000005</v>
      </c>
      <c r="AA836">
        <f t="shared" si="341"/>
        <v>4790.3563000000004</v>
      </c>
      <c r="AB836">
        <f t="shared" si="342"/>
        <v>4769.01073</v>
      </c>
      <c r="AC836">
        <f t="shared" si="343"/>
        <v>4782.2043700000004</v>
      </c>
      <c r="AF836">
        <f t="shared" ref="AF836:AF899" si="348">IF(R836&lt;&gt;"",R836,AF835+300)</f>
        <v>1775647800</v>
      </c>
      <c r="AG836" t="str">
        <f t="shared" ref="AG836:AG899" si="349">IF(S836&lt;&gt;"",S836,AG835)</f>
        <v>XAUUSD</v>
      </c>
      <c r="AH836" t="str">
        <f t="shared" ref="AH836:AH899" si="350">IF(T836&lt;&gt;"",T836,AH835)</f>
        <v>M5</v>
      </c>
      <c r="AI836" s="19">
        <f t="shared" si="344"/>
        <v>4787.91</v>
      </c>
      <c r="AJ836" s="19">
        <f t="shared" si="345"/>
        <v>4786.4761550000003</v>
      </c>
      <c r="AK836" s="19">
        <f t="shared" si="346"/>
        <v>4789.5429000000004</v>
      </c>
      <c r="AL836" s="19">
        <f t="shared" ref="AL836:AL899" si="351">IF(OR(AJ836="",AK836=""),"",AJ836-AK836)</f>
        <v>-3.0667450000000827</v>
      </c>
      <c r="AM836" s="28" t="str">
        <f t="shared" si="347"/>
        <v>Bearish</v>
      </c>
      <c r="AN836" s="28" t="str">
        <f t="shared" ref="AN836:AN899" si="352">IF(AM836="",AN835,AM836)</f>
        <v>Bearish</v>
      </c>
      <c r="AO836">
        <f>IF(Z836&lt;&gt;"",Z836,"")</f>
        <v>4806.3047050000005</v>
      </c>
      <c r="AP836">
        <f>IF(AB836&lt;&gt;"",AB836,"")</f>
        <v>4769.01073</v>
      </c>
      <c r="AQ836">
        <f t="shared" si="331"/>
        <v>7</v>
      </c>
      <c r="AR836" s="16">
        <f>IF(SLOPE($AO$818:$AO$829,$AQ$818:$AQ$829)&gt;0,MIN(3,ABS(SLOPE($AO$818:$AO$829,$AQ$818:$AQ$829))),IF(SLOPE($AO$818:$AO$829,$AQ$818:$AQ$829)&lt;-0.5,-0.5,0))</f>
        <v>0</v>
      </c>
      <c r="AS836" s="16">
        <f>IF(SLOPE($AP$818:$AP$829,$AQ$818:$AQ$829)&lt;0,MAX(-3,-ABS(SLOPE($AP$818:$AP$829,$AQ$818:$AQ$829))),IF(SLOPE($AP$818:$AP$829,$AQ$818:$AQ$829)&gt;0.5,0.5,0))</f>
        <v>-0.42795416666664488</v>
      </c>
      <c r="AT836" s="22">
        <f>($AO$830+(AR836*(AQ836-1)))</f>
        <v>4807.6720299999997</v>
      </c>
      <c r="AU836" s="22">
        <f>($AP$830+(AS836*(AQ836-1)))</f>
        <v>4769.307785</v>
      </c>
      <c r="AV836" s="18">
        <f>IF(AR836&gt;0,AT836+AR836,AT836)</f>
        <v>4807.6720299999997</v>
      </c>
      <c r="AW836" s="18">
        <f>IF(AS836&lt;0,AU836+AS836,AU836)</f>
        <v>4768.8798308333335</v>
      </c>
      <c r="AY836">
        <f t="shared" si="332"/>
        <v>1.3673249999992549</v>
      </c>
      <c r="AZ836">
        <f t="shared" si="333"/>
        <v>-0.13089916666649515</v>
      </c>
      <c r="BB836" s="19">
        <f t="shared" si="328"/>
        <v>1775647800</v>
      </c>
      <c r="BC836" s="19" t="str">
        <f t="shared" si="329"/>
        <v>XAUUSD</v>
      </c>
      <c r="BD836" s="19" t="str">
        <f t="shared" si="330"/>
        <v>M5</v>
      </c>
      <c r="BE836">
        <f>V836</f>
        <v>4786.4761550000003</v>
      </c>
      <c r="BF836">
        <f>W836</f>
        <v>4789.5429000000004</v>
      </c>
      <c r="BG836">
        <f>X836</f>
        <v>4787.25342</v>
      </c>
      <c r="BH836">
        <f>Y836</f>
        <v>4786.3422600000004</v>
      </c>
      <c r="BI836">
        <f t="shared" si="334"/>
        <v>4807.6720299999997</v>
      </c>
      <c r="BJ836">
        <f t="shared" si="335"/>
        <v>4768.8798308333335</v>
      </c>
    </row>
    <row r="837" spans="1:62" x14ac:dyDescent="0.55000000000000004">
      <c r="A837">
        <f>ALGLIB_SSA_XAUUSD!J837</f>
        <v>1775648100</v>
      </c>
      <c r="B837" t="str">
        <f>_xlfn.XLOOKUP($A837,ALGLIB_SSA_XAUUSD!$A$2:$A$1001,ALGLIB_SSA_XAUUSD!$B$2:$B$1001,"",0)</f>
        <v/>
      </c>
      <c r="C837" t="str">
        <f>_xlfn.XLOOKUP($A837,ALGLIB_SSA_XAUUSD!$A$2:$A$1001,ALGLIB_SSA_XAUUSD!$C$2:$C$1001,"",0)</f>
        <v/>
      </c>
      <c r="D837" s="1">
        <f>D830+(D842-D830)*7/12</f>
        <v>4799.0174999999999</v>
      </c>
      <c r="E837" s="1">
        <f>E830+(E842-E830)*7/12</f>
        <v>4786.1247058333338</v>
      </c>
      <c r="F837" s="1">
        <f>F830+(F842-F830)*7/12</f>
        <v>4789.2553749999997</v>
      </c>
      <c r="G837" s="1">
        <f>G830+(G842-G830)*7/12</f>
        <v>4806.0768175000003</v>
      </c>
      <c r="H837" s="1">
        <f>H830+(H842-H830)*7/12</f>
        <v>4768.5332666666663</v>
      </c>
      <c r="I837" t="str">
        <f>_xlfn.XLOOKUP($A837,ALGLIB_SSA_XAUUSD!$J$2:$J$1001,ALGLIB_SSA_XAUUSD!$K$2:$K$1001,"",0)</f>
        <v>XAUUSD</v>
      </c>
      <c r="J837" t="str">
        <f>_xlfn.XLOOKUP($A837,ALGLIB_SSA_XAUUSD!$J$2:$J$1001,ALGLIB_SSA_XAUUSD!$L$2:$L$1001,"",0)</f>
        <v>M5</v>
      </c>
      <c r="K837">
        <f>_xlfn.XLOOKUP($A837,ALGLIB_SSA_XAUUSD!$J$2:$J$1001,ALGLIB_SSA_XAUUSD!$M$2:$M$1001,"",0)</f>
        <v>4783.32</v>
      </c>
      <c r="L837">
        <f>_xlfn.XLOOKUP($A837,ALGLIB_SSA_XAUUSD!$J$2:$J$1001,ALGLIB_SSA_XAUUSD!$N$2:$N$1001,"",0)</f>
        <v>4789.7402099999999</v>
      </c>
      <c r="M837">
        <f>_xlfn.XLOOKUP($A837,ALGLIB_SSA_XAUUSD!$J$2:$J$1001,ALGLIB_SSA_XAUUSD!$O$2:$O$1001,"",0)</f>
        <v>4788.0412399999996</v>
      </c>
      <c r="N837">
        <f>_xlfn.XLOOKUP($A837,ALGLIB_SSA_XAUUSD!$J$2:$J$1001,ALGLIB_SSA_XAUUSD!$P$2:$P$1001,"",0)</f>
        <v>4792.3481099999999</v>
      </c>
      <c r="O837">
        <f>_xlfn.XLOOKUP($A837,ALGLIB_SSA_XAUUSD!$J$2:$J$1001,ALGLIB_SSA_XAUUSD!$Q$2:$Q$1001,"",0)</f>
        <v>4784.5541400000002</v>
      </c>
      <c r="R837">
        <f t="shared" si="336"/>
        <v>1775648100</v>
      </c>
      <c r="S837" t="str">
        <f t="shared" si="337"/>
        <v>XAUUSD</v>
      </c>
      <c r="T837" t="str">
        <f t="shared" si="337"/>
        <v>M5</v>
      </c>
      <c r="U837">
        <f t="shared" si="337"/>
        <v>4783.32</v>
      </c>
      <c r="V837">
        <f t="shared" si="338"/>
        <v>4786.1247058333338</v>
      </c>
      <c r="W837">
        <f t="shared" si="338"/>
        <v>4789.2553749999997</v>
      </c>
      <c r="X837">
        <f t="shared" si="339"/>
        <v>4789.7402099999999</v>
      </c>
      <c r="Y837">
        <f t="shared" si="339"/>
        <v>4788.0412399999996</v>
      </c>
      <c r="Z837">
        <f t="shared" si="340"/>
        <v>4806.0768175000003</v>
      </c>
      <c r="AA837">
        <f t="shared" si="341"/>
        <v>4792.3481099999999</v>
      </c>
      <c r="AB837">
        <f t="shared" si="342"/>
        <v>4768.5332666666663</v>
      </c>
      <c r="AC837">
        <f t="shared" si="343"/>
        <v>4784.5541400000002</v>
      </c>
      <c r="AF837">
        <f t="shared" si="348"/>
        <v>1775648100</v>
      </c>
      <c r="AG837" t="str">
        <f t="shared" si="349"/>
        <v>XAUUSD</v>
      </c>
      <c r="AH837" t="str">
        <f t="shared" si="350"/>
        <v>M5</v>
      </c>
      <c r="AI837" s="19">
        <f t="shared" si="344"/>
        <v>4783.32</v>
      </c>
      <c r="AJ837" s="19">
        <f t="shared" si="345"/>
        <v>4786.1247058333338</v>
      </c>
      <c r="AK837" s="19">
        <f t="shared" si="346"/>
        <v>4789.2553749999997</v>
      </c>
      <c r="AL837" s="19">
        <f t="shared" si="351"/>
        <v>-3.130669166665939</v>
      </c>
      <c r="AM837" s="28" t="str">
        <f t="shared" si="347"/>
        <v>Bearish</v>
      </c>
      <c r="AN837" s="28" t="str">
        <f t="shared" si="352"/>
        <v>Bearish</v>
      </c>
      <c r="AO837">
        <f>IF(Z837&lt;&gt;"",Z837,"")</f>
        <v>4806.0768175000003</v>
      </c>
      <c r="AP837">
        <f>IF(AB837&lt;&gt;"",AB837,"")</f>
        <v>4768.5332666666663</v>
      </c>
      <c r="AQ837">
        <f t="shared" si="331"/>
        <v>8</v>
      </c>
      <c r="AR837" s="16">
        <f>IF(SLOPE($AO$818:$AO$829,$AQ$818:$AQ$829)&gt;0,MIN(3,ABS(SLOPE($AO$818:$AO$829,$AQ$818:$AQ$829))),IF(SLOPE($AO$818:$AO$829,$AQ$818:$AQ$829)&lt;-0.5,-0.5,0))</f>
        <v>0</v>
      </c>
      <c r="AS837" s="16">
        <f>IF(SLOPE($AP$818:$AP$829,$AQ$818:$AQ$829)&lt;0,MAX(-3,-ABS(SLOPE($AP$818:$AP$829,$AQ$818:$AQ$829))),IF(SLOPE($AP$818:$AP$829,$AQ$818:$AQ$829)&gt;0.5,0.5,0))</f>
        <v>-0.42795416666664488</v>
      </c>
      <c r="AT837" s="22">
        <f>($AO$830+(AR837*(AQ837-1)))</f>
        <v>4807.6720299999997</v>
      </c>
      <c r="AU837" s="22">
        <f>($AP$830+(AS837*(AQ837-1)))</f>
        <v>4768.8798308333335</v>
      </c>
      <c r="AV837" s="18">
        <f>IF(AR837&gt;0,AT837+AR837,AT837)</f>
        <v>4807.6720299999997</v>
      </c>
      <c r="AW837" s="18">
        <f>IF(AS837&lt;0,AU837+AS837,AU837)</f>
        <v>4768.451876666667</v>
      </c>
      <c r="AY837">
        <f t="shared" si="332"/>
        <v>1.5952124999994339</v>
      </c>
      <c r="AZ837">
        <f t="shared" si="333"/>
        <v>-8.1389999999373686E-2</v>
      </c>
      <c r="BB837" s="19">
        <f t="shared" si="328"/>
        <v>1775648100</v>
      </c>
      <c r="BC837" s="19" t="str">
        <f t="shared" si="329"/>
        <v>XAUUSD</v>
      </c>
      <c r="BD837" s="19" t="str">
        <f t="shared" si="330"/>
        <v>M5</v>
      </c>
      <c r="BE837">
        <f>V837</f>
        <v>4786.1247058333338</v>
      </c>
      <c r="BF837">
        <f>W837</f>
        <v>4789.2553749999997</v>
      </c>
      <c r="BG837">
        <f>X837</f>
        <v>4789.7402099999999</v>
      </c>
      <c r="BH837">
        <f>Y837</f>
        <v>4788.0412399999996</v>
      </c>
      <c r="BI837">
        <f t="shared" si="334"/>
        <v>4807.6720299999997</v>
      </c>
      <c r="BJ837">
        <f t="shared" si="335"/>
        <v>4768.451876666667</v>
      </c>
    </row>
    <row r="838" spans="1:62" x14ac:dyDescent="0.55000000000000004">
      <c r="A838">
        <f>ALGLIB_SSA_XAUUSD!J838</f>
        <v>1775648400</v>
      </c>
      <c r="B838" t="str">
        <f>_xlfn.XLOOKUP($A838,ALGLIB_SSA_XAUUSD!$A$2:$A$1001,ALGLIB_SSA_XAUUSD!$B$2:$B$1001,"",0)</f>
        <v/>
      </c>
      <c r="C838" t="str">
        <f>_xlfn.XLOOKUP($A838,ALGLIB_SSA_XAUUSD!$A$2:$A$1001,ALGLIB_SSA_XAUUSD!$C$2:$C$1001,"",0)</f>
        <v/>
      </c>
      <c r="D838" s="1">
        <f>D830+(D842-D830)*8/12</f>
        <v>4799.12</v>
      </c>
      <c r="E838" s="1">
        <f>E830+(E842-E830)*8/12</f>
        <v>4785.7732566666673</v>
      </c>
      <c r="F838" s="1">
        <f>F830+(F842-F830)*8/12</f>
        <v>4788.96785</v>
      </c>
      <c r="G838" s="1">
        <f>G830+(G842-G830)*8/12</f>
        <v>4805.8489300000001</v>
      </c>
      <c r="H838" s="1">
        <f>H830+(H842-H830)*8/12</f>
        <v>4768.0558033333336</v>
      </c>
      <c r="I838" t="str">
        <f>_xlfn.XLOOKUP($A838,ALGLIB_SSA_XAUUSD!$J$2:$J$1001,ALGLIB_SSA_XAUUSD!$K$2:$K$1001,"",0)</f>
        <v>XAUUSD</v>
      </c>
      <c r="J838" t="str">
        <f>_xlfn.XLOOKUP($A838,ALGLIB_SSA_XAUUSD!$J$2:$J$1001,ALGLIB_SSA_XAUUSD!$L$2:$L$1001,"",0)</f>
        <v>M5</v>
      </c>
      <c r="K838">
        <f>_xlfn.XLOOKUP($A838,ALGLIB_SSA_XAUUSD!$J$2:$J$1001,ALGLIB_SSA_XAUUSD!$M$2:$M$1001,"",0)</f>
        <v>4790.34</v>
      </c>
      <c r="L838">
        <f>_xlfn.XLOOKUP($A838,ALGLIB_SSA_XAUUSD!$J$2:$J$1001,ALGLIB_SSA_XAUUSD!$N$2:$N$1001,"",0)</f>
        <v>4792.8085600000004</v>
      </c>
      <c r="M838">
        <f>_xlfn.XLOOKUP($A838,ALGLIB_SSA_XAUUSD!$J$2:$J$1001,ALGLIB_SSA_XAUUSD!$O$2:$O$1001,"",0)</f>
        <v>4790.4249</v>
      </c>
      <c r="N838">
        <f>_xlfn.XLOOKUP($A838,ALGLIB_SSA_XAUUSD!$J$2:$J$1001,ALGLIB_SSA_XAUUSD!$P$2:$P$1001,"",0)</f>
        <v>4795.0716499999999</v>
      </c>
      <c r="O838">
        <f>_xlfn.XLOOKUP($A838,ALGLIB_SSA_XAUUSD!$J$2:$J$1001,ALGLIB_SSA_XAUUSD!$Q$2:$Q$1001,"",0)</f>
        <v>4787.7723599999999</v>
      </c>
      <c r="R838">
        <f t="shared" si="336"/>
        <v>1775648400</v>
      </c>
      <c r="S838" t="str">
        <f t="shared" si="337"/>
        <v>XAUUSD</v>
      </c>
      <c r="T838" t="str">
        <f t="shared" si="337"/>
        <v>M5</v>
      </c>
      <c r="U838">
        <f t="shared" si="337"/>
        <v>4790.34</v>
      </c>
      <c r="V838">
        <f t="shared" si="338"/>
        <v>4785.7732566666673</v>
      </c>
      <c r="W838">
        <f t="shared" si="338"/>
        <v>4788.96785</v>
      </c>
      <c r="X838">
        <f t="shared" si="339"/>
        <v>4792.8085600000004</v>
      </c>
      <c r="Y838">
        <f t="shared" si="339"/>
        <v>4790.4249</v>
      </c>
      <c r="Z838">
        <f t="shared" si="340"/>
        <v>4805.8489300000001</v>
      </c>
      <c r="AA838">
        <f t="shared" si="341"/>
        <v>4795.0716499999999</v>
      </c>
      <c r="AB838">
        <f t="shared" si="342"/>
        <v>4768.0558033333336</v>
      </c>
      <c r="AC838">
        <f t="shared" si="343"/>
        <v>4787.7723599999999</v>
      </c>
      <c r="AF838">
        <f t="shared" si="348"/>
        <v>1775648400</v>
      </c>
      <c r="AG838" t="str">
        <f t="shared" si="349"/>
        <v>XAUUSD</v>
      </c>
      <c r="AH838" t="str">
        <f t="shared" si="350"/>
        <v>M5</v>
      </c>
      <c r="AI838" s="19">
        <f t="shared" si="344"/>
        <v>4790.34</v>
      </c>
      <c r="AJ838" s="19">
        <f t="shared" si="345"/>
        <v>4785.7732566666673</v>
      </c>
      <c r="AK838" s="19">
        <f t="shared" si="346"/>
        <v>4788.96785</v>
      </c>
      <c r="AL838" s="19">
        <f t="shared" si="351"/>
        <v>-3.1945933333327048</v>
      </c>
      <c r="AM838" s="28" t="str">
        <f t="shared" si="347"/>
        <v>Bearish</v>
      </c>
      <c r="AN838" s="28" t="str">
        <f t="shared" si="352"/>
        <v>Bearish</v>
      </c>
      <c r="AO838">
        <f>IF(Z838&lt;&gt;"",Z838,"")</f>
        <v>4805.8489300000001</v>
      </c>
      <c r="AP838">
        <f>IF(AB838&lt;&gt;"",AB838,"")</f>
        <v>4768.0558033333336</v>
      </c>
      <c r="AQ838">
        <f t="shared" si="331"/>
        <v>9</v>
      </c>
      <c r="AR838" s="16">
        <f>IF(SLOPE($AO$818:$AO$829,$AQ$818:$AQ$829)&gt;0,MIN(3,ABS(SLOPE($AO$818:$AO$829,$AQ$818:$AQ$829))),IF(SLOPE($AO$818:$AO$829,$AQ$818:$AQ$829)&lt;-0.5,-0.5,0))</f>
        <v>0</v>
      </c>
      <c r="AS838" s="16">
        <f>IF(SLOPE($AP$818:$AP$829,$AQ$818:$AQ$829)&lt;0,MAX(-3,-ABS(SLOPE($AP$818:$AP$829,$AQ$818:$AQ$829))),IF(SLOPE($AP$818:$AP$829,$AQ$818:$AQ$829)&gt;0.5,0.5,0))</f>
        <v>-0.42795416666664488</v>
      </c>
      <c r="AT838" s="22">
        <f>($AO$830+(AR838*(AQ838-1)))</f>
        <v>4807.6720299999997</v>
      </c>
      <c r="AU838" s="22">
        <f>($AP$830+(AS838*(AQ838-1)))</f>
        <v>4768.451876666667</v>
      </c>
      <c r="AV838" s="18">
        <f>IF(AR838&gt;0,AT838+AR838,AT838)</f>
        <v>4807.6720299999997</v>
      </c>
      <c r="AW838" s="18">
        <f>IF(AS838&lt;0,AU838+AS838,AU838)</f>
        <v>4768.0239225000005</v>
      </c>
      <c r="AY838">
        <f t="shared" si="332"/>
        <v>1.8230999999996129</v>
      </c>
      <c r="AZ838">
        <f t="shared" si="333"/>
        <v>-3.1880833333161718E-2</v>
      </c>
      <c r="BB838" s="19">
        <f t="shared" si="328"/>
        <v>1775648400</v>
      </c>
      <c r="BC838" s="19" t="str">
        <f t="shared" si="329"/>
        <v>XAUUSD</v>
      </c>
      <c r="BD838" s="19" t="str">
        <f t="shared" si="330"/>
        <v>M5</v>
      </c>
      <c r="BE838">
        <f>V838</f>
        <v>4785.7732566666673</v>
      </c>
      <c r="BF838">
        <f>W838</f>
        <v>4788.96785</v>
      </c>
      <c r="BG838">
        <f>X838</f>
        <v>4792.8085600000004</v>
      </c>
      <c r="BH838">
        <f>Y838</f>
        <v>4790.4249</v>
      </c>
      <c r="BI838">
        <f t="shared" si="334"/>
        <v>4807.6720299999997</v>
      </c>
      <c r="BJ838">
        <f t="shared" si="335"/>
        <v>4768.0239225000005</v>
      </c>
    </row>
    <row r="839" spans="1:62" x14ac:dyDescent="0.55000000000000004">
      <c r="A839">
        <f>ALGLIB_SSA_XAUUSD!J839</f>
        <v>1775648700</v>
      </c>
      <c r="B839" t="str">
        <f>_xlfn.XLOOKUP($A839,ALGLIB_SSA_XAUUSD!$A$2:$A$1001,ALGLIB_SSA_XAUUSD!$B$2:$B$1001,"",0)</f>
        <v/>
      </c>
      <c r="C839" t="str">
        <f>_xlfn.XLOOKUP($A839,ALGLIB_SSA_XAUUSD!$A$2:$A$1001,ALGLIB_SSA_XAUUSD!$C$2:$C$1001,"",0)</f>
        <v/>
      </c>
      <c r="D839" s="1">
        <f>D830+(D842-D830)*9/12</f>
        <v>4799.2224999999999</v>
      </c>
      <c r="E839" s="1">
        <f>E830+(E842-E830)*9/12</f>
        <v>4785.4218075000008</v>
      </c>
      <c r="F839" s="1">
        <f>F830+(F842-F830)*9/12</f>
        <v>4788.6803250000003</v>
      </c>
      <c r="G839" s="1">
        <f>G830+(G842-G830)*9/12</f>
        <v>4805.6210424999999</v>
      </c>
      <c r="H839" s="1">
        <f>H830+(H842-H830)*9/12</f>
        <v>4767.57834</v>
      </c>
      <c r="I839" t="str">
        <f>_xlfn.XLOOKUP($A839,ALGLIB_SSA_XAUUSD!$J$2:$J$1001,ALGLIB_SSA_XAUUSD!$K$2:$K$1001,"",0)</f>
        <v>XAUUSD</v>
      </c>
      <c r="J839" t="str">
        <f>_xlfn.XLOOKUP($A839,ALGLIB_SSA_XAUUSD!$J$2:$J$1001,ALGLIB_SSA_XAUUSD!$L$2:$L$1001,"",0)</f>
        <v>M5</v>
      </c>
      <c r="K839">
        <f>_xlfn.XLOOKUP($A839,ALGLIB_SSA_XAUUSD!$J$2:$J$1001,ALGLIB_SSA_XAUUSD!$M$2:$M$1001,"",0)</f>
        <v>4796.0200000000004</v>
      </c>
      <c r="L839">
        <f>_xlfn.XLOOKUP($A839,ALGLIB_SSA_XAUUSD!$J$2:$J$1001,ALGLIB_SSA_XAUUSD!$N$2:$N$1001,"",0)</f>
        <v>4795.8128500000003</v>
      </c>
      <c r="M839">
        <f>_xlfn.XLOOKUP($A839,ALGLIB_SSA_XAUUSD!$J$2:$J$1001,ALGLIB_SSA_XAUUSD!$O$2:$O$1001,"",0)</f>
        <v>4793.1188700000002</v>
      </c>
      <c r="N839">
        <f>_xlfn.XLOOKUP($A839,ALGLIB_SSA_XAUUSD!$J$2:$J$1001,ALGLIB_SSA_XAUUSD!$P$2:$P$1001,"",0)</f>
        <v>4798.1348900000003</v>
      </c>
      <c r="O839">
        <f>_xlfn.XLOOKUP($A839,ALGLIB_SSA_XAUUSD!$J$2:$J$1001,ALGLIB_SSA_XAUUSD!$Q$2:$Q$1001,"",0)</f>
        <v>4791.2578100000001</v>
      </c>
      <c r="R839">
        <f t="shared" si="336"/>
        <v>1775648700</v>
      </c>
      <c r="S839" t="str">
        <f t="shared" si="337"/>
        <v>XAUUSD</v>
      </c>
      <c r="T839" t="str">
        <f t="shared" si="337"/>
        <v>M5</v>
      </c>
      <c r="U839">
        <f t="shared" si="337"/>
        <v>4796.0200000000004</v>
      </c>
      <c r="V839">
        <f t="shared" si="338"/>
        <v>4785.4218075000008</v>
      </c>
      <c r="W839">
        <f t="shared" si="338"/>
        <v>4788.6803250000003</v>
      </c>
      <c r="X839">
        <f t="shared" si="339"/>
        <v>4795.8128500000003</v>
      </c>
      <c r="Y839">
        <f t="shared" si="339"/>
        <v>4793.1188700000002</v>
      </c>
      <c r="Z839">
        <f t="shared" si="340"/>
        <v>4805.6210424999999</v>
      </c>
      <c r="AA839">
        <f t="shared" si="341"/>
        <v>4798.1348900000003</v>
      </c>
      <c r="AB839">
        <f t="shared" si="342"/>
        <v>4767.57834</v>
      </c>
      <c r="AC839">
        <f t="shared" si="343"/>
        <v>4791.2578100000001</v>
      </c>
      <c r="AF839">
        <f t="shared" si="348"/>
        <v>1775648700</v>
      </c>
      <c r="AG839" t="str">
        <f t="shared" si="349"/>
        <v>XAUUSD</v>
      </c>
      <c r="AH839" t="str">
        <f t="shared" si="350"/>
        <v>M5</v>
      </c>
      <c r="AI839" s="19">
        <f t="shared" si="344"/>
        <v>4796.0200000000004</v>
      </c>
      <c r="AJ839" s="19">
        <f t="shared" si="345"/>
        <v>4785.4218075000008</v>
      </c>
      <c r="AK839" s="19">
        <f t="shared" si="346"/>
        <v>4788.6803250000003</v>
      </c>
      <c r="AL839" s="19">
        <f t="shared" si="351"/>
        <v>-3.2585174999994706</v>
      </c>
      <c r="AM839" s="28" t="str">
        <f t="shared" si="347"/>
        <v>Bearish</v>
      </c>
      <c r="AN839" s="28" t="str">
        <f t="shared" si="352"/>
        <v>Bearish</v>
      </c>
      <c r="AO839">
        <f>IF(Z839&lt;&gt;"",Z839,"")</f>
        <v>4805.6210424999999</v>
      </c>
      <c r="AP839">
        <f>IF(AB839&lt;&gt;"",AB839,"")</f>
        <v>4767.57834</v>
      </c>
      <c r="AQ839">
        <f t="shared" si="331"/>
        <v>10</v>
      </c>
      <c r="AR839" s="16">
        <f>IF(SLOPE($AO$818:$AO$829,$AQ$818:$AQ$829)&gt;0,MIN(3,ABS(SLOPE($AO$818:$AO$829,$AQ$818:$AQ$829))),IF(SLOPE($AO$818:$AO$829,$AQ$818:$AQ$829)&lt;-0.5,-0.5,0))</f>
        <v>0</v>
      </c>
      <c r="AS839" s="16">
        <f>IF(SLOPE($AP$818:$AP$829,$AQ$818:$AQ$829)&lt;0,MAX(-3,-ABS(SLOPE($AP$818:$AP$829,$AQ$818:$AQ$829))),IF(SLOPE($AP$818:$AP$829,$AQ$818:$AQ$829)&gt;0.5,0.5,0))</f>
        <v>-0.42795416666664488</v>
      </c>
      <c r="AT839" s="22">
        <f>($AO$830+(AR839*(AQ839-1)))</f>
        <v>4807.6720299999997</v>
      </c>
      <c r="AU839" s="22">
        <f>($AP$830+(AS839*(AQ839-1)))</f>
        <v>4768.0239225000005</v>
      </c>
      <c r="AV839" s="18">
        <f>IF(AR839&gt;0,AT839+AR839,AT839)</f>
        <v>4807.6720299999997</v>
      </c>
      <c r="AW839" s="18">
        <f>IF(AS839&lt;0,AU839+AS839,AU839)</f>
        <v>4767.595968333334</v>
      </c>
      <c r="AY839">
        <f t="shared" si="332"/>
        <v>2.0509874999997919</v>
      </c>
      <c r="AZ839">
        <f t="shared" si="333"/>
        <v>1.7628333333959745E-2</v>
      </c>
      <c r="BB839" s="19">
        <f t="shared" si="328"/>
        <v>1775648700</v>
      </c>
      <c r="BC839" s="19" t="str">
        <f t="shared" si="329"/>
        <v>XAUUSD</v>
      </c>
      <c r="BD839" s="19" t="str">
        <f t="shared" si="330"/>
        <v>M5</v>
      </c>
      <c r="BE839">
        <f>V839</f>
        <v>4785.4218075000008</v>
      </c>
      <c r="BF839">
        <f>W839</f>
        <v>4788.6803250000003</v>
      </c>
      <c r="BG839">
        <f>X839</f>
        <v>4795.8128500000003</v>
      </c>
      <c r="BH839">
        <f>Y839</f>
        <v>4793.1188700000002</v>
      </c>
      <c r="BI839">
        <f t="shared" si="334"/>
        <v>4807.6720299999997</v>
      </c>
      <c r="BJ839">
        <f t="shared" si="335"/>
        <v>4767.595968333334</v>
      </c>
    </row>
    <row r="840" spans="1:62" x14ac:dyDescent="0.55000000000000004">
      <c r="A840">
        <f>ALGLIB_SSA_XAUUSD!J840</f>
        <v>1775649000</v>
      </c>
      <c r="B840" t="str">
        <f>_xlfn.XLOOKUP($A840,ALGLIB_SSA_XAUUSD!$A$2:$A$1001,ALGLIB_SSA_XAUUSD!$B$2:$B$1001,"",0)</f>
        <v/>
      </c>
      <c r="C840" t="str">
        <f>_xlfn.XLOOKUP($A840,ALGLIB_SSA_XAUUSD!$A$2:$A$1001,ALGLIB_SSA_XAUUSD!$C$2:$C$1001,"",0)</f>
        <v/>
      </c>
      <c r="D840" s="1">
        <f>D830+(D842-D830)*10/12</f>
        <v>4799.3249999999998</v>
      </c>
      <c r="E840" s="1">
        <f>E830+(E842-E830)*10/12</f>
        <v>4785.0703583333334</v>
      </c>
      <c r="F840" s="1">
        <f>F830+(F842-F830)*10/12</f>
        <v>4788.3927999999996</v>
      </c>
      <c r="G840" s="1">
        <f>G830+(G842-G830)*10/12</f>
        <v>4805.3931549999998</v>
      </c>
      <c r="H840" s="1">
        <f>H830+(H842-H830)*10/12</f>
        <v>4767.1008766666664</v>
      </c>
      <c r="I840" t="str">
        <f>_xlfn.XLOOKUP($A840,ALGLIB_SSA_XAUUSD!$J$2:$J$1001,ALGLIB_SSA_XAUUSD!$K$2:$K$1001,"",0)</f>
        <v>XAUUSD</v>
      </c>
      <c r="J840" t="str">
        <f>_xlfn.XLOOKUP($A840,ALGLIB_SSA_XAUUSD!$J$2:$J$1001,ALGLIB_SSA_XAUUSD!$L$2:$L$1001,"",0)</f>
        <v>M5</v>
      </c>
      <c r="K840">
        <f>_xlfn.XLOOKUP($A840,ALGLIB_SSA_XAUUSD!$J$2:$J$1001,ALGLIB_SSA_XAUUSD!$M$2:$M$1001,"",0)</f>
        <v>4796.7700000000004</v>
      </c>
      <c r="L840">
        <f>_xlfn.XLOOKUP($A840,ALGLIB_SSA_XAUUSD!$J$2:$J$1001,ALGLIB_SSA_XAUUSD!$N$2:$N$1001,"",0)</f>
        <v>4798.1142200000004</v>
      </c>
      <c r="M840">
        <f>_xlfn.XLOOKUP($A840,ALGLIB_SSA_XAUUSD!$J$2:$J$1001,ALGLIB_SSA_XAUUSD!$O$2:$O$1001,"",0)</f>
        <v>4795.6165499999997</v>
      </c>
      <c r="N840">
        <f>_xlfn.XLOOKUP($A840,ALGLIB_SSA_XAUUSD!$J$2:$J$1001,ALGLIB_SSA_XAUUSD!$P$2:$P$1001,"",0)</f>
        <v>4800.9807700000001</v>
      </c>
      <c r="O840">
        <f>_xlfn.XLOOKUP($A840,ALGLIB_SSA_XAUUSD!$J$2:$J$1001,ALGLIB_SSA_XAUUSD!$Q$2:$Q$1001,"",0)</f>
        <v>4794.1546099999996</v>
      </c>
      <c r="R840">
        <f t="shared" si="336"/>
        <v>1775649000</v>
      </c>
      <c r="S840" t="str">
        <f t="shared" si="337"/>
        <v>XAUUSD</v>
      </c>
      <c r="T840" t="str">
        <f t="shared" si="337"/>
        <v>M5</v>
      </c>
      <c r="U840">
        <f t="shared" si="337"/>
        <v>4796.7700000000004</v>
      </c>
      <c r="V840">
        <f t="shared" si="338"/>
        <v>4785.0703583333334</v>
      </c>
      <c r="W840">
        <f t="shared" si="338"/>
        <v>4788.3927999999996</v>
      </c>
      <c r="X840">
        <f t="shared" si="339"/>
        <v>4798.1142200000004</v>
      </c>
      <c r="Y840">
        <f t="shared" si="339"/>
        <v>4795.6165499999997</v>
      </c>
      <c r="Z840">
        <f t="shared" si="340"/>
        <v>4805.3931549999998</v>
      </c>
      <c r="AA840">
        <f t="shared" si="341"/>
        <v>4800.9807700000001</v>
      </c>
      <c r="AB840">
        <f t="shared" si="342"/>
        <v>4767.1008766666664</v>
      </c>
      <c r="AC840">
        <f t="shared" si="343"/>
        <v>4794.1546099999996</v>
      </c>
      <c r="AF840">
        <f t="shared" si="348"/>
        <v>1775649000</v>
      </c>
      <c r="AG840" t="str">
        <f t="shared" si="349"/>
        <v>XAUUSD</v>
      </c>
      <c r="AH840" t="str">
        <f t="shared" si="350"/>
        <v>M5</v>
      </c>
      <c r="AI840" s="19">
        <f t="shared" si="344"/>
        <v>4796.7700000000004</v>
      </c>
      <c r="AJ840" s="19">
        <f t="shared" si="345"/>
        <v>4785.0703583333334</v>
      </c>
      <c r="AK840" s="19">
        <f t="shared" si="346"/>
        <v>4788.3927999999996</v>
      </c>
      <c r="AL840" s="19">
        <f t="shared" si="351"/>
        <v>-3.3224416666662364</v>
      </c>
      <c r="AM840" s="28" t="str">
        <f t="shared" si="347"/>
        <v>Bearish</v>
      </c>
      <c r="AN840" s="28" t="str">
        <f t="shared" si="352"/>
        <v>Bearish</v>
      </c>
      <c r="AO840">
        <f>IF(Z840&lt;&gt;"",Z840,"")</f>
        <v>4805.3931549999998</v>
      </c>
      <c r="AP840">
        <f>IF(AB840&lt;&gt;"",AB840,"")</f>
        <v>4767.1008766666664</v>
      </c>
      <c r="AQ840">
        <f t="shared" si="331"/>
        <v>11</v>
      </c>
      <c r="AR840" s="16">
        <f>IF(SLOPE($AO$818:$AO$829,$AQ$818:$AQ$829)&gt;0,MIN(3,ABS(SLOPE($AO$818:$AO$829,$AQ$818:$AQ$829))),IF(SLOPE($AO$818:$AO$829,$AQ$818:$AQ$829)&lt;-0.5,-0.5,0))</f>
        <v>0</v>
      </c>
      <c r="AS840" s="16">
        <f>IF(SLOPE($AP$818:$AP$829,$AQ$818:$AQ$829)&lt;0,MAX(-3,-ABS(SLOPE($AP$818:$AP$829,$AQ$818:$AQ$829))),IF(SLOPE($AP$818:$AP$829,$AQ$818:$AQ$829)&gt;0.5,0.5,0))</f>
        <v>-0.42795416666664488</v>
      </c>
      <c r="AT840" s="22">
        <f>($AO$830+(AR840*(AQ840-1)))</f>
        <v>4807.6720299999997</v>
      </c>
      <c r="AU840" s="22">
        <f>($AP$830+(AS840*(AQ840-1)))</f>
        <v>4767.5959683333331</v>
      </c>
      <c r="AV840" s="18">
        <f>IF(AR840&gt;0,AT840+AR840,AT840)</f>
        <v>4807.6720299999997</v>
      </c>
      <c r="AW840" s="18">
        <f>IF(AS840&lt;0,AU840+AS840,AU840)</f>
        <v>4767.1680141666666</v>
      </c>
      <c r="AY840">
        <f t="shared" si="332"/>
        <v>2.2788749999999709</v>
      </c>
      <c r="AZ840">
        <f t="shared" si="333"/>
        <v>6.7137500000171713E-2</v>
      </c>
      <c r="BB840" s="19">
        <f t="shared" si="328"/>
        <v>1775649000</v>
      </c>
      <c r="BC840" s="19" t="str">
        <f t="shared" si="329"/>
        <v>XAUUSD</v>
      </c>
      <c r="BD840" s="19" t="str">
        <f t="shared" si="330"/>
        <v>M5</v>
      </c>
      <c r="BE840">
        <f>V840</f>
        <v>4785.0703583333334</v>
      </c>
      <c r="BF840">
        <f>W840</f>
        <v>4788.3927999999996</v>
      </c>
      <c r="BG840">
        <f>X840</f>
        <v>4798.1142200000004</v>
      </c>
      <c r="BH840">
        <f>Y840</f>
        <v>4795.6165499999997</v>
      </c>
      <c r="BI840">
        <f t="shared" si="334"/>
        <v>4807.6720299999997</v>
      </c>
      <c r="BJ840">
        <f t="shared" si="335"/>
        <v>4767.1680141666666</v>
      </c>
    </row>
    <row r="841" spans="1:62" x14ac:dyDescent="0.55000000000000004">
      <c r="A841">
        <f>ALGLIB_SSA_XAUUSD!J841</f>
        <v>1775649300</v>
      </c>
      <c r="B841" t="str">
        <f>_xlfn.XLOOKUP($A841,ALGLIB_SSA_XAUUSD!$A$2:$A$1001,ALGLIB_SSA_XAUUSD!$B$2:$B$1001,"",0)</f>
        <v/>
      </c>
      <c r="C841" t="str">
        <f>_xlfn.XLOOKUP($A841,ALGLIB_SSA_XAUUSD!$A$2:$A$1001,ALGLIB_SSA_XAUUSD!$C$2:$C$1001,"",0)</f>
        <v/>
      </c>
      <c r="D841" s="1">
        <f>D830+(D842-D830)*11/12</f>
        <v>4799.4274999999998</v>
      </c>
      <c r="E841" s="1">
        <f>E830+(E842-E830)*11/12</f>
        <v>4784.7189091666669</v>
      </c>
      <c r="F841" s="1">
        <f>F830+(F842-F830)*11/12</f>
        <v>4788.1052749999999</v>
      </c>
      <c r="G841" s="1">
        <f>G830+(G842-G830)*11/12</f>
        <v>4805.1652675000005</v>
      </c>
      <c r="H841" s="1">
        <f>H830+(H842-H830)*11/12</f>
        <v>4766.6234133333337</v>
      </c>
      <c r="I841" t="str">
        <f>_xlfn.XLOOKUP($A841,ALGLIB_SSA_XAUUSD!$J$2:$J$1001,ALGLIB_SSA_XAUUSD!$K$2:$K$1001,"",0)</f>
        <v>XAUUSD</v>
      </c>
      <c r="J841" t="str">
        <f>_xlfn.XLOOKUP($A841,ALGLIB_SSA_XAUUSD!$J$2:$J$1001,ALGLIB_SSA_XAUUSD!$L$2:$L$1001,"",0)</f>
        <v>M5</v>
      </c>
      <c r="K841">
        <f>_xlfn.XLOOKUP($A841,ALGLIB_SSA_XAUUSD!$J$2:$J$1001,ALGLIB_SSA_XAUUSD!$M$2:$M$1001,"",0)</f>
        <v>4798.3</v>
      </c>
      <c r="L841">
        <f>_xlfn.XLOOKUP($A841,ALGLIB_SSA_XAUUSD!$J$2:$J$1001,ALGLIB_SSA_XAUUSD!$N$2:$N$1001,"",0)</f>
        <v>4799.2850500000004</v>
      </c>
      <c r="M841">
        <f>_xlfn.XLOOKUP($A841,ALGLIB_SSA_XAUUSD!$J$2:$J$1001,ALGLIB_SSA_XAUUSD!$O$2:$O$1001,"",0)</f>
        <v>4797.4507999999996</v>
      </c>
      <c r="N841">
        <f>_xlfn.XLOOKUP($A841,ALGLIB_SSA_XAUUSD!$J$2:$J$1001,ALGLIB_SSA_XAUUSD!$P$2:$P$1001,"",0)</f>
        <v>4803.0792000000001</v>
      </c>
      <c r="O841">
        <f>_xlfn.XLOOKUP($A841,ALGLIB_SSA_XAUUSD!$J$2:$J$1001,ALGLIB_SSA_XAUUSD!$Q$2:$Q$1001,"",0)</f>
        <v>4795.7633599999999</v>
      </c>
      <c r="R841">
        <f t="shared" si="336"/>
        <v>1775649300</v>
      </c>
      <c r="S841" t="str">
        <f t="shared" si="337"/>
        <v>XAUUSD</v>
      </c>
      <c r="T841" t="str">
        <f t="shared" si="337"/>
        <v>M5</v>
      </c>
      <c r="U841">
        <f t="shared" si="337"/>
        <v>4798.3</v>
      </c>
      <c r="V841">
        <f t="shared" si="338"/>
        <v>4784.7189091666669</v>
      </c>
      <c r="W841">
        <f t="shared" si="338"/>
        <v>4788.1052749999999</v>
      </c>
      <c r="X841">
        <f t="shared" si="339"/>
        <v>4799.2850500000004</v>
      </c>
      <c r="Y841">
        <f t="shared" si="339"/>
        <v>4797.4507999999996</v>
      </c>
      <c r="Z841">
        <f t="shared" si="340"/>
        <v>4805.1652675000005</v>
      </c>
      <c r="AA841">
        <f t="shared" si="341"/>
        <v>4803.0792000000001</v>
      </c>
      <c r="AB841">
        <f t="shared" si="342"/>
        <v>4766.6234133333337</v>
      </c>
      <c r="AC841">
        <f t="shared" si="343"/>
        <v>4795.7633599999999</v>
      </c>
      <c r="AF841">
        <f t="shared" si="348"/>
        <v>1775649300</v>
      </c>
      <c r="AG841" t="str">
        <f t="shared" si="349"/>
        <v>XAUUSD</v>
      </c>
      <c r="AH841" t="str">
        <f t="shared" si="350"/>
        <v>M5</v>
      </c>
      <c r="AI841" s="19">
        <f t="shared" si="344"/>
        <v>4798.3</v>
      </c>
      <c r="AJ841" s="19">
        <f t="shared" si="345"/>
        <v>4784.7189091666669</v>
      </c>
      <c r="AK841" s="19">
        <f t="shared" si="346"/>
        <v>4788.1052749999999</v>
      </c>
      <c r="AL841" s="19">
        <f t="shared" si="351"/>
        <v>-3.3863658333330022</v>
      </c>
      <c r="AM841" s="28" t="str">
        <f t="shared" si="347"/>
        <v>Bearish</v>
      </c>
      <c r="AN841" s="28" t="str">
        <f t="shared" si="352"/>
        <v>Bearish</v>
      </c>
      <c r="AO841">
        <f>IF(Z841&lt;&gt;"",Z841,"")</f>
        <v>4805.1652675000005</v>
      </c>
      <c r="AP841">
        <f>IF(AB841&lt;&gt;"",AB841,"")</f>
        <v>4766.6234133333337</v>
      </c>
      <c r="AQ841">
        <f t="shared" si="331"/>
        <v>12</v>
      </c>
      <c r="AR841" s="16">
        <f>IF(SLOPE($AO$818:$AO$829,$AQ$818:$AQ$829)&gt;0,MIN(3,ABS(SLOPE($AO$818:$AO$829,$AQ$818:$AQ$829))),IF(SLOPE($AO$818:$AO$829,$AQ$818:$AQ$829)&lt;-0.5,-0.5,0))</f>
        <v>0</v>
      </c>
      <c r="AS841" s="16">
        <f>IF(SLOPE($AP$818:$AP$829,$AQ$818:$AQ$829)&lt;0,MAX(-3,-ABS(SLOPE($AP$818:$AP$829,$AQ$818:$AQ$829))),IF(SLOPE($AP$818:$AP$829,$AQ$818:$AQ$829)&gt;0.5,0.5,0))</f>
        <v>-0.42795416666664488</v>
      </c>
      <c r="AT841" s="22">
        <f>($AO$830+(AR841*(AQ841-1)))</f>
        <v>4807.6720299999997</v>
      </c>
      <c r="AU841" s="22">
        <f>($AP$830+(AS841*(AQ841-1)))</f>
        <v>4767.1680141666666</v>
      </c>
      <c r="AV841" s="18">
        <f>IF(AR841&gt;0,AT841+AR841,AT841)</f>
        <v>4807.6720299999997</v>
      </c>
      <c r="AW841" s="18">
        <f>IF(AS841&lt;0,AU841+AS841,AU841)</f>
        <v>4766.7400600000001</v>
      </c>
      <c r="AY841">
        <f t="shared" si="332"/>
        <v>2.5067624999992404</v>
      </c>
      <c r="AZ841">
        <f t="shared" si="333"/>
        <v>0.11664666666638368</v>
      </c>
      <c r="BB841" s="19">
        <f t="shared" si="328"/>
        <v>1775649300</v>
      </c>
      <c r="BC841" s="19" t="str">
        <f t="shared" si="329"/>
        <v>XAUUSD</v>
      </c>
      <c r="BD841" s="19" t="str">
        <f t="shared" si="330"/>
        <v>M5</v>
      </c>
      <c r="BE841">
        <f>V841</f>
        <v>4784.7189091666669</v>
      </c>
      <c r="BF841">
        <f>W841</f>
        <v>4788.1052749999999</v>
      </c>
      <c r="BG841">
        <f>X841</f>
        <v>4799.2850500000004</v>
      </c>
      <c r="BH841">
        <f>Y841</f>
        <v>4797.4507999999996</v>
      </c>
      <c r="BI841">
        <f t="shared" si="334"/>
        <v>4807.6720299999997</v>
      </c>
      <c r="BJ841">
        <f t="shared" si="335"/>
        <v>4766.7400600000001</v>
      </c>
    </row>
    <row r="842" spans="1:62" x14ac:dyDescent="0.55000000000000004">
      <c r="A842">
        <f>ALGLIB_SSA_XAUUSD!J842</f>
        <v>1775649600</v>
      </c>
      <c r="B842" t="str">
        <f>_xlfn.XLOOKUP($A842,ALGLIB_SSA_XAUUSD!$A$2:$A$1001,ALGLIB_SSA_XAUUSD!$B$2:$B$1001,"",0)</f>
        <v>XAUUSD</v>
      </c>
      <c r="C842" t="str">
        <f>_xlfn.XLOOKUP($A842,ALGLIB_SSA_XAUUSD!$A$2:$A$1001,ALGLIB_SSA_XAUUSD!$C$2:$C$1001,"",0)</f>
        <v>H1</v>
      </c>
      <c r="D842" s="2">
        <f>_xlfn.XLOOKUP($A842,ALGLIB_SSA_XAUUSD!$A$2:$A$1001,ALGLIB_SSA_XAUUSD!$D$2:$D$1001,"",0)</f>
        <v>4799.53</v>
      </c>
      <c r="E842" s="2">
        <f>_xlfn.XLOOKUP($A842,ALGLIB_SSA_XAUUSD!$A$2:$A$1001,ALGLIB_SSA_XAUUSD!$E$2:$E$1001,"",0)</f>
        <v>4784.3674600000004</v>
      </c>
      <c r="F842" s="2">
        <f>_xlfn.XLOOKUP($A842,ALGLIB_SSA_XAUUSD!$A$2:$A$1001,ALGLIB_SSA_XAUUSD!$F$2:$F$1001,"",0)</f>
        <v>4787.8177500000002</v>
      </c>
      <c r="G842" s="2">
        <f>_xlfn.XLOOKUP($A842,ALGLIB_SSA_XAUUSD!$A$2:$A$1001,ALGLIB_SSA_XAUUSD!$G$2:$G$1001,"",0)</f>
        <v>4804.9373800000003</v>
      </c>
      <c r="H842" s="2">
        <f>_xlfn.XLOOKUP($A842,ALGLIB_SSA_XAUUSD!$A$2:$A$1001,ALGLIB_SSA_XAUUSD!$H$2:$H$1001,"",0)</f>
        <v>4766.1459500000001</v>
      </c>
      <c r="I842" t="str">
        <f>_xlfn.XLOOKUP($A842,ALGLIB_SSA_XAUUSD!$J$2:$J$1001,ALGLIB_SSA_XAUUSD!$K$2:$K$1001,"",0)</f>
        <v>XAUUSD</v>
      </c>
      <c r="J842" t="str">
        <f>_xlfn.XLOOKUP($A842,ALGLIB_SSA_XAUUSD!$J$2:$J$1001,ALGLIB_SSA_XAUUSD!$L$2:$L$1001,"",0)</f>
        <v>M5</v>
      </c>
      <c r="K842">
        <f>_xlfn.XLOOKUP($A842,ALGLIB_SSA_XAUUSD!$J$2:$J$1001,ALGLIB_SSA_XAUUSD!$M$2:$M$1001,"",0)</f>
        <v>4803.78</v>
      </c>
      <c r="L842">
        <f>_xlfn.XLOOKUP($A842,ALGLIB_SSA_XAUUSD!$J$2:$J$1001,ALGLIB_SSA_XAUUSD!$N$2:$N$1001,"",0)</f>
        <v>4799.1078699999998</v>
      </c>
      <c r="M842">
        <f>_xlfn.XLOOKUP($A842,ALGLIB_SSA_XAUUSD!$J$2:$J$1001,ALGLIB_SSA_XAUUSD!$O$2:$O$1001,"",0)</f>
        <v>4798.27934</v>
      </c>
      <c r="N842">
        <f>_xlfn.XLOOKUP($A842,ALGLIB_SSA_XAUUSD!$J$2:$J$1001,ALGLIB_SSA_XAUUSD!$P$2:$P$1001,"",0)</f>
        <v>4804.07053</v>
      </c>
      <c r="O842">
        <f>_xlfn.XLOOKUP($A842,ALGLIB_SSA_XAUUSD!$J$2:$J$1001,ALGLIB_SSA_XAUUSD!$Q$2:$Q$1001,"",0)</f>
        <v>4795.7214599999998</v>
      </c>
      <c r="R842">
        <f t="shared" si="336"/>
        <v>1775649600</v>
      </c>
      <c r="S842" t="str">
        <f t="shared" si="337"/>
        <v>XAUUSD</v>
      </c>
      <c r="T842" t="str">
        <f t="shared" si="337"/>
        <v>M5</v>
      </c>
      <c r="U842">
        <f t="shared" si="337"/>
        <v>4803.78</v>
      </c>
      <c r="V842">
        <f t="shared" si="338"/>
        <v>4784.3674600000004</v>
      </c>
      <c r="W842">
        <f t="shared" si="338"/>
        <v>4787.8177500000002</v>
      </c>
      <c r="X842">
        <f t="shared" si="339"/>
        <v>4799.1078699999998</v>
      </c>
      <c r="Y842">
        <f t="shared" si="339"/>
        <v>4798.27934</v>
      </c>
      <c r="Z842">
        <f t="shared" si="340"/>
        <v>4804.9373800000003</v>
      </c>
      <c r="AA842">
        <f t="shared" si="341"/>
        <v>4804.07053</v>
      </c>
      <c r="AB842">
        <f t="shared" si="342"/>
        <v>4766.1459500000001</v>
      </c>
      <c r="AC842">
        <f t="shared" si="343"/>
        <v>4795.7214599999998</v>
      </c>
      <c r="AF842">
        <f t="shared" si="348"/>
        <v>1775649600</v>
      </c>
      <c r="AG842" t="str">
        <f t="shared" si="349"/>
        <v>XAUUSD</v>
      </c>
      <c r="AH842" t="str">
        <f t="shared" si="350"/>
        <v>M5</v>
      </c>
      <c r="AI842" s="19">
        <f t="shared" si="344"/>
        <v>4803.78</v>
      </c>
      <c r="AJ842" s="19">
        <f t="shared" si="345"/>
        <v>4784.3674600000004</v>
      </c>
      <c r="AK842" s="19">
        <f t="shared" si="346"/>
        <v>4787.8177500000002</v>
      </c>
      <c r="AL842" s="19">
        <f t="shared" si="351"/>
        <v>-3.450289999999768</v>
      </c>
      <c r="AM842" s="28" t="str">
        <f t="shared" si="347"/>
        <v>Bearish</v>
      </c>
      <c r="AN842" s="28" t="str">
        <f t="shared" si="352"/>
        <v>Bearish</v>
      </c>
      <c r="AO842">
        <f>IF(Z842&lt;&gt;"",Z842,"")</f>
        <v>4804.9373800000003</v>
      </c>
      <c r="AP842">
        <f>IF(AB842&lt;&gt;"",AB842,"")</f>
        <v>4766.1459500000001</v>
      </c>
      <c r="AQ842">
        <f t="shared" si="331"/>
        <v>1</v>
      </c>
      <c r="AR842" s="17">
        <f>IF(SLOPE($AO$830:$AO$841,$AQ$830:$AQ$841)&gt;0,MIN(3,ABS(SLOPE($AO$830:$AO$841,$AQ$830:$AQ$841))),IF(SLOPE($AO$830:$AO$841,$AQ$830:$AQ$841)&lt;-0.5,-0.5,0))</f>
        <v>0</v>
      </c>
      <c r="AS842" s="17">
        <f>IF(SLOPE($AP$830:$AP$841,$AQ$830:$AQ$841)&lt;0,MAX(-3,-ABS(SLOPE($AP$830:$AP$841,$AQ$830:$AQ$841))),IF(SLOPE($AP$830:$AP$841,$AQ$830:$AQ$841)&gt;0.5,0.5,0))</f>
        <v>-0.47746333333330526</v>
      </c>
      <c r="AT842" s="10">
        <f>($AO$842+(AR842*(AQ842-1)))</f>
        <v>4804.9373800000003</v>
      </c>
      <c r="AU842" s="10">
        <f>($AP$842+(AS842*(AQ842-1)))</f>
        <v>4766.1459500000001</v>
      </c>
      <c r="AV842" s="18">
        <f>IF(AR842&gt;0,AT842+AR842,AT842)</f>
        <v>4804.9373800000003</v>
      </c>
      <c r="AW842" s="18">
        <f>IF(AS842&lt;0,AU842+AS842,AU842)</f>
        <v>4765.6684866666665</v>
      </c>
      <c r="AY842">
        <f t="shared" si="332"/>
        <v>0</v>
      </c>
      <c r="AZ842">
        <f t="shared" si="333"/>
        <v>-0.4774633333336169</v>
      </c>
      <c r="BB842" s="19">
        <f t="shared" si="328"/>
        <v>1775649600</v>
      </c>
      <c r="BC842" s="19" t="str">
        <f t="shared" si="329"/>
        <v>XAUUSD</v>
      </c>
      <c r="BD842" s="19" t="str">
        <f t="shared" si="330"/>
        <v>M5</v>
      </c>
      <c r="BE842">
        <f>V842</f>
        <v>4784.3674600000004</v>
      </c>
      <c r="BF842">
        <f>W842</f>
        <v>4787.8177500000002</v>
      </c>
      <c r="BG842">
        <f>X842</f>
        <v>4799.1078699999998</v>
      </c>
      <c r="BH842">
        <f>Y842</f>
        <v>4798.27934</v>
      </c>
      <c r="BI842">
        <f t="shared" si="334"/>
        <v>4804.9373800000003</v>
      </c>
      <c r="BJ842">
        <f t="shared" si="335"/>
        <v>4765.6684866666665</v>
      </c>
    </row>
    <row r="843" spans="1:62" x14ac:dyDescent="0.55000000000000004">
      <c r="A843">
        <f>ALGLIB_SSA_XAUUSD!J843</f>
        <v>1775649900</v>
      </c>
      <c r="B843" t="str">
        <f>_xlfn.XLOOKUP($A843,ALGLIB_SSA_XAUUSD!$A$2:$A$1001,ALGLIB_SSA_XAUUSD!$B$2:$B$1001,"",0)</f>
        <v/>
      </c>
      <c r="C843" t="str">
        <f>_xlfn.XLOOKUP($A843,ALGLIB_SSA_XAUUSD!$A$2:$A$1001,ALGLIB_SSA_XAUUSD!$C$2:$C$1001,"",0)</f>
        <v/>
      </c>
      <c r="D843" s="1">
        <f>D842+(D854-D842)*1/12</f>
        <v>4797.7474999999995</v>
      </c>
      <c r="E843" s="1">
        <f>E842+(E854-E842)*1/12</f>
        <v>4783.7811308333339</v>
      </c>
      <c r="F843" s="1">
        <f>F842+(F854-F842)*1/12</f>
        <v>4787.3808233333339</v>
      </c>
      <c r="G843" s="1">
        <f>G842+(G854-G842)*1/12</f>
        <v>4804.475494166667</v>
      </c>
      <c r="H843" s="1">
        <f>H842+(H854-H842)*1/12</f>
        <v>4765.5929150000002</v>
      </c>
      <c r="I843" t="str">
        <f>_xlfn.XLOOKUP($A843,ALGLIB_SSA_XAUUSD!$J$2:$J$1001,ALGLIB_SSA_XAUUSD!$K$2:$K$1001,"",0)</f>
        <v>XAUUSD</v>
      </c>
      <c r="J843" t="str">
        <f>_xlfn.XLOOKUP($A843,ALGLIB_SSA_XAUUSD!$J$2:$J$1001,ALGLIB_SSA_XAUUSD!$L$2:$L$1001,"",0)</f>
        <v>M5</v>
      </c>
      <c r="K843">
        <f>_xlfn.XLOOKUP($A843,ALGLIB_SSA_XAUUSD!$J$2:$J$1001,ALGLIB_SSA_XAUUSD!$M$2:$M$1001,"",0)</f>
        <v>4800.51</v>
      </c>
      <c r="L843">
        <f>_xlfn.XLOOKUP($A843,ALGLIB_SSA_XAUUSD!$J$2:$J$1001,ALGLIB_SSA_XAUUSD!$N$2:$N$1001,"",0)</f>
        <v>4797.5413500000004</v>
      </c>
      <c r="M843">
        <f>_xlfn.XLOOKUP($A843,ALGLIB_SSA_XAUUSD!$J$2:$J$1001,ALGLIB_SSA_XAUUSD!$O$2:$O$1001,"",0)</f>
        <v>4797.9103400000004</v>
      </c>
      <c r="N843">
        <f>_xlfn.XLOOKUP($A843,ALGLIB_SSA_XAUUSD!$J$2:$J$1001,ALGLIB_SSA_XAUUSD!$P$2:$P$1001,"",0)</f>
        <v>4803.8162899999998</v>
      </c>
      <c r="O843">
        <f>_xlfn.XLOOKUP($A843,ALGLIB_SSA_XAUUSD!$J$2:$J$1001,ALGLIB_SSA_XAUUSD!$Q$2:$Q$1001,"",0)</f>
        <v>4794.01728</v>
      </c>
      <c r="R843">
        <f t="shared" si="336"/>
        <v>1775649900</v>
      </c>
      <c r="S843" t="str">
        <f t="shared" si="337"/>
        <v>XAUUSD</v>
      </c>
      <c r="T843" t="str">
        <f t="shared" si="337"/>
        <v>M5</v>
      </c>
      <c r="U843">
        <f t="shared" si="337"/>
        <v>4800.51</v>
      </c>
      <c r="V843">
        <f t="shared" si="338"/>
        <v>4783.7811308333339</v>
      </c>
      <c r="W843">
        <f t="shared" si="338"/>
        <v>4787.3808233333339</v>
      </c>
      <c r="X843">
        <f t="shared" si="339"/>
        <v>4797.5413500000004</v>
      </c>
      <c r="Y843">
        <f t="shared" si="339"/>
        <v>4797.9103400000004</v>
      </c>
      <c r="Z843">
        <f t="shared" si="340"/>
        <v>4804.475494166667</v>
      </c>
      <c r="AA843">
        <f t="shared" si="341"/>
        <v>4803.8162899999998</v>
      </c>
      <c r="AB843">
        <f t="shared" si="342"/>
        <v>4765.5929150000002</v>
      </c>
      <c r="AC843">
        <f t="shared" si="343"/>
        <v>4794.01728</v>
      </c>
      <c r="AF843">
        <f t="shared" si="348"/>
        <v>1775649900</v>
      </c>
      <c r="AG843" t="str">
        <f t="shared" si="349"/>
        <v>XAUUSD</v>
      </c>
      <c r="AH843" t="str">
        <f t="shared" si="350"/>
        <v>M5</v>
      </c>
      <c r="AI843" s="19">
        <f t="shared" si="344"/>
        <v>4800.51</v>
      </c>
      <c r="AJ843" s="19">
        <f t="shared" si="345"/>
        <v>4783.7811308333339</v>
      </c>
      <c r="AK843" s="19">
        <f t="shared" si="346"/>
        <v>4787.3808233333339</v>
      </c>
      <c r="AL843" s="19">
        <f t="shared" si="351"/>
        <v>-3.5996924999999464</v>
      </c>
      <c r="AM843" s="28" t="str">
        <f t="shared" si="347"/>
        <v>Bearish</v>
      </c>
      <c r="AN843" s="28" t="str">
        <f t="shared" si="352"/>
        <v>Bearish</v>
      </c>
      <c r="AO843">
        <f>IF(Z843&lt;&gt;"",Z843,"")</f>
        <v>4804.475494166667</v>
      </c>
      <c r="AP843">
        <f>IF(AB843&lt;&gt;"",AB843,"")</f>
        <v>4765.5929150000002</v>
      </c>
      <c r="AQ843">
        <f t="shared" si="331"/>
        <v>2</v>
      </c>
      <c r="AR843" s="16">
        <f>IF(SLOPE($AO$830:$AO$841,$AQ$830:$AQ$841)&gt;0,MIN(3,ABS(SLOPE($AO$830:$AO$841,$AQ$830:$AQ$841))),IF(SLOPE($AO$830:$AO$841,$AQ$830:$AQ$841)&lt;-0.5,-0.5,0))</f>
        <v>0</v>
      </c>
      <c r="AS843" s="16">
        <f>IF(SLOPE($AP$830:$AP$841,$AQ$830:$AQ$841)&lt;0,MAX(-3,-ABS(SLOPE($AP$830:$AP$841,$AQ$830:$AQ$841))),IF(SLOPE($AP$830:$AP$841,$AQ$830:$AQ$841)&gt;0.5,0.5,0))</f>
        <v>-0.47746333333330526</v>
      </c>
      <c r="AT843" s="22">
        <f>($AO$842+(AR843*(AQ843-1)))</f>
        <v>4804.9373800000003</v>
      </c>
      <c r="AU843" s="22">
        <f>($AP$842+(AS843*(AQ843-1)))</f>
        <v>4765.6684866666665</v>
      </c>
      <c r="AV843" s="18">
        <f>IF(AR843&gt;0,AT843+AR843,AT843)</f>
        <v>4804.9373800000003</v>
      </c>
      <c r="AW843" s="18">
        <f>IF(AS843&lt;0,AU843+AS843,AU843)</f>
        <v>4765.1910233333329</v>
      </c>
      <c r="AY843">
        <f t="shared" si="332"/>
        <v>0.46188583333332645</v>
      </c>
      <c r="AZ843">
        <f t="shared" si="333"/>
        <v>-0.4018916666673249</v>
      </c>
      <c r="BB843" s="19">
        <f t="shared" si="328"/>
        <v>1775649900</v>
      </c>
      <c r="BC843" s="19" t="str">
        <f t="shared" si="329"/>
        <v>XAUUSD</v>
      </c>
      <c r="BD843" s="19" t="str">
        <f t="shared" si="330"/>
        <v>M5</v>
      </c>
      <c r="BE843">
        <f>V843</f>
        <v>4783.7811308333339</v>
      </c>
      <c r="BF843">
        <f>W843</f>
        <v>4787.3808233333339</v>
      </c>
      <c r="BG843">
        <f>X843</f>
        <v>4797.5413500000004</v>
      </c>
      <c r="BH843">
        <f>Y843</f>
        <v>4797.9103400000004</v>
      </c>
      <c r="BI843">
        <f t="shared" si="334"/>
        <v>4804.9373800000003</v>
      </c>
      <c r="BJ843">
        <f t="shared" si="335"/>
        <v>4765.1910233333329</v>
      </c>
    </row>
    <row r="844" spans="1:62" x14ac:dyDescent="0.55000000000000004">
      <c r="A844">
        <f>ALGLIB_SSA_XAUUSD!J844</f>
        <v>1775650200</v>
      </c>
      <c r="B844" t="str">
        <f>_xlfn.XLOOKUP($A844,ALGLIB_SSA_XAUUSD!$A$2:$A$1001,ALGLIB_SSA_XAUUSD!$B$2:$B$1001,"",0)</f>
        <v/>
      </c>
      <c r="C844" t="str">
        <f>_xlfn.XLOOKUP($A844,ALGLIB_SSA_XAUUSD!$A$2:$A$1001,ALGLIB_SSA_XAUUSD!$C$2:$C$1001,"",0)</f>
        <v/>
      </c>
      <c r="D844" s="1">
        <f>D842+(D854-D842)*2/12</f>
        <v>4795.9650000000001</v>
      </c>
      <c r="E844" s="1">
        <f>E842+(E854-E842)*2/12</f>
        <v>4783.1948016666665</v>
      </c>
      <c r="F844" s="1">
        <f>F842+(F854-F842)*2/12</f>
        <v>4786.9438966666667</v>
      </c>
      <c r="G844" s="1">
        <f>G842+(G854-G842)*2/12</f>
        <v>4804.0136083333337</v>
      </c>
      <c r="H844" s="1">
        <f>H842+(H854-H842)*2/12</f>
        <v>4765.0398800000003</v>
      </c>
      <c r="I844" t="str">
        <f>_xlfn.XLOOKUP($A844,ALGLIB_SSA_XAUUSD!$J$2:$J$1001,ALGLIB_SSA_XAUUSD!$K$2:$K$1001,"",0)</f>
        <v>XAUUSD</v>
      </c>
      <c r="J844" t="str">
        <f>_xlfn.XLOOKUP($A844,ALGLIB_SSA_XAUUSD!$J$2:$J$1001,ALGLIB_SSA_XAUUSD!$L$2:$L$1001,"",0)</f>
        <v>M5</v>
      </c>
      <c r="K844">
        <f>_xlfn.XLOOKUP($A844,ALGLIB_SSA_XAUUSD!$J$2:$J$1001,ALGLIB_SSA_XAUUSD!$M$2:$M$1001,"",0)</f>
        <v>4805.3100000000004</v>
      </c>
      <c r="L844">
        <f>_xlfn.XLOOKUP($A844,ALGLIB_SSA_XAUUSD!$J$2:$J$1001,ALGLIB_SSA_XAUUSD!$N$2:$N$1001,"",0)</f>
        <v>4795.0170399999997</v>
      </c>
      <c r="M844">
        <f>_xlfn.XLOOKUP($A844,ALGLIB_SSA_XAUUSD!$J$2:$J$1001,ALGLIB_SSA_XAUUSD!$O$2:$O$1001,"",0)</f>
        <v>4796.4636899999996</v>
      </c>
      <c r="N844">
        <f>_xlfn.XLOOKUP($A844,ALGLIB_SSA_XAUUSD!$J$2:$J$1001,ALGLIB_SSA_XAUUSD!$P$2:$P$1001,"",0)</f>
        <v>4802.3989899999997</v>
      </c>
      <c r="O844">
        <f>_xlfn.XLOOKUP($A844,ALGLIB_SSA_XAUUSD!$J$2:$J$1001,ALGLIB_SSA_XAUUSD!$Q$2:$Q$1001,"",0)</f>
        <v>4790.9897199999996</v>
      </c>
      <c r="R844">
        <f t="shared" si="336"/>
        <v>1775650200</v>
      </c>
      <c r="S844" t="str">
        <f t="shared" si="337"/>
        <v>XAUUSD</v>
      </c>
      <c r="T844" t="str">
        <f t="shared" si="337"/>
        <v>M5</v>
      </c>
      <c r="U844">
        <f t="shared" si="337"/>
        <v>4805.3100000000004</v>
      </c>
      <c r="V844">
        <f t="shared" si="338"/>
        <v>4783.1948016666665</v>
      </c>
      <c r="W844">
        <f t="shared" si="338"/>
        <v>4786.9438966666667</v>
      </c>
      <c r="X844">
        <f t="shared" si="339"/>
        <v>4795.0170399999997</v>
      </c>
      <c r="Y844">
        <f t="shared" si="339"/>
        <v>4796.4636899999996</v>
      </c>
      <c r="Z844">
        <f t="shared" si="340"/>
        <v>4804.0136083333337</v>
      </c>
      <c r="AA844">
        <f t="shared" si="341"/>
        <v>4802.3989899999997</v>
      </c>
      <c r="AB844">
        <f t="shared" si="342"/>
        <v>4765.0398800000003</v>
      </c>
      <c r="AC844">
        <f t="shared" si="343"/>
        <v>4790.9897199999996</v>
      </c>
      <c r="AF844">
        <f t="shared" si="348"/>
        <v>1775650200</v>
      </c>
      <c r="AG844" t="str">
        <f t="shared" si="349"/>
        <v>XAUUSD</v>
      </c>
      <c r="AH844" t="str">
        <f t="shared" si="350"/>
        <v>M5</v>
      </c>
      <c r="AI844" s="19">
        <f t="shared" si="344"/>
        <v>4805.3100000000004</v>
      </c>
      <c r="AJ844" s="19">
        <f t="shared" si="345"/>
        <v>4783.1948016666665</v>
      </c>
      <c r="AK844" s="19">
        <f t="shared" si="346"/>
        <v>4786.9438966666667</v>
      </c>
      <c r="AL844" s="19">
        <f t="shared" si="351"/>
        <v>-3.7490950000001249</v>
      </c>
      <c r="AM844" s="28" t="str">
        <f t="shared" si="347"/>
        <v>Bearish</v>
      </c>
      <c r="AN844" s="28" t="str">
        <f t="shared" si="352"/>
        <v>Bearish</v>
      </c>
      <c r="AO844">
        <f>IF(Z844&lt;&gt;"",Z844,"")</f>
        <v>4804.0136083333337</v>
      </c>
      <c r="AP844">
        <f>IF(AB844&lt;&gt;"",AB844,"")</f>
        <v>4765.0398800000003</v>
      </c>
      <c r="AQ844">
        <f t="shared" si="331"/>
        <v>3</v>
      </c>
      <c r="AR844" s="16">
        <f>IF(SLOPE($AO$830:$AO$841,$AQ$830:$AQ$841)&gt;0,MIN(3,ABS(SLOPE($AO$830:$AO$841,$AQ$830:$AQ$841))),IF(SLOPE($AO$830:$AO$841,$AQ$830:$AQ$841)&lt;-0.5,-0.5,0))</f>
        <v>0</v>
      </c>
      <c r="AS844" s="16">
        <f>IF(SLOPE($AP$830:$AP$841,$AQ$830:$AQ$841)&lt;0,MAX(-3,-ABS(SLOPE($AP$830:$AP$841,$AQ$830:$AQ$841))),IF(SLOPE($AP$830:$AP$841,$AQ$830:$AQ$841)&gt;0.5,0.5,0))</f>
        <v>-0.47746333333330526</v>
      </c>
      <c r="AT844" s="22">
        <f>($AO$842+(AR844*(AQ844-1)))</f>
        <v>4804.9373800000003</v>
      </c>
      <c r="AU844" s="22">
        <f>($AP$842+(AS844*(AQ844-1)))</f>
        <v>4765.1910233333338</v>
      </c>
      <c r="AV844" s="18">
        <f>IF(AR844&gt;0,AT844+AR844,AT844)</f>
        <v>4804.9373800000003</v>
      </c>
      <c r="AW844" s="18">
        <f>IF(AS844&lt;0,AU844+AS844,AU844)</f>
        <v>4764.7135600000001</v>
      </c>
      <c r="AY844">
        <f t="shared" si="332"/>
        <v>0.92377166666665289</v>
      </c>
      <c r="AZ844">
        <f t="shared" si="333"/>
        <v>-0.3263200000001234</v>
      </c>
      <c r="BB844" s="19">
        <f t="shared" si="328"/>
        <v>1775650200</v>
      </c>
      <c r="BC844" s="19" t="str">
        <f t="shared" si="329"/>
        <v>XAUUSD</v>
      </c>
      <c r="BD844" s="19" t="str">
        <f t="shared" si="330"/>
        <v>M5</v>
      </c>
      <c r="BE844">
        <f>V844</f>
        <v>4783.1948016666665</v>
      </c>
      <c r="BF844">
        <f>W844</f>
        <v>4786.9438966666667</v>
      </c>
      <c r="BG844">
        <f>X844</f>
        <v>4795.0170399999997</v>
      </c>
      <c r="BH844">
        <f>Y844</f>
        <v>4796.4636899999996</v>
      </c>
      <c r="BI844">
        <f t="shared" si="334"/>
        <v>4804.9373800000003</v>
      </c>
      <c r="BJ844">
        <f t="shared" si="335"/>
        <v>4764.7135600000001</v>
      </c>
    </row>
    <row r="845" spans="1:62" x14ac:dyDescent="0.55000000000000004">
      <c r="A845">
        <f>ALGLIB_SSA_XAUUSD!J845</f>
        <v>1775650500</v>
      </c>
      <c r="B845" t="str">
        <f>_xlfn.XLOOKUP($A845,ALGLIB_SSA_XAUUSD!$A$2:$A$1001,ALGLIB_SSA_XAUUSD!$B$2:$B$1001,"",0)</f>
        <v/>
      </c>
      <c r="C845" t="str">
        <f>_xlfn.XLOOKUP($A845,ALGLIB_SSA_XAUUSD!$A$2:$A$1001,ALGLIB_SSA_XAUUSD!$C$2:$C$1001,"",0)</f>
        <v/>
      </c>
      <c r="D845" s="1">
        <f>D842+(D854-D842)*3/12</f>
        <v>4794.1824999999999</v>
      </c>
      <c r="E845" s="1">
        <f>E842+(E854-E842)*3/12</f>
        <v>4782.6084725000001</v>
      </c>
      <c r="F845" s="1">
        <f>F842+(F854-F842)*3/12</f>
        <v>4786.5069700000004</v>
      </c>
      <c r="G845" s="1">
        <f>G842+(G854-G842)*3/12</f>
        <v>4803.5517225000003</v>
      </c>
      <c r="H845" s="1">
        <f>H842+(H854-H842)*3/12</f>
        <v>4764.4868450000004</v>
      </c>
      <c r="I845" t="str">
        <f>_xlfn.XLOOKUP($A845,ALGLIB_SSA_XAUUSD!$J$2:$J$1001,ALGLIB_SSA_XAUUSD!$K$2:$K$1001,"",0)</f>
        <v>XAUUSD</v>
      </c>
      <c r="J845" t="str">
        <f>_xlfn.XLOOKUP($A845,ALGLIB_SSA_XAUUSD!$J$2:$J$1001,ALGLIB_SSA_XAUUSD!$L$2:$L$1001,"",0)</f>
        <v>M5</v>
      </c>
      <c r="K845">
        <f>_xlfn.XLOOKUP($A845,ALGLIB_SSA_XAUUSD!$J$2:$J$1001,ALGLIB_SSA_XAUUSD!$M$2:$M$1001,"",0)</f>
        <v>4792.62</v>
      </c>
      <c r="L845">
        <f>_xlfn.XLOOKUP($A845,ALGLIB_SSA_XAUUSD!$J$2:$J$1001,ALGLIB_SSA_XAUUSD!$N$2:$N$1001,"",0)</f>
        <v>4791.9939599999998</v>
      </c>
      <c r="M845">
        <f>_xlfn.XLOOKUP($A845,ALGLIB_SSA_XAUUSD!$J$2:$J$1001,ALGLIB_SSA_XAUUSD!$O$2:$O$1001,"",0)</f>
        <v>4794.22883</v>
      </c>
      <c r="N845">
        <f>_xlfn.XLOOKUP($A845,ALGLIB_SSA_XAUUSD!$J$2:$J$1001,ALGLIB_SSA_XAUUSD!$P$2:$P$1001,"",0)</f>
        <v>4800.1292299999996</v>
      </c>
      <c r="O845">
        <f>_xlfn.XLOOKUP($A845,ALGLIB_SSA_XAUUSD!$J$2:$J$1001,ALGLIB_SSA_XAUUSD!$Q$2:$Q$1001,"",0)</f>
        <v>4787.3666899999998</v>
      </c>
      <c r="R845">
        <f t="shared" si="336"/>
        <v>1775650500</v>
      </c>
      <c r="S845" t="str">
        <f t="shared" si="337"/>
        <v>XAUUSD</v>
      </c>
      <c r="T845" t="str">
        <f t="shared" si="337"/>
        <v>M5</v>
      </c>
      <c r="U845">
        <f t="shared" si="337"/>
        <v>4792.62</v>
      </c>
      <c r="V845">
        <f t="shared" si="338"/>
        <v>4782.6084725000001</v>
      </c>
      <c r="W845">
        <f t="shared" si="338"/>
        <v>4786.5069700000004</v>
      </c>
      <c r="X845">
        <f t="shared" si="339"/>
        <v>4791.9939599999998</v>
      </c>
      <c r="Y845">
        <f t="shared" si="339"/>
        <v>4794.22883</v>
      </c>
      <c r="Z845">
        <f t="shared" si="340"/>
        <v>4803.5517225000003</v>
      </c>
      <c r="AA845">
        <f t="shared" si="341"/>
        <v>4800.1292299999996</v>
      </c>
      <c r="AB845">
        <f t="shared" si="342"/>
        <v>4764.4868450000004</v>
      </c>
      <c r="AC845">
        <f t="shared" si="343"/>
        <v>4787.3666899999998</v>
      </c>
      <c r="AF845">
        <f t="shared" si="348"/>
        <v>1775650500</v>
      </c>
      <c r="AG845" t="str">
        <f t="shared" si="349"/>
        <v>XAUUSD</v>
      </c>
      <c r="AH845" t="str">
        <f t="shared" si="350"/>
        <v>M5</v>
      </c>
      <c r="AI845" s="19">
        <f t="shared" si="344"/>
        <v>4792.62</v>
      </c>
      <c r="AJ845" s="19">
        <f t="shared" si="345"/>
        <v>4782.6084725000001</v>
      </c>
      <c r="AK845" s="19">
        <f t="shared" si="346"/>
        <v>4786.5069700000004</v>
      </c>
      <c r="AL845" s="19">
        <f t="shared" si="351"/>
        <v>-3.8984975000003033</v>
      </c>
      <c r="AM845" s="28" t="str">
        <f t="shared" si="347"/>
        <v>Bearish</v>
      </c>
      <c r="AN845" s="28" t="str">
        <f t="shared" si="352"/>
        <v>Bearish</v>
      </c>
      <c r="AO845">
        <f>IF(Z845&lt;&gt;"",Z845,"")</f>
        <v>4803.5517225000003</v>
      </c>
      <c r="AP845">
        <f>IF(AB845&lt;&gt;"",AB845,"")</f>
        <v>4764.4868450000004</v>
      </c>
      <c r="AQ845">
        <f t="shared" si="331"/>
        <v>4</v>
      </c>
      <c r="AR845" s="16">
        <f>IF(SLOPE($AO$830:$AO$841,$AQ$830:$AQ$841)&gt;0,MIN(3,ABS(SLOPE($AO$830:$AO$841,$AQ$830:$AQ$841))),IF(SLOPE($AO$830:$AO$841,$AQ$830:$AQ$841)&lt;-0.5,-0.5,0))</f>
        <v>0</v>
      </c>
      <c r="AS845" s="16">
        <f>IF(SLOPE($AP$830:$AP$841,$AQ$830:$AQ$841)&lt;0,MAX(-3,-ABS(SLOPE($AP$830:$AP$841,$AQ$830:$AQ$841))),IF(SLOPE($AP$830:$AP$841,$AQ$830:$AQ$841)&gt;0.5,0.5,0))</f>
        <v>-0.47746333333330526</v>
      </c>
      <c r="AT845" s="22">
        <f>($AO$842+(AR845*(AQ845-1)))</f>
        <v>4804.9373800000003</v>
      </c>
      <c r="AU845" s="22">
        <f>($AP$842+(AS845*(AQ845-1)))</f>
        <v>4764.7135600000001</v>
      </c>
      <c r="AV845" s="18">
        <f>IF(AR845&gt;0,AT845+AR845,AT845)</f>
        <v>4804.9373800000003</v>
      </c>
      <c r="AW845" s="18">
        <f>IF(AS845&lt;0,AU845+AS845,AU845)</f>
        <v>4764.2360966666665</v>
      </c>
      <c r="AY845">
        <f t="shared" si="332"/>
        <v>1.3856574999999793</v>
      </c>
      <c r="AZ845">
        <f t="shared" si="333"/>
        <v>-0.2507483333338314</v>
      </c>
      <c r="BB845" s="19">
        <f t="shared" si="328"/>
        <v>1775650500</v>
      </c>
      <c r="BC845" s="19" t="str">
        <f t="shared" si="329"/>
        <v>XAUUSD</v>
      </c>
      <c r="BD845" s="19" t="str">
        <f t="shared" si="330"/>
        <v>M5</v>
      </c>
      <c r="BE845">
        <f>V845</f>
        <v>4782.6084725000001</v>
      </c>
      <c r="BF845">
        <f>W845</f>
        <v>4786.5069700000004</v>
      </c>
      <c r="BG845">
        <f>X845</f>
        <v>4791.9939599999998</v>
      </c>
      <c r="BH845">
        <f>Y845</f>
        <v>4794.22883</v>
      </c>
      <c r="BI845">
        <f t="shared" si="334"/>
        <v>4804.9373800000003</v>
      </c>
      <c r="BJ845">
        <f t="shared" si="335"/>
        <v>4764.2360966666665</v>
      </c>
    </row>
    <row r="846" spans="1:62" x14ac:dyDescent="0.55000000000000004">
      <c r="A846">
        <f>ALGLIB_SSA_XAUUSD!J846</f>
        <v>1775650800</v>
      </c>
      <c r="B846" t="str">
        <f>_xlfn.XLOOKUP($A846,ALGLIB_SSA_XAUUSD!$A$2:$A$1001,ALGLIB_SSA_XAUUSD!$B$2:$B$1001,"",0)</f>
        <v/>
      </c>
      <c r="C846" t="str">
        <f>_xlfn.XLOOKUP($A846,ALGLIB_SSA_XAUUSD!$A$2:$A$1001,ALGLIB_SSA_XAUUSD!$C$2:$C$1001,"",0)</f>
        <v/>
      </c>
      <c r="D846" s="1">
        <f>D842+(D854-D842)*4/12</f>
        <v>4792.3999999999996</v>
      </c>
      <c r="E846" s="1">
        <f>E842+(E854-E842)*4/12</f>
        <v>4782.0221433333336</v>
      </c>
      <c r="F846" s="1">
        <f>F842+(F854-F842)*4/12</f>
        <v>4786.0700433333332</v>
      </c>
      <c r="G846" s="1">
        <f>G842+(G854-G842)*4/12</f>
        <v>4803.089836666667</v>
      </c>
      <c r="H846" s="1">
        <f>H842+(H854-H842)*4/12</f>
        <v>4763.9338100000004</v>
      </c>
      <c r="I846" t="str">
        <f>_xlfn.XLOOKUP($A846,ALGLIB_SSA_XAUUSD!$J$2:$J$1001,ALGLIB_SSA_XAUUSD!$K$2:$K$1001,"",0)</f>
        <v>XAUUSD</v>
      </c>
      <c r="J846" t="str">
        <f>_xlfn.XLOOKUP($A846,ALGLIB_SSA_XAUUSD!$J$2:$J$1001,ALGLIB_SSA_XAUUSD!$L$2:$L$1001,"",0)</f>
        <v>M5</v>
      </c>
      <c r="K846">
        <f>_xlfn.XLOOKUP($A846,ALGLIB_SSA_XAUUSD!$J$2:$J$1001,ALGLIB_SSA_XAUUSD!$M$2:$M$1001,"",0)</f>
        <v>4770.22</v>
      </c>
      <c r="L846">
        <f>_xlfn.XLOOKUP($A846,ALGLIB_SSA_XAUUSD!$J$2:$J$1001,ALGLIB_SSA_XAUUSD!$N$2:$N$1001,"",0)</f>
        <v>4789.4608799999996</v>
      </c>
      <c r="M846">
        <f>_xlfn.XLOOKUP($A846,ALGLIB_SSA_XAUUSD!$J$2:$J$1001,ALGLIB_SSA_XAUUSD!$O$2:$O$1001,"",0)</f>
        <v>4791.8448500000004</v>
      </c>
      <c r="N846">
        <f>_xlfn.XLOOKUP($A846,ALGLIB_SSA_XAUUSD!$J$2:$J$1001,ALGLIB_SSA_XAUUSD!$P$2:$P$1001,"",0)</f>
        <v>4797.5953300000001</v>
      </c>
      <c r="O846">
        <f>_xlfn.XLOOKUP($A846,ALGLIB_SSA_XAUUSD!$J$2:$J$1001,ALGLIB_SSA_XAUUSD!$Q$2:$Q$1001,"",0)</f>
        <v>4784.09782</v>
      </c>
      <c r="R846">
        <f t="shared" si="336"/>
        <v>1775650800</v>
      </c>
      <c r="S846" t="str">
        <f t="shared" si="337"/>
        <v>XAUUSD</v>
      </c>
      <c r="T846" t="str">
        <f t="shared" si="337"/>
        <v>M5</v>
      </c>
      <c r="U846">
        <f t="shared" si="337"/>
        <v>4770.22</v>
      </c>
      <c r="V846">
        <f t="shared" si="338"/>
        <v>4782.0221433333336</v>
      </c>
      <c r="W846">
        <f t="shared" si="338"/>
        <v>4786.0700433333332</v>
      </c>
      <c r="X846">
        <f t="shared" si="339"/>
        <v>4789.4608799999996</v>
      </c>
      <c r="Y846">
        <f t="shared" si="339"/>
        <v>4791.8448500000004</v>
      </c>
      <c r="Z846">
        <f t="shared" si="340"/>
        <v>4803.089836666667</v>
      </c>
      <c r="AA846">
        <f t="shared" si="341"/>
        <v>4797.5953300000001</v>
      </c>
      <c r="AB846">
        <f t="shared" si="342"/>
        <v>4763.9338100000004</v>
      </c>
      <c r="AC846">
        <f t="shared" si="343"/>
        <v>4784.09782</v>
      </c>
      <c r="AF846">
        <f t="shared" si="348"/>
        <v>1775650800</v>
      </c>
      <c r="AG846" t="str">
        <f t="shared" si="349"/>
        <v>XAUUSD</v>
      </c>
      <c r="AH846" t="str">
        <f t="shared" si="350"/>
        <v>M5</v>
      </c>
      <c r="AI846" s="19">
        <f t="shared" si="344"/>
        <v>4770.22</v>
      </c>
      <c r="AJ846" s="19">
        <f t="shared" si="345"/>
        <v>4782.0221433333336</v>
      </c>
      <c r="AK846" s="19">
        <f t="shared" si="346"/>
        <v>4786.0700433333332</v>
      </c>
      <c r="AL846" s="19">
        <f t="shared" si="351"/>
        <v>-4.0478999999995722</v>
      </c>
      <c r="AM846" s="28" t="str">
        <f t="shared" si="347"/>
        <v>Bearish</v>
      </c>
      <c r="AN846" s="28" t="str">
        <f t="shared" si="352"/>
        <v>Bearish</v>
      </c>
      <c r="AO846">
        <f>IF(Z846&lt;&gt;"",Z846,"")</f>
        <v>4803.089836666667</v>
      </c>
      <c r="AP846">
        <f>IF(AB846&lt;&gt;"",AB846,"")</f>
        <v>4763.9338100000004</v>
      </c>
      <c r="AQ846">
        <f t="shared" si="331"/>
        <v>5</v>
      </c>
      <c r="AR846" s="16">
        <f>IF(SLOPE($AO$830:$AO$841,$AQ$830:$AQ$841)&gt;0,MIN(3,ABS(SLOPE($AO$830:$AO$841,$AQ$830:$AQ$841))),IF(SLOPE($AO$830:$AO$841,$AQ$830:$AQ$841)&lt;-0.5,-0.5,0))</f>
        <v>0</v>
      </c>
      <c r="AS846" s="16">
        <f>IF(SLOPE($AP$830:$AP$841,$AQ$830:$AQ$841)&lt;0,MAX(-3,-ABS(SLOPE($AP$830:$AP$841,$AQ$830:$AQ$841))),IF(SLOPE($AP$830:$AP$841,$AQ$830:$AQ$841)&gt;0.5,0.5,0))</f>
        <v>-0.47746333333330526</v>
      </c>
      <c r="AT846" s="22">
        <f>($AO$842+(AR846*(AQ846-1)))</f>
        <v>4804.9373800000003</v>
      </c>
      <c r="AU846" s="22">
        <f>($AP$842+(AS846*(AQ846-1)))</f>
        <v>4764.2360966666665</v>
      </c>
      <c r="AV846" s="18">
        <f>IF(AR846&gt;0,AT846+AR846,AT846)</f>
        <v>4804.9373800000003</v>
      </c>
      <c r="AW846" s="18">
        <f>IF(AS846&lt;0,AU846+AS846,AU846)</f>
        <v>4763.7586333333329</v>
      </c>
      <c r="AY846">
        <f t="shared" si="332"/>
        <v>1.8475433333333058</v>
      </c>
      <c r="AZ846">
        <f t="shared" si="333"/>
        <v>-0.17517666666753939</v>
      </c>
      <c r="BB846" s="19">
        <f t="shared" ref="BB846:BB909" si="353">AF846</f>
        <v>1775650800</v>
      </c>
      <c r="BC846" s="19" t="str">
        <f t="shared" ref="BC846:BC909" si="354">AG846</f>
        <v>XAUUSD</v>
      </c>
      <c r="BD846" s="19" t="str">
        <f t="shared" ref="BD846:BD909" si="355">AH846</f>
        <v>M5</v>
      </c>
      <c r="BE846">
        <f>V846</f>
        <v>4782.0221433333336</v>
      </c>
      <c r="BF846">
        <f>W846</f>
        <v>4786.0700433333332</v>
      </c>
      <c r="BG846">
        <f>X846</f>
        <v>4789.4608799999996</v>
      </c>
      <c r="BH846">
        <f>Y846</f>
        <v>4791.8448500000004</v>
      </c>
      <c r="BI846">
        <f t="shared" si="334"/>
        <v>4804.9373800000003</v>
      </c>
      <c r="BJ846">
        <f t="shared" si="335"/>
        <v>4763.7586333333329</v>
      </c>
    </row>
    <row r="847" spans="1:62" x14ac:dyDescent="0.55000000000000004">
      <c r="A847">
        <f>ALGLIB_SSA_XAUUSD!J847</f>
        <v>1775651100</v>
      </c>
      <c r="B847" t="str">
        <f>_xlfn.XLOOKUP($A847,ALGLIB_SSA_XAUUSD!$A$2:$A$1001,ALGLIB_SSA_XAUUSD!$B$2:$B$1001,"",0)</f>
        <v/>
      </c>
      <c r="C847" t="str">
        <f>_xlfn.XLOOKUP($A847,ALGLIB_SSA_XAUUSD!$A$2:$A$1001,ALGLIB_SSA_XAUUSD!$C$2:$C$1001,"",0)</f>
        <v/>
      </c>
      <c r="D847" s="1">
        <f>D842+(D854-D842)*5/12</f>
        <v>4790.6175000000003</v>
      </c>
      <c r="E847" s="1">
        <f>E842+(E854-E842)*5/12</f>
        <v>4781.4358141666671</v>
      </c>
      <c r="F847" s="1">
        <f>F842+(F854-F842)*5/12</f>
        <v>4785.6331166666669</v>
      </c>
      <c r="G847" s="1">
        <f>G842+(G854-G842)*5/12</f>
        <v>4802.6279508333337</v>
      </c>
      <c r="H847" s="1">
        <f>H842+(H854-H842)*5/12</f>
        <v>4763.3807750000005</v>
      </c>
      <c r="I847" t="str">
        <f>_xlfn.XLOOKUP($A847,ALGLIB_SSA_XAUUSD!$J$2:$J$1001,ALGLIB_SSA_XAUUSD!$K$2:$K$1001,"",0)</f>
        <v>XAUUSD</v>
      </c>
      <c r="J847" t="str">
        <f>_xlfn.XLOOKUP($A847,ALGLIB_SSA_XAUUSD!$J$2:$J$1001,ALGLIB_SSA_XAUUSD!$L$2:$L$1001,"",0)</f>
        <v>M5</v>
      </c>
      <c r="K847">
        <f>_xlfn.XLOOKUP($A847,ALGLIB_SSA_XAUUSD!$J$2:$J$1001,ALGLIB_SSA_XAUUSD!$M$2:$M$1001,"",0)</f>
        <v>4784.3599999999997</v>
      </c>
      <c r="L847">
        <f>_xlfn.XLOOKUP($A847,ALGLIB_SSA_XAUUSD!$J$2:$J$1001,ALGLIB_SSA_XAUUSD!$N$2:$N$1001,"",0)</f>
        <v>4788.54835</v>
      </c>
      <c r="M847">
        <f>_xlfn.XLOOKUP($A847,ALGLIB_SSA_XAUUSD!$J$2:$J$1001,ALGLIB_SSA_XAUUSD!$O$2:$O$1001,"",0)</f>
        <v>4790.1966000000002</v>
      </c>
      <c r="N847">
        <f>_xlfn.XLOOKUP($A847,ALGLIB_SSA_XAUUSD!$J$2:$J$1001,ALGLIB_SSA_XAUUSD!$P$2:$P$1001,"",0)</f>
        <v>4795.6256999999996</v>
      </c>
      <c r="O847">
        <f>_xlfn.XLOOKUP($A847,ALGLIB_SSA_XAUUSD!$J$2:$J$1001,ALGLIB_SSA_XAUUSD!$Q$2:$Q$1001,"",0)</f>
        <v>4782.4882900000002</v>
      </c>
      <c r="R847">
        <f t="shared" si="336"/>
        <v>1775651100</v>
      </c>
      <c r="S847" t="str">
        <f t="shared" si="337"/>
        <v>XAUUSD</v>
      </c>
      <c r="T847" t="str">
        <f t="shared" si="337"/>
        <v>M5</v>
      </c>
      <c r="U847">
        <f t="shared" si="337"/>
        <v>4784.3599999999997</v>
      </c>
      <c r="V847">
        <f t="shared" si="338"/>
        <v>4781.4358141666671</v>
      </c>
      <c r="W847">
        <f t="shared" si="338"/>
        <v>4785.6331166666669</v>
      </c>
      <c r="X847">
        <f t="shared" si="339"/>
        <v>4788.54835</v>
      </c>
      <c r="Y847">
        <f t="shared" si="339"/>
        <v>4790.1966000000002</v>
      </c>
      <c r="Z847">
        <f t="shared" si="340"/>
        <v>4802.6279508333337</v>
      </c>
      <c r="AA847">
        <f t="shared" si="341"/>
        <v>4795.6256999999996</v>
      </c>
      <c r="AB847">
        <f t="shared" si="342"/>
        <v>4763.3807750000005</v>
      </c>
      <c r="AC847">
        <f t="shared" si="343"/>
        <v>4782.4882900000002</v>
      </c>
      <c r="AF847">
        <f t="shared" si="348"/>
        <v>1775651100</v>
      </c>
      <c r="AG847" t="str">
        <f t="shared" si="349"/>
        <v>XAUUSD</v>
      </c>
      <c r="AH847" t="str">
        <f t="shared" si="350"/>
        <v>M5</v>
      </c>
      <c r="AI847" s="19">
        <f t="shared" si="344"/>
        <v>4784.3599999999997</v>
      </c>
      <c r="AJ847" s="19">
        <f t="shared" si="345"/>
        <v>4781.4358141666671</v>
      </c>
      <c r="AK847" s="19">
        <f t="shared" si="346"/>
        <v>4785.6331166666669</v>
      </c>
      <c r="AL847" s="19">
        <f t="shared" si="351"/>
        <v>-4.1973024999997506</v>
      </c>
      <c r="AM847" s="28" t="str">
        <f t="shared" si="347"/>
        <v>Bearish</v>
      </c>
      <c r="AN847" s="28" t="str">
        <f t="shared" si="352"/>
        <v>Bearish</v>
      </c>
      <c r="AO847">
        <f>IF(Z847&lt;&gt;"",Z847,"")</f>
        <v>4802.6279508333337</v>
      </c>
      <c r="AP847">
        <f>IF(AB847&lt;&gt;"",AB847,"")</f>
        <v>4763.3807750000005</v>
      </c>
      <c r="AQ847">
        <f t="shared" ref="AQ847:AQ910" si="356">IF(AQ846+1=13,1,AQ846+1)</f>
        <v>6</v>
      </c>
      <c r="AR847" s="16">
        <f>IF(SLOPE($AO$830:$AO$841,$AQ$830:$AQ$841)&gt;0,MIN(3,ABS(SLOPE($AO$830:$AO$841,$AQ$830:$AQ$841))),IF(SLOPE($AO$830:$AO$841,$AQ$830:$AQ$841)&lt;-0.5,-0.5,0))</f>
        <v>0</v>
      </c>
      <c r="AS847" s="16">
        <f>IF(SLOPE($AP$830:$AP$841,$AQ$830:$AQ$841)&lt;0,MAX(-3,-ABS(SLOPE($AP$830:$AP$841,$AQ$830:$AQ$841))),IF(SLOPE($AP$830:$AP$841,$AQ$830:$AQ$841)&gt;0.5,0.5,0))</f>
        <v>-0.47746333333330526</v>
      </c>
      <c r="AT847" s="22">
        <f>($AO$842+(AR847*(AQ847-1)))</f>
        <v>4804.9373800000003</v>
      </c>
      <c r="AU847" s="22">
        <f>($AP$842+(AS847*(AQ847-1)))</f>
        <v>4763.7586333333338</v>
      </c>
      <c r="AV847" s="18">
        <f>IF(AR847&gt;0,AT847+AR847,AT847)</f>
        <v>4804.9373800000003</v>
      </c>
      <c r="AW847" s="18">
        <f>IF(AS847&lt;0,AU847+AS847,AU847)</f>
        <v>4763.2811700000002</v>
      </c>
      <c r="AY847">
        <f t="shared" ref="AY847:AY910" si="357">AV847-AO847</f>
        <v>2.3094291666666322</v>
      </c>
      <c r="AZ847">
        <f t="shared" ref="AZ847:AZ910" si="358">AW847-AP847</f>
        <v>-9.9605000000337895E-2</v>
      </c>
      <c r="BB847" s="19">
        <f t="shared" si="353"/>
        <v>1775651100</v>
      </c>
      <c r="BC847" s="19" t="str">
        <f t="shared" si="354"/>
        <v>XAUUSD</v>
      </c>
      <c r="BD847" s="19" t="str">
        <f t="shared" si="355"/>
        <v>M5</v>
      </c>
      <c r="BE847">
        <f>V847</f>
        <v>4781.4358141666671</v>
      </c>
      <c r="BF847">
        <f>W847</f>
        <v>4785.6331166666669</v>
      </c>
      <c r="BG847">
        <f>X847</f>
        <v>4788.54835</v>
      </c>
      <c r="BH847">
        <f>Y847</f>
        <v>4790.1966000000002</v>
      </c>
      <c r="BI847">
        <f t="shared" si="334"/>
        <v>4804.9373800000003</v>
      </c>
      <c r="BJ847">
        <f t="shared" si="335"/>
        <v>4763.2811700000002</v>
      </c>
    </row>
    <row r="848" spans="1:62" x14ac:dyDescent="0.55000000000000004">
      <c r="A848">
        <f>ALGLIB_SSA_XAUUSD!J848</f>
        <v>1775651400</v>
      </c>
      <c r="B848" t="str">
        <f>_xlfn.XLOOKUP($A848,ALGLIB_SSA_XAUUSD!$A$2:$A$1001,ALGLIB_SSA_XAUUSD!$B$2:$B$1001,"",0)</f>
        <v/>
      </c>
      <c r="C848" t="str">
        <f>_xlfn.XLOOKUP($A848,ALGLIB_SSA_XAUUSD!$A$2:$A$1001,ALGLIB_SSA_XAUUSD!$C$2:$C$1001,"",0)</f>
        <v/>
      </c>
      <c r="D848" s="1">
        <f>D842+(D854-D842)*6/12</f>
        <v>4788.835</v>
      </c>
      <c r="E848" s="1">
        <f>E842+(E854-E842)*6/12</f>
        <v>4780.8494850000006</v>
      </c>
      <c r="F848" s="1">
        <f>F842+(F854-F842)*6/12</f>
        <v>4785.1961900000006</v>
      </c>
      <c r="G848" s="1">
        <f>G842+(G854-G842)*6/12</f>
        <v>4802.1660650000003</v>
      </c>
      <c r="H848" s="1">
        <f>H842+(H854-H842)*6/12</f>
        <v>4762.8277400000006</v>
      </c>
      <c r="I848" t="str">
        <f>_xlfn.XLOOKUP($A848,ALGLIB_SSA_XAUUSD!$J$2:$J$1001,ALGLIB_SSA_XAUUSD!$K$2:$K$1001,"",0)</f>
        <v>XAUUSD</v>
      </c>
      <c r="J848" t="str">
        <f>_xlfn.XLOOKUP($A848,ALGLIB_SSA_XAUUSD!$J$2:$J$1001,ALGLIB_SSA_XAUUSD!$L$2:$L$1001,"",0)</f>
        <v>M5</v>
      </c>
      <c r="K848">
        <f>_xlfn.XLOOKUP($A848,ALGLIB_SSA_XAUUSD!$J$2:$J$1001,ALGLIB_SSA_XAUUSD!$M$2:$M$1001,"",0)</f>
        <v>4793.3</v>
      </c>
      <c r="L848">
        <f>_xlfn.XLOOKUP($A848,ALGLIB_SSA_XAUUSD!$J$2:$J$1001,ALGLIB_SSA_XAUUSD!$N$2:$N$1001,"",0)</f>
        <v>4789.1780600000002</v>
      </c>
      <c r="M848">
        <f>_xlfn.XLOOKUP($A848,ALGLIB_SSA_XAUUSD!$J$2:$J$1001,ALGLIB_SSA_XAUUSD!$O$2:$O$1001,"",0)</f>
        <v>4789.6873299999997</v>
      </c>
      <c r="N848">
        <f>_xlfn.XLOOKUP($A848,ALGLIB_SSA_XAUUSD!$J$2:$J$1001,ALGLIB_SSA_XAUUSD!$P$2:$P$1001,"",0)</f>
        <v>4794.8972199999998</v>
      </c>
      <c r="O848">
        <f>_xlfn.XLOOKUP($A848,ALGLIB_SSA_XAUUSD!$J$2:$J$1001,ALGLIB_SSA_XAUUSD!$Q$2:$Q$1001,"",0)</f>
        <v>4782.9465799999998</v>
      </c>
      <c r="R848">
        <f t="shared" si="336"/>
        <v>1775651400</v>
      </c>
      <c r="S848" t="str">
        <f t="shared" si="337"/>
        <v>XAUUSD</v>
      </c>
      <c r="T848" t="str">
        <f t="shared" si="337"/>
        <v>M5</v>
      </c>
      <c r="U848">
        <f t="shared" si="337"/>
        <v>4793.3</v>
      </c>
      <c r="V848">
        <f t="shared" si="338"/>
        <v>4780.8494850000006</v>
      </c>
      <c r="W848">
        <f t="shared" si="338"/>
        <v>4785.1961900000006</v>
      </c>
      <c r="X848">
        <f t="shared" si="339"/>
        <v>4789.1780600000002</v>
      </c>
      <c r="Y848">
        <f t="shared" si="339"/>
        <v>4789.6873299999997</v>
      </c>
      <c r="Z848">
        <f t="shared" si="340"/>
        <v>4802.1660650000003</v>
      </c>
      <c r="AA848">
        <f t="shared" si="341"/>
        <v>4794.8972199999998</v>
      </c>
      <c r="AB848">
        <f t="shared" si="342"/>
        <v>4762.8277400000006</v>
      </c>
      <c r="AC848">
        <f t="shared" si="343"/>
        <v>4782.9465799999998</v>
      </c>
      <c r="AF848">
        <f t="shared" si="348"/>
        <v>1775651400</v>
      </c>
      <c r="AG848" t="str">
        <f t="shared" si="349"/>
        <v>XAUUSD</v>
      </c>
      <c r="AH848" t="str">
        <f t="shared" si="350"/>
        <v>M5</v>
      </c>
      <c r="AI848" s="19">
        <f t="shared" si="344"/>
        <v>4793.3</v>
      </c>
      <c r="AJ848" s="19">
        <f t="shared" si="345"/>
        <v>4780.8494850000006</v>
      </c>
      <c r="AK848" s="19">
        <f t="shared" si="346"/>
        <v>4785.1961900000006</v>
      </c>
      <c r="AL848" s="19">
        <f t="shared" si="351"/>
        <v>-4.346704999999929</v>
      </c>
      <c r="AM848" s="28" t="str">
        <f t="shared" si="347"/>
        <v>Bearish</v>
      </c>
      <c r="AN848" s="28" t="str">
        <f t="shared" si="352"/>
        <v>Bearish</v>
      </c>
      <c r="AO848">
        <f>IF(Z848&lt;&gt;"",Z848,"")</f>
        <v>4802.1660650000003</v>
      </c>
      <c r="AP848">
        <f>IF(AB848&lt;&gt;"",AB848,"")</f>
        <v>4762.8277400000006</v>
      </c>
      <c r="AQ848">
        <f t="shared" si="356"/>
        <v>7</v>
      </c>
      <c r="AR848" s="16">
        <f>IF(SLOPE($AO$830:$AO$841,$AQ$830:$AQ$841)&gt;0,MIN(3,ABS(SLOPE($AO$830:$AO$841,$AQ$830:$AQ$841))),IF(SLOPE($AO$830:$AO$841,$AQ$830:$AQ$841)&lt;-0.5,-0.5,0))</f>
        <v>0</v>
      </c>
      <c r="AS848" s="16">
        <f>IF(SLOPE($AP$830:$AP$841,$AQ$830:$AQ$841)&lt;0,MAX(-3,-ABS(SLOPE($AP$830:$AP$841,$AQ$830:$AQ$841))),IF(SLOPE($AP$830:$AP$841,$AQ$830:$AQ$841)&gt;0.5,0.5,0))</f>
        <v>-0.47746333333330526</v>
      </c>
      <c r="AT848" s="22">
        <f>($AO$842+(AR848*(AQ848-1)))</f>
        <v>4804.9373800000003</v>
      </c>
      <c r="AU848" s="22">
        <f>($AP$842+(AS848*(AQ848-1)))</f>
        <v>4763.2811700000002</v>
      </c>
      <c r="AV848" s="18">
        <f>IF(AR848&gt;0,AT848+AR848,AT848)</f>
        <v>4804.9373800000003</v>
      </c>
      <c r="AW848" s="18">
        <f>IF(AS848&lt;0,AU848+AS848,AU848)</f>
        <v>4762.8037066666666</v>
      </c>
      <c r="AY848">
        <f t="shared" si="357"/>
        <v>2.7713149999999587</v>
      </c>
      <c r="AZ848">
        <f t="shared" si="358"/>
        <v>-2.4033333334045892E-2</v>
      </c>
      <c r="BB848" s="19">
        <f t="shared" si="353"/>
        <v>1775651400</v>
      </c>
      <c r="BC848" s="19" t="str">
        <f t="shared" si="354"/>
        <v>XAUUSD</v>
      </c>
      <c r="BD848" s="19" t="str">
        <f t="shared" si="355"/>
        <v>M5</v>
      </c>
      <c r="BE848">
        <f>V848</f>
        <v>4780.8494850000006</v>
      </c>
      <c r="BF848">
        <f>W848</f>
        <v>4785.1961900000006</v>
      </c>
      <c r="BG848">
        <f>X848</f>
        <v>4789.1780600000002</v>
      </c>
      <c r="BH848">
        <f>Y848</f>
        <v>4789.6873299999997</v>
      </c>
      <c r="BI848">
        <f t="shared" si="334"/>
        <v>4804.9373800000003</v>
      </c>
      <c r="BJ848">
        <f t="shared" si="335"/>
        <v>4762.8037066666666</v>
      </c>
    </row>
    <row r="849" spans="1:62" x14ac:dyDescent="0.55000000000000004">
      <c r="A849">
        <f>ALGLIB_SSA_XAUUSD!J849</f>
        <v>1775651700</v>
      </c>
      <c r="B849" t="str">
        <f>_xlfn.XLOOKUP($A849,ALGLIB_SSA_XAUUSD!$A$2:$A$1001,ALGLIB_SSA_XAUUSD!$B$2:$B$1001,"",0)</f>
        <v/>
      </c>
      <c r="C849" t="str">
        <f>_xlfn.XLOOKUP($A849,ALGLIB_SSA_XAUUSD!$A$2:$A$1001,ALGLIB_SSA_XAUUSD!$C$2:$C$1001,"",0)</f>
        <v/>
      </c>
      <c r="D849" s="1">
        <f>D842+(D854-D842)*7/12</f>
        <v>4787.0524999999998</v>
      </c>
      <c r="E849" s="1">
        <f>E842+(E854-E842)*7/12</f>
        <v>4780.2631558333333</v>
      </c>
      <c r="F849" s="1">
        <f>F842+(F854-F842)*7/12</f>
        <v>4784.7592633333334</v>
      </c>
      <c r="G849" s="1">
        <f>G842+(G854-G842)*7/12</f>
        <v>4801.704179166667</v>
      </c>
      <c r="H849" s="1">
        <f>H842+(H854-H842)*7/12</f>
        <v>4762.2747049999998</v>
      </c>
      <c r="I849" t="str">
        <f>_xlfn.XLOOKUP($A849,ALGLIB_SSA_XAUUSD!$J$2:$J$1001,ALGLIB_SSA_XAUUSD!$K$2:$K$1001,"",0)</f>
        <v>XAUUSD</v>
      </c>
      <c r="J849" t="str">
        <f>_xlfn.XLOOKUP($A849,ALGLIB_SSA_XAUUSD!$J$2:$J$1001,ALGLIB_SSA_XAUUSD!$L$2:$L$1001,"",0)</f>
        <v>M5</v>
      </c>
      <c r="K849">
        <f>_xlfn.XLOOKUP($A849,ALGLIB_SSA_XAUUSD!$J$2:$J$1001,ALGLIB_SSA_XAUUSD!$M$2:$M$1001,"",0)</f>
        <v>4796.66</v>
      </c>
      <c r="L849">
        <f>_xlfn.XLOOKUP($A849,ALGLIB_SSA_XAUUSD!$J$2:$J$1001,ALGLIB_SSA_XAUUSD!$N$2:$N$1001,"",0)</f>
        <v>4791.0257199999996</v>
      </c>
      <c r="M849">
        <f>_xlfn.XLOOKUP($A849,ALGLIB_SSA_XAUUSD!$J$2:$J$1001,ALGLIB_SSA_XAUUSD!$O$2:$O$1001,"",0)</f>
        <v>4790.35653</v>
      </c>
      <c r="N849">
        <f>_xlfn.XLOOKUP($A849,ALGLIB_SSA_XAUUSD!$J$2:$J$1001,ALGLIB_SSA_XAUUSD!$P$2:$P$1001,"",0)</f>
        <v>4795.3498200000004</v>
      </c>
      <c r="O849">
        <f>_xlfn.XLOOKUP($A849,ALGLIB_SSA_XAUUSD!$J$2:$J$1001,ALGLIB_SSA_XAUUSD!$Q$2:$Q$1001,"",0)</f>
        <v>4785.1129099999998</v>
      </c>
      <c r="R849">
        <f t="shared" si="336"/>
        <v>1775651700</v>
      </c>
      <c r="S849" t="str">
        <f t="shared" si="337"/>
        <v>XAUUSD</v>
      </c>
      <c r="T849" t="str">
        <f t="shared" si="337"/>
        <v>M5</v>
      </c>
      <c r="U849">
        <f t="shared" si="337"/>
        <v>4796.66</v>
      </c>
      <c r="V849">
        <f t="shared" si="338"/>
        <v>4780.2631558333333</v>
      </c>
      <c r="W849">
        <f t="shared" si="338"/>
        <v>4784.7592633333334</v>
      </c>
      <c r="X849">
        <f t="shared" si="339"/>
        <v>4791.0257199999996</v>
      </c>
      <c r="Y849">
        <f t="shared" si="339"/>
        <v>4790.35653</v>
      </c>
      <c r="Z849">
        <f t="shared" si="340"/>
        <v>4801.704179166667</v>
      </c>
      <c r="AA849">
        <f t="shared" si="341"/>
        <v>4795.3498200000004</v>
      </c>
      <c r="AB849">
        <f t="shared" si="342"/>
        <v>4762.2747049999998</v>
      </c>
      <c r="AC849">
        <f t="shared" si="343"/>
        <v>4785.1129099999998</v>
      </c>
      <c r="AF849">
        <f t="shared" si="348"/>
        <v>1775651700</v>
      </c>
      <c r="AG849" t="str">
        <f t="shared" si="349"/>
        <v>XAUUSD</v>
      </c>
      <c r="AH849" t="str">
        <f t="shared" si="350"/>
        <v>M5</v>
      </c>
      <c r="AI849" s="19">
        <f t="shared" si="344"/>
        <v>4796.66</v>
      </c>
      <c r="AJ849" s="19">
        <f t="shared" si="345"/>
        <v>4780.2631558333333</v>
      </c>
      <c r="AK849" s="19">
        <f t="shared" si="346"/>
        <v>4784.7592633333334</v>
      </c>
      <c r="AL849" s="19">
        <f t="shared" si="351"/>
        <v>-4.4961075000001074</v>
      </c>
      <c r="AM849" s="28" t="str">
        <f t="shared" si="347"/>
        <v>Bearish</v>
      </c>
      <c r="AN849" s="28" t="str">
        <f t="shared" si="352"/>
        <v>Bearish</v>
      </c>
      <c r="AO849">
        <f>IF(Z849&lt;&gt;"",Z849,"")</f>
        <v>4801.704179166667</v>
      </c>
      <c r="AP849">
        <f>IF(AB849&lt;&gt;"",AB849,"")</f>
        <v>4762.2747049999998</v>
      </c>
      <c r="AQ849">
        <f t="shared" si="356"/>
        <v>8</v>
      </c>
      <c r="AR849" s="16">
        <f>IF(SLOPE($AO$830:$AO$841,$AQ$830:$AQ$841)&gt;0,MIN(3,ABS(SLOPE($AO$830:$AO$841,$AQ$830:$AQ$841))),IF(SLOPE($AO$830:$AO$841,$AQ$830:$AQ$841)&lt;-0.5,-0.5,0))</f>
        <v>0</v>
      </c>
      <c r="AS849" s="16">
        <f>IF(SLOPE($AP$830:$AP$841,$AQ$830:$AQ$841)&lt;0,MAX(-3,-ABS(SLOPE($AP$830:$AP$841,$AQ$830:$AQ$841))),IF(SLOPE($AP$830:$AP$841,$AQ$830:$AQ$841)&gt;0.5,0.5,0))</f>
        <v>-0.47746333333330526</v>
      </c>
      <c r="AT849" s="22">
        <f>($AO$842+(AR849*(AQ849-1)))</f>
        <v>4804.9373800000003</v>
      </c>
      <c r="AU849" s="22">
        <f>($AP$842+(AS849*(AQ849-1)))</f>
        <v>4762.8037066666666</v>
      </c>
      <c r="AV849" s="18">
        <f>IF(AR849&gt;0,AT849+AR849,AT849)</f>
        <v>4804.9373800000003</v>
      </c>
      <c r="AW849" s="18">
        <f>IF(AS849&lt;0,AU849+AS849,AU849)</f>
        <v>4762.326243333333</v>
      </c>
      <c r="AY849">
        <f t="shared" si="357"/>
        <v>3.2332008333332851</v>
      </c>
      <c r="AZ849">
        <f t="shared" si="358"/>
        <v>5.1538333333155606E-2</v>
      </c>
      <c r="BB849" s="19">
        <f t="shared" si="353"/>
        <v>1775651700</v>
      </c>
      <c r="BC849" s="19" t="str">
        <f t="shared" si="354"/>
        <v>XAUUSD</v>
      </c>
      <c r="BD849" s="19" t="str">
        <f t="shared" si="355"/>
        <v>M5</v>
      </c>
      <c r="BE849">
        <f>V849</f>
        <v>4780.2631558333333</v>
      </c>
      <c r="BF849">
        <f>W849</f>
        <v>4784.7592633333334</v>
      </c>
      <c r="BG849">
        <f>X849</f>
        <v>4791.0257199999996</v>
      </c>
      <c r="BH849">
        <f>Y849</f>
        <v>4790.35653</v>
      </c>
      <c r="BI849">
        <f t="shared" si="334"/>
        <v>4804.9373800000003</v>
      </c>
      <c r="BJ849">
        <f t="shared" si="335"/>
        <v>4762.326243333333</v>
      </c>
    </row>
    <row r="850" spans="1:62" x14ac:dyDescent="0.55000000000000004">
      <c r="A850">
        <f>ALGLIB_SSA_XAUUSD!J850</f>
        <v>1775652000</v>
      </c>
      <c r="B850" t="str">
        <f>_xlfn.XLOOKUP($A850,ALGLIB_SSA_XAUUSD!$A$2:$A$1001,ALGLIB_SSA_XAUUSD!$B$2:$B$1001,"",0)</f>
        <v/>
      </c>
      <c r="C850" t="str">
        <f>_xlfn.XLOOKUP($A850,ALGLIB_SSA_XAUUSD!$A$2:$A$1001,ALGLIB_SSA_XAUUSD!$C$2:$C$1001,"",0)</f>
        <v/>
      </c>
      <c r="D850" s="1">
        <f>D842+(D854-D842)*8/12</f>
        <v>4785.2700000000004</v>
      </c>
      <c r="E850" s="1">
        <f>E842+(E854-E842)*8/12</f>
        <v>4779.6768266666668</v>
      </c>
      <c r="F850" s="1">
        <f>F842+(F854-F842)*8/12</f>
        <v>4784.3223366666671</v>
      </c>
      <c r="G850" s="1">
        <f>G842+(G854-G842)*8/12</f>
        <v>4801.2422933333337</v>
      </c>
      <c r="H850" s="1">
        <f>H842+(H854-H842)*8/12</f>
        <v>4761.7216699999999</v>
      </c>
      <c r="I850" t="str">
        <f>_xlfn.XLOOKUP($A850,ALGLIB_SSA_XAUUSD!$J$2:$J$1001,ALGLIB_SSA_XAUUSD!$K$2:$K$1001,"",0)</f>
        <v>XAUUSD</v>
      </c>
      <c r="J850" t="str">
        <f>_xlfn.XLOOKUP($A850,ALGLIB_SSA_XAUUSD!$J$2:$J$1001,ALGLIB_SSA_XAUUSD!$L$2:$L$1001,"",0)</f>
        <v>M5</v>
      </c>
      <c r="K850">
        <f>_xlfn.XLOOKUP($A850,ALGLIB_SSA_XAUUSD!$J$2:$J$1001,ALGLIB_SSA_XAUUSD!$M$2:$M$1001,"",0)</f>
        <v>4794.8599999999997</v>
      </c>
      <c r="L850">
        <f>_xlfn.XLOOKUP($A850,ALGLIB_SSA_XAUUSD!$J$2:$J$1001,ALGLIB_SSA_XAUUSD!$N$2:$N$1001,"",0)</f>
        <v>4793.6753699999999</v>
      </c>
      <c r="M850">
        <f>_xlfn.XLOOKUP($A850,ALGLIB_SSA_XAUUSD!$J$2:$J$1001,ALGLIB_SSA_XAUUSD!$O$2:$O$1001,"",0)</f>
        <v>4792.01595</v>
      </c>
      <c r="N850">
        <f>_xlfn.XLOOKUP($A850,ALGLIB_SSA_XAUUSD!$J$2:$J$1001,ALGLIB_SSA_XAUUSD!$P$2:$P$1001,"",0)</f>
        <v>4796.7719100000004</v>
      </c>
      <c r="O850">
        <f>_xlfn.XLOOKUP($A850,ALGLIB_SSA_XAUUSD!$J$2:$J$1001,ALGLIB_SSA_XAUUSD!$Q$2:$Q$1001,"",0)</f>
        <v>4788.4025799999999</v>
      </c>
      <c r="R850">
        <f t="shared" si="336"/>
        <v>1775652000</v>
      </c>
      <c r="S850" t="str">
        <f t="shared" si="337"/>
        <v>XAUUSD</v>
      </c>
      <c r="T850" t="str">
        <f t="shared" si="337"/>
        <v>M5</v>
      </c>
      <c r="U850">
        <f t="shared" si="337"/>
        <v>4794.8599999999997</v>
      </c>
      <c r="V850">
        <f t="shared" si="338"/>
        <v>4779.6768266666668</v>
      </c>
      <c r="W850">
        <f t="shared" si="338"/>
        <v>4784.3223366666671</v>
      </c>
      <c r="X850">
        <f t="shared" si="339"/>
        <v>4793.6753699999999</v>
      </c>
      <c r="Y850">
        <f t="shared" si="339"/>
        <v>4792.01595</v>
      </c>
      <c r="Z850">
        <f t="shared" si="340"/>
        <v>4801.2422933333337</v>
      </c>
      <c r="AA850">
        <f t="shared" si="341"/>
        <v>4796.7719100000004</v>
      </c>
      <c r="AB850">
        <f t="shared" si="342"/>
        <v>4761.7216699999999</v>
      </c>
      <c r="AC850">
        <f t="shared" si="343"/>
        <v>4788.4025799999999</v>
      </c>
      <c r="AF850">
        <f t="shared" si="348"/>
        <v>1775652000</v>
      </c>
      <c r="AG850" t="str">
        <f t="shared" si="349"/>
        <v>XAUUSD</v>
      </c>
      <c r="AH850" t="str">
        <f t="shared" si="350"/>
        <v>M5</v>
      </c>
      <c r="AI850" s="19">
        <f t="shared" si="344"/>
        <v>4794.8599999999997</v>
      </c>
      <c r="AJ850" s="19">
        <f t="shared" si="345"/>
        <v>4779.6768266666668</v>
      </c>
      <c r="AK850" s="19">
        <f t="shared" si="346"/>
        <v>4784.3223366666671</v>
      </c>
      <c r="AL850" s="19">
        <f t="shared" si="351"/>
        <v>-4.6455100000002858</v>
      </c>
      <c r="AM850" s="28" t="str">
        <f t="shared" si="347"/>
        <v>Bearish</v>
      </c>
      <c r="AN850" s="28" t="str">
        <f t="shared" si="352"/>
        <v>Bearish</v>
      </c>
      <c r="AO850">
        <f>IF(Z850&lt;&gt;"",Z850,"")</f>
        <v>4801.2422933333337</v>
      </c>
      <c r="AP850">
        <f>IF(AB850&lt;&gt;"",AB850,"")</f>
        <v>4761.7216699999999</v>
      </c>
      <c r="AQ850">
        <f t="shared" si="356"/>
        <v>9</v>
      </c>
      <c r="AR850" s="16">
        <f>IF(SLOPE($AO$830:$AO$841,$AQ$830:$AQ$841)&gt;0,MIN(3,ABS(SLOPE($AO$830:$AO$841,$AQ$830:$AQ$841))),IF(SLOPE($AO$830:$AO$841,$AQ$830:$AQ$841)&lt;-0.5,-0.5,0))</f>
        <v>0</v>
      </c>
      <c r="AS850" s="16">
        <f>IF(SLOPE($AP$830:$AP$841,$AQ$830:$AQ$841)&lt;0,MAX(-3,-ABS(SLOPE($AP$830:$AP$841,$AQ$830:$AQ$841))),IF(SLOPE($AP$830:$AP$841,$AQ$830:$AQ$841)&gt;0.5,0.5,0))</f>
        <v>-0.47746333333330526</v>
      </c>
      <c r="AT850" s="22">
        <f>($AO$842+(AR850*(AQ850-1)))</f>
        <v>4804.9373800000003</v>
      </c>
      <c r="AU850" s="22">
        <f>($AP$842+(AS850*(AQ850-1)))</f>
        <v>4762.3262433333339</v>
      </c>
      <c r="AV850" s="18">
        <f>IF(AR850&gt;0,AT850+AR850,AT850)</f>
        <v>4804.9373800000003</v>
      </c>
      <c r="AW850" s="18">
        <f>IF(AS850&lt;0,AU850+AS850,AU850)</f>
        <v>4761.8487800000003</v>
      </c>
      <c r="AY850">
        <f t="shared" si="357"/>
        <v>3.6950866666666116</v>
      </c>
      <c r="AZ850">
        <f t="shared" si="358"/>
        <v>0.1271100000003571</v>
      </c>
      <c r="BB850" s="19">
        <f t="shared" si="353"/>
        <v>1775652000</v>
      </c>
      <c r="BC850" s="19" t="str">
        <f t="shared" si="354"/>
        <v>XAUUSD</v>
      </c>
      <c r="BD850" s="19" t="str">
        <f t="shared" si="355"/>
        <v>M5</v>
      </c>
      <c r="BE850">
        <f>V850</f>
        <v>4779.6768266666668</v>
      </c>
      <c r="BF850">
        <f>W850</f>
        <v>4784.3223366666671</v>
      </c>
      <c r="BG850">
        <f>X850</f>
        <v>4793.6753699999999</v>
      </c>
      <c r="BH850">
        <f>Y850</f>
        <v>4792.01595</v>
      </c>
      <c r="BI850">
        <f t="shared" si="334"/>
        <v>4804.9373800000003</v>
      </c>
      <c r="BJ850">
        <f t="shared" si="335"/>
        <v>4761.8487800000003</v>
      </c>
    </row>
    <row r="851" spans="1:62" x14ac:dyDescent="0.55000000000000004">
      <c r="A851">
        <f>ALGLIB_SSA_XAUUSD!J851</f>
        <v>1775652300</v>
      </c>
      <c r="B851" t="str">
        <f>_xlfn.XLOOKUP($A851,ALGLIB_SSA_XAUUSD!$A$2:$A$1001,ALGLIB_SSA_XAUUSD!$B$2:$B$1001,"",0)</f>
        <v/>
      </c>
      <c r="C851" t="str">
        <f>_xlfn.XLOOKUP($A851,ALGLIB_SSA_XAUUSD!$A$2:$A$1001,ALGLIB_SSA_XAUUSD!$C$2:$C$1001,"",0)</f>
        <v/>
      </c>
      <c r="D851" s="1">
        <f>D842+(D854-D842)*9/12</f>
        <v>4783.4875000000002</v>
      </c>
      <c r="E851" s="1">
        <f>E842+(E854-E842)*9/12</f>
        <v>4779.0904975000003</v>
      </c>
      <c r="F851" s="1">
        <f>F842+(F854-F842)*9/12</f>
        <v>4783.8854099999999</v>
      </c>
      <c r="G851" s="1">
        <f>G842+(G854-G842)*9/12</f>
        <v>4800.7804075000004</v>
      </c>
      <c r="H851" s="1">
        <f>H842+(H854-H842)*9/12</f>
        <v>4761.168635</v>
      </c>
      <c r="I851" t="str">
        <f>_xlfn.XLOOKUP($A851,ALGLIB_SSA_XAUUSD!$J$2:$J$1001,ALGLIB_SSA_XAUUSD!$K$2:$K$1001,"",0)</f>
        <v>XAUUSD</v>
      </c>
      <c r="J851" t="str">
        <f>_xlfn.XLOOKUP($A851,ALGLIB_SSA_XAUUSD!$J$2:$J$1001,ALGLIB_SSA_XAUUSD!$L$2:$L$1001,"",0)</f>
        <v>M5</v>
      </c>
      <c r="K851">
        <f>_xlfn.XLOOKUP($A851,ALGLIB_SSA_XAUUSD!$J$2:$J$1001,ALGLIB_SSA_XAUUSD!$M$2:$M$1001,"",0)</f>
        <v>4797.5200000000004</v>
      </c>
      <c r="L851">
        <f>_xlfn.XLOOKUP($A851,ALGLIB_SSA_XAUUSD!$J$2:$J$1001,ALGLIB_SSA_XAUUSD!$N$2:$N$1001,"",0)</f>
        <v>4796.6705199999997</v>
      </c>
      <c r="M851">
        <f>_xlfn.XLOOKUP($A851,ALGLIB_SSA_XAUUSD!$J$2:$J$1001,ALGLIB_SSA_XAUUSD!$O$2:$O$1001,"",0)</f>
        <v>4794.3432300000004</v>
      </c>
      <c r="N851">
        <f>_xlfn.XLOOKUP($A851,ALGLIB_SSA_XAUUSD!$J$2:$J$1001,ALGLIB_SSA_XAUUSD!$P$2:$P$1001,"",0)</f>
        <v>4798.8507300000001</v>
      </c>
      <c r="O851">
        <f>_xlfn.XLOOKUP($A851,ALGLIB_SSA_XAUUSD!$J$2:$J$1001,ALGLIB_SSA_XAUUSD!$Q$2:$Q$1001,"",0)</f>
        <v>4792.1396999999997</v>
      </c>
      <c r="R851">
        <f t="shared" si="336"/>
        <v>1775652300</v>
      </c>
      <c r="S851" t="str">
        <f t="shared" si="337"/>
        <v>XAUUSD</v>
      </c>
      <c r="T851" t="str">
        <f t="shared" si="337"/>
        <v>M5</v>
      </c>
      <c r="U851">
        <f t="shared" si="337"/>
        <v>4797.5200000000004</v>
      </c>
      <c r="V851">
        <f t="shared" si="338"/>
        <v>4779.0904975000003</v>
      </c>
      <c r="W851">
        <f t="shared" si="338"/>
        <v>4783.8854099999999</v>
      </c>
      <c r="X851">
        <f t="shared" si="339"/>
        <v>4796.6705199999997</v>
      </c>
      <c r="Y851">
        <f t="shared" si="339"/>
        <v>4794.3432300000004</v>
      </c>
      <c r="Z851">
        <f t="shared" si="340"/>
        <v>4800.7804075000004</v>
      </c>
      <c r="AA851">
        <f t="shared" si="341"/>
        <v>4798.8507300000001</v>
      </c>
      <c r="AB851">
        <f t="shared" si="342"/>
        <v>4761.168635</v>
      </c>
      <c r="AC851">
        <f t="shared" si="343"/>
        <v>4792.1396999999997</v>
      </c>
      <c r="AF851">
        <f t="shared" si="348"/>
        <v>1775652300</v>
      </c>
      <c r="AG851" t="str">
        <f t="shared" si="349"/>
        <v>XAUUSD</v>
      </c>
      <c r="AH851" t="str">
        <f t="shared" si="350"/>
        <v>M5</v>
      </c>
      <c r="AI851" s="19">
        <f t="shared" si="344"/>
        <v>4797.5200000000004</v>
      </c>
      <c r="AJ851" s="19">
        <f t="shared" si="345"/>
        <v>4779.0904975000003</v>
      </c>
      <c r="AK851" s="19">
        <f t="shared" si="346"/>
        <v>4783.8854099999999</v>
      </c>
      <c r="AL851" s="19">
        <f t="shared" si="351"/>
        <v>-4.7949124999995547</v>
      </c>
      <c r="AM851" s="28" t="str">
        <f t="shared" si="347"/>
        <v>Bearish</v>
      </c>
      <c r="AN851" s="28" t="str">
        <f t="shared" si="352"/>
        <v>Bearish</v>
      </c>
      <c r="AO851">
        <f>IF(Z851&lt;&gt;"",Z851,"")</f>
        <v>4800.7804075000004</v>
      </c>
      <c r="AP851">
        <f>IF(AB851&lt;&gt;"",AB851,"")</f>
        <v>4761.168635</v>
      </c>
      <c r="AQ851">
        <f t="shared" si="356"/>
        <v>10</v>
      </c>
      <c r="AR851" s="16">
        <f>IF(SLOPE($AO$830:$AO$841,$AQ$830:$AQ$841)&gt;0,MIN(3,ABS(SLOPE($AO$830:$AO$841,$AQ$830:$AQ$841))),IF(SLOPE($AO$830:$AO$841,$AQ$830:$AQ$841)&lt;-0.5,-0.5,0))</f>
        <v>0</v>
      </c>
      <c r="AS851" s="16">
        <f>IF(SLOPE($AP$830:$AP$841,$AQ$830:$AQ$841)&lt;0,MAX(-3,-ABS(SLOPE($AP$830:$AP$841,$AQ$830:$AQ$841))),IF(SLOPE($AP$830:$AP$841,$AQ$830:$AQ$841)&gt;0.5,0.5,0))</f>
        <v>-0.47746333333330526</v>
      </c>
      <c r="AT851" s="22">
        <f>($AO$842+(AR851*(AQ851-1)))</f>
        <v>4804.9373800000003</v>
      </c>
      <c r="AU851" s="22">
        <f>($AP$842+(AS851*(AQ851-1)))</f>
        <v>4761.8487800000003</v>
      </c>
      <c r="AV851" s="18">
        <f>IF(AR851&gt;0,AT851+AR851,AT851)</f>
        <v>4804.9373800000003</v>
      </c>
      <c r="AW851" s="18">
        <f>IF(AS851&lt;0,AU851+AS851,AU851)</f>
        <v>4761.3713166666666</v>
      </c>
      <c r="AY851">
        <f t="shared" si="357"/>
        <v>4.156972499999938</v>
      </c>
      <c r="AZ851">
        <f t="shared" si="358"/>
        <v>0.20268166666664911</v>
      </c>
      <c r="BB851" s="19">
        <f t="shared" si="353"/>
        <v>1775652300</v>
      </c>
      <c r="BC851" s="19" t="str">
        <f t="shared" si="354"/>
        <v>XAUUSD</v>
      </c>
      <c r="BD851" s="19" t="str">
        <f t="shared" si="355"/>
        <v>M5</v>
      </c>
      <c r="BE851">
        <f>V851</f>
        <v>4779.0904975000003</v>
      </c>
      <c r="BF851">
        <f>W851</f>
        <v>4783.8854099999999</v>
      </c>
      <c r="BG851">
        <f>X851</f>
        <v>4796.6705199999997</v>
      </c>
      <c r="BH851">
        <f>Y851</f>
        <v>4794.3432300000004</v>
      </c>
      <c r="BI851">
        <f t="shared" si="334"/>
        <v>4804.9373800000003</v>
      </c>
      <c r="BJ851">
        <f t="shared" si="335"/>
        <v>4761.3713166666666</v>
      </c>
    </row>
    <row r="852" spans="1:62" x14ac:dyDescent="0.55000000000000004">
      <c r="A852">
        <f>ALGLIB_SSA_XAUUSD!J852</f>
        <v>1775652600</v>
      </c>
      <c r="B852" t="str">
        <f>_xlfn.XLOOKUP($A852,ALGLIB_SSA_XAUUSD!$A$2:$A$1001,ALGLIB_SSA_XAUUSD!$B$2:$B$1001,"",0)</f>
        <v/>
      </c>
      <c r="C852" t="str">
        <f>_xlfn.XLOOKUP($A852,ALGLIB_SSA_XAUUSD!$A$2:$A$1001,ALGLIB_SSA_XAUUSD!$C$2:$C$1001,"",0)</f>
        <v/>
      </c>
      <c r="D852" s="1">
        <f>D842+(D854-D842)*10/12</f>
        <v>4781.7049999999999</v>
      </c>
      <c r="E852" s="1">
        <f>E842+(E854-E842)*10/12</f>
        <v>4778.5041683333329</v>
      </c>
      <c r="F852" s="1">
        <f>F842+(F854-F842)*10/12</f>
        <v>4783.4484833333336</v>
      </c>
      <c r="G852" s="1">
        <f>G842+(G854-G842)*10/12</f>
        <v>4800.318521666667</v>
      </c>
      <c r="H852" s="1">
        <f>H842+(H854-H842)*10/12</f>
        <v>4760.6156000000001</v>
      </c>
      <c r="I852" t="str">
        <f>_xlfn.XLOOKUP($A852,ALGLIB_SSA_XAUUSD!$J$2:$J$1001,ALGLIB_SSA_XAUUSD!$K$2:$K$1001,"",0)</f>
        <v>XAUUSD</v>
      </c>
      <c r="J852" t="str">
        <f>_xlfn.XLOOKUP($A852,ALGLIB_SSA_XAUUSD!$J$2:$J$1001,ALGLIB_SSA_XAUUSD!$L$2:$L$1001,"",0)</f>
        <v>M5</v>
      </c>
      <c r="K852">
        <f>_xlfn.XLOOKUP($A852,ALGLIB_SSA_XAUUSD!$J$2:$J$1001,ALGLIB_SSA_XAUUSD!$M$2:$M$1001,"",0)</f>
        <v>4801.4399999999996</v>
      </c>
      <c r="L852">
        <f>_xlfn.XLOOKUP($A852,ALGLIB_SSA_XAUUSD!$J$2:$J$1001,ALGLIB_SSA_XAUUSD!$N$2:$N$1001,"",0)</f>
        <v>4799.3508300000003</v>
      </c>
      <c r="M852">
        <f>_xlfn.XLOOKUP($A852,ALGLIB_SSA_XAUUSD!$J$2:$J$1001,ALGLIB_SSA_XAUUSD!$O$2:$O$1001,"",0)</f>
        <v>4796.8470299999999</v>
      </c>
      <c r="N852">
        <f>_xlfn.XLOOKUP($A852,ALGLIB_SSA_XAUUSD!$J$2:$J$1001,ALGLIB_SSA_XAUUSD!$P$2:$P$1001,"",0)</f>
        <v>4801.0401599999996</v>
      </c>
      <c r="O852">
        <f>_xlfn.XLOOKUP($A852,ALGLIB_SSA_XAUUSD!$J$2:$J$1001,ALGLIB_SSA_XAUUSD!$Q$2:$Q$1001,"",0)</f>
        <v>4795.59303</v>
      </c>
      <c r="R852">
        <f t="shared" si="336"/>
        <v>1775652600</v>
      </c>
      <c r="S852" t="str">
        <f t="shared" si="337"/>
        <v>XAUUSD</v>
      </c>
      <c r="T852" t="str">
        <f t="shared" si="337"/>
        <v>M5</v>
      </c>
      <c r="U852">
        <f t="shared" si="337"/>
        <v>4801.4399999999996</v>
      </c>
      <c r="V852">
        <f t="shared" si="338"/>
        <v>4778.5041683333329</v>
      </c>
      <c r="W852">
        <f t="shared" si="338"/>
        <v>4783.4484833333336</v>
      </c>
      <c r="X852">
        <f t="shared" si="339"/>
        <v>4799.3508300000003</v>
      </c>
      <c r="Y852">
        <f t="shared" si="339"/>
        <v>4796.8470299999999</v>
      </c>
      <c r="Z852">
        <f t="shared" si="340"/>
        <v>4800.318521666667</v>
      </c>
      <c r="AA852">
        <f t="shared" si="341"/>
        <v>4801.0401599999996</v>
      </c>
      <c r="AB852">
        <f t="shared" si="342"/>
        <v>4760.6156000000001</v>
      </c>
      <c r="AC852">
        <f t="shared" si="343"/>
        <v>4795.59303</v>
      </c>
      <c r="AF852">
        <f t="shared" si="348"/>
        <v>1775652600</v>
      </c>
      <c r="AG852" t="str">
        <f t="shared" si="349"/>
        <v>XAUUSD</v>
      </c>
      <c r="AH852" t="str">
        <f t="shared" si="350"/>
        <v>M5</v>
      </c>
      <c r="AI852" s="19">
        <f t="shared" si="344"/>
        <v>4801.4399999999996</v>
      </c>
      <c r="AJ852" s="19">
        <f t="shared" si="345"/>
        <v>4778.5041683333329</v>
      </c>
      <c r="AK852" s="19">
        <f t="shared" si="346"/>
        <v>4783.4484833333336</v>
      </c>
      <c r="AL852" s="19">
        <f t="shared" si="351"/>
        <v>-4.9443150000006426</v>
      </c>
      <c r="AM852" s="28" t="str">
        <f t="shared" si="347"/>
        <v>Bearish</v>
      </c>
      <c r="AN852" s="28" t="str">
        <f t="shared" si="352"/>
        <v>Bearish</v>
      </c>
      <c r="AO852">
        <f>IF(Z852&lt;&gt;"",Z852,"")</f>
        <v>4800.318521666667</v>
      </c>
      <c r="AP852">
        <f>IF(AB852&lt;&gt;"",AB852,"")</f>
        <v>4760.6156000000001</v>
      </c>
      <c r="AQ852">
        <f t="shared" si="356"/>
        <v>11</v>
      </c>
      <c r="AR852" s="16">
        <f>IF(SLOPE($AO$830:$AO$841,$AQ$830:$AQ$841)&gt;0,MIN(3,ABS(SLOPE($AO$830:$AO$841,$AQ$830:$AQ$841))),IF(SLOPE($AO$830:$AO$841,$AQ$830:$AQ$841)&lt;-0.5,-0.5,0))</f>
        <v>0</v>
      </c>
      <c r="AS852" s="16">
        <f>IF(SLOPE($AP$830:$AP$841,$AQ$830:$AQ$841)&lt;0,MAX(-3,-ABS(SLOPE($AP$830:$AP$841,$AQ$830:$AQ$841))),IF(SLOPE($AP$830:$AP$841,$AQ$830:$AQ$841)&gt;0.5,0.5,0))</f>
        <v>-0.47746333333330526</v>
      </c>
      <c r="AT852" s="22">
        <f>($AO$842+(AR852*(AQ852-1)))</f>
        <v>4804.9373800000003</v>
      </c>
      <c r="AU852" s="22">
        <f>($AP$842+(AS852*(AQ852-1)))</f>
        <v>4761.3713166666666</v>
      </c>
      <c r="AV852" s="18">
        <f>IF(AR852&gt;0,AT852+AR852,AT852)</f>
        <v>4804.9373800000003</v>
      </c>
      <c r="AW852" s="18">
        <f>IF(AS852&lt;0,AU852+AS852,AU852)</f>
        <v>4760.893853333333</v>
      </c>
      <c r="AY852">
        <f t="shared" si="357"/>
        <v>4.6188583333332645</v>
      </c>
      <c r="AZ852">
        <f t="shared" si="358"/>
        <v>0.27825333333294111</v>
      </c>
      <c r="BB852" s="19">
        <f t="shared" si="353"/>
        <v>1775652600</v>
      </c>
      <c r="BC852" s="19" t="str">
        <f t="shared" si="354"/>
        <v>XAUUSD</v>
      </c>
      <c r="BD852" s="19" t="str">
        <f t="shared" si="355"/>
        <v>M5</v>
      </c>
      <c r="BE852">
        <f>V852</f>
        <v>4778.5041683333329</v>
      </c>
      <c r="BF852">
        <f>W852</f>
        <v>4783.4484833333336</v>
      </c>
      <c r="BG852">
        <f>X852</f>
        <v>4799.3508300000003</v>
      </c>
      <c r="BH852">
        <f>Y852</f>
        <v>4796.8470299999999</v>
      </c>
      <c r="BI852">
        <f t="shared" ref="BI852:BI915" si="359">AV852</f>
        <v>4804.9373800000003</v>
      </c>
      <c r="BJ852">
        <f t="shared" ref="BJ852:BJ915" si="360">AW852</f>
        <v>4760.893853333333</v>
      </c>
    </row>
    <row r="853" spans="1:62" x14ac:dyDescent="0.55000000000000004">
      <c r="A853">
        <f>ALGLIB_SSA_XAUUSD!J853</f>
        <v>1775652900</v>
      </c>
      <c r="B853" t="str">
        <f>_xlfn.XLOOKUP($A853,ALGLIB_SSA_XAUUSD!$A$2:$A$1001,ALGLIB_SSA_XAUUSD!$B$2:$B$1001,"",0)</f>
        <v/>
      </c>
      <c r="C853" t="str">
        <f>_xlfn.XLOOKUP($A853,ALGLIB_SSA_XAUUSD!$A$2:$A$1001,ALGLIB_SSA_XAUUSD!$C$2:$C$1001,"",0)</f>
        <v/>
      </c>
      <c r="D853" s="1">
        <f>D842+(D854-D842)*11/12</f>
        <v>4779.9225000000006</v>
      </c>
      <c r="E853" s="1">
        <f>E842+(E854-E842)*11/12</f>
        <v>4777.9178391666665</v>
      </c>
      <c r="F853" s="1">
        <f>F842+(F854-F842)*11/12</f>
        <v>4783.0115566666664</v>
      </c>
      <c r="G853" s="1">
        <f>G842+(G854-G842)*11/12</f>
        <v>4799.8566358333337</v>
      </c>
      <c r="H853" s="1">
        <f>H842+(H854-H842)*11/12</f>
        <v>4760.0625650000002</v>
      </c>
      <c r="I853" t="str">
        <f>_xlfn.XLOOKUP($A853,ALGLIB_SSA_XAUUSD!$J$2:$J$1001,ALGLIB_SSA_XAUUSD!$K$2:$K$1001,"",0)</f>
        <v>XAUUSD</v>
      </c>
      <c r="J853" t="str">
        <f>_xlfn.XLOOKUP($A853,ALGLIB_SSA_XAUUSD!$J$2:$J$1001,ALGLIB_SSA_XAUUSD!$L$2:$L$1001,"",0)</f>
        <v>M5</v>
      </c>
      <c r="K853">
        <f>_xlfn.XLOOKUP($A853,ALGLIB_SSA_XAUUSD!$J$2:$J$1001,ALGLIB_SSA_XAUUSD!$M$2:$M$1001,"",0)</f>
        <v>4799.53</v>
      </c>
      <c r="L853">
        <f>_xlfn.XLOOKUP($A853,ALGLIB_SSA_XAUUSD!$J$2:$J$1001,ALGLIB_SSA_XAUUSD!$N$2:$N$1001,"",0)</f>
        <v>4801.0618700000005</v>
      </c>
      <c r="M853">
        <f>_xlfn.XLOOKUP($A853,ALGLIB_SSA_XAUUSD!$J$2:$J$1001,ALGLIB_SSA_XAUUSD!$O$2:$O$1001,"",0)</f>
        <v>4798.9544500000002</v>
      </c>
      <c r="N853">
        <f>_xlfn.XLOOKUP($A853,ALGLIB_SSA_XAUUSD!$J$2:$J$1001,ALGLIB_SSA_XAUUSD!$P$2:$P$1001,"",0)</f>
        <v>4802.8437899999999</v>
      </c>
      <c r="O853">
        <f>_xlfn.XLOOKUP($A853,ALGLIB_SSA_XAUUSD!$J$2:$J$1001,ALGLIB_SSA_XAUUSD!$Q$2:$Q$1001,"",0)</f>
        <v>4798.0705799999996</v>
      </c>
      <c r="R853">
        <f t="shared" si="336"/>
        <v>1775652900</v>
      </c>
      <c r="S853" t="str">
        <f t="shared" si="337"/>
        <v>XAUUSD</v>
      </c>
      <c r="T853" t="str">
        <f t="shared" si="337"/>
        <v>M5</v>
      </c>
      <c r="U853">
        <f t="shared" si="337"/>
        <v>4799.53</v>
      </c>
      <c r="V853">
        <f t="shared" si="338"/>
        <v>4777.9178391666665</v>
      </c>
      <c r="W853">
        <f t="shared" si="338"/>
        <v>4783.0115566666664</v>
      </c>
      <c r="X853">
        <f t="shared" si="339"/>
        <v>4801.0618700000005</v>
      </c>
      <c r="Y853">
        <f t="shared" si="339"/>
        <v>4798.9544500000002</v>
      </c>
      <c r="Z853">
        <f t="shared" si="340"/>
        <v>4799.8566358333337</v>
      </c>
      <c r="AA853">
        <f t="shared" si="341"/>
        <v>4802.8437899999999</v>
      </c>
      <c r="AB853">
        <f t="shared" si="342"/>
        <v>4760.0625650000002</v>
      </c>
      <c r="AC853">
        <f t="shared" si="343"/>
        <v>4798.0705799999996</v>
      </c>
      <c r="AF853">
        <f t="shared" si="348"/>
        <v>1775652900</v>
      </c>
      <c r="AG853" t="str">
        <f t="shared" si="349"/>
        <v>XAUUSD</v>
      </c>
      <c r="AH853" t="str">
        <f t="shared" si="350"/>
        <v>M5</v>
      </c>
      <c r="AI853" s="19">
        <f t="shared" si="344"/>
        <v>4799.53</v>
      </c>
      <c r="AJ853" s="19">
        <f t="shared" si="345"/>
        <v>4777.9178391666665</v>
      </c>
      <c r="AK853" s="19">
        <f t="shared" si="346"/>
        <v>4783.0115566666664</v>
      </c>
      <c r="AL853" s="19">
        <f t="shared" si="351"/>
        <v>-5.0937174999999115</v>
      </c>
      <c r="AM853" s="28" t="str">
        <f t="shared" si="347"/>
        <v>Bearish</v>
      </c>
      <c r="AN853" s="28" t="str">
        <f t="shared" si="352"/>
        <v>Bearish</v>
      </c>
      <c r="AO853">
        <f>IF(Z853&lt;&gt;"",Z853,"")</f>
        <v>4799.8566358333337</v>
      </c>
      <c r="AP853">
        <f>IF(AB853&lt;&gt;"",AB853,"")</f>
        <v>4760.0625650000002</v>
      </c>
      <c r="AQ853">
        <f t="shared" si="356"/>
        <v>12</v>
      </c>
      <c r="AR853" s="16">
        <f>IF(SLOPE($AO$830:$AO$841,$AQ$830:$AQ$841)&gt;0,MIN(3,ABS(SLOPE($AO$830:$AO$841,$AQ$830:$AQ$841))),IF(SLOPE($AO$830:$AO$841,$AQ$830:$AQ$841)&lt;-0.5,-0.5,0))</f>
        <v>0</v>
      </c>
      <c r="AS853" s="16">
        <f>IF(SLOPE($AP$830:$AP$841,$AQ$830:$AQ$841)&lt;0,MAX(-3,-ABS(SLOPE($AP$830:$AP$841,$AQ$830:$AQ$841))),IF(SLOPE($AP$830:$AP$841,$AQ$830:$AQ$841)&gt;0.5,0.5,0))</f>
        <v>-0.47746333333330526</v>
      </c>
      <c r="AT853" s="22">
        <f>($AO$842+(AR853*(AQ853-1)))</f>
        <v>4804.9373800000003</v>
      </c>
      <c r="AU853" s="22">
        <f>($AP$842+(AS853*(AQ853-1)))</f>
        <v>4760.8938533333339</v>
      </c>
      <c r="AV853" s="18">
        <f>IF(AR853&gt;0,AT853+AR853,AT853)</f>
        <v>4804.9373800000003</v>
      </c>
      <c r="AW853" s="18">
        <f>IF(AS853&lt;0,AU853+AS853,AU853)</f>
        <v>4760.4163900000003</v>
      </c>
      <c r="AY853">
        <f t="shared" si="357"/>
        <v>5.0807441666665909</v>
      </c>
      <c r="AZ853">
        <f t="shared" si="358"/>
        <v>0.35382500000014261</v>
      </c>
      <c r="BB853" s="19">
        <f t="shared" si="353"/>
        <v>1775652900</v>
      </c>
      <c r="BC853" s="19" t="str">
        <f t="shared" si="354"/>
        <v>XAUUSD</v>
      </c>
      <c r="BD853" s="19" t="str">
        <f t="shared" si="355"/>
        <v>M5</v>
      </c>
      <c r="BE853">
        <f>V853</f>
        <v>4777.9178391666665</v>
      </c>
      <c r="BF853">
        <f>W853</f>
        <v>4783.0115566666664</v>
      </c>
      <c r="BG853">
        <f>X853</f>
        <v>4801.0618700000005</v>
      </c>
      <c r="BH853">
        <f>Y853</f>
        <v>4798.9544500000002</v>
      </c>
      <c r="BI853">
        <f t="shared" si="359"/>
        <v>4804.9373800000003</v>
      </c>
      <c r="BJ853">
        <f t="shared" si="360"/>
        <v>4760.4163900000003</v>
      </c>
    </row>
    <row r="854" spans="1:62" x14ac:dyDescent="0.55000000000000004">
      <c r="A854">
        <f>ALGLIB_SSA_XAUUSD!J854</f>
        <v>1775653200</v>
      </c>
      <c r="B854" t="str">
        <f>_xlfn.XLOOKUP($A854,ALGLIB_SSA_XAUUSD!$A$2:$A$1001,ALGLIB_SSA_XAUUSD!$B$2:$B$1001,"",0)</f>
        <v>XAUUSD</v>
      </c>
      <c r="C854" t="str">
        <f>_xlfn.XLOOKUP($A854,ALGLIB_SSA_XAUUSD!$A$2:$A$1001,ALGLIB_SSA_XAUUSD!$C$2:$C$1001,"",0)</f>
        <v>H1</v>
      </c>
      <c r="D854" s="2">
        <f>_xlfn.XLOOKUP($A854,ALGLIB_SSA_XAUUSD!$A$2:$A$1001,ALGLIB_SSA_XAUUSD!$D$2:$D$1001,"",0)</f>
        <v>4778.1400000000003</v>
      </c>
      <c r="E854" s="2">
        <f>_xlfn.XLOOKUP($A854,ALGLIB_SSA_XAUUSD!$A$2:$A$1001,ALGLIB_SSA_XAUUSD!$E$2:$E$1001,"",0)</f>
        <v>4777.33151</v>
      </c>
      <c r="F854" s="2">
        <f>_xlfn.XLOOKUP($A854,ALGLIB_SSA_XAUUSD!$A$2:$A$1001,ALGLIB_SSA_XAUUSD!$F$2:$F$1001,"",0)</f>
        <v>4782.5746300000001</v>
      </c>
      <c r="G854" s="2">
        <f>_xlfn.XLOOKUP($A854,ALGLIB_SSA_XAUUSD!$A$2:$A$1001,ALGLIB_SSA_XAUUSD!$G$2:$G$1001,"",0)</f>
        <v>4799.3947500000004</v>
      </c>
      <c r="H854" s="2">
        <f>_xlfn.XLOOKUP($A854,ALGLIB_SSA_XAUUSD!$A$2:$A$1001,ALGLIB_SSA_XAUUSD!$H$2:$H$1001,"",0)</f>
        <v>4759.5095300000003</v>
      </c>
      <c r="I854" t="str">
        <f>_xlfn.XLOOKUP($A854,ALGLIB_SSA_XAUUSD!$J$2:$J$1001,ALGLIB_SSA_XAUUSD!$K$2:$K$1001,"",0)</f>
        <v>XAUUSD</v>
      </c>
      <c r="J854" t="str">
        <f>_xlfn.XLOOKUP($A854,ALGLIB_SSA_XAUUSD!$J$2:$J$1001,ALGLIB_SSA_XAUUSD!$L$2:$L$1001,"",0)</f>
        <v>M5</v>
      </c>
      <c r="K854">
        <f>_xlfn.XLOOKUP($A854,ALGLIB_SSA_XAUUSD!$J$2:$J$1001,ALGLIB_SSA_XAUUSD!$M$2:$M$1001,"",0)</f>
        <v>4802.37</v>
      </c>
      <c r="L854">
        <f>_xlfn.XLOOKUP($A854,ALGLIB_SSA_XAUUSD!$J$2:$J$1001,ALGLIB_SSA_XAUUSD!$N$2:$N$1001,"",0)</f>
        <v>4801.4664199999997</v>
      </c>
      <c r="M854">
        <f>_xlfn.XLOOKUP($A854,ALGLIB_SSA_XAUUSD!$J$2:$J$1001,ALGLIB_SSA_XAUUSD!$O$2:$O$1001,"",0)</f>
        <v>4800.2104300000001</v>
      </c>
      <c r="N854">
        <f>_xlfn.XLOOKUP($A854,ALGLIB_SSA_XAUUSD!$J$2:$J$1001,ALGLIB_SSA_XAUUSD!$P$2:$P$1001,"",0)</f>
        <v>4803.8249500000002</v>
      </c>
      <c r="O854">
        <f>_xlfn.XLOOKUP($A854,ALGLIB_SSA_XAUUSD!$J$2:$J$1001,ALGLIB_SSA_XAUUSD!$Q$2:$Q$1001,"",0)</f>
        <v>4798.96738</v>
      </c>
      <c r="R854">
        <f t="shared" si="336"/>
        <v>1775653200</v>
      </c>
      <c r="S854" t="str">
        <f t="shared" si="337"/>
        <v>XAUUSD</v>
      </c>
      <c r="T854" t="str">
        <f t="shared" si="337"/>
        <v>M5</v>
      </c>
      <c r="U854">
        <f t="shared" si="337"/>
        <v>4802.37</v>
      </c>
      <c r="V854">
        <f t="shared" si="338"/>
        <v>4777.33151</v>
      </c>
      <c r="W854">
        <f t="shared" si="338"/>
        <v>4782.5746300000001</v>
      </c>
      <c r="X854">
        <f t="shared" si="339"/>
        <v>4801.4664199999997</v>
      </c>
      <c r="Y854">
        <f t="shared" si="339"/>
        <v>4800.2104300000001</v>
      </c>
      <c r="Z854">
        <f t="shared" si="340"/>
        <v>4799.3947500000004</v>
      </c>
      <c r="AA854">
        <f t="shared" si="341"/>
        <v>4803.8249500000002</v>
      </c>
      <c r="AB854">
        <f t="shared" si="342"/>
        <v>4759.5095300000003</v>
      </c>
      <c r="AC854">
        <f t="shared" si="343"/>
        <v>4798.96738</v>
      </c>
      <c r="AF854">
        <f t="shared" si="348"/>
        <v>1775653200</v>
      </c>
      <c r="AG854" t="str">
        <f t="shared" si="349"/>
        <v>XAUUSD</v>
      </c>
      <c r="AH854" t="str">
        <f t="shared" si="350"/>
        <v>M5</v>
      </c>
      <c r="AI854" s="19">
        <f t="shared" si="344"/>
        <v>4802.37</v>
      </c>
      <c r="AJ854" s="19">
        <f t="shared" si="345"/>
        <v>4777.33151</v>
      </c>
      <c r="AK854" s="19">
        <f t="shared" si="346"/>
        <v>4782.5746300000001</v>
      </c>
      <c r="AL854" s="19">
        <f t="shared" si="351"/>
        <v>-5.2431200000000899</v>
      </c>
      <c r="AM854" s="28" t="str">
        <f t="shared" si="347"/>
        <v>Bearish</v>
      </c>
      <c r="AN854" s="28" t="str">
        <f t="shared" si="352"/>
        <v>Bearish</v>
      </c>
      <c r="AO854">
        <f>IF(Z854&lt;&gt;"",Z854,"")</f>
        <v>4799.3947500000004</v>
      </c>
      <c r="AP854">
        <f>IF(AB854&lt;&gt;"",AB854,"")</f>
        <v>4759.5095300000003</v>
      </c>
      <c r="AQ854">
        <f t="shared" si="356"/>
        <v>1</v>
      </c>
      <c r="AR854" s="17">
        <f>IF(SLOPE($AO$842:$AO$853,$AQ$842:$AQ$853)&gt;0,MIN(3,ABS(SLOPE($AO$842:$AO$853,$AQ$842:$AQ$853))),IF(SLOPE($AO$842:$AO$853,$AQ$842:$AQ$853)&lt;-0.5,-0.5,0))</f>
        <v>0</v>
      </c>
      <c r="AS854" s="17">
        <f>IF(SLOPE($AP$842:$AP$853,$AQ$842:$AQ$853)&lt;0,MAX(-3,-ABS(SLOPE($AP$842:$AP$853,$AQ$842:$AQ$853))),IF(SLOPE($AP$842:$AP$853,$AQ$842:$AQ$853)&gt;0.5,0.5,0))</f>
        <v>-0.55303500000002026</v>
      </c>
      <c r="AT854" s="10">
        <f>($AO$854+(AR854*(AQ854-1)))</f>
        <v>4799.3947500000004</v>
      </c>
      <c r="AU854" s="10">
        <f>($AP$854+(AS854*(AQ854-1)))</f>
        <v>4759.5095300000003</v>
      </c>
      <c r="AV854" s="18">
        <f>IF(AR854&gt;0,AT854+AR854,AT854)</f>
        <v>4799.3947500000004</v>
      </c>
      <c r="AW854" s="18">
        <f>IF(AS854&lt;0,AU854+AS854,AU854)</f>
        <v>4758.9564950000004</v>
      </c>
      <c r="AY854">
        <f t="shared" si="357"/>
        <v>0</v>
      </c>
      <c r="AZ854">
        <f t="shared" si="358"/>
        <v>-0.55303499999990891</v>
      </c>
      <c r="BB854" s="19">
        <f t="shared" si="353"/>
        <v>1775653200</v>
      </c>
      <c r="BC854" s="19" t="str">
        <f t="shared" si="354"/>
        <v>XAUUSD</v>
      </c>
      <c r="BD854" s="19" t="str">
        <f t="shared" si="355"/>
        <v>M5</v>
      </c>
      <c r="BE854">
        <f>V854</f>
        <v>4777.33151</v>
      </c>
      <c r="BF854">
        <f>W854</f>
        <v>4782.5746300000001</v>
      </c>
      <c r="BG854">
        <f>X854</f>
        <v>4801.4664199999997</v>
      </c>
      <c r="BH854">
        <f>Y854</f>
        <v>4800.2104300000001</v>
      </c>
      <c r="BI854">
        <f t="shared" si="359"/>
        <v>4799.3947500000004</v>
      </c>
      <c r="BJ854">
        <f t="shared" si="360"/>
        <v>4758.9564950000004</v>
      </c>
    </row>
    <row r="855" spans="1:62" x14ac:dyDescent="0.55000000000000004">
      <c r="A855">
        <f>ALGLIB_SSA_XAUUSD!J855</f>
        <v>1775653500</v>
      </c>
      <c r="B855" t="str">
        <f>_xlfn.XLOOKUP($A855,ALGLIB_SSA_XAUUSD!$A$2:$A$1001,ALGLIB_SSA_XAUUSD!$B$2:$B$1001,"",0)</f>
        <v/>
      </c>
      <c r="C855" t="str">
        <f>_xlfn.XLOOKUP($A855,ALGLIB_SSA_XAUUSD!$A$2:$A$1001,ALGLIB_SSA_XAUUSD!$C$2:$C$1001,"",0)</f>
        <v/>
      </c>
      <c r="D855" s="1">
        <f>D854+(D866-D854)*1/12</f>
        <v>4774.6758333333337</v>
      </c>
      <c r="E855" s="1">
        <f>E854+(E866-E854)*1/12</f>
        <v>4776.5287291666664</v>
      </c>
      <c r="F855" s="1">
        <f>F854+(F866-F854)*1/12</f>
        <v>4781.9547758333338</v>
      </c>
      <c r="G855" s="1">
        <f>G854+(G866-G854)*1/12</f>
        <v>4798.6635666666671</v>
      </c>
      <c r="H855" s="1">
        <f>H854+(H866-H854)*1/12</f>
        <v>4758.8338408333339</v>
      </c>
      <c r="I855" t="str">
        <f>_xlfn.XLOOKUP($A855,ALGLIB_SSA_XAUUSD!$J$2:$J$1001,ALGLIB_SSA_XAUUSD!$K$2:$K$1001,"",0)</f>
        <v>XAUUSD</v>
      </c>
      <c r="J855" t="str">
        <f>_xlfn.XLOOKUP($A855,ALGLIB_SSA_XAUUSD!$J$2:$J$1001,ALGLIB_SSA_XAUUSD!$L$2:$L$1001,"",0)</f>
        <v>M5</v>
      </c>
      <c r="K855">
        <f>_xlfn.XLOOKUP($A855,ALGLIB_SSA_XAUUSD!$J$2:$J$1001,ALGLIB_SSA_XAUUSD!$M$2:$M$1001,"",0)</f>
        <v>4797.74</v>
      </c>
      <c r="L855">
        <f>_xlfn.XLOOKUP($A855,ALGLIB_SSA_XAUUSD!$J$2:$J$1001,ALGLIB_SSA_XAUUSD!$N$2:$N$1001,"",0)</f>
        <v>4800.3369599999996</v>
      </c>
      <c r="M855">
        <f>_xlfn.XLOOKUP($A855,ALGLIB_SSA_XAUUSD!$J$2:$J$1001,ALGLIB_SSA_XAUUSD!$O$2:$O$1001,"",0)</f>
        <v>4800.2736999999997</v>
      </c>
      <c r="N855">
        <f>_xlfn.XLOOKUP($A855,ALGLIB_SSA_XAUUSD!$J$2:$J$1001,ALGLIB_SSA_XAUUSD!$P$2:$P$1001,"",0)</f>
        <v>4803.6242199999997</v>
      </c>
      <c r="O855">
        <f>_xlfn.XLOOKUP($A855,ALGLIB_SSA_XAUUSD!$J$2:$J$1001,ALGLIB_SSA_XAUUSD!$Q$2:$Q$1001,"",0)</f>
        <v>4798.05242</v>
      </c>
      <c r="R855">
        <f t="shared" si="336"/>
        <v>1775653500</v>
      </c>
      <c r="S855" t="str">
        <f t="shared" si="337"/>
        <v>XAUUSD</v>
      </c>
      <c r="T855" t="str">
        <f t="shared" si="337"/>
        <v>M5</v>
      </c>
      <c r="U855">
        <f t="shared" si="337"/>
        <v>4797.74</v>
      </c>
      <c r="V855">
        <f t="shared" si="338"/>
        <v>4776.5287291666664</v>
      </c>
      <c r="W855">
        <f t="shared" si="338"/>
        <v>4781.9547758333338</v>
      </c>
      <c r="X855">
        <f t="shared" si="339"/>
        <v>4800.3369599999996</v>
      </c>
      <c r="Y855">
        <f t="shared" si="339"/>
        <v>4800.2736999999997</v>
      </c>
      <c r="Z855">
        <f t="shared" si="340"/>
        <v>4798.6635666666671</v>
      </c>
      <c r="AA855">
        <f t="shared" si="341"/>
        <v>4803.6242199999997</v>
      </c>
      <c r="AB855">
        <f t="shared" si="342"/>
        <v>4758.8338408333339</v>
      </c>
      <c r="AC855">
        <f t="shared" si="343"/>
        <v>4798.05242</v>
      </c>
      <c r="AF855">
        <f t="shared" si="348"/>
        <v>1775653500</v>
      </c>
      <c r="AG855" t="str">
        <f t="shared" si="349"/>
        <v>XAUUSD</v>
      </c>
      <c r="AH855" t="str">
        <f t="shared" si="350"/>
        <v>M5</v>
      </c>
      <c r="AI855" s="19">
        <f t="shared" si="344"/>
        <v>4797.74</v>
      </c>
      <c r="AJ855" s="19">
        <f t="shared" si="345"/>
        <v>4776.5287291666664</v>
      </c>
      <c r="AK855" s="19">
        <f t="shared" si="346"/>
        <v>4781.9547758333338</v>
      </c>
      <c r="AL855" s="19">
        <f t="shared" si="351"/>
        <v>-5.4260466666673892</v>
      </c>
      <c r="AM855" s="28" t="str">
        <f t="shared" si="347"/>
        <v>Bearish</v>
      </c>
      <c r="AN855" s="28" t="str">
        <f t="shared" si="352"/>
        <v>Bearish</v>
      </c>
      <c r="AO855">
        <f>IF(Z855&lt;&gt;"",Z855,"")</f>
        <v>4798.6635666666671</v>
      </c>
      <c r="AP855">
        <f>IF(AB855&lt;&gt;"",AB855,"")</f>
        <v>4758.8338408333339</v>
      </c>
      <c r="AQ855">
        <f t="shared" si="356"/>
        <v>2</v>
      </c>
      <c r="AR855" s="16">
        <f>IF(SLOPE($AO$842:$AO$853,$AQ$842:$AQ$853)&gt;0,MIN(3,ABS(SLOPE($AO$842:$AO$853,$AQ$842:$AQ$853))),IF(SLOPE($AO$842:$AO$853,$AQ$842:$AQ$853)&lt;-0.5,-0.5,0))</f>
        <v>0</v>
      </c>
      <c r="AS855" s="16">
        <f>IF(SLOPE($AP$842:$AP$853,$AQ$842:$AQ$853)&lt;0,MAX(-3,-ABS(SLOPE($AP$842:$AP$853,$AQ$842:$AQ$853))),IF(SLOPE($AP$842:$AP$853,$AQ$842:$AQ$853)&gt;0.5,0.5,0))</f>
        <v>-0.55303500000002026</v>
      </c>
      <c r="AT855" s="22">
        <f>($AO$854+(AR855*(AQ855-1)))</f>
        <v>4799.3947500000004</v>
      </c>
      <c r="AU855" s="22">
        <f>($AP$854+(AS855*(AQ855-1)))</f>
        <v>4758.9564950000004</v>
      </c>
      <c r="AV855" s="18">
        <f>IF(AR855&gt;0,AT855+AR855,AT855)</f>
        <v>4799.3947500000004</v>
      </c>
      <c r="AW855" s="18">
        <f>IF(AS855&lt;0,AU855+AS855,AU855)</f>
        <v>4758.4034600000005</v>
      </c>
      <c r="AY855">
        <f t="shared" si="357"/>
        <v>0.73118333333331975</v>
      </c>
      <c r="AZ855">
        <f t="shared" si="358"/>
        <v>-0.43038083333340182</v>
      </c>
      <c r="BB855" s="19">
        <f t="shared" si="353"/>
        <v>1775653500</v>
      </c>
      <c r="BC855" s="19" t="str">
        <f t="shared" si="354"/>
        <v>XAUUSD</v>
      </c>
      <c r="BD855" s="19" t="str">
        <f t="shared" si="355"/>
        <v>M5</v>
      </c>
      <c r="BE855">
        <f>V855</f>
        <v>4776.5287291666664</v>
      </c>
      <c r="BF855">
        <f>W855</f>
        <v>4781.9547758333338</v>
      </c>
      <c r="BG855">
        <f>X855</f>
        <v>4800.3369599999996</v>
      </c>
      <c r="BH855">
        <f>Y855</f>
        <v>4800.2736999999997</v>
      </c>
      <c r="BI855">
        <f t="shared" si="359"/>
        <v>4799.3947500000004</v>
      </c>
      <c r="BJ855">
        <f t="shared" si="360"/>
        <v>4758.4034600000005</v>
      </c>
    </row>
    <row r="856" spans="1:62" x14ac:dyDescent="0.55000000000000004">
      <c r="A856">
        <f>ALGLIB_SSA_XAUUSD!J856</f>
        <v>1775653800</v>
      </c>
      <c r="B856" t="str">
        <f>_xlfn.XLOOKUP($A856,ALGLIB_SSA_XAUUSD!$A$2:$A$1001,ALGLIB_SSA_XAUUSD!$B$2:$B$1001,"",0)</f>
        <v/>
      </c>
      <c r="C856" t="str">
        <f>_xlfn.XLOOKUP($A856,ALGLIB_SSA_XAUUSD!$A$2:$A$1001,ALGLIB_SSA_XAUUSD!$C$2:$C$1001,"",0)</f>
        <v/>
      </c>
      <c r="D856" s="1">
        <f>D854+(D866-D854)*2/12</f>
        <v>4771.211666666667</v>
      </c>
      <c r="E856" s="1">
        <f>E854+(E866-E854)*2/12</f>
        <v>4775.7259483333337</v>
      </c>
      <c r="F856" s="1">
        <f>F854+(F866-F854)*2/12</f>
        <v>4781.3349216666666</v>
      </c>
      <c r="G856" s="1">
        <f>G854+(G866-G854)*2/12</f>
        <v>4797.9323833333337</v>
      </c>
      <c r="H856" s="1">
        <f>H854+(H866-H854)*2/12</f>
        <v>4758.1581516666665</v>
      </c>
      <c r="I856" t="str">
        <f>_xlfn.XLOOKUP($A856,ALGLIB_SSA_XAUUSD!$J$2:$J$1001,ALGLIB_SSA_XAUUSD!$K$2:$K$1001,"",0)</f>
        <v>XAUUSD</v>
      </c>
      <c r="J856" t="str">
        <f>_xlfn.XLOOKUP($A856,ALGLIB_SSA_XAUUSD!$J$2:$J$1001,ALGLIB_SSA_XAUUSD!$L$2:$L$1001,"",0)</f>
        <v>M5</v>
      </c>
      <c r="K856">
        <f>_xlfn.XLOOKUP($A856,ALGLIB_SSA_XAUUSD!$J$2:$J$1001,ALGLIB_SSA_XAUUSD!$M$2:$M$1001,"",0)</f>
        <v>4793.2700000000004</v>
      </c>
      <c r="L856">
        <f>_xlfn.XLOOKUP($A856,ALGLIB_SSA_XAUUSD!$J$2:$J$1001,ALGLIB_SSA_XAUUSD!$N$2:$N$1001,"",0)</f>
        <v>4797.8869299999997</v>
      </c>
      <c r="M856">
        <f>_xlfn.XLOOKUP($A856,ALGLIB_SSA_XAUUSD!$J$2:$J$1001,ALGLIB_SSA_XAUUSD!$O$2:$O$1001,"",0)</f>
        <v>4799.0803100000003</v>
      </c>
      <c r="N856">
        <f>_xlfn.XLOOKUP($A856,ALGLIB_SSA_XAUUSD!$J$2:$J$1001,ALGLIB_SSA_XAUUSD!$P$2:$P$1001,"",0)</f>
        <v>4802.2824099999998</v>
      </c>
      <c r="O856">
        <f>_xlfn.XLOOKUP($A856,ALGLIB_SSA_XAUUSD!$J$2:$J$1001,ALGLIB_SSA_XAUUSD!$Q$2:$Q$1001,"",0)</f>
        <v>4795.4835400000002</v>
      </c>
      <c r="R856">
        <f t="shared" si="336"/>
        <v>1775653800</v>
      </c>
      <c r="S856" t="str">
        <f t="shared" si="337"/>
        <v>XAUUSD</v>
      </c>
      <c r="T856" t="str">
        <f t="shared" si="337"/>
        <v>M5</v>
      </c>
      <c r="U856">
        <f t="shared" si="337"/>
        <v>4793.2700000000004</v>
      </c>
      <c r="V856">
        <f t="shared" si="338"/>
        <v>4775.7259483333337</v>
      </c>
      <c r="W856">
        <f t="shared" si="338"/>
        <v>4781.3349216666666</v>
      </c>
      <c r="X856">
        <f t="shared" si="339"/>
        <v>4797.8869299999997</v>
      </c>
      <c r="Y856">
        <f t="shared" si="339"/>
        <v>4799.0803100000003</v>
      </c>
      <c r="Z856">
        <f t="shared" si="340"/>
        <v>4797.9323833333337</v>
      </c>
      <c r="AA856">
        <f t="shared" si="341"/>
        <v>4802.2824099999998</v>
      </c>
      <c r="AB856">
        <f t="shared" si="342"/>
        <v>4758.1581516666665</v>
      </c>
      <c r="AC856">
        <f t="shared" si="343"/>
        <v>4795.4835400000002</v>
      </c>
      <c r="AF856">
        <f t="shared" si="348"/>
        <v>1775653800</v>
      </c>
      <c r="AG856" t="str">
        <f t="shared" si="349"/>
        <v>XAUUSD</v>
      </c>
      <c r="AH856" t="str">
        <f t="shared" si="350"/>
        <v>M5</v>
      </c>
      <c r="AI856" s="19">
        <f t="shared" si="344"/>
        <v>4793.2700000000004</v>
      </c>
      <c r="AJ856" s="19">
        <f t="shared" si="345"/>
        <v>4775.7259483333337</v>
      </c>
      <c r="AK856" s="19">
        <f t="shared" si="346"/>
        <v>4781.3349216666666</v>
      </c>
      <c r="AL856" s="19">
        <f t="shared" si="351"/>
        <v>-5.6089733333328695</v>
      </c>
      <c r="AM856" s="28" t="str">
        <f t="shared" si="347"/>
        <v>Bearish</v>
      </c>
      <c r="AN856" s="28" t="str">
        <f t="shared" si="352"/>
        <v>Bearish</v>
      </c>
      <c r="AO856">
        <f>IF(Z856&lt;&gt;"",Z856,"")</f>
        <v>4797.9323833333337</v>
      </c>
      <c r="AP856">
        <f>IF(AB856&lt;&gt;"",AB856,"")</f>
        <v>4758.1581516666665</v>
      </c>
      <c r="AQ856">
        <f t="shared" si="356"/>
        <v>3</v>
      </c>
      <c r="AR856" s="16">
        <f>IF(SLOPE($AO$842:$AO$853,$AQ$842:$AQ$853)&gt;0,MIN(3,ABS(SLOPE($AO$842:$AO$853,$AQ$842:$AQ$853))),IF(SLOPE($AO$842:$AO$853,$AQ$842:$AQ$853)&lt;-0.5,-0.5,0))</f>
        <v>0</v>
      </c>
      <c r="AS856" s="16">
        <f>IF(SLOPE($AP$842:$AP$853,$AQ$842:$AQ$853)&lt;0,MAX(-3,-ABS(SLOPE($AP$842:$AP$853,$AQ$842:$AQ$853))),IF(SLOPE($AP$842:$AP$853,$AQ$842:$AQ$853)&gt;0.5,0.5,0))</f>
        <v>-0.55303500000002026</v>
      </c>
      <c r="AT856" s="22">
        <f>($AO$854+(AR856*(AQ856-1)))</f>
        <v>4799.3947500000004</v>
      </c>
      <c r="AU856" s="22">
        <f>($AP$854+(AS856*(AQ856-1)))</f>
        <v>4758.4034600000005</v>
      </c>
      <c r="AV856" s="18">
        <f>IF(AR856&gt;0,AT856+AR856,AT856)</f>
        <v>4799.3947500000004</v>
      </c>
      <c r="AW856" s="18">
        <f>IF(AS856&lt;0,AU856+AS856,AU856)</f>
        <v>4757.8504250000005</v>
      </c>
      <c r="AY856">
        <f t="shared" si="357"/>
        <v>1.4623666666666395</v>
      </c>
      <c r="AZ856">
        <f t="shared" si="358"/>
        <v>-0.30772666666598525</v>
      </c>
      <c r="BB856" s="19">
        <f t="shared" si="353"/>
        <v>1775653800</v>
      </c>
      <c r="BC856" s="19" t="str">
        <f t="shared" si="354"/>
        <v>XAUUSD</v>
      </c>
      <c r="BD856" s="19" t="str">
        <f t="shared" si="355"/>
        <v>M5</v>
      </c>
      <c r="BE856">
        <f>V856</f>
        <v>4775.7259483333337</v>
      </c>
      <c r="BF856">
        <f>W856</f>
        <v>4781.3349216666666</v>
      </c>
      <c r="BG856">
        <f>X856</f>
        <v>4797.8869299999997</v>
      </c>
      <c r="BH856">
        <f>Y856</f>
        <v>4799.0803100000003</v>
      </c>
      <c r="BI856">
        <f t="shared" si="359"/>
        <v>4799.3947500000004</v>
      </c>
      <c r="BJ856">
        <f t="shared" si="360"/>
        <v>4757.8504250000005</v>
      </c>
    </row>
    <row r="857" spans="1:62" x14ac:dyDescent="0.55000000000000004">
      <c r="A857">
        <f>ALGLIB_SSA_XAUUSD!J857</f>
        <v>1775654100</v>
      </c>
      <c r="B857" t="str">
        <f>_xlfn.XLOOKUP($A857,ALGLIB_SSA_XAUUSD!$A$2:$A$1001,ALGLIB_SSA_XAUUSD!$B$2:$B$1001,"",0)</f>
        <v/>
      </c>
      <c r="C857" t="str">
        <f>_xlfn.XLOOKUP($A857,ALGLIB_SSA_XAUUSD!$A$2:$A$1001,ALGLIB_SSA_XAUUSD!$C$2:$C$1001,"",0)</f>
        <v/>
      </c>
      <c r="D857" s="1">
        <f>D854+(D866-D854)*3/12</f>
        <v>4767.7475000000004</v>
      </c>
      <c r="E857" s="1">
        <f>E854+(E866-E854)*3/12</f>
        <v>4774.9231675000001</v>
      </c>
      <c r="F857" s="1">
        <f>F854+(F866-F854)*3/12</f>
        <v>4780.7150675000003</v>
      </c>
      <c r="G857" s="1">
        <f>G854+(G866-G854)*3/12</f>
        <v>4797.2012000000004</v>
      </c>
      <c r="H857" s="1">
        <f>H854+(H866-H854)*3/12</f>
        <v>4757.4824625000001</v>
      </c>
      <c r="I857" t="str">
        <f>_xlfn.XLOOKUP($A857,ALGLIB_SSA_XAUUSD!$J$2:$J$1001,ALGLIB_SSA_XAUUSD!$K$2:$K$1001,"",0)</f>
        <v>XAUUSD</v>
      </c>
      <c r="J857" t="str">
        <f>_xlfn.XLOOKUP($A857,ALGLIB_SSA_XAUUSD!$J$2:$J$1001,ALGLIB_SSA_XAUUSD!$L$2:$L$1001,"",0)</f>
        <v>M5</v>
      </c>
      <c r="K857">
        <f>_xlfn.XLOOKUP($A857,ALGLIB_SSA_XAUUSD!$J$2:$J$1001,ALGLIB_SSA_XAUUSD!$M$2:$M$1001,"",0)</f>
        <v>4793.04</v>
      </c>
      <c r="L857">
        <f>_xlfn.XLOOKUP($A857,ALGLIB_SSA_XAUUSD!$J$2:$J$1001,ALGLIB_SSA_XAUUSD!$N$2:$N$1001,"",0)</f>
        <v>4794.5430100000003</v>
      </c>
      <c r="M857">
        <f>_xlfn.XLOOKUP($A857,ALGLIB_SSA_XAUUSD!$J$2:$J$1001,ALGLIB_SSA_XAUUSD!$O$2:$O$1001,"",0)</f>
        <v>4796.8116600000003</v>
      </c>
      <c r="N857">
        <f>_xlfn.XLOOKUP($A857,ALGLIB_SSA_XAUUSD!$J$2:$J$1001,ALGLIB_SSA_XAUUSD!$P$2:$P$1001,"",0)</f>
        <v>4800.0532599999997</v>
      </c>
      <c r="O857">
        <f>_xlfn.XLOOKUP($A857,ALGLIB_SSA_XAUUSD!$J$2:$J$1001,ALGLIB_SSA_XAUUSD!$Q$2:$Q$1001,"",0)</f>
        <v>4791.7175200000001</v>
      </c>
      <c r="R857">
        <f t="shared" si="336"/>
        <v>1775654100</v>
      </c>
      <c r="S857" t="str">
        <f t="shared" si="337"/>
        <v>XAUUSD</v>
      </c>
      <c r="T857" t="str">
        <f t="shared" si="337"/>
        <v>M5</v>
      </c>
      <c r="U857">
        <f t="shared" si="337"/>
        <v>4793.04</v>
      </c>
      <c r="V857">
        <f t="shared" si="338"/>
        <v>4774.9231675000001</v>
      </c>
      <c r="W857">
        <f t="shared" si="338"/>
        <v>4780.7150675000003</v>
      </c>
      <c r="X857">
        <f t="shared" si="339"/>
        <v>4794.5430100000003</v>
      </c>
      <c r="Y857">
        <f t="shared" si="339"/>
        <v>4796.8116600000003</v>
      </c>
      <c r="Z857">
        <f t="shared" si="340"/>
        <v>4797.2012000000004</v>
      </c>
      <c r="AA857">
        <f t="shared" si="341"/>
        <v>4800.0532599999997</v>
      </c>
      <c r="AB857">
        <f t="shared" si="342"/>
        <v>4757.4824625000001</v>
      </c>
      <c r="AC857">
        <f t="shared" si="343"/>
        <v>4791.7175200000001</v>
      </c>
      <c r="AF857">
        <f t="shared" si="348"/>
        <v>1775654100</v>
      </c>
      <c r="AG857" t="str">
        <f t="shared" si="349"/>
        <v>XAUUSD</v>
      </c>
      <c r="AH857" t="str">
        <f t="shared" si="350"/>
        <v>M5</v>
      </c>
      <c r="AI857" s="19">
        <f t="shared" si="344"/>
        <v>4793.04</v>
      </c>
      <c r="AJ857" s="19">
        <f t="shared" si="345"/>
        <v>4774.9231675000001</v>
      </c>
      <c r="AK857" s="19">
        <f t="shared" si="346"/>
        <v>4780.7150675000003</v>
      </c>
      <c r="AL857" s="19">
        <f t="shared" si="351"/>
        <v>-5.7919000000001688</v>
      </c>
      <c r="AM857" s="28" t="str">
        <f t="shared" si="347"/>
        <v>Bearish</v>
      </c>
      <c r="AN857" s="28" t="str">
        <f t="shared" si="352"/>
        <v>Bearish</v>
      </c>
      <c r="AO857">
        <f>IF(Z857&lt;&gt;"",Z857,"")</f>
        <v>4797.2012000000004</v>
      </c>
      <c r="AP857">
        <f>IF(AB857&lt;&gt;"",AB857,"")</f>
        <v>4757.4824625000001</v>
      </c>
      <c r="AQ857">
        <f t="shared" si="356"/>
        <v>4</v>
      </c>
      <c r="AR857" s="16">
        <f>IF(SLOPE($AO$842:$AO$853,$AQ$842:$AQ$853)&gt;0,MIN(3,ABS(SLOPE($AO$842:$AO$853,$AQ$842:$AQ$853))),IF(SLOPE($AO$842:$AO$853,$AQ$842:$AQ$853)&lt;-0.5,-0.5,0))</f>
        <v>0</v>
      </c>
      <c r="AS857" s="16">
        <f>IF(SLOPE($AP$842:$AP$853,$AQ$842:$AQ$853)&lt;0,MAX(-3,-ABS(SLOPE($AP$842:$AP$853,$AQ$842:$AQ$853))),IF(SLOPE($AP$842:$AP$853,$AQ$842:$AQ$853)&gt;0.5,0.5,0))</f>
        <v>-0.55303500000002026</v>
      </c>
      <c r="AT857" s="22">
        <f>($AO$854+(AR857*(AQ857-1)))</f>
        <v>4799.3947500000004</v>
      </c>
      <c r="AU857" s="22">
        <f>($AP$854+(AS857*(AQ857-1)))</f>
        <v>4757.8504250000005</v>
      </c>
      <c r="AV857" s="18">
        <f>IF(AR857&gt;0,AT857+AR857,AT857)</f>
        <v>4799.3947500000004</v>
      </c>
      <c r="AW857" s="18">
        <f>IF(AS857&lt;0,AU857+AS857,AU857)</f>
        <v>4757.2973900000006</v>
      </c>
      <c r="AY857">
        <f t="shared" si="357"/>
        <v>2.1935499999999593</v>
      </c>
      <c r="AZ857">
        <f t="shared" si="358"/>
        <v>-0.18507249999947817</v>
      </c>
      <c r="BB857" s="19">
        <f t="shared" si="353"/>
        <v>1775654100</v>
      </c>
      <c r="BC857" s="19" t="str">
        <f t="shared" si="354"/>
        <v>XAUUSD</v>
      </c>
      <c r="BD857" s="19" t="str">
        <f t="shared" si="355"/>
        <v>M5</v>
      </c>
      <c r="BE857">
        <f>V857</f>
        <v>4774.9231675000001</v>
      </c>
      <c r="BF857">
        <f>W857</f>
        <v>4780.7150675000003</v>
      </c>
      <c r="BG857">
        <f>X857</f>
        <v>4794.5430100000003</v>
      </c>
      <c r="BH857">
        <f>Y857</f>
        <v>4796.8116600000003</v>
      </c>
      <c r="BI857">
        <f t="shared" si="359"/>
        <v>4799.3947500000004</v>
      </c>
      <c r="BJ857">
        <f t="shared" si="360"/>
        <v>4757.2973900000006</v>
      </c>
    </row>
    <row r="858" spans="1:62" x14ac:dyDescent="0.55000000000000004">
      <c r="A858">
        <f>ALGLIB_SSA_XAUUSD!J858</f>
        <v>1775654400</v>
      </c>
      <c r="B858" t="str">
        <f>_xlfn.XLOOKUP($A858,ALGLIB_SSA_XAUUSD!$A$2:$A$1001,ALGLIB_SSA_XAUUSD!$B$2:$B$1001,"",0)</f>
        <v/>
      </c>
      <c r="C858" t="str">
        <f>_xlfn.XLOOKUP($A858,ALGLIB_SSA_XAUUSD!$A$2:$A$1001,ALGLIB_SSA_XAUUSD!$C$2:$C$1001,"",0)</f>
        <v/>
      </c>
      <c r="D858" s="1">
        <f>D854+(D866-D854)*4/12</f>
        <v>4764.2833333333338</v>
      </c>
      <c r="E858" s="1">
        <f>E854+(E866-E854)*4/12</f>
        <v>4774.1203866666665</v>
      </c>
      <c r="F858" s="1">
        <f>F854+(F866-F854)*4/12</f>
        <v>4780.095213333333</v>
      </c>
      <c r="G858" s="1">
        <f>G854+(G866-G854)*4/12</f>
        <v>4796.4700166666671</v>
      </c>
      <c r="H858" s="1">
        <f>H854+(H866-H854)*4/12</f>
        <v>4756.8067733333337</v>
      </c>
      <c r="I858" t="str">
        <f>_xlfn.XLOOKUP($A858,ALGLIB_SSA_XAUUSD!$J$2:$J$1001,ALGLIB_SSA_XAUUSD!$K$2:$K$1001,"",0)</f>
        <v>XAUUSD</v>
      </c>
      <c r="J858" t="str">
        <f>_xlfn.XLOOKUP($A858,ALGLIB_SSA_XAUUSD!$J$2:$J$1001,ALGLIB_SSA_XAUUSD!$L$2:$L$1001,"",0)</f>
        <v>M5</v>
      </c>
      <c r="K858">
        <f>_xlfn.XLOOKUP($A858,ALGLIB_SSA_XAUUSD!$J$2:$J$1001,ALGLIB_SSA_XAUUSD!$M$2:$M$1001,"",0)</f>
        <v>4797.71</v>
      </c>
      <c r="L858">
        <f>_xlfn.XLOOKUP($A858,ALGLIB_SSA_XAUUSD!$J$2:$J$1001,ALGLIB_SSA_XAUUSD!$N$2:$N$1001,"",0)</f>
        <v>4790.7268000000004</v>
      </c>
      <c r="M858">
        <f>_xlfn.XLOOKUP($A858,ALGLIB_SSA_XAUUSD!$J$2:$J$1001,ALGLIB_SSA_XAUUSD!$O$2:$O$1001,"",0)</f>
        <v>4793.7692299999999</v>
      </c>
      <c r="N858">
        <f>_xlfn.XLOOKUP($A858,ALGLIB_SSA_XAUUSD!$J$2:$J$1001,ALGLIB_SSA_XAUUSD!$P$2:$P$1001,"",0)</f>
        <v>4797.2470199999998</v>
      </c>
      <c r="O858">
        <f>_xlfn.XLOOKUP($A858,ALGLIB_SSA_XAUUSD!$J$2:$J$1001,ALGLIB_SSA_XAUUSD!$Q$2:$Q$1001,"",0)</f>
        <v>4787.2300800000003</v>
      </c>
      <c r="R858">
        <f t="shared" si="336"/>
        <v>1775654400</v>
      </c>
      <c r="S858" t="str">
        <f t="shared" si="337"/>
        <v>XAUUSD</v>
      </c>
      <c r="T858" t="str">
        <f t="shared" si="337"/>
        <v>M5</v>
      </c>
      <c r="U858">
        <f t="shared" si="337"/>
        <v>4797.71</v>
      </c>
      <c r="V858">
        <f t="shared" si="338"/>
        <v>4774.1203866666665</v>
      </c>
      <c r="W858">
        <f t="shared" si="338"/>
        <v>4780.095213333333</v>
      </c>
      <c r="X858">
        <f t="shared" si="339"/>
        <v>4790.7268000000004</v>
      </c>
      <c r="Y858">
        <f t="shared" si="339"/>
        <v>4793.7692299999999</v>
      </c>
      <c r="Z858">
        <f t="shared" si="340"/>
        <v>4796.4700166666671</v>
      </c>
      <c r="AA858">
        <f t="shared" si="341"/>
        <v>4797.2470199999998</v>
      </c>
      <c r="AB858">
        <f t="shared" si="342"/>
        <v>4756.8067733333337</v>
      </c>
      <c r="AC858">
        <f t="shared" si="343"/>
        <v>4787.2300800000003</v>
      </c>
      <c r="AF858">
        <f t="shared" si="348"/>
        <v>1775654400</v>
      </c>
      <c r="AG858" t="str">
        <f t="shared" si="349"/>
        <v>XAUUSD</v>
      </c>
      <c r="AH858" t="str">
        <f t="shared" si="350"/>
        <v>M5</v>
      </c>
      <c r="AI858" s="19">
        <f t="shared" si="344"/>
        <v>4797.71</v>
      </c>
      <c r="AJ858" s="19">
        <f t="shared" si="345"/>
        <v>4774.1203866666665</v>
      </c>
      <c r="AK858" s="19">
        <f t="shared" si="346"/>
        <v>4780.095213333333</v>
      </c>
      <c r="AL858" s="19">
        <f t="shared" si="351"/>
        <v>-5.9748266666665586</v>
      </c>
      <c r="AM858" s="28" t="str">
        <f t="shared" si="347"/>
        <v>Bearish</v>
      </c>
      <c r="AN858" s="28" t="str">
        <f t="shared" si="352"/>
        <v>Bearish</v>
      </c>
      <c r="AO858">
        <f>IF(Z858&lt;&gt;"",Z858,"")</f>
        <v>4796.4700166666671</v>
      </c>
      <c r="AP858">
        <f>IF(AB858&lt;&gt;"",AB858,"")</f>
        <v>4756.8067733333337</v>
      </c>
      <c r="AQ858">
        <f t="shared" si="356"/>
        <v>5</v>
      </c>
      <c r="AR858" s="16">
        <f>IF(SLOPE($AO$842:$AO$853,$AQ$842:$AQ$853)&gt;0,MIN(3,ABS(SLOPE($AO$842:$AO$853,$AQ$842:$AQ$853))),IF(SLOPE($AO$842:$AO$853,$AQ$842:$AQ$853)&lt;-0.5,-0.5,0))</f>
        <v>0</v>
      </c>
      <c r="AS858" s="16">
        <f>IF(SLOPE($AP$842:$AP$853,$AQ$842:$AQ$853)&lt;0,MAX(-3,-ABS(SLOPE($AP$842:$AP$853,$AQ$842:$AQ$853))),IF(SLOPE($AP$842:$AP$853,$AQ$842:$AQ$853)&gt;0.5,0.5,0))</f>
        <v>-0.55303500000002026</v>
      </c>
      <c r="AT858" s="22">
        <f>($AO$854+(AR858*(AQ858-1)))</f>
        <v>4799.3947500000004</v>
      </c>
      <c r="AU858" s="22">
        <f>($AP$854+(AS858*(AQ858-1)))</f>
        <v>4757.2973900000006</v>
      </c>
      <c r="AV858" s="18">
        <f>IF(AR858&gt;0,AT858+AR858,AT858)</f>
        <v>4799.3947500000004</v>
      </c>
      <c r="AW858" s="18">
        <f>IF(AS858&lt;0,AU858+AS858,AU858)</f>
        <v>4756.7443550000007</v>
      </c>
      <c r="AY858">
        <f t="shared" si="357"/>
        <v>2.924733333333279</v>
      </c>
      <c r="AZ858">
        <f t="shared" si="358"/>
        <v>-6.2418333332971088E-2</v>
      </c>
      <c r="BB858" s="19">
        <f t="shared" si="353"/>
        <v>1775654400</v>
      </c>
      <c r="BC858" s="19" t="str">
        <f t="shared" si="354"/>
        <v>XAUUSD</v>
      </c>
      <c r="BD858" s="19" t="str">
        <f t="shared" si="355"/>
        <v>M5</v>
      </c>
      <c r="BE858">
        <f>V858</f>
        <v>4774.1203866666665</v>
      </c>
      <c r="BF858">
        <f>W858</f>
        <v>4780.095213333333</v>
      </c>
      <c r="BG858">
        <f>X858</f>
        <v>4790.7268000000004</v>
      </c>
      <c r="BH858">
        <f>Y858</f>
        <v>4793.7692299999999</v>
      </c>
      <c r="BI858">
        <f t="shared" si="359"/>
        <v>4799.3947500000004</v>
      </c>
      <c r="BJ858">
        <f t="shared" si="360"/>
        <v>4756.7443550000007</v>
      </c>
    </row>
    <row r="859" spans="1:62" x14ac:dyDescent="0.55000000000000004">
      <c r="A859">
        <f>ALGLIB_SSA_XAUUSD!J859</f>
        <v>1775654700</v>
      </c>
      <c r="B859" t="str">
        <f>_xlfn.XLOOKUP($A859,ALGLIB_SSA_XAUUSD!$A$2:$A$1001,ALGLIB_SSA_XAUUSD!$B$2:$B$1001,"",0)</f>
        <v/>
      </c>
      <c r="C859" t="str">
        <f>_xlfn.XLOOKUP($A859,ALGLIB_SSA_XAUUSD!$A$2:$A$1001,ALGLIB_SSA_XAUUSD!$C$2:$C$1001,"",0)</f>
        <v/>
      </c>
      <c r="D859" s="1">
        <f>D854+(D866-D854)*5/12</f>
        <v>4760.8191666666671</v>
      </c>
      <c r="E859" s="1">
        <f>E854+(E866-E854)*5/12</f>
        <v>4773.3176058333338</v>
      </c>
      <c r="F859" s="1">
        <f>F854+(F866-F854)*5/12</f>
        <v>4779.4753591666667</v>
      </c>
      <c r="G859" s="1">
        <f>G854+(G866-G854)*5/12</f>
        <v>4795.7388333333338</v>
      </c>
      <c r="H859" s="1">
        <f>H854+(H866-H854)*5/12</f>
        <v>4756.1310841666664</v>
      </c>
      <c r="I859" t="str">
        <f>_xlfn.XLOOKUP($A859,ALGLIB_SSA_XAUUSD!$J$2:$J$1001,ALGLIB_SSA_XAUUSD!$K$2:$K$1001,"",0)</f>
        <v>XAUUSD</v>
      </c>
      <c r="J859" t="str">
        <f>_xlfn.XLOOKUP($A859,ALGLIB_SSA_XAUUSD!$J$2:$J$1001,ALGLIB_SSA_XAUUSD!$L$2:$L$1001,"",0)</f>
        <v>M5</v>
      </c>
      <c r="K859">
        <f>_xlfn.XLOOKUP($A859,ALGLIB_SSA_XAUUSD!$J$2:$J$1001,ALGLIB_SSA_XAUUSD!$M$2:$M$1001,"",0)</f>
        <v>4790.4399999999996</v>
      </c>
      <c r="L859">
        <f>_xlfn.XLOOKUP($A859,ALGLIB_SSA_XAUUSD!$J$2:$J$1001,ALGLIB_SSA_XAUUSD!$N$2:$N$1001,"",0)</f>
        <v>4786.7902800000002</v>
      </c>
      <c r="M859">
        <f>_xlfn.XLOOKUP($A859,ALGLIB_SSA_XAUUSD!$J$2:$J$1001,ALGLIB_SSA_XAUUSD!$O$2:$O$1001,"",0)</f>
        <v>4790.2797600000004</v>
      </c>
      <c r="N859">
        <f>_xlfn.XLOOKUP($A859,ALGLIB_SSA_XAUUSD!$J$2:$J$1001,ALGLIB_SSA_XAUUSD!$P$2:$P$1001,"",0)</f>
        <v>4794.1954800000003</v>
      </c>
      <c r="O859">
        <f>_xlfn.XLOOKUP($A859,ALGLIB_SSA_XAUUSD!$J$2:$J$1001,ALGLIB_SSA_XAUUSD!$Q$2:$Q$1001,"",0)</f>
        <v>4782.6100900000001</v>
      </c>
      <c r="R859">
        <f t="shared" si="336"/>
        <v>1775654700</v>
      </c>
      <c r="S859" t="str">
        <f t="shared" si="337"/>
        <v>XAUUSD</v>
      </c>
      <c r="T859" t="str">
        <f t="shared" si="337"/>
        <v>M5</v>
      </c>
      <c r="U859">
        <f t="shared" si="337"/>
        <v>4790.4399999999996</v>
      </c>
      <c r="V859">
        <f t="shared" si="338"/>
        <v>4773.3176058333338</v>
      </c>
      <c r="W859">
        <f t="shared" si="338"/>
        <v>4779.4753591666667</v>
      </c>
      <c r="X859">
        <f t="shared" si="339"/>
        <v>4786.7902800000002</v>
      </c>
      <c r="Y859">
        <f t="shared" si="339"/>
        <v>4790.2797600000004</v>
      </c>
      <c r="Z859">
        <f t="shared" si="340"/>
        <v>4795.7388333333338</v>
      </c>
      <c r="AA859">
        <f t="shared" si="341"/>
        <v>4794.1954800000003</v>
      </c>
      <c r="AB859">
        <f t="shared" si="342"/>
        <v>4756.1310841666664</v>
      </c>
      <c r="AC859">
        <f t="shared" si="343"/>
        <v>4782.6100900000001</v>
      </c>
      <c r="AF859">
        <f t="shared" si="348"/>
        <v>1775654700</v>
      </c>
      <c r="AG859" t="str">
        <f t="shared" si="349"/>
        <v>XAUUSD</v>
      </c>
      <c r="AH859" t="str">
        <f t="shared" si="350"/>
        <v>M5</v>
      </c>
      <c r="AI859" s="19">
        <f t="shared" si="344"/>
        <v>4790.4399999999996</v>
      </c>
      <c r="AJ859" s="19">
        <f t="shared" si="345"/>
        <v>4773.3176058333338</v>
      </c>
      <c r="AK859" s="19">
        <f t="shared" si="346"/>
        <v>4779.4753591666667</v>
      </c>
      <c r="AL859" s="19">
        <f t="shared" si="351"/>
        <v>-6.1577533333329484</v>
      </c>
      <c r="AM859" s="28" t="str">
        <f t="shared" si="347"/>
        <v>Bearish</v>
      </c>
      <c r="AN859" s="28" t="str">
        <f t="shared" si="352"/>
        <v>Bearish</v>
      </c>
      <c r="AO859">
        <f>IF(Z859&lt;&gt;"",Z859,"")</f>
        <v>4795.7388333333338</v>
      </c>
      <c r="AP859">
        <f>IF(AB859&lt;&gt;"",AB859,"")</f>
        <v>4756.1310841666664</v>
      </c>
      <c r="AQ859">
        <f t="shared" si="356"/>
        <v>6</v>
      </c>
      <c r="AR859" s="16">
        <f>IF(SLOPE($AO$842:$AO$853,$AQ$842:$AQ$853)&gt;0,MIN(3,ABS(SLOPE($AO$842:$AO$853,$AQ$842:$AQ$853))),IF(SLOPE($AO$842:$AO$853,$AQ$842:$AQ$853)&lt;-0.5,-0.5,0))</f>
        <v>0</v>
      </c>
      <c r="AS859" s="16">
        <f>IF(SLOPE($AP$842:$AP$853,$AQ$842:$AQ$853)&lt;0,MAX(-3,-ABS(SLOPE($AP$842:$AP$853,$AQ$842:$AQ$853))),IF(SLOPE($AP$842:$AP$853,$AQ$842:$AQ$853)&gt;0.5,0.5,0))</f>
        <v>-0.55303500000002026</v>
      </c>
      <c r="AT859" s="22">
        <f>($AO$854+(AR859*(AQ859-1)))</f>
        <v>4799.3947500000004</v>
      </c>
      <c r="AU859" s="22">
        <f>($AP$854+(AS859*(AQ859-1)))</f>
        <v>4756.7443549999998</v>
      </c>
      <c r="AV859" s="18">
        <f>IF(AR859&gt;0,AT859+AR859,AT859)</f>
        <v>4799.3947500000004</v>
      </c>
      <c r="AW859" s="18">
        <f>IF(AS859&lt;0,AU859+AS859,AU859)</f>
        <v>4756.1913199999999</v>
      </c>
      <c r="AY859">
        <f t="shared" si="357"/>
        <v>3.6559166666665988</v>
      </c>
      <c r="AZ859">
        <f t="shared" si="358"/>
        <v>6.0235833333535993E-2</v>
      </c>
      <c r="BB859" s="19">
        <f t="shared" si="353"/>
        <v>1775654700</v>
      </c>
      <c r="BC859" s="19" t="str">
        <f t="shared" si="354"/>
        <v>XAUUSD</v>
      </c>
      <c r="BD859" s="19" t="str">
        <f t="shared" si="355"/>
        <v>M5</v>
      </c>
      <c r="BE859">
        <f>V859</f>
        <v>4773.3176058333338</v>
      </c>
      <c r="BF859">
        <f>W859</f>
        <v>4779.4753591666667</v>
      </c>
      <c r="BG859">
        <f>X859</f>
        <v>4786.7902800000002</v>
      </c>
      <c r="BH859">
        <f>Y859</f>
        <v>4790.2797600000004</v>
      </c>
      <c r="BI859">
        <f t="shared" si="359"/>
        <v>4799.3947500000004</v>
      </c>
      <c r="BJ859">
        <f t="shared" si="360"/>
        <v>4756.1913199999999</v>
      </c>
    </row>
    <row r="860" spans="1:62" x14ac:dyDescent="0.55000000000000004">
      <c r="A860">
        <f>ALGLIB_SSA_XAUUSD!J860</f>
        <v>1775655000</v>
      </c>
      <c r="B860" t="str">
        <f>_xlfn.XLOOKUP($A860,ALGLIB_SSA_XAUUSD!$A$2:$A$1001,ALGLIB_SSA_XAUUSD!$B$2:$B$1001,"",0)</f>
        <v/>
      </c>
      <c r="C860" t="str">
        <f>_xlfn.XLOOKUP($A860,ALGLIB_SSA_XAUUSD!$A$2:$A$1001,ALGLIB_SSA_XAUUSD!$C$2:$C$1001,"",0)</f>
        <v/>
      </c>
      <c r="D860" s="1">
        <f>D854+(D866-D854)*6/12</f>
        <v>4757.3549999999996</v>
      </c>
      <c r="E860" s="1">
        <f>E854+(E866-E854)*6/12</f>
        <v>4772.5148250000002</v>
      </c>
      <c r="F860" s="1">
        <f>F854+(F866-F854)*6/12</f>
        <v>4778.8555049999995</v>
      </c>
      <c r="G860" s="1">
        <f>G854+(G866-G854)*6/12</f>
        <v>4795.0076499999996</v>
      </c>
      <c r="H860" s="1">
        <f>H854+(H866-H854)*6/12</f>
        <v>4755.455395</v>
      </c>
      <c r="I860" t="str">
        <f>_xlfn.XLOOKUP($A860,ALGLIB_SSA_XAUUSD!$J$2:$J$1001,ALGLIB_SSA_XAUUSD!$K$2:$K$1001,"",0)</f>
        <v>XAUUSD</v>
      </c>
      <c r="J860" t="str">
        <f>_xlfn.XLOOKUP($A860,ALGLIB_SSA_XAUUSD!$J$2:$J$1001,ALGLIB_SSA_XAUUSD!$L$2:$L$1001,"",0)</f>
        <v>M5</v>
      </c>
      <c r="K860">
        <f>_xlfn.XLOOKUP($A860,ALGLIB_SSA_XAUUSD!$J$2:$J$1001,ALGLIB_SSA_XAUUSD!$M$2:$M$1001,"",0)</f>
        <v>4783</v>
      </c>
      <c r="L860">
        <f>_xlfn.XLOOKUP($A860,ALGLIB_SSA_XAUUSD!$J$2:$J$1001,ALGLIB_SSA_XAUUSD!$N$2:$N$1001,"",0)</f>
        <v>4783.3597900000004</v>
      </c>
      <c r="M860">
        <f>_xlfn.XLOOKUP($A860,ALGLIB_SSA_XAUUSD!$J$2:$J$1001,ALGLIB_SSA_XAUUSD!$O$2:$O$1001,"",0)</f>
        <v>4786.8197700000001</v>
      </c>
      <c r="N860">
        <f>_xlfn.XLOOKUP($A860,ALGLIB_SSA_XAUUSD!$J$2:$J$1001,ALGLIB_SSA_XAUUSD!$P$2:$P$1001,"",0)</f>
        <v>4791.2545600000003</v>
      </c>
      <c r="O860">
        <f>_xlfn.XLOOKUP($A860,ALGLIB_SSA_XAUUSD!$J$2:$J$1001,ALGLIB_SSA_XAUUSD!$Q$2:$Q$1001,"",0)</f>
        <v>4778.3766800000003</v>
      </c>
      <c r="R860">
        <f t="shared" si="336"/>
        <v>1775655000</v>
      </c>
      <c r="S860" t="str">
        <f t="shared" si="337"/>
        <v>XAUUSD</v>
      </c>
      <c r="T860" t="str">
        <f t="shared" si="337"/>
        <v>M5</v>
      </c>
      <c r="U860">
        <f t="shared" si="337"/>
        <v>4783</v>
      </c>
      <c r="V860">
        <f t="shared" si="338"/>
        <v>4772.5148250000002</v>
      </c>
      <c r="W860">
        <f t="shared" si="338"/>
        <v>4778.8555049999995</v>
      </c>
      <c r="X860">
        <f t="shared" si="339"/>
        <v>4783.3597900000004</v>
      </c>
      <c r="Y860">
        <f t="shared" si="339"/>
        <v>4786.8197700000001</v>
      </c>
      <c r="Z860">
        <f t="shared" si="340"/>
        <v>4795.0076499999996</v>
      </c>
      <c r="AA860">
        <f t="shared" si="341"/>
        <v>4791.2545600000003</v>
      </c>
      <c r="AB860">
        <f t="shared" si="342"/>
        <v>4755.455395</v>
      </c>
      <c r="AC860">
        <f t="shared" si="343"/>
        <v>4778.3766800000003</v>
      </c>
      <c r="AF860">
        <f t="shared" si="348"/>
        <v>1775655000</v>
      </c>
      <c r="AG860" t="str">
        <f t="shared" si="349"/>
        <v>XAUUSD</v>
      </c>
      <c r="AH860" t="str">
        <f t="shared" si="350"/>
        <v>M5</v>
      </c>
      <c r="AI860" s="19">
        <f t="shared" si="344"/>
        <v>4783</v>
      </c>
      <c r="AJ860" s="19">
        <f t="shared" si="345"/>
        <v>4772.5148250000002</v>
      </c>
      <c r="AK860" s="19">
        <f t="shared" si="346"/>
        <v>4778.8555049999995</v>
      </c>
      <c r="AL860" s="19">
        <f t="shared" si="351"/>
        <v>-6.3406799999993382</v>
      </c>
      <c r="AM860" s="28" t="str">
        <f t="shared" si="347"/>
        <v>Bearish</v>
      </c>
      <c r="AN860" s="28" t="str">
        <f t="shared" si="352"/>
        <v>Bearish</v>
      </c>
      <c r="AO860">
        <f>IF(Z860&lt;&gt;"",Z860,"")</f>
        <v>4795.0076499999996</v>
      </c>
      <c r="AP860">
        <f>IF(AB860&lt;&gt;"",AB860,"")</f>
        <v>4755.455395</v>
      </c>
      <c r="AQ860">
        <f t="shared" si="356"/>
        <v>7</v>
      </c>
      <c r="AR860" s="16">
        <f>IF(SLOPE($AO$842:$AO$853,$AQ$842:$AQ$853)&gt;0,MIN(3,ABS(SLOPE($AO$842:$AO$853,$AQ$842:$AQ$853))),IF(SLOPE($AO$842:$AO$853,$AQ$842:$AQ$853)&lt;-0.5,-0.5,0))</f>
        <v>0</v>
      </c>
      <c r="AS860" s="16">
        <f>IF(SLOPE($AP$842:$AP$853,$AQ$842:$AQ$853)&lt;0,MAX(-3,-ABS(SLOPE($AP$842:$AP$853,$AQ$842:$AQ$853))),IF(SLOPE($AP$842:$AP$853,$AQ$842:$AQ$853)&gt;0.5,0.5,0))</f>
        <v>-0.55303500000002026</v>
      </c>
      <c r="AT860" s="22">
        <f>($AO$854+(AR860*(AQ860-1)))</f>
        <v>4799.3947500000004</v>
      </c>
      <c r="AU860" s="22">
        <f>($AP$854+(AS860*(AQ860-1)))</f>
        <v>4756.1913199999999</v>
      </c>
      <c r="AV860" s="18">
        <f>IF(AR860&gt;0,AT860+AR860,AT860)</f>
        <v>4799.3947500000004</v>
      </c>
      <c r="AW860" s="18">
        <f>IF(AS860&lt;0,AU860+AS860,AU860)</f>
        <v>4755.638285</v>
      </c>
      <c r="AY860">
        <f t="shared" si="357"/>
        <v>4.387100000000828</v>
      </c>
      <c r="AZ860">
        <f t="shared" si="358"/>
        <v>0.18289000000004307</v>
      </c>
      <c r="BB860" s="19">
        <f t="shared" si="353"/>
        <v>1775655000</v>
      </c>
      <c r="BC860" s="19" t="str">
        <f t="shared" si="354"/>
        <v>XAUUSD</v>
      </c>
      <c r="BD860" s="19" t="str">
        <f t="shared" si="355"/>
        <v>M5</v>
      </c>
      <c r="BE860">
        <f>V860</f>
        <v>4772.5148250000002</v>
      </c>
      <c r="BF860">
        <f>W860</f>
        <v>4778.8555049999995</v>
      </c>
      <c r="BG860">
        <f>X860</f>
        <v>4783.3597900000004</v>
      </c>
      <c r="BH860">
        <f>Y860</f>
        <v>4786.8197700000001</v>
      </c>
      <c r="BI860">
        <f t="shared" si="359"/>
        <v>4799.3947500000004</v>
      </c>
      <c r="BJ860">
        <f t="shared" si="360"/>
        <v>4755.638285</v>
      </c>
    </row>
    <row r="861" spans="1:62" x14ac:dyDescent="0.55000000000000004">
      <c r="A861">
        <f>ALGLIB_SSA_XAUUSD!J861</f>
        <v>1775655300</v>
      </c>
      <c r="B861" t="str">
        <f>_xlfn.XLOOKUP($A861,ALGLIB_SSA_XAUUSD!$A$2:$A$1001,ALGLIB_SSA_XAUUSD!$B$2:$B$1001,"",0)</f>
        <v/>
      </c>
      <c r="C861" t="str">
        <f>_xlfn.XLOOKUP($A861,ALGLIB_SSA_XAUUSD!$A$2:$A$1001,ALGLIB_SSA_XAUUSD!$C$2:$C$1001,"",0)</f>
        <v/>
      </c>
      <c r="D861" s="1">
        <f>D854+(D866-D854)*7/12</f>
        <v>4753.8908333333329</v>
      </c>
      <c r="E861" s="1">
        <f>E854+(E866-E854)*7/12</f>
        <v>4771.7120441666666</v>
      </c>
      <c r="F861" s="1">
        <f>F854+(F866-F854)*7/12</f>
        <v>4778.2356508333332</v>
      </c>
      <c r="G861" s="1">
        <f>G854+(G866-G854)*7/12</f>
        <v>4794.2764666666662</v>
      </c>
      <c r="H861" s="1">
        <f>H854+(H866-H854)*7/12</f>
        <v>4754.7797058333335</v>
      </c>
      <c r="I861" t="str">
        <f>_xlfn.XLOOKUP($A861,ALGLIB_SSA_XAUUSD!$J$2:$J$1001,ALGLIB_SSA_XAUUSD!$K$2:$K$1001,"",0)</f>
        <v>XAUUSD</v>
      </c>
      <c r="J861" t="str">
        <f>_xlfn.XLOOKUP($A861,ALGLIB_SSA_XAUUSD!$J$2:$J$1001,ALGLIB_SSA_XAUUSD!$L$2:$L$1001,"",0)</f>
        <v>M5</v>
      </c>
      <c r="K861">
        <f>_xlfn.XLOOKUP($A861,ALGLIB_SSA_XAUUSD!$J$2:$J$1001,ALGLIB_SSA_XAUUSD!$M$2:$M$1001,"",0)</f>
        <v>4776.87</v>
      </c>
      <c r="L861">
        <f>_xlfn.XLOOKUP($A861,ALGLIB_SSA_XAUUSD!$J$2:$J$1001,ALGLIB_SSA_XAUUSD!$N$2:$N$1001,"",0)</f>
        <v>4780.9129300000004</v>
      </c>
      <c r="M861">
        <f>_xlfn.XLOOKUP($A861,ALGLIB_SSA_XAUUSD!$J$2:$J$1001,ALGLIB_SSA_XAUUSD!$O$2:$O$1001,"",0)</f>
        <v>4783.8663500000002</v>
      </c>
      <c r="N861">
        <f>_xlfn.XLOOKUP($A861,ALGLIB_SSA_XAUUSD!$J$2:$J$1001,ALGLIB_SSA_XAUUSD!$P$2:$P$1001,"",0)</f>
        <v>4788.8460100000002</v>
      </c>
      <c r="O861">
        <f>_xlfn.XLOOKUP($A861,ALGLIB_SSA_XAUUSD!$J$2:$J$1001,ALGLIB_SSA_XAUUSD!$Q$2:$Q$1001,"",0)</f>
        <v>4775.2587899999999</v>
      </c>
      <c r="R861">
        <f t="shared" si="336"/>
        <v>1775655300</v>
      </c>
      <c r="S861" t="str">
        <f t="shared" si="337"/>
        <v>XAUUSD</v>
      </c>
      <c r="T861" t="str">
        <f t="shared" si="337"/>
        <v>M5</v>
      </c>
      <c r="U861">
        <f t="shared" si="337"/>
        <v>4776.87</v>
      </c>
      <c r="V861">
        <f t="shared" si="338"/>
        <v>4771.7120441666666</v>
      </c>
      <c r="W861">
        <f t="shared" si="338"/>
        <v>4778.2356508333332</v>
      </c>
      <c r="X861">
        <f t="shared" si="339"/>
        <v>4780.9129300000004</v>
      </c>
      <c r="Y861">
        <f t="shared" si="339"/>
        <v>4783.8663500000002</v>
      </c>
      <c r="Z861">
        <f t="shared" si="340"/>
        <v>4794.2764666666662</v>
      </c>
      <c r="AA861">
        <f t="shared" si="341"/>
        <v>4788.8460100000002</v>
      </c>
      <c r="AB861">
        <f t="shared" si="342"/>
        <v>4754.7797058333335</v>
      </c>
      <c r="AC861">
        <f t="shared" si="343"/>
        <v>4775.2587899999999</v>
      </c>
      <c r="AF861">
        <f t="shared" si="348"/>
        <v>1775655300</v>
      </c>
      <c r="AG861" t="str">
        <f t="shared" si="349"/>
        <v>XAUUSD</v>
      </c>
      <c r="AH861" t="str">
        <f t="shared" si="350"/>
        <v>M5</v>
      </c>
      <c r="AI861" s="19">
        <f t="shared" si="344"/>
        <v>4776.87</v>
      </c>
      <c r="AJ861" s="19">
        <f t="shared" si="345"/>
        <v>4771.7120441666666</v>
      </c>
      <c r="AK861" s="19">
        <f t="shared" si="346"/>
        <v>4778.2356508333332</v>
      </c>
      <c r="AL861" s="19">
        <f t="shared" si="351"/>
        <v>-6.5236066666666375</v>
      </c>
      <c r="AM861" s="28" t="str">
        <f t="shared" si="347"/>
        <v>Bearish</v>
      </c>
      <c r="AN861" s="28" t="str">
        <f t="shared" si="352"/>
        <v>Bearish</v>
      </c>
      <c r="AO861">
        <f>IF(Z861&lt;&gt;"",Z861,"")</f>
        <v>4794.2764666666662</v>
      </c>
      <c r="AP861">
        <f>IF(AB861&lt;&gt;"",AB861,"")</f>
        <v>4754.7797058333335</v>
      </c>
      <c r="AQ861">
        <f t="shared" si="356"/>
        <v>8</v>
      </c>
      <c r="AR861" s="16">
        <f>IF(SLOPE($AO$842:$AO$853,$AQ$842:$AQ$853)&gt;0,MIN(3,ABS(SLOPE($AO$842:$AO$853,$AQ$842:$AQ$853))),IF(SLOPE($AO$842:$AO$853,$AQ$842:$AQ$853)&lt;-0.5,-0.5,0))</f>
        <v>0</v>
      </c>
      <c r="AS861" s="16">
        <f>IF(SLOPE($AP$842:$AP$853,$AQ$842:$AQ$853)&lt;0,MAX(-3,-ABS(SLOPE($AP$842:$AP$853,$AQ$842:$AQ$853))),IF(SLOPE($AP$842:$AP$853,$AQ$842:$AQ$853)&gt;0.5,0.5,0))</f>
        <v>-0.55303500000002026</v>
      </c>
      <c r="AT861" s="22">
        <f>($AO$854+(AR861*(AQ861-1)))</f>
        <v>4799.3947500000004</v>
      </c>
      <c r="AU861" s="22">
        <f>($AP$854+(AS861*(AQ861-1)))</f>
        <v>4755.638285</v>
      </c>
      <c r="AV861" s="18">
        <f>IF(AR861&gt;0,AT861+AR861,AT861)</f>
        <v>4799.3947500000004</v>
      </c>
      <c r="AW861" s="18">
        <f>IF(AS861&lt;0,AU861+AS861,AU861)</f>
        <v>4755.0852500000001</v>
      </c>
      <c r="AY861">
        <f t="shared" si="357"/>
        <v>5.1182833333341478</v>
      </c>
      <c r="AZ861">
        <f t="shared" si="358"/>
        <v>0.30554416666655015</v>
      </c>
      <c r="BB861" s="19">
        <f t="shared" si="353"/>
        <v>1775655300</v>
      </c>
      <c r="BC861" s="19" t="str">
        <f t="shared" si="354"/>
        <v>XAUUSD</v>
      </c>
      <c r="BD861" s="19" t="str">
        <f t="shared" si="355"/>
        <v>M5</v>
      </c>
      <c r="BE861">
        <f>V861</f>
        <v>4771.7120441666666</v>
      </c>
      <c r="BF861">
        <f>W861</f>
        <v>4778.2356508333332</v>
      </c>
      <c r="BG861">
        <f>X861</f>
        <v>4780.9129300000004</v>
      </c>
      <c r="BH861">
        <f>Y861</f>
        <v>4783.8663500000002</v>
      </c>
      <c r="BI861">
        <f t="shared" si="359"/>
        <v>4799.3947500000004</v>
      </c>
      <c r="BJ861">
        <f t="shared" si="360"/>
        <v>4755.0852500000001</v>
      </c>
    </row>
    <row r="862" spans="1:62" x14ac:dyDescent="0.55000000000000004">
      <c r="A862">
        <f>ALGLIB_SSA_XAUUSD!J862</f>
        <v>1775655600</v>
      </c>
      <c r="B862" t="str">
        <f>_xlfn.XLOOKUP($A862,ALGLIB_SSA_XAUUSD!$A$2:$A$1001,ALGLIB_SSA_XAUUSD!$B$2:$B$1001,"",0)</f>
        <v/>
      </c>
      <c r="C862" t="str">
        <f>_xlfn.XLOOKUP($A862,ALGLIB_SSA_XAUUSD!$A$2:$A$1001,ALGLIB_SSA_XAUUSD!$C$2:$C$1001,"",0)</f>
        <v/>
      </c>
      <c r="D862" s="1">
        <f>D854+(D866-D854)*8/12</f>
        <v>4750.4266666666663</v>
      </c>
      <c r="E862" s="1">
        <f>E854+(E866-E854)*8/12</f>
        <v>4770.9092633333339</v>
      </c>
      <c r="F862" s="1">
        <f>F854+(F866-F854)*8/12</f>
        <v>4777.6157966666669</v>
      </c>
      <c r="G862" s="1">
        <f>G854+(G866-G854)*8/12</f>
        <v>4793.5452833333329</v>
      </c>
      <c r="H862" s="1">
        <f>H854+(H866-H854)*8/12</f>
        <v>4754.1040166666662</v>
      </c>
      <c r="I862" t="str">
        <f>_xlfn.XLOOKUP($A862,ALGLIB_SSA_XAUUSD!$J$2:$J$1001,ALGLIB_SSA_XAUUSD!$K$2:$K$1001,"",0)</f>
        <v>XAUUSD</v>
      </c>
      <c r="J862" t="str">
        <f>_xlfn.XLOOKUP($A862,ALGLIB_SSA_XAUUSD!$J$2:$J$1001,ALGLIB_SSA_XAUUSD!$L$2:$L$1001,"",0)</f>
        <v>M5</v>
      </c>
      <c r="K862">
        <f>_xlfn.XLOOKUP($A862,ALGLIB_SSA_XAUUSD!$J$2:$J$1001,ALGLIB_SSA_XAUUSD!$M$2:$M$1001,"",0)</f>
        <v>4774.7</v>
      </c>
      <c r="L862">
        <f>_xlfn.XLOOKUP($A862,ALGLIB_SSA_XAUUSD!$J$2:$J$1001,ALGLIB_SSA_XAUUSD!$N$2:$N$1001,"",0)</f>
        <v>4779.6740099999997</v>
      </c>
      <c r="M862">
        <f>_xlfn.XLOOKUP($A862,ALGLIB_SSA_XAUUSD!$J$2:$J$1001,ALGLIB_SSA_XAUUSD!$O$2:$O$1001,"",0)</f>
        <v>4781.7701800000004</v>
      </c>
      <c r="N862">
        <f>_xlfn.XLOOKUP($A862,ALGLIB_SSA_XAUUSD!$J$2:$J$1001,ALGLIB_SSA_XAUUSD!$P$2:$P$1001,"",0)</f>
        <v>4787.3112300000003</v>
      </c>
      <c r="O862">
        <f>_xlfn.XLOOKUP($A862,ALGLIB_SSA_XAUUSD!$J$2:$J$1001,ALGLIB_SSA_XAUUSD!$Q$2:$Q$1001,"",0)</f>
        <v>4773.4138199999998</v>
      </c>
      <c r="R862">
        <f t="shared" si="336"/>
        <v>1775655600</v>
      </c>
      <c r="S862" t="str">
        <f t="shared" si="337"/>
        <v>XAUUSD</v>
      </c>
      <c r="T862" t="str">
        <f t="shared" si="337"/>
        <v>M5</v>
      </c>
      <c r="U862">
        <f t="shared" si="337"/>
        <v>4774.7</v>
      </c>
      <c r="V862">
        <f t="shared" si="338"/>
        <v>4770.9092633333339</v>
      </c>
      <c r="W862">
        <f t="shared" si="338"/>
        <v>4777.6157966666669</v>
      </c>
      <c r="X862">
        <f t="shared" si="339"/>
        <v>4779.6740099999997</v>
      </c>
      <c r="Y862">
        <f t="shared" si="339"/>
        <v>4781.7701800000004</v>
      </c>
      <c r="Z862">
        <f t="shared" si="340"/>
        <v>4793.5452833333329</v>
      </c>
      <c r="AA862">
        <f t="shared" si="341"/>
        <v>4787.3112300000003</v>
      </c>
      <c r="AB862">
        <f t="shared" si="342"/>
        <v>4754.1040166666662</v>
      </c>
      <c r="AC862">
        <f t="shared" si="343"/>
        <v>4773.4138199999998</v>
      </c>
      <c r="AF862">
        <f t="shared" si="348"/>
        <v>1775655600</v>
      </c>
      <c r="AG862" t="str">
        <f t="shared" si="349"/>
        <v>XAUUSD</v>
      </c>
      <c r="AH862" t="str">
        <f t="shared" si="350"/>
        <v>M5</v>
      </c>
      <c r="AI862" s="19">
        <f t="shared" si="344"/>
        <v>4774.7</v>
      </c>
      <c r="AJ862" s="19">
        <f t="shared" si="345"/>
        <v>4770.9092633333339</v>
      </c>
      <c r="AK862" s="19">
        <f t="shared" si="346"/>
        <v>4777.6157966666669</v>
      </c>
      <c r="AL862" s="19">
        <f t="shared" si="351"/>
        <v>-6.7065333333330273</v>
      </c>
      <c r="AM862" s="28" t="str">
        <f t="shared" si="347"/>
        <v>Bearish</v>
      </c>
      <c r="AN862" s="28" t="str">
        <f t="shared" si="352"/>
        <v>Bearish</v>
      </c>
      <c r="AO862">
        <f>IF(Z862&lt;&gt;"",Z862,"")</f>
        <v>4793.5452833333329</v>
      </c>
      <c r="AP862">
        <f>IF(AB862&lt;&gt;"",AB862,"")</f>
        <v>4754.1040166666662</v>
      </c>
      <c r="AQ862">
        <f t="shared" si="356"/>
        <v>9</v>
      </c>
      <c r="AR862" s="16">
        <f>IF(SLOPE($AO$842:$AO$853,$AQ$842:$AQ$853)&gt;0,MIN(3,ABS(SLOPE($AO$842:$AO$853,$AQ$842:$AQ$853))),IF(SLOPE($AO$842:$AO$853,$AQ$842:$AQ$853)&lt;-0.5,-0.5,0))</f>
        <v>0</v>
      </c>
      <c r="AS862" s="16">
        <f>IF(SLOPE($AP$842:$AP$853,$AQ$842:$AQ$853)&lt;0,MAX(-3,-ABS(SLOPE($AP$842:$AP$853,$AQ$842:$AQ$853))),IF(SLOPE($AP$842:$AP$853,$AQ$842:$AQ$853)&gt;0.5,0.5,0))</f>
        <v>-0.55303500000002026</v>
      </c>
      <c r="AT862" s="22">
        <f>($AO$854+(AR862*(AQ862-1)))</f>
        <v>4799.3947500000004</v>
      </c>
      <c r="AU862" s="22">
        <f>($AP$854+(AS862*(AQ862-1)))</f>
        <v>4755.0852500000001</v>
      </c>
      <c r="AV862" s="18">
        <f>IF(AR862&gt;0,AT862+AR862,AT862)</f>
        <v>4799.3947500000004</v>
      </c>
      <c r="AW862" s="18">
        <f>IF(AS862&lt;0,AU862+AS862,AU862)</f>
        <v>4754.5322150000002</v>
      </c>
      <c r="AY862">
        <f t="shared" si="357"/>
        <v>5.8494666666674675</v>
      </c>
      <c r="AZ862">
        <f t="shared" si="358"/>
        <v>0.42819833333396673</v>
      </c>
      <c r="BB862" s="19">
        <f t="shared" si="353"/>
        <v>1775655600</v>
      </c>
      <c r="BC862" s="19" t="str">
        <f t="shared" si="354"/>
        <v>XAUUSD</v>
      </c>
      <c r="BD862" s="19" t="str">
        <f t="shared" si="355"/>
        <v>M5</v>
      </c>
      <c r="BE862">
        <f>V862</f>
        <v>4770.9092633333339</v>
      </c>
      <c r="BF862">
        <f>W862</f>
        <v>4777.6157966666669</v>
      </c>
      <c r="BG862">
        <f>X862</f>
        <v>4779.6740099999997</v>
      </c>
      <c r="BH862">
        <f>Y862</f>
        <v>4781.7701800000004</v>
      </c>
      <c r="BI862">
        <f t="shared" si="359"/>
        <v>4799.3947500000004</v>
      </c>
      <c r="BJ862">
        <f t="shared" si="360"/>
        <v>4754.5322150000002</v>
      </c>
    </row>
    <row r="863" spans="1:62" x14ac:dyDescent="0.55000000000000004">
      <c r="A863">
        <f>ALGLIB_SSA_XAUUSD!J863</f>
        <v>1775655900</v>
      </c>
      <c r="B863" t="str">
        <f>_xlfn.XLOOKUP($A863,ALGLIB_SSA_XAUUSD!$A$2:$A$1001,ALGLIB_SSA_XAUUSD!$B$2:$B$1001,"",0)</f>
        <v/>
      </c>
      <c r="C863" t="str">
        <f>_xlfn.XLOOKUP($A863,ALGLIB_SSA_XAUUSD!$A$2:$A$1001,ALGLIB_SSA_XAUUSD!$C$2:$C$1001,"",0)</f>
        <v/>
      </c>
      <c r="D863" s="1">
        <f>D854+(D866-D854)*9/12</f>
        <v>4746.9624999999996</v>
      </c>
      <c r="E863" s="1">
        <f>E854+(E866-E854)*9/12</f>
        <v>4770.1064825000003</v>
      </c>
      <c r="F863" s="1">
        <f>F854+(F866-F854)*9/12</f>
        <v>4776.9959424999997</v>
      </c>
      <c r="G863" s="1">
        <f>G854+(G866-G854)*9/12</f>
        <v>4792.8140999999996</v>
      </c>
      <c r="H863" s="1">
        <f>H854+(H866-H854)*9/12</f>
        <v>4753.4283274999998</v>
      </c>
      <c r="I863" t="str">
        <f>_xlfn.XLOOKUP($A863,ALGLIB_SSA_XAUUSD!$J$2:$J$1001,ALGLIB_SSA_XAUUSD!$K$2:$K$1001,"",0)</f>
        <v>XAUUSD</v>
      </c>
      <c r="J863" t="str">
        <f>_xlfn.XLOOKUP($A863,ALGLIB_SSA_XAUUSD!$J$2:$J$1001,ALGLIB_SSA_XAUUSD!$L$2:$L$1001,"",0)</f>
        <v>M5</v>
      </c>
      <c r="K863">
        <f>_xlfn.XLOOKUP($A863,ALGLIB_SSA_XAUUSD!$J$2:$J$1001,ALGLIB_SSA_XAUUSD!$M$2:$M$1001,"",0)</f>
        <v>4788.33</v>
      </c>
      <c r="L863">
        <f>_xlfn.XLOOKUP($A863,ALGLIB_SSA_XAUUSD!$J$2:$J$1001,ALGLIB_SSA_XAUUSD!$N$2:$N$1001,"",0)</f>
        <v>4779.5494200000003</v>
      </c>
      <c r="M863">
        <f>_xlfn.XLOOKUP($A863,ALGLIB_SSA_XAUUSD!$J$2:$J$1001,ALGLIB_SSA_XAUUSD!$O$2:$O$1001,"",0)</f>
        <v>4780.6598000000004</v>
      </c>
      <c r="N863">
        <f>_xlfn.XLOOKUP($A863,ALGLIB_SSA_XAUUSD!$J$2:$J$1001,ALGLIB_SSA_XAUUSD!$P$2:$P$1001,"",0)</f>
        <v>4786.7996199999998</v>
      </c>
      <c r="O863">
        <f>_xlfn.XLOOKUP($A863,ALGLIB_SSA_XAUUSD!$J$2:$J$1001,ALGLIB_SSA_XAUUSD!$Q$2:$Q$1001,"",0)</f>
        <v>4772.7595499999998</v>
      </c>
      <c r="R863">
        <f t="shared" si="336"/>
        <v>1775655900</v>
      </c>
      <c r="S863" t="str">
        <f t="shared" si="337"/>
        <v>XAUUSD</v>
      </c>
      <c r="T863" t="str">
        <f t="shared" si="337"/>
        <v>M5</v>
      </c>
      <c r="U863">
        <f t="shared" si="337"/>
        <v>4788.33</v>
      </c>
      <c r="V863">
        <f t="shared" si="338"/>
        <v>4770.1064825000003</v>
      </c>
      <c r="W863">
        <f t="shared" si="338"/>
        <v>4776.9959424999997</v>
      </c>
      <c r="X863">
        <f t="shared" si="339"/>
        <v>4779.5494200000003</v>
      </c>
      <c r="Y863">
        <f t="shared" si="339"/>
        <v>4780.6598000000004</v>
      </c>
      <c r="Z863">
        <f t="shared" si="340"/>
        <v>4792.8140999999996</v>
      </c>
      <c r="AA863">
        <f t="shared" si="341"/>
        <v>4786.7996199999998</v>
      </c>
      <c r="AB863">
        <f t="shared" si="342"/>
        <v>4753.4283274999998</v>
      </c>
      <c r="AC863">
        <f t="shared" si="343"/>
        <v>4772.7595499999998</v>
      </c>
      <c r="AF863">
        <f t="shared" si="348"/>
        <v>1775655900</v>
      </c>
      <c r="AG863" t="str">
        <f t="shared" si="349"/>
        <v>XAUUSD</v>
      </c>
      <c r="AH863" t="str">
        <f t="shared" si="350"/>
        <v>M5</v>
      </c>
      <c r="AI863" s="19">
        <f t="shared" si="344"/>
        <v>4788.33</v>
      </c>
      <c r="AJ863" s="19">
        <f t="shared" si="345"/>
        <v>4770.1064825000003</v>
      </c>
      <c r="AK863" s="19">
        <f t="shared" si="346"/>
        <v>4776.9959424999997</v>
      </c>
      <c r="AL863" s="19">
        <f t="shared" si="351"/>
        <v>-6.8894599999994171</v>
      </c>
      <c r="AM863" s="28" t="str">
        <f t="shared" si="347"/>
        <v>Bearish</v>
      </c>
      <c r="AN863" s="28" t="str">
        <f t="shared" si="352"/>
        <v>Bearish</v>
      </c>
      <c r="AO863">
        <f>IF(Z863&lt;&gt;"",Z863,"")</f>
        <v>4792.8140999999996</v>
      </c>
      <c r="AP863">
        <f>IF(AB863&lt;&gt;"",AB863,"")</f>
        <v>4753.4283274999998</v>
      </c>
      <c r="AQ863">
        <f t="shared" si="356"/>
        <v>10</v>
      </c>
      <c r="AR863" s="16">
        <f>IF(SLOPE($AO$842:$AO$853,$AQ$842:$AQ$853)&gt;0,MIN(3,ABS(SLOPE($AO$842:$AO$853,$AQ$842:$AQ$853))),IF(SLOPE($AO$842:$AO$853,$AQ$842:$AQ$853)&lt;-0.5,-0.5,0))</f>
        <v>0</v>
      </c>
      <c r="AS863" s="16">
        <f>IF(SLOPE($AP$842:$AP$853,$AQ$842:$AQ$853)&lt;0,MAX(-3,-ABS(SLOPE($AP$842:$AP$853,$AQ$842:$AQ$853))),IF(SLOPE($AP$842:$AP$853,$AQ$842:$AQ$853)&gt;0.5,0.5,0))</f>
        <v>-0.55303500000002026</v>
      </c>
      <c r="AT863" s="22">
        <f>($AO$854+(AR863*(AQ863-1)))</f>
        <v>4799.3947500000004</v>
      </c>
      <c r="AU863" s="22">
        <f>($AP$854+(AS863*(AQ863-1)))</f>
        <v>4754.5322150000002</v>
      </c>
      <c r="AV863" s="18">
        <f>IF(AR863&gt;0,AT863+AR863,AT863)</f>
        <v>4799.3947500000004</v>
      </c>
      <c r="AW863" s="18">
        <f>IF(AS863&lt;0,AU863+AS863,AU863)</f>
        <v>4753.9791800000003</v>
      </c>
      <c r="AY863">
        <f t="shared" si="357"/>
        <v>6.5806500000007873</v>
      </c>
      <c r="AZ863">
        <f t="shared" si="358"/>
        <v>0.55085250000047381</v>
      </c>
      <c r="BB863" s="19">
        <f t="shared" si="353"/>
        <v>1775655900</v>
      </c>
      <c r="BC863" s="19" t="str">
        <f t="shared" si="354"/>
        <v>XAUUSD</v>
      </c>
      <c r="BD863" s="19" t="str">
        <f t="shared" si="355"/>
        <v>M5</v>
      </c>
      <c r="BE863">
        <f>V863</f>
        <v>4770.1064825000003</v>
      </c>
      <c r="BF863">
        <f>W863</f>
        <v>4776.9959424999997</v>
      </c>
      <c r="BG863">
        <f>X863</f>
        <v>4779.5494200000003</v>
      </c>
      <c r="BH863">
        <f>Y863</f>
        <v>4780.6598000000004</v>
      </c>
      <c r="BI863">
        <f t="shared" si="359"/>
        <v>4799.3947500000004</v>
      </c>
      <c r="BJ863">
        <f t="shared" si="360"/>
        <v>4753.9791800000003</v>
      </c>
    </row>
    <row r="864" spans="1:62" x14ac:dyDescent="0.55000000000000004">
      <c r="A864">
        <f>ALGLIB_SSA_XAUUSD!J864</f>
        <v>1775656200</v>
      </c>
      <c r="B864" t="str">
        <f>_xlfn.XLOOKUP($A864,ALGLIB_SSA_XAUUSD!$A$2:$A$1001,ALGLIB_SSA_XAUUSD!$B$2:$B$1001,"",0)</f>
        <v/>
      </c>
      <c r="C864" t="str">
        <f>_xlfn.XLOOKUP($A864,ALGLIB_SSA_XAUUSD!$A$2:$A$1001,ALGLIB_SSA_XAUUSD!$C$2:$C$1001,"",0)</f>
        <v/>
      </c>
      <c r="D864" s="1">
        <f>D854+(D866-D854)*10/12</f>
        <v>4743.498333333333</v>
      </c>
      <c r="E864" s="1">
        <f>E854+(E866-E854)*10/12</f>
        <v>4769.3037016666667</v>
      </c>
      <c r="F864" s="1">
        <f>F854+(F866-F854)*10/12</f>
        <v>4776.3760883333334</v>
      </c>
      <c r="G864" s="1">
        <f>G854+(G866-G854)*10/12</f>
        <v>4792.0829166666663</v>
      </c>
      <c r="H864" s="1">
        <f>H854+(H866-H854)*10/12</f>
        <v>4752.7526383333334</v>
      </c>
      <c r="I864" t="str">
        <f>_xlfn.XLOOKUP($A864,ALGLIB_SSA_XAUUSD!$J$2:$J$1001,ALGLIB_SSA_XAUUSD!$K$2:$K$1001,"",0)</f>
        <v>XAUUSD</v>
      </c>
      <c r="J864" t="str">
        <f>_xlfn.XLOOKUP($A864,ALGLIB_SSA_XAUUSD!$J$2:$J$1001,ALGLIB_SSA_XAUUSD!$L$2:$L$1001,"",0)</f>
        <v>M5</v>
      </c>
      <c r="K864">
        <f>_xlfn.XLOOKUP($A864,ALGLIB_SSA_XAUUSD!$J$2:$J$1001,ALGLIB_SSA_XAUUSD!$M$2:$M$1001,"",0)</f>
        <v>4772.01</v>
      </c>
      <c r="L864">
        <f>_xlfn.XLOOKUP($A864,ALGLIB_SSA_XAUUSD!$J$2:$J$1001,ALGLIB_SSA_XAUUSD!$N$2:$N$1001,"",0)</f>
        <v>4779.8642</v>
      </c>
      <c r="M864">
        <f>_xlfn.XLOOKUP($A864,ALGLIB_SSA_XAUUSD!$J$2:$J$1001,ALGLIB_SSA_XAUUSD!$O$2:$O$1001,"",0)</f>
        <v>4780.2619999999997</v>
      </c>
      <c r="N864">
        <f>_xlfn.XLOOKUP($A864,ALGLIB_SSA_XAUUSD!$J$2:$J$1001,ALGLIB_SSA_XAUUSD!$P$2:$P$1001,"",0)</f>
        <v>4786.9199099999996</v>
      </c>
      <c r="O864">
        <f>_xlfn.XLOOKUP($A864,ALGLIB_SSA_XAUUSD!$J$2:$J$1001,ALGLIB_SSA_XAUUSD!$Q$2:$Q$1001,"",0)</f>
        <v>4773.0124800000003</v>
      </c>
      <c r="R864">
        <f t="shared" si="336"/>
        <v>1775656200</v>
      </c>
      <c r="S864" t="str">
        <f t="shared" si="337"/>
        <v>XAUUSD</v>
      </c>
      <c r="T864" t="str">
        <f t="shared" si="337"/>
        <v>M5</v>
      </c>
      <c r="U864">
        <f t="shared" si="337"/>
        <v>4772.01</v>
      </c>
      <c r="V864">
        <f t="shared" si="338"/>
        <v>4769.3037016666667</v>
      </c>
      <c r="W864">
        <f t="shared" si="338"/>
        <v>4776.3760883333334</v>
      </c>
      <c r="X864">
        <f t="shared" si="339"/>
        <v>4779.8642</v>
      </c>
      <c r="Y864">
        <f t="shared" si="339"/>
        <v>4780.2619999999997</v>
      </c>
      <c r="Z864">
        <f t="shared" si="340"/>
        <v>4792.0829166666663</v>
      </c>
      <c r="AA864">
        <f t="shared" si="341"/>
        <v>4786.9199099999996</v>
      </c>
      <c r="AB864">
        <f t="shared" si="342"/>
        <v>4752.7526383333334</v>
      </c>
      <c r="AC864">
        <f t="shared" si="343"/>
        <v>4773.0124800000003</v>
      </c>
      <c r="AF864">
        <f t="shared" si="348"/>
        <v>1775656200</v>
      </c>
      <c r="AG864" t="str">
        <f t="shared" si="349"/>
        <v>XAUUSD</v>
      </c>
      <c r="AH864" t="str">
        <f t="shared" si="350"/>
        <v>M5</v>
      </c>
      <c r="AI864" s="19">
        <f t="shared" si="344"/>
        <v>4772.01</v>
      </c>
      <c r="AJ864" s="19">
        <f t="shared" si="345"/>
        <v>4769.3037016666667</v>
      </c>
      <c r="AK864" s="19">
        <f t="shared" si="346"/>
        <v>4776.3760883333334</v>
      </c>
      <c r="AL864" s="19">
        <f t="shared" si="351"/>
        <v>-7.0723866666667163</v>
      </c>
      <c r="AM864" s="28" t="str">
        <f t="shared" si="347"/>
        <v>Bearish</v>
      </c>
      <c r="AN864" s="28" t="str">
        <f t="shared" si="352"/>
        <v>Bearish</v>
      </c>
      <c r="AO864">
        <f>IF(Z864&lt;&gt;"",Z864,"")</f>
        <v>4792.0829166666663</v>
      </c>
      <c r="AP864">
        <f>IF(AB864&lt;&gt;"",AB864,"")</f>
        <v>4752.7526383333334</v>
      </c>
      <c r="AQ864">
        <f t="shared" si="356"/>
        <v>11</v>
      </c>
      <c r="AR864" s="16">
        <f>IF(SLOPE($AO$842:$AO$853,$AQ$842:$AQ$853)&gt;0,MIN(3,ABS(SLOPE($AO$842:$AO$853,$AQ$842:$AQ$853))),IF(SLOPE($AO$842:$AO$853,$AQ$842:$AQ$853)&lt;-0.5,-0.5,0))</f>
        <v>0</v>
      </c>
      <c r="AS864" s="16">
        <f>IF(SLOPE($AP$842:$AP$853,$AQ$842:$AQ$853)&lt;0,MAX(-3,-ABS(SLOPE($AP$842:$AP$853,$AQ$842:$AQ$853))),IF(SLOPE($AP$842:$AP$853,$AQ$842:$AQ$853)&gt;0.5,0.5,0))</f>
        <v>-0.55303500000002026</v>
      </c>
      <c r="AT864" s="22">
        <f>($AO$854+(AR864*(AQ864-1)))</f>
        <v>4799.3947500000004</v>
      </c>
      <c r="AU864" s="22">
        <f>($AP$854+(AS864*(AQ864-1)))</f>
        <v>4753.9791800000003</v>
      </c>
      <c r="AV864" s="18">
        <f>IF(AR864&gt;0,AT864+AR864,AT864)</f>
        <v>4799.3947500000004</v>
      </c>
      <c r="AW864" s="18">
        <f>IF(AS864&lt;0,AU864+AS864,AU864)</f>
        <v>4753.4261450000004</v>
      </c>
      <c r="AY864">
        <f t="shared" si="357"/>
        <v>7.311833333334107</v>
      </c>
      <c r="AZ864">
        <f t="shared" si="358"/>
        <v>0.67350666666698089</v>
      </c>
      <c r="BB864" s="19">
        <f t="shared" si="353"/>
        <v>1775656200</v>
      </c>
      <c r="BC864" s="19" t="str">
        <f t="shared" si="354"/>
        <v>XAUUSD</v>
      </c>
      <c r="BD864" s="19" t="str">
        <f t="shared" si="355"/>
        <v>M5</v>
      </c>
      <c r="BE864">
        <f>V864</f>
        <v>4769.3037016666667</v>
      </c>
      <c r="BF864">
        <f>W864</f>
        <v>4776.3760883333334</v>
      </c>
      <c r="BG864">
        <f>X864</f>
        <v>4779.8642</v>
      </c>
      <c r="BH864">
        <f>Y864</f>
        <v>4780.2619999999997</v>
      </c>
      <c r="BI864">
        <f t="shared" si="359"/>
        <v>4799.3947500000004</v>
      </c>
      <c r="BJ864">
        <f t="shared" si="360"/>
        <v>4753.4261450000004</v>
      </c>
    </row>
    <row r="865" spans="1:62" x14ac:dyDescent="0.55000000000000004">
      <c r="A865">
        <f>ALGLIB_SSA_XAUUSD!J865</f>
        <v>1775656500</v>
      </c>
      <c r="B865" t="str">
        <f>_xlfn.XLOOKUP($A865,ALGLIB_SSA_XAUUSD!$A$2:$A$1001,ALGLIB_SSA_XAUUSD!$B$2:$B$1001,"",0)</f>
        <v/>
      </c>
      <c r="C865" t="str">
        <f>_xlfn.XLOOKUP($A865,ALGLIB_SSA_XAUUSD!$A$2:$A$1001,ALGLIB_SSA_XAUUSD!$C$2:$C$1001,"",0)</f>
        <v/>
      </c>
      <c r="D865" s="1">
        <f>D854+(D866-D854)*11/12</f>
        <v>4740.0341666666664</v>
      </c>
      <c r="E865" s="1">
        <f>E854+(E866-E854)*11/12</f>
        <v>4768.500920833334</v>
      </c>
      <c r="F865" s="1">
        <f>F854+(F866-F854)*11/12</f>
        <v>4775.7562341666662</v>
      </c>
      <c r="G865" s="1">
        <f>G854+(G866-G854)*11/12</f>
        <v>4791.351733333333</v>
      </c>
      <c r="H865" s="1">
        <f>H854+(H866-H854)*11/12</f>
        <v>4752.0769491666661</v>
      </c>
      <c r="I865" t="str">
        <f>_xlfn.XLOOKUP($A865,ALGLIB_SSA_XAUUSD!$J$2:$J$1001,ALGLIB_SSA_XAUUSD!$K$2:$K$1001,"",0)</f>
        <v>XAUUSD</v>
      </c>
      <c r="J865" t="str">
        <f>_xlfn.XLOOKUP($A865,ALGLIB_SSA_XAUUSD!$J$2:$J$1001,ALGLIB_SSA_XAUUSD!$L$2:$L$1001,"",0)</f>
        <v>M5</v>
      </c>
      <c r="K865">
        <f>_xlfn.XLOOKUP($A865,ALGLIB_SSA_XAUUSD!$J$2:$J$1001,ALGLIB_SSA_XAUUSD!$M$2:$M$1001,"",0)</f>
        <v>4778.1400000000003</v>
      </c>
      <c r="L865">
        <f>_xlfn.XLOOKUP($A865,ALGLIB_SSA_XAUUSD!$J$2:$J$1001,ALGLIB_SSA_XAUUSD!$N$2:$N$1001,"",0)</f>
        <v>4780.5861000000004</v>
      </c>
      <c r="M865">
        <f>_xlfn.XLOOKUP($A865,ALGLIB_SSA_XAUUSD!$J$2:$J$1001,ALGLIB_SSA_XAUUSD!$O$2:$O$1001,"",0)</f>
        <v>4780.4240499999996</v>
      </c>
      <c r="N865">
        <f>_xlfn.XLOOKUP($A865,ALGLIB_SSA_XAUUSD!$J$2:$J$1001,ALGLIB_SSA_XAUUSD!$P$2:$P$1001,"",0)</f>
        <v>4787.3093399999998</v>
      </c>
      <c r="O865">
        <f>_xlfn.XLOOKUP($A865,ALGLIB_SSA_XAUUSD!$J$2:$J$1001,ALGLIB_SSA_XAUUSD!$Q$2:$Q$1001,"",0)</f>
        <v>4773.8096400000004</v>
      </c>
      <c r="R865">
        <f t="shared" si="336"/>
        <v>1775656500</v>
      </c>
      <c r="S865" t="str">
        <f t="shared" si="337"/>
        <v>XAUUSD</v>
      </c>
      <c r="T865" t="str">
        <f t="shared" si="337"/>
        <v>M5</v>
      </c>
      <c r="U865">
        <f t="shared" si="337"/>
        <v>4778.1400000000003</v>
      </c>
      <c r="V865">
        <f t="shared" si="338"/>
        <v>4768.500920833334</v>
      </c>
      <c r="W865">
        <f t="shared" si="338"/>
        <v>4775.7562341666662</v>
      </c>
      <c r="X865">
        <f t="shared" si="339"/>
        <v>4780.5861000000004</v>
      </c>
      <c r="Y865">
        <f t="shared" si="339"/>
        <v>4780.4240499999996</v>
      </c>
      <c r="Z865">
        <f t="shared" si="340"/>
        <v>4791.351733333333</v>
      </c>
      <c r="AA865">
        <f t="shared" si="341"/>
        <v>4787.3093399999998</v>
      </c>
      <c r="AB865">
        <f t="shared" si="342"/>
        <v>4752.0769491666661</v>
      </c>
      <c r="AC865">
        <f t="shared" si="343"/>
        <v>4773.8096400000004</v>
      </c>
      <c r="AF865">
        <f t="shared" si="348"/>
        <v>1775656500</v>
      </c>
      <c r="AG865" t="str">
        <f t="shared" si="349"/>
        <v>XAUUSD</v>
      </c>
      <c r="AH865" t="str">
        <f t="shared" si="350"/>
        <v>M5</v>
      </c>
      <c r="AI865" s="19">
        <f t="shared" si="344"/>
        <v>4778.1400000000003</v>
      </c>
      <c r="AJ865" s="19">
        <f t="shared" si="345"/>
        <v>4768.500920833334</v>
      </c>
      <c r="AK865" s="19">
        <f t="shared" si="346"/>
        <v>4775.7562341666662</v>
      </c>
      <c r="AL865" s="19">
        <f t="shared" si="351"/>
        <v>-7.2553133333321966</v>
      </c>
      <c r="AM865" s="28" t="str">
        <f t="shared" si="347"/>
        <v>Bearish</v>
      </c>
      <c r="AN865" s="28" t="str">
        <f t="shared" si="352"/>
        <v>Bearish</v>
      </c>
      <c r="AO865">
        <f>IF(Z865&lt;&gt;"",Z865,"")</f>
        <v>4791.351733333333</v>
      </c>
      <c r="AP865">
        <f>IF(AB865&lt;&gt;"",AB865,"")</f>
        <v>4752.0769491666661</v>
      </c>
      <c r="AQ865">
        <f t="shared" si="356"/>
        <v>12</v>
      </c>
      <c r="AR865" s="16">
        <f>IF(SLOPE($AO$842:$AO$853,$AQ$842:$AQ$853)&gt;0,MIN(3,ABS(SLOPE($AO$842:$AO$853,$AQ$842:$AQ$853))),IF(SLOPE($AO$842:$AO$853,$AQ$842:$AQ$853)&lt;-0.5,-0.5,0))</f>
        <v>0</v>
      </c>
      <c r="AS865" s="16">
        <f>IF(SLOPE($AP$842:$AP$853,$AQ$842:$AQ$853)&lt;0,MAX(-3,-ABS(SLOPE($AP$842:$AP$853,$AQ$842:$AQ$853))),IF(SLOPE($AP$842:$AP$853,$AQ$842:$AQ$853)&gt;0.5,0.5,0))</f>
        <v>-0.55303500000002026</v>
      </c>
      <c r="AT865" s="22">
        <f>($AO$854+(AR865*(AQ865-1)))</f>
        <v>4799.3947500000004</v>
      </c>
      <c r="AU865" s="22">
        <f>($AP$854+(AS865*(AQ865-1)))</f>
        <v>4753.4261450000004</v>
      </c>
      <c r="AV865" s="18">
        <f>IF(AR865&gt;0,AT865+AR865,AT865)</f>
        <v>4799.3947500000004</v>
      </c>
      <c r="AW865" s="18">
        <f>IF(AS865&lt;0,AU865+AS865,AU865)</f>
        <v>4752.8731100000005</v>
      </c>
      <c r="AY865">
        <f t="shared" si="357"/>
        <v>8.0430166666674268</v>
      </c>
      <c r="AZ865">
        <f t="shared" si="358"/>
        <v>0.79616083333439747</v>
      </c>
      <c r="BB865" s="19">
        <f t="shared" si="353"/>
        <v>1775656500</v>
      </c>
      <c r="BC865" s="19" t="str">
        <f t="shared" si="354"/>
        <v>XAUUSD</v>
      </c>
      <c r="BD865" s="19" t="str">
        <f t="shared" si="355"/>
        <v>M5</v>
      </c>
      <c r="BE865">
        <f>V865</f>
        <v>4768.500920833334</v>
      </c>
      <c r="BF865">
        <f>W865</f>
        <v>4775.7562341666662</v>
      </c>
      <c r="BG865">
        <f>X865</f>
        <v>4780.5861000000004</v>
      </c>
      <c r="BH865">
        <f>Y865</f>
        <v>4780.4240499999996</v>
      </c>
      <c r="BI865">
        <f t="shared" si="359"/>
        <v>4799.3947500000004</v>
      </c>
      <c r="BJ865">
        <f t="shared" si="360"/>
        <v>4752.8731100000005</v>
      </c>
    </row>
    <row r="866" spans="1:62" x14ac:dyDescent="0.55000000000000004">
      <c r="A866">
        <f>ALGLIB_SSA_XAUUSD!J866</f>
        <v>1775656800</v>
      </c>
      <c r="B866" t="str">
        <f>_xlfn.XLOOKUP($A866,ALGLIB_SSA_XAUUSD!$A$2:$A$1001,ALGLIB_SSA_XAUUSD!$B$2:$B$1001,"",0)</f>
        <v>XAUUSD</v>
      </c>
      <c r="C866" t="str">
        <f>_xlfn.XLOOKUP($A866,ALGLIB_SSA_XAUUSD!$A$2:$A$1001,ALGLIB_SSA_XAUUSD!$C$2:$C$1001,"",0)</f>
        <v>H1</v>
      </c>
      <c r="D866" s="2">
        <f>_xlfn.XLOOKUP($A866,ALGLIB_SSA_XAUUSD!$A$2:$A$1001,ALGLIB_SSA_XAUUSD!$D$2:$D$1001,"",0)</f>
        <v>4736.57</v>
      </c>
      <c r="E866" s="2">
        <f>_xlfn.XLOOKUP($A866,ALGLIB_SSA_XAUUSD!$A$2:$A$1001,ALGLIB_SSA_XAUUSD!$E$2:$E$1001,"",0)</f>
        <v>4767.6981400000004</v>
      </c>
      <c r="F866" s="2">
        <f>_xlfn.XLOOKUP($A866,ALGLIB_SSA_XAUUSD!$A$2:$A$1001,ALGLIB_SSA_XAUUSD!$F$2:$F$1001,"",0)</f>
        <v>4775.1363799999999</v>
      </c>
      <c r="G866" s="2">
        <f>_xlfn.XLOOKUP($A866,ALGLIB_SSA_XAUUSD!$A$2:$A$1001,ALGLIB_SSA_XAUUSD!$G$2:$G$1001,"",0)</f>
        <v>4790.6205499999996</v>
      </c>
      <c r="H866" s="2">
        <f>_xlfn.XLOOKUP($A866,ALGLIB_SSA_XAUUSD!$A$2:$A$1001,ALGLIB_SSA_XAUUSD!$H$2:$H$1001,"",0)</f>
        <v>4751.4012599999996</v>
      </c>
      <c r="I866" t="str">
        <f>_xlfn.XLOOKUP($A866,ALGLIB_SSA_XAUUSD!$J$2:$J$1001,ALGLIB_SSA_XAUUSD!$K$2:$K$1001,"",0)</f>
        <v>XAUUSD</v>
      </c>
      <c r="J866" t="str">
        <f>_xlfn.XLOOKUP($A866,ALGLIB_SSA_XAUUSD!$J$2:$J$1001,ALGLIB_SSA_XAUUSD!$L$2:$L$1001,"",0)</f>
        <v>M5</v>
      </c>
      <c r="K866">
        <f>_xlfn.XLOOKUP($A866,ALGLIB_SSA_XAUUSD!$J$2:$J$1001,ALGLIB_SSA_XAUUSD!$M$2:$M$1001,"",0)</f>
        <v>4785.59</v>
      </c>
      <c r="L866">
        <f>_xlfn.XLOOKUP($A866,ALGLIB_SSA_XAUUSD!$J$2:$J$1001,ALGLIB_SSA_XAUUSD!$N$2:$N$1001,"",0)</f>
        <v>4781.0780699999996</v>
      </c>
      <c r="M866">
        <f>_xlfn.XLOOKUP($A866,ALGLIB_SSA_XAUUSD!$J$2:$J$1001,ALGLIB_SSA_XAUUSD!$O$2:$O$1001,"",0)</f>
        <v>4780.7510599999996</v>
      </c>
      <c r="N866">
        <f>_xlfn.XLOOKUP($A866,ALGLIB_SSA_XAUUSD!$J$2:$J$1001,ALGLIB_SSA_XAUUSD!$P$2:$P$1001,"",0)</f>
        <v>4787.7329600000003</v>
      </c>
      <c r="O866">
        <f>_xlfn.XLOOKUP($A866,ALGLIB_SSA_XAUUSD!$J$2:$J$1001,ALGLIB_SSA_XAUUSD!$Q$2:$Q$1001,"",0)</f>
        <v>4774.7159300000003</v>
      </c>
      <c r="R866">
        <f t="shared" si="336"/>
        <v>1775656800</v>
      </c>
      <c r="S866" t="str">
        <f t="shared" si="337"/>
        <v>XAUUSD</v>
      </c>
      <c r="T866" t="str">
        <f t="shared" si="337"/>
        <v>M5</v>
      </c>
      <c r="U866">
        <f t="shared" si="337"/>
        <v>4785.59</v>
      </c>
      <c r="V866">
        <f t="shared" si="338"/>
        <v>4767.6981400000004</v>
      </c>
      <c r="W866">
        <f t="shared" si="338"/>
        <v>4775.1363799999999</v>
      </c>
      <c r="X866">
        <f t="shared" si="339"/>
        <v>4781.0780699999996</v>
      </c>
      <c r="Y866">
        <f t="shared" si="339"/>
        <v>4780.7510599999996</v>
      </c>
      <c r="Z866">
        <f t="shared" si="340"/>
        <v>4790.6205499999996</v>
      </c>
      <c r="AA866">
        <f t="shared" si="341"/>
        <v>4787.7329600000003</v>
      </c>
      <c r="AB866">
        <f t="shared" si="342"/>
        <v>4751.4012599999996</v>
      </c>
      <c r="AC866">
        <f t="shared" si="343"/>
        <v>4774.7159300000003</v>
      </c>
      <c r="AF866">
        <f t="shared" si="348"/>
        <v>1775656800</v>
      </c>
      <c r="AG866" t="str">
        <f t="shared" si="349"/>
        <v>XAUUSD</v>
      </c>
      <c r="AH866" t="str">
        <f t="shared" si="350"/>
        <v>M5</v>
      </c>
      <c r="AI866" s="19">
        <f t="shared" si="344"/>
        <v>4785.59</v>
      </c>
      <c r="AJ866" s="19">
        <f t="shared" si="345"/>
        <v>4767.6981400000004</v>
      </c>
      <c r="AK866" s="19">
        <f t="shared" si="346"/>
        <v>4775.1363799999999</v>
      </c>
      <c r="AL866" s="19">
        <f t="shared" si="351"/>
        <v>-7.4382399999994959</v>
      </c>
      <c r="AM866" s="28" t="str">
        <f t="shared" si="347"/>
        <v>Bearish</v>
      </c>
      <c r="AN866" s="28" t="str">
        <f t="shared" si="352"/>
        <v>Bearish</v>
      </c>
      <c r="AO866">
        <f>IF(Z866&lt;&gt;"",Z866,"")</f>
        <v>4790.6205499999996</v>
      </c>
      <c r="AP866">
        <f>IF(AB866&lt;&gt;"",AB866,"")</f>
        <v>4751.4012599999996</v>
      </c>
      <c r="AQ866">
        <f t="shared" si="356"/>
        <v>1</v>
      </c>
      <c r="AR866" s="17">
        <f>IF(SLOPE($AO$854:$AO$865,$AQ$854:$AQ$865)&gt;0,MIN(3,ABS(SLOPE($AO$854:$AO$865,$AQ$854:$AQ$865))),IF(SLOPE($AO$854:$AO$865,$AQ$854:$AQ$865)&lt;-0.5,-0.5,0))</f>
        <v>-0.5</v>
      </c>
      <c r="AS866" s="17">
        <f>IF(SLOPE($AP$854:$AP$865,$AQ$854:$AQ$865)&lt;0,MAX(-3,-ABS(SLOPE($AP$854:$AP$865,$AQ$854:$AQ$865))),IF(SLOPE($AP$854:$AP$865,$AQ$854:$AQ$865)&gt;0.5,0.5,0))</f>
        <v>-0.67568916666672763</v>
      </c>
      <c r="AT866" s="10">
        <f>($AO$866+(AR866*(AQ866-1)))</f>
        <v>4790.6205499999996</v>
      </c>
      <c r="AU866" s="10">
        <f>($AP$866+(AS866*(AQ866-1)))</f>
        <v>4751.4012599999996</v>
      </c>
      <c r="AV866" s="18">
        <f>IF(AR866&gt;0,AT866+AR866,AT866)</f>
        <v>4790.6205499999996</v>
      </c>
      <c r="AW866" s="18">
        <f>IF(AS866&lt;0,AU866+AS866,AU866)</f>
        <v>4750.7255708333332</v>
      </c>
      <c r="AY866">
        <f t="shared" si="357"/>
        <v>0</v>
      </c>
      <c r="AZ866">
        <f t="shared" si="358"/>
        <v>-0.67568916666641599</v>
      </c>
      <c r="BB866" s="19">
        <f t="shared" si="353"/>
        <v>1775656800</v>
      </c>
      <c r="BC866" s="19" t="str">
        <f t="shared" si="354"/>
        <v>XAUUSD</v>
      </c>
      <c r="BD866" s="19" t="str">
        <f t="shared" si="355"/>
        <v>M5</v>
      </c>
      <c r="BE866">
        <f>V866</f>
        <v>4767.6981400000004</v>
      </c>
      <c r="BF866">
        <f>W866</f>
        <v>4775.1363799999999</v>
      </c>
      <c r="BG866">
        <f>X866</f>
        <v>4781.0780699999996</v>
      </c>
      <c r="BH866">
        <f>Y866</f>
        <v>4780.7510599999996</v>
      </c>
      <c r="BI866">
        <f t="shared" si="359"/>
        <v>4790.6205499999996</v>
      </c>
      <c r="BJ866">
        <f t="shared" si="360"/>
        <v>4750.7255708333332</v>
      </c>
    </row>
    <row r="867" spans="1:62" x14ac:dyDescent="0.55000000000000004">
      <c r="A867">
        <f>ALGLIB_SSA_XAUUSD!J867</f>
        <v>1775657100</v>
      </c>
      <c r="B867" t="str">
        <f>_xlfn.XLOOKUP($A867,ALGLIB_SSA_XAUUSD!$A$2:$A$1001,ALGLIB_SSA_XAUUSD!$B$2:$B$1001,"",0)</f>
        <v/>
      </c>
      <c r="C867" t="str">
        <f>_xlfn.XLOOKUP($A867,ALGLIB_SSA_XAUUSD!$A$2:$A$1001,ALGLIB_SSA_XAUUSD!$C$2:$C$1001,"",0)</f>
        <v/>
      </c>
      <c r="D867" s="1">
        <f>D866+(D878-D866)*1/12</f>
        <v>4738.246666666666</v>
      </c>
      <c r="E867" s="1">
        <f>E866+(E878-E866)*1/12</f>
        <v>4766.8183875000004</v>
      </c>
      <c r="F867" s="1">
        <f>F866+(F878-F866)*1/12</f>
        <v>4774.3865774999995</v>
      </c>
      <c r="G867" s="1">
        <f>G866+(G878-G866)*1/12</f>
        <v>4789.6710599999997</v>
      </c>
      <c r="H867" s="1">
        <f>H866+(H878-H866)*1/12</f>
        <v>4750.6854041666666</v>
      </c>
      <c r="I867" t="str">
        <f>_xlfn.XLOOKUP($A867,ALGLIB_SSA_XAUUSD!$J$2:$J$1001,ALGLIB_SSA_XAUUSD!$K$2:$K$1001,"",0)</f>
        <v>XAUUSD</v>
      </c>
      <c r="J867" t="str">
        <f>_xlfn.XLOOKUP($A867,ALGLIB_SSA_XAUUSD!$J$2:$J$1001,ALGLIB_SSA_XAUUSD!$L$2:$L$1001,"",0)</f>
        <v>M5</v>
      </c>
      <c r="K867">
        <f>_xlfn.XLOOKUP($A867,ALGLIB_SSA_XAUUSD!$J$2:$J$1001,ALGLIB_SSA_XAUUSD!$M$2:$M$1001,"",0)</f>
        <v>4786.4399999999996</v>
      </c>
      <c r="L867">
        <f>_xlfn.XLOOKUP($A867,ALGLIB_SSA_XAUUSD!$J$2:$J$1001,ALGLIB_SSA_XAUUSD!$N$2:$N$1001,"",0)</f>
        <v>4780.7162799999996</v>
      </c>
      <c r="M867">
        <f>_xlfn.XLOOKUP($A867,ALGLIB_SSA_XAUUSD!$J$2:$J$1001,ALGLIB_SSA_XAUUSD!$O$2:$O$1001,"",0)</f>
        <v>4780.7336699999996</v>
      </c>
      <c r="N867">
        <f>_xlfn.XLOOKUP($A867,ALGLIB_SSA_XAUUSD!$J$2:$J$1001,ALGLIB_SSA_XAUUSD!$P$2:$P$1001,"",0)</f>
        <v>4787.52657</v>
      </c>
      <c r="O867">
        <f>_xlfn.XLOOKUP($A867,ALGLIB_SSA_XAUUSD!$J$2:$J$1001,ALGLIB_SSA_XAUUSD!$Q$2:$Q$1001,"",0)</f>
        <v>4775.03971</v>
      </c>
      <c r="R867">
        <f t="shared" si="336"/>
        <v>1775657100</v>
      </c>
      <c r="S867" t="str">
        <f t="shared" si="337"/>
        <v>XAUUSD</v>
      </c>
      <c r="T867" t="str">
        <f t="shared" si="337"/>
        <v>M5</v>
      </c>
      <c r="U867">
        <f t="shared" si="337"/>
        <v>4786.4399999999996</v>
      </c>
      <c r="V867">
        <f t="shared" si="338"/>
        <v>4766.8183875000004</v>
      </c>
      <c r="W867">
        <f t="shared" si="338"/>
        <v>4774.3865774999995</v>
      </c>
      <c r="X867">
        <f t="shared" si="339"/>
        <v>4780.7162799999996</v>
      </c>
      <c r="Y867">
        <f t="shared" si="339"/>
        <v>4780.7336699999996</v>
      </c>
      <c r="Z867">
        <f t="shared" si="340"/>
        <v>4789.6710599999997</v>
      </c>
      <c r="AA867">
        <f t="shared" si="341"/>
        <v>4787.52657</v>
      </c>
      <c r="AB867">
        <f t="shared" si="342"/>
        <v>4750.6854041666666</v>
      </c>
      <c r="AC867">
        <f t="shared" si="343"/>
        <v>4775.03971</v>
      </c>
      <c r="AF867">
        <f t="shared" si="348"/>
        <v>1775657100</v>
      </c>
      <c r="AG867" t="str">
        <f t="shared" si="349"/>
        <v>XAUUSD</v>
      </c>
      <c r="AH867" t="str">
        <f t="shared" si="350"/>
        <v>M5</v>
      </c>
      <c r="AI867" s="19">
        <f t="shared" si="344"/>
        <v>4786.4399999999996</v>
      </c>
      <c r="AJ867" s="19">
        <f t="shared" si="345"/>
        <v>4766.8183875000004</v>
      </c>
      <c r="AK867" s="19">
        <f t="shared" si="346"/>
        <v>4774.3865774999995</v>
      </c>
      <c r="AL867" s="19">
        <f t="shared" si="351"/>
        <v>-7.5681899999990492</v>
      </c>
      <c r="AM867" s="28" t="str">
        <f t="shared" si="347"/>
        <v>Bearish</v>
      </c>
      <c r="AN867" s="28" t="str">
        <f t="shared" si="352"/>
        <v>Bearish</v>
      </c>
      <c r="AO867">
        <f>IF(Z867&lt;&gt;"",Z867,"")</f>
        <v>4789.6710599999997</v>
      </c>
      <c r="AP867">
        <f>IF(AB867&lt;&gt;"",AB867,"")</f>
        <v>4750.6854041666666</v>
      </c>
      <c r="AQ867">
        <f t="shared" si="356"/>
        <v>2</v>
      </c>
      <c r="AR867" s="16">
        <f>IF(SLOPE($AO$854:$AO$865,$AQ$854:$AQ$865)&gt;0,MIN(3,ABS(SLOPE($AO$854:$AO$865,$AQ$854:$AQ$865))),IF(SLOPE($AO$854:$AO$865,$AQ$854:$AQ$865)&lt;-0.5,-0.5,0))</f>
        <v>-0.5</v>
      </c>
      <c r="AS867" s="16">
        <f>IF(SLOPE($AP$854:$AP$865,$AQ$854:$AQ$865)&lt;0,MAX(-3,-ABS(SLOPE($AP$854:$AP$865,$AQ$854:$AQ$865))),IF(SLOPE($AP$854:$AP$865,$AQ$854:$AQ$865)&gt;0.5,0.5,0))</f>
        <v>-0.67568916666672763</v>
      </c>
      <c r="AT867" s="22">
        <f>($AO$866+(AR867*(AQ867-1)))</f>
        <v>4790.1205499999996</v>
      </c>
      <c r="AU867" s="22">
        <f>($AP$866+(AS867*(AQ867-1)))</f>
        <v>4750.7255708333332</v>
      </c>
      <c r="AV867" s="18">
        <f>IF(AR867&gt;0,AT867+AR867,AT867)</f>
        <v>4790.1205499999996</v>
      </c>
      <c r="AW867" s="18">
        <f>IF(AS867&lt;0,AU867+AS867,AU867)</f>
        <v>4750.0498816666668</v>
      </c>
      <c r="AY867" s="15">
        <f t="shared" si="357"/>
        <v>0.44948999999996886</v>
      </c>
      <c r="AZ867">
        <f t="shared" si="358"/>
        <v>-0.63552249999975174</v>
      </c>
      <c r="BB867" s="19">
        <f t="shared" si="353"/>
        <v>1775657100</v>
      </c>
      <c r="BC867" s="19" t="str">
        <f t="shared" si="354"/>
        <v>XAUUSD</v>
      </c>
      <c r="BD867" s="19" t="str">
        <f t="shared" si="355"/>
        <v>M5</v>
      </c>
      <c r="BE867">
        <f>V867</f>
        <v>4766.8183875000004</v>
      </c>
      <c r="BF867">
        <f>W867</f>
        <v>4774.3865774999995</v>
      </c>
      <c r="BG867">
        <f>X867</f>
        <v>4780.7162799999996</v>
      </c>
      <c r="BH867">
        <f>Y867</f>
        <v>4780.7336699999996</v>
      </c>
      <c r="BI867">
        <f t="shared" si="359"/>
        <v>4790.1205499999996</v>
      </c>
      <c r="BJ867">
        <f t="shared" si="360"/>
        <v>4750.0498816666668</v>
      </c>
    </row>
    <row r="868" spans="1:62" x14ac:dyDescent="0.55000000000000004">
      <c r="A868">
        <f>ALGLIB_SSA_XAUUSD!J868</f>
        <v>1775657400</v>
      </c>
      <c r="B868" t="str">
        <f>_xlfn.XLOOKUP($A868,ALGLIB_SSA_XAUUSD!$A$2:$A$1001,ALGLIB_SSA_XAUUSD!$B$2:$B$1001,"",0)</f>
        <v/>
      </c>
      <c r="C868" t="str">
        <f>_xlfn.XLOOKUP($A868,ALGLIB_SSA_XAUUSD!$A$2:$A$1001,ALGLIB_SSA_XAUUSD!$C$2:$C$1001,"",0)</f>
        <v/>
      </c>
      <c r="D868" s="1">
        <f>D866+(D878-D866)*2/12</f>
        <v>4739.9233333333332</v>
      </c>
      <c r="E868" s="1">
        <f>E866+(E878-E866)*2/12</f>
        <v>4765.9386350000004</v>
      </c>
      <c r="F868" s="1">
        <f>F866+(F878-F866)*2/12</f>
        <v>4773.6367749999999</v>
      </c>
      <c r="G868" s="1">
        <f>G866+(G878-G866)*2/12</f>
        <v>4788.7215699999997</v>
      </c>
      <c r="H868" s="1">
        <f>H866+(H878-H866)*2/12</f>
        <v>4749.9695483333326</v>
      </c>
      <c r="I868" t="str">
        <f>_xlfn.XLOOKUP($A868,ALGLIB_SSA_XAUUSD!$J$2:$J$1001,ALGLIB_SSA_XAUUSD!$K$2:$K$1001,"",0)</f>
        <v>XAUUSD</v>
      </c>
      <c r="J868" t="str">
        <f>_xlfn.XLOOKUP($A868,ALGLIB_SSA_XAUUSD!$J$2:$J$1001,ALGLIB_SSA_XAUUSD!$L$2:$L$1001,"",0)</f>
        <v>M5</v>
      </c>
      <c r="K868">
        <f>_xlfn.XLOOKUP($A868,ALGLIB_SSA_XAUUSD!$J$2:$J$1001,ALGLIB_SSA_XAUUSD!$M$2:$M$1001,"",0)</f>
        <v>4780.25</v>
      </c>
      <c r="L868">
        <f>_xlfn.XLOOKUP($A868,ALGLIB_SSA_XAUUSD!$J$2:$J$1001,ALGLIB_SSA_XAUUSD!$N$2:$N$1001,"",0)</f>
        <v>4779.1966400000001</v>
      </c>
      <c r="M868">
        <f>_xlfn.XLOOKUP($A868,ALGLIB_SSA_XAUUSD!$J$2:$J$1001,ALGLIB_SSA_XAUUSD!$O$2:$O$1001,"",0)</f>
        <v>4779.9651599999997</v>
      </c>
      <c r="N868">
        <f>_xlfn.XLOOKUP($A868,ALGLIB_SSA_XAUUSD!$J$2:$J$1001,ALGLIB_SSA_XAUUSD!$P$2:$P$1001,"",0)</f>
        <v>4786.3918299999996</v>
      </c>
      <c r="O868">
        <f>_xlfn.XLOOKUP($A868,ALGLIB_SSA_XAUUSD!$J$2:$J$1001,ALGLIB_SSA_XAUUSD!$Q$2:$Q$1001,"",0)</f>
        <v>4774.3681500000002</v>
      </c>
      <c r="R868">
        <f t="shared" si="336"/>
        <v>1775657400</v>
      </c>
      <c r="S868" t="str">
        <f t="shared" si="337"/>
        <v>XAUUSD</v>
      </c>
      <c r="T868" t="str">
        <f t="shared" si="337"/>
        <v>M5</v>
      </c>
      <c r="U868">
        <f t="shared" si="337"/>
        <v>4780.25</v>
      </c>
      <c r="V868">
        <f t="shared" si="338"/>
        <v>4765.9386350000004</v>
      </c>
      <c r="W868">
        <f t="shared" si="338"/>
        <v>4773.6367749999999</v>
      </c>
      <c r="X868">
        <f t="shared" si="339"/>
        <v>4779.1966400000001</v>
      </c>
      <c r="Y868">
        <f t="shared" si="339"/>
        <v>4779.9651599999997</v>
      </c>
      <c r="Z868">
        <f t="shared" si="340"/>
        <v>4788.7215699999997</v>
      </c>
      <c r="AA868">
        <f t="shared" si="341"/>
        <v>4786.3918299999996</v>
      </c>
      <c r="AB868">
        <f t="shared" si="342"/>
        <v>4749.9695483333326</v>
      </c>
      <c r="AC868">
        <f t="shared" si="343"/>
        <v>4774.3681500000002</v>
      </c>
      <c r="AF868">
        <f t="shared" si="348"/>
        <v>1775657400</v>
      </c>
      <c r="AG868" t="str">
        <f t="shared" si="349"/>
        <v>XAUUSD</v>
      </c>
      <c r="AH868" t="str">
        <f t="shared" si="350"/>
        <v>M5</v>
      </c>
      <c r="AI868" s="19">
        <f t="shared" si="344"/>
        <v>4780.25</v>
      </c>
      <c r="AJ868" s="19">
        <f t="shared" si="345"/>
        <v>4765.9386350000004</v>
      </c>
      <c r="AK868" s="19">
        <f t="shared" si="346"/>
        <v>4773.6367749999999</v>
      </c>
      <c r="AL868" s="19">
        <f t="shared" si="351"/>
        <v>-7.6981399999995119</v>
      </c>
      <c r="AM868" s="28" t="str">
        <f t="shared" si="347"/>
        <v>Bearish</v>
      </c>
      <c r="AN868" s="28" t="str">
        <f t="shared" si="352"/>
        <v>Bearish</v>
      </c>
      <c r="AO868">
        <f>IF(Z868&lt;&gt;"",Z868,"")</f>
        <v>4788.7215699999997</v>
      </c>
      <c r="AP868">
        <f>IF(AB868&lt;&gt;"",AB868,"")</f>
        <v>4749.9695483333326</v>
      </c>
      <c r="AQ868">
        <f t="shared" si="356"/>
        <v>3</v>
      </c>
      <c r="AR868" s="16">
        <f>IF(SLOPE($AO$854:$AO$865,$AQ$854:$AQ$865)&gt;0,MIN(3,ABS(SLOPE($AO$854:$AO$865,$AQ$854:$AQ$865))),IF(SLOPE($AO$854:$AO$865,$AQ$854:$AQ$865)&lt;-0.5,-0.5,0))</f>
        <v>-0.5</v>
      </c>
      <c r="AS868" s="16">
        <f>IF(SLOPE($AP$854:$AP$865,$AQ$854:$AQ$865)&lt;0,MAX(-3,-ABS(SLOPE($AP$854:$AP$865,$AQ$854:$AQ$865))),IF(SLOPE($AP$854:$AP$865,$AQ$854:$AQ$865)&gt;0.5,0.5,0))</f>
        <v>-0.67568916666672763</v>
      </c>
      <c r="AT868" s="22">
        <f>($AO$866+(AR868*(AQ868-1)))</f>
        <v>4789.6205499999996</v>
      </c>
      <c r="AU868" s="22">
        <f>($AP$866+(AS868*(AQ868-1)))</f>
        <v>4750.0498816666659</v>
      </c>
      <c r="AV868" s="18">
        <f>IF(AR868&gt;0,AT868+AR868,AT868)</f>
        <v>4789.6205499999996</v>
      </c>
      <c r="AW868" s="18">
        <f>IF(AS868&lt;0,AU868+AS868,AU868)</f>
        <v>4749.3741924999995</v>
      </c>
      <c r="AY868" s="15">
        <f t="shared" si="357"/>
        <v>0.89897999999993772</v>
      </c>
      <c r="AZ868">
        <f t="shared" si="358"/>
        <v>-0.5953558333330875</v>
      </c>
      <c r="BB868" s="19">
        <f t="shared" si="353"/>
        <v>1775657400</v>
      </c>
      <c r="BC868" s="19" t="str">
        <f t="shared" si="354"/>
        <v>XAUUSD</v>
      </c>
      <c r="BD868" s="19" t="str">
        <f t="shared" si="355"/>
        <v>M5</v>
      </c>
      <c r="BE868">
        <f>V868</f>
        <v>4765.9386350000004</v>
      </c>
      <c r="BF868">
        <f>W868</f>
        <v>4773.6367749999999</v>
      </c>
      <c r="BG868">
        <f>X868</f>
        <v>4779.1966400000001</v>
      </c>
      <c r="BH868">
        <f>Y868</f>
        <v>4779.9651599999997</v>
      </c>
      <c r="BI868">
        <f t="shared" si="359"/>
        <v>4789.6205499999996</v>
      </c>
      <c r="BJ868">
        <f t="shared" si="360"/>
        <v>4749.3741924999995</v>
      </c>
    </row>
    <row r="869" spans="1:62" x14ac:dyDescent="0.55000000000000004">
      <c r="A869">
        <f>ALGLIB_SSA_XAUUSD!J869</f>
        <v>1775657700</v>
      </c>
      <c r="B869" t="str">
        <f>_xlfn.XLOOKUP($A869,ALGLIB_SSA_XAUUSD!$A$2:$A$1001,ALGLIB_SSA_XAUUSD!$B$2:$B$1001,"",0)</f>
        <v/>
      </c>
      <c r="C869" t="str">
        <f>_xlfn.XLOOKUP($A869,ALGLIB_SSA_XAUUSD!$A$2:$A$1001,ALGLIB_SSA_XAUUSD!$C$2:$C$1001,"",0)</f>
        <v/>
      </c>
      <c r="D869" s="1">
        <f>D866+(D878-D866)*3/12</f>
        <v>4741.5999999999995</v>
      </c>
      <c r="E869" s="1">
        <f>E866+(E878-E866)*3/12</f>
        <v>4765.0588825000004</v>
      </c>
      <c r="F869" s="1">
        <f>F866+(F878-F866)*3/12</f>
        <v>4772.8869725000004</v>
      </c>
      <c r="G869" s="1">
        <f>G866+(G878-G866)*3/12</f>
        <v>4787.7720799999997</v>
      </c>
      <c r="H869" s="1">
        <f>H866+(H878-H866)*3/12</f>
        <v>4749.2536924999995</v>
      </c>
      <c r="I869" t="str">
        <f>_xlfn.XLOOKUP($A869,ALGLIB_SSA_XAUUSD!$J$2:$J$1001,ALGLIB_SSA_XAUUSD!$K$2:$K$1001,"",0)</f>
        <v>XAUUSD</v>
      </c>
      <c r="J869" t="str">
        <f>_xlfn.XLOOKUP($A869,ALGLIB_SSA_XAUUSD!$J$2:$J$1001,ALGLIB_SSA_XAUUSD!$L$2:$L$1001,"",0)</f>
        <v>M5</v>
      </c>
      <c r="K869">
        <f>_xlfn.XLOOKUP($A869,ALGLIB_SSA_XAUUSD!$J$2:$J$1001,ALGLIB_SSA_XAUUSD!$M$2:$M$1001,"",0)</f>
        <v>4773.1400000000003</v>
      </c>
      <c r="L869">
        <f>_xlfn.XLOOKUP($A869,ALGLIB_SSA_XAUUSD!$J$2:$J$1001,ALGLIB_SSA_XAUUSD!$N$2:$N$1001,"",0)</f>
        <v>4776.5552900000002</v>
      </c>
      <c r="M869">
        <f>_xlfn.XLOOKUP($A869,ALGLIB_SSA_XAUUSD!$J$2:$J$1001,ALGLIB_SSA_XAUUSD!$O$2:$O$1001,"",0)</f>
        <v>4778.2602200000001</v>
      </c>
      <c r="N869">
        <f>_xlfn.XLOOKUP($A869,ALGLIB_SSA_XAUUSD!$J$2:$J$1001,ALGLIB_SSA_XAUUSD!$P$2:$P$1001,"",0)</f>
        <v>4784.2936399999999</v>
      </c>
      <c r="O869">
        <f>_xlfn.XLOOKUP($A869,ALGLIB_SSA_XAUUSD!$J$2:$J$1001,ALGLIB_SSA_XAUUSD!$Q$2:$Q$1001,"",0)</f>
        <v>4772.3850499999999</v>
      </c>
      <c r="R869">
        <f t="shared" si="336"/>
        <v>1775657700</v>
      </c>
      <c r="S869" t="str">
        <f t="shared" si="337"/>
        <v>XAUUSD</v>
      </c>
      <c r="T869" t="str">
        <f t="shared" si="337"/>
        <v>M5</v>
      </c>
      <c r="U869">
        <f t="shared" si="337"/>
        <v>4773.1400000000003</v>
      </c>
      <c r="V869">
        <f t="shared" si="338"/>
        <v>4765.0588825000004</v>
      </c>
      <c r="W869">
        <f t="shared" si="338"/>
        <v>4772.8869725000004</v>
      </c>
      <c r="X869">
        <f t="shared" si="339"/>
        <v>4776.5552900000002</v>
      </c>
      <c r="Y869">
        <f t="shared" si="339"/>
        <v>4778.2602200000001</v>
      </c>
      <c r="Z869">
        <f t="shared" si="340"/>
        <v>4787.7720799999997</v>
      </c>
      <c r="AA869">
        <f t="shared" si="341"/>
        <v>4784.2936399999999</v>
      </c>
      <c r="AB869">
        <f t="shared" si="342"/>
        <v>4749.2536924999995</v>
      </c>
      <c r="AC869">
        <f t="shared" si="343"/>
        <v>4772.3850499999999</v>
      </c>
      <c r="AF869">
        <f t="shared" si="348"/>
        <v>1775657700</v>
      </c>
      <c r="AG869" t="str">
        <f t="shared" si="349"/>
        <v>XAUUSD</v>
      </c>
      <c r="AH869" t="str">
        <f t="shared" si="350"/>
        <v>M5</v>
      </c>
      <c r="AI869" s="19">
        <f t="shared" si="344"/>
        <v>4773.1400000000003</v>
      </c>
      <c r="AJ869" s="19">
        <f t="shared" si="345"/>
        <v>4765.0588825000004</v>
      </c>
      <c r="AK869" s="19">
        <f t="shared" si="346"/>
        <v>4772.8869725000004</v>
      </c>
      <c r="AL869" s="19">
        <f t="shared" si="351"/>
        <v>-7.8280899999999747</v>
      </c>
      <c r="AM869" s="28" t="str">
        <f t="shared" si="347"/>
        <v>Bearish</v>
      </c>
      <c r="AN869" s="28" t="str">
        <f t="shared" si="352"/>
        <v>Bearish</v>
      </c>
      <c r="AO869">
        <f>IF(Z869&lt;&gt;"",Z869,"")</f>
        <v>4787.7720799999997</v>
      </c>
      <c r="AP869">
        <f>IF(AB869&lt;&gt;"",AB869,"")</f>
        <v>4749.2536924999995</v>
      </c>
      <c r="AQ869">
        <f t="shared" si="356"/>
        <v>4</v>
      </c>
      <c r="AR869" s="16">
        <f>IF(SLOPE($AO$854:$AO$865,$AQ$854:$AQ$865)&gt;0,MIN(3,ABS(SLOPE($AO$854:$AO$865,$AQ$854:$AQ$865))),IF(SLOPE($AO$854:$AO$865,$AQ$854:$AQ$865)&lt;-0.5,-0.5,0))</f>
        <v>-0.5</v>
      </c>
      <c r="AS869" s="16">
        <f>IF(SLOPE($AP$854:$AP$865,$AQ$854:$AQ$865)&lt;0,MAX(-3,-ABS(SLOPE($AP$854:$AP$865,$AQ$854:$AQ$865))),IF(SLOPE($AP$854:$AP$865,$AQ$854:$AQ$865)&gt;0.5,0.5,0))</f>
        <v>-0.67568916666672763</v>
      </c>
      <c r="AT869" s="22">
        <f>($AO$866+(AR869*(AQ869-1)))</f>
        <v>4789.1205499999996</v>
      </c>
      <c r="AU869" s="22">
        <f>($AP$866+(AS869*(AQ869-1)))</f>
        <v>4749.3741924999995</v>
      </c>
      <c r="AV869" s="18">
        <f>IF(AR869&gt;0,AT869+AR869,AT869)</f>
        <v>4789.1205499999996</v>
      </c>
      <c r="AW869" s="18">
        <f>IF(AS869&lt;0,AU869+AS869,AU869)</f>
        <v>4748.6985033333331</v>
      </c>
      <c r="AY869" s="15">
        <f t="shared" si="357"/>
        <v>1.3484699999999066</v>
      </c>
      <c r="AZ869">
        <f t="shared" si="358"/>
        <v>-0.55518916666642326</v>
      </c>
      <c r="BB869" s="19">
        <f t="shared" si="353"/>
        <v>1775657700</v>
      </c>
      <c r="BC869" s="19" t="str">
        <f t="shared" si="354"/>
        <v>XAUUSD</v>
      </c>
      <c r="BD869" s="19" t="str">
        <f t="shared" si="355"/>
        <v>M5</v>
      </c>
      <c r="BE869">
        <f>V869</f>
        <v>4765.0588825000004</v>
      </c>
      <c r="BF869">
        <f>W869</f>
        <v>4772.8869725000004</v>
      </c>
      <c r="BG869">
        <f>X869</f>
        <v>4776.5552900000002</v>
      </c>
      <c r="BH869">
        <f>Y869</f>
        <v>4778.2602200000001</v>
      </c>
      <c r="BI869">
        <f t="shared" si="359"/>
        <v>4789.1205499999996</v>
      </c>
      <c r="BJ869">
        <f t="shared" si="360"/>
        <v>4748.6985033333331</v>
      </c>
    </row>
    <row r="870" spans="1:62" x14ac:dyDescent="0.55000000000000004">
      <c r="A870">
        <f>ALGLIB_SSA_XAUUSD!J870</f>
        <v>1775658000</v>
      </c>
      <c r="B870" t="str">
        <f>_xlfn.XLOOKUP($A870,ALGLIB_SSA_XAUUSD!$A$2:$A$1001,ALGLIB_SSA_XAUUSD!$B$2:$B$1001,"",0)</f>
        <v/>
      </c>
      <c r="C870" t="str">
        <f>_xlfn.XLOOKUP($A870,ALGLIB_SSA_XAUUSD!$A$2:$A$1001,ALGLIB_SSA_XAUUSD!$C$2:$C$1001,"",0)</f>
        <v/>
      </c>
      <c r="D870" s="1">
        <f>D866+(D878-D866)*4/12</f>
        <v>4743.2766666666666</v>
      </c>
      <c r="E870" s="1">
        <f>E866+(E878-E866)*4/12</f>
        <v>4764.1791300000004</v>
      </c>
      <c r="F870" s="1">
        <f>F866+(F878-F866)*4/12</f>
        <v>4772.13717</v>
      </c>
      <c r="G870" s="1">
        <f>G866+(G878-G866)*4/12</f>
        <v>4786.8225899999998</v>
      </c>
      <c r="H870" s="1">
        <f>H866+(H878-H866)*4/12</f>
        <v>4748.5378366666664</v>
      </c>
      <c r="I870" t="str">
        <f>_xlfn.XLOOKUP($A870,ALGLIB_SSA_XAUUSD!$J$2:$J$1001,ALGLIB_SSA_XAUUSD!$K$2:$K$1001,"",0)</f>
        <v>XAUUSD</v>
      </c>
      <c r="J870" t="str">
        <f>_xlfn.XLOOKUP($A870,ALGLIB_SSA_XAUUSD!$J$2:$J$1001,ALGLIB_SSA_XAUUSD!$L$2:$L$1001,"",0)</f>
        <v>M5</v>
      </c>
      <c r="K870">
        <f>_xlfn.XLOOKUP($A870,ALGLIB_SSA_XAUUSD!$J$2:$J$1001,ALGLIB_SSA_XAUUSD!$M$2:$M$1001,"",0)</f>
        <v>4774.4399999999996</v>
      </c>
      <c r="L870">
        <f>_xlfn.XLOOKUP($A870,ALGLIB_SSA_XAUUSD!$J$2:$J$1001,ALGLIB_SSA_XAUUSD!$N$2:$N$1001,"",0)</f>
        <v>4773.0015000000003</v>
      </c>
      <c r="M870">
        <f>_xlfn.XLOOKUP($A870,ALGLIB_SSA_XAUUSD!$J$2:$J$1001,ALGLIB_SSA_XAUUSD!$O$2:$O$1001,"",0)</f>
        <v>4775.6308600000002</v>
      </c>
      <c r="N870">
        <f>_xlfn.XLOOKUP($A870,ALGLIB_SSA_XAUUSD!$J$2:$J$1001,ALGLIB_SSA_XAUUSD!$P$2:$P$1001,"",0)</f>
        <v>4781.2337299999999</v>
      </c>
      <c r="O870">
        <f>_xlfn.XLOOKUP($A870,ALGLIB_SSA_XAUUSD!$J$2:$J$1001,ALGLIB_SSA_XAUUSD!$Q$2:$Q$1001,"",0)</f>
        <v>4769.16669</v>
      </c>
      <c r="R870">
        <f t="shared" si="336"/>
        <v>1775658000</v>
      </c>
      <c r="S870" t="str">
        <f t="shared" si="337"/>
        <v>XAUUSD</v>
      </c>
      <c r="T870" t="str">
        <f t="shared" si="337"/>
        <v>M5</v>
      </c>
      <c r="U870">
        <f t="shared" si="337"/>
        <v>4774.4399999999996</v>
      </c>
      <c r="V870">
        <f t="shared" si="338"/>
        <v>4764.1791300000004</v>
      </c>
      <c r="W870">
        <f t="shared" si="338"/>
        <v>4772.13717</v>
      </c>
      <c r="X870">
        <f t="shared" si="339"/>
        <v>4773.0015000000003</v>
      </c>
      <c r="Y870">
        <f t="shared" si="339"/>
        <v>4775.6308600000002</v>
      </c>
      <c r="Z870">
        <f t="shared" si="340"/>
        <v>4786.8225899999998</v>
      </c>
      <c r="AA870">
        <f t="shared" si="341"/>
        <v>4781.2337299999999</v>
      </c>
      <c r="AB870">
        <f t="shared" si="342"/>
        <v>4748.5378366666664</v>
      </c>
      <c r="AC870">
        <f t="shared" si="343"/>
        <v>4769.16669</v>
      </c>
      <c r="AF870">
        <f t="shared" si="348"/>
        <v>1775658000</v>
      </c>
      <c r="AG870" t="str">
        <f t="shared" si="349"/>
        <v>XAUUSD</v>
      </c>
      <c r="AH870" t="str">
        <f t="shared" si="350"/>
        <v>M5</v>
      </c>
      <c r="AI870" s="19">
        <f t="shared" si="344"/>
        <v>4774.4399999999996</v>
      </c>
      <c r="AJ870" s="19">
        <f t="shared" si="345"/>
        <v>4764.1791300000004</v>
      </c>
      <c r="AK870" s="19">
        <f t="shared" si="346"/>
        <v>4772.13717</v>
      </c>
      <c r="AL870" s="19">
        <f t="shared" si="351"/>
        <v>-7.9580399999995279</v>
      </c>
      <c r="AM870" s="28" t="str">
        <f t="shared" si="347"/>
        <v>Bearish</v>
      </c>
      <c r="AN870" s="28" t="str">
        <f t="shared" si="352"/>
        <v>Bearish</v>
      </c>
      <c r="AO870">
        <f>IF(Z870&lt;&gt;"",Z870,"")</f>
        <v>4786.8225899999998</v>
      </c>
      <c r="AP870">
        <f>IF(AB870&lt;&gt;"",AB870,"")</f>
        <v>4748.5378366666664</v>
      </c>
      <c r="AQ870">
        <f t="shared" si="356"/>
        <v>5</v>
      </c>
      <c r="AR870" s="16">
        <f>IF(SLOPE($AO$854:$AO$865,$AQ$854:$AQ$865)&gt;0,MIN(3,ABS(SLOPE($AO$854:$AO$865,$AQ$854:$AQ$865))),IF(SLOPE($AO$854:$AO$865,$AQ$854:$AQ$865)&lt;-0.5,-0.5,0))</f>
        <v>-0.5</v>
      </c>
      <c r="AS870" s="16">
        <f>IF(SLOPE($AP$854:$AP$865,$AQ$854:$AQ$865)&lt;0,MAX(-3,-ABS(SLOPE($AP$854:$AP$865,$AQ$854:$AQ$865))),IF(SLOPE($AP$854:$AP$865,$AQ$854:$AQ$865)&gt;0.5,0.5,0))</f>
        <v>-0.67568916666672763</v>
      </c>
      <c r="AT870" s="22">
        <f>($AO$866+(AR870*(AQ870-1)))</f>
        <v>4788.6205499999996</v>
      </c>
      <c r="AU870" s="22">
        <f>($AP$866+(AS870*(AQ870-1)))</f>
        <v>4748.6985033333331</v>
      </c>
      <c r="AV870" s="18">
        <f>IF(AR870&gt;0,AT870+AR870,AT870)</f>
        <v>4788.6205499999996</v>
      </c>
      <c r="AW870" s="18">
        <f>IF(AS870&lt;0,AU870+AS870,AU870)</f>
        <v>4748.0228141666666</v>
      </c>
      <c r="AY870" s="15">
        <f t="shared" si="357"/>
        <v>1.7979599999998754</v>
      </c>
      <c r="AZ870">
        <f t="shared" si="358"/>
        <v>-0.51502249999975902</v>
      </c>
      <c r="BB870" s="19">
        <f t="shared" si="353"/>
        <v>1775658000</v>
      </c>
      <c r="BC870" s="19" t="str">
        <f t="shared" si="354"/>
        <v>XAUUSD</v>
      </c>
      <c r="BD870" s="19" t="str">
        <f t="shared" si="355"/>
        <v>M5</v>
      </c>
      <c r="BE870">
        <f>V870</f>
        <v>4764.1791300000004</v>
      </c>
      <c r="BF870">
        <f>W870</f>
        <v>4772.13717</v>
      </c>
      <c r="BG870">
        <f>X870</f>
        <v>4773.0015000000003</v>
      </c>
      <c r="BH870">
        <f>Y870</f>
        <v>4775.6308600000002</v>
      </c>
      <c r="BI870">
        <f t="shared" si="359"/>
        <v>4788.6205499999996</v>
      </c>
      <c r="BJ870">
        <f t="shared" si="360"/>
        <v>4748.0228141666666</v>
      </c>
    </row>
    <row r="871" spans="1:62" x14ac:dyDescent="0.55000000000000004">
      <c r="A871">
        <f>ALGLIB_SSA_XAUUSD!J871</f>
        <v>1775658300</v>
      </c>
      <c r="B871" t="str">
        <f>_xlfn.XLOOKUP($A871,ALGLIB_SSA_XAUUSD!$A$2:$A$1001,ALGLIB_SSA_XAUUSD!$B$2:$B$1001,"",0)</f>
        <v/>
      </c>
      <c r="C871" t="str">
        <f>_xlfn.XLOOKUP($A871,ALGLIB_SSA_XAUUSD!$A$2:$A$1001,ALGLIB_SSA_XAUUSD!$C$2:$C$1001,"",0)</f>
        <v/>
      </c>
      <c r="D871" s="1">
        <f>D866+(D878-D866)*5/12</f>
        <v>4744.9533333333329</v>
      </c>
      <c r="E871" s="1">
        <f>E866+(E878-E866)*5/12</f>
        <v>4763.2993775000004</v>
      </c>
      <c r="F871" s="1">
        <f>F866+(F878-F866)*5/12</f>
        <v>4771.3873674999995</v>
      </c>
      <c r="G871" s="1">
        <f>G866+(G878-G866)*5/12</f>
        <v>4785.8730999999998</v>
      </c>
      <c r="H871" s="1">
        <f>H866+(H878-H866)*5/12</f>
        <v>4747.8219808333333</v>
      </c>
      <c r="I871" t="str">
        <f>_xlfn.XLOOKUP($A871,ALGLIB_SSA_XAUUSD!$J$2:$J$1001,ALGLIB_SSA_XAUUSD!$K$2:$K$1001,"",0)</f>
        <v>XAUUSD</v>
      </c>
      <c r="J871" t="str">
        <f>_xlfn.XLOOKUP($A871,ALGLIB_SSA_XAUUSD!$J$2:$J$1001,ALGLIB_SSA_XAUUSD!$L$2:$L$1001,"",0)</f>
        <v>M5</v>
      </c>
      <c r="K871">
        <f>_xlfn.XLOOKUP($A871,ALGLIB_SSA_XAUUSD!$J$2:$J$1001,ALGLIB_SSA_XAUUSD!$M$2:$M$1001,"",0)</f>
        <v>4767.49</v>
      </c>
      <c r="L871">
        <f>_xlfn.XLOOKUP($A871,ALGLIB_SSA_XAUUSD!$J$2:$J$1001,ALGLIB_SSA_XAUUSD!$N$2:$N$1001,"",0)</f>
        <v>4768.6520200000004</v>
      </c>
      <c r="M871">
        <f>_xlfn.XLOOKUP($A871,ALGLIB_SSA_XAUUSD!$J$2:$J$1001,ALGLIB_SSA_XAUUSD!$O$2:$O$1001,"",0)</f>
        <v>4772.1414400000003</v>
      </c>
      <c r="N871">
        <f>_xlfn.XLOOKUP($A871,ALGLIB_SSA_XAUUSD!$J$2:$J$1001,ALGLIB_SSA_XAUUSD!$P$2:$P$1001,"",0)</f>
        <v>4777.4163200000003</v>
      </c>
      <c r="O871">
        <f>_xlfn.XLOOKUP($A871,ALGLIB_SSA_XAUUSD!$J$2:$J$1001,ALGLIB_SSA_XAUUSD!$Q$2:$Q$1001,"",0)</f>
        <v>4764.8182900000002</v>
      </c>
      <c r="R871">
        <f t="shared" si="336"/>
        <v>1775658300</v>
      </c>
      <c r="S871" t="str">
        <f t="shared" si="337"/>
        <v>XAUUSD</v>
      </c>
      <c r="T871" t="str">
        <f t="shared" si="337"/>
        <v>M5</v>
      </c>
      <c r="U871">
        <f t="shared" si="337"/>
        <v>4767.49</v>
      </c>
      <c r="V871">
        <f t="shared" si="338"/>
        <v>4763.2993775000004</v>
      </c>
      <c r="W871">
        <f t="shared" si="338"/>
        <v>4771.3873674999995</v>
      </c>
      <c r="X871">
        <f t="shared" si="339"/>
        <v>4768.6520200000004</v>
      </c>
      <c r="Y871">
        <f t="shared" si="339"/>
        <v>4772.1414400000003</v>
      </c>
      <c r="Z871">
        <f t="shared" si="340"/>
        <v>4785.8730999999998</v>
      </c>
      <c r="AA871">
        <f t="shared" si="341"/>
        <v>4777.4163200000003</v>
      </c>
      <c r="AB871">
        <f t="shared" si="342"/>
        <v>4747.8219808333333</v>
      </c>
      <c r="AC871">
        <f t="shared" si="343"/>
        <v>4764.8182900000002</v>
      </c>
      <c r="AF871">
        <f t="shared" si="348"/>
        <v>1775658300</v>
      </c>
      <c r="AG871" t="str">
        <f t="shared" si="349"/>
        <v>XAUUSD</v>
      </c>
      <c r="AH871" t="str">
        <f t="shared" si="350"/>
        <v>M5</v>
      </c>
      <c r="AI871" s="19">
        <f t="shared" si="344"/>
        <v>4767.49</v>
      </c>
      <c r="AJ871" s="19">
        <f t="shared" si="345"/>
        <v>4763.2993775000004</v>
      </c>
      <c r="AK871" s="19">
        <f t="shared" si="346"/>
        <v>4771.3873674999995</v>
      </c>
      <c r="AL871" s="19">
        <f t="shared" si="351"/>
        <v>-8.0879899999990812</v>
      </c>
      <c r="AM871" s="28" t="str">
        <f t="shared" si="347"/>
        <v>Bearish</v>
      </c>
      <c r="AN871" s="28" t="str">
        <f t="shared" si="352"/>
        <v>Bearish</v>
      </c>
      <c r="AO871">
        <f>IF(Z871&lt;&gt;"",Z871,"")</f>
        <v>4785.8730999999998</v>
      </c>
      <c r="AP871">
        <f>IF(AB871&lt;&gt;"",AB871,"")</f>
        <v>4747.8219808333333</v>
      </c>
      <c r="AQ871">
        <f t="shared" si="356"/>
        <v>6</v>
      </c>
      <c r="AR871" s="16">
        <f>IF(SLOPE($AO$854:$AO$865,$AQ$854:$AQ$865)&gt;0,MIN(3,ABS(SLOPE($AO$854:$AO$865,$AQ$854:$AQ$865))),IF(SLOPE($AO$854:$AO$865,$AQ$854:$AQ$865)&lt;-0.5,-0.5,0))</f>
        <v>-0.5</v>
      </c>
      <c r="AS871" s="16">
        <f>IF(SLOPE($AP$854:$AP$865,$AQ$854:$AQ$865)&lt;0,MAX(-3,-ABS(SLOPE($AP$854:$AP$865,$AQ$854:$AQ$865))),IF(SLOPE($AP$854:$AP$865,$AQ$854:$AQ$865)&gt;0.5,0.5,0))</f>
        <v>-0.67568916666672763</v>
      </c>
      <c r="AT871" s="22">
        <f>($AO$866+(AR871*(AQ871-1)))</f>
        <v>4788.1205499999996</v>
      </c>
      <c r="AU871" s="22">
        <f>($AP$866+(AS871*(AQ871-1)))</f>
        <v>4748.0228141666657</v>
      </c>
      <c r="AV871" s="18">
        <f>IF(AR871&gt;0,AT871+AR871,AT871)</f>
        <v>4788.1205499999996</v>
      </c>
      <c r="AW871" s="18">
        <f>IF(AS871&lt;0,AU871+AS871,AU871)</f>
        <v>4747.3471249999993</v>
      </c>
      <c r="AY871" s="15">
        <f t="shared" si="357"/>
        <v>2.2474499999998443</v>
      </c>
      <c r="AZ871">
        <f t="shared" si="358"/>
        <v>-0.47485583333400427</v>
      </c>
      <c r="BB871" s="19">
        <f t="shared" si="353"/>
        <v>1775658300</v>
      </c>
      <c r="BC871" s="19" t="str">
        <f t="shared" si="354"/>
        <v>XAUUSD</v>
      </c>
      <c r="BD871" s="19" t="str">
        <f t="shared" si="355"/>
        <v>M5</v>
      </c>
      <c r="BE871">
        <f>V871</f>
        <v>4763.2993775000004</v>
      </c>
      <c r="BF871">
        <f>W871</f>
        <v>4771.3873674999995</v>
      </c>
      <c r="BG871">
        <f>X871</f>
        <v>4768.6520200000004</v>
      </c>
      <c r="BH871">
        <f>Y871</f>
        <v>4772.1414400000003</v>
      </c>
      <c r="BI871">
        <f t="shared" si="359"/>
        <v>4788.1205499999996</v>
      </c>
      <c r="BJ871">
        <f t="shared" si="360"/>
        <v>4747.3471249999993</v>
      </c>
    </row>
    <row r="872" spans="1:62" x14ac:dyDescent="0.55000000000000004">
      <c r="A872">
        <f>ALGLIB_SSA_XAUUSD!J872</f>
        <v>1775658600</v>
      </c>
      <c r="B872" t="str">
        <f>_xlfn.XLOOKUP($A872,ALGLIB_SSA_XAUUSD!$A$2:$A$1001,ALGLIB_SSA_XAUUSD!$B$2:$B$1001,"",0)</f>
        <v/>
      </c>
      <c r="C872" t="str">
        <f>_xlfn.XLOOKUP($A872,ALGLIB_SSA_XAUUSD!$A$2:$A$1001,ALGLIB_SSA_XAUUSD!$C$2:$C$1001,"",0)</f>
        <v/>
      </c>
      <c r="D872" s="1">
        <f>D866+(D878-D866)*6/12</f>
        <v>4746.6299999999992</v>
      </c>
      <c r="E872" s="1">
        <f>E866+(E878-E866)*6/12</f>
        <v>4762.4196250000005</v>
      </c>
      <c r="F872" s="1">
        <f>F866+(F878-F866)*6/12</f>
        <v>4770.637565</v>
      </c>
      <c r="G872" s="1">
        <f>G866+(G878-G866)*6/12</f>
        <v>4784.9236099999998</v>
      </c>
      <c r="H872" s="1">
        <f>H866+(H878-H866)*6/12</f>
        <v>4747.1061250000002</v>
      </c>
      <c r="I872" t="str">
        <f>_xlfn.XLOOKUP($A872,ALGLIB_SSA_XAUUSD!$J$2:$J$1001,ALGLIB_SSA_XAUUSD!$K$2:$K$1001,"",0)</f>
        <v>XAUUSD</v>
      </c>
      <c r="J872" t="str">
        <f>_xlfn.XLOOKUP($A872,ALGLIB_SSA_XAUUSD!$J$2:$J$1001,ALGLIB_SSA_XAUUSD!$L$2:$L$1001,"",0)</f>
        <v>M5</v>
      </c>
      <c r="K872">
        <f>_xlfn.XLOOKUP($A872,ALGLIB_SSA_XAUUSD!$J$2:$J$1001,ALGLIB_SSA_XAUUSD!$M$2:$M$1001,"",0)</f>
        <v>4754.29</v>
      </c>
      <c r="L872">
        <f>_xlfn.XLOOKUP($A872,ALGLIB_SSA_XAUUSD!$J$2:$J$1001,ALGLIB_SSA_XAUUSD!$N$2:$N$1001,"",0)</f>
        <v>4763.91338</v>
      </c>
      <c r="M872">
        <f>_xlfn.XLOOKUP($A872,ALGLIB_SSA_XAUUSD!$J$2:$J$1001,ALGLIB_SSA_XAUUSD!$O$2:$O$1001,"",0)</f>
        <v>4768.0274099999997</v>
      </c>
      <c r="N872">
        <f>_xlfn.XLOOKUP($A872,ALGLIB_SSA_XAUUSD!$J$2:$J$1001,ALGLIB_SSA_XAUUSD!$P$2:$P$1001,"",0)</f>
        <v>4773.1450299999997</v>
      </c>
      <c r="O872">
        <f>_xlfn.XLOOKUP($A872,ALGLIB_SSA_XAUUSD!$J$2:$J$1001,ALGLIB_SSA_XAUUSD!$Q$2:$Q$1001,"",0)</f>
        <v>4759.83104</v>
      </c>
      <c r="R872">
        <f t="shared" si="336"/>
        <v>1775658600</v>
      </c>
      <c r="S872" t="str">
        <f t="shared" si="337"/>
        <v>XAUUSD</v>
      </c>
      <c r="T872" t="str">
        <f t="shared" si="337"/>
        <v>M5</v>
      </c>
      <c r="U872">
        <f t="shared" si="337"/>
        <v>4754.29</v>
      </c>
      <c r="V872">
        <f t="shared" si="338"/>
        <v>4762.4196250000005</v>
      </c>
      <c r="W872">
        <f t="shared" si="338"/>
        <v>4770.637565</v>
      </c>
      <c r="X872">
        <f t="shared" si="339"/>
        <v>4763.91338</v>
      </c>
      <c r="Y872">
        <f t="shared" si="339"/>
        <v>4768.0274099999997</v>
      </c>
      <c r="Z872">
        <f t="shared" si="340"/>
        <v>4784.9236099999998</v>
      </c>
      <c r="AA872">
        <f t="shared" si="341"/>
        <v>4773.1450299999997</v>
      </c>
      <c r="AB872">
        <f t="shared" si="342"/>
        <v>4747.1061250000002</v>
      </c>
      <c r="AC872">
        <f t="shared" si="343"/>
        <v>4759.83104</v>
      </c>
      <c r="AF872">
        <f t="shared" si="348"/>
        <v>1775658600</v>
      </c>
      <c r="AG872" t="str">
        <f t="shared" si="349"/>
        <v>XAUUSD</v>
      </c>
      <c r="AH872" t="str">
        <f t="shared" si="350"/>
        <v>M5</v>
      </c>
      <c r="AI872" s="19">
        <f t="shared" si="344"/>
        <v>4754.29</v>
      </c>
      <c r="AJ872" s="19">
        <f t="shared" si="345"/>
        <v>4762.4196250000005</v>
      </c>
      <c r="AK872" s="19">
        <f t="shared" si="346"/>
        <v>4770.637565</v>
      </c>
      <c r="AL872" s="19">
        <f t="shared" si="351"/>
        <v>-8.2179399999995439</v>
      </c>
      <c r="AM872" s="28" t="str">
        <f t="shared" si="347"/>
        <v>Bearish</v>
      </c>
      <c r="AN872" s="28" t="str">
        <f t="shared" si="352"/>
        <v>Bearish</v>
      </c>
      <c r="AO872">
        <f>IF(Z872&lt;&gt;"",Z872,"")</f>
        <v>4784.9236099999998</v>
      </c>
      <c r="AP872">
        <f>IF(AB872&lt;&gt;"",AB872,"")</f>
        <v>4747.1061250000002</v>
      </c>
      <c r="AQ872">
        <f t="shared" si="356"/>
        <v>7</v>
      </c>
      <c r="AR872" s="16">
        <f>IF(SLOPE($AO$854:$AO$865,$AQ$854:$AQ$865)&gt;0,MIN(3,ABS(SLOPE($AO$854:$AO$865,$AQ$854:$AQ$865))),IF(SLOPE($AO$854:$AO$865,$AQ$854:$AQ$865)&lt;-0.5,-0.5,0))</f>
        <v>-0.5</v>
      </c>
      <c r="AS872" s="16">
        <f>IF(SLOPE($AP$854:$AP$865,$AQ$854:$AQ$865)&lt;0,MAX(-3,-ABS(SLOPE($AP$854:$AP$865,$AQ$854:$AQ$865))),IF(SLOPE($AP$854:$AP$865,$AQ$854:$AQ$865)&gt;0.5,0.5,0))</f>
        <v>-0.67568916666672763</v>
      </c>
      <c r="AT872" s="22">
        <f>($AO$866+(AR872*(AQ872-1)))</f>
        <v>4787.6205499999996</v>
      </c>
      <c r="AU872" s="22">
        <f>($AP$866+(AS872*(AQ872-1)))</f>
        <v>4747.3471249999993</v>
      </c>
      <c r="AV872" s="18">
        <f>IF(AR872&gt;0,AT872+AR872,AT872)</f>
        <v>4787.6205499999996</v>
      </c>
      <c r="AW872" s="18">
        <f>IF(AS872&lt;0,AU872+AS872,AU872)</f>
        <v>4746.6714358333329</v>
      </c>
      <c r="AY872" s="15">
        <f t="shared" si="357"/>
        <v>2.6969399999998132</v>
      </c>
      <c r="AZ872">
        <f t="shared" si="358"/>
        <v>-0.43468916666734003</v>
      </c>
      <c r="BB872" s="19">
        <f t="shared" si="353"/>
        <v>1775658600</v>
      </c>
      <c r="BC872" s="19" t="str">
        <f t="shared" si="354"/>
        <v>XAUUSD</v>
      </c>
      <c r="BD872" s="19" t="str">
        <f t="shared" si="355"/>
        <v>M5</v>
      </c>
      <c r="BE872">
        <f>V872</f>
        <v>4762.4196250000005</v>
      </c>
      <c r="BF872">
        <f>W872</f>
        <v>4770.637565</v>
      </c>
      <c r="BG872">
        <f>X872</f>
        <v>4763.91338</v>
      </c>
      <c r="BH872">
        <f>Y872</f>
        <v>4768.0274099999997</v>
      </c>
      <c r="BI872">
        <f t="shared" si="359"/>
        <v>4787.6205499999996</v>
      </c>
      <c r="BJ872">
        <f t="shared" si="360"/>
        <v>4746.6714358333329</v>
      </c>
    </row>
    <row r="873" spans="1:62" x14ac:dyDescent="0.55000000000000004">
      <c r="A873">
        <f>ALGLIB_SSA_XAUUSD!J873</f>
        <v>1775658900</v>
      </c>
      <c r="B873" t="str">
        <f>_xlfn.XLOOKUP($A873,ALGLIB_SSA_XAUUSD!$A$2:$A$1001,ALGLIB_SSA_XAUUSD!$B$2:$B$1001,"",0)</f>
        <v/>
      </c>
      <c r="C873" t="str">
        <f>_xlfn.XLOOKUP($A873,ALGLIB_SSA_XAUUSD!$A$2:$A$1001,ALGLIB_SSA_XAUUSD!$C$2:$C$1001,"",0)</f>
        <v/>
      </c>
      <c r="D873" s="1">
        <f>D866+(D878-D866)*7/12</f>
        <v>4748.3066666666664</v>
      </c>
      <c r="E873" s="1">
        <f>E866+(E878-E866)*7/12</f>
        <v>4761.5398724999995</v>
      </c>
      <c r="F873" s="1">
        <f>F866+(F878-F866)*7/12</f>
        <v>4769.8877625000005</v>
      </c>
      <c r="G873" s="1">
        <f>G866+(G878-G866)*7/12</f>
        <v>4783.9741199999999</v>
      </c>
      <c r="H873" s="1">
        <f>H866+(H878-H866)*7/12</f>
        <v>4746.3902691666663</v>
      </c>
      <c r="I873" t="str">
        <f>_xlfn.XLOOKUP($A873,ALGLIB_SSA_XAUUSD!$J$2:$J$1001,ALGLIB_SSA_XAUUSD!$K$2:$K$1001,"",0)</f>
        <v>XAUUSD</v>
      </c>
      <c r="J873" t="str">
        <f>_xlfn.XLOOKUP($A873,ALGLIB_SSA_XAUUSD!$J$2:$J$1001,ALGLIB_SSA_XAUUSD!$L$2:$L$1001,"",0)</f>
        <v>M5</v>
      </c>
      <c r="K873">
        <f>_xlfn.XLOOKUP($A873,ALGLIB_SSA_XAUUSD!$J$2:$J$1001,ALGLIB_SSA_XAUUSD!$M$2:$M$1001,"",0)</f>
        <v>4760.95</v>
      </c>
      <c r="L873">
        <f>_xlfn.XLOOKUP($A873,ALGLIB_SSA_XAUUSD!$J$2:$J$1001,ALGLIB_SSA_XAUUSD!$N$2:$N$1001,"",0)</f>
        <v>4759.3684499999999</v>
      </c>
      <c r="M873">
        <f>_xlfn.XLOOKUP($A873,ALGLIB_SSA_XAUUSD!$J$2:$J$1001,ALGLIB_SSA_XAUUSD!$O$2:$O$1001,"",0)</f>
        <v>4763.6979300000003</v>
      </c>
      <c r="N873">
        <f>_xlfn.XLOOKUP($A873,ALGLIB_SSA_XAUUSD!$J$2:$J$1001,ALGLIB_SSA_XAUUSD!$P$2:$P$1001,"",0)</f>
        <v>4768.7472799999996</v>
      </c>
      <c r="O873">
        <f>_xlfn.XLOOKUP($A873,ALGLIB_SSA_XAUUSD!$J$2:$J$1001,ALGLIB_SSA_XAUUSD!$Q$2:$Q$1001,"",0)</f>
        <v>4754.7596000000003</v>
      </c>
      <c r="R873">
        <f t="shared" si="336"/>
        <v>1775658900</v>
      </c>
      <c r="S873" t="str">
        <f t="shared" si="337"/>
        <v>XAUUSD</v>
      </c>
      <c r="T873" t="str">
        <f t="shared" si="337"/>
        <v>M5</v>
      </c>
      <c r="U873">
        <f t="shared" si="337"/>
        <v>4760.95</v>
      </c>
      <c r="V873">
        <f t="shared" si="338"/>
        <v>4761.5398724999995</v>
      </c>
      <c r="W873">
        <f t="shared" si="338"/>
        <v>4769.8877625000005</v>
      </c>
      <c r="X873">
        <f t="shared" si="339"/>
        <v>4759.3684499999999</v>
      </c>
      <c r="Y873">
        <f t="shared" si="339"/>
        <v>4763.6979300000003</v>
      </c>
      <c r="Z873">
        <f t="shared" si="340"/>
        <v>4783.9741199999999</v>
      </c>
      <c r="AA873">
        <f t="shared" si="341"/>
        <v>4768.7472799999996</v>
      </c>
      <c r="AB873">
        <f t="shared" si="342"/>
        <v>4746.3902691666663</v>
      </c>
      <c r="AC873">
        <f t="shared" si="343"/>
        <v>4754.7596000000003</v>
      </c>
      <c r="AF873">
        <f t="shared" si="348"/>
        <v>1775658900</v>
      </c>
      <c r="AG873" t="str">
        <f t="shared" si="349"/>
        <v>XAUUSD</v>
      </c>
      <c r="AH873" t="str">
        <f t="shared" si="350"/>
        <v>M5</v>
      </c>
      <c r="AI873" s="19">
        <f t="shared" si="344"/>
        <v>4760.95</v>
      </c>
      <c r="AJ873" s="19">
        <f t="shared" si="345"/>
        <v>4761.5398724999995</v>
      </c>
      <c r="AK873" s="19">
        <f t="shared" si="346"/>
        <v>4769.8877625000005</v>
      </c>
      <c r="AL873" s="19">
        <f t="shared" si="351"/>
        <v>-8.3478900000009162</v>
      </c>
      <c r="AM873" s="28" t="str">
        <f t="shared" si="347"/>
        <v>Bearish</v>
      </c>
      <c r="AN873" s="28" t="str">
        <f t="shared" si="352"/>
        <v>Bearish</v>
      </c>
      <c r="AO873">
        <f>IF(Z873&lt;&gt;"",Z873,"")</f>
        <v>4783.9741199999999</v>
      </c>
      <c r="AP873">
        <f>IF(AB873&lt;&gt;"",AB873,"")</f>
        <v>4746.3902691666663</v>
      </c>
      <c r="AQ873">
        <f t="shared" si="356"/>
        <v>8</v>
      </c>
      <c r="AR873" s="16">
        <f>IF(SLOPE($AO$854:$AO$865,$AQ$854:$AQ$865)&gt;0,MIN(3,ABS(SLOPE($AO$854:$AO$865,$AQ$854:$AQ$865))),IF(SLOPE($AO$854:$AO$865,$AQ$854:$AQ$865)&lt;-0.5,-0.5,0))</f>
        <v>-0.5</v>
      </c>
      <c r="AS873" s="16">
        <f>IF(SLOPE($AP$854:$AP$865,$AQ$854:$AQ$865)&lt;0,MAX(-3,-ABS(SLOPE($AP$854:$AP$865,$AQ$854:$AQ$865))),IF(SLOPE($AP$854:$AP$865,$AQ$854:$AQ$865)&gt;0.5,0.5,0))</f>
        <v>-0.67568916666672763</v>
      </c>
      <c r="AT873" s="22">
        <f>($AO$866+(AR873*(AQ873-1)))</f>
        <v>4787.1205499999996</v>
      </c>
      <c r="AU873" s="22">
        <f>($AP$866+(AS873*(AQ873-1)))</f>
        <v>4746.6714358333329</v>
      </c>
      <c r="AV873" s="18">
        <f>IF(AR873&gt;0,AT873+AR873,AT873)</f>
        <v>4787.1205499999996</v>
      </c>
      <c r="AW873" s="18">
        <f>IF(AS873&lt;0,AU873+AS873,AU873)</f>
        <v>4745.9957466666665</v>
      </c>
      <c r="AY873" s="15">
        <f t="shared" si="357"/>
        <v>3.146429999999782</v>
      </c>
      <c r="AZ873">
        <f t="shared" si="358"/>
        <v>-0.3945224999997663</v>
      </c>
      <c r="BB873" s="19">
        <f t="shared" si="353"/>
        <v>1775658900</v>
      </c>
      <c r="BC873" s="19" t="str">
        <f t="shared" si="354"/>
        <v>XAUUSD</v>
      </c>
      <c r="BD873" s="19" t="str">
        <f t="shared" si="355"/>
        <v>M5</v>
      </c>
      <c r="BE873">
        <f>V873</f>
        <v>4761.5398724999995</v>
      </c>
      <c r="BF873">
        <f>W873</f>
        <v>4769.8877625000005</v>
      </c>
      <c r="BG873">
        <f>X873</f>
        <v>4759.3684499999999</v>
      </c>
      <c r="BH873">
        <f>Y873</f>
        <v>4763.6979300000003</v>
      </c>
      <c r="BI873">
        <f t="shared" si="359"/>
        <v>4787.1205499999996</v>
      </c>
      <c r="BJ873">
        <f t="shared" si="360"/>
        <v>4745.9957466666665</v>
      </c>
    </row>
    <row r="874" spans="1:62" x14ac:dyDescent="0.55000000000000004">
      <c r="A874">
        <f>ALGLIB_SSA_XAUUSD!J874</f>
        <v>1775659200</v>
      </c>
      <c r="B874" t="str">
        <f>_xlfn.XLOOKUP($A874,ALGLIB_SSA_XAUUSD!$A$2:$A$1001,ALGLIB_SSA_XAUUSD!$B$2:$B$1001,"",0)</f>
        <v/>
      </c>
      <c r="C874" t="str">
        <f>_xlfn.XLOOKUP($A874,ALGLIB_SSA_XAUUSD!$A$2:$A$1001,ALGLIB_SSA_XAUUSD!$C$2:$C$1001,"",0)</f>
        <v/>
      </c>
      <c r="D874" s="1">
        <f>D866+(D878-D866)*8/12</f>
        <v>4749.9833333333327</v>
      </c>
      <c r="E874" s="1">
        <f>E866+(E878-E866)*8/12</f>
        <v>4760.6601199999996</v>
      </c>
      <c r="F874" s="1">
        <f>F866+(F878-F866)*8/12</f>
        <v>4769.13796</v>
      </c>
      <c r="G874" s="1">
        <f>G866+(G878-G866)*8/12</f>
        <v>4783.0246299999999</v>
      </c>
      <c r="H874" s="1">
        <f>H866+(H878-H866)*8/12</f>
        <v>4745.6744133333332</v>
      </c>
      <c r="I874" t="str">
        <f>_xlfn.XLOOKUP($A874,ALGLIB_SSA_XAUUSD!$J$2:$J$1001,ALGLIB_SSA_XAUUSD!$K$2:$K$1001,"",0)</f>
        <v>XAUUSD</v>
      </c>
      <c r="J874" t="str">
        <f>_xlfn.XLOOKUP($A874,ALGLIB_SSA_XAUUSD!$J$2:$J$1001,ALGLIB_SSA_XAUUSD!$L$2:$L$1001,"",0)</f>
        <v>M5</v>
      </c>
      <c r="K874">
        <f>_xlfn.XLOOKUP($A874,ALGLIB_SSA_XAUUSD!$J$2:$J$1001,ALGLIB_SSA_XAUUSD!$M$2:$M$1001,"",0)</f>
        <v>4760.2700000000004</v>
      </c>
      <c r="L874">
        <f>_xlfn.XLOOKUP($A874,ALGLIB_SSA_XAUUSD!$J$2:$J$1001,ALGLIB_SSA_XAUUSD!$N$2:$N$1001,"",0)</f>
        <v>4755.0691999999999</v>
      </c>
      <c r="M874">
        <f>_xlfn.XLOOKUP($A874,ALGLIB_SSA_XAUUSD!$J$2:$J$1001,ALGLIB_SSA_XAUUSD!$O$2:$O$1001,"",0)</f>
        <v>4759.38357</v>
      </c>
      <c r="N874">
        <f>_xlfn.XLOOKUP($A874,ALGLIB_SSA_XAUUSD!$J$2:$J$1001,ALGLIB_SSA_XAUUSD!$P$2:$P$1001,"",0)</f>
        <v>4764.4327999999996</v>
      </c>
      <c r="O874">
        <f>_xlfn.XLOOKUP($A874,ALGLIB_SSA_XAUUSD!$J$2:$J$1001,ALGLIB_SSA_XAUUSD!$Q$2:$Q$1001,"",0)</f>
        <v>4749.9035299999996</v>
      </c>
      <c r="R874">
        <f t="shared" si="336"/>
        <v>1775659200</v>
      </c>
      <c r="S874" t="str">
        <f t="shared" si="337"/>
        <v>XAUUSD</v>
      </c>
      <c r="T874" t="str">
        <f t="shared" si="337"/>
        <v>M5</v>
      </c>
      <c r="U874">
        <f t="shared" si="337"/>
        <v>4760.2700000000004</v>
      </c>
      <c r="V874">
        <f t="shared" si="338"/>
        <v>4760.6601199999996</v>
      </c>
      <c r="W874">
        <f t="shared" si="338"/>
        <v>4769.13796</v>
      </c>
      <c r="X874">
        <f t="shared" si="339"/>
        <v>4755.0691999999999</v>
      </c>
      <c r="Y874">
        <f t="shared" si="339"/>
        <v>4759.38357</v>
      </c>
      <c r="Z874">
        <f t="shared" si="340"/>
        <v>4783.0246299999999</v>
      </c>
      <c r="AA874">
        <f t="shared" si="341"/>
        <v>4764.4327999999996</v>
      </c>
      <c r="AB874">
        <f t="shared" si="342"/>
        <v>4745.6744133333332</v>
      </c>
      <c r="AC874">
        <f t="shared" si="343"/>
        <v>4749.9035299999996</v>
      </c>
      <c r="AF874">
        <f t="shared" si="348"/>
        <v>1775659200</v>
      </c>
      <c r="AG874" t="str">
        <f t="shared" si="349"/>
        <v>XAUUSD</v>
      </c>
      <c r="AH874" t="str">
        <f t="shared" si="350"/>
        <v>M5</v>
      </c>
      <c r="AI874" s="19">
        <f t="shared" si="344"/>
        <v>4760.2700000000004</v>
      </c>
      <c r="AJ874" s="19">
        <f t="shared" si="345"/>
        <v>4760.6601199999996</v>
      </c>
      <c r="AK874" s="19">
        <f t="shared" si="346"/>
        <v>4769.13796</v>
      </c>
      <c r="AL874" s="19">
        <f t="shared" si="351"/>
        <v>-8.4778400000004694</v>
      </c>
      <c r="AM874" s="28" t="str">
        <f t="shared" si="347"/>
        <v>Bearish</v>
      </c>
      <c r="AN874" s="28" t="str">
        <f t="shared" si="352"/>
        <v>Bearish</v>
      </c>
      <c r="AO874">
        <f>IF(Z874&lt;&gt;"",Z874,"")</f>
        <v>4783.0246299999999</v>
      </c>
      <c r="AP874">
        <f>IF(AB874&lt;&gt;"",AB874,"")</f>
        <v>4745.6744133333332</v>
      </c>
      <c r="AQ874">
        <f t="shared" si="356"/>
        <v>9</v>
      </c>
      <c r="AR874" s="16">
        <f>IF(SLOPE($AO$854:$AO$865,$AQ$854:$AQ$865)&gt;0,MIN(3,ABS(SLOPE($AO$854:$AO$865,$AQ$854:$AQ$865))),IF(SLOPE($AO$854:$AO$865,$AQ$854:$AQ$865)&lt;-0.5,-0.5,0))</f>
        <v>-0.5</v>
      </c>
      <c r="AS874" s="16">
        <f>IF(SLOPE($AP$854:$AP$865,$AQ$854:$AQ$865)&lt;0,MAX(-3,-ABS(SLOPE($AP$854:$AP$865,$AQ$854:$AQ$865))),IF(SLOPE($AP$854:$AP$865,$AQ$854:$AQ$865)&gt;0.5,0.5,0))</f>
        <v>-0.67568916666672763</v>
      </c>
      <c r="AT874" s="22">
        <f>($AO$866+(AR874*(AQ874-1)))</f>
        <v>4786.6205499999996</v>
      </c>
      <c r="AU874" s="22">
        <f>($AP$866+(AS874*(AQ874-1)))</f>
        <v>4745.9957466666656</v>
      </c>
      <c r="AV874" s="18">
        <f>IF(AR874&gt;0,AT874+AR874,AT874)</f>
        <v>4786.6205499999996</v>
      </c>
      <c r="AW874" s="18">
        <f>IF(AS874&lt;0,AU874+AS874,AU874)</f>
        <v>4745.3200574999992</v>
      </c>
      <c r="AY874" s="15">
        <f t="shared" si="357"/>
        <v>3.5959199999997509</v>
      </c>
      <c r="AZ874">
        <f t="shared" si="358"/>
        <v>-0.35435583333401155</v>
      </c>
      <c r="BB874" s="19">
        <f t="shared" si="353"/>
        <v>1775659200</v>
      </c>
      <c r="BC874" s="19" t="str">
        <f t="shared" si="354"/>
        <v>XAUUSD</v>
      </c>
      <c r="BD874" s="19" t="str">
        <f t="shared" si="355"/>
        <v>M5</v>
      </c>
      <c r="BE874">
        <f>V874</f>
        <v>4760.6601199999996</v>
      </c>
      <c r="BF874">
        <f>W874</f>
        <v>4769.13796</v>
      </c>
      <c r="BG874">
        <f>X874</f>
        <v>4755.0691999999999</v>
      </c>
      <c r="BH874">
        <f>Y874</f>
        <v>4759.38357</v>
      </c>
      <c r="BI874">
        <f t="shared" si="359"/>
        <v>4786.6205499999996</v>
      </c>
      <c r="BJ874">
        <f t="shared" si="360"/>
        <v>4745.3200574999992</v>
      </c>
    </row>
    <row r="875" spans="1:62" x14ac:dyDescent="0.55000000000000004">
      <c r="A875">
        <f>ALGLIB_SSA_XAUUSD!J875</f>
        <v>1775659500</v>
      </c>
      <c r="B875" t="str">
        <f>_xlfn.XLOOKUP($A875,ALGLIB_SSA_XAUUSD!$A$2:$A$1001,ALGLIB_SSA_XAUUSD!$B$2:$B$1001,"",0)</f>
        <v/>
      </c>
      <c r="C875" t="str">
        <f>_xlfn.XLOOKUP($A875,ALGLIB_SSA_XAUUSD!$A$2:$A$1001,ALGLIB_SSA_XAUUSD!$C$2:$C$1001,"",0)</f>
        <v/>
      </c>
      <c r="D875" s="1">
        <f>D866+(D878-D866)*9/12</f>
        <v>4751.66</v>
      </c>
      <c r="E875" s="1">
        <f>E866+(E878-E866)*9/12</f>
        <v>4759.7803674999996</v>
      </c>
      <c r="F875" s="1">
        <f>F866+(F878-F866)*9/12</f>
        <v>4768.3881574999996</v>
      </c>
      <c r="G875" s="1">
        <f>G866+(G878-G866)*9/12</f>
        <v>4782.0751399999999</v>
      </c>
      <c r="H875" s="1">
        <f>H866+(H878-H866)*9/12</f>
        <v>4744.9585575000001</v>
      </c>
      <c r="I875" t="str">
        <f>_xlfn.XLOOKUP($A875,ALGLIB_SSA_XAUUSD!$J$2:$J$1001,ALGLIB_SSA_XAUUSD!$K$2:$K$1001,"",0)</f>
        <v>XAUUSD</v>
      </c>
      <c r="J875" t="str">
        <f>_xlfn.XLOOKUP($A875,ALGLIB_SSA_XAUUSD!$J$2:$J$1001,ALGLIB_SSA_XAUUSD!$L$2:$L$1001,"",0)</f>
        <v>M5</v>
      </c>
      <c r="K875">
        <f>_xlfn.XLOOKUP($A875,ALGLIB_SSA_XAUUSD!$J$2:$J$1001,ALGLIB_SSA_XAUUSD!$M$2:$M$1001,"",0)</f>
        <v>4755.47</v>
      </c>
      <c r="L875">
        <f>_xlfn.XLOOKUP($A875,ALGLIB_SSA_XAUUSD!$J$2:$J$1001,ALGLIB_SSA_XAUUSD!$N$2:$N$1001,"",0)</f>
        <v>4751.2044999999998</v>
      </c>
      <c r="M875">
        <f>_xlfn.XLOOKUP($A875,ALGLIB_SSA_XAUUSD!$J$2:$J$1001,ALGLIB_SSA_XAUUSD!$O$2:$O$1001,"",0)</f>
        <v>4755.29403</v>
      </c>
      <c r="N875">
        <f>_xlfn.XLOOKUP($A875,ALGLIB_SSA_XAUUSD!$J$2:$J$1001,ALGLIB_SSA_XAUUSD!$P$2:$P$1001,"",0)</f>
        <v>4760.2536300000002</v>
      </c>
      <c r="O875">
        <f>_xlfn.XLOOKUP($A875,ALGLIB_SSA_XAUUSD!$J$2:$J$1001,ALGLIB_SSA_XAUUSD!$Q$2:$Q$1001,"",0)</f>
        <v>4745.3897800000004</v>
      </c>
      <c r="R875">
        <f t="shared" si="336"/>
        <v>1775659500</v>
      </c>
      <c r="S875" t="str">
        <f t="shared" si="337"/>
        <v>XAUUSD</v>
      </c>
      <c r="T875" t="str">
        <f t="shared" si="337"/>
        <v>M5</v>
      </c>
      <c r="U875">
        <f t="shared" si="337"/>
        <v>4755.47</v>
      </c>
      <c r="V875">
        <f t="shared" si="338"/>
        <v>4759.7803674999996</v>
      </c>
      <c r="W875">
        <f t="shared" si="338"/>
        <v>4768.3881574999996</v>
      </c>
      <c r="X875">
        <f t="shared" si="339"/>
        <v>4751.2044999999998</v>
      </c>
      <c r="Y875">
        <f t="shared" si="339"/>
        <v>4755.29403</v>
      </c>
      <c r="Z875">
        <f t="shared" si="340"/>
        <v>4782.0751399999999</v>
      </c>
      <c r="AA875">
        <f t="shared" si="341"/>
        <v>4760.2536300000002</v>
      </c>
      <c r="AB875">
        <f t="shared" si="342"/>
        <v>4744.9585575000001</v>
      </c>
      <c r="AC875">
        <f t="shared" si="343"/>
        <v>4745.3897800000004</v>
      </c>
      <c r="AF875">
        <f t="shared" si="348"/>
        <v>1775659500</v>
      </c>
      <c r="AG875" t="str">
        <f t="shared" si="349"/>
        <v>XAUUSD</v>
      </c>
      <c r="AH875" t="str">
        <f t="shared" si="350"/>
        <v>M5</v>
      </c>
      <c r="AI875" s="19">
        <f t="shared" si="344"/>
        <v>4755.47</v>
      </c>
      <c r="AJ875" s="19">
        <f t="shared" si="345"/>
        <v>4759.7803674999996</v>
      </c>
      <c r="AK875" s="19">
        <f t="shared" si="346"/>
        <v>4768.3881574999996</v>
      </c>
      <c r="AL875" s="19">
        <f t="shared" si="351"/>
        <v>-8.6077900000000227</v>
      </c>
      <c r="AM875" s="28" t="str">
        <f t="shared" si="347"/>
        <v>Bearish</v>
      </c>
      <c r="AN875" s="28" t="str">
        <f t="shared" si="352"/>
        <v>Bearish</v>
      </c>
      <c r="AO875">
        <f>IF(Z875&lt;&gt;"",Z875,"")</f>
        <v>4782.0751399999999</v>
      </c>
      <c r="AP875">
        <f>IF(AB875&lt;&gt;"",AB875,"")</f>
        <v>4744.9585575000001</v>
      </c>
      <c r="AQ875">
        <f t="shared" si="356"/>
        <v>10</v>
      </c>
      <c r="AR875" s="16">
        <f>IF(SLOPE($AO$854:$AO$865,$AQ$854:$AQ$865)&gt;0,MIN(3,ABS(SLOPE($AO$854:$AO$865,$AQ$854:$AQ$865))),IF(SLOPE($AO$854:$AO$865,$AQ$854:$AQ$865)&lt;-0.5,-0.5,0))</f>
        <v>-0.5</v>
      </c>
      <c r="AS875" s="16">
        <f>IF(SLOPE($AP$854:$AP$865,$AQ$854:$AQ$865)&lt;0,MAX(-3,-ABS(SLOPE($AP$854:$AP$865,$AQ$854:$AQ$865))),IF(SLOPE($AP$854:$AP$865,$AQ$854:$AQ$865)&gt;0.5,0.5,0))</f>
        <v>-0.67568916666672763</v>
      </c>
      <c r="AT875" s="22">
        <f>($AO$866+(AR875*(AQ875-1)))</f>
        <v>4786.1205499999996</v>
      </c>
      <c r="AU875" s="22">
        <f>($AP$866+(AS875*(AQ875-1)))</f>
        <v>4745.3200574999992</v>
      </c>
      <c r="AV875" s="18">
        <f>IF(AR875&gt;0,AT875+AR875,AT875)</f>
        <v>4786.1205499999996</v>
      </c>
      <c r="AW875" s="18">
        <f>IF(AS875&lt;0,AU875+AS875,AU875)</f>
        <v>4744.6443683333327</v>
      </c>
      <c r="AY875" s="15">
        <f t="shared" si="357"/>
        <v>4.0454099999997197</v>
      </c>
      <c r="AZ875">
        <f t="shared" si="358"/>
        <v>-0.31418916666734731</v>
      </c>
      <c r="BB875" s="19">
        <f t="shared" si="353"/>
        <v>1775659500</v>
      </c>
      <c r="BC875" s="19" t="str">
        <f t="shared" si="354"/>
        <v>XAUUSD</v>
      </c>
      <c r="BD875" s="19" t="str">
        <f t="shared" si="355"/>
        <v>M5</v>
      </c>
      <c r="BE875">
        <f>V875</f>
        <v>4759.7803674999996</v>
      </c>
      <c r="BF875">
        <f>W875</f>
        <v>4768.3881574999996</v>
      </c>
      <c r="BG875">
        <f>X875</f>
        <v>4751.2044999999998</v>
      </c>
      <c r="BH875">
        <f>Y875</f>
        <v>4755.29403</v>
      </c>
      <c r="BI875">
        <f t="shared" si="359"/>
        <v>4786.1205499999996</v>
      </c>
      <c r="BJ875">
        <f t="shared" si="360"/>
        <v>4744.6443683333327</v>
      </c>
    </row>
    <row r="876" spans="1:62" x14ac:dyDescent="0.55000000000000004">
      <c r="A876">
        <f>ALGLIB_SSA_XAUUSD!J876</f>
        <v>1775659800</v>
      </c>
      <c r="B876" t="str">
        <f>_xlfn.XLOOKUP($A876,ALGLIB_SSA_XAUUSD!$A$2:$A$1001,ALGLIB_SSA_XAUUSD!$B$2:$B$1001,"",0)</f>
        <v/>
      </c>
      <c r="C876" t="str">
        <f>_xlfn.XLOOKUP($A876,ALGLIB_SSA_XAUUSD!$A$2:$A$1001,ALGLIB_SSA_XAUUSD!$C$2:$C$1001,"",0)</f>
        <v/>
      </c>
      <c r="D876" s="1">
        <f>D866+(D878-D866)*10/12</f>
        <v>4753.3366666666661</v>
      </c>
      <c r="E876" s="1">
        <f>E866+(E878-E866)*10/12</f>
        <v>4758.9006149999996</v>
      </c>
      <c r="F876" s="1">
        <f>F866+(F878-F866)*10/12</f>
        <v>4767.638355</v>
      </c>
      <c r="G876" s="1">
        <f>G866+(G878-G866)*10/12</f>
        <v>4781.12565</v>
      </c>
      <c r="H876" s="1">
        <f>H866+(H878-H866)*10/12</f>
        <v>4744.2427016666661</v>
      </c>
      <c r="I876" t="str">
        <f>_xlfn.XLOOKUP($A876,ALGLIB_SSA_XAUUSD!$J$2:$J$1001,ALGLIB_SSA_XAUUSD!$K$2:$K$1001,"",0)</f>
        <v>XAUUSD</v>
      </c>
      <c r="J876" t="str">
        <f>_xlfn.XLOOKUP($A876,ALGLIB_SSA_XAUUSD!$J$2:$J$1001,ALGLIB_SSA_XAUUSD!$L$2:$L$1001,"",0)</f>
        <v>M5</v>
      </c>
      <c r="K876">
        <f>_xlfn.XLOOKUP($A876,ALGLIB_SSA_XAUUSD!$J$2:$J$1001,ALGLIB_SSA_XAUUSD!$M$2:$M$1001,"",0)</f>
        <v>4753.1400000000003</v>
      </c>
      <c r="L876">
        <f>_xlfn.XLOOKUP($A876,ALGLIB_SSA_XAUUSD!$J$2:$J$1001,ALGLIB_SSA_XAUUSD!$N$2:$N$1001,"",0)</f>
        <v>4748.0845799999997</v>
      </c>
      <c r="M876">
        <f>_xlfn.XLOOKUP($A876,ALGLIB_SSA_XAUUSD!$J$2:$J$1001,ALGLIB_SSA_XAUUSD!$O$2:$O$1001,"",0)</f>
        <v>4751.6893099999998</v>
      </c>
      <c r="N876">
        <f>_xlfn.XLOOKUP($A876,ALGLIB_SSA_XAUUSD!$J$2:$J$1001,ALGLIB_SSA_XAUUSD!$P$2:$P$1001,"",0)</f>
        <v>4756.4945600000001</v>
      </c>
      <c r="O876">
        <f>_xlfn.XLOOKUP($A876,ALGLIB_SSA_XAUUSD!$J$2:$J$1001,ALGLIB_SSA_XAUUSD!$Q$2:$Q$1001,"",0)</f>
        <v>4741.6944899999999</v>
      </c>
      <c r="R876">
        <f t="shared" si="336"/>
        <v>1775659800</v>
      </c>
      <c r="S876" t="str">
        <f t="shared" si="337"/>
        <v>XAUUSD</v>
      </c>
      <c r="T876" t="str">
        <f t="shared" si="337"/>
        <v>M5</v>
      </c>
      <c r="U876">
        <f t="shared" si="337"/>
        <v>4753.1400000000003</v>
      </c>
      <c r="V876">
        <f t="shared" si="338"/>
        <v>4758.9006149999996</v>
      </c>
      <c r="W876">
        <f t="shared" si="338"/>
        <v>4767.638355</v>
      </c>
      <c r="X876">
        <f t="shared" si="339"/>
        <v>4748.0845799999997</v>
      </c>
      <c r="Y876">
        <f t="shared" si="339"/>
        <v>4751.6893099999998</v>
      </c>
      <c r="Z876">
        <f t="shared" si="340"/>
        <v>4781.12565</v>
      </c>
      <c r="AA876">
        <f t="shared" si="341"/>
        <v>4756.4945600000001</v>
      </c>
      <c r="AB876">
        <f t="shared" si="342"/>
        <v>4744.2427016666661</v>
      </c>
      <c r="AC876">
        <f t="shared" si="343"/>
        <v>4741.6944899999999</v>
      </c>
      <c r="AF876">
        <f t="shared" si="348"/>
        <v>1775659800</v>
      </c>
      <c r="AG876" t="str">
        <f t="shared" si="349"/>
        <v>XAUUSD</v>
      </c>
      <c r="AH876" t="str">
        <f t="shared" si="350"/>
        <v>M5</v>
      </c>
      <c r="AI876" s="19">
        <f t="shared" si="344"/>
        <v>4753.1400000000003</v>
      </c>
      <c r="AJ876" s="19">
        <f t="shared" si="345"/>
        <v>4758.9006149999996</v>
      </c>
      <c r="AK876" s="19">
        <f t="shared" si="346"/>
        <v>4767.638355</v>
      </c>
      <c r="AL876" s="19">
        <f t="shared" si="351"/>
        <v>-8.7377400000004855</v>
      </c>
      <c r="AM876" s="28" t="str">
        <f t="shared" si="347"/>
        <v>Bearish</v>
      </c>
      <c r="AN876" s="28" t="str">
        <f t="shared" si="352"/>
        <v>Bearish</v>
      </c>
      <c r="AO876">
        <f>IF(Z876&lt;&gt;"",Z876,"")</f>
        <v>4781.12565</v>
      </c>
      <c r="AP876">
        <f>IF(AB876&lt;&gt;"",AB876,"")</f>
        <v>4744.2427016666661</v>
      </c>
      <c r="AQ876">
        <f t="shared" si="356"/>
        <v>11</v>
      </c>
      <c r="AR876" s="16">
        <f>IF(SLOPE($AO$854:$AO$865,$AQ$854:$AQ$865)&gt;0,MIN(3,ABS(SLOPE($AO$854:$AO$865,$AQ$854:$AQ$865))),IF(SLOPE($AO$854:$AO$865,$AQ$854:$AQ$865)&lt;-0.5,-0.5,0))</f>
        <v>-0.5</v>
      </c>
      <c r="AS876" s="16">
        <f>IF(SLOPE($AP$854:$AP$865,$AQ$854:$AQ$865)&lt;0,MAX(-3,-ABS(SLOPE($AP$854:$AP$865,$AQ$854:$AQ$865))),IF(SLOPE($AP$854:$AP$865,$AQ$854:$AQ$865)&gt;0.5,0.5,0))</f>
        <v>-0.67568916666672763</v>
      </c>
      <c r="AT876" s="22">
        <f>($AO$866+(AR876*(AQ876-1)))</f>
        <v>4785.6205499999996</v>
      </c>
      <c r="AU876" s="22">
        <f>($AP$866+(AS876*(AQ876-1)))</f>
        <v>4744.6443683333327</v>
      </c>
      <c r="AV876" s="18">
        <f>IF(AR876&gt;0,AT876+AR876,AT876)</f>
        <v>4785.6205499999996</v>
      </c>
      <c r="AW876" s="18">
        <f>IF(AS876&lt;0,AU876+AS876,AU876)</f>
        <v>4743.9686791666663</v>
      </c>
      <c r="AY876" s="15">
        <f t="shared" si="357"/>
        <v>4.4948999999996886</v>
      </c>
      <c r="AZ876">
        <f t="shared" si="358"/>
        <v>-0.27402249999977357</v>
      </c>
      <c r="BB876" s="19">
        <f t="shared" si="353"/>
        <v>1775659800</v>
      </c>
      <c r="BC876" s="19" t="str">
        <f t="shared" si="354"/>
        <v>XAUUSD</v>
      </c>
      <c r="BD876" s="19" t="str">
        <f t="shared" si="355"/>
        <v>M5</v>
      </c>
      <c r="BE876">
        <f>V876</f>
        <v>4758.9006149999996</v>
      </c>
      <c r="BF876">
        <f>W876</f>
        <v>4767.638355</v>
      </c>
      <c r="BG876">
        <f>X876</f>
        <v>4748.0845799999997</v>
      </c>
      <c r="BH876">
        <f>Y876</f>
        <v>4751.6893099999998</v>
      </c>
      <c r="BI876">
        <f t="shared" si="359"/>
        <v>4785.6205499999996</v>
      </c>
      <c r="BJ876">
        <f t="shared" si="360"/>
        <v>4743.9686791666663</v>
      </c>
    </row>
    <row r="877" spans="1:62" x14ac:dyDescent="0.55000000000000004">
      <c r="A877">
        <f>ALGLIB_SSA_XAUUSD!J877</f>
        <v>1775660100</v>
      </c>
      <c r="B877" t="str">
        <f>_xlfn.XLOOKUP($A877,ALGLIB_SSA_XAUUSD!$A$2:$A$1001,ALGLIB_SSA_XAUUSD!$B$2:$B$1001,"",0)</f>
        <v/>
      </c>
      <c r="C877" t="str">
        <f>_xlfn.XLOOKUP($A877,ALGLIB_SSA_XAUUSD!$A$2:$A$1001,ALGLIB_SSA_XAUUSD!$C$2:$C$1001,"",0)</f>
        <v/>
      </c>
      <c r="D877" s="1">
        <f>D866+(D878-D866)*11/12</f>
        <v>4755.0133333333333</v>
      </c>
      <c r="E877" s="1">
        <f>E866+(E878-E866)*11/12</f>
        <v>4758.0208624999996</v>
      </c>
      <c r="F877" s="1">
        <f>F866+(F878-F866)*11/12</f>
        <v>4766.8885525000005</v>
      </c>
      <c r="G877" s="1">
        <f>G866+(G878-G866)*11/12</f>
        <v>4780.17616</v>
      </c>
      <c r="H877" s="1">
        <f>H866+(H878-H866)*11/12</f>
        <v>4743.526845833333</v>
      </c>
      <c r="I877" t="str">
        <f>_xlfn.XLOOKUP($A877,ALGLIB_SSA_XAUUSD!$J$2:$J$1001,ALGLIB_SSA_XAUUSD!$K$2:$K$1001,"",0)</f>
        <v>XAUUSD</v>
      </c>
      <c r="J877" t="str">
        <f>_xlfn.XLOOKUP($A877,ALGLIB_SSA_XAUUSD!$J$2:$J$1001,ALGLIB_SSA_XAUUSD!$L$2:$L$1001,"",0)</f>
        <v>M5</v>
      </c>
      <c r="K877">
        <f>_xlfn.XLOOKUP($A877,ALGLIB_SSA_XAUUSD!$J$2:$J$1001,ALGLIB_SSA_XAUUSD!$M$2:$M$1001,"",0)</f>
        <v>4736.57</v>
      </c>
      <c r="L877">
        <f>_xlfn.XLOOKUP($A877,ALGLIB_SSA_XAUUSD!$J$2:$J$1001,ALGLIB_SSA_XAUUSD!$N$2:$N$1001,"",0)</f>
        <v>4745.9402200000004</v>
      </c>
      <c r="M877">
        <f>_xlfn.XLOOKUP($A877,ALGLIB_SSA_XAUUSD!$J$2:$J$1001,ALGLIB_SSA_XAUUSD!$O$2:$O$1001,"",0)</f>
        <v>4748.8147600000002</v>
      </c>
      <c r="N877">
        <f>_xlfn.XLOOKUP($A877,ALGLIB_SSA_XAUUSD!$J$2:$J$1001,ALGLIB_SSA_XAUUSD!$P$2:$P$1001,"",0)</f>
        <v>4753.5464599999996</v>
      </c>
      <c r="O877">
        <f>_xlfn.XLOOKUP($A877,ALGLIB_SSA_XAUUSD!$J$2:$J$1001,ALGLIB_SSA_XAUUSD!$Q$2:$Q$1001,"",0)</f>
        <v>4739.1613500000003</v>
      </c>
      <c r="R877">
        <f t="shared" si="336"/>
        <v>1775660100</v>
      </c>
      <c r="S877" t="str">
        <f t="shared" si="337"/>
        <v>XAUUSD</v>
      </c>
      <c r="T877" t="str">
        <f t="shared" si="337"/>
        <v>M5</v>
      </c>
      <c r="U877">
        <f t="shared" si="337"/>
        <v>4736.57</v>
      </c>
      <c r="V877">
        <f t="shared" si="338"/>
        <v>4758.0208624999996</v>
      </c>
      <c r="W877">
        <f t="shared" si="338"/>
        <v>4766.8885525000005</v>
      </c>
      <c r="X877">
        <f t="shared" si="339"/>
        <v>4745.9402200000004</v>
      </c>
      <c r="Y877">
        <f t="shared" si="339"/>
        <v>4748.8147600000002</v>
      </c>
      <c r="Z877">
        <f t="shared" si="340"/>
        <v>4780.17616</v>
      </c>
      <c r="AA877">
        <f t="shared" si="341"/>
        <v>4753.5464599999996</v>
      </c>
      <c r="AB877">
        <f t="shared" si="342"/>
        <v>4743.526845833333</v>
      </c>
      <c r="AC877">
        <f t="shared" si="343"/>
        <v>4739.1613500000003</v>
      </c>
      <c r="AF877">
        <f t="shared" si="348"/>
        <v>1775660100</v>
      </c>
      <c r="AG877" t="str">
        <f t="shared" si="349"/>
        <v>XAUUSD</v>
      </c>
      <c r="AH877" t="str">
        <f t="shared" si="350"/>
        <v>M5</v>
      </c>
      <c r="AI877" s="19">
        <f t="shared" si="344"/>
        <v>4736.57</v>
      </c>
      <c r="AJ877" s="19">
        <f t="shared" si="345"/>
        <v>4758.0208624999996</v>
      </c>
      <c r="AK877" s="19">
        <f t="shared" si="346"/>
        <v>4766.8885525000005</v>
      </c>
      <c r="AL877" s="19">
        <f t="shared" si="351"/>
        <v>-8.8676900000009482</v>
      </c>
      <c r="AM877" s="28" t="str">
        <f t="shared" si="347"/>
        <v>Bearish</v>
      </c>
      <c r="AN877" s="28" t="str">
        <f t="shared" si="352"/>
        <v>Bearish</v>
      </c>
      <c r="AO877">
        <f>IF(Z877&lt;&gt;"",Z877,"")</f>
        <v>4780.17616</v>
      </c>
      <c r="AP877">
        <f>IF(AB877&lt;&gt;"",AB877,"")</f>
        <v>4743.526845833333</v>
      </c>
      <c r="AQ877">
        <f t="shared" si="356"/>
        <v>12</v>
      </c>
      <c r="AR877" s="16">
        <f>IF(SLOPE($AO$854:$AO$865,$AQ$854:$AQ$865)&gt;0,MIN(3,ABS(SLOPE($AO$854:$AO$865,$AQ$854:$AQ$865))),IF(SLOPE($AO$854:$AO$865,$AQ$854:$AQ$865)&lt;-0.5,-0.5,0))</f>
        <v>-0.5</v>
      </c>
      <c r="AS877" s="16">
        <f>IF(SLOPE($AP$854:$AP$865,$AQ$854:$AQ$865)&lt;0,MAX(-3,-ABS(SLOPE($AP$854:$AP$865,$AQ$854:$AQ$865))),IF(SLOPE($AP$854:$AP$865,$AQ$854:$AQ$865)&gt;0.5,0.5,0))</f>
        <v>-0.67568916666672763</v>
      </c>
      <c r="AT877" s="22">
        <f>($AO$866+(AR877*(AQ877-1)))</f>
        <v>4785.1205499999996</v>
      </c>
      <c r="AU877" s="22">
        <f>($AP$866+(AS877*(AQ877-1)))</f>
        <v>4743.9686791666654</v>
      </c>
      <c r="AV877" s="18">
        <f>IF(AR877&gt;0,AT877+AR877,AT877)</f>
        <v>4785.1205499999996</v>
      </c>
      <c r="AW877" s="18">
        <f>IF(AS877&lt;0,AU877+AS877,AU877)</f>
        <v>4743.292989999999</v>
      </c>
      <c r="AY877" s="15">
        <f t="shared" si="357"/>
        <v>4.9443899999996574</v>
      </c>
      <c r="AZ877">
        <f t="shared" si="358"/>
        <v>-0.23385583333401883</v>
      </c>
      <c r="BB877" s="19">
        <f t="shared" si="353"/>
        <v>1775660100</v>
      </c>
      <c r="BC877" s="19" t="str">
        <f t="shared" si="354"/>
        <v>XAUUSD</v>
      </c>
      <c r="BD877" s="19" t="str">
        <f t="shared" si="355"/>
        <v>M5</v>
      </c>
      <c r="BE877">
        <f>V877</f>
        <v>4758.0208624999996</v>
      </c>
      <c r="BF877">
        <f>W877</f>
        <v>4766.8885525000005</v>
      </c>
      <c r="BG877">
        <f>X877</f>
        <v>4745.9402200000004</v>
      </c>
      <c r="BH877">
        <f>Y877</f>
        <v>4748.8147600000002</v>
      </c>
      <c r="BI877">
        <f t="shared" si="359"/>
        <v>4785.1205499999996</v>
      </c>
      <c r="BJ877">
        <f t="shared" si="360"/>
        <v>4743.292989999999</v>
      </c>
    </row>
    <row r="878" spans="1:62" x14ac:dyDescent="0.55000000000000004">
      <c r="A878">
        <f>ALGLIB_SSA_XAUUSD!J878</f>
        <v>1775660400</v>
      </c>
      <c r="B878" t="str">
        <f>_xlfn.XLOOKUP($A878,ALGLIB_SSA_XAUUSD!$A$2:$A$1001,ALGLIB_SSA_XAUUSD!$B$2:$B$1001,"",0)</f>
        <v>XAUUSD</v>
      </c>
      <c r="C878" t="str">
        <f>_xlfn.XLOOKUP($A878,ALGLIB_SSA_XAUUSD!$A$2:$A$1001,ALGLIB_SSA_XAUUSD!$C$2:$C$1001,"",0)</f>
        <v>H1</v>
      </c>
      <c r="D878" s="2">
        <f>_xlfn.XLOOKUP($A878,ALGLIB_SSA_XAUUSD!$A$2:$A$1001,ALGLIB_SSA_XAUUSD!$D$2:$D$1001,"",0)</f>
        <v>4756.6899999999996</v>
      </c>
      <c r="E878" s="2">
        <f>_xlfn.XLOOKUP($A878,ALGLIB_SSA_XAUUSD!$A$2:$A$1001,ALGLIB_SSA_XAUUSD!$E$2:$E$1001,"",0)</f>
        <v>4757.1411099999996</v>
      </c>
      <c r="F878" s="2">
        <f>_xlfn.XLOOKUP($A878,ALGLIB_SSA_XAUUSD!$A$2:$A$1001,ALGLIB_SSA_XAUUSD!$F$2:$F$1001,"",0)</f>
        <v>4766.1387500000001</v>
      </c>
      <c r="G878" s="2">
        <f>_xlfn.XLOOKUP($A878,ALGLIB_SSA_XAUUSD!$A$2:$A$1001,ALGLIB_SSA_XAUUSD!$G$2:$G$1001,"",0)</f>
        <v>4779.22667</v>
      </c>
      <c r="H878" s="2">
        <f>_xlfn.XLOOKUP($A878,ALGLIB_SSA_XAUUSD!$A$2:$A$1001,ALGLIB_SSA_XAUUSD!$H$2:$H$1001,"",0)</f>
        <v>4742.8109899999999</v>
      </c>
      <c r="I878" t="str">
        <f>_xlfn.XLOOKUP($A878,ALGLIB_SSA_XAUUSD!$J$2:$J$1001,ALGLIB_SSA_XAUUSD!$K$2:$K$1001,"",0)</f>
        <v>XAUUSD</v>
      </c>
      <c r="J878" t="str">
        <f>_xlfn.XLOOKUP($A878,ALGLIB_SSA_XAUUSD!$J$2:$J$1001,ALGLIB_SSA_XAUUSD!$L$2:$L$1001,"",0)</f>
        <v>M5</v>
      </c>
      <c r="K878">
        <f>_xlfn.XLOOKUP($A878,ALGLIB_SSA_XAUUSD!$J$2:$J$1001,ALGLIB_SSA_XAUUSD!$M$2:$M$1001,"",0)</f>
        <v>4747.03</v>
      </c>
      <c r="L878">
        <f>_xlfn.XLOOKUP($A878,ALGLIB_SSA_XAUUSD!$J$2:$J$1001,ALGLIB_SSA_XAUUSD!$N$2:$N$1001,"",0)</f>
        <v>4745.2252900000003</v>
      </c>
      <c r="M878">
        <f>_xlfn.XLOOKUP($A878,ALGLIB_SSA_XAUUSD!$J$2:$J$1001,ALGLIB_SSA_XAUUSD!$O$2:$O$1001,"",0)</f>
        <v>4747.0200199999999</v>
      </c>
      <c r="N878">
        <f>_xlfn.XLOOKUP($A878,ALGLIB_SSA_XAUUSD!$J$2:$J$1001,ALGLIB_SSA_XAUUSD!$P$2:$P$1001,"",0)</f>
        <v>4751.6367799999998</v>
      </c>
      <c r="O878">
        <f>_xlfn.XLOOKUP($A878,ALGLIB_SSA_XAUUSD!$J$2:$J$1001,ALGLIB_SSA_XAUUSD!$Q$2:$Q$1001,"",0)</f>
        <v>4738.2095799999997</v>
      </c>
      <c r="R878">
        <f t="shared" si="336"/>
        <v>1775660400</v>
      </c>
      <c r="S878" t="str">
        <f t="shared" si="337"/>
        <v>XAUUSD</v>
      </c>
      <c r="T878" t="str">
        <f t="shared" si="337"/>
        <v>M5</v>
      </c>
      <c r="U878">
        <f t="shared" si="337"/>
        <v>4747.03</v>
      </c>
      <c r="V878">
        <f t="shared" si="338"/>
        <v>4757.1411099999996</v>
      </c>
      <c r="W878">
        <f t="shared" si="338"/>
        <v>4766.1387500000001</v>
      </c>
      <c r="X878">
        <f t="shared" si="339"/>
        <v>4745.2252900000003</v>
      </c>
      <c r="Y878">
        <f t="shared" si="339"/>
        <v>4747.0200199999999</v>
      </c>
      <c r="Z878">
        <f t="shared" si="340"/>
        <v>4779.22667</v>
      </c>
      <c r="AA878">
        <f t="shared" si="341"/>
        <v>4751.6367799999998</v>
      </c>
      <c r="AB878">
        <f t="shared" si="342"/>
        <v>4742.8109899999999</v>
      </c>
      <c r="AC878">
        <f t="shared" si="343"/>
        <v>4738.2095799999997</v>
      </c>
      <c r="AF878">
        <f t="shared" si="348"/>
        <v>1775660400</v>
      </c>
      <c r="AG878" t="str">
        <f t="shared" si="349"/>
        <v>XAUUSD</v>
      </c>
      <c r="AH878" t="str">
        <f t="shared" si="350"/>
        <v>M5</v>
      </c>
      <c r="AI878" s="19">
        <f t="shared" si="344"/>
        <v>4747.03</v>
      </c>
      <c r="AJ878" s="19">
        <f t="shared" si="345"/>
        <v>4757.1411099999996</v>
      </c>
      <c r="AK878" s="19">
        <f t="shared" si="346"/>
        <v>4766.1387500000001</v>
      </c>
      <c r="AL878" s="19">
        <f t="shared" si="351"/>
        <v>-8.9976400000005015</v>
      </c>
      <c r="AM878" s="28" t="str">
        <f t="shared" si="347"/>
        <v>Bearish</v>
      </c>
      <c r="AN878" s="28" t="str">
        <f t="shared" si="352"/>
        <v>Bearish</v>
      </c>
      <c r="AO878">
        <f>IF(Z878&lt;&gt;"",Z878,"")</f>
        <v>4779.22667</v>
      </c>
      <c r="AP878">
        <f>IF(AB878&lt;&gt;"",AB878,"")</f>
        <v>4742.8109899999999</v>
      </c>
      <c r="AQ878">
        <f t="shared" si="356"/>
        <v>1</v>
      </c>
      <c r="AR878" s="17">
        <f>IF(SLOPE($AO$866:$AO$877,$AQ$866:$AQ$877)&gt;0,MIN(3,ABS(SLOPE($AO$866:$AO$877,$AQ$866:$AQ$877))),IF(SLOPE($AO$866:$AO$877,$AQ$866:$AQ$877)&lt;-0.5,-0.5,0))</f>
        <v>-0.5</v>
      </c>
      <c r="AS878" s="17">
        <f>IF(SLOPE($AP$866:$AP$877,$AQ$866:$AQ$877)&lt;0,MAX(-3,-ABS(SLOPE($AP$866:$AP$877,$AQ$866:$AQ$877))),IF(SLOPE($AP$866:$AP$877,$AQ$866:$AQ$877)&gt;0.5,0.5,0))</f>
        <v>-0.7158558333333187</v>
      </c>
      <c r="AT878" s="10">
        <f>($AO$878+(AR878*(AQ878-1)))</f>
        <v>4779.22667</v>
      </c>
      <c r="AU878" s="10">
        <f>($AP$878+(AS878*(AQ878-1)))</f>
        <v>4742.8109899999999</v>
      </c>
      <c r="AV878" s="18">
        <f>IF(AR878&gt;0,AT878+AR878,AT878)</f>
        <v>4779.22667</v>
      </c>
      <c r="AW878" s="18">
        <f>IF(AS878&lt;0,AU878+AS878,AU878)</f>
        <v>4742.0951341666669</v>
      </c>
      <c r="AY878" s="18">
        <f t="shared" si="357"/>
        <v>0</v>
      </c>
      <c r="AZ878">
        <f t="shared" si="358"/>
        <v>-0.71585583333308023</v>
      </c>
      <c r="BB878" s="19">
        <f t="shared" si="353"/>
        <v>1775660400</v>
      </c>
      <c r="BC878" s="19" t="str">
        <f t="shared" si="354"/>
        <v>XAUUSD</v>
      </c>
      <c r="BD878" s="19" t="str">
        <f t="shared" si="355"/>
        <v>M5</v>
      </c>
      <c r="BE878">
        <f>V878</f>
        <v>4757.1411099999996</v>
      </c>
      <c r="BF878">
        <f>W878</f>
        <v>4766.1387500000001</v>
      </c>
      <c r="BG878">
        <f>X878</f>
        <v>4745.2252900000003</v>
      </c>
      <c r="BH878">
        <f>Y878</f>
        <v>4747.0200199999999</v>
      </c>
      <c r="BI878">
        <f t="shared" si="359"/>
        <v>4779.22667</v>
      </c>
      <c r="BJ878">
        <f t="shared" si="360"/>
        <v>4742.0951341666669</v>
      </c>
    </row>
    <row r="879" spans="1:62" x14ac:dyDescent="0.55000000000000004">
      <c r="A879">
        <f>ALGLIB_SSA_XAUUSD!J879</f>
        <v>1775660700</v>
      </c>
      <c r="B879" t="str">
        <f>_xlfn.XLOOKUP($A879,ALGLIB_SSA_XAUUSD!$A$2:$A$1001,ALGLIB_SSA_XAUUSD!$B$2:$B$1001,"",0)</f>
        <v/>
      </c>
      <c r="C879" t="str">
        <f>_xlfn.XLOOKUP($A879,ALGLIB_SSA_XAUUSD!$A$2:$A$1001,ALGLIB_SSA_XAUUSD!$C$2:$C$1001,"",0)</f>
        <v/>
      </c>
      <c r="D879" s="1">
        <f>D878+(D890-D878)*1/12</f>
        <v>4757.0099999999993</v>
      </c>
      <c r="E879" s="1">
        <f>E878+(E890-E878)*1/12</f>
        <v>4756.1574241666658</v>
      </c>
      <c r="F879" s="1">
        <f>F878+(F890-F878)*1/12</f>
        <v>4765.2720049999998</v>
      </c>
      <c r="G879" s="1">
        <f>G878+(G890-G878)*1/12</f>
        <v>4778.1927066666667</v>
      </c>
      <c r="H879" s="1">
        <f>H878+(H890-H878)*1/12</f>
        <v>4742.0556699999997</v>
      </c>
      <c r="I879" t="str">
        <f>_xlfn.XLOOKUP($A879,ALGLIB_SSA_XAUUSD!$J$2:$J$1001,ALGLIB_SSA_XAUUSD!$K$2:$K$1001,"",0)</f>
        <v>XAUUSD</v>
      </c>
      <c r="J879" t="str">
        <f>_xlfn.XLOOKUP($A879,ALGLIB_SSA_XAUUSD!$J$2:$J$1001,ALGLIB_SSA_XAUUSD!$L$2:$L$1001,"",0)</f>
        <v>M5</v>
      </c>
      <c r="K879">
        <f>_xlfn.XLOOKUP($A879,ALGLIB_SSA_XAUUSD!$J$2:$J$1001,ALGLIB_SSA_XAUUSD!$M$2:$M$1001,"",0)</f>
        <v>4742.59</v>
      </c>
      <c r="L879">
        <f>_xlfn.XLOOKUP($A879,ALGLIB_SSA_XAUUSD!$J$2:$J$1001,ALGLIB_SSA_XAUUSD!$N$2:$N$1001,"",0)</f>
        <v>4745.6107099999999</v>
      </c>
      <c r="M879">
        <f>_xlfn.XLOOKUP($A879,ALGLIB_SSA_XAUUSD!$J$2:$J$1001,ALGLIB_SSA_XAUUSD!$O$2:$O$1001,"",0)</f>
        <v>4746.3153700000003</v>
      </c>
      <c r="N879">
        <f>_xlfn.XLOOKUP($A879,ALGLIB_SSA_XAUUSD!$J$2:$J$1001,ALGLIB_SSA_XAUUSD!$P$2:$P$1001,"",0)</f>
        <v>4750.9037200000002</v>
      </c>
      <c r="O879">
        <f>_xlfn.XLOOKUP($A879,ALGLIB_SSA_XAUUSD!$J$2:$J$1001,ALGLIB_SSA_XAUUSD!$Q$2:$Q$1001,"",0)</f>
        <v>4738.7066500000001</v>
      </c>
      <c r="R879">
        <f t="shared" si="336"/>
        <v>1775660700</v>
      </c>
      <c r="S879" t="str">
        <f t="shared" si="337"/>
        <v>XAUUSD</v>
      </c>
      <c r="T879" t="str">
        <f t="shared" si="337"/>
        <v>M5</v>
      </c>
      <c r="U879">
        <f t="shared" si="337"/>
        <v>4742.59</v>
      </c>
      <c r="V879">
        <f t="shared" si="338"/>
        <v>4756.1574241666658</v>
      </c>
      <c r="W879">
        <f t="shared" si="338"/>
        <v>4765.2720049999998</v>
      </c>
      <c r="X879">
        <f t="shared" si="339"/>
        <v>4745.6107099999999</v>
      </c>
      <c r="Y879">
        <f t="shared" si="339"/>
        <v>4746.3153700000003</v>
      </c>
      <c r="Z879">
        <f t="shared" si="340"/>
        <v>4778.1927066666667</v>
      </c>
      <c r="AA879">
        <f t="shared" si="341"/>
        <v>4750.9037200000002</v>
      </c>
      <c r="AB879">
        <f t="shared" si="342"/>
        <v>4742.0556699999997</v>
      </c>
      <c r="AC879">
        <f t="shared" si="343"/>
        <v>4738.7066500000001</v>
      </c>
      <c r="AF879">
        <f t="shared" si="348"/>
        <v>1775660700</v>
      </c>
      <c r="AG879" t="str">
        <f t="shared" si="349"/>
        <v>XAUUSD</v>
      </c>
      <c r="AH879" t="str">
        <f t="shared" si="350"/>
        <v>M5</v>
      </c>
      <c r="AI879" s="19">
        <f t="shared" si="344"/>
        <v>4742.59</v>
      </c>
      <c r="AJ879" s="19">
        <f t="shared" si="345"/>
        <v>4756.1574241666658</v>
      </c>
      <c r="AK879" s="19">
        <f t="shared" si="346"/>
        <v>4765.2720049999998</v>
      </c>
      <c r="AL879" s="19">
        <f t="shared" si="351"/>
        <v>-9.1145808333340028</v>
      </c>
      <c r="AM879" s="28" t="str">
        <f t="shared" si="347"/>
        <v>Bearish</v>
      </c>
      <c r="AN879" s="28" t="str">
        <f t="shared" si="352"/>
        <v>Bearish</v>
      </c>
      <c r="AO879">
        <f>IF(Z879&lt;&gt;"",Z879,"")</f>
        <v>4778.1927066666667</v>
      </c>
      <c r="AP879">
        <f>IF(AB879&lt;&gt;"",AB879,"")</f>
        <v>4742.0556699999997</v>
      </c>
      <c r="AQ879">
        <f t="shared" si="356"/>
        <v>2</v>
      </c>
      <c r="AR879" s="16">
        <f>IF(SLOPE($AO$866:$AO$877,$AQ$866:$AQ$877)&gt;0,MIN(3,ABS(SLOPE($AO$866:$AO$877,$AQ$866:$AQ$877))),IF(SLOPE($AO$866:$AO$877,$AQ$866:$AQ$877)&lt;-0.5,-0.5,0))</f>
        <v>-0.5</v>
      </c>
      <c r="AS879" s="16">
        <f>IF(SLOPE($AP$866:$AP$877,$AQ$866:$AQ$877)&lt;0,MAX(-3,-ABS(SLOPE($AP$866:$AP$877,$AQ$866:$AQ$877))),IF(SLOPE($AP$866:$AP$877,$AQ$866:$AQ$877)&gt;0.5,0.5,0))</f>
        <v>-0.7158558333333187</v>
      </c>
      <c r="AT879" s="22">
        <f>($AO$878+(AR879*(AQ879-1)))</f>
        <v>4778.72667</v>
      </c>
      <c r="AU879" s="22">
        <f>($AP$878+(AS879*(AQ879-1)))</f>
        <v>4742.0951341666669</v>
      </c>
      <c r="AV879" s="18">
        <f>IF(AR879&gt;0,AT879+AR879,AT879)</f>
        <v>4778.72667</v>
      </c>
      <c r="AW879" s="18">
        <f>IF(AS879&lt;0,AU879+AS879,AU879)</f>
        <v>4741.3792783333338</v>
      </c>
      <c r="AY879" s="15">
        <f t="shared" si="357"/>
        <v>0.53396333333330404</v>
      </c>
      <c r="AZ879">
        <f t="shared" si="358"/>
        <v>-0.67639166666594974</v>
      </c>
      <c r="BB879" s="19">
        <f t="shared" si="353"/>
        <v>1775660700</v>
      </c>
      <c r="BC879" s="19" t="str">
        <f t="shared" si="354"/>
        <v>XAUUSD</v>
      </c>
      <c r="BD879" s="19" t="str">
        <f t="shared" si="355"/>
        <v>M5</v>
      </c>
      <c r="BE879">
        <f>V879</f>
        <v>4756.1574241666658</v>
      </c>
      <c r="BF879">
        <f>W879</f>
        <v>4765.2720049999998</v>
      </c>
      <c r="BG879">
        <f>X879</f>
        <v>4745.6107099999999</v>
      </c>
      <c r="BH879">
        <f>Y879</f>
        <v>4746.3153700000003</v>
      </c>
      <c r="BI879">
        <f t="shared" si="359"/>
        <v>4778.72667</v>
      </c>
      <c r="BJ879">
        <f t="shared" si="360"/>
        <v>4741.3792783333338</v>
      </c>
    </row>
    <row r="880" spans="1:62" x14ac:dyDescent="0.55000000000000004">
      <c r="A880">
        <f>ALGLIB_SSA_XAUUSD!J880</f>
        <v>1775661000</v>
      </c>
      <c r="B880" t="str">
        <f>_xlfn.XLOOKUP($A880,ALGLIB_SSA_XAUUSD!$A$2:$A$1001,ALGLIB_SSA_XAUUSD!$B$2:$B$1001,"",0)</f>
        <v/>
      </c>
      <c r="C880" t="str">
        <f>_xlfn.XLOOKUP($A880,ALGLIB_SSA_XAUUSD!$A$2:$A$1001,ALGLIB_SSA_XAUUSD!$C$2:$C$1001,"",0)</f>
        <v/>
      </c>
      <c r="D880" s="1">
        <f>D878+(D890-D878)*2/12</f>
        <v>4757.33</v>
      </c>
      <c r="E880" s="1">
        <f>E878+(E890-E878)*2/12</f>
        <v>4755.1737383333329</v>
      </c>
      <c r="F880" s="1">
        <f>F878+(F890-F878)*2/12</f>
        <v>4764.4052599999995</v>
      </c>
      <c r="G880" s="1">
        <f>G878+(G890-G878)*2/12</f>
        <v>4777.1587433333334</v>
      </c>
      <c r="H880" s="1">
        <f>H878+(H890-H878)*2/12</f>
        <v>4741.3003499999995</v>
      </c>
      <c r="I880" t="str">
        <f>_xlfn.XLOOKUP($A880,ALGLIB_SSA_XAUUSD!$J$2:$J$1001,ALGLIB_SSA_XAUUSD!$K$2:$K$1001,"",0)</f>
        <v>XAUUSD</v>
      </c>
      <c r="J880" t="str">
        <f>_xlfn.XLOOKUP($A880,ALGLIB_SSA_XAUUSD!$J$2:$J$1001,ALGLIB_SSA_XAUUSD!$L$2:$L$1001,"",0)</f>
        <v>M5</v>
      </c>
      <c r="K880">
        <f>_xlfn.XLOOKUP($A880,ALGLIB_SSA_XAUUSD!$J$2:$J$1001,ALGLIB_SSA_XAUUSD!$M$2:$M$1001,"",0)</f>
        <v>4743.45</v>
      </c>
      <c r="L880">
        <f>_xlfn.XLOOKUP($A880,ALGLIB_SSA_XAUUSD!$J$2:$J$1001,ALGLIB_SSA_XAUUSD!$N$2:$N$1001,"",0)</f>
        <v>4747.0558099999998</v>
      </c>
      <c r="M880">
        <f>_xlfn.XLOOKUP($A880,ALGLIB_SSA_XAUUSD!$J$2:$J$1001,ALGLIB_SSA_XAUUSD!$O$2:$O$1001,"",0)</f>
        <v>4746.68559</v>
      </c>
      <c r="N880">
        <f>_xlfn.XLOOKUP($A880,ALGLIB_SSA_XAUUSD!$J$2:$J$1001,ALGLIB_SSA_XAUUSD!$P$2:$P$1001,"",0)</f>
        <v>4751.2569199999998</v>
      </c>
      <c r="O880">
        <f>_xlfn.XLOOKUP($A880,ALGLIB_SSA_XAUUSD!$J$2:$J$1001,ALGLIB_SSA_XAUUSD!$Q$2:$Q$1001,"",0)</f>
        <v>4740.3443799999995</v>
      </c>
      <c r="R880">
        <f t="shared" si="336"/>
        <v>1775661000</v>
      </c>
      <c r="S880" t="str">
        <f t="shared" si="337"/>
        <v>XAUUSD</v>
      </c>
      <c r="T880" t="str">
        <f t="shared" si="337"/>
        <v>M5</v>
      </c>
      <c r="U880">
        <f t="shared" si="337"/>
        <v>4743.45</v>
      </c>
      <c r="V880">
        <f t="shared" si="338"/>
        <v>4755.1737383333329</v>
      </c>
      <c r="W880">
        <f t="shared" si="338"/>
        <v>4764.4052599999995</v>
      </c>
      <c r="X880">
        <f t="shared" si="339"/>
        <v>4747.0558099999998</v>
      </c>
      <c r="Y880">
        <f t="shared" si="339"/>
        <v>4746.68559</v>
      </c>
      <c r="Z880">
        <f t="shared" si="340"/>
        <v>4777.1587433333334</v>
      </c>
      <c r="AA880">
        <f t="shared" si="341"/>
        <v>4751.2569199999998</v>
      </c>
      <c r="AB880">
        <f t="shared" si="342"/>
        <v>4741.3003499999995</v>
      </c>
      <c r="AC880">
        <f t="shared" si="343"/>
        <v>4740.3443799999995</v>
      </c>
      <c r="AF880">
        <f t="shared" si="348"/>
        <v>1775661000</v>
      </c>
      <c r="AG880" t="str">
        <f t="shared" si="349"/>
        <v>XAUUSD</v>
      </c>
      <c r="AH880" t="str">
        <f t="shared" si="350"/>
        <v>M5</v>
      </c>
      <c r="AI880" s="19">
        <f t="shared" si="344"/>
        <v>4743.45</v>
      </c>
      <c r="AJ880" s="19">
        <f t="shared" si="345"/>
        <v>4755.1737383333329</v>
      </c>
      <c r="AK880" s="19">
        <f t="shared" si="346"/>
        <v>4764.4052599999995</v>
      </c>
      <c r="AL880" s="19">
        <f t="shared" si="351"/>
        <v>-9.2315216666665947</v>
      </c>
      <c r="AM880" s="28" t="str">
        <f t="shared" si="347"/>
        <v>Bearish</v>
      </c>
      <c r="AN880" s="28" t="str">
        <f t="shared" si="352"/>
        <v>Bearish</v>
      </c>
      <c r="AO880">
        <f>IF(Z880&lt;&gt;"",Z880,"")</f>
        <v>4777.1587433333334</v>
      </c>
      <c r="AP880">
        <f>IF(AB880&lt;&gt;"",AB880,"")</f>
        <v>4741.3003499999995</v>
      </c>
      <c r="AQ880">
        <f t="shared" si="356"/>
        <v>3</v>
      </c>
      <c r="AR880" s="16">
        <f>IF(SLOPE($AO$866:$AO$877,$AQ$866:$AQ$877)&gt;0,MIN(3,ABS(SLOPE($AO$866:$AO$877,$AQ$866:$AQ$877))),IF(SLOPE($AO$866:$AO$877,$AQ$866:$AQ$877)&lt;-0.5,-0.5,0))</f>
        <v>-0.5</v>
      </c>
      <c r="AS880" s="16">
        <f>IF(SLOPE($AP$866:$AP$877,$AQ$866:$AQ$877)&lt;0,MAX(-3,-ABS(SLOPE($AP$866:$AP$877,$AQ$866:$AQ$877))),IF(SLOPE($AP$866:$AP$877,$AQ$866:$AQ$877)&gt;0.5,0.5,0))</f>
        <v>-0.7158558333333187</v>
      </c>
      <c r="AT880" s="22">
        <f>($AO$878+(AR880*(AQ880-1)))</f>
        <v>4778.22667</v>
      </c>
      <c r="AU880" s="22">
        <f>($AP$878+(AS880*(AQ880-1)))</f>
        <v>4741.3792783333329</v>
      </c>
      <c r="AV880" s="18">
        <f>IF(AR880&gt;0,AT880+AR880,AT880)</f>
        <v>4778.22667</v>
      </c>
      <c r="AW880" s="18">
        <f>IF(AS880&lt;0,AU880+AS880,AU880)</f>
        <v>4740.6634224999998</v>
      </c>
      <c r="AY880" s="15">
        <f t="shared" si="357"/>
        <v>1.0679266666666081</v>
      </c>
      <c r="AZ880">
        <f t="shared" si="358"/>
        <v>-0.63692749999972875</v>
      </c>
      <c r="BB880" s="19">
        <f t="shared" si="353"/>
        <v>1775661000</v>
      </c>
      <c r="BC880" s="19" t="str">
        <f t="shared" si="354"/>
        <v>XAUUSD</v>
      </c>
      <c r="BD880" s="19" t="str">
        <f t="shared" si="355"/>
        <v>M5</v>
      </c>
      <c r="BE880">
        <f>V880</f>
        <v>4755.1737383333329</v>
      </c>
      <c r="BF880">
        <f>W880</f>
        <v>4764.4052599999995</v>
      </c>
      <c r="BG880">
        <f>X880</f>
        <v>4747.0558099999998</v>
      </c>
      <c r="BH880">
        <f>Y880</f>
        <v>4746.68559</v>
      </c>
      <c r="BI880">
        <f t="shared" si="359"/>
        <v>4778.22667</v>
      </c>
      <c r="BJ880">
        <f t="shared" si="360"/>
        <v>4740.6634224999998</v>
      </c>
    </row>
    <row r="881" spans="1:62" x14ac:dyDescent="0.55000000000000004">
      <c r="A881">
        <f>ALGLIB_SSA_XAUUSD!J881</f>
        <v>1775661300</v>
      </c>
      <c r="B881" t="str">
        <f>_xlfn.XLOOKUP($A881,ALGLIB_SSA_XAUUSD!$A$2:$A$1001,ALGLIB_SSA_XAUUSD!$B$2:$B$1001,"",0)</f>
        <v/>
      </c>
      <c r="C881" t="str">
        <f>_xlfn.XLOOKUP($A881,ALGLIB_SSA_XAUUSD!$A$2:$A$1001,ALGLIB_SSA_XAUUSD!$C$2:$C$1001,"",0)</f>
        <v/>
      </c>
      <c r="D881" s="1">
        <f>D878+(D890-D878)*3/12</f>
        <v>4757.6499999999996</v>
      </c>
      <c r="E881" s="1">
        <f>E878+(E890-E878)*3/12</f>
        <v>4754.1900525000001</v>
      </c>
      <c r="F881" s="1">
        <f>F878+(F890-F878)*3/12</f>
        <v>4763.5385150000002</v>
      </c>
      <c r="G881" s="1">
        <f>G878+(G890-G878)*3/12</f>
        <v>4776.1247800000001</v>
      </c>
      <c r="H881" s="1">
        <f>H878+(H890-H878)*3/12</f>
        <v>4740.5450300000002</v>
      </c>
      <c r="I881" t="str">
        <f>_xlfn.XLOOKUP($A881,ALGLIB_SSA_XAUUSD!$J$2:$J$1001,ALGLIB_SSA_XAUUSD!$K$2:$K$1001,"",0)</f>
        <v>XAUUSD</v>
      </c>
      <c r="J881" t="str">
        <f>_xlfn.XLOOKUP($A881,ALGLIB_SSA_XAUUSD!$J$2:$J$1001,ALGLIB_SSA_XAUUSD!$L$2:$L$1001,"",0)</f>
        <v>M5</v>
      </c>
      <c r="K881">
        <f>_xlfn.XLOOKUP($A881,ALGLIB_SSA_XAUUSD!$J$2:$J$1001,ALGLIB_SSA_XAUUSD!$M$2:$M$1001,"",0)</f>
        <v>4754.3500000000004</v>
      </c>
      <c r="L881">
        <f>_xlfn.XLOOKUP($A881,ALGLIB_SSA_XAUUSD!$J$2:$J$1001,ALGLIB_SSA_XAUUSD!$N$2:$N$1001,"",0)</f>
        <v>4749.3001599999998</v>
      </c>
      <c r="M881">
        <f>_xlfn.XLOOKUP($A881,ALGLIB_SSA_XAUUSD!$J$2:$J$1001,ALGLIB_SSA_XAUUSD!$O$2:$O$1001,"",0)</f>
        <v>4747.99287</v>
      </c>
      <c r="N881">
        <f>_xlfn.XLOOKUP($A881,ALGLIB_SSA_XAUUSD!$J$2:$J$1001,ALGLIB_SSA_XAUUSD!$P$2:$P$1001,"",0)</f>
        <v>4752.5824400000001</v>
      </c>
      <c r="O881">
        <f>_xlfn.XLOOKUP($A881,ALGLIB_SSA_XAUUSD!$J$2:$J$1001,ALGLIB_SSA_XAUUSD!$Q$2:$Q$1001,"",0)</f>
        <v>4743.0517</v>
      </c>
      <c r="R881">
        <f t="shared" si="336"/>
        <v>1775661300</v>
      </c>
      <c r="S881" t="str">
        <f t="shared" si="337"/>
        <v>XAUUSD</v>
      </c>
      <c r="T881" t="str">
        <f t="shared" si="337"/>
        <v>M5</v>
      </c>
      <c r="U881">
        <f t="shared" si="337"/>
        <v>4754.3500000000004</v>
      </c>
      <c r="V881">
        <f t="shared" si="338"/>
        <v>4754.1900525000001</v>
      </c>
      <c r="W881">
        <f t="shared" si="338"/>
        <v>4763.5385150000002</v>
      </c>
      <c r="X881">
        <f t="shared" si="339"/>
        <v>4749.3001599999998</v>
      </c>
      <c r="Y881">
        <f t="shared" si="339"/>
        <v>4747.99287</v>
      </c>
      <c r="Z881">
        <f t="shared" si="340"/>
        <v>4776.1247800000001</v>
      </c>
      <c r="AA881">
        <f t="shared" si="341"/>
        <v>4752.5824400000001</v>
      </c>
      <c r="AB881">
        <f t="shared" si="342"/>
        <v>4740.5450300000002</v>
      </c>
      <c r="AC881">
        <f t="shared" si="343"/>
        <v>4743.0517</v>
      </c>
      <c r="AF881">
        <f t="shared" si="348"/>
        <v>1775661300</v>
      </c>
      <c r="AG881" t="str">
        <f t="shared" si="349"/>
        <v>XAUUSD</v>
      </c>
      <c r="AH881" t="str">
        <f t="shared" si="350"/>
        <v>M5</v>
      </c>
      <c r="AI881" s="19">
        <f t="shared" si="344"/>
        <v>4754.3500000000004</v>
      </c>
      <c r="AJ881" s="19">
        <f t="shared" si="345"/>
        <v>4754.1900525000001</v>
      </c>
      <c r="AK881" s="19">
        <f t="shared" si="346"/>
        <v>4763.5385150000002</v>
      </c>
      <c r="AL881" s="19">
        <f t="shared" si="351"/>
        <v>-9.348462500000096</v>
      </c>
      <c r="AM881" s="28" t="str">
        <f t="shared" si="347"/>
        <v>Bearish</v>
      </c>
      <c r="AN881" s="28" t="str">
        <f t="shared" si="352"/>
        <v>Bearish</v>
      </c>
      <c r="AO881">
        <f>IF(Z881&lt;&gt;"",Z881,"")</f>
        <v>4776.1247800000001</v>
      </c>
      <c r="AP881">
        <f>IF(AB881&lt;&gt;"",AB881,"")</f>
        <v>4740.5450300000002</v>
      </c>
      <c r="AQ881">
        <f t="shared" si="356"/>
        <v>4</v>
      </c>
      <c r="AR881" s="16">
        <f>IF(SLOPE($AO$866:$AO$877,$AQ$866:$AQ$877)&gt;0,MIN(3,ABS(SLOPE($AO$866:$AO$877,$AQ$866:$AQ$877))),IF(SLOPE($AO$866:$AO$877,$AQ$866:$AQ$877)&lt;-0.5,-0.5,0))</f>
        <v>-0.5</v>
      </c>
      <c r="AS881" s="16">
        <f>IF(SLOPE($AP$866:$AP$877,$AQ$866:$AQ$877)&lt;0,MAX(-3,-ABS(SLOPE($AP$866:$AP$877,$AQ$866:$AQ$877))),IF(SLOPE($AP$866:$AP$877,$AQ$866:$AQ$877)&gt;0.5,0.5,0))</f>
        <v>-0.7158558333333187</v>
      </c>
      <c r="AT881" s="22">
        <f>($AO$878+(AR881*(AQ881-1)))</f>
        <v>4777.72667</v>
      </c>
      <c r="AU881" s="22">
        <f>($AP$878+(AS881*(AQ881-1)))</f>
        <v>4740.6634224999998</v>
      </c>
      <c r="AV881" s="18">
        <f>IF(AR881&gt;0,AT881+AR881,AT881)</f>
        <v>4777.72667</v>
      </c>
      <c r="AW881" s="18">
        <f>IF(AS881&lt;0,AU881+AS881,AU881)</f>
        <v>4739.9475666666667</v>
      </c>
      <c r="AY881" s="15">
        <f t="shared" si="357"/>
        <v>1.6018899999999121</v>
      </c>
      <c r="AZ881">
        <f t="shared" si="358"/>
        <v>-0.59746333333350776</v>
      </c>
      <c r="BB881" s="19">
        <f t="shared" si="353"/>
        <v>1775661300</v>
      </c>
      <c r="BC881" s="19" t="str">
        <f t="shared" si="354"/>
        <v>XAUUSD</v>
      </c>
      <c r="BD881" s="19" t="str">
        <f t="shared" si="355"/>
        <v>M5</v>
      </c>
      <c r="BE881">
        <f>V881</f>
        <v>4754.1900525000001</v>
      </c>
      <c r="BF881">
        <f>W881</f>
        <v>4763.5385150000002</v>
      </c>
      <c r="BG881">
        <f>X881</f>
        <v>4749.3001599999998</v>
      </c>
      <c r="BH881">
        <f>Y881</f>
        <v>4747.99287</v>
      </c>
      <c r="BI881">
        <f t="shared" si="359"/>
        <v>4777.72667</v>
      </c>
      <c r="BJ881">
        <f t="shared" si="360"/>
        <v>4739.9475666666667</v>
      </c>
    </row>
    <row r="882" spans="1:62" x14ac:dyDescent="0.55000000000000004">
      <c r="A882">
        <f>ALGLIB_SSA_XAUUSD!J882</f>
        <v>1775661600</v>
      </c>
      <c r="B882" t="str">
        <f>_xlfn.XLOOKUP($A882,ALGLIB_SSA_XAUUSD!$A$2:$A$1001,ALGLIB_SSA_XAUUSD!$B$2:$B$1001,"",0)</f>
        <v/>
      </c>
      <c r="C882" t="str">
        <f>_xlfn.XLOOKUP($A882,ALGLIB_SSA_XAUUSD!$A$2:$A$1001,ALGLIB_SSA_XAUUSD!$C$2:$C$1001,"",0)</f>
        <v/>
      </c>
      <c r="D882" s="1">
        <f>D878+(D890-D878)*4/12</f>
        <v>4757.9699999999993</v>
      </c>
      <c r="E882" s="1">
        <f>E878+(E890-E878)*4/12</f>
        <v>4753.2063666666663</v>
      </c>
      <c r="F882" s="1">
        <f>F878+(F890-F878)*4/12</f>
        <v>4762.6717699999999</v>
      </c>
      <c r="G882" s="1">
        <f>G878+(G890-G878)*4/12</f>
        <v>4775.0908166666668</v>
      </c>
      <c r="H882" s="1">
        <f>H878+(H890-H878)*4/12</f>
        <v>4739.78971</v>
      </c>
      <c r="I882" t="str">
        <f>_xlfn.XLOOKUP($A882,ALGLIB_SSA_XAUUSD!$J$2:$J$1001,ALGLIB_SSA_XAUUSD!$K$2:$K$1001,"",0)</f>
        <v>XAUUSD</v>
      </c>
      <c r="J882" t="str">
        <f>_xlfn.XLOOKUP($A882,ALGLIB_SSA_XAUUSD!$J$2:$J$1001,ALGLIB_SSA_XAUUSD!$L$2:$L$1001,"",0)</f>
        <v>M5</v>
      </c>
      <c r="K882">
        <f>_xlfn.XLOOKUP($A882,ALGLIB_SSA_XAUUSD!$J$2:$J$1001,ALGLIB_SSA_XAUUSD!$M$2:$M$1001,"",0)</f>
        <v>4755.17</v>
      </c>
      <c r="L882">
        <f>_xlfn.XLOOKUP($A882,ALGLIB_SSA_XAUUSD!$J$2:$J$1001,ALGLIB_SSA_XAUUSD!$N$2:$N$1001,"",0)</f>
        <v>4751.7798199999997</v>
      </c>
      <c r="M882">
        <f>_xlfn.XLOOKUP($A882,ALGLIB_SSA_XAUUSD!$J$2:$J$1001,ALGLIB_SSA_XAUUSD!$O$2:$O$1001,"",0)</f>
        <v>4749.8863499999998</v>
      </c>
      <c r="N882">
        <f>_xlfn.XLOOKUP($A882,ALGLIB_SSA_XAUUSD!$J$2:$J$1001,ALGLIB_SSA_XAUUSD!$P$2:$P$1001,"",0)</f>
        <v>4754.4687400000003</v>
      </c>
      <c r="O882">
        <f>_xlfn.XLOOKUP($A882,ALGLIB_SSA_XAUUSD!$J$2:$J$1001,ALGLIB_SSA_XAUUSD!$Q$2:$Q$1001,"",0)</f>
        <v>4746.3049000000001</v>
      </c>
      <c r="R882">
        <f t="shared" si="336"/>
        <v>1775661600</v>
      </c>
      <c r="S882" t="str">
        <f t="shared" si="337"/>
        <v>XAUUSD</v>
      </c>
      <c r="T882" t="str">
        <f t="shared" si="337"/>
        <v>M5</v>
      </c>
      <c r="U882">
        <f t="shared" si="337"/>
        <v>4755.17</v>
      </c>
      <c r="V882">
        <f t="shared" si="338"/>
        <v>4753.2063666666663</v>
      </c>
      <c r="W882">
        <f t="shared" si="338"/>
        <v>4762.6717699999999</v>
      </c>
      <c r="X882">
        <f t="shared" si="339"/>
        <v>4751.7798199999997</v>
      </c>
      <c r="Y882">
        <f t="shared" si="339"/>
        <v>4749.8863499999998</v>
      </c>
      <c r="Z882">
        <f t="shared" si="340"/>
        <v>4775.0908166666668</v>
      </c>
      <c r="AA882">
        <f t="shared" si="341"/>
        <v>4754.4687400000003</v>
      </c>
      <c r="AB882">
        <f t="shared" si="342"/>
        <v>4739.78971</v>
      </c>
      <c r="AC882">
        <f t="shared" si="343"/>
        <v>4746.3049000000001</v>
      </c>
      <c r="AF882">
        <f t="shared" si="348"/>
        <v>1775661600</v>
      </c>
      <c r="AG882" t="str">
        <f t="shared" si="349"/>
        <v>XAUUSD</v>
      </c>
      <c r="AH882" t="str">
        <f t="shared" si="350"/>
        <v>M5</v>
      </c>
      <c r="AI882" s="19">
        <f t="shared" si="344"/>
        <v>4755.17</v>
      </c>
      <c r="AJ882" s="19">
        <f t="shared" si="345"/>
        <v>4753.2063666666663</v>
      </c>
      <c r="AK882" s="19">
        <f t="shared" si="346"/>
        <v>4762.6717699999999</v>
      </c>
      <c r="AL882" s="19">
        <f t="shared" si="351"/>
        <v>-9.4654033333335974</v>
      </c>
      <c r="AM882" s="28" t="str">
        <f t="shared" si="347"/>
        <v>Bearish</v>
      </c>
      <c r="AN882" s="28" t="str">
        <f t="shared" si="352"/>
        <v>Bearish</v>
      </c>
      <c r="AO882">
        <f>IF(Z882&lt;&gt;"",Z882,"")</f>
        <v>4775.0908166666668</v>
      </c>
      <c r="AP882">
        <f>IF(AB882&lt;&gt;"",AB882,"")</f>
        <v>4739.78971</v>
      </c>
      <c r="AQ882">
        <f t="shared" si="356"/>
        <v>5</v>
      </c>
      <c r="AR882" s="16">
        <f>IF(SLOPE($AO$866:$AO$877,$AQ$866:$AQ$877)&gt;0,MIN(3,ABS(SLOPE($AO$866:$AO$877,$AQ$866:$AQ$877))),IF(SLOPE($AO$866:$AO$877,$AQ$866:$AQ$877)&lt;-0.5,-0.5,0))</f>
        <v>-0.5</v>
      </c>
      <c r="AS882" s="16">
        <f>IF(SLOPE($AP$866:$AP$877,$AQ$866:$AQ$877)&lt;0,MAX(-3,-ABS(SLOPE($AP$866:$AP$877,$AQ$866:$AQ$877))),IF(SLOPE($AP$866:$AP$877,$AQ$866:$AQ$877)&gt;0.5,0.5,0))</f>
        <v>-0.7158558333333187</v>
      </c>
      <c r="AT882" s="22">
        <f>($AO$878+(AR882*(AQ882-1)))</f>
        <v>4777.22667</v>
      </c>
      <c r="AU882" s="22">
        <f>($AP$878+(AS882*(AQ882-1)))</f>
        <v>4739.9475666666667</v>
      </c>
      <c r="AV882" s="18">
        <f>IF(AR882&gt;0,AT882+AR882,AT882)</f>
        <v>4777.22667</v>
      </c>
      <c r="AW882" s="18">
        <f>IF(AS882&lt;0,AU882+AS882,AU882)</f>
        <v>4739.2317108333336</v>
      </c>
      <c r="AY882" s="15">
        <f t="shared" si="357"/>
        <v>2.1358533333332161</v>
      </c>
      <c r="AZ882">
        <f t="shared" si="358"/>
        <v>-0.55799916666637728</v>
      </c>
      <c r="BB882" s="19">
        <f t="shared" si="353"/>
        <v>1775661600</v>
      </c>
      <c r="BC882" s="19" t="str">
        <f t="shared" si="354"/>
        <v>XAUUSD</v>
      </c>
      <c r="BD882" s="19" t="str">
        <f t="shared" si="355"/>
        <v>M5</v>
      </c>
      <c r="BE882">
        <f>V882</f>
        <v>4753.2063666666663</v>
      </c>
      <c r="BF882">
        <f>W882</f>
        <v>4762.6717699999999</v>
      </c>
      <c r="BG882">
        <f>X882</f>
        <v>4751.7798199999997</v>
      </c>
      <c r="BH882">
        <f>Y882</f>
        <v>4749.8863499999998</v>
      </c>
      <c r="BI882">
        <f t="shared" si="359"/>
        <v>4777.22667</v>
      </c>
      <c r="BJ882">
        <f t="shared" si="360"/>
        <v>4739.2317108333336</v>
      </c>
    </row>
    <row r="883" spans="1:62" x14ac:dyDescent="0.55000000000000004">
      <c r="A883">
        <f>ALGLIB_SSA_XAUUSD!J883</f>
        <v>1775661900</v>
      </c>
      <c r="B883" t="str">
        <f>_xlfn.XLOOKUP($A883,ALGLIB_SSA_XAUUSD!$A$2:$A$1001,ALGLIB_SSA_XAUUSD!$B$2:$B$1001,"",0)</f>
        <v/>
      </c>
      <c r="C883" t="str">
        <f>_xlfn.XLOOKUP($A883,ALGLIB_SSA_XAUUSD!$A$2:$A$1001,ALGLIB_SSA_XAUUSD!$C$2:$C$1001,"",0)</f>
        <v/>
      </c>
      <c r="D883" s="1">
        <f>D878+(D890-D878)*5/12</f>
        <v>4758.29</v>
      </c>
      <c r="E883" s="1">
        <f>E878+(E890-E878)*5/12</f>
        <v>4752.2226808333326</v>
      </c>
      <c r="F883" s="1">
        <f>F878+(F890-F878)*5/12</f>
        <v>4761.8050249999997</v>
      </c>
      <c r="G883" s="1">
        <f>G878+(G890-G878)*5/12</f>
        <v>4774.0568533333335</v>
      </c>
      <c r="H883" s="1">
        <f>H878+(H890-H878)*5/12</f>
        <v>4739.0343899999998</v>
      </c>
      <c r="I883" t="str">
        <f>_xlfn.XLOOKUP($A883,ALGLIB_SSA_XAUUSD!$J$2:$J$1001,ALGLIB_SSA_XAUUSD!$K$2:$K$1001,"",0)</f>
        <v>XAUUSD</v>
      </c>
      <c r="J883" t="str">
        <f>_xlfn.XLOOKUP($A883,ALGLIB_SSA_XAUUSD!$J$2:$J$1001,ALGLIB_SSA_XAUUSD!$L$2:$L$1001,"",0)</f>
        <v>M5</v>
      </c>
      <c r="K883">
        <f>_xlfn.XLOOKUP($A883,ALGLIB_SSA_XAUUSD!$J$2:$J$1001,ALGLIB_SSA_XAUUSD!$M$2:$M$1001,"",0)</f>
        <v>4751.04</v>
      </c>
      <c r="L883">
        <f>_xlfn.XLOOKUP($A883,ALGLIB_SSA_XAUUSD!$J$2:$J$1001,ALGLIB_SSA_XAUUSD!$N$2:$N$1001,"",0)</f>
        <v>4754.1936599999999</v>
      </c>
      <c r="M883">
        <f>_xlfn.XLOOKUP($A883,ALGLIB_SSA_XAUUSD!$J$2:$J$1001,ALGLIB_SSA_XAUUSD!$O$2:$O$1001,"",0)</f>
        <v>4752.04</v>
      </c>
      <c r="N883">
        <f>_xlfn.XLOOKUP($A883,ALGLIB_SSA_XAUUSD!$J$2:$J$1001,ALGLIB_SSA_XAUUSD!$P$2:$P$1001,"",0)</f>
        <v>4756.5646100000004</v>
      </c>
      <c r="O883">
        <f>_xlfn.XLOOKUP($A883,ALGLIB_SSA_XAUUSD!$J$2:$J$1001,ALGLIB_SSA_XAUUSD!$Q$2:$Q$1001,"",0)</f>
        <v>4749.5138100000004</v>
      </c>
      <c r="R883">
        <f t="shared" si="336"/>
        <v>1775661900</v>
      </c>
      <c r="S883" t="str">
        <f t="shared" si="337"/>
        <v>XAUUSD</v>
      </c>
      <c r="T883" t="str">
        <f t="shared" si="337"/>
        <v>M5</v>
      </c>
      <c r="U883">
        <f t="shared" si="337"/>
        <v>4751.04</v>
      </c>
      <c r="V883">
        <f t="shared" si="338"/>
        <v>4752.2226808333326</v>
      </c>
      <c r="W883">
        <f t="shared" si="338"/>
        <v>4761.8050249999997</v>
      </c>
      <c r="X883">
        <f t="shared" si="339"/>
        <v>4754.1936599999999</v>
      </c>
      <c r="Y883">
        <f t="shared" si="339"/>
        <v>4752.04</v>
      </c>
      <c r="Z883">
        <f t="shared" si="340"/>
        <v>4774.0568533333335</v>
      </c>
      <c r="AA883">
        <f t="shared" si="341"/>
        <v>4756.5646100000004</v>
      </c>
      <c r="AB883">
        <f t="shared" si="342"/>
        <v>4739.0343899999998</v>
      </c>
      <c r="AC883">
        <f t="shared" si="343"/>
        <v>4749.5138100000004</v>
      </c>
      <c r="AF883">
        <f t="shared" si="348"/>
        <v>1775661900</v>
      </c>
      <c r="AG883" t="str">
        <f t="shared" si="349"/>
        <v>XAUUSD</v>
      </c>
      <c r="AH883" t="str">
        <f t="shared" si="350"/>
        <v>M5</v>
      </c>
      <c r="AI883" s="19">
        <f t="shared" si="344"/>
        <v>4751.04</v>
      </c>
      <c r="AJ883" s="19">
        <f t="shared" si="345"/>
        <v>4752.2226808333326</v>
      </c>
      <c r="AK883" s="19">
        <f t="shared" si="346"/>
        <v>4761.8050249999997</v>
      </c>
      <c r="AL883" s="19">
        <f t="shared" si="351"/>
        <v>-9.5823441666670988</v>
      </c>
      <c r="AM883" s="28" t="str">
        <f t="shared" si="347"/>
        <v>Bearish</v>
      </c>
      <c r="AN883" s="28" t="str">
        <f t="shared" si="352"/>
        <v>Bearish</v>
      </c>
      <c r="AO883">
        <f>IF(Z883&lt;&gt;"",Z883,"")</f>
        <v>4774.0568533333335</v>
      </c>
      <c r="AP883">
        <f>IF(AB883&lt;&gt;"",AB883,"")</f>
        <v>4739.0343899999998</v>
      </c>
      <c r="AQ883">
        <f t="shared" si="356"/>
        <v>6</v>
      </c>
      <c r="AR883" s="16">
        <f>IF(SLOPE($AO$866:$AO$877,$AQ$866:$AQ$877)&gt;0,MIN(3,ABS(SLOPE($AO$866:$AO$877,$AQ$866:$AQ$877))),IF(SLOPE($AO$866:$AO$877,$AQ$866:$AQ$877)&lt;-0.5,-0.5,0))</f>
        <v>-0.5</v>
      </c>
      <c r="AS883" s="16">
        <f>IF(SLOPE($AP$866:$AP$877,$AQ$866:$AQ$877)&lt;0,MAX(-3,-ABS(SLOPE($AP$866:$AP$877,$AQ$866:$AQ$877))),IF(SLOPE($AP$866:$AP$877,$AQ$866:$AQ$877)&gt;0.5,0.5,0))</f>
        <v>-0.7158558333333187</v>
      </c>
      <c r="AT883" s="22">
        <f>($AO$878+(AR883*(AQ883-1)))</f>
        <v>4776.72667</v>
      </c>
      <c r="AU883" s="22">
        <f>($AP$878+(AS883*(AQ883-1)))</f>
        <v>4739.2317108333336</v>
      </c>
      <c r="AV883" s="18">
        <f>IF(AR883&gt;0,AT883+AR883,AT883)</f>
        <v>4776.72667</v>
      </c>
      <c r="AW883" s="18">
        <f>IF(AS883&lt;0,AU883+AS883,AU883)</f>
        <v>4738.5158550000006</v>
      </c>
      <c r="AY883" s="15">
        <f t="shared" si="357"/>
        <v>2.6698166666665202</v>
      </c>
      <c r="AZ883">
        <f t="shared" si="358"/>
        <v>-0.51853499999924679</v>
      </c>
      <c r="BB883" s="19">
        <f t="shared" si="353"/>
        <v>1775661900</v>
      </c>
      <c r="BC883" s="19" t="str">
        <f t="shared" si="354"/>
        <v>XAUUSD</v>
      </c>
      <c r="BD883" s="19" t="str">
        <f t="shared" si="355"/>
        <v>M5</v>
      </c>
      <c r="BE883">
        <f>V883</f>
        <v>4752.2226808333326</v>
      </c>
      <c r="BF883">
        <f>W883</f>
        <v>4761.8050249999997</v>
      </c>
      <c r="BG883">
        <f>X883</f>
        <v>4754.1936599999999</v>
      </c>
      <c r="BH883">
        <f>Y883</f>
        <v>4752.04</v>
      </c>
      <c r="BI883">
        <f t="shared" si="359"/>
        <v>4776.72667</v>
      </c>
      <c r="BJ883">
        <f t="shared" si="360"/>
        <v>4738.5158550000006</v>
      </c>
    </row>
    <row r="884" spans="1:62" x14ac:dyDescent="0.55000000000000004">
      <c r="A884">
        <f>ALGLIB_SSA_XAUUSD!J884</f>
        <v>1775662200</v>
      </c>
      <c r="B884" t="str">
        <f>_xlfn.XLOOKUP($A884,ALGLIB_SSA_XAUUSD!$A$2:$A$1001,ALGLIB_SSA_XAUUSD!$B$2:$B$1001,"",0)</f>
        <v/>
      </c>
      <c r="C884" t="str">
        <f>_xlfn.XLOOKUP($A884,ALGLIB_SSA_XAUUSD!$A$2:$A$1001,ALGLIB_SSA_XAUUSD!$C$2:$C$1001,"",0)</f>
        <v/>
      </c>
      <c r="D884" s="1">
        <f>D878+(D890-D878)*6/12</f>
        <v>4758.6099999999997</v>
      </c>
      <c r="E884" s="1">
        <f>E878+(E890-E878)*6/12</f>
        <v>4751.2389949999997</v>
      </c>
      <c r="F884" s="1">
        <f>F878+(F890-F878)*6/12</f>
        <v>4760.9382800000003</v>
      </c>
      <c r="G884" s="1">
        <f>G878+(G890-G878)*6/12</f>
        <v>4773.0228900000002</v>
      </c>
      <c r="H884" s="1">
        <f>H878+(H890-H878)*6/12</f>
        <v>4738.2790700000005</v>
      </c>
      <c r="I884" t="str">
        <f>_xlfn.XLOOKUP($A884,ALGLIB_SSA_XAUUSD!$J$2:$J$1001,ALGLIB_SSA_XAUUSD!$K$2:$K$1001,"",0)</f>
        <v>XAUUSD</v>
      </c>
      <c r="J884" t="str">
        <f>_xlfn.XLOOKUP($A884,ALGLIB_SSA_XAUUSD!$J$2:$J$1001,ALGLIB_SSA_XAUUSD!$L$2:$L$1001,"",0)</f>
        <v>M5</v>
      </c>
      <c r="K884">
        <f>_xlfn.XLOOKUP($A884,ALGLIB_SSA_XAUUSD!$J$2:$J$1001,ALGLIB_SSA_XAUUSD!$M$2:$M$1001,"",0)</f>
        <v>4757.01</v>
      </c>
      <c r="L884">
        <f>_xlfn.XLOOKUP($A884,ALGLIB_SSA_XAUUSD!$J$2:$J$1001,ALGLIB_SSA_XAUUSD!$N$2:$N$1001,"",0)</f>
        <v>4756.3999400000002</v>
      </c>
      <c r="M884">
        <f>_xlfn.XLOOKUP($A884,ALGLIB_SSA_XAUUSD!$J$2:$J$1001,ALGLIB_SSA_XAUUSD!$O$2:$O$1001,"",0)</f>
        <v>4754.2199700000001</v>
      </c>
      <c r="N884">
        <f>_xlfn.XLOOKUP($A884,ALGLIB_SSA_XAUUSD!$J$2:$J$1001,ALGLIB_SSA_XAUUSD!$P$2:$P$1001,"",0)</f>
        <v>4758.6167800000003</v>
      </c>
      <c r="O884">
        <f>_xlfn.XLOOKUP($A884,ALGLIB_SSA_XAUUSD!$J$2:$J$1001,ALGLIB_SSA_XAUUSD!$Q$2:$Q$1001,"",0)</f>
        <v>4752.4543899999999</v>
      </c>
      <c r="R884">
        <f t="shared" si="336"/>
        <v>1775662200</v>
      </c>
      <c r="S884" t="str">
        <f t="shared" si="337"/>
        <v>XAUUSD</v>
      </c>
      <c r="T884" t="str">
        <f t="shared" si="337"/>
        <v>M5</v>
      </c>
      <c r="U884">
        <f t="shared" si="337"/>
        <v>4757.01</v>
      </c>
      <c r="V884">
        <f t="shared" si="338"/>
        <v>4751.2389949999997</v>
      </c>
      <c r="W884">
        <f t="shared" si="338"/>
        <v>4760.9382800000003</v>
      </c>
      <c r="X884">
        <f t="shared" si="339"/>
        <v>4756.3999400000002</v>
      </c>
      <c r="Y884">
        <f t="shared" si="339"/>
        <v>4754.2199700000001</v>
      </c>
      <c r="Z884">
        <f t="shared" si="340"/>
        <v>4773.0228900000002</v>
      </c>
      <c r="AA884">
        <f t="shared" si="341"/>
        <v>4758.6167800000003</v>
      </c>
      <c r="AB884">
        <f t="shared" si="342"/>
        <v>4738.2790700000005</v>
      </c>
      <c r="AC884">
        <f t="shared" si="343"/>
        <v>4752.4543899999999</v>
      </c>
      <c r="AF884">
        <f t="shared" si="348"/>
        <v>1775662200</v>
      </c>
      <c r="AG884" t="str">
        <f t="shared" si="349"/>
        <v>XAUUSD</v>
      </c>
      <c r="AH884" t="str">
        <f t="shared" si="350"/>
        <v>M5</v>
      </c>
      <c r="AI884" s="19">
        <f t="shared" si="344"/>
        <v>4757.01</v>
      </c>
      <c r="AJ884" s="19">
        <f t="shared" si="345"/>
        <v>4751.2389949999997</v>
      </c>
      <c r="AK884" s="19">
        <f t="shared" si="346"/>
        <v>4760.9382800000003</v>
      </c>
      <c r="AL884" s="19">
        <f t="shared" si="351"/>
        <v>-9.6992850000006001</v>
      </c>
      <c r="AM884" s="28" t="str">
        <f t="shared" si="347"/>
        <v>Bearish</v>
      </c>
      <c r="AN884" s="28" t="str">
        <f t="shared" si="352"/>
        <v>Bearish</v>
      </c>
      <c r="AO884">
        <f>IF(Z884&lt;&gt;"",Z884,"")</f>
        <v>4773.0228900000002</v>
      </c>
      <c r="AP884">
        <f>IF(AB884&lt;&gt;"",AB884,"")</f>
        <v>4738.2790700000005</v>
      </c>
      <c r="AQ884">
        <f t="shared" si="356"/>
        <v>7</v>
      </c>
      <c r="AR884" s="16">
        <f>IF(SLOPE($AO$866:$AO$877,$AQ$866:$AQ$877)&gt;0,MIN(3,ABS(SLOPE($AO$866:$AO$877,$AQ$866:$AQ$877))),IF(SLOPE($AO$866:$AO$877,$AQ$866:$AQ$877)&lt;-0.5,-0.5,0))</f>
        <v>-0.5</v>
      </c>
      <c r="AS884" s="16">
        <f>IF(SLOPE($AP$866:$AP$877,$AQ$866:$AQ$877)&lt;0,MAX(-3,-ABS(SLOPE($AP$866:$AP$877,$AQ$866:$AQ$877))),IF(SLOPE($AP$866:$AP$877,$AQ$866:$AQ$877)&gt;0.5,0.5,0))</f>
        <v>-0.7158558333333187</v>
      </c>
      <c r="AT884" s="22">
        <f>($AO$878+(AR884*(AQ884-1)))</f>
        <v>4776.22667</v>
      </c>
      <c r="AU884" s="22">
        <f>($AP$878+(AS884*(AQ884-1)))</f>
        <v>4738.5158549999996</v>
      </c>
      <c r="AV884" s="18">
        <f>IF(AR884&gt;0,AT884+AR884,AT884)</f>
        <v>4776.22667</v>
      </c>
      <c r="AW884" s="18">
        <f>IF(AS884&lt;0,AU884+AS884,AU884)</f>
        <v>4737.7999991666666</v>
      </c>
      <c r="AY884" s="15">
        <f t="shared" si="357"/>
        <v>3.2037799999998242</v>
      </c>
      <c r="AZ884">
        <f t="shared" si="358"/>
        <v>-0.4790708333339353</v>
      </c>
      <c r="BB884" s="19">
        <f t="shared" si="353"/>
        <v>1775662200</v>
      </c>
      <c r="BC884" s="19" t="str">
        <f t="shared" si="354"/>
        <v>XAUUSD</v>
      </c>
      <c r="BD884" s="19" t="str">
        <f t="shared" si="355"/>
        <v>M5</v>
      </c>
      <c r="BE884">
        <f>V884</f>
        <v>4751.2389949999997</v>
      </c>
      <c r="BF884">
        <f>W884</f>
        <v>4760.9382800000003</v>
      </c>
      <c r="BG884">
        <f>X884</f>
        <v>4756.3999400000002</v>
      </c>
      <c r="BH884">
        <f>Y884</f>
        <v>4754.2199700000001</v>
      </c>
      <c r="BI884">
        <f t="shared" si="359"/>
        <v>4776.22667</v>
      </c>
      <c r="BJ884">
        <f t="shared" si="360"/>
        <v>4737.7999991666666</v>
      </c>
    </row>
    <row r="885" spans="1:62" x14ac:dyDescent="0.55000000000000004">
      <c r="A885">
        <f>ALGLIB_SSA_XAUUSD!J885</f>
        <v>1775662500</v>
      </c>
      <c r="B885" t="str">
        <f>_xlfn.XLOOKUP($A885,ALGLIB_SSA_XAUUSD!$A$2:$A$1001,ALGLIB_SSA_XAUUSD!$B$2:$B$1001,"",0)</f>
        <v/>
      </c>
      <c r="C885" t="str">
        <f>_xlfn.XLOOKUP($A885,ALGLIB_SSA_XAUUSD!$A$2:$A$1001,ALGLIB_SSA_XAUUSD!$C$2:$C$1001,"",0)</f>
        <v/>
      </c>
      <c r="D885" s="1">
        <f>D878+(D890-D878)*7/12</f>
        <v>4758.9299999999994</v>
      </c>
      <c r="E885" s="1">
        <f>E878+(E890-E878)*7/12</f>
        <v>4750.2553091666668</v>
      </c>
      <c r="F885" s="1">
        <f>F878+(F890-F878)*7/12</f>
        <v>4760.071535</v>
      </c>
      <c r="G885" s="1">
        <f>G878+(G890-G878)*7/12</f>
        <v>4771.9889266666669</v>
      </c>
      <c r="H885" s="1">
        <f>H878+(H890-H878)*7/12</f>
        <v>4737.5237500000003</v>
      </c>
      <c r="I885" t="str">
        <f>_xlfn.XLOOKUP($A885,ALGLIB_SSA_XAUUSD!$J$2:$J$1001,ALGLIB_SSA_XAUUSD!$K$2:$K$1001,"",0)</f>
        <v>XAUUSD</v>
      </c>
      <c r="J885" t="str">
        <f>_xlfn.XLOOKUP($A885,ALGLIB_SSA_XAUUSD!$J$2:$J$1001,ALGLIB_SSA_XAUUSD!$L$2:$L$1001,"",0)</f>
        <v>M5</v>
      </c>
      <c r="K885">
        <f>_xlfn.XLOOKUP($A885,ALGLIB_SSA_XAUUSD!$J$2:$J$1001,ALGLIB_SSA_XAUUSD!$M$2:$M$1001,"",0)</f>
        <v>4760.29</v>
      </c>
      <c r="L885">
        <f>_xlfn.XLOOKUP($A885,ALGLIB_SSA_XAUUSD!$J$2:$J$1001,ALGLIB_SSA_XAUUSD!$N$2:$N$1001,"",0)</f>
        <v>4758.02477</v>
      </c>
      <c r="M885">
        <f>_xlfn.XLOOKUP($A885,ALGLIB_SSA_XAUUSD!$J$2:$J$1001,ALGLIB_SSA_XAUUSD!$O$2:$O$1001,"",0)</f>
        <v>4756.12237</v>
      </c>
      <c r="N885">
        <f>_xlfn.XLOOKUP($A885,ALGLIB_SSA_XAUUSD!$J$2:$J$1001,ALGLIB_SSA_XAUUSD!$P$2:$P$1001,"",0)</f>
        <v>4760.3887400000003</v>
      </c>
      <c r="O885">
        <f>_xlfn.XLOOKUP($A885,ALGLIB_SSA_XAUUSD!$J$2:$J$1001,ALGLIB_SSA_XAUUSD!$Q$2:$Q$1001,"",0)</f>
        <v>4754.8770100000002</v>
      </c>
      <c r="R885">
        <f t="shared" si="336"/>
        <v>1775662500</v>
      </c>
      <c r="S885" t="str">
        <f t="shared" si="337"/>
        <v>XAUUSD</v>
      </c>
      <c r="T885" t="str">
        <f t="shared" si="337"/>
        <v>M5</v>
      </c>
      <c r="U885">
        <f t="shared" si="337"/>
        <v>4760.29</v>
      </c>
      <c r="V885">
        <f t="shared" si="338"/>
        <v>4750.2553091666668</v>
      </c>
      <c r="W885">
        <f t="shared" si="338"/>
        <v>4760.071535</v>
      </c>
      <c r="X885">
        <f t="shared" si="339"/>
        <v>4758.02477</v>
      </c>
      <c r="Y885">
        <f t="shared" si="339"/>
        <v>4756.12237</v>
      </c>
      <c r="Z885">
        <f t="shared" si="340"/>
        <v>4771.9889266666669</v>
      </c>
      <c r="AA885">
        <f t="shared" si="341"/>
        <v>4760.3887400000003</v>
      </c>
      <c r="AB885">
        <f t="shared" si="342"/>
        <v>4737.5237500000003</v>
      </c>
      <c r="AC885">
        <f t="shared" si="343"/>
        <v>4754.8770100000002</v>
      </c>
      <c r="AF885">
        <f t="shared" si="348"/>
        <v>1775662500</v>
      </c>
      <c r="AG885" t="str">
        <f t="shared" si="349"/>
        <v>XAUUSD</v>
      </c>
      <c r="AH885" t="str">
        <f t="shared" si="350"/>
        <v>M5</v>
      </c>
      <c r="AI885" s="19">
        <f t="shared" si="344"/>
        <v>4760.29</v>
      </c>
      <c r="AJ885" s="19">
        <f t="shared" si="345"/>
        <v>4750.2553091666668</v>
      </c>
      <c r="AK885" s="19">
        <f t="shared" si="346"/>
        <v>4760.071535</v>
      </c>
      <c r="AL885" s="19">
        <f t="shared" si="351"/>
        <v>-9.816225833333192</v>
      </c>
      <c r="AM885" s="28" t="str">
        <f t="shared" si="347"/>
        <v>Bearish</v>
      </c>
      <c r="AN885" s="28" t="str">
        <f t="shared" si="352"/>
        <v>Bearish</v>
      </c>
      <c r="AO885">
        <f>IF(Z885&lt;&gt;"",Z885,"")</f>
        <v>4771.9889266666669</v>
      </c>
      <c r="AP885">
        <f>IF(AB885&lt;&gt;"",AB885,"")</f>
        <v>4737.5237500000003</v>
      </c>
      <c r="AQ885">
        <f t="shared" si="356"/>
        <v>8</v>
      </c>
      <c r="AR885" s="16">
        <f>IF(SLOPE($AO$866:$AO$877,$AQ$866:$AQ$877)&gt;0,MIN(3,ABS(SLOPE($AO$866:$AO$877,$AQ$866:$AQ$877))),IF(SLOPE($AO$866:$AO$877,$AQ$866:$AQ$877)&lt;-0.5,-0.5,0))</f>
        <v>-0.5</v>
      </c>
      <c r="AS885" s="16">
        <f>IF(SLOPE($AP$866:$AP$877,$AQ$866:$AQ$877)&lt;0,MAX(-3,-ABS(SLOPE($AP$866:$AP$877,$AQ$866:$AQ$877))),IF(SLOPE($AP$866:$AP$877,$AQ$866:$AQ$877)&gt;0.5,0.5,0))</f>
        <v>-0.7158558333333187</v>
      </c>
      <c r="AT885" s="22">
        <f>($AO$878+(AR885*(AQ885-1)))</f>
        <v>4775.72667</v>
      </c>
      <c r="AU885" s="22">
        <f>($AP$878+(AS885*(AQ885-1)))</f>
        <v>4737.7999991666666</v>
      </c>
      <c r="AV885" s="18">
        <f>IF(AR885&gt;0,AT885+AR885,AT885)</f>
        <v>4775.72667</v>
      </c>
      <c r="AW885" s="18">
        <f>IF(AS885&lt;0,AU885+AS885,AU885)</f>
        <v>4737.0841433333335</v>
      </c>
      <c r="AY885" s="15">
        <f t="shared" si="357"/>
        <v>3.7377433333331282</v>
      </c>
      <c r="AZ885">
        <f t="shared" si="358"/>
        <v>-0.43960666666680481</v>
      </c>
      <c r="BB885" s="19">
        <f t="shared" si="353"/>
        <v>1775662500</v>
      </c>
      <c r="BC885" s="19" t="str">
        <f t="shared" si="354"/>
        <v>XAUUSD</v>
      </c>
      <c r="BD885" s="19" t="str">
        <f t="shared" si="355"/>
        <v>M5</v>
      </c>
      <c r="BE885">
        <f>V885</f>
        <v>4750.2553091666668</v>
      </c>
      <c r="BF885">
        <f>W885</f>
        <v>4760.071535</v>
      </c>
      <c r="BG885">
        <f>X885</f>
        <v>4758.02477</v>
      </c>
      <c r="BH885">
        <f>Y885</f>
        <v>4756.12237</v>
      </c>
      <c r="BI885">
        <f t="shared" si="359"/>
        <v>4775.72667</v>
      </c>
      <c r="BJ885">
        <f t="shared" si="360"/>
        <v>4737.0841433333335</v>
      </c>
    </row>
    <row r="886" spans="1:62" x14ac:dyDescent="0.55000000000000004">
      <c r="A886">
        <f>ALGLIB_SSA_XAUUSD!J886</f>
        <v>1775662800</v>
      </c>
      <c r="B886" t="str">
        <f>_xlfn.XLOOKUP($A886,ALGLIB_SSA_XAUUSD!$A$2:$A$1001,ALGLIB_SSA_XAUUSD!$B$2:$B$1001,"",0)</f>
        <v/>
      </c>
      <c r="C886" t="str">
        <f>_xlfn.XLOOKUP($A886,ALGLIB_SSA_XAUUSD!$A$2:$A$1001,ALGLIB_SSA_XAUUSD!$C$2:$C$1001,"",0)</f>
        <v/>
      </c>
      <c r="D886" s="1">
        <f>D878+(D890-D878)*8/12</f>
        <v>4759.25</v>
      </c>
      <c r="E886" s="1">
        <f>E878+(E890-E878)*8/12</f>
        <v>4749.2716233333331</v>
      </c>
      <c r="F886" s="1">
        <f>F878+(F890-F878)*8/12</f>
        <v>4759.2047899999998</v>
      </c>
      <c r="G886" s="1">
        <f>G878+(G890-G878)*8/12</f>
        <v>4770.9549633333336</v>
      </c>
      <c r="H886" s="1">
        <f>H878+(H890-H878)*8/12</f>
        <v>4736.7684300000001</v>
      </c>
      <c r="I886" t="str">
        <f>_xlfn.XLOOKUP($A886,ALGLIB_SSA_XAUUSD!$J$2:$J$1001,ALGLIB_SSA_XAUUSD!$K$2:$K$1001,"",0)</f>
        <v>XAUUSD</v>
      </c>
      <c r="J886" t="str">
        <f>_xlfn.XLOOKUP($A886,ALGLIB_SSA_XAUUSD!$J$2:$J$1001,ALGLIB_SSA_XAUUSD!$L$2:$L$1001,"",0)</f>
        <v>M5</v>
      </c>
      <c r="K886">
        <f>_xlfn.XLOOKUP($A886,ALGLIB_SSA_XAUUSD!$J$2:$J$1001,ALGLIB_SSA_XAUUSD!$M$2:$M$1001,"",0)</f>
        <v>4755.8500000000004</v>
      </c>
      <c r="L886">
        <f>_xlfn.XLOOKUP($A886,ALGLIB_SSA_XAUUSD!$J$2:$J$1001,ALGLIB_SSA_XAUUSD!$N$2:$N$1001,"",0)</f>
        <v>4758.8605299999999</v>
      </c>
      <c r="M886">
        <f>_xlfn.XLOOKUP($A886,ALGLIB_SSA_XAUUSD!$J$2:$J$1001,ALGLIB_SSA_XAUUSD!$O$2:$O$1001,"",0)</f>
        <v>4757.4914500000004</v>
      </c>
      <c r="N886">
        <f>_xlfn.XLOOKUP($A886,ALGLIB_SSA_XAUUSD!$J$2:$J$1001,ALGLIB_SSA_XAUUSD!$P$2:$P$1001,"",0)</f>
        <v>4761.6063100000001</v>
      </c>
      <c r="O886">
        <f>_xlfn.XLOOKUP($A886,ALGLIB_SSA_XAUUSD!$J$2:$J$1001,ALGLIB_SSA_XAUUSD!$Q$2:$Q$1001,"",0)</f>
        <v>4756.4587799999999</v>
      </c>
      <c r="R886">
        <f t="shared" si="336"/>
        <v>1775662800</v>
      </c>
      <c r="S886" t="str">
        <f t="shared" si="337"/>
        <v>XAUUSD</v>
      </c>
      <c r="T886" t="str">
        <f t="shared" si="337"/>
        <v>M5</v>
      </c>
      <c r="U886">
        <f t="shared" si="337"/>
        <v>4755.8500000000004</v>
      </c>
      <c r="V886">
        <f t="shared" si="338"/>
        <v>4749.2716233333331</v>
      </c>
      <c r="W886">
        <f t="shared" si="338"/>
        <v>4759.2047899999998</v>
      </c>
      <c r="X886">
        <f t="shared" si="339"/>
        <v>4758.8605299999999</v>
      </c>
      <c r="Y886">
        <f t="shared" si="339"/>
        <v>4757.4914500000004</v>
      </c>
      <c r="Z886">
        <f t="shared" si="340"/>
        <v>4770.9549633333336</v>
      </c>
      <c r="AA886">
        <f t="shared" si="341"/>
        <v>4761.6063100000001</v>
      </c>
      <c r="AB886">
        <f t="shared" si="342"/>
        <v>4736.7684300000001</v>
      </c>
      <c r="AC886">
        <f t="shared" si="343"/>
        <v>4756.4587799999999</v>
      </c>
      <c r="AF886">
        <f t="shared" si="348"/>
        <v>1775662800</v>
      </c>
      <c r="AG886" t="str">
        <f t="shared" si="349"/>
        <v>XAUUSD</v>
      </c>
      <c r="AH886" t="str">
        <f t="shared" si="350"/>
        <v>M5</v>
      </c>
      <c r="AI886" s="19">
        <f t="shared" si="344"/>
        <v>4755.8500000000004</v>
      </c>
      <c r="AJ886" s="19">
        <f t="shared" si="345"/>
        <v>4749.2716233333331</v>
      </c>
      <c r="AK886" s="19">
        <f t="shared" si="346"/>
        <v>4759.2047899999998</v>
      </c>
      <c r="AL886" s="19">
        <f t="shared" si="351"/>
        <v>-9.9331666666666933</v>
      </c>
      <c r="AM886" s="28" t="str">
        <f t="shared" si="347"/>
        <v>Bearish</v>
      </c>
      <c r="AN886" s="28" t="str">
        <f t="shared" si="352"/>
        <v>Bearish</v>
      </c>
      <c r="AO886">
        <f>IF(Z886&lt;&gt;"",Z886,"")</f>
        <v>4770.9549633333336</v>
      </c>
      <c r="AP886">
        <f>IF(AB886&lt;&gt;"",AB886,"")</f>
        <v>4736.7684300000001</v>
      </c>
      <c r="AQ886">
        <f t="shared" si="356"/>
        <v>9</v>
      </c>
      <c r="AR886" s="16">
        <f>IF(SLOPE($AO$866:$AO$877,$AQ$866:$AQ$877)&gt;0,MIN(3,ABS(SLOPE($AO$866:$AO$877,$AQ$866:$AQ$877))),IF(SLOPE($AO$866:$AO$877,$AQ$866:$AQ$877)&lt;-0.5,-0.5,0))</f>
        <v>-0.5</v>
      </c>
      <c r="AS886" s="16">
        <f>IF(SLOPE($AP$866:$AP$877,$AQ$866:$AQ$877)&lt;0,MAX(-3,-ABS(SLOPE($AP$866:$AP$877,$AQ$866:$AQ$877))),IF(SLOPE($AP$866:$AP$877,$AQ$866:$AQ$877)&gt;0.5,0.5,0))</f>
        <v>-0.7158558333333187</v>
      </c>
      <c r="AT886" s="22">
        <f>($AO$878+(AR886*(AQ886-1)))</f>
        <v>4775.22667</v>
      </c>
      <c r="AU886" s="22">
        <f>($AP$878+(AS886*(AQ886-1)))</f>
        <v>4737.0841433333335</v>
      </c>
      <c r="AV886" s="18">
        <f>IF(AR886&gt;0,AT886+AR886,AT886)</f>
        <v>4775.22667</v>
      </c>
      <c r="AW886" s="18">
        <f>IF(AS886&lt;0,AU886+AS886,AU886)</f>
        <v>4736.3682875000004</v>
      </c>
      <c r="AY886" s="15">
        <f t="shared" si="357"/>
        <v>4.2717066666664323</v>
      </c>
      <c r="AZ886">
        <f t="shared" si="358"/>
        <v>-0.40014249999967433</v>
      </c>
      <c r="BB886" s="19">
        <f t="shared" si="353"/>
        <v>1775662800</v>
      </c>
      <c r="BC886" s="19" t="str">
        <f t="shared" si="354"/>
        <v>XAUUSD</v>
      </c>
      <c r="BD886" s="19" t="str">
        <f t="shared" si="355"/>
        <v>M5</v>
      </c>
      <c r="BE886">
        <f>V886</f>
        <v>4749.2716233333331</v>
      </c>
      <c r="BF886">
        <f>W886</f>
        <v>4759.2047899999998</v>
      </c>
      <c r="BG886">
        <f>X886</f>
        <v>4758.8605299999999</v>
      </c>
      <c r="BH886">
        <f>Y886</f>
        <v>4757.4914500000004</v>
      </c>
      <c r="BI886">
        <f t="shared" si="359"/>
        <v>4775.22667</v>
      </c>
      <c r="BJ886">
        <f t="shared" si="360"/>
        <v>4736.3682875000004</v>
      </c>
    </row>
    <row r="887" spans="1:62" x14ac:dyDescent="0.55000000000000004">
      <c r="A887">
        <f>ALGLIB_SSA_XAUUSD!J887</f>
        <v>1775663100</v>
      </c>
      <c r="B887" t="str">
        <f>_xlfn.XLOOKUP($A887,ALGLIB_SSA_XAUUSD!$A$2:$A$1001,ALGLIB_SSA_XAUUSD!$B$2:$B$1001,"",0)</f>
        <v/>
      </c>
      <c r="C887" t="str">
        <f>_xlfn.XLOOKUP($A887,ALGLIB_SSA_XAUUSD!$A$2:$A$1001,ALGLIB_SSA_XAUUSD!$C$2:$C$1001,"",0)</f>
        <v/>
      </c>
      <c r="D887" s="1">
        <f>D878+(D890-D878)*9/12</f>
        <v>4759.57</v>
      </c>
      <c r="E887" s="1">
        <f>E878+(E890-E878)*9/12</f>
        <v>4748.2879374999993</v>
      </c>
      <c r="F887" s="1">
        <f>F878+(F890-F878)*9/12</f>
        <v>4758.3380449999995</v>
      </c>
      <c r="G887" s="1">
        <f>G878+(G890-G878)*9/12</f>
        <v>4769.9210000000003</v>
      </c>
      <c r="H887" s="1">
        <f>H878+(H890-H878)*9/12</f>
        <v>4736.0131099999999</v>
      </c>
      <c r="I887" t="str">
        <f>_xlfn.XLOOKUP($A887,ALGLIB_SSA_XAUUSD!$J$2:$J$1001,ALGLIB_SSA_XAUUSD!$K$2:$K$1001,"",0)</f>
        <v>XAUUSD</v>
      </c>
      <c r="J887" t="str">
        <f>_xlfn.XLOOKUP($A887,ALGLIB_SSA_XAUUSD!$J$2:$J$1001,ALGLIB_SSA_XAUUSD!$L$2:$L$1001,"",0)</f>
        <v>M5</v>
      </c>
      <c r="K887">
        <f>_xlfn.XLOOKUP($A887,ALGLIB_SSA_XAUUSD!$J$2:$J$1001,ALGLIB_SSA_XAUUSD!$M$2:$M$1001,"",0)</f>
        <v>4758.88</v>
      </c>
      <c r="L887">
        <f>_xlfn.XLOOKUP($A887,ALGLIB_SSA_XAUUSD!$J$2:$J$1001,ALGLIB_SSA_XAUUSD!$N$2:$N$1001,"",0)</f>
        <v>4758.9981699999998</v>
      </c>
      <c r="M887">
        <f>_xlfn.XLOOKUP($A887,ALGLIB_SSA_XAUUSD!$J$2:$J$1001,ALGLIB_SSA_XAUUSD!$O$2:$O$1001,"",0)</f>
        <v>4758.2448100000001</v>
      </c>
      <c r="N887">
        <f>_xlfn.XLOOKUP($A887,ALGLIB_SSA_XAUUSD!$J$2:$J$1001,ALGLIB_SSA_XAUUSD!$P$2:$P$1001,"",0)</f>
        <v>4762.1689200000001</v>
      </c>
      <c r="O887">
        <f>_xlfn.XLOOKUP($A887,ALGLIB_SSA_XAUUSD!$J$2:$J$1001,ALGLIB_SSA_XAUUSD!$Q$2:$Q$1001,"",0)</f>
        <v>4757.1681200000003</v>
      </c>
      <c r="R887">
        <f t="shared" si="336"/>
        <v>1775663100</v>
      </c>
      <c r="S887" t="str">
        <f t="shared" si="337"/>
        <v>XAUUSD</v>
      </c>
      <c r="T887" t="str">
        <f t="shared" si="337"/>
        <v>M5</v>
      </c>
      <c r="U887">
        <f t="shared" si="337"/>
        <v>4758.88</v>
      </c>
      <c r="V887">
        <f t="shared" si="338"/>
        <v>4748.2879374999993</v>
      </c>
      <c r="W887">
        <f t="shared" si="338"/>
        <v>4758.3380449999995</v>
      </c>
      <c r="X887">
        <f t="shared" si="339"/>
        <v>4758.9981699999998</v>
      </c>
      <c r="Y887">
        <f t="shared" si="339"/>
        <v>4758.2448100000001</v>
      </c>
      <c r="Z887">
        <f t="shared" si="340"/>
        <v>4769.9210000000003</v>
      </c>
      <c r="AA887">
        <f t="shared" si="341"/>
        <v>4762.1689200000001</v>
      </c>
      <c r="AB887">
        <f t="shared" si="342"/>
        <v>4736.0131099999999</v>
      </c>
      <c r="AC887">
        <f t="shared" si="343"/>
        <v>4757.1681200000003</v>
      </c>
      <c r="AF887">
        <f t="shared" si="348"/>
        <v>1775663100</v>
      </c>
      <c r="AG887" t="str">
        <f t="shared" si="349"/>
        <v>XAUUSD</v>
      </c>
      <c r="AH887" t="str">
        <f t="shared" si="350"/>
        <v>M5</v>
      </c>
      <c r="AI887" s="19">
        <f t="shared" si="344"/>
        <v>4758.88</v>
      </c>
      <c r="AJ887" s="19">
        <f t="shared" si="345"/>
        <v>4748.2879374999993</v>
      </c>
      <c r="AK887" s="19">
        <f t="shared" si="346"/>
        <v>4758.3380449999995</v>
      </c>
      <c r="AL887" s="19">
        <f t="shared" si="351"/>
        <v>-10.050107500000195</v>
      </c>
      <c r="AM887" s="28" t="str">
        <f t="shared" si="347"/>
        <v>Bearish</v>
      </c>
      <c r="AN887" s="28" t="str">
        <f t="shared" si="352"/>
        <v>Bearish</v>
      </c>
      <c r="AO887">
        <f>IF(Z887&lt;&gt;"",Z887,"")</f>
        <v>4769.9210000000003</v>
      </c>
      <c r="AP887">
        <f>IF(AB887&lt;&gt;"",AB887,"")</f>
        <v>4736.0131099999999</v>
      </c>
      <c r="AQ887">
        <f t="shared" si="356"/>
        <v>10</v>
      </c>
      <c r="AR887" s="16">
        <f>IF(SLOPE($AO$866:$AO$877,$AQ$866:$AQ$877)&gt;0,MIN(3,ABS(SLOPE($AO$866:$AO$877,$AQ$866:$AQ$877))),IF(SLOPE($AO$866:$AO$877,$AQ$866:$AQ$877)&lt;-0.5,-0.5,0))</f>
        <v>-0.5</v>
      </c>
      <c r="AS887" s="16">
        <f>IF(SLOPE($AP$866:$AP$877,$AQ$866:$AQ$877)&lt;0,MAX(-3,-ABS(SLOPE($AP$866:$AP$877,$AQ$866:$AQ$877))),IF(SLOPE($AP$866:$AP$877,$AQ$866:$AQ$877)&gt;0.5,0.5,0))</f>
        <v>-0.7158558333333187</v>
      </c>
      <c r="AT887" s="22">
        <f>($AO$878+(AR887*(AQ887-1)))</f>
        <v>4774.72667</v>
      </c>
      <c r="AU887" s="22">
        <f>($AP$878+(AS887*(AQ887-1)))</f>
        <v>4736.3682875000004</v>
      </c>
      <c r="AV887" s="18">
        <f>IF(AR887&gt;0,AT887+AR887,AT887)</f>
        <v>4774.72667</v>
      </c>
      <c r="AW887" s="18">
        <f>IF(AS887&lt;0,AU887+AS887,AU887)</f>
        <v>4735.6524316666673</v>
      </c>
      <c r="AY887" s="15">
        <f t="shared" si="357"/>
        <v>4.8056699999997363</v>
      </c>
      <c r="AZ887">
        <f t="shared" si="358"/>
        <v>-0.36067833333254384</v>
      </c>
      <c r="BB887" s="19">
        <f t="shared" si="353"/>
        <v>1775663100</v>
      </c>
      <c r="BC887" s="19" t="str">
        <f t="shared" si="354"/>
        <v>XAUUSD</v>
      </c>
      <c r="BD887" s="19" t="str">
        <f t="shared" si="355"/>
        <v>M5</v>
      </c>
      <c r="BE887">
        <f>V887</f>
        <v>4748.2879374999993</v>
      </c>
      <c r="BF887">
        <f>W887</f>
        <v>4758.3380449999995</v>
      </c>
      <c r="BG887">
        <f>X887</f>
        <v>4758.9981699999998</v>
      </c>
      <c r="BH887">
        <f>Y887</f>
        <v>4758.2448100000001</v>
      </c>
      <c r="BI887">
        <f t="shared" si="359"/>
        <v>4774.72667</v>
      </c>
      <c r="BJ887">
        <f t="shared" si="360"/>
        <v>4735.6524316666673</v>
      </c>
    </row>
    <row r="888" spans="1:62" x14ac:dyDescent="0.55000000000000004">
      <c r="A888">
        <f>ALGLIB_SSA_XAUUSD!J888</f>
        <v>1775663400</v>
      </c>
      <c r="B888" t="str">
        <f>_xlfn.XLOOKUP($A888,ALGLIB_SSA_XAUUSD!$A$2:$A$1001,ALGLIB_SSA_XAUUSD!$B$2:$B$1001,"",0)</f>
        <v/>
      </c>
      <c r="C888" t="str">
        <f>_xlfn.XLOOKUP($A888,ALGLIB_SSA_XAUUSD!$A$2:$A$1001,ALGLIB_SSA_XAUUSD!$C$2:$C$1001,"",0)</f>
        <v/>
      </c>
      <c r="D888" s="1">
        <f>D878+(D890-D878)*10/12</f>
        <v>4759.8899999999994</v>
      </c>
      <c r="E888" s="1">
        <f>E878+(E890-E878)*10/12</f>
        <v>4747.3042516666665</v>
      </c>
      <c r="F888" s="1">
        <f>F878+(F890-F878)*10/12</f>
        <v>4757.4712999999992</v>
      </c>
      <c r="G888" s="1">
        <f>G878+(G890-G878)*10/12</f>
        <v>4768.887036666667</v>
      </c>
      <c r="H888" s="1">
        <f>H878+(H890-H878)*10/12</f>
        <v>4735.2577899999997</v>
      </c>
      <c r="I888" t="str">
        <f>_xlfn.XLOOKUP($A888,ALGLIB_SSA_XAUUSD!$J$2:$J$1001,ALGLIB_SSA_XAUUSD!$K$2:$K$1001,"",0)</f>
        <v>XAUUSD</v>
      </c>
      <c r="J888" t="str">
        <f>_xlfn.XLOOKUP($A888,ALGLIB_SSA_XAUUSD!$J$2:$J$1001,ALGLIB_SSA_XAUUSD!$L$2:$L$1001,"",0)</f>
        <v>M5</v>
      </c>
      <c r="K888">
        <f>_xlfn.XLOOKUP($A888,ALGLIB_SSA_XAUUSD!$J$2:$J$1001,ALGLIB_SSA_XAUUSD!$M$2:$M$1001,"",0)</f>
        <v>4757.54</v>
      </c>
      <c r="L888">
        <f>_xlfn.XLOOKUP($A888,ALGLIB_SSA_XAUUSD!$J$2:$J$1001,ALGLIB_SSA_XAUUSD!$N$2:$N$1001,"",0)</f>
        <v>4758.4406799999997</v>
      </c>
      <c r="M888">
        <f>_xlfn.XLOOKUP($A888,ALGLIB_SSA_XAUUSD!$J$2:$J$1001,ALGLIB_SSA_XAUUSD!$O$2:$O$1001,"",0)</f>
        <v>4758.3427499999998</v>
      </c>
      <c r="N888">
        <f>_xlfn.XLOOKUP($A888,ALGLIB_SSA_XAUUSD!$J$2:$J$1001,ALGLIB_SSA_XAUUSD!$P$2:$P$1001,"",0)</f>
        <v>4762.1080700000002</v>
      </c>
      <c r="O888">
        <f>_xlfn.XLOOKUP($A888,ALGLIB_SSA_XAUUSD!$J$2:$J$1001,ALGLIB_SSA_XAUUSD!$Q$2:$Q$1001,"",0)</f>
        <v>4757.0175900000004</v>
      </c>
      <c r="R888">
        <f t="shared" si="336"/>
        <v>1775663400</v>
      </c>
      <c r="S888" t="str">
        <f t="shared" si="337"/>
        <v>XAUUSD</v>
      </c>
      <c r="T888" t="str">
        <f t="shared" si="337"/>
        <v>M5</v>
      </c>
      <c r="U888">
        <f t="shared" si="337"/>
        <v>4757.54</v>
      </c>
      <c r="V888">
        <f t="shared" si="338"/>
        <v>4747.3042516666665</v>
      </c>
      <c r="W888">
        <f t="shared" si="338"/>
        <v>4757.4712999999992</v>
      </c>
      <c r="X888">
        <f t="shared" si="339"/>
        <v>4758.4406799999997</v>
      </c>
      <c r="Y888">
        <f t="shared" si="339"/>
        <v>4758.3427499999998</v>
      </c>
      <c r="Z888">
        <f t="shared" si="340"/>
        <v>4768.887036666667</v>
      </c>
      <c r="AA888">
        <f t="shared" si="341"/>
        <v>4762.1080700000002</v>
      </c>
      <c r="AB888">
        <f t="shared" si="342"/>
        <v>4735.2577899999997</v>
      </c>
      <c r="AC888">
        <f t="shared" si="343"/>
        <v>4757.0175900000004</v>
      </c>
      <c r="AF888">
        <f t="shared" si="348"/>
        <v>1775663400</v>
      </c>
      <c r="AG888" t="str">
        <f t="shared" si="349"/>
        <v>XAUUSD</v>
      </c>
      <c r="AH888" t="str">
        <f t="shared" si="350"/>
        <v>M5</v>
      </c>
      <c r="AI888" s="19">
        <f t="shared" si="344"/>
        <v>4757.54</v>
      </c>
      <c r="AJ888" s="19">
        <f t="shared" si="345"/>
        <v>4747.3042516666665</v>
      </c>
      <c r="AK888" s="19">
        <f t="shared" si="346"/>
        <v>4757.4712999999992</v>
      </c>
      <c r="AL888" s="19">
        <f t="shared" si="351"/>
        <v>-10.167048333332787</v>
      </c>
      <c r="AM888" s="28" t="str">
        <f t="shared" si="347"/>
        <v>Bearish</v>
      </c>
      <c r="AN888" s="28" t="str">
        <f t="shared" si="352"/>
        <v>Bearish</v>
      </c>
      <c r="AO888">
        <f>IF(Z888&lt;&gt;"",Z888,"")</f>
        <v>4768.887036666667</v>
      </c>
      <c r="AP888">
        <f>IF(AB888&lt;&gt;"",AB888,"")</f>
        <v>4735.2577899999997</v>
      </c>
      <c r="AQ888">
        <f t="shared" si="356"/>
        <v>11</v>
      </c>
      <c r="AR888" s="16">
        <f>IF(SLOPE($AO$866:$AO$877,$AQ$866:$AQ$877)&gt;0,MIN(3,ABS(SLOPE($AO$866:$AO$877,$AQ$866:$AQ$877))),IF(SLOPE($AO$866:$AO$877,$AQ$866:$AQ$877)&lt;-0.5,-0.5,0))</f>
        <v>-0.5</v>
      </c>
      <c r="AS888" s="16">
        <f>IF(SLOPE($AP$866:$AP$877,$AQ$866:$AQ$877)&lt;0,MAX(-3,-ABS(SLOPE($AP$866:$AP$877,$AQ$866:$AQ$877))),IF(SLOPE($AP$866:$AP$877,$AQ$866:$AQ$877)&gt;0.5,0.5,0))</f>
        <v>-0.7158558333333187</v>
      </c>
      <c r="AT888" s="22">
        <f>($AO$878+(AR888*(AQ888-1)))</f>
        <v>4774.22667</v>
      </c>
      <c r="AU888" s="22">
        <f>($AP$878+(AS888*(AQ888-1)))</f>
        <v>4735.6524316666664</v>
      </c>
      <c r="AV888" s="18">
        <f>IF(AR888&gt;0,AT888+AR888,AT888)</f>
        <v>4774.22667</v>
      </c>
      <c r="AW888" s="18">
        <f>IF(AS888&lt;0,AU888+AS888,AU888)</f>
        <v>4734.9365758333333</v>
      </c>
      <c r="AY888" s="15">
        <f t="shared" si="357"/>
        <v>5.3396333333330404</v>
      </c>
      <c r="AZ888">
        <f t="shared" si="358"/>
        <v>-0.32121416666632285</v>
      </c>
      <c r="BB888" s="19">
        <f t="shared" si="353"/>
        <v>1775663400</v>
      </c>
      <c r="BC888" s="19" t="str">
        <f t="shared" si="354"/>
        <v>XAUUSD</v>
      </c>
      <c r="BD888" s="19" t="str">
        <f t="shared" si="355"/>
        <v>M5</v>
      </c>
      <c r="BE888">
        <f>V888</f>
        <v>4747.3042516666665</v>
      </c>
      <c r="BF888">
        <f>W888</f>
        <v>4757.4712999999992</v>
      </c>
      <c r="BG888">
        <f>X888</f>
        <v>4758.4406799999997</v>
      </c>
      <c r="BH888">
        <f>Y888</f>
        <v>4758.3427499999998</v>
      </c>
      <c r="BI888">
        <f t="shared" si="359"/>
        <v>4774.22667</v>
      </c>
      <c r="BJ888">
        <f t="shared" si="360"/>
        <v>4734.9365758333333</v>
      </c>
    </row>
    <row r="889" spans="1:62" x14ac:dyDescent="0.55000000000000004">
      <c r="A889">
        <f>ALGLIB_SSA_XAUUSD!J889</f>
        <v>1775663700</v>
      </c>
      <c r="B889" t="str">
        <f>_xlfn.XLOOKUP($A889,ALGLIB_SSA_XAUUSD!$A$2:$A$1001,ALGLIB_SSA_XAUUSD!$B$2:$B$1001,"",0)</f>
        <v/>
      </c>
      <c r="C889" t="str">
        <f>_xlfn.XLOOKUP($A889,ALGLIB_SSA_XAUUSD!$A$2:$A$1001,ALGLIB_SSA_XAUUSD!$C$2:$C$1001,"",0)</f>
        <v/>
      </c>
      <c r="D889" s="1">
        <f>D878+(D890-D878)*11/12</f>
        <v>4760.21</v>
      </c>
      <c r="E889" s="1">
        <f>E878+(E890-E878)*11/12</f>
        <v>4746.3205658333336</v>
      </c>
      <c r="F889" s="1">
        <f>F878+(F890-F878)*11/12</f>
        <v>4756.6045549999999</v>
      </c>
      <c r="G889" s="1">
        <f>G878+(G890-G878)*11/12</f>
        <v>4767.8530733333337</v>
      </c>
      <c r="H889" s="1">
        <f>H878+(H890-H878)*11/12</f>
        <v>4734.5024700000004</v>
      </c>
      <c r="I889" t="str">
        <f>_xlfn.XLOOKUP($A889,ALGLIB_SSA_XAUUSD!$J$2:$J$1001,ALGLIB_SSA_XAUUSD!$K$2:$K$1001,"",0)</f>
        <v>XAUUSD</v>
      </c>
      <c r="J889" t="str">
        <f>_xlfn.XLOOKUP($A889,ALGLIB_SSA_XAUUSD!$J$2:$J$1001,ALGLIB_SSA_XAUUSD!$L$2:$L$1001,"",0)</f>
        <v>M5</v>
      </c>
      <c r="K889">
        <f>_xlfn.XLOOKUP($A889,ALGLIB_SSA_XAUUSD!$J$2:$J$1001,ALGLIB_SSA_XAUUSD!$M$2:$M$1001,"",0)</f>
        <v>4756.6899999999996</v>
      </c>
      <c r="L889">
        <f>_xlfn.XLOOKUP($A889,ALGLIB_SSA_XAUUSD!$J$2:$J$1001,ALGLIB_SSA_XAUUSD!$N$2:$N$1001,"",0)</f>
        <v>4757.3560399999997</v>
      </c>
      <c r="M889">
        <f>_xlfn.XLOOKUP($A889,ALGLIB_SSA_XAUUSD!$J$2:$J$1001,ALGLIB_SSA_XAUUSD!$O$2:$O$1001,"",0)</f>
        <v>4757.8493900000003</v>
      </c>
      <c r="N889">
        <f>_xlfn.XLOOKUP($A889,ALGLIB_SSA_XAUUSD!$J$2:$J$1001,ALGLIB_SSA_XAUUSD!$P$2:$P$1001,"",0)</f>
        <v>4761.4162200000001</v>
      </c>
      <c r="O889">
        <f>_xlfn.XLOOKUP($A889,ALGLIB_SSA_XAUUSD!$J$2:$J$1001,ALGLIB_SSA_XAUUSD!$Q$2:$Q$1001,"",0)</f>
        <v>4756.0412100000003</v>
      </c>
      <c r="R889">
        <f t="shared" si="336"/>
        <v>1775663700</v>
      </c>
      <c r="S889" t="str">
        <f t="shared" si="337"/>
        <v>XAUUSD</v>
      </c>
      <c r="T889" t="str">
        <f t="shared" si="337"/>
        <v>M5</v>
      </c>
      <c r="U889">
        <f t="shared" si="337"/>
        <v>4756.6899999999996</v>
      </c>
      <c r="V889">
        <f t="shared" si="338"/>
        <v>4746.3205658333336</v>
      </c>
      <c r="W889">
        <f t="shared" si="338"/>
        <v>4756.6045549999999</v>
      </c>
      <c r="X889">
        <f t="shared" si="339"/>
        <v>4757.3560399999997</v>
      </c>
      <c r="Y889">
        <f t="shared" si="339"/>
        <v>4757.8493900000003</v>
      </c>
      <c r="Z889">
        <f t="shared" si="340"/>
        <v>4767.8530733333337</v>
      </c>
      <c r="AA889">
        <f t="shared" si="341"/>
        <v>4761.4162200000001</v>
      </c>
      <c r="AB889">
        <f t="shared" si="342"/>
        <v>4734.5024700000004</v>
      </c>
      <c r="AC889">
        <f t="shared" si="343"/>
        <v>4756.0412100000003</v>
      </c>
      <c r="AF889">
        <f t="shared" si="348"/>
        <v>1775663700</v>
      </c>
      <c r="AG889" t="str">
        <f t="shared" si="349"/>
        <v>XAUUSD</v>
      </c>
      <c r="AH889" t="str">
        <f t="shared" si="350"/>
        <v>M5</v>
      </c>
      <c r="AI889" s="19">
        <f t="shared" si="344"/>
        <v>4756.6899999999996</v>
      </c>
      <c r="AJ889" s="19">
        <f t="shared" si="345"/>
        <v>4746.3205658333336</v>
      </c>
      <c r="AK889" s="19">
        <f t="shared" si="346"/>
        <v>4756.6045549999999</v>
      </c>
      <c r="AL889" s="19">
        <f t="shared" si="351"/>
        <v>-10.283989166666288</v>
      </c>
      <c r="AM889" s="28" t="str">
        <f t="shared" si="347"/>
        <v>Bearish</v>
      </c>
      <c r="AN889" s="28" t="str">
        <f t="shared" si="352"/>
        <v>Bearish</v>
      </c>
      <c r="AO889">
        <f>IF(Z889&lt;&gt;"",Z889,"")</f>
        <v>4767.8530733333337</v>
      </c>
      <c r="AP889">
        <f>IF(AB889&lt;&gt;"",AB889,"")</f>
        <v>4734.5024700000004</v>
      </c>
      <c r="AQ889">
        <f t="shared" si="356"/>
        <v>12</v>
      </c>
      <c r="AR889" s="16">
        <f>IF(SLOPE($AO$866:$AO$877,$AQ$866:$AQ$877)&gt;0,MIN(3,ABS(SLOPE($AO$866:$AO$877,$AQ$866:$AQ$877))),IF(SLOPE($AO$866:$AO$877,$AQ$866:$AQ$877)&lt;-0.5,-0.5,0))</f>
        <v>-0.5</v>
      </c>
      <c r="AS889" s="16">
        <f>IF(SLOPE($AP$866:$AP$877,$AQ$866:$AQ$877)&lt;0,MAX(-3,-ABS(SLOPE($AP$866:$AP$877,$AQ$866:$AQ$877))),IF(SLOPE($AP$866:$AP$877,$AQ$866:$AQ$877)&gt;0.5,0.5,0))</f>
        <v>-0.7158558333333187</v>
      </c>
      <c r="AT889" s="22">
        <f>($AO$878+(AR889*(AQ889-1)))</f>
        <v>4773.72667</v>
      </c>
      <c r="AU889" s="22">
        <f>($AP$878+(AS889*(AQ889-1)))</f>
        <v>4734.9365758333333</v>
      </c>
      <c r="AV889" s="18">
        <f>IF(AR889&gt;0,AT889+AR889,AT889)</f>
        <v>4773.72667</v>
      </c>
      <c r="AW889" s="18">
        <f>IF(AS889&lt;0,AU889+AS889,AU889)</f>
        <v>4734.2207200000003</v>
      </c>
      <c r="AY889" s="15">
        <f t="shared" si="357"/>
        <v>5.8735966666663444</v>
      </c>
      <c r="AZ889">
        <f t="shared" si="358"/>
        <v>-0.28175000000010186</v>
      </c>
      <c r="BB889" s="19">
        <f t="shared" si="353"/>
        <v>1775663700</v>
      </c>
      <c r="BC889" s="19" t="str">
        <f t="shared" si="354"/>
        <v>XAUUSD</v>
      </c>
      <c r="BD889" s="19" t="str">
        <f t="shared" si="355"/>
        <v>M5</v>
      </c>
      <c r="BE889">
        <f>V889</f>
        <v>4746.3205658333336</v>
      </c>
      <c r="BF889">
        <f>W889</f>
        <v>4756.6045549999999</v>
      </c>
      <c r="BG889">
        <f>X889</f>
        <v>4757.3560399999997</v>
      </c>
      <c r="BH889">
        <f>Y889</f>
        <v>4757.8493900000003</v>
      </c>
      <c r="BI889">
        <f t="shared" si="359"/>
        <v>4773.72667</v>
      </c>
      <c r="BJ889">
        <f t="shared" si="360"/>
        <v>4734.2207200000003</v>
      </c>
    </row>
    <row r="890" spans="1:62" x14ac:dyDescent="0.55000000000000004">
      <c r="A890">
        <f>ALGLIB_SSA_XAUUSD!J890</f>
        <v>1775664000</v>
      </c>
      <c r="B890" t="str">
        <f>_xlfn.XLOOKUP($A890,ALGLIB_SSA_XAUUSD!$A$2:$A$1001,ALGLIB_SSA_XAUUSD!$B$2:$B$1001,"",0)</f>
        <v>XAUUSD</v>
      </c>
      <c r="C890" t="str">
        <f>_xlfn.XLOOKUP($A890,ALGLIB_SSA_XAUUSD!$A$2:$A$1001,ALGLIB_SSA_XAUUSD!$C$2:$C$1001,"",0)</f>
        <v>H1</v>
      </c>
      <c r="D890" s="2">
        <f>_xlfn.XLOOKUP($A890,ALGLIB_SSA_XAUUSD!$A$2:$A$1001,ALGLIB_SSA_XAUUSD!$D$2:$D$1001,"",0)</f>
        <v>4760.53</v>
      </c>
      <c r="E890" s="2">
        <f>_xlfn.XLOOKUP($A890,ALGLIB_SSA_XAUUSD!$A$2:$A$1001,ALGLIB_SSA_XAUUSD!$E$2:$E$1001,"",0)</f>
        <v>4745.3368799999998</v>
      </c>
      <c r="F890" s="2">
        <f>_xlfn.XLOOKUP($A890,ALGLIB_SSA_XAUUSD!$A$2:$A$1001,ALGLIB_SSA_XAUUSD!$F$2:$F$1001,"",0)</f>
        <v>4755.7378099999996</v>
      </c>
      <c r="G890" s="2">
        <f>_xlfn.XLOOKUP($A890,ALGLIB_SSA_XAUUSD!$A$2:$A$1001,ALGLIB_SSA_XAUUSD!$G$2:$G$1001,"",0)</f>
        <v>4766.8191100000004</v>
      </c>
      <c r="H890" s="2">
        <f>_xlfn.XLOOKUP($A890,ALGLIB_SSA_XAUUSD!$A$2:$A$1001,ALGLIB_SSA_XAUUSD!$H$2:$H$1001,"",0)</f>
        <v>4733.7471500000001</v>
      </c>
      <c r="I890" t="str">
        <f>_xlfn.XLOOKUP($A890,ALGLIB_SSA_XAUUSD!$J$2:$J$1001,ALGLIB_SSA_XAUUSD!$K$2:$K$1001,"",0)</f>
        <v>XAUUSD</v>
      </c>
      <c r="J890" t="str">
        <f>_xlfn.XLOOKUP($A890,ALGLIB_SSA_XAUUSD!$J$2:$J$1001,ALGLIB_SSA_XAUUSD!$L$2:$L$1001,"",0)</f>
        <v>M5</v>
      </c>
      <c r="K890">
        <f>_xlfn.XLOOKUP($A890,ALGLIB_SSA_XAUUSD!$J$2:$J$1001,ALGLIB_SSA_XAUUSD!$M$2:$M$1001,"",0)</f>
        <v>4757.55</v>
      </c>
      <c r="L890">
        <f>_xlfn.XLOOKUP($A890,ALGLIB_SSA_XAUUSD!$J$2:$J$1001,ALGLIB_SSA_XAUUSD!$N$2:$N$1001,"",0)</f>
        <v>4755.9663099999998</v>
      </c>
      <c r="M890">
        <f>_xlfn.XLOOKUP($A890,ALGLIB_SSA_XAUUSD!$J$2:$J$1001,ALGLIB_SSA_XAUUSD!$O$2:$O$1001,"",0)</f>
        <v>4756.9078499999996</v>
      </c>
      <c r="N890">
        <f>_xlfn.XLOOKUP($A890,ALGLIB_SSA_XAUUSD!$J$2:$J$1001,ALGLIB_SSA_XAUUSD!$P$2:$P$1001,"",0)</f>
        <v>4760.3182100000004</v>
      </c>
      <c r="O890">
        <f>_xlfn.XLOOKUP($A890,ALGLIB_SSA_XAUUSD!$J$2:$J$1001,ALGLIB_SSA_XAUUSD!$Q$2:$Q$1001,"",0)</f>
        <v>4754.49118</v>
      </c>
      <c r="R890">
        <f t="shared" si="336"/>
        <v>1775664000</v>
      </c>
      <c r="S890" t="str">
        <f t="shared" si="337"/>
        <v>XAUUSD</v>
      </c>
      <c r="T890" t="str">
        <f t="shared" si="337"/>
        <v>M5</v>
      </c>
      <c r="U890">
        <f t="shared" si="337"/>
        <v>4757.55</v>
      </c>
      <c r="V890">
        <f t="shared" si="338"/>
        <v>4745.3368799999998</v>
      </c>
      <c r="W890">
        <f t="shared" si="338"/>
        <v>4755.7378099999996</v>
      </c>
      <c r="X890">
        <f t="shared" si="339"/>
        <v>4755.9663099999998</v>
      </c>
      <c r="Y890">
        <f t="shared" si="339"/>
        <v>4756.9078499999996</v>
      </c>
      <c r="Z890">
        <f t="shared" si="340"/>
        <v>4766.8191100000004</v>
      </c>
      <c r="AA890">
        <f t="shared" si="341"/>
        <v>4760.3182100000004</v>
      </c>
      <c r="AB890">
        <f t="shared" si="342"/>
        <v>4733.7471500000001</v>
      </c>
      <c r="AC890">
        <f t="shared" si="343"/>
        <v>4754.49118</v>
      </c>
      <c r="AF890">
        <f t="shared" si="348"/>
        <v>1775664000</v>
      </c>
      <c r="AG890" t="str">
        <f t="shared" si="349"/>
        <v>XAUUSD</v>
      </c>
      <c r="AH890" t="str">
        <f t="shared" si="350"/>
        <v>M5</v>
      </c>
      <c r="AI890" s="19">
        <f t="shared" si="344"/>
        <v>4757.55</v>
      </c>
      <c r="AJ890" s="19">
        <f t="shared" si="345"/>
        <v>4745.3368799999998</v>
      </c>
      <c r="AK890" s="19">
        <f t="shared" si="346"/>
        <v>4755.7378099999996</v>
      </c>
      <c r="AL890" s="19">
        <f t="shared" si="351"/>
        <v>-10.400929999999789</v>
      </c>
      <c r="AM890" s="28" t="str">
        <f t="shared" si="347"/>
        <v>Bearish</v>
      </c>
      <c r="AN890" s="28" t="str">
        <f t="shared" si="352"/>
        <v>Bearish</v>
      </c>
      <c r="AO890">
        <f>IF(Z890&lt;&gt;"",Z890,"")</f>
        <v>4766.8191100000004</v>
      </c>
      <c r="AP890">
        <f>IF(AB890&lt;&gt;"",AB890,"")</f>
        <v>4733.7471500000001</v>
      </c>
      <c r="AQ890">
        <f t="shared" si="356"/>
        <v>1</v>
      </c>
      <c r="AR890" s="17">
        <f>IF(SLOPE($AO$878:$AO$889,$AQ$878:$AQ$889)&gt;0,MIN(3,ABS(SLOPE($AO$878:$AO$889,$AQ$878:$AQ$889))),IF(SLOPE($AO$878:$AO$889,$AQ$878:$AQ$889)&lt;-0.5,-0.5,0))</f>
        <v>-0.5</v>
      </c>
      <c r="AS890" s="17">
        <f>IF(SLOPE($AP$878:$AP$889,$AQ$878:$AQ$889)&lt;0,MAX(-3,-ABS(SLOPE($AP$878:$AP$889,$AQ$878:$AQ$889))),IF(SLOPE($AP$878:$AP$889,$AQ$878:$AQ$889)&gt;0.5,0.5,0))</f>
        <v>-0.75531999999997534</v>
      </c>
      <c r="AT890" s="10">
        <f>($AO$890+(AR890*(AQ890-1)))</f>
        <v>4766.8191100000004</v>
      </c>
      <c r="AU890" s="10">
        <f>($AP$890+(AS890*(AQ890-1)))</f>
        <v>4733.7471500000001</v>
      </c>
      <c r="AV890" s="18">
        <f>IF(AR890&gt;0,AT890+AR890,AT890)</f>
        <v>4766.8191100000004</v>
      </c>
      <c r="AW890" s="18">
        <f>IF(AS890&lt;0,AU890+AS890,AU890)</f>
        <v>4732.9918299999999</v>
      </c>
      <c r="AY890">
        <f t="shared" si="357"/>
        <v>0</v>
      </c>
      <c r="AZ890">
        <f t="shared" si="358"/>
        <v>-0.75532000000021071</v>
      </c>
      <c r="BB890" s="19">
        <f t="shared" si="353"/>
        <v>1775664000</v>
      </c>
      <c r="BC890" s="19" t="str">
        <f t="shared" si="354"/>
        <v>XAUUSD</v>
      </c>
      <c r="BD890" s="19" t="str">
        <f t="shared" si="355"/>
        <v>M5</v>
      </c>
      <c r="BE890">
        <f>V890</f>
        <v>4745.3368799999998</v>
      </c>
      <c r="BF890">
        <f>W890</f>
        <v>4755.7378099999996</v>
      </c>
      <c r="BG890">
        <f>X890</f>
        <v>4755.9663099999998</v>
      </c>
      <c r="BH890">
        <f>Y890</f>
        <v>4756.9078499999996</v>
      </c>
      <c r="BI890">
        <f t="shared" si="359"/>
        <v>4766.8191100000004</v>
      </c>
      <c r="BJ890">
        <f t="shared" si="360"/>
        <v>4732.9918299999999</v>
      </c>
    </row>
    <row r="891" spans="1:62" x14ac:dyDescent="0.55000000000000004">
      <c r="A891">
        <f>ALGLIB_SSA_XAUUSD!J891</f>
        <v>1775664300</v>
      </c>
      <c r="B891" t="str">
        <f>_xlfn.XLOOKUP($A891,ALGLIB_SSA_XAUUSD!$A$2:$A$1001,ALGLIB_SSA_XAUUSD!$B$2:$B$1001,"",0)</f>
        <v/>
      </c>
      <c r="C891" t="str">
        <f>_xlfn.XLOOKUP($A891,ALGLIB_SSA_XAUUSD!$A$2:$A$1001,ALGLIB_SSA_XAUUSD!$C$2:$C$1001,"",0)</f>
        <v/>
      </c>
      <c r="D891" s="1">
        <f>D890+(D902-D890)*1/12</f>
        <v>4758.3033333333333</v>
      </c>
      <c r="E891" s="1">
        <f>E890+(E902-E890)*1/12</f>
        <v>4744.3089041666663</v>
      </c>
      <c r="F891" s="1">
        <f>F890+(F902-F890)*1/12</f>
        <v>4754.7904499999995</v>
      </c>
      <c r="G891" s="1">
        <f>G890+(G902-G890)*1/12</f>
        <v>4765.7813483333339</v>
      </c>
      <c r="H891" s="1">
        <f>H890+(H902-H890)*1/12</f>
        <v>4732.9317016666664</v>
      </c>
      <c r="I891" t="str">
        <f>_xlfn.XLOOKUP($A891,ALGLIB_SSA_XAUUSD!$J$2:$J$1001,ALGLIB_SSA_XAUUSD!$K$2:$K$1001,"",0)</f>
        <v>XAUUSD</v>
      </c>
      <c r="J891" t="str">
        <f>_xlfn.XLOOKUP($A891,ALGLIB_SSA_XAUUSD!$J$2:$J$1001,ALGLIB_SSA_XAUUSD!$L$2:$L$1001,"",0)</f>
        <v>M5</v>
      </c>
      <c r="K891">
        <f>_xlfn.XLOOKUP($A891,ALGLIB_SSA_XAUUSD!$J$2:$J$1001,ALGLIB_SSA_XAUUSD!$M$2:$M$1001,"",0)</f>
        <v>4757.8999999999996</v>
      </c>
      <c r="L891">
        <f>_xlfn.XLOOKUP($A891,ALGLIB_SSA_XAUUSD!$J$2:$J$1001,ALGLIB_SSA_XAUUSD!$N$2:$N$1001,"",0)</f>
        <v>4754.4944400000004</v>
      </c>
      <c r="M891">
        <f>_xlfn.XLOOKUP($A891,ALGLIB_SSA_XAUUSD!$J$2:$J$1001,ALGLIB_SSA_XAUUSD!$O$2:$O$1001,"",0)</f>
        <v>4755.7011499999999</v>
      </c>
      <c r="N891">
        <f>_xlfn.XLOOKUP($A891,ALGLIB_SSA_XAUUSD!$J$2:$J$1001,ALGLIB_SSA_XAUUSD!$P$2:$P$1001,"",0)</f>
        <v>4758.9178599999996</v>
      </c>
      <c r="O891">
        <f>_xlfn.XLOOKUP($A891,ALGLIB_SSA_XAUUSD!$J$2:$J$1001,ALGLIB_SSA_XAUUSD!$Q$2:$Q$1001,"",0)</f>
        <v>4752.6206899999997</v>
      </c>
      <c r="R891">
        <f t="shared" si="336"/>
        <v>1775664300</v>
      </c>
      <c r="S891" t="str">
        <f t="shared" si="337"/>
        <v>XAUUSD</v>
      </c>
      <c r="T891" t="str">
        <f t="shared" si="337"/>
        <v>M5</v>
      </c>
      <c r="U891">
        <f t="shared" si="337"/>
        <v>4757.8999999999996</v>
      </c>
      <c r="V891">
        <f t="shared" si="338"/>
        <v>4744.3089041666663</v>
      </c>
      <c r="W891">
        <f t="shared" si="338"/>
        <v>4754.7904499999995</v>
      </c>
      <c r="X891">
        <f t="shared" si="339"/>
        <v>4754.4944400000004</v>
      </c>
      <c r="Y891">
        <f t="shared" si="339"/>
        <v>4755.7011499999999</v>
      </c>
      <c r="Z891">
        <f t="shared" si="340"/>
        <v>4765.7813483333339</v>
      </c>
      <c r="AA891">
        <f t="shared" si="341"/>
        <v>4758.9178599999996</v>
      </c>
      <c r="AB891">
        <f t="shared" si="342"/>
        <v>4732.9317016666664</v>
      </c>
      <c r="AC891">
        <f t="shared" si="343"/>
        <v>4752.6206899999997</v>
      </c>
      <c r="AF891">
        <f t="shared" si="348"/>
        <v>1775664300</v>
      </c>
      <c r="AG891" t="str">
        <f t="shared" si="349"/>
        <v>XAUUSD</v>
      </c>
      <c r="AH891" t="str">
        <f t="shared" si="350"/>
        <v>M5</v>
      </c>
      <c r="AI891" s="19">
        <f t="shared" si="344"/>
        <v>4757.8999999999996</v>
      </c>
      <c r="AJ891" s="19">
        <f t="shared" si="345"/>
        <v>4744.3089041666663</v>
      </c>
      <c r="AK891" s="19">
        <f t="shared" si="346"/>
        <v>4754.7904499999995</v>
      </c>
      <c r="AL891" s="19">
        <f t="shared" si="351"/>
        <v>-10.481545833333257</v>
      </c>
      <c r="AM891" s="28" t="str">
        <f t="shared" si="347"/>
        <v>Bearish</v>
      </c>
      <c r="AN891" s="28" t="str">
        <f t="shared" si="352"/>
        <v>Bearish</v>
      </c>
      <c r="AO891">
        <f>IF(Z891&lt;&gt;"",Z891,"")</f>
        <v>4765.7813483333339</v>
      </c>
      <c r="AP891">
        <f>IF(AB891&lt;&gt;"",AB891,"")</f>
        <v>4732.9317016666664</v>
      </c>
      <c r="AQ891">
        <f t="shared" si="356"/>
        <v>2</v>
      </c>
      <c r="AR891" s="16">
        <f>IF(SLOPE($AO$878:$AO$889,$AQ$878:$AQ$889)&gt;0,MIN(3,ABS(SLOPE($AO$878:$AO$889,$AQ$878:$AQ$889))),IF(SLOPE($AO$878:$AO$889,$AQ$878:$AQ$889)&lt;-0.5,-0.5,0))</f>
        <v>-0.5</v>
      </c>
      <c r="AS891" s="16">
        <f>IF(SLOPE($AP$878:$AP$889,$AQ$878:$AQ$889)&lt;0,MAX(-3,-ABS(SLOPE($AP$878:$AP$889,$AQ$878:$AQ$889))),IF(SLOPE($AP$878:$AP$889,$AQ$878:$AQ$889)&gt;0.5,0.5,0))</f>
        <v>-0.75531999999997534</v>
      </c>
      <c r="AT891" s="22">
        <f>($AO$890+(AR891*(AQ891-1)))</f>
        <v>4766.3191100000004</v>
      </c>
      <c r="AU891" s="22">
        <f>($AP$890+(AS891*(AQ891-1)))</f>
        <v>4732.9918299999999</v>
      </c>
      <c r="AV891" s="18">
        <f>IF(AR891&gt;0,AT891+AR891,AT891)</f>
        <v>4766.3191100000004</v>
      </c>
      <c r="AW891" s="18">
        <f>IF(AS891&lt;0,AU891+AS891,AU891)</f>
        <v>4732.2365099999997</v>
      </c>
      <c r="AY891" s="15">
        <f t="shared" si="357"/>
        <v>0.53776166666648351</v>
      </c>
      <c r="AZ891">
        <f t="shared" si="358"/>
        <v>-0.69519166666668752</v>
      </c>
      <c r="BB891" s="19">
        <f t="shared" si="353"/>
        <v>1775664300</v>
      </c>
      <c r="BC891" s="19" t="str">
        <f t="shared" si="354"/>
        <v>XAUUSD</v>
      </c>
      <c r="BD891" s="19" t="str">
        <f t="shared" si="355"/>
        <v>M5</v>
      </c>
      <c r="BE891">
        <f>V891</f>
        <v>4744.3089041666663</v>
      </c>
      <c r="BF891">
        <f>W891</f>
        <v>4754.7904499999995</v>
      </c>
      <c r="BG891">
        <f>X891</f>
        <v>4754.4944400000004</v>
      </c>
      <c r="BH891">
        <f>Y891</f>
        <v>4755.7011499999999</v>
      </c>
      <c r="BI891">
        <f t="shared" si="359"/>
        <v>4766.3191100000004</v>
      </c>
      <c r="BJ891">
        <f t="shared" si="360"/>
        <v>4732.2365099999997</v>
      </c>
    </row>
    <row r="892" spans="1:62" x14ac:dyDescent="0.55000000000000004">
      <c r="A892">
        <f>ALGLIB_SSA_XAUUSD!J892</f>
        <v>1775664600</v>
      </c>
      <c r="B892" t="str">
        <f>_xlfn.XLOOKUP($A892,ALGLIB_SSA_XAUUSD!$A$2:$A$1001,ALGLIB_SSA_XAUUSD!$B$2:$B$1001,"",0)</f>
        <v/>
      </c>
      <c r="C892" t="str">
        <f>_xlfn.XLOOKUP($A892,ALGLIB_SSA_XAUUSD!$A$2:$A$1001,ALGLIB_SSA_XAUUSD!$C$2:$C$1001,"",0)</f>
        <v/>
      </c>
      <c r="D892" s="1">
        <f>D890+(D902-D890)*2/12</f>
        <v>4756.0766666666668</v>
      </c>
      <c r="E892" s="1">
        <f>E890+(E902-E890)*2/12</f>
        <v>4743.2809283333336</v>
      </c>
      <c r="F892" s="1">
        <f>F890+(F902-F890)*2/12</f>
        <v>4753.8430899999994</v>
      </c>
      <c r="G892" s="1">
        <f>G890+(G902-G890)*2/12</f>
        <v>4764.7435866666674</v>
      </c>
      <c r="H892" s="1">
        <f>H890+(H902-H890)*2/12</f>
        <v>4732.1162533333336</v>
      </c>
      <c r="I892" t="str">
        <f>_xlfn.XLOOKUP($A892,ALGLIB_SSA_XAUUSD!$J$2:$J$1001,ALGLIB_SSA_XAUUSD!$K$2:$K$1001,"",0)</f>
        <v>XAUUSD</v>
      </c>
      <c r="J892" t="str">
        <f>_xlfn.XLOOKUP($A892,ALGLIB_SSA_XAUUSD!$J$2:$J$1001,ALGLIB_SSA_XAUUSD!$L$2:$L$1001,"",0)</f>
        <v>M5</v>
      </c>
      <c r="K892">
        <f>_xlfn.XLOOKUP($A892,ALGLIB_SSA_XAUUSD!$J$2:$J$1001,ALGLIB_SSA_XAUUSD!$M$2:$M$1001,"",0)</f>
        <v>4753.96</v>
      </c>
      <c r="L892">
        <f>_xlfn.XLOOKUP($A892,ALGLIB_SSA_XAUUSD!$J$2:$J$1001,ALGLIB_SSA_XAUUSD!$N$2:$N$1001,"",0)</f>
        <v>4753.1947700000001</v>
      </c>
      <c r="M892">
        <f>_xlfn.XLOOKUP($A892,ALGLIB_SSA_XAUUSD!$J$2:$J$1001,ALGLIB_SSA_XAUUSD!$O$2:$O$1001,"",0)</f>
        <v>4754.4479600000004</v>
      </c>
      <c r="N892">
        <f>_xlfn.XLOOKUP($A892,ALGLIB_SSA_XAUUSD!$J$2:$J$1001,ALGLIB_SSA_XAUUSD!$P$2:$P$1001,"",0)</f>
        <v>4757.5323900000003</v>
      </c>
      <c r="O892">
        <f>_xlfn.XLOOKUP($A892,ALGLIB_SSA_XAUUSD!$J$2:$J$1001,ALGLIB_SSA_XAUUSD!$Q$2:$Q$1001,"",0)</f>
        <v>4750.7725399999999</v>
      </c>
      <c r="R892">
        <f t="shared" si="336"/>
        <v>1775664600</v>
      </c>
      <c r="S892" t="str">
        <f t="shared" si="337"/>
        <v>XAUUSD</v>
      </c>
      <c r="T892" t="str">
        <f t="shared" si="337"/>
        <v>M5</v>
      </c>
      <c r="U892">
        <f t="shared" si="337"/>
        <v>4753.96</v>
      </c>
      <c r="V892">
        <f t="shared" si="338"/>
        <v>4743.2809283333336</v>
      </c>
      <c r="W892">
        <f t="shared" si="338"/>
        <v>4753.8430899999994</v>
      </c>
      <c r="X892">
        <f t="shared" si="339"/>
        <v>4753.1947700000001</v>
      </c>
      <c r="Y892">
        <f t="shared" si="339"/>
        <v>4754.4479600000004</v>
      </c>
      <c r="Z892">
        <f t="shared" si="340"/>
        <v>4764.7435866666674</v>
      </c>
      <c r="AA892">
        <f t="shared" si="341"/>
        <v>4757.5323900000003</v>
      </c>
      <c r="AB892">
        <f t="shared" si="342"/>
        <v>4732.1162533333336</v>
      </c>
      <c r="AC892">
        <f t="shared" si="343"/>
        <v>4750.7725399999999</v>
      </c>
      <c r="AF892">
        <f t="shared" si="348"/>
        <v>1775664600</v>
      </c>
      <c r="AG892" t="str">
        <f t="shared" si="349"/>
        <v>XAUUSD</v>
      </c>
      <c r="AH892" t="str">
        <f t="shared" si="350"/>
        <v>M5</v>
      </c>
      <c r="AI892" s="19">
        <f t="shared" si="344"/>
        <v>4753.96</v>
      </c>
      <c r="AJ892" s="19">
        <f t="shared" si="345"/>
        <v>4743.2809283333336</v>
      </c>
      <c r="AK892" s="19">
        <f t="shared" si="346"/>
        <v>4753.8430899999994</v>
      </c>
      <c r="AL892" s="19">
        <f t="shared" si="351"/>
        <v>-10.562161666665816</v>
      </c>
      <c r="AM892" s="28" t="str">
        <f t="shared" si="347"/>
        <v>Bearish</v>
      </c>
      <c r="AN892" s="28" t="str">
        <f t="shared" si="352"/>
        <v>Bearish</v>
      </c>
      <c r="AO892">
        <f>IF(Z892&lt;&gt;"",Z892,"")</f>
        <v>4764.7435866666674</v>
      </c>
      <c r="AP892">
        <f>IF(AB892&lt;&gt;"",AB892,"")</f>
        <v>4732.1162533333336</v>
      </c>
      <c r="AQ892">
        <f t="shared" si="356"/>
        <v>3</v>
      </c>
      <c r="AR892" s="16">
        <f>IF(SLOPE($AO$878:$AO$889,$AQ$878:$AQ$889)&gt;0,MIN(3,ABS(SLOPE($AO$878:$AO$889,$AQ$878:$AQ$889))),IF(SLOPE($AO$878:$AO$889,$AQ$878:$AQ$889)&lt;-0.5,-0.5,0))</f>
        <v>-0.5</v>
      </c>
      <c r="AS892" s="16">
        <f>IF(SLOPE($AP$878:$AP$889,$AQ$878:$AQ$889)&lt;0,MAX(-3,-ABS(SLOPE($AP$878:$AP$889,$AQ$878:$AQ$889))),IF(SLOPE($AP$878:$AP$889,$AQ$878:$AQ$889)&gt;0.5,0.5,0))</f>
        <v>-0.75531999999997534</v>
      </c>
      <c r="AT892" s="22">
        <f>($AO$890+(AR892*(AQ892-1)))</f>
        <v>4765.8191100000004</v>
      </c>
      <c r="AU892" s="22">
        <f>($AP$890+(AS892*(AQ892-1)))</f>
        <v>4732.2365100000006</v>
      </c>
      <c r="AV892" s="18">
        <f>IF(AR892&gt;0,AT892+AR892,AT892)</f>
        <v>4765.8191100000004</v>
      </c>
      <c r="AW892" s="18">
        <f>IF(AS892&lt;0,AU892+AS892,AU892)</f>
        <v>4731.4811900000004</v>
      </c>
      <c r="AY892" s="15">
        <f t="shared" si="357"/>
        <v>1.075523333332967</v>
      </c>
      <c r="AZ892">
        <f t="shared" si="358"/>
        <v>-0.63506333333316434</v>
      </c>
      <c r="BB892" s="19">
        <f t="shared" si="353"/>
        <v>1775664600</v>
      </c>
      <c r="BC892" s="19" t="str">
        <f t="shared" si="354"/>
        <v>XAUUSD</v>
      </c>
      <c r="BD892" s="19" t="str">
        <f t="shared" si="355"/>
        <v>M5</v>
      </c>
      <c r="BE892">
        <f>V892</f>
        <v>4743.2809283333336</v>
      </c>
      <c r="BF892">
        <f>W892</f>
        <v>4753.8430899999994</v>
      </c>
      <c r="BG892">
        <f>X892</f>
        <v>4753.1947700000001</v>
      </c>
      <c r="BH892">
        <f>Y892</f>
        <v>4754.4479600000004</v>
      </c>
      <c r="BI892">
        <f t="shared" si="359"/>
        <v>4765.8191100000004</v>
      </c>
      <c r="BJ892">
        <f t="shared" si="360"/>
        <v>4731.4811900000004</v>
      </c>
    </row>
    <row r="893" spans="1:62" x14ac:dyDescent="0.55000000000000004">
      <c r="A893">
        <f>ALGLIB_SSA_XAUUSD!J893</f>
        <v>1775664900</v>
      </c>
      <c r="B893" t="str">
        <f>_xlfn.XLOOKUP($A893,ALGLIB_SSA_XAUUSD!$A$2:$A$1001,ALGLIB_SSA_XAUUSD!$B$2:$B$1001,"",0)</f>
        <v/>
      </c>
      <c r="C893" t="str">
        <f>_xlfn.XLOOKUP($A893,ALGLIB_SSA_XAUUSD!$A$2:$A$1001,ALGLIB_SSA_XAUUSD!$C$2:$C$1001,"",0)</f>
        <v/>
      </c>
      <c r="D893" s="1">
        <f>D890+(D902-D890)*3/12</f>
        <v>4753.8500000000004</v>
      </c>
      <c r="E893" s="1">
        <f>E890+(E902-E890)*3/12</f>
        <v>4742.2529525</v>
      </c>
      <c r="F893" s="1">
        <f>F890+(F902-F890)*3/12</f>
        <v>4752.8957300000002</v>
      </c>
      <c r="G893" s="1">
        <f>G890+(G902-G890)*3/12</f>
        <v>4763.705825</v>
      </c>
      <c r="H893" s="1">
        <f>H890+(H902-H890)*3/12</f>
        <v>4731.3008049999999</v>
      </c>
      <c r="I893" t="str">
        <f>_xlfn.XLOOKUP($A893,ALGLIB_SSA_XAUUSD!$J$2:$J$1001,ALGLIB_SSA_XAUUSD!$K$2:$K$1001,"",0)</f>
        <v>XAUUSD</v>
      </c>
      <c r="J893" t="str">
        <f>_xlfn.XLOOKUP($A893,ALGLIB_SSA_XAUUSD!$J$2:$J$1001,ALGLIB_SSA_XAUUSD!$L$2:$L$1001,"",0)</f>
        <v>M5</v>
      </c>
      <c r="K893">
        <f>_xlfn.XLOOKUP($A893,ALGLIB_SSA_XAUUSD!$J$2:$J$1001,ALGLIB_SSA_XAUUSD!$M$2:$M$1001,"",0)</f>
        <v>4748.21</v>
      </c>
      <c r="L893">
        <f>_xlfn.XLOOKUP($A893,ALGLIB_SSA_XAUUSD!$J$2:$J$1001,ALGLIB_SSA_XAUUSD!$N$2:$N$1001,"",0)</f>
        <v>4752.3955699999997</v>
      </c>
      <c r="M893">
        <f>_xlfn.XLOOKUP($A893,ALGLIB_SSA_XAUUSD!$J$2:$J$1001,ALGLIB_SSA_XAUUSD!$O$2:$O$1001,"",0)</f>
        <v>4753.4217699999999</v>
      </c>
      <c r="N893">
        <f>_xlfn.XLOOKUP($A893,ALGLIB_SSA_XAUUSD!$J$2:$J$1001,ALGLIB_SSA_XAUUSD!$P$2:$P$1001,"",0)</f>
        <v>4756.3640299999997</v>
      </c>
      <c r="O893">
        <f>_xlfn.XLOOKUP($A893,ALGLIB_SSA_XAUUSD!$J$2:$J$1001,ALGLIB_SSA_XAUUSD!$Q$2:$Q$1001,"",0)</f>
        <v>4749.3087400000004</v>
      </c>
      <c r="R893">
        <f t="shared" si="336"/>
        <v>1775664900</v>
      </c>
      <c r="S893" t="str">
        <f t="shared" si="337"/>
        <v>XAUUSD</v>
      </c>
      <c r="T893" t="str">
        <f t="shared" si="337"/>
        <v>M5</v>
      </c>
      <c r="U893">
        <f t="shared" si="337"/>
        <v>4748.21</v>
      </c>
      <c r="V893">
        <f t="shared" si="338"/>
        <v>4742.2529525</v>
      </c>
      <c r="W893">
        <f t="shared" si="338"/>
        <v>4752.8957300000002</v>
      </c>
      <c r="X893">
        <f t="shared" si="339"/>
        <v>4752.3955699999997</v>
      </c>
      <c r="Y893">
        <f t="shared" si="339"/>
        <v>4753.4217699999999</v>
      </c>
      <c r="Z893">
        <f t="shared" si="340"/>
        <v>4763.705825</v>
      </c>
      <c r="AA893">
        <f t="shared" si="341"/>
        <v>4756.3640299999997</v>
      </c>
      <c r="AB893">
        <f t="shared" si="342"/>
        <v>4731.3008049999999</v>
      </c>
      <c r="AC893">
        <f t="shared" si="343"/>
        <v>4749.3087400000004</v>
      </c>
      <c r="AF893">
        <f t="shared" si="348"/>
        <v>1775664900</v>
      </c>
      <c r="AG893" t="str">
        <f t="shared" si="349"/>
        <v>XAUUSD</v>
      </c>
      <c r="AH893" t="str">
        <f t="shared" si="350"/>
        <v>M5</v>
      </c>
      <c r="AI893" s="19">
        <f t="shared" si="344"/>
        <v>4748.21</v>
      </c>
      <c r="AJ893" s="19">
        <f t="shared" si="345"/>
        <v>4742.2529525</v>
      </c>
      <c r="AK893" s="19">
        <f t="shared" si="346"/>
        <v>4752.8957300000002</v>
      </c>
      <c r="AL893" s="19">
        <f t="shared" si="351"/>
        <v>-10.642777500000193</v>
      </c>
      <c r="AM893" s="28" t="str">
        <f t="shared" si="347"/>
        <v>Bearish</v>
      </c>
      <c r="AN893" s="28" t="str">
        <f t="shared" si="352"/>
        <v>Bearish</v>
      </c>
      <c r="AO893">
        <f>IF(Z893&lt;&gt;"",Z893,"")</f>
        <v>4763.705825</v>
      </c>
      <c r="AP893">
        <f>IF(AB893&lt;&gt;"",AB893,"")</f>
        <v>4731.3008049999999</v>
      </c>
      <c r="AQ893">
        <f t="shared" si="356"/>
        <v>4</v>
      </c>
      <c r="AR893" s="16">
        <f>IF(SLOPE($AO$878:$AO$889,$AQ$878:$AQ$889)&gt;0,MIN(3,ABS(SLOPE($AO$878:$AO$889,$AQ$878:$AQ$889))),IF(SLOPE($AO$878:$AO$889,$AQ$878:$AQ$889)&lt;-0.5,-0.5,0))</f>
        <v>-0.5</v>
      </c>
      <c r="AS893" s="16">
        <f>IF(SLOPE($AP$878:$AP$889,$AQ$878:$AQ$889)&lt;0,MAX(-3,-ABS(SLOPE($AP$878:$AP$889,$AQ$878:$AQ$889))),IF(SLOPE($AP$878:$AP$889,$AQ$878:$AQ$889)&gt;0.5,0.5,0))</f>
        <v>-0.75531999999997534</v>
      </c>
      <c r="AT893" s="22">
        <f>($AO$890+(AR893*(AQ893-1)))</f>
        <v>4765.3191100000004</v>
      </c>
      <c r="AU893" s="22">
        <f>($AP$890+(AS893*(AQ893-1)))</f>
        <v>4731.4811900000004</v>
      </c>
      <c r="AV893" s="18">
        <f>IF(AR893&gt;0,AT893+AR893,AT893)</f>
        <v>4765.3191100000004</v>
      </c>
      <c r="AW893" s="18">
        <f>IF(AS893&lt;0,AU893+AS893,AU893)</f>
        <v>4730.7258700000002</v>
      </c>
      <c r="AY893" s="15">
        <f t="shared" si="357"/>
        <v>1.61328500000036</v>
      </c>
      <c r="AZ893">
        <f t="shared" si="358"/>
        <v>-0.57493499999964115</v>
      </c>
      <c r="BB893" s="19">
        <f t="shared" si="353"/>
        <v>1775664900</v>
      </c>
      <c r="BC893" s="19" t="str">
        <f t="shared" si="354"/>
        <v>XAUUSD</v>
      </c>
      <c r="BD893" s="19" t="str">
        <f t="shared" si="355"/>
        <v>M5</v>
      </c>
      <c r="BE893">
        <f>V893</f>
        <v>4742.2529525</v>
      </c>
      <c r="BF893">
        <f>W893</f>
        <v>4752.8957300000002</v>
      </c>
      <c r="BG893">
        <f>X893</f>
        <v>4752.3955699999997</v>
      </c>
      <c r="BH893">
        <f>Y893</f>
        <v>4753.4217699999999</v>
      </c>
      <c r="BI893">
        <f t="shared" si="359"/>
        <v>4765.3191100000004</v>
      </c>
      <c r="BJ893">
        <f t="shared" si="360"/>
        <v>4730.7258700000002</v>
      </c>
    </row>
    <row r="894" spans="1:62" x14ac:dyDescent="0.55000000000000004">
      <c r="A894">
        <f>ALGLIB_SSA_XAUUSD!J894</f>
        <v>1775665200</v>
      </c>
      <c r="B894" t="str">
        <f>_xlfn.XLOOKUP($A894,ALGLIB_SSA_XAUUSD!$A$2:$A$1001,ALGLIB_SSA_XAUUSD!$B$2:$B$1001,"",0)</f>
        <v/>
      </c>
      <c r="C894" t="str">
        <f>_xlfn.XLOOKUP($A894,ALGLIB_SSA_XAUUSD!$A$2:$A$1001,ALGLIB_SSA_XAUUSD!$C$2:$C$1001,"",0)</f>
        <v/>
      </c>
      <c r="D894" s="1">
        <f>D890+(D902-D890)*4/12</f>
        <v>4751.623333333333</v>
      </c>
      <c r="E894" s="1">
        <f>E890+(E902-E890)*4/12</f>
        <v>4741.2249766666664</v>
      </c>
      <c r="F894" s="1">
        <f>F890+(F902-F890)*4/12</f>
        <v>4751.9483700000001</v>
      </c>
      <c r="G894" s="1">
        <f>G890+(G902-G890)*4/12</f>
        <v>4762.6680633333335</v>
      </c>
      <c r="H894" s="1">
        <f>H890+(H902-H890)*4/12</f>
        <v>4730.485356666667</v>
      </c>
      <c r="I894" t="str">
        <f>_xlfn.XLOOKUP($A894,ALGLIB_SSA_XAUUSD!$J$2:$J$1001,ALGLIB_SSA_XAUUSD!$K$2:$K$1001,"",0)</f>
        <v>XAUUSD</v>
      </c>
      <c r="J894" t="str">
        <f>_xlfn.XLOOKUP($A894,ALGLIB_SSA_XAUUSD!$J$2:$J$1001,ALGLIB_SSA_XAUUSD!$L$2:$L$1001,"",0)</f>
        <v>M5</v>
      </c>
      <c r="K894">
        <f>_xlfn.XLOOKUP($A894,ALGLIB_SSA_XAUUSD!$J$2:$J$1001,ALGLIB_SSA_XAUUSD!$M$2:$M$1001,"",0)</f>
        <v>4752.6499999999996</v>
      </c>
      <c r="L894">
        <f>_xlfn.XLOOKUP($A894,ALGLIB_SSA_XAUUSD!$J$2:$J$1001,ALGLIB_SSA_XAUUSD!$N$2:$N$1001,"",0)</f>
        <v>4752.3754099999996</v>
      </c>
      <c r="M894">
        <f>_xlfn.XLOOKUP($A894,ALGLIB_SSA_XAUUSD!$J$2:$J$1001,ALGLIB_SSA_XAUUSD!$O$2:$O$1001,"",0)</f>
        <v>4752.8985899999998</v>
      </c>
      <c r="N894">
        <f>_xlfn.XLOOKUP($A894,ALGLIB_SSA_XAUUSD!$J$2:$J$1001,ALGLIB_SSA_XAUUSD!$P$2:$P$1001,"",0)</f>
        <v>4755.7324200000003</v>
      </c>
      <c r="O894">
        <f>_xlfn.XLOOKUP($A894,ALGLIB_SSA_XAUUSD!$J$2:$J$1001,ALGLIB_SSA_XAUUSD!$Q$2:$Q$1001,"",0)</f>
        <v>4748.7007800000001</v>
      </c>
      <c r="R894">
        <f t="shared" si="336"/>
        <v>1775665200</v>
      </c>
      <c r="S894" t="str">
        <f t="shared" si="337"/>
        <v>XAUUSD</v>
      </c>
      <c r="T894" t="str">
        <f t="shared" si="337"/>
        <v>M5</v>
      </c>
      <c r="U894">
        <f t="shared" si="337"/>
        <v>4752.6499999999996</v>
      </c>
      <c r="V894">
        <f t="shared" si="338"/>
        <v>4741.2249766666664</v>
      </c>
      <c r="W894">
        <f t="shared" si="338"/>
        <v>4751.9483700000001</v>
      </c>
      <c r="X894">
        <f t="shared" si="339"/>
        <v>4752.3754099999996</v>
      </c>
      <c r="Y894">
        <f t="shared" si="339"/>
        <v>4752.8985899999998</v>
      </c>
      <c r="Z894">
        <f t="shared" si="340"/>
        <v>4762.6680633333335</v>
      </c>
      <c r="AA894">
        <f t="shared" si="341"/>
        <v>4755.7324200000003</v>
      </c>
      <c r="AB894">
        <f t="shared" si="342"/>
        <v>4730.485356666667</v>
      </c>
      <c r="AC894">
        <f t="shared" si="343"/>
        <v>4748.7007800000001</v>
      </c>
      <c r="AF894">
        <f t="shared" si="348"/>
        <v>1775665200</v>
      </c>
      <c r="AG894" t="str">
        <f t="shared" si="349"/>
        <v>XAUUSD</v>
      </c>
      <c r="AH894" t="str">
        <f t="shared" si="350"/>
        <v>M5</v>
      </c>
      <c r="AI894" s="19">
        <f t="shared" si="344"/>
        <v>4752.6499999999996</v>
      </c>
      <c r="AJ894" s="19">
        <f t="shared" si="345"/>
        <v>4741.2249766666664</v>
      </c>
      <c r="AK894" s="19">
        <f t="shared" si="346"/>
        <v>4751.9483700000001</v>
      </c>
      <c r="AL894" s="19">
        <f t="shared" si="351"/>
        <v>-10.723393333333661</v>
      </c>
      <c r="AM894" s="28" t="str">
        <f t="shared" si="347"/>
        <v>Bearish</v>
      </c>
      <c r="AN894" s="28" t="str">
        <f t="shared" si="352"/>
        <v>Bearish</v>
      </c>
      <c r="AO894">
        <f>IF(Z894&lt;&gt;"",Z894,"")</f>
        <v>4762.6680633333335</v>
      </c>
      <c r="AP894">
        <f>IF(AB894&lt;&gt;"",AB894,"")</f>
        <v>4730.485356666667</v>
      </c>
      <c r="AQ894">
        <f t="shared" si="356"/>
        <v>5</v>
      </c>
      <c r="AR894" s="16">
        <f>IF(SLOPE($AO$878:$AO$889,$AQ$878:$AQ$889)&gt;0,MIN(3,ABS(SLOPE($AO$878:$AO$889,$AQ$878:$AQ$889))),IF(SLOPE($AO$878:$AO$889,$AQ$878:$AQ$889)&lt;-0.5,-0.5,0))</f>
        <v>-0.5</v>
      </c>
      <c r="AS894" s="16">
        <f>IF(SLOPE($AP$878:$AP$889,$AQ$878:$AQ$889)&lt;0,MAX(-3,-ABS(SLOPE($AP$878:$AP$889,$AQ$878:$AQ$889))),IF(SLOPE($AP$878:$AP$889,$AQ$878:$AQ$889)&gt;0.5,0.5,0))</f>
        <v>-0.75531999999997534</v>
      </c>
      <c r="AT894" s="22">
        <f>($AO$890+(AR894*(AQ894-1)))</f>
        <v>4764.8191100000004</v>
      </c>
      <c r="AU894" s="22">
        <f>($AP$890+(AS894*(AQ894-1)))</f>
        <v>4730.7258700000002</v>
      </c>
      <c r="AV894" s="18">
        <f>IF(AR894&gt;0,AT894+AR894,AT894)</f>
        <v>4764.8191100000004</v>
      </c>
      <c r="AW894" s="18">
        <f>IF(AS894&lt;0,AU894+AS894,AU894)</f>
        <v>4729.97055</v>
      </c>
      <c r="AY894" s="15">
        <f t="shared" si="357"/>
        <v>2.1510466666668435</v>
      </c>
      <c r="AZ894">
        <f t="shared" si="358"/>
        <v>-0.51480666666702746</v>
      </c>
      <c r="BB894" s="19">
        <f t="shared" si="353"/>
        <v>1775665200</v>
      </c>
      <c r="BC894" s="19" t="str">
        <f t="shared" si="354"/>
        <v>XAUUSD</v>
      </c>
      <c r="BD894" s="19" t="str">
        <f t="shared" si="355"/>
        <v>M5</v>
      </c>
      <c r="BE894">
        <f>V894</f>
        <v>4741.2249766666664</v>
      </c>
      <c r="BF894">
        <f>W894</f>
        <v>4751.9483700000001</v>
      </c>
      <c r="BG894">
        <f>X894</f>
        <v>4752.3754099999996</v>
      </c>
      <c r="BH894">
        <f>Y894</f>
        <v>4752.8985899999998</v>
      </c>
      <c r="BI894">
        <f t="shared" si="359"/>
        <v>4764.8191100000004</v>
      </c>
      <c r="BJ894">
        <f t="shared" si="360"/>
        <v>4729.97055</v>
      </c>
    </row>
    <row r="895" spans="1:62" x14ac:dyDescent="0.55000000000000004">
      <c r="A895">
        <f>ALGLIB_SSA_XAUUSD!J895</f>
        <v>1775665500</v>
      </c>
      <c r="B895" t="str">
        <f>_xlfn.XLOOKUP($A895,ALGLIB_SSA_XAUUSD!$A$2:$A$1001,ALGLIB_SSA_XAUUSD!$B$2:$B$1001,"",0)</f>
        <v/>
      </c>
      <c r="C895" t="str">
        <f>_xlfn.XLOOKUP($A895,ALGLIB_SSA_XAUUSD!$A$2:$A$1001,ALGLIB_SSA_XAUUSD!$C$2:$C$1001,"",0)</f>
        <v/>
      </c>
      <c r="D895" s="1">
        <f>D890+(D902-D890)*5/12</f>
        <v>4749.3966666666665</v>
      </c>
      <c r="E895" s="1">
        <f>E890+(E902-E890)*5/12</f>
        <v>4740.1970008333328</v>
      </c>
      <c r="F895" s="1">
        <f>F890+(F902-F890)*5/12</f>
        <v>4751.00101</v>
      </c>
      <c r="G895" s="1">
        <f>G890+(G902-G890)*5/12</f>
        <v>4761.630301666667</v>
      </c>
      <c r="H895" s="1">
        <f>H890+(H902-H890)*5/12</f>
        <v>4729.6699083333333</v>
      </c>
      <c r="I895" t="str">
        <f>_xlfn.XLOOKUP($A895,ALGLIB_SSA_XAUUSD!$J$2:$J$1001,ALGLIB_SSA_XAUUSD!$K$2:$K$1001,"",0)</f>
        <v>XAUUSD</v>
      </c>
      <c r="J895" t="str">
        <f>_xlfn.XLOOKUP($A895,ALGLIB_SSA_XAUUSD!$J$2:$J$1001,ALGLIB_SSA_XAUUSD!$L$2:$L$1001,"",0)</f>
        <v>M5</v>
      </c>
      <c r="K895">
        <f>_xlfn.XLOOKUP($A895,ALGLIB_SSA_XAUUSD!$J$2:$J$1001,ALGLIB_SSA_XAUUSD!$M$2:$M$1001,"",0)</f>
        <v>4750.1899999999996</v>
      </c>
      <c r="L895">
        <f>_xlfn.XLOOKUP($A895,ALGLIB_SSA_XAUUSD!$J$2:$J$1001,ALGLIB_SSA_XAUUSD!$N$2:$N$1001,"",0)</f>
        <v>4753.0935099999997</v>
      </c>
      <c r="M895">
        <f>_xlfn.XLOOKUP($A895,ALGLIB_SSA_XAUUSD!$J$2:$J$1001,ALGLIB_SSA_XAUUSD!$O$2:$O$1001,"",0)</f>
        <v>4752.9960499999997</v>
      </c>
      <c r="N895">
        <f>_xlfn.XLOOKUP($A895,ALGLIB_SSA_XAUUSD!$J$2:$J$1001,ALGLIB_SSA_XAUUSD!$P$2:$P$1001,"",0)</f>
        <v>4755.8103199999996</v>
      </c>
      <c r="O895">
        <f>_xlfn.XLOOKUP($A895,ALGLIB_SSA_XAUUSD!$J$2:$J$1001,ALGLIB_SSA_XAUUSD!$Q$2:$Q$1001,"",0)</f>
        <v>4749.0671400000001</v>
      </c>
      <c r="R895">
        <f t="shared" si="336"/>
        <v>1775665500</v>
      </c>
      <c r="S895" t="str">
        <f t="shared" si="337"/>
        <v>XAUUSD</v>
      </c>
      <c r="T895" t="str">
        <f t="shared" si="337"/>
        <v>M5</v>
      </c>
      <c r="U895">
        <f t="shared" si="337"/>
        <v>4750.1899999999996</v>
      </c>
      <c r="V895">
        <f t="shared" si="338"/>
        <v>4740.1970008333328</v>
      </c>
      <c r="W895">
        <f t="shared" si="338"/>
        <v>4751.00101</v>
      </c>
      <c r="X895">
        <f t="shared" si="339"/>
        <v>4753.0935099999997</v>
      </c>
      <c r="Y895">
        <f t="shared" si="339"/>
        <v>4752.9960499999997</v>
      </c>
      <c r="Z895">
        <f t="shared" si="340"/>
        <v>4761.630301666667</v>
      </c>
      <c r="AA895">
        <f t="shared" si="341"/>
        <v>4755.8103199999996</v>
      </c>
      <c r="AB895">
        <f t="shared" si="342"/>
        <v>4729.6699083333333</v>
      </c>
      <c r="AC895">
        <f t="shared" si="343"/>
        <v>4749.0671400000001</v>
      </c>
      <c r="AF895">
        <f t="shared" si="348"/>
        <v>1775665500</v>
      </c>
      <c r="AG895" t="str">
        <f t="shared" si="349"/>
        <v>XAUUSD</v>
      </c>
      <c r="AH895" t="str">
        <f t="shared" si="350"/>
        <v>M5</v>
      </c>
      <c r="AI895" s="19">
        <f t="shared" si="344"/>
        <v>4750.1899999999996</v>
      </c>
      <c r="AJ895" s="19">
        <f t="shared" si="345"/>
        <v>4740.1970008333328</v>
      </c>
      <c r="AK895" s="19">
        <f t="shared" si="346"/>
        <v>4751.00101</v>
      </c>
      <c r="AL895" s="19">
        <f t="shared" si="351"/>
        <v>-10.804009166667129</v>
      </c>
      <c r="AM895" s="28" t="str">
        <f t="shared" si="347"/>
        <v>Bearish</v>
      </c>
      <c r="AN895" s="28" t="str">
        <f t="shared" si="352"/>
        <v>Bearish</v>
      </c>
      <c r="AO895">
        <f>IF(Z895&lt;&gt;"",Z895,"")</f>
        <v>4761.630301666667</v>
      </c>
      <c r="AP895">
        <f>IF(AB895&lt;&gt;"",AB895,"")</f>
        <v>4729.6699083333333</v>
      </c>
      <c r="AQ895">
        <f t="shared" si="356"/>
        <v>6</v>
      </c>
      <c r="AR895" s="16">
        <f>IF(SLOPE($AO$878:$AO$889,$AQ$878:$AQ$889)&gt;0,MIN(3,ABS(SLOPE($AO$878:$AO$889,$AQ$878:$AQ$889))),IF(SLOPE($AO$878:$AO$889,$AQ$878:$AQ$889)&lt;-0.5,-0.5,0))</f>
        <v>-0.5</v>
      </c>
      <c r="AS895" s="16">
        <f>IF(SLOPE($AP$878:$AP$889,$AQ$878:$AQ$889)&lt;0,MAX(-3,-ABS(SLOPE($AP$878:$AP$889,$AQ$878:$AQ$889))),IF(SLOPE($AP$878:$AP$889,$AQ$878:$AQ$889)&gt;0.5,0.5,0))</f>
        <v>-0.75531999999997534</v>
      </c>
      <c r="AT895" s="22">
        <f>($AO$890+(AR895*(AQ895-1)))</f>
        <v>4764.3191100000004</v>
      </c>
      <c r="AU895" s="22">
        <f>($AP$890+(AS895*(AQ895-1)))</f>
        <v>4729.97055</v>
      </c>
      <c r="AV895" s="18">
        <f>IF(AR895&gt;0,AT895+AR895,AT895)</f>
        <v>4764.3191100000004</v>
      </c>
      <c r="AW895" s="18">
        <f>IF(AS895&lt;0,AU895+AS895,AU895)</f>
        <v>4729.2152299999998</v>
      </c>
      <c r="AY895" s="15">
        <f t="shared" si="357"/>
        <v>2.688808333333327</v>
      </c>
      <c r="AZ895">
        <f t="shared" si="358"/>
        <v>-0.45467833333350427</v>
      </c>
      <c r="BB895" s="19">
        <f t="shared" si="353"/>
        <v>1775665500</v>
      </c>
      <c r="BC895" s="19" t="str">
        <f t="shared" si="354"/>
        <v>XAUUSD</v>
      </c>
      <c r="BD895" s="19" t="str">
        <f t="shared" si="355"/>
        <v>M5</v>
      </c>
      <c r="BE895">
        <f>V895</f>
        <v>4740.1970008333328</v>
      </c>
      <c r="BF895">
        <f>W895</f>
        <v>4751.00101</v>
      </c>
      <c r="BG895">
        <f>X895</f>
        <v>4753.0935099999997</v>
      </c>
      <c r="BH895">
        <f>Y895</f>
        <v>4752.9960499999997</v>
      </c>
      <c r="BI895">
        <f t="shared" si="359"/>
        <v>4764.3191100000004</v>
      </c>
      <c r="BJ895">
        <f t="shared" si="360"/>
        <v>4729.2152299999998</v>
      </c>
    </row>
    <row r="896" spans="1:62" x14ac:dyDescent="0.55000000000000004">
      <c r="A896">
        <f>ALGLIB_SSA_XAUUSD!J896</f>
        <v>1775665800</v>
      </c>
      <c r="B896" t="str">
        <f>_xlfn.XLOOKUP($A896,ALGLIB_SSA_XAUUSD!$A$2:$A$1001,ALGLIB_SSA_XAUUSD!$B$2:$B$1001,"",0)</f>
        <v/>
      </c>
      <c r="C896" t="str">
        <f>_xlfn.XLOOKUP($A896,ALGLIB_SSA_XAUUSD!$A$2:$A$1001,ALGLIB_SSA_XAUUSD!$C$2:$C$1001,"",0)</f>
        <v/>
      </c>
      <c r="D896" s="1">
        <f>D890+(D902-D890)*6/12</f>
        <v>4747.17</v>
      </c>
      <c r="E896" s="1">
        <f>E890+(E902-E890)*6/12</f>
        <v>4739.1690249999992</v>
      </c>
      <c r="F896" s="1">
        <f>F890+(F902-F890)*6/12</f>
        <v>4750.0536499999998</v>
      </c>
      <c r="G896" s="1">
        <f>G890+(G902-G890)*6/12</f>
        <v>4760.5925399999996</v>
      </c>
      <c r="H896" s="1">
        <f>H890+(H902-H890)*6/12</f>
        <v>4728.8544600000005</v>
      </c>
      <c r="I896" t="str">
        <f>_xlfn.XLOOKUP($A896,ALGLIB_SSA_XAUUSD!$J$2:$J$1001,ALGLIB_SSA_XAUUSD!$K$2:$K$1001,"",0)</f>
        <v>XAUUSD</v>
      </c>
      <c r="J896" t="str">
        <f>_xlfn.XLOOKUP($A896,ALGLIB_SSA_XAUUSD!$J$2:$J$1001,ALGLIB_SSA_XAUUSD!$L$2:$L$1001,"",0)</f>
        <v>M5</v>
      </c>
      <c r="K896">
        <f>_xlfn.XLOOKUP($A896,ALGLIB_SSA_XAUUSD!$J$2:$J$1001,ALGLIB_SSA_XAUUSD!$M$2:$M$1001,"",0)</f>
        <v>4755.95</v>
      </c>
      <c r="L896">
        <f>_xlfn.XLOOKUP($A896,ALGLIB_SSA_XAUUSD!$J$2:$J$1001,ALGLIB_SSA_XAUUSD!$N$2:$N$1001,"",0)</f>
        <v>4754.5471799999996</v>
      </c>
      <c r="M896">
        <f>_xlfn.XLOOKUP($A896,ALGLIB_SSA_XAUUSD!$J$2:$J$1001,ALGLIB_SSA_XAUUSD!$O$2:$O$1001,"",0)</f>
        <v>4753.7716200000004</v>
      </c>
      <c r="N896">
        <f>_xlfn.XLOOKUP($A896,ALGLIB_SSA_XAUUSD!$J$2:$J$1001,ALGLIB_SSA_XAUUSD!$P$2:$P$1001,"",0)</f>
        <v>4756.6235699999997</v>
      </c>
      <c r="O896">
        <f>_xlfn.XLOOKUP($A896,ALGLIB_SSA_XAUUSD!$J$2:$J$1001,ALGLIB_SSA_XAUUSD!$Q$2:$Q$1001,"",0)</f>
        <v>4750.3724099999999</v>
      </c>
      <c r="R896">
        <f t="shared" si="336"/>
        <v>1775665800</v>
      </c>
      <c r="S896" t="str">
        <f t="shared" si="337"/>
        <v>XAUUSD</v>
      </c>
      <c r="T896" t="str">
        <f t="shared" si="337"/>
        <v>M5</v>
      </c>
      <c r="U896">
        <f t="shared" si="337"/>
        <v>4755.95</v>
      </c>
      <c r="V896">
        <f t="shared" si="338"/>
        <v>4739.1690249999992</v>
      </c>
      <c r="W896">
        <f t="shared" si="338"/>
        <v>4750.0536499999998</v>
      </c>
      <c r="X896">
        <f t="shared" si="339"/>
        <v>4754.5471799999996</v>
      </c>
      <c r="Y896">
        <f t="shared" si="339"/>
        <v>4753.7716200000004</v>
      </c>
      <c r="Z896">
        <f t="shared" si="340"/>
        <v>4760.5925399999996</v>
      </c>
      <c r="AA896">
        <f t="shared" si="341"/>
        <v>4756.6235699999997</v>
      </c>
      <c r="AB896">
        <f t="shared" si="342"/>
        <v>4728.8544600000005</v>
      </c>
      <c r="AC896">
        <f t="shared" si="343"/>
        <v>4750.3724099999999</v>
      </c>
      <c r="AF896">
        <f t="shared" si="348"/>
        <v>1775665800</v>
      </c>
      <c r="AG896" t="str">
        <f t="shared" si="349"/>
        <v>XAUUSD</v>
      </c>
      <c r="AH896" t="str">
        <f t="shared" si="350"/>
        <v>M5</v>
      </c>
      <c r="AI896" s="19">
        <f t="shared" si="344"/>
        <v>4755.95</v>
      </c>
      <c r="AJ896" s="19">
        <f t="shared" si="345"/>
        <v>4739.1690249999992</v>
      </c>
      <c r="AK896" s="19">
        <f t="shared" si="346"/>
        <v>4750.0536499999998</v>
      </c>
      <c r="AL896" s="19">
        <f t="shared" si="351"/>
        <v>-10.884625000000597</v>
      </c>
      <c r="AM896" s="28" t="str">
        <f t="shared" si="347"/>
        <v>Bearish</v>
      </c>
      <c r="AN896" s="28" t="str">
        <f t="shared" si="352"/>
        <v>Bearish</v>
      </c>
      <c r="AO896">
        <f>IF(Z896&lt;&gt;"",Z896,"")</f>
        <v>4760.5925399999996</v>
      </c>
      <c r="AP896">
        <f>IF(AB896&lt;&gt;"",AB896,"")</f>
        <v>4728.8544600000005</v>
      </c>
      <c r="AQ896">
        <f t="shared" si="356"/>
        <v>7</v>
      </c>
      <c r="AR896" s="16">
        <f>IF(SLOPE($AO$878:$AO$889,$AQ$878:$AQ$889)&gt;0,MIN(3,ABS(SLOPE($AO$878:$AO$889,$AQ$878:$AQ$889))),IF(SLOPE($AO$878:$AO$889,$AQ$878:$AQ$889)&lt;-0.5,-0.5,0))</f>
        <v>-0.5</v>
      </c>
      <c r="AS896" s="16">
        <f>IF(SLOPE($AP$878:$AP$889,$AQ$878:$AQ$889)&lt;0,MAX(-3,-ABS(SLOPE($AP$878:$AP$889,$AQ$878:$AQ$889))),IF(SLOPE($AP$878:$AP$889,$AQ$878:$AQ$889)&gt;0.5,0.5,0))</f>
        <v>-0.75531999999997534</v>
      </c>
      <c r="AT896" s="22">
        <f>($AO$890+(AR896*(AQ896-1)))</f>
        <v>4763.8191100000004</v>
      </c>
      <c r="AU896" s="22">
        <f>($AP$890+(AS896*(AQ896-1)))</f>
        <v>4729.2152300000007</v>
      </c>
      <c r="AV896" s="18">
        <f>IF(AR896&gt;0,AT896+AR896,AT896)</f>
        <v>4763.8191100000004</v>
      </c>
      <c r="AW896" s="18">
        <f>IF(AS896&lt;0,AU896+AS896,AU896)</f>
        <v>4728.4599100000005</v>
      </c>
      <c r="AY896" s="15">
        <f t="shared" si="357"/>
        <v>3.22657000000072</v>
      </c>
      <c r="AZ896">
        <f t="shared" si="358"/>
        <v>-0.39454999999998108</v>
      </c>
      <c r="BB896" s="19">
        <f t="shared" si="353"/>
        <v>1775665800</v>
      </c>
      <c r="BC896" s="19" t="str">
        <f t="shared" si="354"/>
        <v>XAUUSD</v>
      </c>
      <c r="BD896" s="19" t="str">
        <f t="shared" si="355"/>
        <v>M5</v>
      </c>
      <c r="BE896">
        <f>V896</f>
        <v>4739.1690249999992</v>
      </c>
      <c r="BF896">
        <f>W896</f>
        <v>4750.0536499999998</v>
      </c>
      <c r="BG896">
        <f>X896</f>
        <v>4754.5471799999996</v>
      </c>
      <c r="BH896">
        <f>Y896</f>
        <v>4753.7716200000004</v>
      </c>
      <c r="BI896">
        <f t="shared" si="359"/>
        <v>4763.8191100000004</v>
      </c>
      <c r="BJ896">
        <f t="shared" si="360"/>
        <v>4728.4599100000005</v>
      </c>
    </row>
    <row r="897" spans="1:62" x14ac:dyDescent="0.55000000000000004">
      <c r="A897">
        <f>ALGLIB_SSA_XAUUSD!J897</f>
        <v>1775666100</v>
      </c>
      <c r="B897" t="str">
        <f>_xlfn.XLOOKUP($A897,ALGLIB_SSA_XAUUSD!$A$2:$A$1001,ALGLIB_SSA_XAUUSD!$B$2:$B$1001,"",0)</f>
        <v/>
      </c>
      <c r="C897" t="str">
        <f>_xlfn.XLOOKUP($A897,ALGLIB_SSA_XAUUSD!$A$2:$A$1001,ALGLIB_SSA_XAUUSD!$C$2:$C$1001,"",0)</f>
        <v/>
      </c>
      <c r="D897" s="1">
        <f>D890+(D902-D890)*7/12</f>
        <v>4744.9433333333336</v>
      </c>
      <c r="E897" s="1">
        <f>E890+(E902-E890)*7/12</f>
        <v>4738.1410491666666</v>
      </c>
      <c r="F897" s="1">
        <f>F890+(F902-F890)*7/12</f>
        <v>4749.1062899999997</v>
      </c>
      <c r="G897" s="1">
        <f>G890+(G902-G890)*7/12</f>
        <v>4759.5547783333332</v>
      </c>
      <c r="H897" s="1">
        <f>H890+(H902-H890)*7/12</f>
        <v>4728.0390116666667</v>
      </c>
      <c r="I897" t="str">
        <f>_xlfn.XLOOKUP($A897,ALGLIB_SSA_XAUUSD!$J$2:$J$1001,ALGLIB_SSA_XAUUSD!$K$2:$K$1001,"",0)</f>
        <v>XAUUSD</v>
      </c>
      <c r="J897" t="str">
        <f>_xlfn.XLOOKUP($A897,ALGLIB_SSA_XAUUSD!$J$2:$J$1001,ALGLIB_SSA_XAUUSD!$L$2:$L$1001,"",0)</f>
        <v>M5</v>
      </c>
      <c r="K897">
        <f>_xlfn.XLOOKUP($A897,ALGLIB_SSA_XAUUSD!$J$2:$J$1001,ALGLIB_SSA_XAUUSD!$M$2:$M$1001,"",0)</f>
        <v>4759.13</v>
      </c>
      <c r="L897">
        <f>_xlfn.XLOOKUP($A897,ALGLIB_SSA_XAUUSD!$J$2:$J$1001,ALGLIB_SSA_XAUUSD!$N$2:$N$1001,"",0)</f>
        <v>4756.4169700000002</v>
      </c>
      <c r="M897">
        <f>_xlfn.XLOOKUP($A897,ALGLIB_SSA_XAUUSD!$J$2:$J$1001,ALGLIB_SSA_XAUUSD!$O$2:$O$1001,"",0)</f>
        <v>4755.09429</v>
      </c>
      <c r="N897">
        <f>_xlfn.XLOOKUP($A897,ALGLIB_SSA_XAUUSD!$J$2:$J$1001,ALGLIB_SSA_XAUUSD!$P$2:$P$1001,"",0)</f>
        <v>4757.9876700000004</v>
      </c>
      <c r="O897">
        <f>_xlfn.XLOOKUP($A897,ALGLIB_SSA_XAUUSD!$J$2:$J$1001,ALGLIB_SSA_XAUUSD!$Q$2:$Q$1001,"",0)</f>
        <v>4752.4690099999998</v>
      </c>
      <c r="R897">
        <f t="shared" si="336"/>
        <v>1775666100</v>
      </c>
      <c r="S897" t="str">
        <f t="shared" si="337"/>
        <v>XAUUSD</v>
      </c>
      <c r="T897" t="str">
        <f t="shared" si="337"/>
        <v>M5</v>
      </c>
      <c r="U897">
        <f t="shared" si="337"/>
        <v>4759.13</v>
      </c>
      <c r="V897">
        <f t="shared" si="338"/>
        <v>4738.1410491666666</v>
      </c>
      <c r="W897">
        <f t="shared" si="338"/>
        <v>4749.1062899999997</v>
      </c>
      <c r="X897">
        <f t="shared" si="339"/>
        <v>4756.4169700000002</v>
      </c>
      <c r="Y897">
        <f t="shared" si="339"/>
        <v>4755.09429</v>
      </c>
      <c r="Z897">
        <f t="shared" si="340"/>
        <v>4759.5547783333332</v>
      </c>
      <c r="AA897">
        <f t="shared" si="341"/>
        <v>4757.9876700000004</v>
      </c>
      <c r="AB897">
        <f t="shared" si="342"/>
        <v>4728.0390116666667</v>
      </c>
      <c r="AC897">
        <f t="shared" si="343"/>
        <v>4752.4690099999998</v>
      </c>
      <c r="AF897">
        <f t="shared" si="348"/>
        <v>1775666100</v>
      </c>
      <c r="AG897" t="str">
        <f t="shared" si="349"/>
        <v>XAUUSD</v>
      </c>
      <c r="AH897" t="str">
        <f t="shared" si="350"/>
        <v>M5</v>
      </c>
      <c r="AI897" s="19">
        <f t="shared" si="344"/>
        <v>4759.13</v>
      </c>
      <c r="AJ897" s="19">
        <f t="shared" si="345"/>
        <v>4738.1410491666666</v>
      </c>
      <c r="AK897" s="19">
        <f t="shared" si="346"/>
        <v>4749.1062899999997</v>
      </c>
      <c r="AL897" s="19">
        <f t="shared" si="351"/>
        <v>-10.965240833333155</v>
      </c>
      <c r="AM897" s="28" t="str">
        <f t="shared" si="347"/>
        <v>Bearish</v>
      </c>
      <c r="AN897" s="28" t="str">
        <f t="shared" si="352"/>
        <v>Bearish</v>
      </c>
      <c r="AO897">
        <f>IF(Z897&lt;&gt;"",Z897,"")</f>
        <v>4759.5547783333332</v>
      </c>
      <c r="AP897">
        <f>IF(AB897&lt;&gt;"",AB897,"")</f>
        <v>4728.0390116666667</v>
      </c>
      <c r="AQ897">
        <f t="shared" si="356"/>
        <v>8</v>
      </c>
      <c r="AR897" s="16">
        <f>IF(SLOPE($AO$878:$AO$889,$AQ$878:$AQ$889)&gt;0,MIN(3,ABS(SLOPE($AO$878:$AO$889,$AQ$878:$AQ$889))),IF(SLOPE($AO$878:$AO$889,$AQ$878:$AQ$889)&lt;-0.5,-0.5,0))</f>
        <v>-0.5</v>
      </c>
      <c r="AS897" s="16">
        <f>IF(SLOPE($AP$878:$AP$889,$AQ$878:$AQ$889)&lt;0,MAX(-3,-ABS(SLOPE($AP$878:$AP$889,$AQ$878:$AQ$889))),IF(SLOPE($AP$878:$AP$889,$AQ$878:$AQ$889)&gt;0.5,0.5,0))</f>
        <v>-0.75531999999997534</v>
      </c>
      <c r="AT897" s="22">
        <f>($AO$890+(AR897*(AQ897-1)))</f>
        <v>4763.3191100000004</v>
      </c>
      <c r="AU897" s="22">
        <f>($AP$890+(AS897*(AQ897-1)))</f>
        <v>4728.4599100000005</v>
      </c>
      <c r="AV897" s="18">
        <f>IF(AR897&gt;0,AT897+AR897,AT897)</f>
        <v>4763.3191100000004</v>
      </c>
      <c r="AW897" s="18">
        <f>IF(AS897&lt;0,AU897+AS897,AU897)</f>
        <v>4727.7045900000003</v>
      </c>
      <c r="AY897" s="15">
        <f t="shared" si="357"/>
        <v>3.7643316666672035</v>
      </c>
      <c r="AZ897">
        <f t="shared" si="358"/>
        <v>-0.3344216666664579</v>
      </c>
      <c r="BB897" s="19">
        <f t="shared" si="353"/>
        <v>1775666100</v>
      </c>
      <c r="BC897" s="19" t="str">
        <f t="shared" si="354"/>
        <v>XAUUSD</v>
      </c>
      <c r="BD897" s="19" t="str">
        <f t="shared" si="355"/>
        <v>M5</v>
      </c>
      <c r="BE897">
        <f>V897</f>
        <v>4738.1410491666666</v>
      </c>
      <c r="BF897">
        <f>W897</f>
        <v>4749.1062899999997</v>
      </c>
      <c r="BG897">
        <f>X897</f>
        <v>4756.4169700000002</v>
      </c>
      <c r="BH897">
        <f>Y897</f>
        <v>4755.09429</v>
      </c>
      <c r="BI897">
        <f t="shared" si="359"/>
        <v>4763.3191100000004</v>
      </c>
      <c r="BJ897">
        <f t="shared" si="360"/>
        <v>4727.7045900000003</v>
      </c>
    </row>
    <row r="898" spans="1:62" x14ac:dyDescent="0.55000000000000004">
      <c r="A898">
        <f>ALGLIB_SSA_XAUUSD!J898</f>
        <v>1775666400</v>
      </c>
      <c r="B898" t="str">
        <f>_xlfn.XLOOKUP($A898,ALGLIB_SSA_XAUUSD!$A$2:$A$1001,ALGLIB_SSA_XAUUSD!$B$2:$B$1001,"",0)</f>
        <v/>
      </c>
      <c r="C898" t="str">
        <f>_xlfn.XLOOKUP($A898,ALGLIB_SSA_XAUUSD!$A$2:$A$1001,ALGLIB_SSA_XAUUSD!$C$2:$C$1001,"",0)</f>
        <v/>
      </c>
      <c r="D898" s="1">
        <f>D890+(D902-D890)*8/12</f>
        <v>4742.7166666666672</v>
      </c>
      <c r="E898" s="1">
        <f>E890+(E902-E890)*8/12</f>
        <v>4737.113073333333</v>
      </c>
      <c r="F898" s="1">
        <f>F890+(F902-F890)*8/12</f>
        <v>4748.1589299999996</v>
      </c>
      <c r="G898" s="1">
        <f>G890+(G902-G890)*8/12</f>
        <v>4758.5170166666667</v>
      </c>
      <c r="H898" s="1">
        <f>H890+(H902-H890)*8/12</f>
        <v>4727.223563333333</v>
      </c>
      <c r="I898" t="str">
        <f>_xlfn.XLOOKUP($A898,ALGLIB_SSA_XAUUSD!$J$2:$J$1001,ALGLIB_SSA_XAUUSD!$K$2:$K$1001,"",0)</f>
        <v>XAUUSD</v>
      </c>
      <c r="J898" t="str">
        <f>_xlfn.XLOOKUP($A898,ALGLIB_SSA_XAUUSD!$J$2:$J$1001,ALGLIB_SSA_XAUUSD!$L$2:$L$1001,"",0)</f>
        <v>M5</v>
      </c>
      <c r="K898">
        <f>_xlfn.XLOOKUP($A898,ALGLIB_SSA_XAUUSD!$J$2:$J$1001,ALGLIB_SSA_XAUUSD!$M$2:$M$1001,"",0)</f>
        <v>4758.58</v>
      </c>
      <c r="L898">
        <f>_xlfn.XLOOKUP($A898,ALGLIB_SSA_XAUUSD!$J$2:$J$1001,ALGLIB_SSA_XAUUSD!$N$2:$N$1001,"",0)</f>
        <v>4758.3676800000003</v>
      </c>
      <c r="M898">
        <f>_xlfn.XLOOKUP($A898,ALGLIB_SSA_XAUUSD!$J$2:$J$1001,ALGLIB_SSA_XAUUSD!$O$2:$O$1001,"",0)</f>
        <v>4756.73099</v>
      </c>
      <c r="N898">
        <f>_xlfn.XLOOKUP($A898,ALGLIB_SSA_XAUUSD!$J$2:$J$1001,ALGLIB_SSA_XAUUSD!$P$2:$P$1001,"",0)</f>
        <v>4759.6947899999996</v>
      </c>
      <c r="O898">
        <f>_xlfn.XLOOKUP($A898,ALGLIB_SSA_XAUUSD!$J$2:$J$1001,ALGLIB_SSA_XAUUSD!$Q$2:$Q$1001,"",0)</f>
        <v>4754.9252299999998</v>
      </c>
      <c r="R898">
        <f t="shared" si="336"/>
        <v>1775666400</v>
      </c>
      <c r="S898" t="str">
        <f t="shared" si="337"/>
        <v>XAUUSD</v>
      </c>
      <c r="T898" t="str">
        <f t="shared" si="337"/>
        <v>M5</v>
      </c>
      <c r="U898">
        <f t="shared" si="337"/>
        <v>4758.58</v>
      </c>
      <c r="V898">
        <f t="shared" si="338"/>
        <v>4737.113073333333</v>
      </c>
      <c r="W898">
        <f t="shared" si="338"/>
        <v>4748.1589299999996</v>
      </c>
      <c r="X898">
        <f t="shared" si="339"/>
        <v>4758.3676800000003</v>
      </c>
      <c r="Y898">
        <f t="shared" si="339"/>
        <v>4756.73099</v>
      </c>
      <c r="Z898">
        <f t="shared" si="340"/>
        <v>4758.5170166666667</v>
      </c>
      <c r="AA898">
        <f t="shared" si="341"/>
        <v>4759.6947899999996</v>
      </c>
      <c r="AB898">
        <f t="shared" si="342"/>
        <v>4727.223563333333</v>
      </c>
      <c r="AC898">
        <f t="shared" si="343"/>
        <v>4754.9252299999998</v>
      </c>
      <c r="AF898">
        <f t="shared" si="348"/>
        <v>1775666400</v>
      </c>
      <c r="AG898" t="str">
        <f t="shared" si="349"/>
        <v>XAUUSD</v>
      </c>
      <c r="AH898" t="str">
        <f t="shared" si="350"/>
        <v>M5</v>
      </c>
      <c r="AI898" s="19">
        <f t="shared" si="344"/>
        <v>4758.58</v>
      </c>
      <c r="AJ898" s="19">
        <f t="shared" si="345"/>
        <v>4737.113073333333</v>
      </c>
      <c r="AK898" s="19">
        <f t="shared" si="346"/>
        <v>4748.1589299999996</v>
      </c>
      <c r="AL898" s="19">
        <f t="shared" si="351"/>
        <v>-11.045856666666623</v>
      </c>
      <c r="AM898" s="28" t="str">
        <f t="shared" si="347"/>
        <v>Bearish</v>
      </c>
      <c r="AN898" s="28" t="str">
        <f t="shared" si="352"/>
        <v>Bearish</v>
      </c>
      <c r="AO898">
        <f>IF(Z898&lt;&gt;"",Z898,"")</f>
        <v>4758.5170166666667</v>
      </c>
      <c r="AP898">
        <f>IF(AB898&lt;&gt;"",AB898,"")</f>
        <v>4727.223563333333</v>
      </c>
      <c r="AQ898">
        <f t="shared" si="356"/>
        <v>9</v>
      </c>
      <c r="AR898" s="16">
        <f>IF(SLOPE($AO$878:$AO$889,$AQ$878:$AQ$889)&gt;0,MIN(3,ABS(SLOPE($AO$878:$AO$889,$AQ$878:$AQ$889))),IF(SLOPE($AO$878:$AO$889,$AQ$878:$AQ$889)&lt;-0.5,-0.5,0))</f>
        <v>-0.5</v>
      </c>
      <c r="AS898" s="16">
        <f>IF(SLOPE($AP$878:$AP$889,$AQ$878:$AQ$889)&lt;0,MAX(-3,-ABS(SLOPE($AP$878:$AP$889,$AQ$878:$AQ$889))),IF(SLOPE($AP$878:$AP$889,$AQ$878:$AQ$889)&gt;0.5,0.5,0))</f>
        <v>-0.75531999999997534</v>
      </c>
      <c r="AT898" s="22">
        <f>($AO$890+(AR898*(AQ898-1)))</f>
        <v>4762.8191100000004</v>
      </c>
      <c r="AU898" s="22">
        <f>($AP$890+(AS898*(AQ898-1)))</f>
        <v>4727.7045900000003</v>
      </c>
      <c r="AV898" s="18">
        <f>IF(AR898&gt;0,AT898+AR898,AT898)</f>
        <v>4762.8191100000004</v>
      </c>
      <c r="AW898" s="18">
        <f>IF(AS898&lt;0,AU898+AS898,AU898)</f>
        <v>4726.9492700000001</v>
      </c>
      <c r="AY898" s="15">
        <f t="shared" si="357"/>
        <v>4.302093333333687</v>
      </c>
      <c r="AZ898">
        <f t="shared" si="358"/>
        <v>-0.27429333333293471</v>
      </c>
      <c r="BB898" s="19">
        <f t="shared" si="353"/>
        <v>1775666400</v>
      </c>
      <c r="BC898" s="19" t="str">
        <f t="shared" si="354"/>
        <v>XAUUSD</v>
      </c>
      <c r="BD898" s="19" t="str">
        <f t="shared" si="355"/>
        <v>M5</v>
      </c>
      <c r="BE898">
        <f>V898</f>
        <v>4737.113073333333</v>
      </c>
      <c r="BF898">
        <f>W898</f>
        <v>4748.1589299999996</v>
      </c>
      <c r="BG898">
        <f>X898</f>
        <v>4758.3676800000003</v>
      </c>
      <c r="BH898">
        <f>Y898</f>
        <v>4756.73099</v>
      </c>
      <c r="BI898">
        <f t="shared" si="359"/>
        <v>4762.8191100000004</v>
      </c>
      <c r="BJ898">
        <f t="shared" si="360"/>
        <v>4726.9492700000001</v>
      </c>
    </row>
    <row r="899" spans="1:62" x14ac:dyDescent="0.55000000000000004">
      <c r="A899">
        <f>ALGLIB_SSA_XAUUSD!J899</f>
        <v>1775666700</v>
      </c>
      <c r="B899" t="str">
        <f>_xlfn.XLOOKUP($A899,ALGLIB_SSA_XAUUSD!$A$2:$A$1001,ALGLIB_SSA_XAUUSD!$B$2:$B$1001,"",0)</f>
        <v/>
      </c>
      <c r="C899" t="str">
        <f>_xlfn.XLOOKUP($A899,ALGLIB_SSA_XAUUSD!$A$2:$A$1001,ALGLIB_SSA_XAUUSD!$C$2:$C$1001,"",0)</f>
        <v/>
      </c>
      <c r="D899" s="1">
        <f>D890+(D902-D890)*9/12</f>
        <v>4740.49</v>
      </c>
      <c r="E899" s="1">
        <f>E890+(E902-E890)*9/12</f>
        <v>4736.0850974999994</v>
      </c>
      <c r="F899" s="1">
        <f>F890+(F902-F890)*9/12</f>
        <v>4747.2115699999995</v>
      </c>
      <c r="G899" s="1">
        <f>G890+(G902-G890)*9/12</f>
        <v>4757.4792550000002</v>
      </c>
      <c r="H899" s="1">
        <f>H890+(H902-H890)*9/12</f>
        <v>4726.4081150000002</v>
      </c>
      <c r="I899" t="str">
        <f>_xlfn.XLOOKUP($A899,ALGLIB_SSA_XAUUSD!$J$2:$J$1001,ALGLIB_SSA_XAUUSD!$K$2:$K$1001,"",0)</f>
        <v>XAUUSD</v>
      </c>
      <c r="J899" t="str">
        <f>_xlfn.XLOOKUP($A899,ALGLIB_SSA_XAUUSD!$J$2:$J$1001,ALGLIB_SSA_XAUUSD!$L$2:$L$1001,"",0)</f>
        <v>M5</v>
      </c>
      <c r="K899">
        <f>_xlfn.XLOOKUP($A899,ALGLIB_SSA_XAUUSD!$J$2:$J$1001,ALGLIB_SSA_XAUUSD!$M$2:$M$1001,"",0)</f>
        <v>4760.8900000000003</v>
      </c>
      <c r="L899">
        <f>_xlfn.XLOOKUP($A899,ALGLIB_SSA_XAUUSD!$J$2:$J$1001,ALGLIB_SSA_XAUUSD!$N$2:$N$1001,"",0)</f>
        <v>4760.1383400000004</v>
      </c>
      <c r="M899">
        <f>_xlfn.XLOOKUP($A899,ALGLIB_SSA_XAUUSD!$J$2:$J$1001,ALGLIB_SSA_XAUUSD!$O$2:$O$1001,"",0)</f>
        <v>4758.4346599999999</v>
      </c>
      <c r="N899">
        <f>_xlfn.XLOOKUP($A899,ALGLIB_SSA_XAUUSD!$J$2:$J$1001,ALGLIB_SSA_XAUUSD!$P$2:$P$1001,"",0)</f>
        <v>4761.49755</v>
      </c>
      <c r="O899">
        <f>_xlfn.XLOOKUP($A899,ALGLIB_SSA_XAUUSD!$J$2:$J$1001,ALGLIB_SSA_XAUUSD!$Q$2:$Q$1001,"",0)</f>
        <v>4757.2662499999997</v>
      </c>
      <c r="R899">
        <f t="shared" ref="R899:R962" si="361">A899</f>
        <v>1775666700</v>
      </c>
      <c r="S899" t="str">
        <f t="shared" ref="S899:U962" si="362">I899</f>
        <v>XAUUSD</v>
      </c>
      <c r="T899" t="str">
        <f t="shared" si="362"/>
        <v>M5</v>
      </c>
      <c r="U899">
        <f t="shared" si="362"/>
        <v>4760.8900000000003</v>
      </c>
      <c r="V899">
        <f t="shared" ref="V899:W962" si="363">E899</f>
        <v>4736.0850974999994</v>
      </c>
      <c r="W899">
        <f t="shared" si="363"/>
        <v>4747.2115699999995</v>
      </c>
      <c r="X899">
        <f t="shared" ref="X899:Y962" si="364">L899</f>
        <v>4760.1383400000004</v>
      </c>
      <c r="Y899">
        <f t="shared" si="364"/>
        <v>4758.4346599999999</v>
      </c>
      <c r="Z899">
        <f t="shared" ref="Z899:Z962" si="365">G899</f>
        <v>4757.4792550000002</v>
      </c>
      <c r="AA899">
        <f t="shared" ref="AA899:AA962" si="366">N899</f>
        <v>4761.49755</v>
      </c>
      <c r="AB899">
        <f t="shared" ref="AB899:AB962" si="367">H899</f>
        <v>4726.4081150000002</v>
      </c>
      <c r="AC899">
        <f t="shared" ref="AC899:AC962" si="368">O899</f>
        <v>4757.2662499999997</v>
      </c>
      <c r="AF899">
        <f t="shared" si="348"/>
        <v>1775666700</v>
      </c>
      <c r="AG899" t="str">
        <f t="shared" si="349"/>
        <v>XAUUSD</v>
      </c>
      <c r="AH899" t="str">
        <f t="shared" si="350"/>
        <v>M5</v>
      </c>
      <c r="AI899" s="19">
        <f t="shared" ref="AI899:AI962" si="369">IF(U899&lt;&gt;"",U899,"")</f>
        <v>4760.8900000000003</v>
      </c>
      <c r="AJ899" s="19">
        <f t="shared" ref="AJ899:AJ962" si="370">IF(V899&lt;&gt;"",V899,"")</f>
        <v>4736.0850974999994</v>
      </c>
      <c r="AK899" s="19">
        <f t="shared" ref="AK899:AK962" si="371">IF(W899&lt;&gt;"",W899,"")</f>
        <v>4747.2115699999995</v>
      </c>
      <c r="AL899" s="19">
        <f t="shared" si="351"/>
        <v>-11.126472500000091</v>
      </c>
      <c r="AM899" s="28" t="str">
        <f t="shared" ref="AM899:AM962" si="372">IF(AL899="","",IF(AL899&gt;0,"Bullish","Bearish"))</f>
        <v>Bearish</v>
      </c>
      <c r="AN899" s="28" t="str">
        <f t="shared" si="352"/>
        <v>Bearish</v>
      </c>
      <c r="AO899">
        <f>IF(Z899&lt;&gt;"",Z899,"")</f>
        <v>4757.4792550000002</v>
      </c>
      <c r="AP899">
        <f>IF(AB899&lt;&gt;"",AB899,"")</f>
        <v>4726.4081150000002</v>
      </c>
      <c r="AQ899">
        <f t="shared" si="356"/>
        <v>10</v>
      </c>
      <c r="AR899" s="16">
        <f>IF(SLOPE($AO$878:$AO$889,$AQ$878:$AQ$889)&gt;0,MIN(3,ABS(SLOPE($AO$878:$AO$889,$AQ$878:$AQ$889))),IF(SLOPE($AO$878:$AO$889,$AQ$878:$AQ$889)&lt;-0.5,-0.5,0))</f>
        <v>-0.5</v>
      </c>
      <c r="AS899" s="16">
        <f>IF(SLOPE($AP$878:$AP$889,$AQ$878:$AQ$889)&lt;0,MAX(-3,-ABS(SLOPE($AP$878:$AP$889,$AQ$878:$AQ$889))),IF(SLOPE($AP$878:$AP$889,$AQ$878:$AQ$889)&gt;0.5,0.5,0))</f>
        <v>-0.75531999999997534</v>
      </c>
      <c r="AT899" s="22">
        <f>($AO$890+(AR899*(AQ899-1)))</f>
        <v>4762.3191100000004</v>
      </c>
      <c r="AU899" s="22">
        <f>($AP$890+(AS899*(AQ899-1)))</f>
        <v>4726.9492700000001</v>
      </c>
      <c r="AV899" s="18">
        <f>IF(AR899&gt;0,AT899+AR899,AT899)</f>
        <v>4762.3191100000004</v>
      </c>
      <c r="AW899" s="18">
        <f>IF(AS899&lt;0,AU899+AS899,AU899)</f>
        <v>4726.1939499999999</v>
      </c>
      <c r="AY899" s="15">
        <f t="shared" si="357"/>
        <v>4.8398550000001705</v>
      </c>
      <c r="AZ899">
        <f t="shared" si="358"/>
        <v>-0.21416500000032102</v>
      </c>
      <c r="BB899" s="19">
        <f t="shared" si="353"/>
        <v>1775666700</v>
      </c>
      <c r="BC899" s="19" t="str">
        <f t="shared" si="354"/>
        <v>XAUUSD</v>
      </c>
      <c r="BD899" s="19" t="str">
        <f t="shared" si="355"/>
        <v>M5</v>
      </c>
      <c r="BE899">
        <f>V899</f>
        <v>4736.0850974999994</v>
      </c>
      <c r="BF899">
        <f>W899</f>
        <v>4747.2115699999995</v>
      </c>
      <c r="BG899">
        <f>X899</f>
        <v>4760.1383400000004</v>
      </c>
      <c r="BH899">
        <f>Y899</f>
        <v>4758.4346599999999</v>
      </c>
      <c r="BI899">
        <f t="shared" si="359"/>
        <v>4762.3191100000004</v>
      </c>
      <c r="BJ899">
        <f t="shared" si="360"/>
        <v>4726.1939499999999</v>
      </c>
    </row>
    <row r="900" spans="1:62" x14ac:dyDescent="0.55000000000000004">
      <c r="A900">
        <f>ALGLIB_SSA_XAUUSD!J900</f>
        <v>1775667000</v>
      </c>
      <c r="B900" t="str">
        <f>_xlfn.XLOOKUP($A900,ALGLIB_SSA_XAUUSD!$A$2:$A$1001,ALGLIB_SSA_XAUUSD!$B$2:$B$1001,"",0)</f>
        <v/>
      </c>
      <c r="C900" t="str">
        <f>_xlfn.XLOOKUP($A900,ALGLIB_SSA_XAUUSD!$A$2:$A$1001,ALGLIB_SSA_XAUUSD!$C$2:$C$1001,"",0)</f>
        <v/>
      </c>
      <c r="D900" s="1">
        <f>D890+(D902-D890)*10/12</f>
        <v>4738.2633333333333</v>
      </c>
      <c r="E900" s="1">
        <f>E890+(E902-E890)*10/12</f>
        <v>4735.0571216666667</v>
      </c>
      <c r="F900" s="1">
        <f>F890+(F902-F890)*10/12</f>
        <v>4746.2642100000003</v>
      </c>
      <c r="G900" s="1">
        <f>G890+(G902-G890)*10/12</f>
        <v>4756.4414933333337</v>
      </c>
      <c r="H900" s="1">
        <f>H890+(H902-H890)*10/12</f>
        <v>4725.5926666666664</v>
      </c>
      <c r="I900" t="str">
        <f>_xlfn.XLOOKUP($A900,ALGLIB_SSA_XAUUSD!$J$2:$J$1001,ALGLIB_SSA_XAUUSD!$K$2:$K$1001,"",0)</f>
        <v>XAUUSD</v>
      </c>
      <c r="J900" t="str">
        <f>_xlfn.XLOOKUP($A900,ALGLIB_SSA_XAUUSD!$J$2:$J$1001,ALGLIB_SSA_XAUUSD!$L$2:$L$1001,"",0)</f>
        <v>M5</v>
      </c>
      <c r="K900">
        <f>_xlfn.XLOOKUP($A900,ALGLIB_SSA_XAUUSD!$J$2:$J$1001,ALGLIB_SSA_XAUUSD!$M$2:$M$1001,"",0)</f>
        <v>4760.8900000000003</v>
      </c>
      <c r="L900">
        <f>_xlfn.XLOOKUP($A900,ALGLIB_SSA_XAUUSD!$J$2:$J$1001,ALGLIB_SSA_XAUUSD!$N$2:$N$1001,"",0)</f>
        <v>4761.4058999999997</v>
      </c>
      <c r="M900">
        <f>_xlfn.XLOOKUP($A900,ALGLIB_SSA_XAUUSD!$J$2:$J$1001,ALGLIB_SSA_XAUUSD!$O$2:$O$1001,"",0)</f>
        <v>4759.9202800000003</v>
      </c>
      <c r="N900">
        <f>_xlfn.XLOOKUP($A900,ALGLIB_SSA_XAUUSD!$J$2:$J$1001,ALGLIB_SSA_XAUUSD!$P$2:$P$1001,"",0)</f>
        <v>4763.09969</v>
      </c>
      <c r="O900">
        <f>_xlfn.XLOOKUP($A900,ALGLIB_SSA_XAUUSD!$J$2:$J$1001,ALGLIB_SSA_XAUUSD!$Q$2:$Q$1001,"",0)</f>
        <v>4759.1095999999998</v>
      </c>
      <c r="R900">
        <f t="shared" si="361"/>
        <v>1775667000</v>
      </c>
      <c r="S900" t="str">
        <f t="shared" si="362"/>
        <v>XAUUSD</v>
      </c>
      <c r="T900" t="str">
        <f t="shared" si="362"/>
        <v>M5</v>
      </c>
      <c r="U900">
        <f t="shared" si="362"/>
        <v>4760.8900000000003</v>
      </c>
      <c r="V900">
        <f t="shared" si="363"/>
        <v>4735.0571216666667</v>
      </c>
      <c r="W900">
        <f t="shared" si="363"/>
        <v>4746.2642100000003</v>
      </c>
      <c r="X900">
        <f t="shared" si="364"/>
        <v>4761.4058999999997</v>
      </c>
      <c r="Y900">
        <f t="shared" si="364"/>
        <v>4759.9202800000003</v>
      </c>
      <c r="Z900">
        <f t="shared" si="365"/>
        <v>4756.4414933333337</v>
      </c>
      <c r="AA900">
        <f t="shared" si="366"/>
        <v>4763.09969</v>
      </c>
      <c r="AB900">
        <f t="shared" si="367"/>
        <v>4725.5926666666664</v>
      </c>
      <c r="AC900">
        <f t="shared" si="368"/>
        <v>4759.1095999999998</v>
      </c>
      <c r="AF900">
        <f t="shared" ref="AF900:AF963" si="373">IF(R900&lt;&gt;"",R900,AF899+300)</f>
        <v>1775667000</v>
      </c>
      <c r="AG900" t="str">
        <f t="shared" ref="AG900:AG963" si="374">IF(S900&lt;&gt;"",S900,AG899)</f>
        <v>XAUUSD</v>
      </c>
      <c r="AH900" t="str">
        <f t="shared" ref="AH900:AH963" si="375">IF(T900&lt;&gt;"",T900,AH899)</f>
        <v>M5</v>
      </c>
      <c r="AI900" s="19">
        <f t="shared" si="369"/>
        <v>4760.8900000000003</v>
      </c>
      <c r="AJ900" s="19">
        <f t="shared" si="370"/>
        <v>4735.0571216666667</v>
      </c>
      <c r="AK900" s="19">
        <f t="shared" si="371"/>
        <v>4746.2642100000003</v>
      </c>
      <c r="AL900" s="19">
        <f t="shared" ref="AL900:AL963" si="376">IF(OR(AJ900="",AK900=""),"",AJ900-AK900)</f>
        <v>-11.207088333333559</v>
      </c>
      <c r="AM900" s="28" t="str">
        <f t="shared" si="372"/>
        <v>Bearish</v>
      </c>
      <c r="AN900" s="28" t="str">
        <f t="shared" ref="AN900:AN963" si="377">IF(AM900="",AN899,AM900)</f>
        <v>Bearish</v>
      </c>
      <c r="AO900">
        <f>IF(Z900&lt;&gt;"",Z900,"")</f>
        <v>4756.4414933333337</v>
      </c>
      <c r="AP900">
        <f>IF(AB900&lt;&gt;"",AB900,"")</f>
        <v>4725.5926666666664</v>
      </c>
      <c r="AQ900">
        <f t="shared" si="356"/>
        <v>11</v>
      </c>
      <c r="AR900" s="16">
        <f>IF(SLOPE($AO$878:$AO$889,$AQ$878:$AQ$889)&gt;0,MIN(3,ABS(SLOPE($AO$878:$AO$889,$AQ$878:$AQ$889))),IF(SLOPE($AO$878:$AO$889,$AQ$878:$AQ$889)&lt;-0.5,-0.5,0))</f>
        <v>-0.5</v>
      </c>
      <c r="AS900" s="16">
        <f>IF(SLOPE($AP$878:$AP$889,$AQ$878:$AQ$889)&lt;0,MAX(-3,-ABS(SLOPE($AP$878:$AP$889,$AQ$878:$AQ$889))),IF(SLOPE($AP$878:$AP$889,$AQ$878:$AQ$889)&gt;0.5,0.5,0))</f>
        <v>-0.75531999999997534</v>
      </c>
      <c r="AT900" s="22">
        <f>($AO$890+(AR900*(AQ900-1)))</f>
        <v>4761.8191100000004</v>
      </c>
      <c r="AU900" s="22">
        <f>($AP$890+(AS900*(AQ900-1)))</f>
        <v>4726.1939500000008</v>
      </c>
      <c r="AV900" s="18">
        <f>IF(AR900&gt;0,AT900+AR900,AT900)</f>
        <v>4761.8191100000004</v>
      </c>
      <c r="AW900" s="18">
        <f>IF(AS900&lt;0,AU900+AS900,AU900)</f>
        <v>4725.4386300000006</v>
      </c>
      <c r="AY900" s="15">
        <f t="shared" si="357"/>
        <v>5.3776166666666541</v>
      </c>
      <c r="AZ900">
        <f t="shared" si="358"/>
        <v>-0.15403666666588833</v>
      </c>
      <c r="BB900" s="19">
        <f t="shared" si="353"/>
        <v>1775667000</v>
      </c>
      <c r="BC900" s="19" t="str">
        <f t="shared" si="354"/>
        <v>XAUUSD</v>
      </c>
      <c r="BD900" s="19" t="str">
        <f t="shared" si="355"/>
        <v>M5</v>
      </c>
      <c r="BE900">
        <f>V900</f>
        <v>4735.0571216666667</v>
      </c>
      <c r="BF900">
        <f>W900</f>
        <v>4746.2642100000003</v>
      </c>
      <c r="BG900">
        <f>X900</f>
        <v>4761.4058999999997</v>
      </c>
      <c r="BH900">
        <f>Y900</f>
        <v>4759.9202800000003</v>
      </c>
      <c r="BI900">
        <f t="shared" si="359"/>
        <v>4761.8191100000004</v>
      </c>
      <c r="BJ900">
        <f t="shared" si="360"/>
        <v>4725.4386300000006</v>
      </c>
    </row>
    <row r="901" spans="1:62" x14ac:dyDescent="0.55000000000000004">
      <c r="A901">
        <f>ALGLIB_SSA_XAUUSD!J901</f>
        <v>1775667300</v>
      </c>
      <c r="B901" t="str">
        <f>_xlfn.XLOOKUP($A901,ALGLIB_SSA_XAUUSD!$A$2:$A$1001,ALGLIB_SSA_XAUUSD!$B$2:$B$1001,"",0)</f>
        <v/>
      </c>
      <c r="C901" t="str">
        <f>_xlfn.XLOOKUP($A901,ALGLIB_SSA_XAUUSD!$A$2:$A$1001,ALGLIB_SSA_XAUUSD!$C$2:$C$1001,"",0)</f>
        <v/>
      </c>
      <c r="D901" s="1">
        <f>D890+(D902-D890)*11/12</f>
        <v>4736.0366666666669</v>
      </c>
      <c r="E901" s="1">
        <f>E890+(E902-E890)*11/12</f>
        <v>4734.0291458333331</v>
      </c>
      <c r="F901" s="1">
        <f>F890+(F902-F890)*11/12</f>
        <v>4745.3168500000002</v>
      </c>
      <c r="G901" s="1">
        <f>G890+(G902-G890)*11/12</f>
        <v>4755.4037316666663</v>
      </c>
      <c r="H901" s="1">
        <f>H890+(H902-H890)*11/12</f>
        <v>4724.7772183333336</v>
      </c>
      <c r="I901" t="str">
        <f>_xlfn.XLOOKUP($A901,ALGLIB_SSA_XAUUSD!$J$2:$J$1001,ALGLIB_SSA_XAUUSD!$K$2:$K$1001,"",0)</f>
        <v>XAUUSD</v>
      </c>
      <c r="J901" t="str">
        <f>_xlfn.XLOOKUP($A901,ALGLIB_SSA_XAUUSD!$J$2:$J$1001,ALGLIB_SSA_XAUUSD!$L$2:$L$1001,"",0)</f>
        <v>M5</v>
      </c>
      <c r="K901">
        <f>_xlfn.XLOOKUP($A901,ALGLIB_SSA_XAUUSD!$J$2:$J$1001,ALGLIB_SSA_XAUUSD!$M$2:$M$1001,"",0)</f>
        <v>4760.53</v>
      </c>
      <c r="L901">
        <f>_xlfn.XLOOKUP($A901,ALGLIB_SSA_XAUUSD!$J$2:$J$1001,ALGLIB_SSA_XAUUSD!$N$2:$N$1001,"",0)</f>
        <v>4761.9163799999997</v>
      </c>
      <c r="M901">
        <f>_xlfn.XLOOKUP($A901,ALGLIB_SSA_XAUUSD!$J$2:$J$1001,ALGLIB_SSA_XAUUSD!$O$2:$O$1001,"",0)</f>
        <v>4760.9183300000004</v>
      </c>
      <c r="N901">
        <f>_xlfn.XLOOKUP($A901,ALGLIB_SSA_XAUUSD!$J$2:$J$1001,ALGLIB_SSA_XAUUSD!$P$2:$P$1001,"",0)</f>
        <v>4764.1753699999999</v>
      </c>
      <c r="O901">
        <f>_xlfn.XLOOKUP($A901,ALGLIB_SSA_XAUUSD!$J$2:$J$1001,ALGLIB_SSA_XAUUSD!$Q$2:$Q$1001,"",0)</f>
        <v>4760.0306</v>
      </c>
      <c r="R901">
        <f t="shared" si="361"/>
        <v>1775667300</v>
      </c>
      <c r="S901" t="str">
        <f t="shared" si="362"/>
        <v>XAUUSD</v>
      </c>
      <c r="T901" t="str">
        <f t="shared" si="362"/>
        <v>M5</v>
      </c>
      <c r="U901">
        <f t="shared" si="362"/>
        <v>4760.53</v>
      </c>
      <c r="V901">
        <f t="shared" si="363"/>
        <v>4734.0291458333331</v>
      </c>
      <c r="W901">
        <f t="shared" si="363"/>
        <v>4745.3168500000002</v>
      </c>
      <c r="X901">
        <f t="shared" si="364"/>
        <v>4761.9163799999997</v>
      </c>
      <c r="Y901">
        <f t="shared" si="364"/>
        <v>4760.9183300000004</v>
      </c>
      <c r="Z901">
        <f t="shared" si="365"/>
        <v>4755.4037316666663</v>
      </c>
      <c r="AA901">
        <f t="shared" si="366"/>
        <v>4764.1753699999999</v>
      </c>
      <c r="AB901">
        <f t="shared" si="367"/>
        <v>4724.7772183333336</v>
      </c>
      <c r="AC901">
        <f t="shared" si="368"/>
        <v>4760.0306</v>
      </c>
      <c r="AF901">
        <f t="shared" si="373"/>
        <v>1775667300</v>
      </c>
      <c r="AG901" t="str">
        <f t="shared" si="374"/>
        <v>XAUUSD</v>
      </c>
      <c r="AH901" t="str">
        <f t="shared" si="375"/>
        <v>M5</v>
      </c>
      <c r="AI901" s="19">
        <f t="shared" si="369"/>
        <v>4760.53</v>
      </c>
      <c r="AJ901" s="19">
        <f t="shared" si="370"/>
        <v>4734.0291458333331</v>
      </c>
      <c r="AK901" s="19">
        <f t="shared" si="371"/>
        <v>4745.3168500000002</v>
      </c>
      <c r="AL901" s="19">
        <f t="shared" si="376"/>
        <v>-11.287704166667027</v>
      </c>
      <c r="AM901" s="28" t="str">
        <f t="shared" si="372"/>
        <v>Bearish</v>
      </c>
      <c r="AN901" s="28" t="str">
        <f t="shared" si="377"/>
        <v>Bearish</v>
      </c>
      <c r="AO901">
        <f>IF(Z901&lt;&gt;"",Z901,"")</f>
        <v>4755.4037316666663</v>
      </c>
      <c r="AP901">
        <f>IF(AB901&lt;&gt;"",AB901,"")</f>
        <v>4724.7772183333336</v>
      </c>
      <c r="AQ901">
        <f t="shared" si="356"/>
        <v>12</v>
      </c>
      <c r="AR901" s="16">
        <f>IF(SLOPE($AO$878:$AO$889,$AQ$878:$AQ$889)&gt;0,MIN(3,ABS(SLOPE($AO$878:$AO$889,$AQ$878:$AQ$889))),IF(SLOPE($AO$878:$AO$889,$AQ$878:$AQ$889)&lt;-0.5,-0.5,0))</f>
        <v>-0.5</v>
      </c>
      <c r="AS901" s="16">
        <f>IF(SLOPE($AP$878:$AP$889,$AQ$878:$AQ$889)&lt;0,MAX(-3,-ABS(SLOPE($AP$878:$AP$889,$AQ$878:$AQ$889))),IF(SLOPE($AP$878:$AP$889,$AQ$878:$AQ$889)&gt;0.5,0.5,0))</f>
        <v>-0.75531999999997534</v>
      </c>
      <c r="AT901" s="22">
        <f>($AO$890+(AR901*(AQ901-1)))</f>
        <v>4761.3191100000004</v>
      </c>
      <c r="AU901" s="22">
        <f>($AP$890+(AS901*(AQ901-1)))</f>
        <v>4725.4386300000006</v>
      </c>
      <c r="AV901" s="18">
        <f>IF(AR901&gt;0,AT901+AR901,AT901)</f>
        <v>4761.3191100000004</v>
      </c>
      <c r="AW901" s="18">
        <f>IF(AS901&lt;0,AU901+AS901,AU901)</f>
        <v>4724.6833100000003</v>
      </c>
      <c r="AY901" s="15">
        <f t="shared" si="357"/>
        <v>5.9153783333340471</v>
      </c>
      <c r="AZ901">
        <f t="shared" si="358"/>
        <v>-9.3908333333274641E-2</v>
      </c>
      <c r="BB901" s="19">
        <f t="shared" si="353"/>
        <v>1775667300</v>
      </c>
      <c r="BC901" s="19" t="str">
        <f t="shared" si="354"/>
        <v>XAUUSD</v>
      </c>
      <c r="BD901" s="19" t="str">
        <f t="shared" si="355"/>
        <v>M5</v>
      </c>
      <c r="BE901">
        <f>V901</f>
        <v>4734.0291458333331</v>
      </c>
      <c r="BF901">
        <f>W901</f>
        <v>4745.3168500000002</v>
      </c>
      <c r="BG901">
        <f>X901</f>
        <v>4761.9163799999997</v>
      </c>
      <c r="BH901">
        <f>Y901</f>
        <v>4760.9183300000004</v>
      </c>
      <c r="BI901">
        <f t="shared" si="359"/>
        <v>4761.3191100000004</v>
      </c>
      <c r="BJ901">
        <f t="shared" si="360"/>
        <v>4724.6833100000003</v>
      </c>
    </row>
    <row r="902" spans="1:62" x14ac:dyDescent="0.55000000000000004">
      <c r="A902">
        <f>ALGLIB_SSA_XAUUSD!J902</f>
        <v>1775667600</v>
      </c>
      <c r="B902" t="str">
        <f>_xlfn.XLOOKUP($A902,ALGLIB_SSA_XAUUSD!$A$2:$A$1001,ALGLIB_SSA_XAUUSD!$B$2:$B$1001,"",0)</f>
        <v>XAUUSD</v>
      </c>
      <c r="C902" t="str">
        <f>_xlfn.XLOOKUP($A902,ALGLIB_SSA_XAUUSD!$A$2:$A$1001,ALGLIB_SSA_XAUUSD!$C$2:$C$1001,"",0)</f>
        <v>H1</v>
      </c>
      <c r="D902" s="2">
        <f>_xlfn.XLOOKUP($A902,ALGLIB_SSA_XAUUSD!$A$2:$A$1001,ALGLIB_SSA_XAUUSD!$D$2:$D$1001,"",0)</f>
        <v>4733.8100000000004</v>
      </c>
      <c r="E902" s="2">
        <f>_xlfn.XLOOKUP($A902,ALGLIB_SSA_XAUUSD!$A$2:$A$1001,ALGLIB_SSA_XAUUSD!$E$2:$E$1001,"",0)</f>
        <v>4733.0011699999995</v>
      </c>
      <c r="F902" s="2">
        <f>_xlfn.XLOOKUP($A902,ALGLIB_SSA_XAUUSD!$A$2:$A$1001,ALGLIB_SSA_XAUUSD!$F$2:$F$1001,"",0)</f>
        <v>4744.36949</v>
      </c>
      <c r="G902" s="2">
        <f>_xlfn.XLOOKUP($A902,ALGLIB_SSA_XAUUSD!$A$2:$A$1001,ALGLIB_SSA_XAUUSD!$G$2:$G$1001,"",0)</f>
        <v>4754.3659699999998</v>
      </c>
      <c r="H902" s="2">
        <f>_xlfn.XLOOKUP($A902,ALGLIB_SSA_XAUUSD!$A$2:$A$1001,ALGLIB_SSA_XAUUSD!$H$2:$H$1001,"",0)</f>
        <v>4723.9617699999999</v>
      </c>
      <c r="I902" t="str">
        <f>_xlfn.XLOOKUP($A902,ALGLIB_SSA_XAUUSD!$J$2:$J$1001,ALGLIB_SSA_XAUUSD!$K$2:$K$1001,"",0)</f>
        <v>XAUUSD</v>
      </c>
      <c r="J902" t="str">
        <f>_xlfn.XLOOKUP($A902,ALGLIB_SSA_XAUUSD!$J$2:$J$1001,ALGLIB_SSA_XAUUSD!$L$2:$L$1001,"",0)</f>
        <v>M5</v>
      </c>
      <c r="K902">
        <f>_xlfn.XLOOKUP($A902,ALGLIB_SSA_XAUUSD!$J$2:$J$1001,ALGLIB_SSA_XAUUSD!$M$2:$M$1001,"",0)</f>
        <v>4760.3900000000003</v>
      </c>
      <c r="L902">
        <f>_xlfn.XLOOKUP($A902,ALGLIB_SSA_XAUUSD!$J$2:$J$1001,ALGLIB_SSA_XAUUSD!$N$2:$N$1001,"",0)</f>
        <v>4761.4969899999996</v>
      </c>
      <c r="M902">
        <f>_xlfn.XLOOKUP($A902,ALGLIB_SSA_XAUUSD!$J$2:$J$1001,ALGLIB_SSA_XAUUSD!$O$2:$O$1001,"",0)</f>
        <v>4761.20766</v>
      </c>
      <c r="N902">
        <f>_xlfn.XLOOKUP($A902,ALGLIB_SSA_XAUUSD!$J$2:$J$1001,ALGLIB_SSA_XAUUSD!$P$2:$P$1001,"",0)</f>
        <v>4764.5694700000004</v>
      </c>
      <c r="O902">
        <f>_xlfn.XLOOKUP($A902,ALGLIB_SSA_XAUUSD!$J$2:$J$1001,ALGLIB_SSA_XAUUSD!$Q$2:$Q$1001,"",0)</f>
        <v>4759.8199100000002</v>
      </c>
      <c r="R902">
        <f t="shared" si="361"/>
        <v>1775667600</v>
      </c>
      <c r="S902" t="str">
        <f t="shared" si="362"/>
        <v>XAUUSD</v>
      </c>
      <c r="T902" t="str">
        <f t="shared" si="362"/>
        <v>M5</v>
      </c>
      <c r="U902">
        <f t="shared" si="362"/>
        <v>4760.3900000000003</v>
      </c>
      <c r="V902">
        <f t="shared" si="363"/>
        <v>4733.0011699999995</v>
      </c>
      <c r="W902">
        <f t="shared" si="363"/>
        <v>4744.36949</v>
      </c>
      <c r="X902">
        <f t="shared" si="364"/>
        <v>4761.4969899999996</v>
      </c>
      <c r="Y902">
        <f t="shared" si="364"/>
        <v>4761.20766</v>
      </c>
      <c r="Z902">
        <f t="shared" si="365"/>
        <v>4754.3659699999998</v>
      </c>
      <c r="AA902">
        <f t="shared" si="366"/>
        <v>4764.5694700000004</v>
      </c>
      <c r="AB902">
        <f t="shared" si="367"/>
        <v>4723.9617699999999</v>
      </c>
      <c r="AC902">
        <f t="shared" si="368"/>
        <v>4759.8199100000002</v>
      </c>
      <c r="AF902">
        <f t="shared" si="373"/>
        <v>1775667600</v>
      </c>
      <c r="AG902" t="str">
        <f t="shared" si="374"/>
        <v>XAUUSD</v>
      </c>
      <c r="AH902" t="str">
        <f t="shared" si="375"/>
        <v>M5</v>
      </c>
      <c r="AI902" s="19">
        <f t="shared" si="369"/>
        <v>4760.3900000000003</v>
      </c>
      <c r="AJ902" s="19">
        <f t="shared" si="370"/>
        <v>4733.0011699999995</v>
      </c>
      <c r="AK902" s="19">
        <f t="shared" si="371"/>
        <v>4744.36949</v>
      </c>
      <c r="AL902" s="19">
        <f t="shared" si="376"/>
        <v>-11.368320000000494</v>
      </c>
      <c r="AM902" s="28" t="str">
        <f t="shared" si="372"/>
        <v>Bearish</v>
      </c>
      <c r="AN902" s="28" t="str">
        <f t="shared" si="377"/>
        <v>Bearish</v>
      </c>
      <c r="AO902">
        <f>IF(Z902&lt;&gt;"",Z902,"")</f>
        <v>4754.3659699999998</v>
      </c>
      <c r="AP902">
        <f>IF(AB902&lt;&gt;"",AB902,"")</f>
        <v>4723.9617699999999</v>
      </c>
      <c r="AQ902">
        <f t="shared" si="356"/>
        <v>1</v>
      </c>
      <c r="AR902" s="17">
        <f>IF(SLOPE($AO$890:$AO$901,$AQ$890:$AQ$901)&gt;0,MIN(3,ABS(SLOPE($AO$890:$AO$901,$AQ$890:$AQ$901))),IF(SLOPE($AO$890:$AO$901,$AQ$890:$AQ$901)&lt;-0.5,-0.5,0))</f>
        <v>-0.5</v>
      </c>
      <c r="AS902" s="17">
        <f>IF(SLOPE($AP$890:$AP$901,$AQ$890:$AQ$901)&lt;0,MAX(-3,-ABS(SLOPE($AP$890:$AP$901,$AQ$890:$AQ$901))),IF(SLOPE($AP$890:$AP$901,$AQ$890:$AQ$901)&gt;0.5,0.5,0))</f>
        <v>-0.81544833333333322</v>
      </c>
      <c r="AT902" s="10">
        <f>($AO$902+(AR902*(AQ902-1)))</f>
        <v>4754.3659699999998</v>
      </c>
      <c r="AU902" s="10">
        <f>($AP$902+(AS902*(AQ902-1)))</f>
        <v>4723.9617699999999</v>
      </c>
      <c r="AV902" s="18">
        <f>IF(AR902&gt;0,AT902+AR902,AT902)</f>
        <v>4754.3659699999998</v>
      </c>
      <c r="AW902" s="18">
        <f>IF(AS902&lt;0,AU902+AS902,AU902)</f>
        <v>4723.1463216666662</v>
      </c>
      <c r="AY902">
        <f t="shared" si="357"/>
        <v>0</v>
      </c>
      <c r="AZ902">
        <f t="shared" si="358"/>
        <v>-0.8154483333337339</v>
      </c>
      <c r="BB902" s="19">
        <f t="shared" si="353"/>
        <v>1775667600</v>
      </c>
      <c r="BC902" s="19" t="str">
        <f t="shared" si="354"/>
        <v>XAUUSD</v>
      </c>
      <c r="BD902" s="19" t="str">
        <f t="shared" si="355"/>
        <v>M5</v>
      </c>
      <c r="BE902">
        <f>V902</f>
        <v>4733.0011699999995</v>
      </c>
      <c r="BF902">
        <f>W902</f>
        <v>4744.36949</v>
      </c>
      <c r="BG902">
        <f>X902</f>
        <v>4761.4969899999996</v>
      </c>
      <c r="BH902">
        <f>Y902</f>
        <v>4761.20766</v>
      </c>
      <c r="BI902">
        <f t="shared" si="359"/>
        <v>4754.3659699999998</v>
      </c>
      <c r="BJ902">
        <f t="shared" si="360"/>
        <v>4723.1463216666662</v>
      </c>
    </row>
    <row r="903" spans="1:62" x14ac:dyDescent="0.55000000000000004">
      <c r="A903">
        <f>ALGLIB_SSA_XAUUSD!J903</f>
        <v>1775667900</v>
      </c>
      <c r="B903" t="str">
        <f>_xlfn.XLOOKUP($A903,ALGLIB_SSA_XAUUSD!$A$2:$A$1001,ALGLIB_SSA_XAUUSD!$B$2:$B$1001,"",0)</f>
        <v/>
      </c>
      <c r="C903" t="str">
        <f>_xlfn.XLOOKUP($A903,ALGLIB_SSA_XAUUSD!$A$2:$A$1001,ALGLIB_SSA_XAUUSD!$C$2:$C$1001,"",0)</f>
        <v/>
      </c>
      <c r="D903" s="1">
        <f>D902+(D914-D902)*1/12</f>
        <v>4731.4558333333334</v>
      </c>
      <c r="E903" s="1">
        <f>E902+(E914-E902)*1/12</f>
        <v>4732.1243516666664</v>
      </c>
      <c r="F903" s="1">
        <f>F902+(F914-F902)*1/12</f>
        <v>4743.4574008333329</v>
      </c>
      <c r="G903" s="1">
        <f>G902+(G914-G902)*1/12</f>
        <v>4753.4083891666669</v>
      </c>
      <c r="H903" s="1">
        <f>H902+(H914-H902)*1/12</f>
        <v>4723.1710883333335</v>
      </c>
      <c r="I903" t="str">
        <f>_xlfn.XLOOKUP($A903,ALGLIB_SSA_XAUUSD!$J$2:$J$1001,ALGLIB_SSA_XAUUSD!$K$2:$K$1001,"",0)</f>
        <v>XAUUSD</v>
      </c>
      <c r="J903" t="str">
        <f>_xlfn.XLOOKUP($A903,ALGLIB_SSA_XAUUSD!$J$2:$J$1001,ALGLIB_SSA_XAUUSD!$L$2:$L$1001,"",0)</f>
        <v>M5</v>
      </c>
      <c r="K903">
        <f>_xlfn.XLOOKUP($A903,ALGLIB_SSA_XAUUSD!$J$2:$J$1001,ALGLIB_SSA_XAUUSD!$M$2:$M$1001,"",0)</f>
        <v>4758.01</v>
      </c>
      <c r="L903">
        <f>_xlfn.XLOOKUP($A903,ALGLIB_SSA_XAUUSD!$J$2:$J$1001,ALGLIB_SSA_XAUUSD!$N$2:$N$1001,"",0)</f>
        <v>4760.0564899999999</v>
      </c>
      <c r="M903">
        <f>_xlfn.XLOOKUP($A903,ALGLIB_SSA_XAUUSD!$J$2:$J$1001,ALGLIB_SSA_XAUUSD!$O$2:$O$1001,"",0)</f>
        <v>4760.6320699999997</v>
      </c>
      <c r="N903">
        <f>_xlfn.XLOOKUP($A903,ALGLIB_SSA_XAUUSD!$J$2:$J$1001,ALGLIB_SSA_XAUUSD!$P$2:$P$1001,"",0)</f>
        <v>4764.0593399999998</v>
      </c>
      <c r="O903">
        <f>_xlfn.XLOOKUP($A903,ALGLIB_SSA_XAUUSD!$J$2:$J$1001,ALGLIB_SSA_XAUUSD!$Q$2:$Q$1001,"",0)</f>
        <v>4758.41338</v>
      </c>
      <c r="R903">
        <f t="shared" si="361"/>
        <v>1775667900</v>
      </c>
      <c r="S903" t="str">
        <f t="shared" si="362"/>
        <v>XAUUSD</v>
      </c>
      <c r="T903" t="str">
        <f t="shared" si="362"/>
        <v>M5</v>
      </c>
      <c r="U903">
        <f t="shared" si="362"/>
        <v>4758.01</v>
      </c>
      <c r="V903">
        <f t="shared" si="363"/>
        <v>4732.1243516666664</v>
      </c>
      <c r="W903">
        <f t="shared" si="363"/>
        <v>4743.4574008333329</v>
      </c>
      <c r="X903">
        <f t="shared" si="364"/>
        <v>4760.0564899999999</v>
      </c>
      <c r="Y903">
        <f t="shared" si="364"/>
        <v>4760.6320699999997</v>
      </c>
      <c r="Z903">
        <f t="shared" si="365"/>
        <v>4753.4083891666669</v>
      </c>
      <c r="AA903">
        <f t="shared" si="366"/>
        <v>4764.0593399999998</v>
      </c>
      <c r="AB903">
        <f t="shared" si="367"/>
        <v>4723.1710883333335</v>
      </c>
      <c r="AC903">
        <f t="shared" si="368"/>
        <v>4758.41338</v>
      </c>
      <c r="AF903">
        <f t="shared" si="373"/>
        <v>1775667900</v>
      </c>
      <c r="AG903" t="str">
        <f t="shared" si="374"/>
        <v>XAUUSD</v>
      </c>
      <c r="AH903" t="str">
        <f t="shared" si="375"/>
        <v>M5</v>
      </c>
      <c r="AI903" s="19">
        <f t="shared" si="369"/>
        <v>4758.01</v>
      </c>
      <c r="AJ903" s="19">
        <f t="shared" si="370"/>
        <v>4732.1243516666664</v>
      </c>
      <c r="AK903" s="19">
        <f t="shared" si="371"/>
        <v>4743.4574008333329</v>
      </c>
      <c r="AL903" s="19">
        <f t="shared" si="376"/>
        <v>-11.333049166666569</v>
      </c>
      <c r="AM903" s="28" t="str">
        <f t="shared" si="372"/>
        <v>Bearish</v>
      </c>
      <c r="AN903" s="28" t="str">
        <f t="shared" si="377"/>
        <v>Bearish</v>
      </c>
      <c r="AO903">
        <f>IF(Z903&lt;&gt;"",Z903,"")</f>
        <v>4753.4083891666669</v>
      </c>
      <c r="AP903">
        <f>IF(AB903&lt;&gt;"",AB903,"")</f>
        <v>4723.1710883333335</v>
      </c>
      <c r="AQ903">
        <f t="shared" si="356"/>
        <v>2</v>
      </c>
      <c r="AR903" s="16">
        <f>IF(SLOPE($AO$890:$AO$901,$AQ$890:$AQ$901)&gt;0,MIN(3,ABS(SLOPE($AO$890:$AO$901,$AQ$890:$AQ$901))),IF(SLOPE($AO$890:$AO$901,$AQ$890:$AQ$901)&lt;-0.5,-0.5,0))</f>
        <v>-0.5</v>
      </c>
      <c r="AS903" s="16">
        <f>IF(SLOPE($AP$890:$AP$901,$AQ$890:$AQ$901)&lt;0,MAX(-3,-ABS(SLOPE($AP$890:$AP$901,$AQ$890:$AQ$901))),IF(SLOPE($AP$890:$AP$901,$AQ$890:$AQ$901)&gt;0.5,0.5,0))</f>
        <v>-0.81544833333333322</v>
      </c>
      <c r="AT903" s="22">
        <f>($AO$902+(AR903*(AQ903-1)))</f>
        <v>4753.8659699999998</v>
      </c>
      <c r="AU903" s="22">
        <f>($AP$902+(AS903*(AQ903-1)))</f>
        <v>4723.1463216666662</v>
      </c>
      <c r="AV903" s="18">
        <f>IF(AR903&gt;0,AT903+AR903,AT903)</f>
        <v>4753.8659699999998</v>
      </c>
      <c r="AW903" s="18">
        <f>IF(AS903&lt;0,AU903+AS903,AU903)</f>
        <v>4722.3308733333324</v>
      </c>
      <c r="AY903" s="15">
        <f t="shared" si="357"/>
        <v>0.45758083333294053</v>
      </c>
      <c r="AZ903">
        <f t="shared" si="358"/>
        <v>-0.84021500000108063</v>
      </c>
      <c r="BB903" s="19">
        <f t="shared" si="353"/>
        <v>1775667900</v>
      </c>
      <c r="BC903" s="19" t="str">
        <f t="shared" si="354"/>
        <v>XAUUSD</v>
      </c>
      <c r="BD903" s="19" t="str">
        <f t="shared" si="355"/>
        <v>M5</v>
      </c>
      <c r="BE903">
        <f>V903</f>
        <v>4732.1243516666664</v>
      </c>
      <c r="BF903">
        <f>W903</f>
        <v>4743.4574008333329</v>
      </c>
      <c r="BG903">
        <f>X903</f>
        <v>4760.0564899999999</v>
      </c>
      <c r="BH903">
        <f>Y903</f>
        <v>4760.6320699999997</v>
      </c>
      <c r="BI903">
        <f t="shared" si="359"/>
        <v>4753.8659699999998</v>
      </c>
      <c r="BJ903">
        <f t="shared" si="360"/>
        <v>4722.3308733333324</v>
      </c>
    </row>
    <row r="904" spans="1:62" x14ac:dyDescent="0.55000000000000004">
      <c r="A904">
        <f>ALGLIB_SSA_XAUUSD!J904</f>
        <v>1775668200</v>
      </c>
      <c r="B904" t="str">
        <f>_xlfn.XLOOKUP($A904,ALGLIB_SSA_XAUUSD!$A$2:$A$1001,ALGLIB_SSA_XAUUSD!$B$2:$B$1001,"",0)</f>
        <v/>
      </c>
      <c r="C904" t="str">
        <f>_xlfn.XLOOKUP($A904,ALGLIB_SSA_XAUUSD!$A$2:$A$1001,ALGLIB_SSA_XAUUSD!$C$2:$C$1001,"",0)</f>
        <v/>
      </c>
      <c r="D904" s="1">
        <f>D902+(D914-D902)*2/12</f>
        <v>4729.1016666666674</v>
      </c>
      <c r="E904" s="1">
        <f>E902+(E914-E902)*2/12</f>
        <v>4731.2475333333332</v>
      </c>
      <c r="F904" s="1">
        <f>F902+(F914-F902)*2/12</f>
        <v>4742.5453116666667</v>
      </c>
      <c r="G904" s="1">
        <f>G902+(G914-G902)*2/12</f>
        <v>4752.450808333333</v>
      </c>
      <c r="H904" s="1">
        <f>H902+(H914-H902)*2/12</f>
        <v>4722.3804066666662</v>
      </c>
      <c r="I904" t="str">
        <f>_xlfn.XLOOKUP($A904,ALGLIB_SSA_XAUUSD!$J$2:$J$1001,ALGLIB_SSA_XAUUSD!$K$2:$K$1001,"",0)</f>
        <v>XAUUSD</v>
      </c>
      <c r="J904" t="str">
        <f>_xlfn.XLOOKUP($A904,ALGLIB_SSA_XAUUSD!$J$2:$J$1001,ALGLIB_SSA_XAUUSD!$L$2:$L$1001,"",0)</f>
        <v>M5</v>
      </c>
      <c r="K904">
        <f>_xlfn.XLOOKUP($A904,ALGLIB_SSA_XAUUSD!$J$2:$J$1001,ALGLIB_SSA_XAUUSD!$M$2:$M$1001,"",0)</f>
        <v>4760.8100000000004</v>
      </c>
      <c r="L904">
        <f>_xlfn.XLOOKUP($A904,ALGLIB_SSA_XAUUSD!$J$2:$J$1001,ALGLIB_SSA_XAUUSD!$N$2:$N$1001,"",0)</f>
        <v>4757.6555799999996</v>
      </c>
      <c r="M904">
        <f>_xlfn.XLOOKUP($A904,ALGLIB_SSA_XAUUSD!$J$2:$J$1001,ALGLIB_SSA_XAUUSD!$O$2:$O$1001,"",0)</f>
        <v>4759.14383</v>
      </c>
      <c r="N904">
        <f>_xlfn.XLOOKUP($A904,ALGLIB_SSA_XAUUSD!$J$2:$J$1001,ALGLIB_SSA_XAUUSD!$P$2:$P$1001,"",0)</f>
        <v>4762.6329999999998</v>
      </c>
      <c r="O904">
        <f>_xlfn.XLOOKUP($A904,ALGLIB_SSA_XAUUSD!$J$2:$J$1001,ALGLIB_SSA_XAUUSD!$Q$2:$Q$1001,"",0)</f>
        <v>4755.9424600000002</v>
      </c>
      <c r="R904">
        <f t="shared" si="361"/>
        <v>1775668200</v>
      </c>
      <c r="S904" t="str">
        <f t="shared" si="362"/>
        <v>XAUUSD</v>
      </c>
      <c r="T904" t="str">
        <f t="shared" si="362"/>
        <v>M5</v>
      </c>
      <c r="U904">
        <f t="shared" si="362"/>
        <v>4760.8100000000004</v>
      </c>
      <c r="V904">
        <f t="shared" si="363"/>
        <v>4731.2475333333332</v>
      </c>
      <c r="W904">
        <f t="shared" si="363"/>
        <v>4742.5453116666667</v>
      </c>
      <c r="X904">
        <f t="shared" si="364"/>
        <v>4757.6555799999996</v>
      </c>
      <c r="Y904">
        <f t="shared" si="364"/>
        <v>4759.14383</v>
      </c>
      <c r="Z904">
        <f t="shared" si="365"/>
        <v>4752.450808333333</v>
      </c>
      <c r="AA904">
        <f t="shared" si="366"/>
        <v>4762.6329999999998</v>
      </c>
      <c r="AB904">
        <f t="shared" si="367"/>
        <v>4722.3804066666662</v>
      </c>
      <c r="AC904">
        <f t="shared" si="368"/>
        <v>4755.9424600000002</v>
      </c>
      <c r="AF904">
        <f t="shared" si="373"/>
        <v>1775668200</v>
      </c>
      <c r="AG904" t="str">
        <f t="shared" si="374"/>
        <v>XAUUSD</v>
      </c>
      <c r="AH904" t="str">
        <f t="shared" si="375"/>
        <v>M5</v>
      </c>
      <c r="AI904" s="19">
        <f t="shared" si="369"/>
        <v>4760.8100000000004</v>
      </c>
      <c r="AJ904" s="19">
        <f t="shared" si="370"/>
        <v>4731.2475333333332</v>
      </c>
      <c r="AK904" s="19">
        <f t="shared" si="371"/>
        <v>4742.5453116666667</v>
      </c>
      <c r="AL904" s="19">
        <f t="shared" si="376"/>
        <v>-11.297778333333554</v>
      </c>
      <c r="AM904" s="28" t="str">
        <f t="shared" si="372"/>
        <v>Bearish</v>
      </c>
      <c r="AN904" s="28" t="str">
        <f t="shared" si="377"/>
        <v>Bearish</v>
      </c>
      <c r="AO904">
        <f>IF(Z904&lt;&gt;"",Z904,"")</f>
        <v>4752.450808333333</v>
      </c>
      <c r="AP904">
        <f>IF(AB904&lt;&gt;"",AB904,"")</f>
        <v>4722.3804066666662</v>
      </c>
      <c r="AQ904">
        <f t="shared" si="356"/>
        <v>3</v>
      </c>
      <c r="AR904" s="16">
        <f>IF(SLOPE($AO$890:$AO$901,$AQ$890:$AQ$901)&gt;0,MIN(3,ABS(SLOPE($AO$890:$AO$901,$AQ$890:$AQ$901))),IF(SLOPE($AO$890:$AO$901,$AQ$890:$AQ$901)&lt;-0.5,-0.5,0))</f>
        <v>-0.5</v>
      </c>
      <c r="AS904" s="16">
        <f>IF(SLOPE($AP$890:$AP$901,$AQ$890:$AQ$901)&lt;0,MAX(-3,-ABS(SLOPE($AP$890:$AP$901,$AQ$890:$AQ$901))),IF(SLOPE($AP$890:$AP$901,$AQ$890:$AQ$901)&gt;0.5,0.5,0))</f>
        <v>-0.81544833333333322</v>
      </c>
      <c r="AT904" s="22">
        <f>($AO$902+(AR904*(AQ904-1)))</f>
        <v>4753.3659699999998</v>
      </c>
      <c r="AU904" s="22">
        <f>($AP$902+(AS904*(AQ904-1)))</f>
        <v>4722.3308733333333</v>
      </c>
      <c r="AV904" s="18">
        <f>IF(AR904&gt;0,AT904+AR904,AT904)</f>
        <v>4753.3659699999998</v>
      </c>
      <c r="AW904" s="18">
        <f>IF(AS904&lt;0,AU904+AS904,AU904)</f>
        <v>4721.5154249999996</v>
      </c>
      <c r="AY904" s="15">
        <f t="shared" si="357"/>
        <v>0.91516166666679055</v>
      </c>
      <c r="AZ904">
        <f t="shared" si="358"/>
        <v>-0.86498166666660836</v>
      </c>
      <c r="BB904" s="19">
        <f t="shared" si="353"/>
        <v>1775668200</v>
      </c>
      <c r="BC904" s="19" t="str">
        <f t="shared" si="354"/>
        <v>XAUUSD</v>
      </c>
      <c r="BD904" s="19" t="str">
        <f t="shared" si="355"/>
        <v>M5</v>
      </c>
      <c r="BE904">
        <f>V904</f>
        <v>4731.2475333333332</v>
      </c>
      <c r="BF904">
        <f>W904</f>
        <v>4742.5453116666667</v>
      </c>
      <c r="BG904">
        <f>X904</f>
        <v>4757.6555799999996</v>
      </c>
      <c r="BH904">
        <f>Y904</f>
        <v>4759.14383</v>
      </c>
      <c r="BI904">
        <f t="shared" si="359"/>
        <v>4753.3659699999998</v>
      </c>
      <c r="BJ904">
        <f t="shared" si="360"/>
        <v>4721.5154249999996</v>
      </c>
    </row>
    <row r="905" spans="1:62" x14ac:dyDescent="0.55000000000000004">
      <c r="A905">
        <f>ALGLIB_SSA_XAUUSD!J905</f>
        <v>1775668500</v>
      </c>
      <c r="B905" t="str">
        <f>_xlfn.XLOOKUP($A905,ALGLIB_SSA_XAUUSD!$A$2:$A$1001,ALGLIB_SSA_XAUUSD!$B$2:$B$1001,"",0)</f>
        <v/>
      </c>
      <c r="C905" t="str">
        <f>_xlfn.XLOOKUP($A905,ALGLIB_SSA_XAUUSD!$A$2:$A$1001,ALGLIB_SSA_XAUUSD!$C$2:$C$1001,"",0)</f>
        <v/>
      </c>
      <c r="D905" s="1">
        <f>D902+(D914-D902)*3/12</f>
        <v>4726.7475000000004</v>
      </c>
      <c r="E905" s="1">
        <f>E902+(E914-E902)*3/12</f>
        <v>4730.3707149999991</v>
      </c>
      <c r="F905" s="1">
        <f>F902+(F914-F902)*3/12</f>
        <v>4741.6332225000006</v>
      </c>
      <c r="G905" s="1">
        <f>G902+(G914-G902)*3/12</f>
        <v>4751.4932275000001</v>
      </c>
      <c r="H905" s="1">
        <f>H902+(H914-H902)*3/12</f>
        <v>4721.5897249999998</v>
      </c>
      <c r="I905" t="str">
        <f>_xlfn.XLOOKUP($A905,ALGLIB_SSA_XAUUSD!$J$2:$J$1001,ALGLIB_SSA_XAUUSD!$K$2:$K$1001,"",0)</f>
        <v>XAUUSD</v>
      </c>
      <c r="J905" t="str">
        <f>_xlfn.XLOOKUP($A905,ALGLIB_SSA_XAUUSD!$J$2:$J$1001,ALGLIB_SSA_XAUUSD!$L$2:$L$1001,"",0)</f>
        <v>M5</v>
      </c>
      <c r="K905">
        <f>_xlfn.XLOOKUP($A905,ALGLIB_SSA_XAUUSD!$J$2:$J$1001,ALGLIB_SSA_XAUUSD!$M$2:$M$1001,"",0)</f>
        <v>4755.49</v>
      </c>
      <c r="L905">
        <f>_xlfn.XLOOKUP($A905,ALGLIB_SSA_XAUUSD!$J$2:$J$1001,ALGLIB_SSA_XAUUSD!$N$2:$N$1001,"",0)</f>
        <v>4754.3743899999999</v>
      </c>
      <c r="M905">
        <f>_xlfn.XLOOKUP($A905,ALGLIB_SSA_XAUUSD!$J$2:$J$1001,ALGLIB_SSA_XAUUSD!$O$2:$O$1001,"",0)</f>
        <v>4756.75911</v>
      </c>
      <c r="N905">
        <f>_xlfn.XLOOKUP($A905,ALGLIB_SSA_XAUUSD!$J$2:$J$1001,ALGLIB_SSA_XAUUSD!$P$2:$P$1001,"",0)</f>
        <v>4760.2546400000001</v>
      </c>
      <c r="O905">
        <f>_xlfn.XLOOKUP($A905,ALGLIB_SSA_XAUUSD!$J$2:$J$1001,ALGLIB_SSA_XAUUSD!$Q$2:$Q$1001,"",0)</f>
        <v>4752.5824199999997</v>
      </c>
      <c r="R905">
        <f t="shared" si="361"/>
        <v>1775668500</v>
      </c>
      <c r="S905" t="str">
        <f t="shared" si="362"/>
        <v>XAUUSD</v>
      </c>
      <c r="T905" t="str">
        <f t="shared" si="362"/>
        <v>M5</v>
      </c>
      <c r="U905">
        <f t="shared" si="362"/>
        <v>4755.49</v>
      </c>
      <c r="V905">
        <f t="shared" si="363"/>
        <v>4730.3707149999991</v>
      </c>
      <c r="W905">
        <f t="shared" si="363"/>
        <v>4741.6332225000006</v>
      </c>
      <c r="X905">
        <f t="shared" si="364"/>
        <v>4754.3743899999999</v>
      </c>
      <c r="Y905">
        <f t="shared" si="364"/>
        <v>4756.75911</v>
      </c>
      <c r="Z905">
        <f t="shared" si="365"/>
        <v>4751.4932275000001</v>
      </c>
      <c r="AA905">
        <f t="shared" si="366"/>
        <v>4760.2546400000001</v>
      </c>
      <c r="AB905">
        <f t="shared" si="367"/>
        <v>4721.5897249999998</v>
      </c>
      <c r="AC905">
        <f t="shared" si="368"/>
        <v>4752.5824199999997</v>
      </c>
      <c r="AF905">
        <f t="shared" si="373"/>
        <v>1775668500</v>
      </c>
      <c r="AG905" t="str">
        <f t="shared" si="374"/>
        <v>XAUUSD</v>
      </c>
      <c r="AH905" t="str">
        <f t="shared" si="375"/>
        <v>M5</v>
      </c>
      <c r="AI905" s="19">
        <f t="shared" si="369"/>
        <v>4755.49</v>
      </c>
      <c r="AJ905" s="19">
        <f t="shared" si="370"/>
        <v>4730.3707149999991</v>
      </c>
      <c r="AK905" s="19">
        <f t="shared" si="371"/>
        <v>4741.6332225000006</v>
      </c>
      <c r="AL905" s="19">
        <f t="shared" si="376"/>
        <v>-11.262507500001448</v>
      </c>
      <c r="AM905" s="28" t="str">
        <f t="shared" si="372"/>
        <v>Bearish</v>
      </c>
      <c r="AN905" s="28" t="str">
        <f t="shared" si="377"/>
        <v>Bearish</v>
      </c>
      <c r="AO905">
        <f>IF(Z905&lt;&gt;"",Z905,"")</f>
        <v>4751.4932275000001</v>
      </c>
      <c r="AP905">
        <f>IF(AB905&lt;&gt;"",AB905,"")</f>
        <v>4721.5897249999998</v>
      </c>
      <c r="AQ905">
        <f t="shared" si="356"/>
        <v>4</v>
      </c>
      <c r="AR905" s="16">
        <f>IF(SLOPE($AO$890:$AO$901,$AQ$890:$AQ$901)&gt;0,MIN(3,ABS(SLOPE($AO$890:$AO$901,$AQ$890:$AQ$901))),IF(SLOPE($AO$890:$AO$901,$AQ$890:$AQ$901)&lt;-0.5,-0.5,0))</f>
        <v>-0.5</v>
      </c>
      <c r="AS905" s="16">
        <f>IF(SLOPE($AP$890:$AP$901,$AQ$890:$AQ$901)&lt;0,MAX(-3,-ABS(SLOPE($AP$890:$AP$901,$AQ$890:$AQ$901))),IF(SLOPE($AP$890:$AP$901,$AQ$890:$AQ$901)&gt;0.5,0.5,0))</f>
        <v>-0.81544833333333322</v>
      </c>
      <c r="AT905" s="22">
        <f>($AO$902+(AR905*(AQ905-1)))</f>
        <v>4752.8659699999998</v>
      </c>
      <c r="AU905" s="22">
        <f>($AP$902+(AS905*(AQ905-1)))</f>
        <v>4721.5154249999996</v>
      </c>
      <c r="AV905" s="18">
        <f>IF(AR905&gt;0,AT905+AR905,AT905)</f>
        <v>4752.8659699999998</v>
      </c>
      <c r="AW905" s="18">
        <f>IF(AS905&lt;0,AU905+AS905,AU905)</f>
        <v>4720.6999766666659</v>
      </c>
      <c r="AY905" s="15">
        <f t="shared" si="357"/>
        <v>1.3727424999997311</v>
      </c>
      <c r="AZ905">
        <f t="shared" si="358"/>
        <v>-0.88974833333395509</v>
      </c>
      <c r="BB905" s="19">
        <f t="shared" si="353"/>
        <v>1775668500</v>
      </c>
      <c r="BC905" s="19" t="str">
        <f t="shared" si="354"/>
        <v>XAUUSD</v>
      </c>
      <c r="BD905" s="19" t="str">
        <f t="shared" si="355"/>
        <v>M5</v>
      </c>
      <c r="BE905">
        <f>V905</f>
        <v>4730.3707149999991</v>
      </c>
      <c r="BF905">
        <f>W905</f>
        <v>4741.6332225000006</v>
      </c>
      <c r="BG905">
        <f>X905</f>
        <v>4754.3743899999999</v>
      </c>
      <c r="BH905">
        <f>Y905</f>
        <v>4756.75911</v>
      </c>
      <c r="BI905">
        <f t="shared" si="359"/>
        <v>4752.8659699999998</v>
      </c>
      <c r="BJ905">
        <f t="shared" si="360"/>
        <v>4720.6999766666659</v>
      </c>
    </row>
    <row r="906" spans="1:62" x14ac:dyDescent="0.55000000000000004">
      <c r="A906">
        <f>ALGLIB_SSA_XAUUSD!J906</f>
        <v>1775668800</v>
      </c>
      <c r="B906" t="str">
        <f>_xlfn.XLOOKUP($A906,ALGLIB_SSA_XAUUSD!$A$2:$A$1001,ALGLIB_SSA_XAUUSD!$B$2:$B$1001,"",0)</f>
        <v/>
      </c>
      <c r="C906" t="str">
        <f>_xlfn.XLOOKUP($A906,ALGLIB_SSA_XAUUSD!$A$2:$A$1001,ALGLIB_SSA_XAUUSD!$C$2:$C$1001,"",0)</f>
        <v/>
      </c>
      <c r="D906" s="1">
        <f>D902+(D914-D902)*4/12</f>
        <v>4724.3933333333334</v>
      </c>
      <c r="E906" s="1">
        <f>E902+(E914-E902)*4/12</f>
        <v>4729.4938966666659</v>
      </c>
      <c r="F906" s="1">
        <f>F902+(F914-F902)*4/12</f>
        <v>4740.7211333333335</v>
      </c>
      <c r="G906" s="1">
        <f>G902+(G914-G902)*4/12</f>
        <v>4750.5356466666663</v>
      </c>
      <c r="H906" s="1">
        <f>H902+(H914-H902)*4/12</f>
        <v>4720.7990433333334</v>
      </c>
      <c r="I906" t="str">
        <f>_xlfn.XLOOKUP($A906,ALGLIB_SSA_XAUUSD!$J$2:$J$1001,ALGLIB_SSA_XAUUSD!$K$2:$K$1001,"",0)</f>
        <v>XAUUSD</v>
      </c>
      <c r="J906" t="str">
        <f>_xlfn.XLOOKUP($A906,ALGLIB_SSA_XAUUSD!$J$2:$J$1001,ALGLIB_SSA_XAUUSD!$L$2:$L$1001,"",0)</f>
        <v>M5</v>
      </c>
      <c r="K906">
        <f>_xlfn.XLOOKUP($A906,ALGLIB_SSA_XAUUSD!$J$2:$J$1001,ALGLIB_SSA_XAUUSD!$M$2:$M$1001,"",0)</f>
        <v>4747.9799999999996</v>
      </c>
      <c r="L906">
        <f>_xlfn.XLOOKUP($A906,ALGLIB_SSA_XAUUSD!$J$2:$J$1001,ALGLIB_SSA_XAUUSD!$N$2:$N$1001,"",0)</f>
        <v>4750.6161700000002</v>
      </c>
      <c r="M906">
        <f>_xlfn.XLOOKUP($A906,ALGLIB_SSA_XAUUSD!$J$2:$J$1001,ALGLIB_SSA_XAUUSD!$O$2:$O$1001,"",0)</f>
        <v>4753.6876400000001</v>
      </c>
      <c r="N906">
        <f>_xlfn.XLOOKUP($A906,ALGLIB_SSA_XAUUSD!$J$2:$J$1001,ALGLIB_SSA_XAUUSD!$P$2:$P$1001,"",0)</f>
        <v>4757.0490099999997</v>
      </c>
      <c r="O906">
        <f>_xlfn.XLOOKUP($A906,ALGLIB_SSA_XAUUSD!$J$2:$J$1001,ALGLIB_SSA_XAUUSD!$Q$2:$Q$1001,"",0)</f>
        <v>4748.7293499999996</v>
      </c>
      <c r="R906">
        <f t="shared" si="361"/>
        <v>1775668800</v>
      </c>
      <c r="S906" t="str">
        <f t="shared" si="362"/>
        <v>XAUUSD</v>
      </c>
      <c r="T906" t="str">
        <f t="shared" si="362"/>
        <v>M5</v>
      </c>
      <c r="U906">
        <f t="shared" si="362"/>
        <v>4747.9799999999996</v>
      </c>
      <c r="V906">
        <f t="shared" si="363"/>
        <v>4729.4938966666659</v>
      </c>
      <c r="W906">
        <f t="shared" si="363"/>
        <v>4740.7211333333335</v>
      </c>
      <c r="X906">
        <f t="shared" si="364"/>
        <v>4750.6161700000002</v>
      </c>
      <c r="Y906">
        <f t="shared" si="364"/>
        <v>4753.6876400000001</v>
      </c>
      <c r="Z906">
        <f t="shared" si="365"/>
        <v>4750.5356466666663</v>
      </c>
      <c r="AA906">
        <f t="shared" si="366"/>
        <v>4757.0490099999997</v>
      </c>
      <c r="AB906">
        <f t="shared" si="367"/>
        <v>4720.7990433333334</v>
      </c>
      <c r="AC906">
        <f t="shared" si="368"/>
        <v>4748.7293499999996</v>
      </c>
      <c r="AF906">
        <f t="shared" si="373"/>
        <v>1775668800</v>
      </c>
      <c r="AG906" t="str">
        <f t="shared" si="374"/>
        <v>XAUUSD</v>
      </c>
      <c r="AH906" t="str">
        <f t="shared" si="375"/>
        <v>M5</v>
      </c>
      <c r="AI906" s="19">
        <f t="shared" si="369"/>
        <v>4747.9799999999996</v>
      </c>
      <c r="AJ906" s="19">
        <f t="shared" si="370"/>
        <v>4729.4938966666659</v>
      </c>
      <c r="AK906" s="19">
        <f t="shared" si="371"/>
        <v>4740.7211333333335</v>
      </c>
      <c r="AL906" s="19">
        <f t="shared" si="376"/>
        <v>-11.227236666667523</v>
      </c>
      <c r="AM906" s="28" t="str">
        <f t="shared" si="372"/>
        <v>Bearish</v>
      </c>
      <c r="AN906" s="28" t="str">
        <f t="shared" si="377"/>
        <v>Bearish</v>
      </c>
      <c r="AO906">
        <f>IF(Z906&lt;&gt;"",Z906,"")</f>
        <v>4750.5356466666663</v>
      </c>
      <c r="AP906">
        <f>IF(AB906&lt;&gt;"",AB906,"")</f>
        <v>4720.7990433333334</v>
      </c>
      <c r="AQ906">
        <f t="shared" si="356"/>
        <v>5</v>
      </c>
      <c r="AR906" s="16">
        <f>IF(SLOPE($AO$890:$AO$901,$AQ$890:$AQ$901)&gt;0,MIN(3,ABS(SLOPE($AO$890:$AO$901,$AQ$890:$AQ$901))),IF(SLOPE($AO$890:$AO$901,$AQ$890:$AQ$901)&lt;-0.5,-0.5,0))</f>
        <v>-0.5</v>
      </c>
      <c r="AS906" s="16">
        <f>IF(SLOPE($AP$890:$AP$901,$AQ$890:$AQ$901)&lt;0,MAX(-3,-ABS(SLOPE($AP$890:$AP$901,$AQ$890:$AQ$901))),IF(SLOPE($AP$890:$AP$901,$AQ$890:$AQ$901)&gt;0.5,0.5,0))</f>
        <v>-0.81544833333333322</v>
      </c>
      <c r="AT906" s="22">
        <f>($AO$902+(AR906*(AQ906-1)))</f>
        <v>4752.3659699999998</v>
      </c>
      <c r="AU906" s="22">
        <f>($AP$902+(AS906*(AQ906-1)))</f>
        <v>4720.6999766666668</v>
      </c>
      <c r="AV906" s="18">
        <f>IF(AR906&gt;0,AT906+AR906,AT906)</f>
        <v>4752.3659699999998</v>
      </c>
      <c r="AW906" s="18">
        <f>IF(AS906&lt;0,AU906+AS906,AU906)</f>
        <v>4719.884528333333</v>
      </c>
      <c r="AY906" s="15">
        <f t="shared" si="357"/>
        <v>1.8303233333335811</v>
      </c>
      <c r="AZ906">
        <f t="shared" si="358"/>
        <v>-0.91451500000039232</v>
      </c>
      <c r="BB906" s="19">
        <f t="shared" si="353"/>
        <v>1775668800</v>
      </c>
      <c r="BC906" s="19" t="str">
        <f t="shared" si="354"/>
        <v>XAUUSD</v>
      </c>
      <c r="BD906" s="19" t="str">
        <f t="shared" si="355"/>
        <v>M5</v>
      </c>
      <c r="BE906">
        <f>V906</f>
        <v>4729.4938966666659</v>
      </c>
      <c r="BF906">
        <f>W906</f>
        <v>4740.7211333333335</v>
      </c>
      <c r="BG906">
        <f>X906</f>
        <v>4750.6161700000002</v>
      </c>
      <c r="BH906">
        <f>Y906</f>
        <v>4753.6876400000001</v>
      </c>
      <c r="BI906">
        <f t="shared" si="359"/>
        <v>4752.3659699999998</v>
      </c>
      <c r="BJ906">
        <f t="shared" si="360"/>
        <v>4719.884528333333</v>
      </c>
    </row>
    <row r="907" spans="1:62" x14ac:dyDescent="0.55000000000000004">
      <c r="A907">
        <f>ALGLIB_SSA_XAUUSD!J907</f>
        <v>1775669100</v>
      </c>
      <c r="B907" t="str">
        <f>_xlfn.XLOOKUP($A907,ALGLIB_SSA_XAUUSD!$A$2:$A$1001,ALGLIB_SSA_XAUUSD!$B$2:$B$1001,"",0)</f>
        <v/>
      </c>
      <c r="C907" t="str">
        <f>_xlfn.XLOOKUP($A907,ALGLIB_SSA_XAUUSD!$A$2:$A$1001,ALGLIB_SSA_XAUUSD!$C$2:$C$1001,"",0)</f>
        <v/>
      </c>
      <c r="D907" s="1">
        <f>D902+(D914-D902)*5/12</f>
        <v>4722.0391666666674</v>
      </c>
      <c r="E907" s="1">
        <f>E902+(E914-E902)*5/12</f>
        <v>4728.6170783333328</v>
      </c>
      <c r="F907" s="1">
        <f>F902+(F914-F902)*5/12</f>
        <v>4739.8090441666664</v>
      </c>
      <c r="G907" s="1">
        <f>G902+(G914-G902)*5/12</f>
        <v>4749.5780658333333</v>
      </c>
      <c r="H907" s="1">
        <f>H902+(H914-H902)*5/12</f>
        <v>4720.0083616666661</v>
      </c>
      <c r="I907" t="str">
        <f>_xlfn.XLOOKUP($A907,ALGLIB_SSA_XAUUSD!$J$2:$J$1001,ALGLIB_SSA_XAUUSD!$K$2:$K$1001,"",0)</f>
        <v>XAUUSD</v>
      </c>
      <c r="J907" t="str">
        <f>_xlfn.XLOOKUP($A907,ALGLIB_SSA_XAUUSD!$J$2:$J$1001,ALGLIB_SSA_XAUUSD!$L$2:$L$1001,"",0)</f>
        <v>M5</v>
      </c>
      <c r="K907">
        <f>_xlfn.XLOOKUP($A907,ALGLIB_SSA_XAUUSD!$J$2:$J$1001,ALGLIB_SSA_XAUUSD!$M$2:$M$1001,"",0)</f>
        <v>4751.07</v>
      </c>
      <c r="L907">
        <f>_xlfn.XLOOKUP($A907,ALGLIB_SSA_XAUUSD!$J$2:$J$1001,ALGLIB_SSA_XAUUSD!$N$2:$N$1001,"",0)</f>
        <v>4746.9087099999997</v>
      </c>
      <c r="M907">
        <f>_xlfn.XLOOKUP($A907,ALGLIB_SSA_XAUUSD!$J$2:$J$1001,ALGLIB_SSA_XAUUSD!$O$2:$O$1001,"",0)</f>
        <v>4750.29817</v>
      </c>
      <c r="N907">
        <f>_xlfn.XLOOKUP($A907,ALGLIB_SSA_XAUUSD!$J$2:$J$1001,ALGLIB_SSA_XAUUSD!$P$2:$P$1001,"",0)</f>
        <v>4753.4196400000001</v>
      </c>
      <c r="O907">
        <f>_xlfn.XLOOKUP($A907,ALGLIB_SSA_XAUUSD!$J$2:$J$1001,ALGLIB_SSA_XAUUSD!$Q$2:$Q$1001,"",0)</f>
        <v>4744.9340599999996</v>
      </c>
      <c r="R907">
        <f t="shared" si="361"/>
        <v>1775669100</v>
      </c>
      <c r="S907" t="str">
        <f t="shared" si="362"/>
        <v>XAUUSD</v>
      </c>
      <c r="T907" t="str">
        <f t="shared" si="362"/>
        <v>M5</v>
      </c>
      <c r="U907">
        <f t="shared" si="362"/>
        <v>4751.07</v>
      </c>
      <c r="V907">
        <f t="shared" si="363"/>
        <v>4728.6170783333328</v>
      </c>
      <c r="W907">
        <f t="shared" si="363"/>
        <v>4739.8090441666664</v>
      </c>
      <c r="X907">
        <f t="shared" si="364"/>
        <v>4746.9087099999997</v>
      </c>
      <c r="Y907">
        <f t="shared" si="364"/>
        <v>4750.29817</v>
      </c>
      <c r="Z907">
        <f t="shared" si="365"/>
        <v>4749.5780658333333</v>
      </c>
      <c r="AA907">
        <f t="shared" si="366"/>
        <v>4753.4196400000001</v>
      </c>
      <c r="AB907">
        <f t="shared" si="367"/>
        <v>4720.0083616666661</v>
      </c>
      <c r="AC907">
        <f t="shared" si="368"/>
        <v>4744.9340599999996</v>
      </c>
      <c r="AF907">
        <f t="shared" si="373"/>
        <v>1775669100</v>
      </c>
      <c r="AG907" t="str">
        <f t="shared" si="374"/>
        <v>XAUUSD</v>
      </c>
      <c r="AH907" t="str">
        <f t="shared" si="375"/>
        <v>M5</v>
      </c>
      <c r="AI907" s="19">
        <f t="shared" si="369"/>
        <v>4751.07</v>
      </c>
      <c r="AJ907" s="19">
        <f t="shared" si="370"/>
        <v>4728.6170783333328</v>
      </c>
      <c r="AK907" s="19">
        <f t="shared" si="371"/>
        <v>4739.8090441666664</v>
      </c>
      <c r="AL907" s="19">
        <f t="shared" si="376"/>
        <v>-11.191965833333597</v>
      </c>
      <c r="AM907" s="28" t="str">
        <f t="shared" si="372"/>
        <v>Bearish</v>
      </c>
      <c r="AN907" s="28" t="str">
        <f t="shared" si="377"/>
        <v>Bearish</v>
      </c>
      <c r="AO907">
        <f>IF(Z907&lt;&gt;"",Z907,"")</f>
        <v>4749.5780658333333</v>
      </c>
      <c r="AP907">
        <f>IF(AB907&lt;&gt;"",AB907,"")</f>
        <v>4720.0083616666661</v>
      </c>
      <c r="AQ907">
        <f t="shared" si="356"/>
        <v>6</v>
      </c>
      <c r="AR907" s="16">
        <f>IF(SLOPE($AO$890:$AO$901,$AQ$890:$AQ$901)&gt;0,MIN(3,ABS(SLOPE($AO$890:$AO$901,$AQ$890:$AQ$901))),IF(SLOPE($AO$890:$AO$901,$AQ$890:$AQ$901)&lt;-0.5,-0.5,0))</f>
        <v>-0.5</v>
      </c>
      <c r="AS907" s="16">
        <f>IF(SLOPE($AP$890:$AP$901,$AQ$890:$AQ$901)&lt;0,MAX(-3,-ABS(SLOPE($AP$890:$AP$901,$AQ$890:$AQ$901))),IF(SLOPE($AP$890:$AP$901,$AQ$890:$AQ$901)&gt;0.5,0.5,0))</f>
        <v>-0.81544833333333322</v>
      </c>
      <c r="AT907" s="22">
        <f>($AO$902+(AR907*(AQ907-1)))</f>
        <v>4751.8659699999998</v>
      </c>
      <c r="AU907" s="22">
        <f>($AP$902+(AS907*(AQ907-1)))</f>
        <v>4719.884528333333</v>
      </c>
      <c r="AV907" s="18">
        <f>IF(AR907&gt;0,AT907+AR907,AT907)</f>
        <v>4751.8659699999998</v>
      </c>
      <c r="AW907" s="18">
        <f>IF(AS907&lt;0,AU907+AS907,AU907)</f>
        <v>4719.0690799999993</v>
      </c>
      <c r="AY907" s="15">
        <f t="shared" si="357"/>
        <v>2.2879041666665216</v>
      </c>
      <c r="AZ907">
        <f t="shared" si="358"/>
        <v>-0.93928166666682955</v>
      </c>
      <c r="BB907" s="19">
        <f t="shared" si="353"/>
        <v>1775669100</v>
      </c>
      <c r="BC907" s="19" t="str">
        <f t="shared" si="354"/>
        <v>XAUUSD</v>
      </c>
      <c r="BD907" s="19" t="str">
        <f t="shared" si="355"/>
        <v>M5</v>
      </c>
      <c r="BE907">
        <f>V907</f>
        <v>4728.6170783333328</v>
      </c>
      <c r="BF907">
        <f>W907</f>
        <v>4739.8090441666664</v>
      </c>
      <c r="BG907">
        <f>X907</f>
        <v>4746.9087099999997</v>
      </c>
      <c r="BH907">
        <f>Y907</f>
        <v>4750.29817</v>
      </c>
      <c r="BI907">
        <f t="shared" si="359"/>
        <v>4751.8659699999998</v>
      </c>
      <c r="BJ907">
        <f t="shared" si="360"/>
        <v>4719.0690799999993</v>
      </c>
    </row>
    <row r="908" spans="1:62" x14ac:dyDescent="0.55000000000000004">
      <c r="A908">
        <f>ALGLIB_SSA_XAUUSD!J908</f>
        <v>1775669400</v>
      </c>
      <c r="B908" t="str">
        <f>_xlfn.XLOOKUP($A908,ALGLIB_SSA_XAUUSD!$A$2:$A$1001,ALGLIB_SSA_XAUUSD!$B$2:$B$1001,"",0)</f>
        <v/>
      </c>
      <c r="C908" t="str">
        <f>_xlfn.XLOOKUP($A908,ALGLIB_SSA_XAUUSD!$A$2:$A$1001,ALGLIB_SSA_XAUUSD!$C$2:$C$1001,"",0)</f>
        <v/>
      </c>
      <c r="D908" s="1">
        <f>D902+(D914-D902)*6/12</f>
        <v>4719.6850000000004</v>
      </c>
      <c r="E908" s="1">
        <f>E902+(E914-E902)*6/12</f>
        <v>4727.7402599999996</v>
      </c>
      <c r="F908" s="1">
        <f>F902+(F914-F902)*6/12</f>
        <v>4738.8969550000002</v>
      </c>
      <c r="G908" s="1">
        <f>G902+(G914-G902)*6/12</f>
        <v>4748.6204849999995</v>
      </c>
      <c r="H908" s="1">
        <f>H902+(H914-H902)*6/12</f>
        <v>4719.2176799999997</v>
      </c>
      <c r="I908" t="str">
        <f>_xlfn.XLOOKUP($A908,ALGLIB_SSA_XAUUSD!$J$2:$J$1001,ALGLIB_SSA_XAUUSD!$K$2:$K$1001,"",0)</f>
        <v>XAUUSD</v>
      </c>
      <c r="J908" t="str">
        <f>_xlfn.XLOOKUP($A908,ALGLIB_SSA_XAUUSD!$J$2:$J$1001,ALGLIB_SSA_XAUUSD!$L$2:$L$1001,"",0)</f>
        <v>M5</v>
      </c>
      <c r="K908">
        <f>_xlfn.XLOOKUP($A908,ALGLIB_SSA_XAUUSD!$J$2:$J$1001,ALGLIB_SSA_XAUUSD!$M$2:$M$1001,"",0)</f>
        <v>4744.8</v>
      </c>
      <c r="L908">
        <f>_xlfn.XLOOKUP($A908,ALGLIB_SSA_XAUUSD!$J$2:$J$1001,ALGLIB_SSA_XAUUSD!$N$2:$N$1001,"",0)</f>
        <v>4743.5295599999999</v>
      </c>
      <c r="M908">
        <f>_xlfn.XLOOKUP($A908,ALGLIB_SSA_XAUUSD!$J$2:$J$1001,ALGLIB_SSA_XAUUSD!$O$2:$O$1001,"",0)</f>
        <v>4746.9138700000003</v>
      </c>
      <c r="N908">
        <f>_xlfn.XLOOKUP($A908,ALGLIB_SSA_XAUUSD!$J$2:$J$1001,ALGLIB_SSA_XAUUSD!$P$2:$P$1001,"",0)</f>
        <v>4749.7783499999996</v>
      </c>
      <c r="O908">
        <f>_xlfn.XLOOKUP($A908,ALGLIB_SSA_XAUUSD!$J$2:$J$1001,ALGLIB_SSA_XAUUSD!$Q$2:$Q$1001,"",0)</f>
        <v>4741.5344699999996</v>
      </c>
      <c r="R908">
        <f t="shared" si="361"/>
        <v>1775669400</v>
      </c>
      <c r="S908" t="str">
        <f t="shared" si="362"/>
        <v>XAUUSD</v>
      </c>
      <c r="T908" t="str">
        <f t="shared" si="362"/>
        <v>M5</v>
      </c>
      <c r="U908">
        <f t="shared" si="362"/>
        <v>4744.8</v>
      </c>
      <c r="V908">
        <f t="shared" si="363"/>
        <v>4727.7402599999996</v>
      </c>
      <c r="W908">
        <f t="shared" si="363"/>
        <v>4738.8969550000002</v>
      </c>
      <c r="X908">
        <f t="shared" si="364"/>
        <v>4743.5295599999999</v>
      </c>
      <c r="Y908">
        <f t="shared" si="364"/>
        <v>4746.9138700000003</v>
      </c>
      <c r="Z908">
        <f t="shared" si="365"/>
        <v>4748.6204849999995</v>
      </c>
      <c r="AA908">
        <f t="shared" si="366"/>
        <v>4749.7783499999996</v>
      </c>
      <c r="AB908">
        <f t="shared" si="367"/>
        <v>4719.2176799999997</v>
      </c>
      <c r="AC908">
        <f t="shared" si="368"/>
        <v>4741.5344699999996</v>
      </c>
      <c r="AF908">
        <f t="shared" si="373"/>
        <v>1775669400</v>
      </c>
      <c r="AG908" t="str">
        <f t="shared" si="374"/>
        <v>XAUUSD</v>
      </c>
      <c r="AH908" t="str">
        <f t="shared" si="375"/>
        <v>M5</v>
      </c>
      <c r="AI908" s="19">
        <f t="shared" si="369"/>
        <v>4744.8</v>
      </c>
      <c r="AJ908" s="19">
        <f t="shared" si="370"/>
        <v>4727.7402599999996</v>
      </c>
      <c r="AK908" s="19">
        <f t="shared" si="371"/>
        <v>4738.8969550000002</v>
      </c>
      <c r="AL908" s="19">
        <f t="shared" si="376"/>
        <v>-11.156695000000582</v>
      </c>
      <c r="AM908" s="28" t="str">
        <f t="shared" si="372"/>
        <v>Bearish</v>
      </c>
      <c r="AN908" s="28" t="str">
        <f t="shared" si="377"/>
        <v>Bearish</v>
      </c>
      <c r="AO908">
        <f>IF(Z908&lt;&gt;"",Z908,"")</f>
        <v>4748.6204849999995</v>
      </c>
      <c r="AP908">
        <f>IF(AB908&lt;&gt;"",AB908,"")</f>
        <v>4719.2176799999997</v>
      </c>
      <c r="AQ908">
        <f t="shared" si="356"/>
        <v>7</v>
      </c>
      <c r="AR908" s="16">
        <f>IF(SLOPE($AO$890:$AO$901,$AQ$890:$AQ$901)&gt;0,MIN(3,ABS(SLOPE($AO$890:$AO$901,$AQ$890:$AQ$901))),IF(SLOPE($AO$890:$AO$901,$AQ$890:$AQ$901)&lt;-0.5,-0.5,0))</f>
        <v>-0.5</v>
      </c>
      <c r="AS908" s="16">
        <f>IF(SLOPE($AP$890:$AP$901,$AQ$890:$AQ$901)&lt;0,MAX(-3,-ABS(SLOPE($AP$890:$AP$901,$AQ$890:$AQ$901))),IF(SLOPE($AP$890:$AP$901,$AQ$890:$AQ$901)&gt;0.5,0.5,0))</f>
        <v>-0.81544833333333322</v>
      </c>
      <c r="AT908" s="22">
        <f>($AO$902+(AR908*(AQ908-1)))</f>
        <v>4751.3659699999998</v>
      </c>
      <c r="AU908" s="22">
        <f>($AP$902+(AS908*(AQ908-1)))</f>
        <v>4719.0690800000002</v>
      </c>
      <c r="AV908" s="18">
        <f>IF(AR908&gt;0,AT908+AR908,AT908)</f>
        <v>4751.3659699999998</v>
      </c>
      <c r="AW908" s="18">
        <f>IF(AS908&lt;0,AU908+AS908,AU908)</f>
        <v>4718.2536316666665</v>
      </c>
      <c r="AY908" s="15">
        <f t="shared" si="357"/>
        <v>2.7454850000003717</v>
      </c>
      <c r="AZ908">
        <f t="shared" si="358"/>
        <v>-0.96404833333326678</v>
      </c>
      <c r="BB908" s="19">
        <f t="shared" si="353"/>
        <v>1775669400</v>
      </c>
      <c r="BC908" s="19" t="str">
        <f t="shared" si="354"/>
        <v>XAUUSD</v>
      </c>
      <c r="BD908" s="19" t="str">
        <f t="shared" si="355"/>
        <v>M5</v>
      </c>
      <c r="BE908">
        <f>V908</f>
        <v>4727.7402599999996</v>
      </c>
      <c r="BF908">
        <f>W908</f>
        <v>4738.8969550000002</v>
      </c>
      <c r="BG908">
        <f>X908</f>
        <v>4743.5295599999999</v>
      </c>
      <c r="BH908">
        <f>Y908</f>
        <v>4746.9138700000003</v>
      </c>
      <c r="BI908">
        <f t="shared" si="359"/>
        <v>4751.3659699999998</v>
      </c>
      <c r="BJ908">
        <f t="shared" si="360"/>
        <v>4718.2536316666665</v>
      </c>
    </row>
    <row r="909" spans="1:62" x14ac:dyDescent="0.55000000000000004">
      <c r="A909">
        <f>ALGLIB_SSA_XAUUSD!J909</f>
        <v>1775669700</v>
      </c>
      <c r="B909" t="str">
        <f>_xlfn.XLOOKUP($A909,ALGLIB_SSA_XAUUSD!$A$2:$A$1001,ALGLIB_SSA_XAUUSD!$B$2:$B$1001,"",0)</f>
        <v/>
      </c>
      <c r="C909" t="str">
        <f>_xlfn.XLOOKUP($A909,ALGLIB_SSA_XAUUSD!$A$2:$A$1001,ALGLIB_SSA_XAUUSD!$C$2:$C$1001,"",0)</f>
        <v/>
      </c>
      <c r="D909" s="1">
        <f>D902+(D914-D902)*7/12</f>
        <v>4717.3308333333334</v>
      </c>
      <c r="E909" s="1">
        <f>E902+(E914-E902)*7/12</f>
        <v>4726.8634416666664</v>
      </c>
      <c r="F909" s="1">
        <f>F902+(F914-F902)*7/12</f>
        <v>4737.984865833334</v>
      </c>
      <c r="G909" s="1">
        <f>G902+(G914-G902)*7/12</f>
        <v>4747.6629041666665</v>
      </c>
      <c r="H909" s="1">
        <f>H902+(H914-H902)*7/12</f>
        <v>4718.4269983333334</v>
      </c>
      <c r="I909" t="str">
        <f>_xlfn.XLOOKUP($A909,ALGLIB_SSA_XAUUSD!$J$2:$J$1001,ALGLIB_SSA_XAUUSD!$K$2:$K$1001,"",0)</f>
        <v>XAUUSD</v>
      </c>
      <c r="J909" t="str">
        <f>_xlfn.XLOOKUP($A909,ALGLIB_SSA_XAUUSD!$J$2:$J$1001,ALGLIB_SSA_XAUUSD!$L$2:$L$1001,"",0)</f>
        <v>M5</v>
      </c>
      <c r="K909">
        <f>_xlfn.XLOOKUP($A909,ALGLIB_SSA_XAUUSD!$J$2:$J$1001,ALGLIB_SSA_XAUUSD!$M$2:$M$1001,"",0)</f>
        <v>4736.8900000000003</v>
      </c>
      <c r="L909">
        <f>_xlfn.XLOOKUP($A909,ALGLIB_SSA_XAUUSD!$J$2:$J$1001,ALGLIB_SSA_XAUUSD!$N$2:$N$1001,"",0)</f>
        <v>4740.8916200000003</v>
      </c>
      <c r="M909">
        <f>_xlfn.XLOOKUP($A909,ALGLIB_SSA_XAUUSD!$J$2:$J$1001,ALGLIB_SSA_XAUUSD!$O$2:$O$1001,"",0)</f>
        <v>4743.9027400000004</v>
      </c>
      <c r="N909">
        <f>_xlfn.XLOOKUP($A909,ALGLIB_SSA_XAUUSD!$J$2:$J$1001,ALGLIB_SSA_XAUUSD!$P$2:$P$1001,"",0)</f>
        <v>4746.4559399999998</v>
      </c>
      <c r="O909">
        <f>_xlfn.XLOOKUP($A909,ALGLIB_SSA_XAUUSD!$J$2:$J$1001,ALGLIB_SSA_XAUUSD!$Q$2:$Q$1001,"",0)</f>
        <v>4738.78424</v>
      </c>
      <c r="R909">
        <f t="shared" si="361"/>
        <v>1775669700</v>
      </c>
      <c r="S909" t="str">
        <f t="shared" si="362"/>
        <v>XAUUSD</v>
      </c>
      <c r="T909" t="str">
        <f t="shared" si="362"/>
        <v>M5</v>
      </c>
      <c r="U909">
        <f t="shared" si="362"/>
        <v>4736.8900000000003</v>
      </c>
      <c r="V909">
        <f t="shared" si="363"/>
        <v>4726.8634416666664</v>
      </c>
      <c r="W909">
        <f t="shared" si="363"/>
        <v>4737.984865833334</v>
      </c>
      <c r="X909">
        <f t="shared" si="364"/>
        <v>4740.8916200000003</v>
      </c>
      <c r="Y909">
        <f t="shared" si="364"/>
        <v>4743.9027400000004</v>
      </c>
      <c r="Z909">
        <f t="shared" si="365"/>
        <v>4747.6629041666665</v>
      </c>
      <c r="AA909">
        <f t="shared" si="366"/>
        <v>4746.4559399999998</v>
      </c>
      <c r="AB909">
        <f t="shared" si="367"/>
        <v>4718.4269983333334</v>
      </c>
      <c r="AC909">
        <f t="shared" si="368"/>
        <v>4738.78424</v>
      </c>
      <c r="AF909">
        <f t="shared" si="373"/>
        <v>1775669700</v>
      </c>
      <c r="AG909" t="str">
        <f t="shared" si="374"/>
        <v>XAUUSD</v>
      </c>
      <c r="AH909" t="str">
        <f t="shared" si="375"/>
        <v>M5</v>
      </c>
      <c r="AI909" s="19">
        <f t="shared" si="369"/>
        <v>4736.8900000000003</v>
      </c>
      <c r="AJ909" s="19">
        <f t="shared" si="370"/>
        <v>4726.8634416666664</v>
      </c>
      <c r="AK909" s="19">
        <f t="shared" si="371"/>
        <v>4737.984865833334</v>
      </c>
      <c r="AL909" s="19">
        <f t="shared" si="376"/>
        <v>-11.121424166667566</v>
      </c>
      <c r="AM909" s="28" t="str">
        <f t="shared" si="372"/>
        <v>Bearish</v>
      </c>
      <c r="AN909" s="28" t="str">
        <f t="shared" si="377"/>
        <v>Bearish</v>
      </c>
      <c r="AO909">
        <f>IF(Z909&lt;&gt;"",Z909,"")</f>
        <v>4747.6629041666665</v>
      </c>
      <c r="AP909">
        <f>IF(AB909&lt;&gt;"",AB909,"")</f>
        <v>4718.4269983333334</v>
      </c>
      <c r="AQ909">
        <f t="shared" si="356"/>
        <v>8</v>
      </c>
      <c r="AR909" s="16">
        <f>IF(SLOPE($AO$890:$AO$901,$AQ$890:$AQ$901)&gt;0,MIN(3,ABS(SLOPE($AO$890:$AO$901,$AQ$890:$AQ$901))),IF(SLOPE($AO$890:$AO$901,$AQ$890:$AQ$901)&lt;-0.5,-0.5,0))</f>
        <v>-0.5</v>
      </c>
      <c r="AS909" s="16">
        <f>IF(SLOPE($AP$890:$AP$901,$AQ$890:$AQ$901)&lt;0,MAX(-3,-ABS(SLOPE($AP$890:$AP$901,$AQ$890:$AQ$901))),IF(SLOPE($AP$890:$AP$901,$AQ$890:$AQ$901)&gt;0.5,0.5,0))</f>
        <v>-0.81544833333333322</v>
      </c>
      <c r="AT909" s="22">
        <f>($AO$902+(AR909*(AQ909-1)))</f>
        <v>4750.8659699999998</v>
      </c>
      <c r="AU909" s="22">
        <f>($AP$902+(AS909*(AQ909-1)))</f>
        <v>4718.2536316666665</v>
      </c>
      <c r="AV909" s="18">
        <f>IF(AR909&gt;0,AT909+AR909,AT909)</f>
        <v>4750.8659699999998</v>
      </c>
      <c r="AW909" s="18">
        <f>IF(AS909&lt;0,AU909+AS909,AU909)</f>
        <v>4717.4381833333327</v>
      </c>
      <c r="AY909" s="15">
        <f t="shared" si="357"/>
        <v>3.2030658333333122</v>
      </c>
      <c r="AZ909">
        <f t="shared" si="358"/>
        <v>-0.98881500000061351</v>
      </c>
      <c r="BB909" s="19">
        <f t="shared" si="353"/>
        <v>1775669700</v>
      </c>
      <c r="BC909" s="19" t="str">
        <f t="shared" si="354"/>
        <v>XAUUSD</v>
      </c>
      <c r="BD909" s="19" t="str">
        <f t="shared" si="355"/>
        <v>M5</v>
      </c>
      <c r="BE909">
        <f>V909</f>
        <v>4726.8634416666664</v>
      </c>
      <c r="BF909">
        <f>W909</f>
        <v>4737.984865833334</v>
      </c>
      <c r="BG909">
        <f>X909</f>
        <v>4740.8916200000003</v>
      </c>
      <c r="BH909">
        <f>Y909</f>
        <v>4743.9027400000004</v>
      </c>
      <c r="BI909">
        <f t="shared" si="359"/>
        <v>4750.8659699999998</v>
      </c>
      <c r="BJ909">
        <f t="shared" si="360"/>
        <v>4717.4381833333327</v>
      </c>
    </row>
    <row r="910" spans="1:62" x14ac:dyDescent="0.55000000000000004">
      <c r="A910">
        <f>ALGLIB_SSA_XAUUSD!J910</f>
        <v>1775670000</v>
      </c>
      <c r="B910" t="str">
        <f>_xlfn.XLOOKUP($A910,ALGLIB_SSA_XAUUSD!$A$2:$A$1001,ALGLIB_SSA_XAUUSD!$B$2:$B$1001,"",0)</f>
        <v/>
      </c>
      <c r="C910" t="str">
        <f>_xlfn.XLOOKUP($A910,ALGLIB_SSA_XAUUSD!$A$2:$A$1001,ALGLIB_SSA_XAUUSD!$C$2:$C$1001,"",0)</f>
        <v/>
      </c>
      <c r="D910" s="1">
        <f>D902+(D914-D902)*8/12</f>
        <v>4714.9766666666674</v>
      </c>
      <c r="E910" s="1">
        <f>E902+(E914-E902)*8/12</f>
        <v>4725.9866233333332</v>
      </c>
      <c r="F910" s="1">
        <f>F902+(F914-F902)*8/12</f>
        <v>4737.0727766666669</v>
      </c>
      <c r="G910" s="1">
        <f>G902+(G914-G902)*8/12</f>
        <v>4746.7053233333336</v>
      </c>
      <c r="H910" s="1">
        <f>H902+(H914-H902)*8/12</f>
        <v>4717.6363166666661</v>
      </c>
      <c r="I910" t="str">
        <f>_xlfn.XLOOKUP($A910,ALGLIB_SSA_XAUUSD!$J$2:$J$1001,ALGLIB_SSA_XAUUSD!$K$2:$K$1001,"",0)</f>
        <v>XAUUSD</v>
      </c>
      <c r="J910" t="str">
        <f>_xlfn.XLOOKUP($A910,ALGLIB_SSA_XAUUSD!$J$2:$J$1001,ALGLIB_SSA_XAUUSD!$L$2:$L$1001,"",0)</f>
        <v>M5</v>
      </c>
      <c r="K910">
        <f>_xlfn.XLOOKUP($A910,ALGLIB_SSA_XAUUSD!$J$2:$J$1001,ALGLIB_SSA_XAUUSD!$M$2:$M$1001,"",0)</f>
        <v>4740.7</v>
      </c>
      <c r="L910">
        <f>_xlfn.XLOOKUP($A910,ALGLIB_SSA_XAUUSD!$J$2:$J$1001,ALGLIB_SSA_XAUUSD!$N$2:$N$1001,"",0)</f>
        <v>4739.3208299999997</v>
      </c>
      <c r="M910">
        <f>_xlfn.XLOOKUP($A910,ALGLIB_SSA_XAUUSD!$J$2:$J$1001,ALGLIB_SSA_XAUUSD!$O$2:$O$1001,"",0)</f>
        <v>4741.6117899999999</v>
      </c>
      <c r="N910">
        <f>_xlfn.XLOOKUP($A910,ALGLIB_SSA_XAUUSD!$J$2:$J$1001,ALGLIB_SSA_XAUUSD!$P$2:$P$1001,"",0)</f>
        <v>4743.9384099999997</v>
      </c>
      <c r="O910">
        <f>_xlfn.XLOOKUP($A910,ALGLIB_SSA_XAUUSD!$J$2:$J$1001,ALGLIB_SSA_XAUUSD!$Q$2:$Q$1001,"",0)</f>
        <v>4736.8762500000003</v>
      </c>
      <c r="R910">
        <f t="shared" si="361"/>
        <v>1775670000</v>
      </c>
      <c r="S910" t="str">
        <f t="shared" si="362"/>
        <v>XAUUSD</v>
      </c>
      <c r="T910" t="str">
        <f t="shared" si="362"/>
        <v>M5</v>
      </c>
      <c r="U910">
        <f t="shared" si="362"/>
        <v>4740.7</v>
      </c>
      <c r="V910">
        <f t="shared" si="363"/>
        <v>4725.9866233333332</v>
      </c>
      <c r="W910">
        <f t="shared" si="363"/>
        <v>4737.0727766666669</v>
      </c>
      <c r="X910">
        <f t="shared" si="364"/>
        <v>4739.3208299999997</v>
      </c>
      <c r="Y910">
        <f t="shared" si="364"/>
        <v>4741.6117899999999</v>
      </c>
      <c r="Z910">
        <f t="shared" si="365"/>
        <v>4746.7053233333336</v>
      </c>
      <c r="AA910">
        <f t="shared" si="366"/>
        <v>4743.9384099999997</v>
      </c>
      <c r="AB910">
        <f t="shared" si="367"/>
        <v>4717.6363166666661</v>
      </c>
      <c r="AC910">
        <f t="shared" si="368"/>
        <v>4736.8762500000003</v>
      </c>
      <c r="AF910">
        <f t="shared" si="373"/>
        <v>1775670000</v>
      </c>
      <c r="AG910" t="str">
        <f t="shared" si="374"/>
        <v>XAUUSD</v>
      </c>
      <c r="AH910" t="str">
        <f t="shared" si="375"/>
        <v>M5</v>
      </c>
      <c r="AI910" s="19">
        <f t="shared" si="369"/>
        <v>4740.7</v>
      </c>
      <c r="AJ910" s="19">
        <f t="shared" si="370"/>
        <v>4725.9866233333332</v>
      </c>
      <c r="AK910" s="19">
        <f t="shared" si="371"/>
        <v>4737.0727766666669</v>
      </c>
      <c r="AL910" s="19">
        <f t="shared" si="376"/>
        <v>-11.086153333333641</v>
      </c>
      <c r="AM910" s="28" t="str">
        <f t="shared" si="372"/>
        <v>Bearish</v>
      </c>
      <c r="AN910" s="28" t="str">
        <f t="shared" si="377"/>
        <v>Bearish</v>
      </c>
      <c r="AO910">
        <f>IF(Z910&lt;&gt;"",Z910,"")</f>
        <v>4746.7053233333336</v>
      </c>
      <c r="AP910">
        <f>IF(AB910&lt;&gt;"",AB910,"")</f>
        <v>4717.6363166666661</v>
      </c>
      <c r="AQ910">
        <f t="shared" si="356"/>
        <v>9</v>
      </c>
      <c r="AR910" s="16">
        <f>IF(SLOPE($AO$890:$AO$901,$AQ$890:$AQ$901)&gt;0,MIN(3,ABS(SLOPE($AO$890:$AO$901,$AQ$890:$AQ$901))),IF(SLOPE($AO$890:$AO$901,$AQ$890:$AQ$901)&lt;-0.5,-0.5,0))</f>
        <v>-0.5</v>
      </c>
      <c r="AS910" s="16">
        <f>IF(SLOPE($AP$890:$AP$901,$AQ$890:$AQ$901)&lt;0,MAX(-3,-ABS(SLOPE($AP$890:$AP$901,$AQ$890:$AQ$901))),IF(SLOPE($AP$890:$AP$901,$AQ$890:$AQ$901)&gt;0.5,0.5,0))</f>
        <v>-0.81544833333333322</v>
      </c>
      <c r="AT910" s="22">
        <f>($AO$902+(AR910*(AQ910-1)))</f>
        <v>4750.3659699999998</v>
      </c>
      <c r="AU910" s="22">
        <f>($AP$902+(AS910*(AQ910-1)))</f>
        <v>4717.4381833333337</v>
      </c>
      <c r="AV910" s="18">
        <f>IF(AR910&gt;0,AT910+AR910,AT910)</f>
        <v>4750.3659699999998</v>
      </c>
      <c r="AW910" s="18">
        <f>IF(AS910&lt;0,AU910+AS910,AU910)</f>
        <v>4716.6227349999999</v>
      </c>
      <c r="AY910" s="15">
        <f t="shared" si="357"/>
        <v>3.6606466666662527</v>
      </c>
      <c r="AZ910">
        <f t="shared" si="358"/>
        <v>-1.0135816666661412</v>
      </c>
      <c r="BB910" s="19">
        <f t="shared" ref="BB910:BB973" si="378">AF910</f>
        <v>1775670000</v>
      </c>
      <c r="BC910" s="19" t="str">
        <f t="shared" ref="BC910:BC973" si="379">AG910</f>
        <v>XAUUSD</v>
      </c>
      <c r="BD910" s="19" t="str">
        <f t="shared" ref="BD910:BD973" si="380">AH910</f>
        <v>M5</v>
      </c>
      <c r="BE910">
        <f>V910</f>
        <v>4725.9866233333332</v>
      </c>
      <c r="BF910">
        <f>W910</f>
        <v>4737.0727766666669</v>
      </c>
      <c r="BG910">
        <f>X910</f>
        <v>4739.3208299999997</v>
      </c>
      <c r="BH910">
        <f>Y910</f>
        <v>4741.6117899999999</v>
      </c>
      <c r="BI910">
        <f t="shared" si="359"/>
        <v>4750.3659699999998</v>
      </c>
      <c r="BJ910">
        <f t="shared" si="360"/>
        <v>4716.6227349999999</v>
      </c>
    </row>
    <row r="911" spans="1:62" x14ac:dyDescent="0.55000000000000004">
      <c r="A911">
        <f>ALGLIB_SSA_XAUUSD!J911</f>
        <v>1775670300</v>
      </c>
      <c r="B911" t="str">
        <f>_xlfn.XLOOKUP($A911,ALGLIB_SSA_XAUUSD!$A$2:$A$1001,ALGLIB_SSA_XAUUSD!$B$2:$B$1001,"",0)</f>
        <v/>
      </c>
      <c r="C911" t="str">
        <f>_xlfn.XLOOKUP($A911,ALGLIB_SSA_XAUUSD!$A$2:$A$1001,ALGLIB_SSA_XAUUSD!$C$2:$C$1001,"",0)</f>
        <v/>
      </c>
      <c r="D911" s="1">
        <f>D902+(D914-D902)*9/12</f>
        <v>4712.6225000000004</v>
      </c>
      <c r="E911" s="1">
        <f>E902+(E914-E902)*9/12</f>
        <v>4725.1098050000001</v>
      </c>
      <c r="F911" s="1">
        <f>F902+(F914-F902)*9/12</f>
        <v>4736.1606874999998</v>
      </c>
      <c r="G911" s="1">
        <f>G902+(G914-G902)*9/12</f>
        <v>4745.7477424999997</v>
      </c>
      <c r="H911" s="1">
        <f>H902+(H914-H902)*9/12</f>
        <v>4716.8456349999997</v>
      </c>
      <c r="I911" t="str">
        <f>_xlfn.XLOOKUP($A911,ALGLIB_SSA_XAUUSD!$J$2:$J$1001,ALGLIB_SSA_XAUUSD!$K$2:$K$1001,"",0)</f>
        <v>XAUUSD</v>
      </c>
      <c r="J911" t="str">
        <f>_xlfn.XLOOKUP($A911,ALGLIB_SSA_XAUUSD!$J$2:$J$1001,ALGLIB_SSA_XAUUSD!$L$2:$L$1001,"",0)</f>
        <v>M5</v>
      </c>
      <c r="K911">
        <f>_xlfn.XLOOKUP($A911,ALGLIB_SSA_XAUUSD!$J$2:$J$1001,ALGLIB_SSA_XAUUSD!$M$2:$M$1001,"",0)</f>
        <v>4738.24</v>
      </c>
      <c r="L911">
        <f>_xlfn.XLOOKUP($A911,ALGLIB_SSA_XAUUSD!$J$2:$J$1001,ALGLIB_SSA_XAUUSD!$N$2:$N$1001,"",0)</f>
        <v>4738.6278899999998</v>
      </c>
      <c r="M911">
        <f>_xlfn.XLOOKUP($A911,ALGLIB_SSA_XAUUSD!$J$2:$J$1001,ALGLIB_SSA_XAUUSD!$O$2:$O$1001,"",0)</f>
        <v>4740.1198400000003</v>
      </c>
      <c r="N911">
        <f>_xlfn.XLOOKUP($A911,ALGLIB_SSA_XAUUSD!$J$2:$J$1001,ALGLIB_SSA_XAUUSD!$P$2:$P$1001,"",0)</f>
        <v>4742.3985400000001</v>
      </c>
      <c r="O911">
        <f>_xlfn.XLOOKUP($A911,ALGLIB_SSA_XAUUSD!$J$2:$J$1001,ALGLIB_SSA_XAUUSD!$Q$2:$Q$1001,"",0)</f>
        <v>4735.7069600000004</v>
      </c>
      <c r="R911">
        <f t="shared" si="361"/>
        <v>1775670300</v>
      </c>
      <c r="S911" t="str">
        <f t="shared" si="362"/>
        <v>XAUUSD</v>
      </c>
      <c r="T911" t="str">
        <f t="shared" si="362"/>
        <v>M5</v>
      </c>
      <c r="U911">
        <f t="shared" si="362"/>
        <v>4738.24</v>
      </c>
      <c r="V911">
        <f t="shared" si="363"/>
        <v>4725.1098050000001</v>
      </c>
      <c r="W911">
        <f t="shared" si="363"/>
        <v>4736.1606874999998</v>
      </c>
      <c r="X911">
        <f t="shared" si="364"/>
        <v>4738.6278899999998</v>
      </c>
      <c r="Y911">
        <f t="shared" si="364"/>
        <v>4740.1198400000003</v>
      </c>
      <c r="Z911">
        <f t="shared" si="365"/>
        <v>4745.7477424999997</v>
      </c>
      <c r="AA911">
        <f t="shared" si="366"/>
        <v>4742.3985400000001</v>
      </c>
      <c r="AB911">
        <f t="shared" si="367"/>
        <v>4716.8456349999997</v>
      </c>
      <c r="AC911">
        <f t="shared" si="368"/>
        <v>4735.7069600000004</v>
      </c>
      <c r="AF911">
        <f t="shared" si="373"/>
        <v>1775670300</v>
      </c>
      <c r="AG911" t="str">
        <f t="shared" si="374"/>
        <v>XAUUSD</v>
      </c>
      <c r="AH911" t="str">
        <f t="shared" si="375"/>
        <v>M5</v>
      </c>
      <c r="AI911" s="19">
        <f t="shared" si="369"/>
        <v>4738.24</v>
      </c>
      <c r="AJ911" s="19">
        <f t="shared" si="370"/>
        <v>4725.1098050000001</v>
      </c>
      <c r="AK911" s="19">
        <f t="shared" si="371"/>
        <v>4736.1606874999998</v>
      </c>
      <c r="AL911" s="19">
        <f t="shared" si="376"/>
        <v>-11.050882499999716</v>
      </c>
      <c r="AM911" s="28" t="str">
        <f t="shared" si="372"/>
        <v>Bearish</v>
      </c>
      <c r="AN911" s="28" t="str">
        <f t="shared" si="377"/>
        <v>Bearish</v>
      </c>
      <c r="AO911">
        <f>IF(Z911&lt;&gt;"",Z911,"")</f>
        <v>4745.7477424999997</v>
      </c>
      <c r="AP911">
        <f>IF(AB911&lt;&gt;"",AB911,"")</f>
        <v>4716.8456349999997</v>
      </c>
      <c r="AQ911">
        <f t="shared" ref="AQ911:AQ974" si="381">IF(AQ910+1=13,1,AQ910+1)</f>
        <v>10</v>
      </c>
      <c r="AR911" s="16">
        <f>IF(SLOPE($AO$890:$AO$901,$AQ$890:$AQ$901)&gt;0,MIN(3,ABS(SLOPE($AO$890:$AO$901,$AQ$890:$AQ$901))),IF(SLOPE($AO$890:$AO$901,$AQ$890:$AQ$901)&lt;-0.5,-0.5,0))</f>
        <v>-0.5</v>
      </c>
      <c r="AS911" s="16">
        <f>IF(SLOPE($AP$890:$AP$901,$AQ$890:$AQ$901)&lt;0,MAX(-3,-ABS(SLOPE($AP$890:$AP$901,$AQ$890:$AQ$901))),IF(SLOPE($AP$890:$AP$901,$AQ$890:$AQ$901)&gt;0.5,0.5,0))</f>
        <v>-0.81544833333333322</v>
      </c>
      <c r="AT911" s="22">
        <f>($AO$902+(AR911*(AQ911-1)))</f>
        <v>4749.8659699999998</v>
      </c>
      <c r="AU911" s="22">
        <f>($AP$902+(AS911*(AQ911-1)))</f>
        <v>4716.6227349999999</v>
      </c>
      <c r="AV911" s="18">
        <f>IF(AR911&gt;0,AT911+AR911,AT911)</f>
        <v>4749.8659699999998</v>
      </c>
      <c r="AW911" s="18">
        <f>IF(AS911&lt;0,AU911+AS911,AU911)</f>
        <v>4715.8072866666662</v>
      </c>
      <c r="AY911" s="15">
        <f t="shared" ref="AY911:AY974" si="382">AV911-AO911</f>
        <v>4.1182275000001027</v>
      </c>
      <c r="AZ911">
        <f t="shared" ref="AZ911:AZ974" si="383">AW911-AP911</f>
        <v>-1.038348333333488</v>
      </c>
      <c r="BB911" s="19">
        <f t="shared" si="378"/>
        <v>1775670300</v>
      </c>
      <c r="BC911" s="19" t="str">
        <f t="shared" si="379"/>
        <v>XAUUSD</v>
      </c>
      <c r="BD911" s="19" t="str">
        <f t="shared" si="380"/>
        <v>M5</v>
      </c>
      <c r="BE911">
        <f>V911</f>
        <v>4725.1098050000001</v>
      </c>
      <c r="BF911">
        <f>W911</f>
        <v>4736.1606874999998</v>
      </c>
      <c r="BG911">
        <f>X911</f>
        <v>4738.6278899999998</v>
      </c>
      <c r="BH911">
        <f>Y911</f>
        <v>4740.1198400000003</v>
      </c>
      <c r="BI911">
        <f t="shared" si="359"/>
        <v>4749.8659699999998</v>
      </c>
      <c r="BJ911">
        <f t="shared" si="360"/>
        <v>4715.8072866666662</v>
      </c>
    </row>
    <row r="912" spans="1:62" x14ac:dyDescent="0.55000000000000004">
      <c r="A912">
        <f>ALGLIB_SSA_XAUUSD!J912</f>
        <v>1775670600</v>
      </c>
      <c r="B912" t="str">
        <f>_xlfn.XLOOKUP($A912,ALGLIB_SSA_XAUUSD!$A$2:$A$1001,ALGLIB_SSA_XAUUSD!$B$2:$B$1001,"",0)</f>
        <v/>
      </c>
      <c r="C912" t="str">
        <f>_xlfn.XLOOKUP($A912,ALGLIB_SSA_XAUUSD!$A$2:$A$1001,ALGLIB_SSA_XAUUSD!$C$2:$C$1001,"",0)</f>
        <v/>
      </c>
      <c r="D912" s="1">
        <f>D902+(D914-D902)*10/12</f>
        <v>4710.2683333333334</v>
      </c>
      <c r="E912" s="1">
        <f>E902+(E914-E902)*10/12</f>
        <v>4724.232986666666</v>
      </c>
      <c r="F912" s="1">
        <f>F902+(F914-F902)*10/12</f>
        <v>4735.2485983333336</v>
      </c>
      <c r="G912" s="1">
        <f>G902+(G914-G902)*10/12</f>
        <v>4744.7901616666668</v>
      </c>
      <c r="H912" s="1">
        <f>H902+(H914-H902)*10/12</f>
        <v>4716.0549533333333</v>
      </c>
      <c r="I912" t="str">
        <f>_xlfn.XLOOKUP($A912,ALGLIB_SSA_XAUUSD!$J$2:$J$1001,ALGLIB_SSA_XAUUSD!$K$2:$K$1001,"",0)</f>
        <v>XAUUSD</v>
      </c>
      <c r="J912" t="str">
        <f>_xlfn.XLOOKUP($A912,ALGLIB_SSA_XAUUSD!$J$2:$J$1001,ALGLIB_SSA_XAUUSD!$L$2:$L$1001,"",0)</f>
        <v>M5</v>
      </c>
      <c r="K912">
        <f>_xlfn.XLOOKUP($A912,ALGLIB_SSA_XAUUSD!$J$2:$J$1001,ALGLIB_SSA_XAUUSD!$M$2:$M$1001,"",0)</f>
        <v>4736.63</v>
      </c>
      <c r="L912">
        <f>_xlfn.XLOOKUP($A912,ALGLIB_SSA_XAUUSD!$J$2:$J$1001,ALGLIB_SSA_XAUUSD!$N$2:$N$1001,"",0)</f>
        <v>4738.5807599999998</v>
      </c>
      <c r="M912">
        <f>_xlfn.XLOOKUP($A912,ALGLIB_SSA_XAUUSD!$J$2:$J$1001,ALGLIB_SSA_XAUUSD!$O$2:$O$1001,"",0)</f>
        <v>4739.3503000000001</v>
      </c>
      <c r="N912">
        <f>_xlfn.XLOOKUP($A912,ALGLIB_SSA_XAUUSD!$J$2:$J$1001,ALGLIB_SSA_XAUUSD!$P$2:$P$1001,"",0)</f>
        <v>4741.7460600000004</v>
      </c>
      <c r="O912">
        <f>_xlfn.XLOOKUP($A912,ALGLIB_SSA_XAUUSD!$J$2:$J$1001,ALGLIB_SSA_XAUUSD!$Q$2:$Q$1001,"",0)</f>
        <v>4735.00342</v>
      </c>
      <c r="R912">
        <f t="shared" si="361"/>
        <v>1775670600</v>
      </c>
      <c r="S912" t="str">
        <f t="shared" si="362"/>
        <v>XAUUSD</v>
      </c>
      <c r="T912" t="str">
        <f t="shared" si="362"/>
        <v>M5</v>
      </c>
      <c r="U912">
        <f t="shared" si="362"/>
        <v>4736.63</v>
      </c>
      <c r="V912">
        <f t="shared" si="363"/>
        <v>4724.232986666666</v>
      </c>
      <c r="W912">
        <f t="shared" si="363"/>
        <v>4735.2485983333336</v>
      </c>
      <c r="X912">
        <f t="shared" si="364"/>
        <v>4738.5807599999998</v>
      </c>
      <c r="Y912">
        <f t="shared" si="364"/>
        <v>4739.3503000000001</v>
      </c>
      <c r="Z912">
        <f t="shared" si="365"/>
        <v>4744.7901616666668</v>
      </c>
      <c r="AA912">
        <f t="shared" si="366"/>
        <v>4741.7460600000004</v>
      </c>
      <c r="AB912">
        <f t="shared" si="367"/>
        <v>4716.0549533333333</v>
      </c>
      <c r="AC912">
        <f t="shared" si="368"/>
        <v>4735.00342</v>
      </c>
      <c r="AF912">
        <f t="shared" si="373"/>
        <v>1775670600</v>
      </c>
      <c r="AG912" t="str">
        <f t="shared" si="374"/>
        <v>XAUUSD</v>
      </c>
      <c r="AH912" t="str">
        <f t="shared" si="375"/>
        <v>M5</v>
      </c>
      <c r="AI912" s="19">
        <f t="shared" si="369"/>
        <v>4736.63</v>
      </c>
      <c r="AJ912" s="19">
        <f t="shared" si="370"/>
        <v>4724.232986666666</v>
      </c>
      <c r="AK912" s="19">
        <f t="shared" si="371"/>
        <v>4735.2485983333336</v>
      </c>
      <c r="AL912" s="19">
        <f t="shared" si="376"/>
        <v>-11.01561166666761</v>
      </c>
      <c r="AM912" s="28" t="str">
        <f t="shared" si="372"/>
        <v>Bearish</v>
      </c>
      <c r="AN912" s="28" t="str">
        <f t="shared" si="377"/>
        <v>Bearish</v>
      </c>
      <c r="AO912">
        <f>IF(Z912&lt;&gt;"",Z912,"")</f>
        <v>4744.7901616666668</v>
      </c>
      <c r="AP912">
        <f>IF(AB912&lt;&gt;"",AB912,"")</f>
        <v>4716.0549533333333</v>
      </c>
      <c r="AQ912">
        <f t="shared" si="381"/>
        <v>11</v>
      </c>
      <c r="AR912" s="16">
        <f>IF(SLOPE($AO$890:$AO$901,$AQ$890:$AQ$901)&gt;0,MIN(3,ABS(SLOPE($AO$890:$AO$901,$AQ$890:$AQ$901))),IF(SLOPE($AO$890:$AO$901,$AQ$890:$AQ$901)&lt;-0.5,-0.5,0))</f>
        <v>-0.5</v>
      </c>
      <c r="AS912" s="16">
        <f>IF(SLOPE($AP$890:$AP$901,$AQ$890:$AQ$901)&lt;0,MAX(-3,-ABS(SLOPE($AP$890:$AP$901,$AQ$890:$AQ$901))),IF(SLOPE($AP$890:$AP$901,$AQ$890:$AQ$901)&gt;0.5,0.5,0))</f>
        <v>-0.81544833333333322</v>
      </c>
      <c r="AT912" s="22">
        <f>($AO$902+(AR912*(AQ912-1)))</f>
        <v>4749.3659699999998</v>
      </c>
      <c r="AU912" s="22">
        <f>($AP$902+(AS912*(AQ912-1)))</f>
        <v>4715.8072866666662</v>
      </c>
      <c r="AV912" s="18">
        <f>IF(AR912&gt;0,AT912+AR912,AT912)</f>
        <v>4749.3659699999998</v>
      </c>
      <c r="AW912" s="18">
        <f>IF(AS912&lt;0,AU912+AS912,AU912)</f>
        <v>4714.9918383333325</v>
      </c>
      <c r="AY912" s="15">
        <f t="shared" si="382"/>
        <v>4.5758083333330433</v>
      </c>
      <c r="AZ912">
        <f t="shared" si="383"/>
        <v>-1.0631150000008347</v>
      </c>
      <c r="BB912" s="19">
        <f t="shared" si="378"/>
        <v>1775670600</v>
      </c>
      <c r="BC912" s="19" t="str">
        <f t="shared" si="379"/>
        <v>XAUUSD</v>
      </c>
      <c r="BD912" s="19" t="str">
        <f t="shared" si="380"/>
        <v>M5</v>
      </c>
      <c r="BE912">
        <f>V912</f>
        <v>4724.232986666666</v>
      </c>
      <c r="BF912">
        <f>W912</f>
        <v>4735.2485983333336</v>
      </c>
      <c r="BG912">
        <f>X912</f>
        <v>4738.5807599999998</v>
      </c>
      <c r="BH912">
        <f>Y912</f>
        <v>4739.3503000000001</v>
      </c>
      <c r="BI912">
        <f t="shared" si="359"/>
        <v>4749.3659699999998</v>
      </c>
      <c r="BJ912">
        <f t="shared" si="360"/>
        <v>4714.9918383333325</v>
      </c>
    </row>
    <row r="913" spans="1:62" x14ac:dyDescent="0.55000000000000004">
      <c r="A913">
        <f>ALGLIB_SSA_XAUUSD!J913</f>
        <v>1775670900</v>
      </c>
      <c r="B913" t="str">
        <f>_xlfn.XLOOKUP($A913,ALGLIB_SSA_XAUUSD!$A$2:$A$1001,ALGLIB_SSA_XAUUSD!$B$2:$B$1001,"",0)</f>
        <v/>
      </c>
      <c r="C913" t="str">
        <f>_xlfn.XLOOKUP($A913,ALGLIB_SSA_XAUUSD!$A$2:$A$1001,ALGLIB_SSA_XAUUSD!$C$2:$C$1001,"",0)</f>
        <v/>
      </c>
      <c r="D913" s="1">
        <f>D902+(D914-D902)*11/12</f>
        <v>4707.9141666666674</v>
      </c>
      <c r="E913" s="1">
        <f>E902+(E914-E902)*11/12</f>
        <v>4723.3561683333328</v>
      </c>
      <c r="F913" s="1">
        <f>F902+(F914-F902)*11/12</f>
        <v>4734.3365091666674</v>
      </c>
      <c r="G913" s="1">
        <f>G902+(G914-G902)*11/12</f>
        <v>4743.8325808333329</v>
      </c>
      <c r="H913" s="1">
        <f>H902+(H914-H902)*11/12</f>
        <v>4715.264271666666</v>
      </c>
      <c r="I913" t="str">
        <f>_xlfn.XLOOKUP($A913,ALGLIB_SSA_XAUUSD!$J$2:$J$1001,ALGLIB_SSA_XAUUSD!$K$2:$K$1001,"",0)</f>
        <v>XAUUSD</v>
      </c>
      <c r="J913" t="str">
        <f>_xlfn.XLOOKUP($A913,ALGLIB_SSA_XAUUSD!$J$2:$J$1001,ALGLIB_SSA_XAUUSD!$L$2:$L$1001,"",0)</f>
        <v>M5</v>
      </c>
      <c r="K913">
        <f>_xlfn.XLOOKUP($A913,ALGLIB_SSA_XAUUSD!$J$2:$J$1001,ALGLIB_SSA_XAUUSD!$M$2:$M$1001,"",0)</f>
        <v>4733.8100000000004</v>
      </c>
      <c r="L913">
        <f>_xlfn.XLOOKUP($A913,ALGLIB_SSA_XAUUSD!$J$2:$J$1001,ALGLIB_SSA_XAUUSD!$N$2:$N$1001,"",0)</f>
        <v>4738.7985200000003</v>
      </c>
      <c r="M913">
        <f>_xlfn.XLOOKUP($A913,ALGLIB_SSA_XAUUSD!$J$2:$J$1001,ALGLIB_SSA_XAUUSD!$O$2:$O$1001,"",0)</f>
        <v>4739.0744100000002</v>
      </c>
      <c r="N913">
        <f>_xlfn.XLOOKUP($A913,ALGLIB_SSA_XAUUSD!$J$2:$J$1001,ALGLIB_SSA_XAUUSD!$P$2:$P$1001,"",0)</f>
        <v>4741.6778599999998</v>
      </c>
      <c r="O913">
        <f>_xlfn.XLOOKUP($A913,ALGLIB_SSA_XAUUSD!$J$2:$J$1001,ALGLIB_SSA_XAUUSD!$Q$2:$Q$1001,"",0)</f>
        <v>4734.4044999999996</v>
      </c>
      <c r="R913">
        <f t="shared" si="361"/>
        <v>1775670900</v>
      </c>
      <c r="S913" t="str">
        <f t="shared" si="362"/>
        <v>XAUUSD</v>
      </c>
      <c r="T913" t="str">
        <f t="shared" si="362"/>
        <v>M5</v>
      </c>
      <c r="U913">
        <f t="shared" si="362"/>
        <v>4733.8100000000004</v>
      </c>
      <c r="V913">
        <f t="shared" si="363"/>
        <v>4723.3561683333328</v>
      </c>
      <c r="W913">
        <f t="shared" si="363"/>
        <v>4734.3365091666674</v>
      </c>
      <c r="X913">
        <f t="shared" si="364"/>
        <v>4738.7985200000003</v>
      </c>
      <c r="Y913">
        <f t="shared" si="364"/>
        <v>4739.0744100000002</v>
      </c>
      <c r="Z913">
        <f t="shared" si="365"/>
        <v>4743.8325808333329</v>
      </c>
      <c r="AA913">
        <f t="shared" si="366"/>
        <v>4741.6778599999998</v>
      </c>
      <c r="AB913">
        <f t="shared" si="367"/>
        <v>4715.264271666666</v>
      </c>
      <c r="AC913">
        <f t="shared" si="368"/>
        <v>4734.4044999999996</v>
      </c>
      <c r="AF913">
        <f t="shared" si="373"/>
        <v>1775670900</v>
      </c>
      <c r="AG913" t="str">
        <f t="shared" si="374"/>
        <v>XAUUSD</v>
      </c>
      <c r="AH913" t="str">
        <f t="shared" si="375"/>
        <v>M5</v>
      </c>
      <c r="AI913" s="19">
        <f t="shared" si="369"/>
        <v>4733.8100000000004</v>
      </c>
      <c r="AJ913" s="19">
        <f t="shared" si="370"/>
        <v>4723.3561683333328</v>
      </c>
      <c r="AK913" s="19">
        <f t="shared" si="371"/>
        <v>4734.3365091666674</v>
      </c>
      <c r="AL913" s="19">
        <f t="shared" si="376"/>
        <v>-10.980340833334594</v>
      </c>
      <c r="AM913" s="28" t="str">
        <f t="shared" si="372"/>
        <v>Bearish</v>
      </c>
      <c r="AN913" s="28" t="str">
        <f t="shared" si="377"/>
        <v>Bearish</v>
      </c>
      <c r="AO913">
        <f>IF(Z913&lt;&gt;"",Z913,"")</f>
        <v>4743.8325808333329</v>
      </c>
      <c r="AP913">
        <f>IF(AB913&lt;&gt;"",AB913,"")</f>
        <v>4715.264271666666</v>
      </c>
      <c r="AQ913">
        <f t="shared" si="381"/>
        <v>12</v>
      </c>
      <c r="AR913" s="16">
        <f>IF(SLOPE($AO$890:$AO$901,$AQ$890:$AQ$901)&gt;0,MIN(3,ABS(SLOPE($AO$890:$AO$901,$AQ$890:$AQ$901))),IF(SLOPE($AO$890:$AO$901,$AQ$890:$AQ$901)&lt;-0.5,-0.5,0))</f>
        <v>-0.5</v>
      </c>
      <c r="AS913" s="16">
        <f>IF(SLOPE($AP$890:$AP$901,$AQ$890:$AQ$901)&lt;0,MAX(-3,-ABS(SLOPE($AP$890:$AP$901,$AQ$890:$AQ$901))),IF(SLOPE($AP$890:$AP$901,$AQ$890:$AQ$901)&gt;0.5,0.5,0))</f>
        <v>-0.81544833333333322</v>
      </c>
      <c r="AT913" s="22">
        <f>($AO$902+(AR913*(AQ913-1)))</f>
        <v>4748.8659699999998</v>
      </c>
      <c r="AU913" s="22">
        <f>($AP$902+(AS913*(AQ913-1)))</f>
        <v>4714.9918383333334</v>
      </c>
      <c r="AV913" s="18">
        <f>IF(AR913&gt;0,AT913+AR913,AT913)</f>
        <v>4748.8659699999998</v>
      </c>
      <c r="AW913" s="18">
        <f>IF(AS913&lt;0,AU913+AS913,AU913)</f>
        <v>4714.1763899999996</v>
      </c>
      <c r="AY913" s="15">
        <f t="shared" si="382"/>
        <v>5.0333891666668933</v>
      </c>
      <c r="AZ913">
        <f t="shared" si="383"/>
        <v>-1.0878816666663624</v>
      </c>
      <c r="BB913" s="19">
        <f t="shared" si="378"/>
        <v>1775670900</v>
      </c>
      <c r="BC913" s="19" t="str">
        <f t="shared" si="379"/>
        <v>XAUUSD</v>
      </c>
      <c r="BD913" s="19" t="str">
        <f t="shared" si="380"/>
        <v>M5</v>
      </c>
      <c r="BE913">
        <f>V913</f>
        <v>4723.3561683333328</v>
      </c>
      <c r="BF913">
        <f>W913</f>
        <v>4734.3365091666674</v>
      </c>
      <c r="BG913">
        <f>X913</f>
        <v>4738.7985200000003</v>
      </c>
      <c r="BH913">
        <f>Y913</f>
        <v>4739.0744100000002</v>
      </c>
      <c r="BI913">
        <f t="shared" si="359"/>
        <v>4748.8659699999998</v>
      </c>
      <c r="BJ913">
        <f t="shared" si="360"/>
        <v>4714.1763899999996</v>
      </c>
    </row>
    <row r="914" spans="1:62" x14ac:dyDescent="0.55000000000000004">
      <c r="A914">
        <f>ALGLIB_SSA_XAUUSD!J914</f>
        <v>1775671200</v>
      </c>
      <c r="B914" t="str">
        <f>_xlfn.XLOOKUP($A914,ALGLIB_SSA_XAUUSD!$A$2:$A$1001,ALGLIB_SSA_XAUUSD!$B$2:$B$1001,"",0)</f>
        <v>XAUUSD</v>
      </c>
      <c r="C914" t="str">
        <f>_xlfn.XLOOKUP($A914,ALGLIB_SSA_XAUUSD!$A$2:$A$1001,ALGLIB_SSA_XAUUSD!$C$2:$C$1001,"",0)</f>
        <v>H1</v>
      </c>
      <c r="D914" s="2">
        <f>_xlfn.XLOOKUP($A914,ALGLIB_SSA_XAUUSD!$A$2:$A$1001,ALGLIB_SSA_XAUUSD!$D$2:$D$1001,"",0)</f>
        <v>4705.5600000000004</v>
      </c>
      <c r="E914" s="2">
        <f>_xlfn.XLOOKUP($A914,ALGLIB_SSA_XAUUSD!$A$2:$A$1001,ALGLIB_SSA_XAUUSD!$E$2:$E$1001,"",0)</f>
        <v>4722.4793499999996</v>
      </c>
      <c r="F914" s="2">
        <f>_xlfn.XLOOKUP($A914,ALGLIB_SSA_XAUUSD!$A$2:$A$1001,ALGLIB_SSA_XAUUSD!$F$2:$F$1001,"",0)</f>
        <v>4733.4244200000003</v>
      </c>
      <c r="G914" s="2">
        <f>_xlfn.XLOOKUP($A914,ALGLIB_SSA_XAUUSD!$A$2:$A$1001,ALGLIB_SSA_XAUUSD!$G$2:$G$1001,"",0)</f>
        <v>4742.875</v>
      </c>
      <c r="H914" s="2">
        <f>_xlfn.XLOOKUP($A914,ALGLIB_SSA_XAUUSD!$A$2:$A$1001,ALGLIB_SSA_XAUUSD!$H$2:$H$1001,"",0)</f>
        <v>4714.4735899999996</v>
      </c>
      <c r="I914" t="str">
        <f>_xlfn.XLOOKUP($A914,ALGLIB_SSA_XAUUSD!$J$2:$J$1001,ALGLIB_SSA_XAUUSD!$K$2:$K$1001,"",0)</f>
        <v>XAUUSD</v>
      </c>
      <c r="J914" t="str">
        <f>_xlfn.XLOOKUP($A914,ALGLIB_SSA_XAUUSD!$J$2:$J$1001,ALGLIB_SSA_XAUUSD!$L$2:$L$1001,"",0)</f>
        <v>M5</v>
      </c>
      <c r="K914">
        <f>_xlfn.XLOOKUP($A914,ALGLIB_SSA_XAUUSD!$J$2:$J$1001,ALGLIB_SSA_XAUUSD!$M$2:$M$1001,"",0)</f>
        <v>4740.16</v>
      </c>
      <c r="L914">
        <f>_xlfn.XLOOKUP($A914,ALGLIB_SSA_XAUUSD!$J$2:$J$1001,ALGLIB_SSA_XAUUSD!$N$2:$N$1001,"",0)</f>
        <v>4738.8696799999998</v>
      </c>
      <c r="M914">
        <f>_xlfn.XLOOKUP($A914,ALGLIB_SSA_XAUUSD!$J$2:$J$1001,ALGLIB_SSA_XAUUSD!$O$2:$O$1001,"",0)</f>
        <v>4738.9720399999997</v>
      </c>
      <c r="N914">
        <f>_xlfn.XLOOKUP($A914,ALGLIB_SSA_XAUUSD!$J$2:$J$1001,ALGLIB_SSA_XAUUSD!$P$2:$P$1001,"",0)</f>
        <v>4741.85286</v>
      </c>
      <c r="O914">
        <f>_xlfn.XLOOKUP($A914,ALGLIB_SSA_XAUUSD!$J$2:$J$1001,ALGLIB_SSA_XAUUSD!$Q$2:$Q$1001,"",0)</f>
        <v>4733.6543099999999</v>
      </c>
      <c r="R914">
        <f t="shared" si="361"/>
        <v>1775671200</v>
      </c>
      <c r="S914" t="str">
        <f t="shared" si="362"/>
        <v>XAUUSD</v>
      </c>
      <c r="T914" t="str">
        <f t="shared" si="362"/>
        <v>M5</v>
      </c>
      <c r="U914">
        <f t="shared" si="362"/>
        <v>4740.16</v>
      </c>
      <c r="V914">
        <f t="shared" si="363"/>
        <v>4722.4793499999996</v>
      </c>
      <c r="W914">
        <f t="shared" si="363"/>
        <v>4733.4244200000003</v>
      </c>
      <c r="X914">
        <f t="shared" si="364"/>
        <v>4738.8696799999998</v>
      </c>
      <c r="Y914">
        <f t="shared" si="364"/>
        <v>4738.9720399999997</v>
      </c>
      <c r="Z914">
        <f t="shared" si="365"/>
        <v>4742.875</v>
      </c>
      <c r="AA914">
        <f t="shared" si="366"/>
        <v>4741.85286</v>
      </c>
      <c r="AB914">
        <f t="shared" si="367"/>
        <v>4714.4735899999996</v>
      </c>
      <c r="AC914">
        <f t="shared" si="368"/>
        <v>4733.6543099999999</v>
      </c>
      <c r="AF914">
        <f t="shared" si="373"/>
        <v>1775671200</v>
      </c>
      <c r="AG914" t="str">
        <f t="shared" si="374"/>
        <v>XAUUSD</v>
      </c>
      <c r="AH914" t="str">
        <f t="shared" si="375"/>
        <v>M5</v>
      </c>
      <c r="AI914" s="19">
        <f t="shared" si="369"/>
        <v>4740.16</v>
      </c>
      <c r="AJ914" s="19">
        <f t="shared" si="370"/>
        <v>4722.4793499999996</v>
      </c>
      <c r="AK914" s="19">
        <f t="shared" si="371"/>
        <v>4733.4244200000003</v>
      </c>
      <c r="AL914" s="19">
        <f t="shared" si="376"/>
        <v>-10.945070000000669</v>
      </c>
      <c r="AM914" s="28" t="str">
        <f t="shared" si="372"/>
        <v>Bearish</v>
      </c>
      <c r="AN914" s="28" t="str">
        <f t="shared" si="377"/>
        <v>Bearish</v>
      </c>
      <c r="AO914">
        <f>IF(Z914&lt;&gt;"",Z914,"")</f>
        <v>4742.875</v>
      </c>
      <c r="AP914">
        <f>IF(AB914&lt;&gt;"",AB914,"")</f>
        <v>4714.4735899999996</v>
      </c>
      <c r="AQ914">
        <f t="shared" si="381"/>
        <v>1</v>
      </c>
      <c r="AR914" s="17">
        <f>IF(SLOPE($AO$902:$AO$913,$AQ$902:$AQ$913)&gt;0,MIN(3,ABS(SLOPE($AO$902:$AO$913,$AQ$902:$AQ$913))),IF(SLOPE($AO$902:$AO$913,$AQ$902:$AQ$913)&lt;-0.5,-0.5,0))</f>
        <v>-0.5</v>
      </c>
      <c r="AS914" s="17">
        <f>IF(SLOPE($AP$902:$AP$913,$AQ$902:$AQ$913)&lt;0,MAX(-3,-ABS(SLOPE($AP$902:$AP$913,$AQ$902:$AQ$913))),IF(SLOPE($AP$902:$AP$913,$AQ$902:$AQ$913)&gt;0.5,0.5,0))</f>
        <v>-0.79068166666669881</v>
      </c>
      <c r="AT914" s="10">
        <f>($AO$914+(AR914*(AQ914-1)))</f>
        <v>4742.875</v>
      </c>
      <c r="AU914" s="10">
        <f>($AP$914+(AS914*(AQ914-1)))</f>
        <v>4714.4735899999996</v>
      </c>
      <c r="AV914" s="18">
        <f>IF(AR914&gt;0,AT914+AR914,AT914)</f>
        <v>4742.875</v>
      </c>
      <c r="AW914" s="18">
        <f>IF(AS914&lt;0,AU914+AS914,AU914)</f>
        <v>4713.6829083333332</v>
      </c>
      <c r="AY914">
        <f t="shared" si="382"/>
        <v>0</v>
      </c>
      <c r="AZ914">
        <f t="shared" si="383"/>
        <v>-0.79068166666638717</v>
      </c>
      <c r="BB914" s="19">
        <f t="shared" si="378"/>
        <v>1775671200</v>
      </c>
      <c r="BC914" s="19" t="str">
        <f t="shared" si="379"/>
        <v>XAUUSD</v>
      </c>
      <c r="BD914" s="19" t="str">
        <f t="shared" si="380"/>
        <v>M5</v>
      </c>
      <c r="BE914">
        <f>V914</f>
        <v>4722.4793499999996</v>
      </c>
      <c r="BF914">
        <f>W914</f>
        <v>4733.4244200000003</v>
      </c>
      <c r="BG914">
        <f>X914</f>
        <v>4738.8696799999998</v>
      </c>
      <c r="BH914">
        <f>Y914</f>
        <v>4738.9720399999997</v>
      </c>
      <c r="BI914">
        <f t="shared" si="359"/>
        <v>4742.875</v>
      </c>
      <c r="BJ914">
        <f t="shared" si="360"/>
        <v>4713.6829083333332</v>
      </c>
    </row>
    <row r="915" spans="1:62" x14ac:dyDescent="0.55000000000000004">
      <c r="A915">
        <f>ALGLIB_SSA_XAUUSD!J915</f>
        <v>1775671500</v>
      </c>
      <c r="B915" t="str">
        <f>_xlfn.XLOOKUP($A915,ALGLIB_SSA_XAUUSD!$A$2:$A$1001,ALGLIB_SSA_XAUUSD!$B$2:$B$1001,"",0)</f>
        <v/>
      </c>
      <c r="C915" t="str">
        <f>_xlfn.XLOOKUP($A915,ALGLIB_SSA_XAUUSD!$A$2:$A$1001,ALGLIB_SSA_XAUUSD!$C$2:$C$1001,"",0)</f>
        <v/>
      </c>
      <c r="D915" s="1">
        <f>D914+(D926-D914)*1/12</f>
        <v>4707.6750000000002</v>
      </c>
      <c r="E915" s="1">
        <f>E914+(E926-E914)*1/12</f>
        <v>4721.9535208333327</v>
      </c>
      <c r="F915" s="1">
        <f>F914+(F926-F914)*1/12</f>
        <v>4732.7054608333337</v>
      </c>
      <c r="G915" s="1">
        <f>G914+(G926-G914)*1/12</f>
        <v>4742.1315008333331</v>
      </c>
      <c r="H915" s="1">
        <f>H914+(H926-H914)*1/12</f>
        <v>4713.884960833333</v>
      </c>
      <c r="I915" t="str">
        <f>_xlfn.XLOOKUP($A915,ALGLIB_SSA_XAUUSD!$J$2:$J$1001,ALGLIB_SSA_XAUUSD!$K$2:$K$1001,"",0)</f>
        <v>XAUUSD</v>
      </c>
      <c r="J915" t="str">
        <f>_xlfn.XLOOKUP($A915,ALGLIB_SSA_XAUUSD!$J$2:$J$1001,ALGLIB_SSA_XAUUSD!$L$2:$L$1001,"",0)</f>
        <v>M5</v>
      </c>
      <c r="K915">
        <f>_xlfn.XLOOKUP($A915,ALGLIB_SSA_XAUUSD!$J$2:$J$1001,ALGLIB_SSA_XAUUSD!$M$2:$M$1001,"",0)</f>
        <v>4743.38</v>
      </c>
      <c r="L915">
        <f>_xlfn.XLOOKUP($A915,ALGLIB_SSA_XAUUSD!$J$2:$J$1001,ALGLIB_SSA_XAUUSD!$N$2:$N$1001,"",0)</f>
        <v>4738.1550500000003</v>
      </c>
      <c r="M915">
        <f>_xlfn.XLOOKUP($A915,ALGLIB_SSA_XAUUSD!$J$2:$J$1001,ALGLIB_SSA_XAUUSD!$O$2:$O$1001,"",0)</f>
        <v>4738.5635499999999</v>
      </c>
      <c r="N915">
        <f>_xlfn.XLOOKUP($A915,ALGLIB_SSA_XAUUSD!$J$2:$J$1001,ALGLIB_SSA_XAUUSD!$P$2:$P$1001,"",0)</f>
        <v>4741.7247600000001</v>
      </c>
      <c r="O915">
        <f>_xlfn.XLOOKUP($A915,ALGLIB_SSA_XAUUSD!$J$2:$J$1001,ALGLIB_SSA_XAUUSD!$Q$2:$Q$1001,"",0)</f>
        <v>4732.5059700000002</v>
      </c>
      <c r="R915">
        <f t="shared" si="361"/>
        <v>1775671500</v>
      </c>
      <c r="S915" t="str">
        <f t="shared" si="362"/>
        <v>XAUUSD</v>
      </c>
      <c r="T915" t="str">
        <f t="shared" si="362"/>
        <v>M5</v>
      </c>
      <c r="U915">
        <f t="shared" si="362"/>
        <v>4743.38</v>
      </c>
      <c r="V915">
        <f t="shared" si="363"/>
        <v>4721.9535208333327</v>
      </c>
      <c r="W915">
        <f t="shared" si="363"/>
        <v>4732.7054608333337</v>
      </c>
      <c r="X915">
        <f t="shared" si="364"/>
        <v>4738.1550500000003</v>
      </c>
      <c r="Y915">
        <f t="shared" si="364"/>
        <v>4738.5635499999999</v>
      </c>
      <c r="Z915">
        <f t="shared" si="365"/>
        <v>4742.1315008333331</v>
      </c>
      <c r="AA915">
        <f t="shared" si="366"/>
        <v>4741.7247600000001</v>
      </c>
      <c r="AB915">
        <f t="shared" si="367"/>
        <v>4713.884960833333</v>
      </c>
      <c r="AC915">
        <f t="shared" si="368"/>
        <v>4732.5059700000002</v>
      </c>
      <c r="AF915">
        <f t="shared" si="373"/>
        <v>1775671500</v>
      </c>
      <c r="AG915" t="str">
        <f t="shared" si="374"/>
        <v>XAUUSD</v>
      </c>
      <c r="AH915" t="str">
        <f t="shared" si="375"/>
        <v>M5</v>
      </c>
      <c r="AI915" s="19">
        <f t="shared" si="369"/>
        <v>4743.38</v>
      </c>
      <c r="AJ915" s="19">
        <f t="shared" si="370"/>
        <v>4721.9535208333327</v>
      </c>
      <c r="AK915" s="19">
        <f t="shared" si="371"/>
        <v>4732.7054608333337</v>
      </c>
      <c r="AL915" s="19">
        <f t="shared" si="376"/>
        <v>-10.751940000001014</v>
      </c>
      <c r="AM915" s="28" t="str">
        <f t="shared" si="372"/>
        <v>Bearish</v>
      </c>
      <c r="AN915" s="28" t="str">
        <f t="shared" si="377"/>
        <v>Bearish</v>
      </c>
      <c r="AO915">
        <f>IF(Z915&lt;&gt;"",Z915,"")</f>
        <v>4742.1315008333331</v>
      </c>
      <c r="AP915">
        <f>IF(AB915&lt;&gt;"",AB915,"")</f>
        <v>4713.884960833333</v>
      </c>
      <c r="AQ915">
        <f t="shared" si="381"/>
        <v>2</v>
      </c>
      <c r="AR915" s="16">
        <f>IF(SLOPE($AO$902:$AO$913,$AQ$902:$AQ$913)&gt;0,MIN(3,ABS(SLOPE($AO$902:$AO$913,$AQ$902:$AQ$913))),IF(SLOPE($AO$902:$AO$913,$AQ$902:$AQ$913)&lt;-0.5,-0.5,0))</f>
        <v>-0.5</v>
      </c>
      <c r="AS915" s="16">
        <f>IF(SLOPE($AP$902:$AP$913,$AQ$902:$AQ$913)&lt;0,MAX(-3,-ABS(SLOPE($AP$902:$AP$913,$AQ$902:$AQ$913))),IF(SLOPE($AP$902:$AP$913,$AQ$902:$AQ$913)&gt;0.5,0.5,0))</f>
        <v>-0.79068166666669881</v>
      </c>
      <c r="AT915" s="22">
        <f>($AO$914+(AR915*(AQ915-1)))</f>
        <v>4742.375</v>
      </c>
      <c r="AU915" s="22">
        <f>($AP$914+(AS915*(AQ915-1)))</f>
        <v>4713.6829083333332</v>
      </c>
      <c r="AV915" s="18">
        <f>IF(AR915&gt;0,AT915+AR915,AT915)</f>
        <v>4742.375</v>
      </c>
      <c r="AW915" s="18">
        <f>IF(AS915&lt;0,AU915+AS915,AU915)</f>
        <v>4712.8922266666668</v>
      </c>
      <c r="AY915" s="15">
        <f t="shared" si="382"/>
        <v>0.24349916666687932</v>
      </c>
      <c r="AZ915">
        <f t="shared" si="383"/>
        <v>-0.99273416666619596</v>
      </c>
      <c r="BB915" s="19">
        <f t="shared" si="378"/>
        <v>1775671500</v>
      </c>
      <c r="BC915" s="19" t="str">
        <f t="shared" si="379"/>
        <v>XAUUSD</v>
      </c>
      <c r="BD915" s="19" t="str">
        <f t="shared" si="380"/>
        <v>M5</v>
      </c>
      <c r="BE915">
        <f>V915</f>
        <v>4721.9535208333327</v>
      </c>
      <c r="BF915">
        <f>W915</f>
        <v>4732.7054608333337</v>
      </c>
      <c r="BG915">
        <f>X915</f>
        <v>4738.1550500000003</v>
      </c>
      <c r="BH915">
        <f>Y915</f>
        <v>4738.5635499999999</v>
      </c>
      <c r="BI915">
        <f t="shared" si="359"/>
        <v>4742.375</v>
      </c>
      <c r="BJ915">
        <f t="shared" si="360"/>
        <v>4712.8922266666668</v>
      </c>
    </row>
    <row r="916" spans="1:62" x14ac:dyDescent="0.55000000000000004">
      <c r="A916">
        <f>ALGLIB_SSA_XAUUSD!J916</f>
        <v>1775671800</v>
      </c>
      <c r="B916" t="str">
        <f>_xlfn.XLOOKUP($A916,ALGLIB_SSA_XAUUSD!$A$2:$A$1001,ALGLIB_SSA_XAUUSD!$B$2:$B$1001,"",0)</f>
        <v/>
      </c>
      <c r="C916" t="str">
        <f>_xlfn.XLOOKUP($A916,ALGLIB_SSA_XAUUSD!$A$2:$A$1001,ALGLIB_SSA_XAUUSD!$C$2:$C$1001,"",0)</f>
        <v/>
      </c>
      <c r="D916" s="1">
        <f>D914+(D926-D914)*2/12</f>
        <v>4709.79</v>
      </c>
      <c r="E916" s="1">
        <f>E914+(E926-E914)*2/12</f>
        <v>4721.4276916666659</v>
      </c>
      <c r="F916" s="1">
        <f>F914+(F926-F914)*2/12</f>
        <v>4731.9865016666672</v>
      </c>
      <c r="G916" s="1">
        <f>G914+(G926-G914)*2/12</f>
        <v>4741.3880016666662</v>
      </c>
      <c r="H916" s="1">
        <f>H914+(H926-H914)*2/12</f>
        <v>4713.2963316666664</v>
      </c>
      <c r="I916" t="str">
        <f>_xlfn.XLOOKUP($A916,ALGLIB_SSA_XAUUSD!$J$2:$J$1001,ALGLIB_SSA_XAUUSD!$K$2:$K$1001,"",0)</f>
        <v>XAUUSD</v>
      </c>
      <c r="J916" t="str">
        <f>_xlfn.XLOOKUP($A916,ALGLIB_SSA_XAUUSD!$J$2:$J$1001,ALGLIB_SSA_XAUUSD!$L$2:$L$1001,"",0)</f>
        <v>M5</v>
      </c>
      <c r="K916">
        <f>_xlfn.XLOOKUP($A916,ALGLIB_SSA_XAUUSD!$J$2:$J$1001,ALGLIB_SSA_XAUUSD!$M$2:$M$1001,"",0)</f>
        <v>4743.7700000000004</v>
      </c>
      <c r="L916">
        <f>_xlfn.XLOOKUP($A916,ALGLIB_SSA_XAUUSD!$J$2:$J$1001,ALGLIB_SSA_XAUUSD!$N$2:$N$1001,"",0)</f>
        <v>4736.2323699999997</v>
      </c>
      <c r="M916">
        <f>_xlfn.XLOOKUP($A916,ALGLIB_SSA_XAUUSD!$J$2:$J$1001,ALGLIB_SSA_XAUUSD!$O$2:$O$1001,"",0)</f>
        <v>4737.3979600000002</v>
      </c>
      <c r="N916">
        <f>_xlfn.XLOOKUP($A916,ALGLIB_SSA_XAUUSD!$J$2:$J$1001,ALGLIB_SSA_XAUUSD!$P$2:$P$1001,"",0)</f>
        <v>4740.7529699999996</v>
      </c>
      <c r="O916">
        <f>_xlfn.XLOOKUP($A916,ALGLIB_SSA_XAUUSD!$J$2:$J$1001,ALGLIB_SSA_XAUUSD!$Q$2:$Q$1001,"",0)</f>
        <v>4730.4583199999997</v>
      </c>
      <c r="R916">
        <f t="shared" si="361"/>
        <v>1775671800</v>
      </c>
      <c r="S916" t="str">
        <f t="shared" si="362"/>
        <v>XAUUSD</v>
      </c>
      <c r="T916" t="str">
        <f t="shared" si="362"/>
        <v>M5</v>
      </c>
      <c r="U916">
        <f t="shared" si="362"/>
        <v>4743.7700000000004</v>
      </c>
      <c r="V916">
        <f t="shared" si="363"/>
        <v>4721.4276916666659</v>
      </c>
      <c r="W916">
        <f t="shared" si="363"/>
        <v>4731.9865016666672</v>
      </c>
      <c r="X916">
        <f t="shared" si="364"/>
        <v>4736.2323699999997</v>
      </c>
      <c r="Y916">
        <f t="shared" si="364"/>
        <v>4737.3979600000002</v>
      </c>
      <c r="Z916">
        <f t="shared" si="365"/>
        <v>4741.3880016666662</v>
      </c>
      <c r="AA916">
        <f t="shared" si="366"/>
        <v>4740.7529699999996</v>
      </c>
      <c r="AB916">
        <f t="shared" si="367"/>
        <v>4713.2963316666664</v>
      </c>
      <c r="AC916">
        <f t="shared" si="368"/>
        <v>4730.4583199999997</v>
      </c>
      <c r="AF916">
        <f t="shared" si="373"/>
        <v>1775671800</v>
      </c>
      <c r="AG916" t="str">
        <f t="shared" si="374"/>
        <v>XAUUSD</v>
      </c>
      <c r="AH916" t="str">
        <f t="shared" si="375"/>
        <v>M5</v>
      </c>
      <c r="AI916" s="19">
        <f t="shared" si="369"/>
        <v>4743.7700000000004</v>
      </c>
      <c r="AJ916" s="19">
        <f t="shared" si="370"/>
        <v>4721.4276916666659</v>
      </c>
      <c r="AK916" s="19">
        <f t="shared" si="371"/>
        <v>4731.9865016666672</v>
      </c>
      <c r="AL916" s="19">
        <f t="shared" si="376"/>
        <v>-10.558810000001358</v>
      </c>
      <c r="AM916" s="28" t="str">
        <f t="shared" si="372"/>
        <v>Bearish</v>
      </c>
      <c r="AN916" s="28" t="str">
        <f t="shared" si="377"/>
        <v>Bearish</v>
      </c>
      <c r="AO916">
        <f>IF(Z916&lt;&gt;"",Z916,"")</f>
        <v>4741.3880016666662</v>
      </c>
      <c r="AP916">
        <f>IF(AB916&lt;&gt;"",AB916,"")</f>
        <v>4713.2963316666664</v>
      </c>
      <c r="AQ916">
        <f t="shared" si="381"/>
        <v>3</v>
      </c>
      <c r="AR916" s="16">
        <f>IF(SLOPE($AO$902:$AO$913,$AQ$902:$AQ$913)&gt;0,MIN(3,ABS(SLOPE($AO$902:$AO$913,$AQ$902:$AQ$913))),IF(SLOPE($AO$902:$AO$913,$AQ$902:$AQ$913)&lt;-0.5,-0.5,0))</f>
        <v>-0.5</v>
      </c>
      <c r="AS916" s="16">
        <f>IF(SLOPE($AP$902:$AP$913,$AQ$902:$AQ$913)&lt;0,MAX(-3,-ABS(SLOPE($AP$902:$AP$913,$AQ$902:$AQ$913))),IF(SLOPE($AP$902:$AP$913,$AQ$902:$AQ$913)&gt;0.5,0.5,0))</f>
        <v>-0.79068166666669881</v>
      </c>
      <c r="AT916" s="22">
        <f>($AO$914+(AR916*(AQ916-1)))</f>
        <v>4741.875</v>
      </c>
      <c r="AU916" s="22">
        <f>($AP$914+(AS916*(AQ916-1)))</f>
        <v>4712.8922266666659</v>
      </c>
      <c r="AV916" s="18">
        <f>IF(AR916&gt;0,AT916+AR916,AT916)</f>
        <v>4741.875</v>
      </c>
      <c r="AW916" s="18">
        <f>IF(AS916&lt;0,AU916+AS916,AU916)</f>
        <v>4712.1015449999995</v>
      </c>
      <c r="AY916" s="15">
        <f t="shared" si="382"/>
        <v>0.48699833333375864</v>
      </c>
      <c r="AZ916">
        <f t="shared" si="383"/>
        <v>-1.1947866666669142</v>
      </c>
      <c r="BB916" s="19">
        <f t="shared" si="378"/>
        <v>1775671800</v>
      </c>
      <c r="BC916" s="19" t="str">
        <f t="shared" si="379"/>
        <v>XAUUSD</v>
      </c>
      <c r="BD916" s="19" t="str">
        <f t="shared" si="380"/>
        <v>M5</v>
      </c>
      <c r="BE916">
        <f>V916</f>
        <v>4721.4276916666659</v>
      </c>
      <c r="BF916">
        <f>W916</f>
        <v>4731.9865016666672</v>
      </c>
      <c r="BG916">
        <f>X916</f>
        <v>4736.2323699999997</v>
      </c>
      <c r="BH916">
        <f>Y916</f>
        <v>4737.3979600000002</v>
      </c>
      <c r="BI916">
        <f t="shared" ref="BI916:BI979" si="384">AV916</f>
        <v>4741.875</v>
      </c>
      <c r="BJ916">
        <f t="shared" ref="BJ916:BJ979" si="385">AW916</f>
        <v>4712.1015449999995</v>
      </c>
    </row>
    <row r="917" spans="1:62" x14ac:dyDescent="0.55000000000000004">
      <c r="A917">
        <f>ALGLIB_SSA_XAUUSD!J917</f>
        <v>1775672100</v>
      </c>
      <c r="B917" t="str">
        <f>_xlfn.XLOOKUP($A917,ALGLIB_SSA_XAUUSD!$A$2:$A$1001,ALGLIB_SSA_XAUUSD!$B$2:$B$1001,"",0)</f>
        <v/>
      </c>
      <c r="C917" t="str">
        <f>_xlfn.XLOOKUP($A917,ALGLIB_SSA_XAUUSD!$A$2:$A$1001,ALGLIB_SSA_XAUUSD!$C$2:$C$1001,"",0)</f>
        <v/>
      </c>
      <c r="D917" s="1">
        <f>D914+(D926-D914)*3/12</f>
        <v>4711.9050000000007</v>
      </c>
      <c r="E917" s="1">
        <f>E914+(E926-E914)*3/12</f>
        <v>4720.9018624999999</v>
      </c>
      <c r="F917" s="1">
        <f>F914+(F926-F914)*3/12</f>
        <v>4731.2675424999998</v>
      </c>
      <c r="G917" s="1">
        <f>G914+(G926-G914)*3/12</f>
        <v>4740.6445025000003</v>
      </c>
      <c r="H917" s="1">
        <f>H914+(H926-H914)*3/12</f>
        <v>4712.7077024999999</v>
      </c>
      <c r="I917" t="str">
        <f>_xlfn.XLOOKUP($A917,ALGLIB_SSA_XAUUSD!$J$2:$J$1001,ALGLIB_SSA_XAUUSD!$K$2:$K$1001,"",0)</f>
        <v>XAUUSD</v>
      </c>
      <c r="J917" t="str">
        <f>_xlfn.XLOOKUP($A917,ALGLIB_SSA_XAUUSD!$J$2:$J$1001,ALGLIB_SSA_XAUUSD!$L$2:$L$1001,"",0)</f>
        <v>M5</v>
      </c>
      <c r="K917">
        <f>_xlfn.XLOOKUP($A917,ALGLIB_SSA_XAUUSD!$J$2:$J$1001,ALGLIB_SSA_XAUUSD!$M$2:$M$1001,"",0)</f>
        <v>4729.57</v>
      </c>
      <c r="L917">
        <f>_xlfn.XLOOKUP($A917,ALGLIB_SSA_XAUUSD!$J$2:$J$1001,ALGLIB_SSA_XAUUSD!$N$2:$N$1001,"",0)</f>
        <v>4732.9853400000002</v>
      </c>
      <c r="M917">
        <f>_xlfn.XLOOKUP($A917,ALGLIB_SSA_XAUUSD!$J$2:$J$1001,ALGLIB_SSA_XAUUSD!$O$2:$O$1001,"",0)</f>
        <v>4735.1916499999998</v>
      </c>
      <c r="N917">
        <f>_xlfn.XLOOKUP($A917,ALGLIB_SSA_XAUUSD!$J$2:$J$1001,ALGLIB_SSA_XAUUSD!$P$2:$P$1001,"",0)</f>
        <v>4738.6187799999998</v>
      </c>
      <c r="O917">
        <f>_xlfn.XLOOKUP($A917,ALGLIB_SSA_XAUUSD!$J$2:$J$1001,ALGLIB_SSA_XAUUSD!$Q$2:$Q$1001,"",0)</f>
        <v>4727.3951800000004</v>
      </c>
      <c r="R917">
        <f t="shared" si="361"/>
        <v>1775672100</v>
      </c>
      <c r="S917" t="str">
        <f t="shared" si="362"/>
        <v>XAUUSD</v>
      </c>
      <c r="T917" t="str">
        <f t="shared" si="362"/>
        <v>M5</v>
      </c>
      <c r="U917">
        <f t="shared" si="362"/>
        <v>4729.57</v>
      </c>
      <c r="V917">
        <f t="shared" si="363"/>
        <v>4720.9018624999999</v>
      </c>
      <c r="W917">
        <f t="shared" si="363"/>
        <v>4731.2675424999998</v>
      </c>
      <c r="X917">
        <f t="shared" si="364"/>
        <v>4732.9853400000002</v>
      </c>
      <c r="Y917">
        <f t="shared" si="364"/>
        <v>4735.1916499999998</v>
      </c>
      <c r="Z917">
        <f t="shared" si="365"/>
        <v>4740.6445025000003</v>
      </c>
      <c r="AA917">
        <f t="shared" si="366"/>
        <v>4738.6187799999998</v>
      </c>
      <c r="AB917">
        <f t="shared" si="367"/>
        <v>4712.7077024999999</v>
      </c>
      <c r="AC917">
        <f t="shared" si="368"/>
        <v>4727.3951800000004</v>
      </c>
      <c r="AF917">
        <f t="shared" si="373"/>
        <v>1775672100</v>
      </c>
      <c r="AG917" t="str">
        <f t="shared" si="374"/>
        <v>XAUUSD</v>
      </c>
      <c r="AH917" t="str">
        <f t="shared" si="375"/>
        <v>M5</v>
      </c>
      <c r="AI917" s="19">
        <f t="shared" si="369"/>
        <v>4729.57</v>
      </c>
      <c r="AJ917" s="19">
        <f t="shared" si="370"/>
        <v>4720.9018624999999</v>
      </c>
      <c r="AK917" s="19">
        <f t="shared" si="371"/>
        <v>4731.2675424999998</v>
      </c>
      <c r="AL917" s="19">
        <f t="shared" si="376"/>
        <v>-10.365679999999884</v>
      </c>
      <c r="AM917" s="28" t="str">
        <f t="shared" si="372"/>
        <v>Bearish</v>
      </c>
      <c r="AN917" s="28" t="str">
        <f t="shared" si="377"/>
        <v>Bearish</v>
      </c>
      <c r="AO917">
        <f>IF(Z917&lt;&gt;"",Z917,"")</f>
        <v>4740.6445025000003</v>
      </c>
      <c r="AP917">
        <f>IF(AB917&lt;&gt;"",AB917,"")</f>
        <v>4712.7077024999999</v>
      </c>
      <c r="AQ917">
        <f t="shared" si="381"/>
        <v>4</v>
      </c>
      <c r="AR917" s="16">
        <f>IF(SLOPE($AO$902:$AO$913,$AQ$902:$AQ$913)&gt;0,MIN(3,ABS(SLOPE($AO$902:$AO$913,$AQ$902:$AQ$913))),IF(SLOPE($AO$902:$AO$913,$AQ$902:$AQ$913)&lt;-0.5,-0.5,0))</f>
        <v>-0.5</v>
      </c>
      <c r="AS917" s="16">
        <f>IF(SLOPE($AP$902:$AP$913,$AQ$902:$AQ$913)&lt;0,MAX(-3,-ABS(SLOPE($AP$902:$AP$913,$AQ$902:$AQ$913))),IF(SLOPE($AP$902:$AP$913,$AQ$902:$AQ$913)&gt;0.5,0.5,0))</f>
        <v>-0.79068166666669881</v>
      </c>
      <c r="AT917" s="22">
        <f>($AO$914+(AR917*(AQ917-1)))</f>
        <v>4741.375</v>
      </c>
      <c r="AU917" s="22">
        <f>($AP$914+(AS917*(AQ917-1)))</f>
        <v>4712.1015449999995</v>
      </c>
      <c r="AV917" s="18">
        <f>IF(AR917&gt;0,AT917+AR917,AT917)</f>
        <v>4741.375</v>
      </c>
      <c r="AW917" s="18">
        <f>IF(AS917&lt;0,AU917+AS917,AU917)</f>
        <v>4711.3108633333331</v>
      </c>
      <c r="AY917" s="15">
        <f t="shared" si="382"/>
        <v>0.73049749999972846</v>
      </c>
      <c r="AZ917">
        <f t="shared" si="383"/>
        <v>-1.396839166666723</v>
      </c>
      <c r="BB917" s="19">
        <f t="shared" si="378"/>
        <v>1775672100</v>
      </c>
      <c r="BC917" s="19" t="str">
        <f t="shared" si="379"/>
        <v>XAUUSD</v>
      </c>
      <c r="BD917" s="19" t="str">
        <f t="shared" si="380"/>
        <v>M5</v>
      </c>
      <c r="BE917">
        <f>V917</f>
        <v>4720.9018624999999</v>
      </c>
      <c r="BF917">
        <f>W917</f>
        <v>4731.2675424999998</v>
      </c>
      <c r="BG917">
        <f>X917</f>
        <v>4732.9853400000002</v>
      </c>
      <c r="BH917">
        <f>Y917</f>
        <v>4735.1916499999998</v>
      </c>
      <c r="BI917">
        <f t="shared" si="384"/>
        <v>4741.375</v>
      </c>
      <c r="BJ917">
        <f t="shared" si="385"/>
        <v>4711.3108633333331</v>
      </c>
    </row>
    <row r="918" spans="1:62" x14ac:dyDescent="0.55000000000000004">
      <c r="A918">
        <f>ALGLIB_SSA_XAUUSD!J918</f>
        <v>1775672400</v>
      </c>
      <c r="B918" t="str">
        <f>_xlfn.XLOOKUP($A918,ALGLIB_SSA_XAUUSD!$A$2:$A$1001,ALGLIB_SSA_XAUUSD!$B$2:$B$1001,"",0)</f>
        <v/>
      </c>
      <c r="C918" t="str">
        <f>_xlfn.XLOOKUP($A918,ALGLIB_SSA_XAUUSD!$A$2:$A$1001,ALGLIB_SSA_XAUUSD!$C$2:$C$1001,"",0)</f>
        <v/>
      </c>
      <c r="D918" s="1">
        <f>D914+(D926-D914)*4/12</f>
        <v>4714.0200000000004</v>
      </c>
      <c r="E918" s="1">
        <f>E914+(E926-E914)*4/12</f>
        <v>4720.376033333333</v>
      </c>
      <c r="F918" s="1">
        <f>F914+(F926-F914)*4/12</f>
        <v>4730.5485833333332</v>
      </c>
      <c r="G918" s="1">
        <f>G914+(G926-G914)*4/12</f>
        <v>4739.9010033333334</v>
      </c>
      <c r="H918" s="1">
        <f>H914+(H926-H914)*4/12</f>
        <v>4712.1190733333333</v>
      </c>
      <c r="I918" t="str">
        <f>_xlfn.XLOOKUP($A918,ALGLIB_SSA_XAUUSD!$J$2:$J$1001,ALGLIB_SSA_XAUUSD!$K$2:$K$1001,"",0)</f>
        <v>XAUUSD</v>
      </c>
      <c r="J918" t="str">
        <f>_xlfn.XLOOKUP($A918,ALGLIB_SSA_XAUUSD!$J$2:$J$1001,ALGLIB_SSA_XAUUSD!$L$2:$L$1001,"",0)</f>
        <v>M5</v>
      </c>
      <c r="K918">
        <f>_xlfn.XLOOKUP($A918,ALGLIB_SSA_XAUUSD!$J$2:$J$1001,ALGLIB_SSA_XAUUSD!$M$2:$M$1001,"",0)</f>
        <v>4723.7</v>
      </c>
      <c r="L918">
        <f>_xlfn.XLOOKUP($A918,ALGLIB_SSA_XAUUSD!$J$2:$J$1001,ALGLIB_SSA_XAUUSD!$N$2:$N$1001,"",0)</f>
        <v>4728.8832300000004</v>
      </c>
      <c r="M918">
        <f>_xlfn.XLOOKUP($A918,ALGLIB_SSA_XAUUSD!$J$2:$J$1001,ALGLIB_SSA_XAUUSD!$O$2:$O$1001,"",0)</f>
        <v>4732.0374400000001</v>
      </c>
      <c r="N918">
        <f>_xlfn.XLOOKUP($A918,ALGLIB_SSA_XAUUSD!$J$2:$J$1001,ALGLIB_SSA_XAUUSD!$P$2:$P$1001,"",0)</f>
        <v>4735.2424199999996</v>
      </c>
      <c r="O918">
        <f>_xlfn.XLOOKUP($A918,ALGLIB_SSA_XAUUSD!$J$2:$J$1001,ALGLIB_SSA_XAUUSD!$Q$2:$Q$1001,"",0)</f>
        <v>4723.9827999999998</v>
      </c>
      <c r="R918">
        <f t="shared" si="361"/>
        <v>1775672400</v>
      </c>
      <c r="S918" t="str">
        <f t="shared" si="362"/>
        <v>XAUUSD</v>
      </c>
      <c r="T918" t="str">
        <f t="shared" si="362"/>
        <v>M5</v>
      </c>
      <c r="U918">
        <f t="shared" si="362"/>
        <v>4723.7</v>
      </c>
      <c r="V918">
        <f t="shared" si="363"/>
        <v>4720.376033333333</v>
      </c>
      <c r="W918">
        <f t="shared" si="363"/>
        <v>4730.5485833333332</v>
      </c>
      <c r="X918">
        <f t="shared" si="364"/>
        <v>4728.8832300000004</v>
      </c>
      <c r="Y918">
        <f t="shared" si="364"/>
        <v>4732.0374400000001</v>
      </c>
      <c r="Z918">
        <f t="shared" si="365"/>
        <v>4739.9010033333334</v>
      </c>
      <c r="AA918">
        <f t="shared" si="366"/>
        <v>4735.2424199999996</v>
      </c>
      <c r="AB918">
        <f t="shared" si="367"/>
        <v>4712.1190733333333</v>
      </c>
      <c r="AC918">
        <f t="shared" si="368"/>
        <v>4723.9827999999998</v>
      </c>
      <c r="AF918">
        <f t="shared" si="373"/>
        <v>1775672400</v>
      </c>
      <c r="AG918" t="str">
        <f t="shared" si="374"/>
        <v>XAUUSD</v>
      </c>
      <c r="AH918" t="str">
        <f t="shared" si="375"/>
        <v>M5</v>
      </c>
      <c r="AI918" s="19">
        <f t="shared" si="369"/>
        <v>4723.7</v>
      </c>
      <c r="AJ918" s="19">
        <f t="shared" si="370"/>
        <v>4720.376033333333</v>
      </c>
      <c r="AK918" s="19">
        <f t="shared" si="371"/>
        <v>4730.5485833333332</v>
      </c>
      <c r="AL918" s="19">
        <f t="shared" si="376"/>
        <v>-10.172550000000228</v>
      </c>
      <c r="AM918" s="28" t="str">
        <f t="shared" si="372"/>
        <v>Bearish</v>
      </c>
      <c r="AN918" s="28" t="str">
        <f t="shared" si="377"/>
        <v>Bearish</v>
      </c>
      <c r="AO918">
        <f>IF(Z918&lt;&gt;"",Z918,"")</f>
        <v>4739.9010033333334</v>
      </c>
      <c r="AP918">
        <f>IF(AB918&lt;&gt;"",AB918,"")</f>
        <v>4712.1190733333333</v>
      </c>
      <c r="AQ918">
        <f t="shared" si="381"/>
        <v>5</v>
      </c>
      <c r="AR918" s="16">
        <f>IF(SLOPE($AO$902:$AO$913,$AQ$902:$AQ$913)&gt;0,MIN(3,ABS(SLOPE($AO$902:$AO$913,$AQ$902:$AQ$913))),IF(SLOPE($AO$902:$AO$913,$AQ$902:$AQ$913)&lt;-0.5,-0.5,0))</f>
        <v>-0.5</v>
      </c>
      <c r="AS918" s="16">
        <f>IF(SLOPE($AP$902:$AP$913,$AQ$902:$AQ$913)&lt;0,MAX(-3,-ABS(SLOPE($AP$902:$AP$913,$AQ$902:$AQ$913))),IF(SLOPE($AP$902:$AP$913,$AQ$902:$AQ$913)&gt;0.5,0.5,0))</f>
        <v>-0.79068166666669881</v>
      </c>
      <c r="AT918" s="22">
        <f>($AO$914+(AR918*(AQ918-1)))</f>
        <v>4740.875</v>
      </c>
      <c r="AU918" s="22">
        <f>($AP$914+(AS918*(AQ918-1)))</f>
        <v>4711.3108633333331</v>
      </c>
      <c r="AV918" s="18">
        <f>IF(AR918&gt;0,AT918+AR918,AT918)</f>
        <v>4740.875</v>
      </c>
      <c r="AW918" s="18">
        <f>IF(AS918&lt;0,AU918+AS918,AU918)</f>
        <v>4710.5201816666668</v>
      </c>
      <c r="AY918" s="15">
        <f t="shared" si="382"/>
        <v>0.97399666666660778</v>
      </c>
      <c r="AZ918">
        <f t="shared" si="383"/>
        <v>-1.5988916666665318</v>
      </c>
      <c r="BB918" s="19">
        <f t="shared" si="378"/>
        <v>1775672400</v>
      </c>
      <c r="BC918" s="19" t="str">
        <f t="shared" si="379"/>
        <v>XAUUSD</v>
      </c>
      <c r="BD918" s="19" t="str">
        <f t="shared" si="380"/>
        <v>M5</v>
      </c>
      <c r="BE918">
        <f>V918</f>
        <v>4720.376033333333</v>
      </c>
      <c r="BF918">
        <f>W918</f>
        <v>4730.5485833333332</v>
      </c>
      <c r="BG918">
        <f>X918</f>
        <v>4728.8832300000004</v>
      </c>
      <c r="BH918">
        <f>Y918</f>
        <v>4732.0374400000001</v>
      </c>
      <c r="BI918">
        <f t="shared" si="384"/>
        <v>4740.875</v>
      </c>
      <c r="BJ918">
        <f t="shared" si="385"/>
        <v>4710.5201816666668</v>
      </c>
    </row>
    <row r="919" spans="1:62" x14ac:dyDescent="0.55000000000000004">
      <c r="A919">
        <f>ALGLIB_SSA_XAUUSD!J919</f>
        <v>1775672700</v>
      </c>
      <c r="B919" t="str">
        <f>_xlfn.XLOOKUP($A919,ALGLIB_SSA_XAUUSD!$A$2:$A$1001,ALGLIB_SSA_XAUUSD!$B$2:$B$1001,"",0)</f>
        <v/>
      </c>
      <c r="C919" t="str">
        <f>_xlfn.XLOOKUP($A919,ALGLIB_SSA_XAUUSD!$A$2:$A$1001,ALGLIB_SSA_XAUUSD!$C$2:$C$1001,"",0)</f>
        <v/>
      </c>
      <c r="D919" s="1">
        <f>D914+(D926-D914)*5/12</f>
        <v>4716.1350000000002</v>
      </c>
      <c r="E919" s="1">
        <f>E914+(E926-E914)*5/12</f>
        <v>4719.8502041666661</v>
      </c>
      <c r="F919" s="1">
        <f>F914+(F926-F914)*5/12</f>
        <v>4729.8296241666667</v>
      </c>
      <c r="G919" s="1">
        <f>G914+(G926-G914)*5/12</f>
        <v>4739.1575041666665</v>
      </c>
      <c r="H919" s="1">
        <f>H914+(H926-H914)*5/12</f>
        <v>4711.5304441666667</v>
      </c>
      <c r="I919" t="str">
        <f>_xlfn.XLOOKUP($A919,ALGLIB_SSA_XAUUSD!$J$2:$J$1001,ALGLIB_SSA_XAUUSD!$K$2:$K$1001,"",0)</f>
        <v>XAUUSD</v>
      </c>
      <c r="J919" t="str">
        <f>_xlfn.XLOOKUP($A919,ALGLIB_SSA_XAUUSD!$J$2:$J$1001,ALGLIB_SSA_XAUUSD!$L$2:$L$1001,"",0)</f>
        <v>M5</v>
      </c>
      <c r="K919">
        <f>_xlfn.XLOOKUP($A919,ALGLIB_SSA_XAUUSD!$J$2:$J$1001,ALGLIB_SSA_XAUUSD!$M$2:$M$1001,"",0)</f>
        <v>4722.5600000000004</v>
      </c>
      <c r="L919">
        <f>_xlfn.XLOOKUP($A919,ALGLIB_SSA_XAUUSD!$J$2:$J$1001,ALGLIB_SSA_XAUUSD!$N$2:$N$1001,"",0)</f>
        <v>4724.3404399999999</v>
      </c>
      <c r="M919">
        <f>_xlfn.XLOOKUP($A919,ALGLIB_SSA_XAUUSD!$J$2:$J$1001,ALGLIB_SSA_XAUUSD!$O$2:$O$1001,"",0)</f>
        <v>4728.18894</v>
      </c>
      <c r="N919">
        <f>_xlfn.XLOOKUP($A919,ALGLIB_SSA_XAUUSD!$J$2:$J$1001,ALGLIB_SSA_XAUUSD!$P$2:$P$1001,"",0)</f>
        <v>4731.0687200000002</v>
      </c>
      <c r="O919">
        <f>_xlfn.XLOOKUP($A919,ALGLIB_SSA_XAUUSD!$J$2:$J$1001,ALGLIB_SSA_XAUUSD!$Q$2:$Q$1001,"",0)</f>
        <v>4720.2871299999997</v>
      </c>
      <c r="R919">
        <f t="shared" si="361"/>
        <v>1775672700</v>
      </c>
      <c r="S919" t="str">
        <f t="shared" si="362"/>
        <v>XAUUSD</v>
      </c>
      <c r="T919" t="str">
        <f t="shared" si="362"/>
        <v>M5</v>
      </c>
      <c r="U919">
        <f t="shared" si="362"/>
        <v>4722.5600000000004</v>
      </c>
      <c r="V919">
        <f t="shared" si="363"/>
        <v>4719.8502041666661</v>
      </c>
      <c r="W919">
        <f t="shared" si="363"/>
        <v>4729.8296241666667</v>
      </c>
      <c r="X919">
        <f t="shared" si="364"/>
        <v>4724.3404399999999</v>
      </c>
      <c r="Y919">
        <f t="shared" si="364"/>
        <v>4728.18894</v>
      </c>
      <c r="Z919">
        <f t="shared" si="365"/>
        <v>4739.1575041666665</v>
      </c>
      <c r="AA919">
        <f t="shared" si="366"/>
        <v>4731.0687200000002</v>
      </c>
      <c r="AB919">
        <f t="shared" si="367"/>
        <v>4711.5304441666667</v>
      </c>
      <c r="AC919">
        <f t="shared" si="368"/>
        <v>4720.2871299999997</v>
      </c>
      <c r="AF919">
        <f t="shared" si="373"/>
        <v>1775672700</v>
      </c>
      <c r="AG919" t="str">
        <f t="shared" si="374"/>
        <v>XAUUSD</v>
      </c>
      <c r="AH919" t="str">
        <f t="shared" si="375"/>
        <v>M5</v>
      </c>
      <c r="AI919" s="19">
        <f t="shared" si="369"/>
        <v>4722.5600000000004</v>
      </c>
      <c r="AJ919" s="19">
        <f t="shared" si="370"/>
        <v>4719.8502041666661</v>
      </c>
      <c r="AK919" s="19">
        <f t="shared" si="371"/>
        <v>4729.8296241666667</v>
      </c>
      <c r="AL919" s="19">
        <f t="shared" si="376"/>
        <v>-9.9794200000005731</v>
      </c>
      <c r="AM919" s="28" t="str">
        <f t="shared" si="372"/>
        <v>Bearish</v>
      </c>
      <c r="AN919" s="28" t="str">
        <f t="shared" si="377"/>
        <v>Bearish</v>
      </c>
      <c r="AO919">
        <f>IF(Z919&lt;&gt;"",Z919,"")</f>
        <v>4739.1575041666665</v>
      </c>
      <c r="AP919">
        <f>IF(AB919&lt;&gt;"",AB919,"")</f>
        <v>4711.5304441666667</v>
      </c>
      <c r="AQ919">
        <f t="shared" si="381"/>
        <v>6</v>
      </c>
      <c r="AR919" s="16">
        <f>IF(SLOPE($AO$902:$AO$913,$AQ$902:$AQ$913)&gt;0,MIN(3,ABS(SLOPE($AO$902:$AO$913,$AQ$902:$AQ$913))),IF(SLOPE($AO$902:$AO$913,$AQ$902:$AQ$913)&lt;-0.5,-0.5,0))</f>
        <v>-0.5</v>
      </c>
      <c r="AS919" s="16">
        <f>IF(SLOPE($AP$902:$AP$913,$AQ$902:$AQ$913)&lt;0,MAX(-3,-ABS(SLOPE($AP$902:$AP$913,$AQ$902:$AQ$913))),IF(SLOPE($AP$902:$AP$913,$AQ$902:$AQ$913)&gt;0.5,0.5,0))</f>
        <v>-0.79068166666669881</v>
      </c>
      <c r="AT919" s="22">
        <f>($AO$914+(AR919*(AQ919-1)))</f>
        <v>4740.375</v>
      </c>
      <c r="AU919" s="22">
        <f>($AP$914+(AS919*(AQ919-1)))</f>
        <v>4710.5201816666658</v>
      </c>
      <c r="AV919" s="18">
        <f>IF(AR919&gt;0,AT919+AR919,AT919)</f>
        <v>4740.375</v>
      </c>
      <c r="AW919" s="18">
        <f>IF(AS919&lt;0,AU919+AS919,AU919)</f>
        <v>4709.7294999999995</v>
      </c>
      <c r="AY919" s="15">
        <f t="shared" si="382"/>
        <v>1.2174958333334871</v>
      </c>
      <c r="AZ919">
        <f t="shared" si="383"/>
        <v>-1.8009441666672501</v>
      </c>
      <c r="BB919" s="19">
        <f t="shared" si="378"/>
        <v>1775672700</v>
      </c>
      <c r="BC919" s="19" t="str">
        <f t="shared" si="379"/>
        <v>XAUUSD</v>
      </c>
      <c r="BD919" s="19" t="str">
        <f t="shared" si="380"/>
        <v>M5</v>
      </c>
      <c r="BE919">
        <f>V919</f>
        <v>4719.8502041666661</v>
      </c>
      <c r="BF919">
        <f>W919</f>
        <v>4729.8296241666667</v>
      </c>
      <c r="BG919">
        <f>X919</f>
        <v>4724.3404399999999</v>
      </c>
      <c r="BH919">
        <f>Y919</f>
        <v>4728.18894</v>
      </c>
      <c r="BI919">
        <f t="shared" si="384"/>
        <v>4740.375</v>
      </c>
      <c r="BJ919">
        <f t="shared" si="385"/>
        <v>4709.7294999999995</v>
      </c>
    </row>
    <row r="920" spans="1:62" x14ac:dyDescent="0.55000000000000004">
      <c r="A920">
        <f>ALGLIB_SSA_XAUUSD!J920</f>
        <v>1775673000</v>
      </c>
      <c r="B920" t="str">
        <f>_xlfn.XLOOKUP($A920,ALGLIB_SSA_XAUUSD!$A$2:$A$1001,ALGLIB_SSA_XAUUSD!$B$2:$B$1001,"",0)</f>
        <v/>
      </c>
      <c r="C920" t="str">
        <f>_xlfn.XLOOKUP($A920,ALGLIB_SSA_XAUUSD!$A$2:$A$1001,ALGLIB_SSA_XAUUSD!$C$2:$C$1001,"",0)</f>
        <v/>
      </c>
      <c r="D920" s="1">
        <f>D914+(D926-D914)*6/12</f>
        <v>4718.25</v>
      </c>
      <c r="E920" s="1">
        <f>E914+(E926-E914)*6/12</f>
        <v>4719.3243750000001</v>
      </c>
      <c r="F920" s="1">
        <f>F914+(F926-F914)*6/12</f>
        <v>4729.1106650000002</v>
      </c>
      <c r="G920" s="1">
        <f>G914+(G926-G914)*6/12</f>
        <v>4738.4140050000005</v>
      </c>
      <c r="H920" s="1">
        <f>H914+(H926-H914)*6/12</f>
        <v>4710.9418150000001</v>
      </c>
      <c r="I920" t="str">
        <f>_xlfn.XLOOKUP($A920,ALGLIB_SSA_XAUUSD!$J$2:$J$1001,ALGLIB_SSA_XAUUSD!$K$2:$K$1001,"",0)</f>
        <v>XAUUSD</v>
      </c>
      <c r="J920" t="str">
        <f>_xlfn.XLOOKUP($A920,ALGLIB_SSA_XAUUSD!$J$2:$J$1001,ALGLIB_SSA_XAUUSD!$L$2:$L$1001,"",0)</f>
        <v>M5</v>
      </c>
      <c r="K920">
        <f>_xlfn.XLOOKUP($A920,ALGLIB_SSA_XAUUSD!$J$2:$J$1001,ALGLIB_SSA_XAUUSD!$M$2:$M$1001,"",0)</f>
        <v>4722.99</v>
      </c>
      <c r="L920">
        <f>_xlfn.XLOOKUP($A920,ALGLIB_SSA_XAUUSD!$J$2:$J$1001,ALGLIB_SSA_XAUUSD!$N$2:$N$1001,"",0)</f>
        <v>4719.7089100000003</v>
      </c>
      <c r="M920">
        <f>_xlfn.XLOOKUP($A920,ALGLIB_SSA_XAUUSD!$J$2:$J$1001,ALGLIB_SSA_XAUUSD!$O$2:$O$1001,"",0)</f>
        <v>4723.9489199999998</v>
      </c>
      <c r="N920">
        <f>_xlfn.XLOOKUP($A920,ALGLIB_SSA_XAUUSD!$J$2:$J$1001,ALGLIB_SSA_XAUUSD!$P$2:$P$1001,"",0)</f>
        <v>4726.5063399999999</v>
      </c>
      <c r="O920">
        <f>_xlfn.XLOOKUP($A920,ALGLIB_SSA_XAUUSD!$J$2:$J$1001,ALGLIB_SSA_XAUUSD!$Q$2:$Q$1001,"",0)</f>
        <v>4716.5681000000004</v>
      </c>
      <c r="R920">
        <f t="shared" si="361"/>
        <v>1775673000</v>
      </c>
      <c r="S920" t="str">
        <f t="shared" si="362"/>
        <v>XAUUSD</v>
      </c>
      <c r="T920" t="str">
        <f t="shared" si="362"/>
        <v>M5</v>
      </c>
      <c r="U920">
        <f t="shared" si="362"/>
        <v>4722.99</v>
      </c>
      <c r="V920">
        <f t="shared" si="363"/>
        <v>4719.3243750000001</v>
      </c>
      <c r="W920">
        <f t="shared" si="363"/>
        <v>4729.1106650000002</v>
      </c>
      <c r="X920">
        <f t="shared" si="364"/>
        <v>4719.7089100000003</v>
      </c>
      <c r="Y920">
        <f t="shared" si="364"/>
        <v>4723.9489199999998</v>
      </c>
      <c r="Z920">
        <f t="shared" si="365"/>
        <v>4738.4140050000005</v>
      </c>
      <c r="AA920">
        <f t="shared" si="366"/>
        <v>4726.5063399999999</v>
      </c>
      <c r="AB920">
        <f t="shared" si="367"/>
        <v>4710.9418150000001</v>
      </c>
      <c r="AC920">
        <f t="shared" si="368"/>
        <v>4716.5681000000004</v>
      </c>
      <c r="AF920">
        <f t="shared" si="373"/>
        <v>1775673000</v>
      </c>
      <c r="AG920" t="str">
        <f t="shared" si="374"/>
        <v>XAUUSD</v>
      </c>
      <c r="AH920" t="str">
        <f t="shared" si="375"/>
        <v>M5</v>
      </c>
      <c r="AI920" s="19">
        <f t="shared" si="369"/>
        <v>4722.99</v>
      </c>
      <c r="AJ920" s="19">
        <f t="shared" si="370"/>
        <v>4719.3243750000001</v>
      </c>
      <c r="AK920" s="19">
        <f t="shared" si="371"/>
        <v>4729.1106650000002</v>
      </c>
      <c r="AL920" s="19">
        <f t="shared" si="376"/>
        <v>-9.7862900000000081</v>
      </c>
      <c r="AM920" s="28" t="str">
        <f t="shared" si="372"/>
        <v>Bearish</v>
      </c>
      <c r="AN920" s="28" t="str">
        <f t="shared" si="377"/>
        <v>Bearish</v>
      </c>
      <c r="AO920">
        <f>IF(Z920&lt;&gt;"",Z920,"")</f>
        <v>4738.4140050000005</v>
      </c>
      <c r="AP920">
        <f>IF(AB920&lt;&gt;"",AB920,"")</f>
        <v>4710.9418150000001</v>
      </c>
      <c r="AQ920">
        <f t="shared" si="381"/>
        <v>7</v>
      </c>
      <c r="AR920" s="16">
        <f>IF(SLOPE($AO$902:$AO$913,$AQ$902:$AQ$913)&gt;0,MIN(3,ABS(SLOPE($AO$902:$AO$913,$AQ$902:$AQ$913))),IF(SLOPE($AO$902:$AO$913,$AQ$902:$AQ$913)&lt;-0.5,-0.5,0))</f>
        <v>-0.5</v>
      </c>
      <c r="AS920" s="16">
        <f>IF(SLOPE($AP$902:$AP$913,$AQ$902:$AQ$913)&lt;0,MAX(-3,-ABS(SLOPE($AP$902:$AP$913,$AQ$902:$AQ$913))),IF(SLOPE($AP$902:$AP$913,$AQ$902:$AQ$913)&gt;0.5,0.5,0))</f>
        <v>-0.79068166666669881</v>
      </c>
      <c r="AT920" s="22">
        <f>($AO$914+(AR920*(AQ920-1)))</f>
        <v>4739.875</v>
      </c>
      <c r="AU920" s="22">
        <f>($AP$914+(AS920*(AQ920-1)))</f>
        <v>4709.7294999999995</v>
      </c>
      <c r="AV920" s="18">
        <f>IF(AR920&gt;0,AT920+AR920,AT920)</f>
        <v>4739.875</v>
      </c>
      <c r="AW920" s="18">
        <f>IF(AS920&lt;0,AU920+AS920,AU920)</f>
        <v>4708.9388183333331</v>
      </c>
      <c r="AY920" s="15">
        <f t="shared" si="382"/>
        <v>1.4609949999994569</v>
      </c>
      <c r="AZ920">
        <f t="shared" si="383"/>
        <v>-2.0029966666670589</v>
      </c>
      <c r="BB920" s="19">
        <f t="shared" si="378"/>
        <v>1775673000</v>
      </c>
      <c r="BC920" s="19" t="str">
        <f t="shared" si="379"/>
        <v>XAUUSD</v>
      </c>
      <c r="BD920" s="19" t="str">
        <f t="shared" si="380"/>
        <v>M5</v>
      </c>
      <c r="BE920">
        <f>V920</f>
        <v>4719.3243750000001</v>
      </c>
      <c r="BF920">
        <f>W920</f>
        <v>4729.1106650000002</v>
      </c>
      <c r="BG920">
        <f>X920</f>
        <v>4719.7089100000003</v>
      </c>
      <c r="BH920">
        <f>Y920</f>
        <v>4723.9489199999998</v>
      </c>
      <c r="BI920">
        <f t="shared" si="384"/>
        <v>4739.875</v>
      </c>
      <c r="BJ920">
        <f t="shared" si="385"/>
        <v>4708.9388183333331</v>
      </c>
    </row>
    <row r="921" spans="1:62" x14ac:dyDescent="0.55000000000000004">
      <c r="A921">
        <f>ALGLIB_SSA_XAUUSD!J921</f>
        <v>1775673300</v>
      </c>
      <c r="B921" t="str">
        <f>_xlfn.XLOOKUP($A921,ALGLIB_SSA_XAUUSD!$A$2:$A$1001,ALGLIB_SSA_XAUUSD!$B$2:$B$1001,"",0)</f>
        <v/>
      </c>
      <c r="C921" t="str">
        <f>_xlfn.XLOOKUP($A921,ALGLIB_SSA_XAUUSD!$A$2:$A$1001,ALGLIB_SSA_XAUUSD!$C$2:$C$1001,"",0)</f>
        <v/>
      </c>
      <c r="D921" s="1">
        <f>D914+(D926-D914)*7/12</f>
        <v>4720.3649999999998</v>
      </c>
      <c r="E921" s="1">
        <f>E914+(E926-E914)*7/12</f>
        <v>4718.7985458333333</v>
      </c>
      <c r="F921" s="1">
        <f>F914+(F926-F914)*7/12</f>
        <v>4728.3917058333336</v>
      </c>
      <c r="G921" s="1">
        <f>G914+(G926-G914)*7/12</f>
        <v>4737.6705058333337</v>
      </c>
      <c r="H921" s="1">
        <f>H914+(H926-H914)*7/12</f>
        <v>4710.3531858333326</v>
      </c>
      <c r="I921" t="str">
        <f>_xlfn.XLOOKUP($A921,ALGLIB_SSA_XAUUSD!$J$2:$J$1001,ALGLIB_SSA_XAUUSD!$K$2:$K$1001,"",0)</f>
        <v>XAUUSD</v>
      </c>
      <c r="J921" t="str">
        <f>_xlfn.XLOOKUP($A921,ALGLIB_SSA_XAUUSD!$J$2:$J$1001,ALGLIB_SSA_XAUUSD!$L$2:$L$1001,"",0)</f>
        <v>M5</v>
      </c>
      <c r="K921">
        <f>_xlfn.XLOOKUP($A921,ALGLIB_SSA_XAUUSD!$J$2:$J$1001,ALGLIB_SSA_XAUUSD!$M$2:$M$1001,"",0)</f>
        <v>4714.91</v>
      </c>
      <c r="L921">
        <f>_xlfn.XLOOKUP($A921,ALGLIB_SSA_XAUUSD!$J$2:$J$1001,ALGLIB_SSA_XAUUSD!$N$2:$N$1001,"",0)</f>
        <v>4715.2878799999999</v>
      </c>
      <c r="M921">
        <f>_xlfn.XLOOKUP($A921,ALGLIB_SSA_XAUUSD!$J$2:$J$1001,ALGLIB_SSA_XAUUSD!$O$2:$O$1001,"",0)</f>
        <v>4719.6184000000003</v>
      </c>
      <c r="N921">
        <f>_xlfn.XLOOKUP($A921,ALGLIB_SSA_XAUUSD!$J$2:$J$1001,ALGLIB_SSA_XAUUSD!$P$2:$P$1001,"",0)</f>
        <v>4721.9145399999998</v>
      </c>
      <c r="O921">
        <f>_xlfn.XLOOKUP($A921,ALGLIB_SSA_XAUUSD!$J$2:$J$1001,ALGLIB_SSA_XAUUSD!$Q$2:$Q$1001,"",0)</f>
        <v>4712.9309800000001</v>
      </c>
      <c r="R921">
        <f t="shared" si="361"/>
        <v>1775673300</v>
      </c>
      <c r="S921" t="str">
        <f t="shared" si="362"/>
        <v>XAUUSD</v>
      </c>
      <c r="T921" t="str">
        <f t="shared" si="362"/>
        <v>M5</v>
      </c>
      <c r="U921">
        <f t="shared" si="362"/>
        <v>4714.91</v>
      </c>
      <c r="V921">
        <f t="shared" si="363"/>
        <v>4718.7985458333333</v>
      </c>
      <c r="W921">
        <f t="shared" si="363"/>
        <v>4728.3917058333336</v>
      </c>
      <c r="X921">
        <f t="shared" si="364"/>
        <v>4715.2878799999999</v>
      </c>
      <c r="Y921">
        <f t="shared" si="364"/>
        <v>4719.6184000000003</v>
      </c>
      <c r="Z921">
        <f t="shared" si="365"/>
        <v>4737.6705058333337</v>
      </c>
      <c r="AA921">
        <f t="shared" si="366"/>
        <v>4721.9145399999998</v>
      </c>
      <c r="AB921">
        <f t="shared" si="367"/>
        <v>4710.3531858333326</v>
      </c>
      <c r="AC921">
        <f t="shared" si="368"/>
        <v>4712.9309800000001</v>
      </c>
      <c r="AF921">
        <f t="shared" si="373"/>
        <v>1775673300</v>
      </c>
      <c r="AG921" t="str">
        <f t="shared" si="374"/>
        <v>XAUUSD</v>
      </c>
      <c r="AH921" t="str">
        <f t="shared" si="375"/>
        <v>M5</v>
      </c>
      <c r="AI921" s="19">
        <f t="shared" si="369"/>
        <v>4714.91</v>
      </c>
      <c r="AJ921" s="19">
        <f t="shared" si="370"/>
        <v>4718.7985458333333</v>
      </c>
      <c r="AK921" s="19">
        <f t="shared" si="371"/>
        <v>4728.3917058333336</v>
      </c>
      <c r="AL921" s="19">
        <f t="shared" si="376"/>
        <v>-9.5931600000003527</v>
      </c>
      <c r="AM921" s="28" t="str">
        <f t="shared" si="372"/>
        <v>Bearish</v>
      </c>
      <c r="AN921" s="28" t="str">
        <f t="shared" si="377"/>
        <v>Bearish</v>
      </c>
      <c r="AO921">
        <f>IF(Z921&lt;&gt;"",Z921,"")</f>
        <v>4737.6705058333337</v>
      </c>
      <c r="AP921">
        <f>IF(AB921&lt;&gt;"",AB921,"")</f>
        <v>4710.3531858333326</v>
      </c>
      <c r="AQ921">
        <f t="shared" si="381"/>
        <v>8</v>
      </c>
      <c r="AR921" s="16">
        <f>IF(SLOPE($AO$902:$AO$913,$AQ$902:$AQ$913)&gt;0,MIN(3,ABS(SLOPE($AO$902:$AO$913,$AQ$902:$AQ$913))),IF(SLOPE($AO$902:$AO$913,$AQ$902:$AQ$913)&lt;-0.5,-0.5,0))</f>
        <v>-0.5</v>
      </c>
      <c r="AS921" s="16">
        <f>IF(SLOPE($AP$902:$AP$913,$AQ$902:$AQ$913)&lt;0,MAX(-3,-ABS(SLOPE($AP$902:$AP$913,$AQ$902:$AQ$913))),IF(SLOPE($AP$902:$AP$913,$AQ$902:$AQ$913)&gt;0.5,0.5,0))</f>
        <v>-0.79068166666669881</v>
      </c>
      <c r="AT921" s="22">
        <f>($AO$914+(AR921*(AQ921-1)))</f>
        <v>4739.375</v>
      </c>
      <c r="AU921" s="22">
        <f>($AP$914+(AS921*(AQ921-1)))</f>
        <v>4708.9388183333331</v>
      </c>
      <c r="AV921" s="18">
        <f>IF(AR921&gt;0,AT921+AR921,AT921)</f>
        <v>4739.375</v>
      </c>
      <c r="AW921" s="18">
        <f>IF(AS921&lt;0,AU921+AS921,AU921)</f>
        <v>4708.1481366666667</v>
      </c>
      <c r="AY921" s="15">
        <f t="shared" si="382"/>
        <v>1.7044941666663362</v>
      </c>
      <c r="AZ921">
        <f t="shared" si="383"/>
        <v>-2.2050491666659582</v>
      </c>
      <c r="BB921" s="19">
        <f t="shared" si="378"/>
        <v>1775673300</v>
      </c>
      <c r="BC921" s="19" t="str">
        <f t="shared" si="379"/>
        <v>XAUUSD</v>
      </c>
      <c r="BD921" s="19" t="str">
        <f t="shared" si="380"/>
        <v>M5</v>
      </c>
      <c r="BE921">
        <f>V921</f>
        <v>4718.7985458333333</v>
      </c>
      <c r="BF921">
        <f>W921</f>
        <v>4728.3917058333336</v>
      </c>
      <c r="BG921">
        <f>X921</f>
        <v>4715.2878799999999</v>
      </c>
      <c r="BH921">
        <f>Y921</f>
        <v>4719.6184000000003</v>
      </c>
      <c r="BI921">
        <f t="shared" si="384"/>
        <v>4739.375</v>
      </c>
      <c r="BJ921">
        <f t="shared" si="385"/>
        <v>4708.1481366666667</v>
      </c>
    </row>
    <row r="922" spans="1:62" x14ac:dyDescent="0.55000000000000004">
      <c r="A922">
        <f>ALGLIB_SSA_XAUUSD!J922</f>
        <v>1775673600</v>
      </c>
      <c r="B922" t="str">
        <f>_xlfn.XLOOKUP($A922,ALGLIB_SSA_XAUUSD!$A$2:$A$1001,ALGLIB_SSA_XAUUSD!$B$2:$B$1001,"",0)</f>
        <v/>
      </c>
      <c r="C922" t="str">
        <f>_xlfn.XLOOKUP($A922,ALGLIB_SSA_XAUUSD!$A$2:$A$1001,ALGLIB_SSA_XAUUSD!$C$2:$C$1001,"",0)</f>
        <v/>
      </c>
      <c r="D922" s="1">
        <f>D914+(D926-D914)*8/12</f>
        <v>4722.4799999999996</v>
      </c>
      <c r="E922" s="1">
        <f>E914+(E926-E914)*8/12</f>
        <v>4718.2727166666664</v>
      </c>
      <c r="F922" s="1">
        <f>F914+(F926-F914)*8/12</f>
        <v>4727.6727466666671</v>
      </c>
      <c r="G922" s="1">
        <f>G914+(G926-G914)*8/12</f>
        <v>4736.9270066666668</v>
      </c>
      <c r="H922" s="1">
        <f>H914+(H926-H914)*8/12</f>
        <v>4709.7645566666661</v>
      </c>
      <c r="I922" t="str">
        <f>_xlfn.XLOOKUP($A922,ALGLIB_SSA_XAUUSD!$J$2:$J$1001,ALGLIB_SSA_XAUUSD!$K$2:$K$1001,"",0)</f>
        <v>XAUUSD</v>
      </c>
      <c r="J922" t="str">
        <f>_xlfn.XLOOKUP($A922,ALGLIB_SSA_XAUUSD!$J$2:$J$1001,ALGLIB_SSA_XAUUSD!$L$2:$L$1001,"",0)</f>
        <v>M5</v>
      </c>
      <c r="K922">
        <f>_xlfn.XLOOKUP($A922,ALGLIB_SSA_XAUUSD!$J$2:$J$1001,ALGLIB_SSA_XAUUSD!$M$2:$M$1001,"",0)</f>
        <v>4709.6099999999997</v>
      </c>
      <c r="L922">
        <f>_xlfn.XLOOKUP($A922,ALGLIB_SSA_XAUUSD!$J$2:$J$1001,ALGLIB_SSA_XAUUSD!$N$2:$N$1001,"",0)</f>
        <v>4711.5570799999996</v>
      </c>
      <c r="M922">
        <f>_xlfn.XLOOKUP($A922,ALGLIB_SSA_XAUUSD!$J$2:$J$1001,ALGLIB_SSA_XAUUSD!$O$2:$O$1001,"",0)</f>
        <v>4715.5877399999999</v>
      </c>
      <c r="N922">
        <f>_xlfn.XLOOKUP($A922,ALGLIB_SSA_XAUUSD!$J$2:$J$1001,ALGLIB_SSA_XAUUSD!$P$2:$P$1001,"",0)</f>
        <v>4717.6855599999999</v>
      </c>
      <c r="O922">
        <f>_xlfn.XLOOKUP($A922,ALGLIB_SSA_XAUUSD!$J$2:$J$1001,ALGLIB_SSA_XAUUSD!$Q$2:$Q$1001,"",0)</f>
        <v>4709.6935400000002</v>
      </c>
      <c r="R922">
        <f t="shared" si="361"/>
        <v>1775673600</v>
      </c>
      <c r="S922" t="str">
        <f t="shared" si="362"/>
        <v>XAUUSD</v>
      </c>
      <c r="T922" t="str">
        <f t="shared" si="362"/>
        <v>M5</v>
      </c>
      <c r="U922">
        <f t="shared" si="362"/>
        <v>4709.6099999999997</v>
      </c>
      <c r="V922">
        <f t="shared" si="363"/>
        <v>4718.2727166666664</v>
      </c>
      <c r="W922">
        <f t="shared" si="363"/>
        <v>4727.6727466666671</v>
      </c>
      <c r="X922">
        <f t="shared" si="364"/>
        <v>4711.5570799999996</v>
      </c>
      <c r="Y922">
        <f t="shared" si="364"/>
        <v>4715.5877399999999</v>
      </c>
      <c r="Z922">
        <f t="shared" si="365"/>
        <v>4736.9270066666668</v>
      </c>
      <c r="AA922">
        <f t="shared" si="366"/>
        <v>4717.6855599999999</v>
      </c>
      <c r="AB922">
        <f t="shared" si="367"/>
        <v>4709.7645566666661</v>
      </c>
      <c r="AC922">
        <f t="shared" si="368"/>
        <v>4709.6935400000002</v>
      </c>
      <c r="AF922">
        <f t="shared" si="373"/>
        <v>1775673600</v>
      </c>
      <c r="AG922" t="str">
        <f t="shared" si="374"/>
        <v>XAUUSD</v>
      </c>
      <c r="AH922" t="str">
        <f t="shared" si="375"/>
        <v>M5</v>
      </c>
      <c r="AI922" s="19">
        <f t="shared" si="369"/>
        <v>4709.6099999999997</v>
      </c>
      <c r="AJ922" s="19">
        <f t="shared" si="370"/>
        <v>4718.2727166666664</v>
      </c>
      <c r="AK922" s="19">
        <f t="shared" si="371"/>
        <v>4727.6727466666671</v>
      </c>
      <c r="AL922" s="19">
        <f t="shared" si="376"/>
        <v>-9.4000300000006973</v>
      </c>
      <c r="AM922" s="28" t="str">
        <f t="shared" si="372"/>
        <v>Bearish</v>
      </c>
      <c r="AN922" s="28" t="str">
        <f t="shared" si="377"/>
        <v>Bearish</v>
      </c>
      <c r="AO922">
        <f>IF(Z922&lt;&gt;"",Z922,"")</f>
        <v>4736.9270066666668</v>
      </c>
      <c r="AP922">
        <f>IF(AB922&lt;&gt;"",AB922,"")</f>
        <v>4709.7645566666661</v>
      </c>
      <c r="AQ922">
        <f t="shared" si="381"/>
        <v>9</v>
      </c>
      <c r="AR922" s="16">
        <f>IF(SLOPE($AO$902:$AO$913,$AQ$902:$AQ$913)&gt;0,MIN(3,ABS(SLOPE($AO$902:$AO$913,$AQ$902:$AQ$913))),IF(SLOPE($AO$902:$AO$913,$AQ$902:$AQ$913)&lt;-0.5,-0.5,0))</f>
        <v>-0.5</v>
      </c>
      <c r="AS922" s="16">
        <f>IF(SLOPE($AP$902:$AP$913,$AQ$902:$AQ$913)&lt;0,MAX(-3,-ABS(SLOPE($AP$902:$AP$913,$AQ$902:$AQ$913))),IF(SLOPE($AP$902:$AP$913,$AQ$902:$AQ$913)&gt;0.5,0.5,0))</f>
        <v>-0.79068166666669881</v>
      </c>
      <c r="AT922" s="22">
        <f>($AO$914+(AR922*(AQ922-1)))</f>
        <v>4738.875</v>
      </c>
      <c r="AU922" s="22">
        <f>($AP$914+(AS922*(AQ922-1)))</f>
        <v>4708.1481366666658</v>
      </c>
      <c r="AV922" s="18">
        <f>IF(AR922&gt;0,AT922+AR922,AT922)</f>
        <v>4738.875</v>
      </c>
      <c r="AW922" s="18">
        <f>IF(AS922&lt;0,AU922+AS922,AU922)</f>
        <v>4707.3574549999994</v>
      </c>
      <c r="AY922" s="15">
        <f t="shared" si="382"/>
        <v>1.9479933333332156</v>
      </c>
      <c r="AZ922">
        <f t="shared" si="383"/>
        <v>-2.4071016666666765</v>
      </c>
      <c r="BB922" s="19">
        <f t="shared" si="378"/>
        <v>1775673600</v>
      </c>
      <c r="BC922" s="19" t="str">
        <f t="shared" si="379"/>
        <v>XAUUSD</v>
      </c>
      <c r="BD922" s="19" t="str">
        <f t="shared" si="380"/>
        <v>M5</v>
      </c>
      <c r="BE922">
        <f>V922</f>
        <v>4718.2727166666664</v>
      </c>
      <c r="BF922">
        <f>W922</f>
        <v>4727.6727466666671</v>
      </c>
      <c r="BG922">
        <f>X922</f>
        <v>4711.5570799999996</v>
      </c>
      <c r="BH922">
        <f>Y922</f>
        <v>4715.5877399999999</v>
      </c>
      <c r="BI922">
        <f t="shared" si="384"/>
        <v>4738.875</v>
      </c>
      <c r="BJ922">
        <f t="shared" si="385"/>
        <v>4707.3574549999994</v>
      </c>
    </row>
    <row r="923" spans="1:62" x14ac:dyDescent="0.55000000000000004">
      <c r="A923">
        <f>ALGLIB_SSA_XAUUSD!J923</f>
        <v>1775673900</v>
      </c>
      <c r="B923" t="str">
        <f>_xlfn.XLOOKUP($A923,ALGLIB_SSA_XAUUSD!$A$2:$A$1001,ALGLIB_SSA_XAUUSD!$B$2:$B$1001,"",0)</f>
        <v/>
      </c>
      <c r="C923" t="str">
        <f>_xlfn.XLOOKUP($A923,ALGLIB_SSA_XAUUSD!$A$2:$A$1001,ALGLIB_SSA_XAUUSD!$C$2:$C$1001,"",0)</f>
        <v/>
      </c>
      <c r="D923" s="1">
        <f>D914+(D926-D914)*9/12</f>
        <v>4724.5949999999993</v>
      </c>
      <c r="E923" s="1">
        <f>E914+(E926-E914)*9/12</f>
        <v>4717.7468874999995</v>
      </c>
      <c r="F923" s="1">
        <f>F914+(F926-F914)*9/12</f>
        <v>4726.9537875000005</v>
      </c>
      <c r="G923" s="1">
        <f>G914+(G926-G914)*9/12</f>
        <v>4736.1835074999999</v>
      </c>
      <c r="H923" s="1">
        <f>H914+(H926-H914)*9/12</f>
        <v>4709.1759274999995</v>
      </c>
      <c r="I923" t="str">
        <f>_xlfn.XLOOKUP($A923,ALGLIB_SSA_XAUUSD!$J$2:$J$1001,ALGLIB_SSA_XAUUSD!$K$2:$K$1001,"",0)</f>
        <v>XAUUSD</v>
      </c>
      <c r="J923" t="str">
        <f>_xlfn.XLOOKUP($A923,ALGLIB_SSA_XAUUSD!$J$2:$J$1001,ALGLIB_SSA_XAUUSD!$L$2:$L$1001,"",0)</f>
        <v>M5</v>
      </c>
      <c r="K923">
        <f>_xlfn.XLOOKUP($A923,ALGLIB_SSA_XAUUSD!$J$2:$J$1001,ALGLIB_SSA_XAUUSD!$M$2:$M$1001,"",0)</f>
        <v>4710.46</v>
      </c>
      <c r="L923">
        <f>_xlfn.XLOOKUP($A923,ALGLIB_SSA_XAUUSD!$J$2:$J$1001,ALGLIB_SSA_XAUUSD!$N$2:$N$1001,"",0)</f>
        <v>4708.8234300000004</v>
      </c>
      <c r="M923">
        <f>_xlfn.XLOOKUP($A923,ALGLIB_SSA_XAUUSD!$J$2:$J$1001,ALGLIB_SSA_XAUUSD!$O$2:$O$1001,"",0)</f>
        <v>4712.2055799999998</v>
      </c>
      <c r="N923">
        <f>_xlfn.XLOOKUP($A923,ALGLIB_SSA_XAUUSD!$J$2:$J$1001,ALGLIB_SSA_XAUUSD!$P$2:$P$1001,"",0)</f>
        <v>4714.2567600000002</v>
      </c>
      <c r="O923">
        <f>_xlfn.XLOOKUP($A923,ALGLIB_SSA_XAUUSD!$J$2:$J$1001,ALGLIB_SSA_XAUUSD!$Q$2:$Q$1001,"",0)</f>
        <v>4707.0811999999996</v>
      </c>
      <c r="R923">
        <f t="shared" si="361"/>
        <v>1775673900</v>
      </c>
      <c r="S923" t="str">
        <f t="shared" si="362"/>
        <v>XAUUSD</v>
      </c>
      <c r="T923" t="str">
        <f t="shared" si="362"/>
        <v>M5</v>
      </c>
      <c r="U923">
        <f t="shared" si="362"/>
        <v>4710.46</v>
      </c>
      <c r="V923">
        <f t="shared" si="363"/>
        <v>4717.7468874999995</v>
      </c>
      <c r="W923">
        <f t="shared" si="363"/>
        <v>4726.9537875000005</v>
      </c>
      <c r="X923">
        <f t="shared" si="364"/>
        <v>4708.8234300000004</v>
      </c>
      <c r="Y923">
        <f t="shared" si="364"/>
        <v>4712.2055799999998</v>
      </c>
      <c r="Z923">
        <f t="shared" si="365"/>
        <v>4736.1835074999999</v>
      </c>
      <c r="AA923">
        <f t="shared" si="366"/>
        <v>4714.2567600000002</v>
      </c>
      <c r="AB923">
        <f t="shared" si="367"/>
        <v>4709.1759274999995</v>
      </c>
      <c r="AC923">
        <f t="shared" si="368"/>
        <v>4707.0811999999996</v>
      </c>
      <c r="AF923">
        <f t="shared" si="373"/>
        <v>1775673900</v>
      </c>
      <c r="AG923" t="str">
        <f t="shared" si="374"/>
        <v>XAUUSD</v>
      </c>
      <c r="AH923" t="str">
        <f t="shared" si="375"/>
        <v>M5</v>
      </c>
      <c r="AI923" s="19">
        <f t="shared" si="369"/>
        <v>4710.46</v>
      </c>
      <c r="AJ923" s="19">
        <f t="shared" si="370"/>
        <v>4717.7468874999995</v>
      </c>
      <c r="AK923" s="19">
        <f t="shared" si="371"/>
        <v>4726.9537875000005</v>
      </c>
      <c r="AL923" s="19">
        <f t="shared" si="376"/>
        <v>-9.2069000000010419</v>
      </c>
      <c r="AM923" s="28" t="str">
        <f t="shared" si="372"/>
        <v>Bearish</v>
      </c>
      <c r="AN923" s="28" t="str">
        <f t="shared" si="377"/>
        <v>Bearish</v>
      </c>
      <c r="AO923">
        <f>IF(Z923&lt;&gt;"",Z923,"")</f>
        <v>4736.1835074999999</v>
      </c>
      <c r="AP923">
        <f>IF(AB923&lt;&gt;"",AB923,"")</f>
        <v>4709.1759274999995</v>
      </c>
      <c r="AQ923">
        <f t="shared" si="381"/>
        <v>10</v>
      </c>
      <c r="AR923" s="16">
        <f>IF(SLOPE($AO$902:$AO$913,$AQ$902:$AQ$913)&gt;0,MIN(3,ABS(SLOPE($AO$902:$AO$913,$AQ$902:$AQ$913))),IF(SLOPE($AO$902:$AO$913,$AQ$902:$AQ$913)&lt;-0.5,-0.5,0))</f>
        <v>-0.5</v>
      </c>
      <c r="AS923" s="16">
        <f>IF(SLOPE($AP$902:$AP$913,$AQ$902:$AQ$913)&lt;0,MAX(-3,-ABS(SLOPE($AP$902:$AP$913,$AQ$902:$AQ$913))),IF(SLOPE($AP$902:$AP$913,$AQ$902:$AQ$913)&gt;0.5,0.5,0))</f>
        <v>-0.79068166666669881</v>
      </c>
      <c r="AT923" s="22">
        <f>($AO$914+(AR923*(AQ923-1)))</f>
        <v>4738.375</v>
      </c>
      <c r="AU923" s="22">
        <f>($AP$914+(AS923*(AQ923-1)))</f>
        <v>4707.3574549999994</v>
      </c>
      <c r="AV923" s="18">
        <f>IF(AR923&gt;0,AT923+AR923,AT923)</f>
        <v>4738.375</v>
      </c>
      <c r="AW923" s="18">
        <f>IF(AS923&lt;0,AU923+AS923,AU923)</f>
        <v>4706.566773333333</v>
      </c>
      <c r="AY923" s="15">
        <f t="shared" si="382"/>
        <v>2.1914925000000949</v>
      </c>
      <c r="AZ923">
        <f t="shared" si="383"/>
        <v>-2.6091541666664853</v>
      </c>
      <c r="BB923" s="19">
        <f t="shared" si="378"/>
        <v>1775673900</v>
      </c>
      <c r="BC923" s="19" t="str">
        <f t="shared" si="379"/>
        <v>XAUUSD</v>
      </c>
      <c r="BD923" s="19" t="str">
        <f t="shared" si="380"/>
        <v>M5</v>
      </c>
      <c r="BE923">
        <f>V923</f>
        <v>4717.7468874999995</v>
      </c>
      <c r="BF923">
        <f>W923</f>
        <v>4726.9537875000005</v>
      </c>
      <c r="BG923">
        <f>X923</f>
        <v>4708.8234300000004</v>
      </c>
      <c r="BH923">
        <f>Y923</f>
        <v>4712.2055799999998</v>
      </c>
      <c r="BI923">
        <f t="shared" si="384"/>
        <v>4738.375</v>
      </c>
      <c r="BJ923">
        <f t="shared" si="385"/>
        <v>4706.566773333333</v>
      </c>
    </row>
    <row r="924" spans="1:62" x14ac:dyDescent="0.55000000000000004">
      <c r="A924">
        <f>ALGLIB_SSA_XAUUSD!J924</f>
        <v>1775674200</v>
      </c>
      <c r="B924" t="str">
        <f>_xlfn.XLOOKUP($A924,ALGLIB_SSA_XAUUSD!$A$2:$A$1001,ALGLIB_SSA_XAUUSD!$B$2:$B$1001,"",0)</f>
        <v/>
      </c>
      <c r="C924" t="str">
        <f>_xlfn.XLOOKUP($A924,ALGLIB_SSA_XAUUSD!$A$2:$A$1001,ALGLIB_SSA_XAUUSD!$C$2:$C$1001,"",0)</f>
        <v/>
      </c>
      <c r="D924" s="1">
        <f>D914+(D926-D914)*10/12</f>
        <v>4726.71</v>
      </c>
      <c r="E924" s="1">
        <f>E914+(E926-E914)*10/12</f>
        <v>4717.2210583333326</v>
      </c>
      <c r="F924" s="1">
        <f>F914+(F926-F914)*10/12</f>
        <v>4726.2348283333331</v>
      </c>
      <c r="G924" s="1">
        <f>G914+(G926-G914)*10/12</f>
        <v>4735.440008333333</v>
      </c>
      <c r="H924" s="1">
        <f>H914+(H926-H914)*10/12</f>
        <v>4708.5872983333329</v>
      </c>
      <c r="I924" t="str">
        <f>_xlfn.XLOOKUP($A924,ALGLIB_SSA_XAUUSD!$J$2:$J$1001,ALGLIB_SSA_XAUUSD!$K$2:$K$1001,"",0)</f>
        <v>XAUUSD</v>
      </c>
      <c r="J924" t="str">
        <f>_xlfn.XLOOKUP($A924,ALGLIB_SSA_XAUUSD!$J$2:$J$1001,ALGLIB_SSA_XAUUSD!$L$2:$L$1001,"",0)</f>
        <v>M5</v>
      </c>
      <c r="K924">
        <f>_xlfn.XLOOKUP($A924,ALGLIB_SSA_XAUUSD!$J$2:$J$1001,ALGLIB_SSA_XAUUSD!$M$2:$M$1001,"",0)</f>
        <v>4707.92</v>
      </c>
      <c r="L924">
        <f>_xlfn.XLOOKUP($A924,ALGLIB_SSA_XAUUSD!$J$2:$J$1001,ALGLIB_SSA_XAUUSD!$N$2:$N$1001,"",0)</f>
        <v>4707.0847999999996</v>
      </c>
      <c r="M924">
        <f>_xlfn.XLOOKUP($A924,ALGLIB_SSA_XAUUSD!$J$2:$J$1001,ALGLIB_SSA_XAUUSD!$O$2:$O$1001,"",0)</f>
        <v>4709.6451900000002</v>
      </c>
      <c r="N924">
        <f>_xlfn.XLOOKUP($A924,ALGLIB_SSA_XAUUSD!$J$2:$J$1001,ALGLIB_SSA_XAUUSD!$P$2:$P$1001,"",0)</f>
        <v>4711.7973199999997</v>
      </c>
      <c r="O924">
        <f>_xlfn.XLOOKUP($A924,ALGLIB_SSA_XAUUSD!$J$2:$J$1001,ALGLIB_SSA_XAUUSD!$Q$2:$Q$1001,"",0)</f>
        <v>4705.1236099999996</v>
      </c>
      <c r="R924">
        <f t="shared" si="361"/>
        <v>1775674200</v>
      </c>
      <c r="S924" t="str">
        <f t="shared" si="362"/>
        <v>XAUUSD</v>
      </c>
      <c r="T924" t="str">
        <f t="shared" si="362"/>
        <v>M5</v>
      </c>
      <c r="U924">
        <f t="shared" si="362"/>
        <v>4707.92</v>
      </c>
      <c r="V924">
        <f t="shared" si="363"/>
        <v>4717.2210583333326</v>
      </c>
      <c r="W924">
        <f t="shared" si="363"/>
        <v>4726.2348283333331</v>
      </c>
      <c r="X924">
        <f t="shared" si="364"/>
        <v>4707.0847999999996</v>
      </c>
      <c r="Y924">
        <f t="shared" si="364"/>
        <v>4709.6451900000002</v>
      </c>
      <c r="Z924">
        <f t="shared" si="365"/>
        <v>4735.440008333333</v>
      </c>
      <c r="AA924">
        <f t="shared" si="366"/>
        <v>4711.7973199999997</v>
      </c>
      <c r="AB924">
        <f t="shared" si="367"/>
        <v>4708.5872983333329</v>
      </c>
      <c r="AC924">
        <f t="shared" si="368"/>
        <v>4705.1236099999996</v>
      </c>
      <c r="AF924">
        <f t="shared" si="373"/>
        <v>1775674200</v>
      </c>
      <c r="AG924" t="str">
        <f t="shared" si="374"/>
        <v>XAUUSD</v>
      </c>
      <c r="AH924" t="str">
        <f t="shared" si="375"/>
        <v>M5</v>
      </c>
      <c r="AI924" s="19">
        <f t="shared" si="369"/>
        <v>4707.92</v>
      </c>
      <c r="AJ924" s="19">
        <f t="shared" si="370"/>
        <v>4717.2210583333326</v>
      </c>
      <c r="AK924" s="19">
        <f t="shared" si="371"/>
        <v>4726.2348283333331</v>
      </c>
      <c r="AL924" s="19">
        <f t="shared" si="376"/>
        <v>-9.013770000000477</v>
      </c>
      <c r="AM924" s="28" t="str">
        <f t="shared" si="372"/>
        <v>Bearish</v>
      </c>
      <c r="AN924" s="28" t="str">
        <f t="shared" si="377"/>
        <v>Bearish</v>
      </c>
      <c r="AO924">
        <f>IF(Z924&lt;&gt;"",Z924,"")</f>
        <v>4735.440008333333</v>
      </c>
      <c r="AP924">
        <f>IF(AB924&lt;&gt;"",AB924,"")</f>
        <v>4708.5872983333329</v>
      </c>
      <c r="AQ924">
        <f t="shared" si="381"/>
        <v>11</v>
      </c>
      <c r="AR924" s="16">
        <f>IF(SLOPE($AO$902:$AO$913,$AQ$902:$AQ$913)&gt;0,MIN(3,ABS(SLOPE($AO$902:$AO$913,$AQ$902:$AQ$913))),IF(SLOPE($AO$902:$AO$913,$AQ$902:$AQ$913)&lt;-0.5,-0.5,0))</f>
        <v>-0.5</v>
      </c>
      <c r="AS924" s="16">
        <f>IF(SLOPE($AP$902:$AP$913,$AQ$902:$AQ$913)&lt;0,MAX(-3,-ABS(SLOPE($AP$902:$AP$913,$AQ$902:$AQ$913))),IF(SLOPE($AP$902:$AP$913,$AQ$902:$AQ$913)&gt;0.5,0.5,0))</f>
        <v>-0.79068166666669881</v>
      </c>
      <c r="AT924" s="22">
        <f>($AO$914+(AR924*(AQ924-1)))</f>
        <v>4737.875</v>
      </c>
      <c r="AU924" s="22">
        <f>($AP$914+(AS924*(AQ924-1)))</f>
        <v>4706.566773333333</v>
      </c>
      <c r="AV924" s="18">
        <f>IF(AR924&gt;0,AT924+AR924,AT924)</f>
        <v>4737.875</v>
      </c>
      <c r="AW924" s="18">
        <f>IF(AS924&lt;0,AU924+AS924,AU924)</f>
        <v>4705.7760916666666</v>
      </c>
      <c r="AY924" s="15">
        <f t="shared" si="382"/>
        <v>2.4349916666669742</v>
      </c>
      <c r="AZ924">
        <f t="shared" si="383"/>
        <v>-2.811206666666294</v>
      </c>
      <c r="BB924" s="19">
        <f t="shared" si="378"/>
        <v>1775674200</v>
      </c>
      <c r="BC924" s="19" t="str">
        <f t="shared" si="379"/>
        <v>XAUUSD</v>
      </c>
      <c r="BD924" s="19" t="str">
        <f t="shared" si="380"/>
        <v>M5</v>
      </c>
      <c r="BE924">
        <f>V924</f>
        <v>4717.2210583333326</v>
      </c>
      <c r="BF924">
        <f>W924</f>
        <v>4726.2348283333331</v>
      </c>
      <c r="BG924">
        <f>X924</f>
        <v>4707.0847999999996</v>
      </c>
      <c r="BH924">
        <f>Y924</f>
        <v>4709.6451900000002</v>
      </c>
      <c r="BI924">
        <f t="shared" si="384"/>
        <v>4737.875</v>
      </c>
      <c r="BJ924">
        <f t="shared" si="385"/>
        <v>4705.7760916666666</v>
      </c>
    </row>
    <row r="925" spans="1:62" x14ac:dyDescent="0.55000000000000004">
      <c r="A925">
        <f>ALGLIB_SSA_XAUUSD!J925</f>
        <v>1775674500</v>
      </c>
      <c r="B925" t="str">
        <f>_xlfn.XLOOKUP($A925,ALGLIB_SSA_XAUUSD!$A$2:$A$1001,ALGLIB_SSA_XAUUSD!$B$2:$B$1001,"",0)</f>
        <v/>
      </c>
      <c r="C925" t="str">
        <f>_xlfn.XLOOKUP($A925,ALGLIB_SSA_XAUUSD!$A$2:$A$1001,ALGLIB_SSA_XAUUSD!$C$2:$C$1001,"",0)</f>
        <v/>
      </c>
      <c r="D925" s="1">
        <f>D914+(D926-D914)*11/12</f>
        <v>4728.8249999999998</v>
      </c>
      <c r="E925" s="1">
        <f>E914+(E926-E914)*11/12</f>
        <v>4716.6952291666666</v>
      </c>
      <c r="F925" s="1">
        <f>F914+(F926-F914)*11/12</f>
        <v>4725.5158691666666</v>
      </c>
      <c r="G925" s="1">
        <f>G914+(G926-G914)*11/12</f>
        <v>4734.6965091666671</v>
      </c>
      <c r="H925" s="1">
        <f>H914+(H926-H914)*11/12</f>
        <v>4707.9986691666663</v>
      </c>
      <c r="I925" t="str">
        <f>_xlfn.XLOOKUP($A925,ALGLIB_SSA_XAUUSD!$J$2:$J$1001,ALGLIB_SSA_XAUUSD!$K$2:$K$1001,"",0)</f>
        <v>XAUUSD</v>
      </c>
      <c r="J925" t="str">
        <f>_xlfn.XLOOKUP($A925,ALGLIB_SSA_XAUUSD!$J$2:$J$1001,ALGLIB_SSA_XAUUSD!$L$2:$L$1001,"",0)</f>
        <v>M5</v>
      </c>
      <c r="K925">
        <f>_xlfn.XLOOKUP($A925,ALGLIB_SSA_XAUUSD!$J$2:$J$1001,ALGLIB_SSA_XAUUSD!$M$2:$M$1001,"",0)</f>
        <v>4705.5600000000004</v>
      </c>
      <c r="L925">
        <f>_xlfn.XLOOKUP($A925,ALGLIB_SSA_XAUUSD!$J$2:$J$1001,ALGLIB_SSA_XAUUSD!$N$2:$N$1001,"",0)</f>
        <v>4706.30584</v>
      </c>
      <c r="M925">
        <f>_xlfn.XLOOKUP($A925,ALGLIB_SSA_XAUUSD!$J$2:$J$1001,ALGLIB_SSA_XAUUSD!$O$2:$O$1001,"",0)</f>
        <v>4707.97552</v>
      </c>
      <c r="N925">
        <f>_xlfn.XLOOKUP($A925,ALGLIB_SSA_XAUUSD!$J$2:$J$1001,ALGLIB_SSA_XAUUSD!$P$2:$P$1001,"",0)</f>
        <v>4710.4562500000002</v>
      </c>
      <c r="O925">
        <f>_xlfn.XLOOKUP($A925,ALGLIB_SSA_XAUUSD!$J$2:$J$1001,ALGLIB_SSA_XAUUSD!$Q$2:$Q$1001,"",0)</f>
        <v>4703.8876499999997</v>
      </c>
      <c r="R925">
        <f t="shared" si="361"/>
        <v>1775674500</v>
      </c>
      <c r="S925" t="str">
        <f t="shared" si="362"/>
        <v>XAUUSD</v>
      </c>
      <c r="T925" t="str">
        <f t="shared" si="362"/>
        <v>M5</v>
      </c>
      <c r="U925">
        <f t="shared" si="362"/>
        <v>4705.5600000000004</v>
      </c>
      <c r="V925">
        <f t="shared" si="363"/>
        <v>4716.6952291666666</v>
      </c>
      <c r="W925">
        <f t="shared" si="363"/>
        <v>4725.5158691666666</v>
      </c>
      <c r="X925">
        <f t="shared" si="364"/>
        <v>4706.30584</v>
      </c>
      <c r="Y925">
        <f t="shared" si="364"/>
        <v>4707.97552</v>
      </c>
      <c r="Z925">
        <f t="shared" si="365"/>
        <v>4734.6965091666671</v>
      </c>
      <c r="AA925">
        <f t="shared" si="366"/>
        <v>4710.4562500000002</v>
      </c>
      <c r="AB925">
        <f t="shared" si="367"/>
        <v>4707.9986691666663</v>
      </c>
      <c r="AC925">
        <f t="shared" si="368"/>
        <v>4703.8876499999997</v>
      </c>
      <c r="AF925">
        <f t="shared" si="373"/>
        <v>1775674500</v>
      </c>
      <c r="AG925" t="str">
        <f t="shared" si="374"/>
        <v>XAUUSD</v>
      </c>
      <c r="AH925" t="str">
        <f t="shared" si="375"/>
        <v>M5</v>
      </c>
      <c r="AI925" s="19">
        <f t="shared" si="369"/>
        <v>4705.5600000000004</v>
      </c>
      <c r="AJ925" s="19">
        <f t="shared" si="370"/>
        <v>4716.6952291666666</v>
      </c>
      <c r="AK925" s="19">
        <f t="shared" si="371"/>
        <v>4725.5158691666666</v>
      </c>
      <c r="AL925" s="19">
        <f t="shared" si="376"/>
        <v>-8.8206399999999121</v>
      </c>
      <c r="AM925" s="28" t="str">
        <f t="shared" si="372"/>
        <v>Bearish</v>
      </c>
      <c r="AN925" s="28" t="str">
        <f t="shared" si="377"/>
        <v>Bearish</v>
      </c>
      <c r="AO925">
        <f>IF(Z925&lt;&gt;"",Z925,"")</f>
        <v>4734.6965091666671</v>
      </c>
      <c r="AP925">
        <f>IF(AB925&lt;&gt;"",AB925,"")</f>
        <v>4707.9986691666663</v>
      </c>
      <c r="AQ925">
        <f t="shared" si="381"/>
        <v>12</v>
      </c>
      <c r="AR925" s="16">
        <f>IF(SLOPE($AO$902:$AO$913,$AQ$902:$AQ$913)&gt;0,MIN(3,ABS(SLOPE($AO$902:$AO$913,$AQ$902:$AQ$913))),IF(SLOPE($AO$902:$AO$913,$AQ$902:$AQ$913)&lt;-0.5,-0.5,0))</f>
        <v>-0.5</v>
      </c>
      <c r="AS925" s="16">
        <f>IF(SLOPE($AP$902:$AP$913,$AQ$902:$AQ$913)&lt;0,MAX(-3,-ABS(SLOPE($AP$902:$AP$913,$AQ$902:$AQ$913))),IF(SLOPE($AP$902:$AP$913,$AQ$902:$AQ$913)&gt;0.5,0.5,0))</f>
        <v>-0.79068166666669881</v>
      </c>
      <c r="AT925" s="22">
        <f>($AO$914+(AR925*(AQ925-1)))</f>
        <v>4737.375</v>
      </c>
      <c r="AU925" s="22">
        <f>($AP$914+(AS925*(AQ925-1)))</f>
        <v>4705.7760916666657</v>
      </c>
      <c r="AV925" s="18">
        <f>IF(AR925&gt;0,AT925+AR925,AT925)</f>
        <v>4737.375</v>
      </c>
      <c r="AW925" s="18">
        <f>IF(AS925&lt;0,AU925+AS925,AU925)</f>
        <v>4704.9854099999993</v>
      </c>
      <c r="AY925" s="15">
        <f t="shared" si="382"/>
        <v>2.678490833332944</v>
      </c>
      <c r="AZ925">
        <f t="shared" si="383"/>
        <v>-3.0132591666670123</v>
      </c>
      <c r="BB925" s="19">
        <f t="shared" si="378"/>
        <v>1775674500</v>
      </c>
      <c r="BC925" s="19" t="str">
        <f t="shared" si="379"/>
        <v>XAUUSD</v>
      </c>
      <c r="BD925" s="19" t="str">
        <f t="shared" si="380"/>
        <v>M5</v>
      </c>
      <c r="BE925">
        <f>V925</f>
        <v>4716.6952291666666</v>
      </c>
      <c r="BF925">
        <f>W925</f>
        <v>4725.5158691666666</v>
      </c>
      <c r="BG925">
        <f>X925</f>
        <v>4706.30584</v>
      </c>
      <c r="BH925">
        <f>Y925</f>
        <v>4707.97552</v>
      </c>
      <c r="BI925">
        <f t="shared" si="384"/>
        <v>4737.375</v>
      </c>
      <c r="BJ925">
        <f t="shared" si="385"/>
        <v>4704.9854099999993</v>
      </c>
    </row>
    <row r="926" spans="1:62" x14ac:dyDescent="0.55000000000000004">
      <c r="A926">
        <f>ALGLIB_SSA_XAUUSD!J926</f>
        <v>1775674800</v>
      </c>
      <c r="B926" t="str">
        <f>_xlfn.XLOOKUP($A926,ALGLIB_SSA_XAUUSD!$A$2:$A$1001,ALGLIB_SSA_XAUUSD!$B$2:$B$1001,"",0)</f>
        <v>XAUUSD</v>
      </c>
      <c r="C926" t="str">
        <f>_xlfn.XLOOKUP($A926,ALGLIB_SSA_XAUUSD!$A$2:$A$1001,ALGLIB_SSA_XAUUSD!$C$2:$C$1001,"",0)</f>
        <v>H1</v>
      </c>
      <c r="D926" s="2">
        <f>_xlfn.XLOOKUP($A926,ALGLIB_SSA_XAUUSD!$A$2:$A$1001,ALGLIB_SSA_XAUUSD!$D$2:$D$1001,"",0)</f>
        <v>4730.9399999999996</v>
      </c>
      <c r="E926" s="2">
        <f>_xlfn.XLOOKUP($A926,ALGLIB_SSA_XAUUSD!$A$2:$A$1001,ALGLIB_SSA_XAUUSD!$E$2:$E$1001,"",0)</f>
        <v>4716.1693999999998</v>
      </c>
      <c r="F926" s="2">
        <f>_xlfn.XLOOKUP($A926,ALGLIB_SSA_XAUUSD!$A$2:$A$1001,ALGLIB_SSA_XAUUSD!$F$2:$F$1001,"",0)</f>
        <v>4724.79691</v>
      </c>
      <c r="G926" s="2">
        <f>_xlfn.XLOOKUP($A926,ALGLIB_SSA_XAUUSD!$A$2:$A$1001,ALGLIB_SSA_XAUUSD!$G$2:$G$1001,"",0)</f>
        <v>4733.9530100000002</v>
      </c>
      <c r="H926" s="2">
        <f>_xlfn.XLOOKUP($A926,ALGLIB_SSA_XAUUSD!$A$2:$A$1001,ALGLIB_SSA_XAUUSD!$H$2:$H$1001,"",0)</f>
        <v>4707.4100399999998</v>
      </c>
      <c r="I926" t="str">
        <f>_xlfn.XLOOKUP($A926,ALGLIB_SSA_XAUUSD!$J$2:$J$1001,ALGLIB_SSA_XAUUSD!$K$2:$K$1001,"",0)</f>
        <v>XAUUSD</v>
      </c>
      <c r="J926" t="str">
        <f>_xlfn.XLOOKUP($A926,ALGLIB_SSA_XAUUSD!$J$2:$J$1001,ALGLIB_SSA_XAUUSD!$L$2:$L$1001,"",0)</f>
        <v>M5</v>
      </c>
      <c r="K926">
        <f>_xlfn.XLOOKUP($A926,ALGLIB_SSA_XAUUSD!$J$2:$J$1001,ALGLIB_SSA_XAUUSD!$M$2:$M$1001,"",0)</f>
        <v>4702.2700000000004</v>
      </c>
      <c r="L926">
        <f>_xlfn.XLOOKUP($A926,ALGLIB_SSA_XAUUSD!$J$2:$J$1001,ALGLIB_SSA_XAUUSD!$N$2:$N$1001,"",0)</f>
        <v>4706.4017899999999</v>
      </c>
      <c r="M926">
        <f>_xlfn.XLOOKUP($A926,ALGLIB_SSA_XAUUSD!$J$2:$J$1001,ALGLIB_SSA_XAUUSD!$O$2:$O$1001,"",0)</f>
        <v>4707.1886599999998</v>
      </c>
      <c r="N926">
        <f>_xlfn.XLOOKUP($A926,ALGLIB_SSA_XAUUSD!$J$2:$J$1001,ALGLIB_SSA_XAUUSD!$P$2:$P$1001,"",0)</f>
        <v>4710.2202500000003</v>
      </c>
      <c r="O926">
        <f>_xlfn.XLOOKUP($A926,ALGLIB_SSA_XAUUSD!$J$2:$J$1001,ALGLIB_SSA_XAUUSD!$Q$2:$Q$1001,"",0)</f>
        <v>4703.3300099999997</v>
      </c>
      <c r="R926">
        <f t="shared" si="361"/>
        <v>1775674800</v>
      </c>
      <c r="S926" t="str">
        <f t="shared" si="362"/>
        <v>XAUUSD</v>
      </c>
      <c r="T926" t="str">
        <f t="shared" si="362"/>
        <v>M5</v>
      </c>
      <c r="U926">
        <f t="shared" si="362"/>
        <v>4702.2700000000004</v>
      </c>
      <c r="V926">
        <f t="shared" si="363"/>
        <v>4716.1693999999998</v>
      </c>
      <c r="W926">
        <f t="shared" si="363"/>
        <v>4724.79691</v>
      </c>
      <c r="X926">
        <f t="shared" si="364"/>
        <v>4706.4017899999999</v>
      </c>
      <c r="Y926">
        <f t="shared" si="364"/>
        <v>4707.1886599999998</v>
      </c>
      <c r="Z926">
        <f t="shared" si="365"/>
        <v>4733.9530100000002</v>
      </c>
      <c r="AA926">
        <f t="shared" si="366"/>
        <v>4710.2202500000003</v>
      </c>
      <c r="AB926">
        <f t="shared" si="367"/>
        <v>4707.4100399999998</v>
      </c>
      <c r="AC926">
        <f t="shared" si="368"/>
        <v>4703.3300099999997</v>
      </c>
      <c r="AF926">
        <f t="shared" si="373"/>
        <v>1775674800</v>
      </c>
      <c r="AG926" t="str">
        <f t="shared" si="374"/>
        <v>XAUUSD</v>
      </c>
      <c r="AH926" t="str">
        <f t="shared" si="375"/>
        <v>M5</v>
      </c>
      <c r="AI926" s="19">
        <f t="shared" si="369"/>
        <v>4702.2700000000004</v>
      </c>
      <c r="AJ926" s="19">
        <f t="shared" si="370"/>
        <v>4716.1693999999998</v>
      </c>
      <c r="AK926" s="19">
        <f t="shared" si="371"/>
        <v>4724.79691</v>
      </c>
      <c r="AL926" s="19">
        <f t="shared" si="376"/>
        <v>-8.6275100000002567</v>
      </c>
      <c r="AM926" s="28" t="str">
        <f t="shared" si="372"/>
        <v>Bearish</v>
      </c>
      <c r="AN926" s="28" t="str">
        <f t="shared" si="377"/>
        <v>Bearish</v>
      </c>
      <c r="AO926">
        <f>IF(Z926&lt;&gt;"",Z926,"")</f>
        <v>4733.9530100000002</v>
      </c>
      <c r="AP926">
        <f>IF(AB926&lt;&gt;"",AB926,"")</f>
        <v>4707.4100399999998</v>
      </c>
      <c r="AQ926">
        <f t="shared" si="381"/>
        <v>1</v>
      </c>
      <c r="AR926" s="17">
        <f>IF(SLOPE($AO$914:$AO$925,$AQ$914:$AQ$925)&gt;0,MIN(3,ABS(SLOPE($AO$914:$AO$925,$AQ$914:$AQ$925))),IF(SLOPE($AO$914:$AO$925,$AQ$914:$AQ$925)&lt;-0.5,-0.5,0))</f>
        <v>-0.5</v>
      </c>
      <c r="AS926" s="17">
        <f>IF(SLOPE($AP$914:$AP$925,$AQ$914:$AQ$925)&lt;0,MAX(-3,-ABS(SLOPE($AP$914:$AP$925,$AQ$914:$AQ$925))),IF(SLOPE($AP$914:$AP$925,$AQ$914:$AQ$925)&gt;0.5,0.5,0))</f>
        <v>-0.58862916666668974</v>
      </c>
      <c r="AT926" s="10">
        <f>($AO$926+(AR926*(AQ926-1)))</f>
        <v>4733.9530100000002</v>
      </c>
      <c r="AU926" s="10">
        <f>($AP$926+(AS926*(AQ926-1)))</f>
        <v>4707.4100399999998</v>
      </c>
      <c r="AV926" s="18">
        <f>IF(AR926&gt;0,AT926+AR926,AT926)</f>
        <v>4733.9530100000002</v>
      </c>
      <c r="AW926" s="18">
        <f>IF(AS926&lt;0,AU926+AS926,AU926)</f>
        <v>4706.8214108333332</v>
      </c>
      <c r="AY926">
        <f t="shared" si="382"/>
        <v>0</v>
      </c>
      <c r="AZ926">
        <f t="shared" si="383"/>
        <v>-0.58862916666657839</v>
      </c>
      <c r="BB926" s="19">
        <f t="shared" si="378"/>
        <v>1775674800</v>
      </c>
      <c r="BC926" s="19" t="str">
        <f t="shared" si="379"/>
        <v>XAUUSD</v>
      </c>
      <c r="BD926" s="19" t="str">
        <f t="shared" si="380"/>
        <v>M5</v>
      </c>
      <c r="BE926">
        <f>V926</f>
        <v>4716.1693999999998</v>
      </c>
      <c r="BF926">
        <f>W926</f>
        <v>4724.79691</v>
      </c>
      <c r="BG926">
        <f>X926</f>
        <v>4706.4017899999999</v>
      </c>
      <c r="BH926">
        <f>Y926</f>
        <v>4707.1886599999998</v>
      </c>
      <c r="BI926">
        <f t="shared" si="384"/>
        <v>4733.9530100000002</v>
      </c>
      <c r="BJ926">
        <f t="shared" si="385"/>
        <v>4706.8214108333332</v>
      </c>
    </row>
    <row r="927" spans="1:62" x14ac:dyDescent="0.55000000000000004">
      <c r="A927">
        <f>ALGLIB_SSA_XAUUSD!J927</f>
        <v>1775675100</v>
      </c>
      <c r="B927" t="str">
        <f>_xlfn.XLOOKUP($A927,ALGLIB_SSA_XAUUSD!$A$2:$A$1001,ALGLIB_SSA_XAUUSD!$B$2:$B$1001,"",0)</f>
        <v/>
      </c>
      <c r="C927" t="str">
        <f>_xlfn.XLOOKUP($A927,ALGLIB_SSA_XAUUSD!$A$2:$A$1001,ALGLIB_SSA_XAUUSD!$C$2:$C$1001,"",0)</f>
        <v/>
      </c>
      <c r="D927" s="1">
        <f>D926+(D938-D926)*1/12</f>
        <v>4729.9699999999993</v>
      </c>
      <c r="E927" s="1">
        <f>E926+(E938-E926)*1/12</f>
        <v>4715.9082866666668</v>
      </c>
      <c r="F927" s="1">
        <f>F926+(F938-F926)*1/12</f>
        <v>4724.306873333333</v>
      </c>
      <c r="G927" s="1">
        <f>G926+(G938-G926)*1/12</f>
        <v>4733.4963200000002</v>
      </c>
      <c r="H927" s="1">
        <f>H926+(H938-H926)*1/12</f>
        <v>4707.0889658333326</v>
      </c>
      <c r="I927" t="str">
        <f>_xlfn.XLOOKUP($A927,ALGLIB_SSA_XAUUSD!$J$2:$J$1001,ALGLIB_SSA_XAUUSD!$K$2:$K$1001,"",0)</f>
        <v>XAUUSD</v>
      </c>
      <c r="J927" t="str">
        <f>_xlfn.XLOOKUP($A927,ALGLIB_SSA_XAUUSD!$J$2:$J$1001,ALGLIB_SSA_XAUUSD!$L$2:$L$1001,"",0)</f>
        <v>M5</v>
      </c>
      <c r="K927">
        <f>_xlfn.XLOOKUP($A927,ALGLIB_SSA_XAUUSD!$J$2:$J$1001,ALGLIB_SSA_XAUUSD!$M$2:$M$1001,"",0)</f>
        <v>4707.91</v>
      </c>
      <c r="L927">
        <f>_xlfn.XLOOKUP($A927,ALGLIB_SSA_XAUUSD!$J$2:$J$1001,ALGLIB_SSA_XAUUSD!$N$2:$N$1001,"",0)</f>
        <v>4707.2879199999998</v>
      </c>
      <c r="M927">
        <f>_xlfn.XLOOKUP($A927,ALGLIB_SSA_XAUUSD!$J$2:$J$1001,ALGLIB_SSA_XAUUSD!$O$2:$O$1001,"",0)</f>
        <v>4707.2382900000002</v>
      </c>
      <c r="N927">
        <f>_xlfn.XLOOKUP($A927,ALGLIB_SSA_XAUUSD!$J$2:$J$1001,ALGLIB_SSA_XAUUSD!$P$2:$P$1001,"",0)</f>
        <v>4710.8704900000002</v>
      </c>
      <c r="O927">
        <f>_xlfn.XLOOKUP($A927,ALGLIB_SSA_XAUUSD!$J$2:$J$1001,ALGLIB_SSA_XAUUSD!$Q$2:$Q$1001,"",0)</f>
        <v>4703.4658099999997</v>
      </c>
      <c r="R927">
        <f t="shared" si="361"/>
        <v>1775675100</v>
      </c>
      <c r="S927" t="str">
        <f t="shared" si="362"/>
        <v>XAUUSD</v>
      </c>
      <c r="T927" t="str">
        <f t="shared" si="362"/>
        <v>M5</v>
      </c>
      <c r="U927">
        <f t="shared" si="362"/>
        <v>4707.91</v>
      </c>
      <c r="V927">
        <f t="shared" si="363"/>
        <v>4715.9082866666668</v>
      </c>
      <c r="W927">
        <f t="shared" si="363"/>
        <v>4724.306873333333</v>
      </c>
      <c r="X927">
        <f t="shared" si="364"/>
        <v>4707.2879199999998</v>
      </c>
      <c r="Y927">
        <f t="shared" si="364"/>
        <v>4707.2382900000002</v>
      </c>
      <c r="Z927">
        <f t="shared" si="365"/>
        <v>4733.4963200000002</v>
      </c>
      <c r="AA927">
        <f t="shared" si="366"/>
        <v>4710.8704900000002</v>
      </c>
      <c r="AB927">
        <f t="shared" si="367"/>
        <v>4707.0889658333326</v>
      </c>
      <c r="AC927">
        <f t="shared" si="368"/>
        <v>4703.4658099999997</v>
      </c>
      <c r="AF927">
        <f t="shared" si="373"/>
        <v>1775675100</v>
      </c>
      <c r="AG927" t="str">
        <f t="shared" si="374"/>
        <v>XAUUSD</v>
      </c>
      <c r="AH927" t="str">
        <f t="shared" si="375"/>
        <v>M5</v>
      </c>
      <c r="AI927" s="19">
        <f t="shared" si="369"/>
        <v>4707.91</v>
      </c>
      <c r="AJ927" s="19">
        <f t="shared" si="370"/>
        <v>4715.9082866666668</v>
      </c>
      <c r="AK927" s="19">
        <f t="shared" si="371"/>
        <v>4724.306873333333</v>
      </c>
      <c r="AL927" s="19">
        <f t="shared" si="376"/>
        <v>-8.3985866666662332</v>
      </c>
      <c r="AM927" s="28" t="str">
        <f t="shared" si="372"/>
        <v>Bearish</v>
      </c>
      <c r="AN927" s="28" t="str">
        <f t="shared" si="377"/>
        <v>Bearish</v>
      </c>
      <c r="AO927">
        <f>IF(Z927&lt;&gt;"",Z927,"")</f>
        <v>4733.4963200000002</v>
      </c>
      <c r="AP927">
        <f>IF(AB927&lt;&gt;"",AB927,"")</f>
        <v>4707.0889658333326</v>
      </c>
      <c r="AQ927">
        <f t="shared" si="381"/>
        <v>2</v>
      </c>
      <c r="AR927" s="16">
        <f>IF(SLOPE($AO$914:$AO$925,$AQ$914:$AQ$925)&gt;0,MIN(3,ABS(SLOPE($AO$914:$AO$925,$AQ$914:$AQ$925))),IF(SLOPE($AO$914:$AO$925,$AQ$914:$AQ$925)&lt;-0.5,-0.5,0))</f>
        <v>-0.5</v>
      </c>
      <c r="AS927" s="16">
        <f>IF(SLOPE($AP$914:$AP$925,$AQ$914:$AQ$925)&lt;0,MAX(-3,-ABS(SLOPE($AP$914:$AP$925,$AQ$914:$AQ$925))),IF(SLOPE($AP$914:$AP$925,$AQ$914:$AQ$925)&gt;0.5,0.5,0))</f>
        <v>-0.58862916666668974</v>
      </c>
      <c r="AT927" s="22">
        <f>($AO$926+(AR927*(AQ927-1)))</f>
        <v>4733.4530100000002</v>
      </c>
      <c r="AU927" s="22">
        <f>($AP$926+(AS927*(AQ927-1)))</f>
        <v>4706.8214108333332</v>
      </c>
      <c r="AV927" s="18">
        <f>IF(AR927&gt;0,AT927+AR927,AT927)</f>
        <v>4733.4530100000002</v>
      </c>
      <c r="AW927" s="18">
        <f>IF(AS927&lt;0,AU927+AS927,AU927)</f>
        <v>4706.2327816666666</v>
      </c>
      <c r="AY927">
        <f t="shared" si="382"/>
        <v>-4.33100000000195E-2</v>
      </c>
      <c r="AZ927">
        <f t="shared" si="383"/>
        <v>-0.8561841666660257</v>
      </c>
      <c r="BB927" s="19">
        <f t="shared" si="378"/>
        <v>1775675100</v>
      </c>
      <c r="BC927" s="19" t="str">
        <f t="shared" si="379"/>
        <v>XAUUSD</v>
      </c>
      <c r="BD927" s="19" t="str">
        <f t="shared" si="380"/>
        <v>M5</v>
      </c>
      <c r="BE927">
        <f>V927</f>
        <v>4715.9082866666668</v>
      </c>
      <c r="BF927">
        <f>W927</f>
        <v>4724.306873333333</v>
      </c>
      <c r="BG927">
        <f>X927</f>
        <v>4707.2879199999998</v>
      </c>
      <c r="BH927">
        <f>Y927</f>
        <v>4707.2382900000002</v>
      </c>
      <c r="BI927">
        <f t="shared" si="384"/>
        <v>4733.4530100000002</v>
      </c>
      <c r="BJ927">
        <f t="shared" si="385"/>
        <v>4706.2327816666666</v>
      </c>
    </row>
    <row r="928" spans="1:62" x14ac:dyDescent="0.55000000000000004">
      <c r="A928">
        <f>ALGLIB_SSA_XAUUSD!J928</f>
        <v>1775675400</v>
      </c>
      <c r="B928" t="str">
        <f>_xlfn.XLOOKUP($A928,ALGLIB_SSA_XAUUSD!$A$2:$A$1001,ALGLIB_SSA_XAUUSD!$B$2:$B$1001,"",0)</f>
        <v/>
      </c>
      <c r="C928" t="str">
        <f>_xlfn.XLOOKUP($A928,ALGLIB_SSA_XAUUSD!$A$2:$A$1001,ALGLIB_SSA_XAUUSD!$C$2:$C$1001,"",0)</f>
        <v/>
      </c>
      <c r="D928" s="1">
        <f>D926+(D938-D926)*2/12</f>
        <v>4729</v>
      </c>
      <c r="E928" s="1">
        <f>E926+(E938-E926)*2/12</f>
        <v>4715.6471733333328</v>
      </c>
      <c r="F928" s="1">
        <f>F926+(F938-F926)*2/12</f>
        <v>4723.8168366666669</v>
      </c>
      <c r="G928" s="1">
        <f>G926+(G938-G926)*2/12</f>
        <v>4733.0396300000002</v>
      </c>
      <c r="H928" s="1">
        <f>H926+(H938-H926)*2/12</f>
        <v>4706.7678916666664</v>
      </c>
      <c r="I928" t="str">
        <f>_xlfn.XLOOKUP($A928,ALGLIB_SSA_XAUUSD!$J$2:$J$1001,ALGLIB_SSA_XAUUSD!$K$2:$K$1001,"",0)</f>
        <v>XAUUSD</v>
      </c>
      <c r="J928" t="str">
        <f>_xlfn.XLOOKUP($A928,ALGLIB_SSA_XAUUSD!$J$2:$J$1001,ALGLIB_SSA_XAUUSD!$L$2:$L$1001,"",0)</f>
        <v>M5</v>
      </c>
      <c r="K928">
        <f>_xlfn.XLOOKUP($A928,ALGLIB_SSA_XAUUSD!$J$2:$J$1001,ALGLIB_SSA_XAUUSD!$M$2:$M$1001,"",0)</f>
        <v>4715.71</v>
      </c>
      <c r="L928">
        <f>_xlfn.XLOOKUP($A928,ALGLIB_SSA_XAUUSD!$J$2:$J$1001,ALGLIB_SSA_XAUUSD!$N$2:$N$1001,"",0)</f>
        <v>4708.6880899999996</v>
      </c>
      <c r="M928">
        <f>_xlfn.XLOOKUP($A928,ALGLIB_SSA_XAUUSD!$J$2:$J$1001,ALGLIB_SSA_XAUUSD!$O$2:$O$1001,"",0)</f>
        <v>4707.9631900000004</v>
      </c>
      <c r="N928">
        <f>_xlfn.XLOOKUP($A928,ALGLIB_SSA_XAUUSD!$J$2:$J$1001,ALGLIB_SSA_XAUUSD!$P$2:$P$1001,"",0)</f>
        <v>4712.17994</v>
      </c>
      <c r="O928">
        <f>_xlfn.XLOOKUP($A928,ALGLIB_SSA_XAUUSD!$J$2:$J$1001,ALGLIB_SSA_XAUUSD!$Q$2:$Q$1001,"",0)</f>
        <v>4704.2980900000002</v>
      </c>
      <c r="R928">
        <f t="shared" si="361"/>
        <v>1775675400</v>
      </c>
      <c r="S928" t="str">
        <f t="shared" si="362"/>
        <v>XAUUSD</v>
      </c>
      <c r="T928" t="str">
        <f t="shared" si="362"/>
        <v>M5</v>
      </c>
      <c r="U928">
        <f t="shared" si="362"/>
        <v>4715.71</v>
      </c>
      <c r="V928">
        <f t="shared" si="363"/>
        <v>4715.6471733333328</v>
      </c>
      <c r="W928">
        <f t="shared" si="363"/>
        <v>4723.8168366666669</v>
      </c>
      <c r="X928">
        <f t="shared" si="364"/>
        <v>4708.6880899999996</v>
      </c>
      <c r="Y928">
        <f t="shared" si="364"/>
        <v>4707.9631900000004</v>
      </c>
      <c r="Z928">
        <f t="shared" si="365"/>
        <v>4733.0396300000002</v>
      </c>
      <c r="AA928">
        <f t="shared" si="366"/>
        <v>4712.17994</v>
      </c>
      <c r="AB928">
        <f t="shared" si="367"/>
        <v>4706.7678916666664</v>
      </c>
      <c r="AC928">
        <f t="shared" si="368"/>
        <v>4704.2980900000002</v>
      </c>
      <c r="AF928">
        <f t="shared" si="373"/>
        <v>1775675400</v>
      </c>
      <c r="AG928" t="str">
        <f t="shared" si="374"/>
        <v>XAUUSD</v>
      </c>
      <c r="AH928" t="str">
        <f t="shared" si="375"/>
        <v>M5</v>
      </c>
      <c r="AI928" s="19">
        <f t="shared" si="369"/>
        <v>4715.71</v>
      </c>
      <c r="AJ928" s="19">
        <f t="shared" si="370"/>
        <v>4715.6471733333328</v>
      </c>
      <c r="AK928" s="19">
        <f t="shared" si="371"/>
        <v>4723.8168366666669</v>
      </c>
      <c r="AL928" s="19">
        <f t="shared" si="376"/>
        <v>-8.1696633333340287</v>
      </c>
      <c r="AM928" s="28" t="str">
        <f t="shared" si="372"/>
        <v>Bearish</v>
      </c>
      <c r="AN928" s="28" t="str">
        <f t="shared" si="377"/>
        <v>Bearish</v>
      </c>
      <c r="AO928">
        <f>IF(Z928&lt;&gt;"",Z928,"")</f>
        <v>4733.0396300000002</v>
      </c>
      <c r="AP928">
        <f>IF(AB928&lt;&gt;"",AB928,"")</f>
        <v>4706.7678916666664</v>
      </c>
      <c r="AQ928">
        <f t="shared" si="381"/>
        <v>3</v>
      </c>
      <c r="AR928" s="16">
        <f>IF(SLOPE($AO$914:$AO$925,$AQ$914:$AQ$925)&gt;0,MIN(3,ABS(SLOPE($AO$914:$AO$925,$AQ$914:$AQ$925))),IF(SLOPE($AO$914:$AO$925,$AQ$914:$AQ$925)&lt;-0.5,-0.5,0))</f>
        <v>-0.5</v>
      </c>
      <c r="AS928" s="16">
        <f>IF(SLOPE($AP$914:$AP$925,$AQ$914:$AQ$925)&lt;0,MAX(-3,-ABS(SLOPE($AP$914:$AP$925,$AQ$914:$AQ$925))),IF(SLOPE($AP$914:$AP$925,$AQ$914:$AQ$925)&gt;0.5,0.5,0))</f>
        <v>-0.58862916666668974</v>
      </c>
      <c r="AT928" s="22">
        <f>($AO$926+(AR928*(AQ928-1)))</f>
        <v>4732.9530100000002</v>
      </c>
      <c r="AU928" s="22">
        <f>($AP$926+(AS928*(AQ928-1)))</f>
        <v>4706.2327816666666</v>
      </c>
      <c r="AV928" s="18">
        <f>IF(AR928&gt;0,AT928+AR928,AT928)</f>
        <v>4732.9530100000002</v>
      </c>
      <c r="AW928" s="18">
        <f>IF(AS928&lt;0,AU928+AS928,AU928)</f>
        <v>4705.6441525</v>
      </c>
      <c r="AY928">
        <f t="shared" si="382"/>
        <v>-8.6620000000038999E-2</v>
      </c>
      <c r="AZ928">
        <f t="shared" si="383"/>
        <v>-1.1237391666663825</v>
      </c>
      <c r="BB928" s="19">
        <f t="shared" si="378"/>
        <v>1775675400</v>
      </c>
      <c r="BC928" s="19" t="str">
        <f t="shared" si="379"/>
        <v>XAUUSD</v>
      </c>
      <c r="BD928" s="19" t="str">
        <f t="shared" si="380"/>
        <v>M5</v>
      </c>
      <c r="BE928">
        <f>V928</f>
        <v>4715.6471733333328</v>
      </c>
      <c r="BF928">
        <f>W928</f>
        <v>4723.8168366666669</v>
      </c>
      <c r="BG928">
        <f>X928</f>
        <v>4708.6880899999996</v>
      </c>
      <c r="BH928">
        <f>Y928</f>
        <v>4707.9631900000004</v>
      </c>
      <c r="BI928">
        <f t="shared" si="384"/>
        <v>4732.9530100000002</v>
      </c>
      <c r="BJ928">
        <f t="shared" si="385"/>
        <v>4705.6441525</v>
      </c>
    </row>
    <row r="929" spans="1:62" x14ac:dyDescent="0.55000000000000004">
      <c r="A929">
        <f>ALGLIB_SSA_XAUUSD!J929</f>
        <v>1775675700</v>
      </c>
      <c r="B929" t="str">
        <f>_xlfn.XLOOKUP($A929,ALGLIB_SSA_XAUUSD!$A$2:$A$1001,ALGLIB_SSA_XAUUSD!$B$2:$B$1001,"",0)</f>
        <v/>
      </c>
      <c r="C929" t="str">
        <f>_xlfn.XLOOKUP($A929,ALGLIB_SSA_XAUUSD!$A$2:$A$1001,ALGLIB_SSA_XAUUSD!$C$2:$C$1001,"",0)</f>
        <v/>
      </c>
      <c r="D929" s="1">
        <f>D926+(D938-D926)*3/12</f>
        <v>4728.03</v>
      </c>
      <c r="E929" s="1">
        <f>E926+(E938-E926)*3/12</f>
        <v>4715.3860599999998</v>
      </c>
      <c r="F929" s="1">
        <f>F926+(F938-F926)*3/12</f>
        <v>4723.3267999999998</v>
      </c>
      <c r="G929" s="1">
        <f>G926+(G938-G926)*3/12</f>
        <v>4732.5829400000002</v>
      </c>
      <c r="H929" s="1">
        <f>H926+(H938-H926)*3/12</f>
        <v>4706.4468175000002</v>
      </c>
      <c r="I929" t="str">
        <f>_xlfn.XLOOKUP($A929,ALGLIB_SSA_XAUUSD!$J$2:$J$1001,ALGLIB_SSA_XAUUSD!$K$2:$K$1001,"",0)</f>
        <v>XAUUSD</v>
      </c>
      <c r="J929" t="str">
        <f>_xlfn.XLOOKUP($A929,ALGLIB_SSA_XAUUSD!$J$2:$J$1001,ALGLIB_SSA_XAUUSD!$L$2:$L$1001,"",0)</f>
        <v>M5</v>
      </c>
      <c r="K929">
        <f>_xlfn.XLOOKUP($A929,ALGLIB_SSA_XAUUSD!$J$2:$J$1001,ALGLIB_SSA_XAUUSD!$M$2:$M$1001,"",0)</f>
        <v>4711.33</v>
      </c>
      <c r="L929">
        <f>_xlfn.XLOOKUP($A929,ALGLIB_SSA_XAUUSD!$J$2:$J$1001,ALGLIB_SSA_XAUUSD!$N$2:$N$1001,"",0)</f>
        <v>4710.3393400000004</v>
      </c>
      <c r="M929">
        <f>_xlfn.XLOOKUP($A929,ALGLIB_SSA_XAUUSD!$J$2:$J$1001,ALGLIB_SSA_XAUUSD!$O$2:$O$1001,"",0)</f>
        <v>4709.1512599999996</v>
      </c>
      <c r="N929">
        <f>_xlfn.XLOOKUP($A929,ALGLIB_SSA_XAUUSD!$J$2:$J$1001,ALGLIB_SSA_XAUUSD!$P$2:$P$1001,"",0)</f>
        <v>4713.8054300000003</v>
      </c>
      <c r="O929">
        <f>_xlfn.XLOOKUP($A929,ALGLIB_SSA_XAUUSD!$J$2:$J$1001,ALGLIB_SSA_XAUUSD!$Q$2:$Q$1001,"",0)</f>
        <v>4705.6617100000003</v>
      </c>
      <c r="R929">
        <f t="shared" si="361"/>
        <v>1775675700</v>
      </c>
      <c r="S929" t="str">
        <f t="shared" si="362"/>
        <v>XAUUSD</v>
      </c>
      <c r="T929" t="str">
        <f t="shared" si="362"/>
        <v>M5</v>
      </c>
      <c r="U929">
        <f t="shared" si="362"/>
        <v>4711.33</v>
      </c>
      <c r="V929">
        <f t="shared" si="363"/>
        <v>4715.3860599999998</v>
      </c>
      <c r="W929">
        <f t="shared" si="363"/>
        <v>4723.3267999999998</v>
      </c>
      <c r="X929">
        <f t="shared" si="364"/>
        <v>4710.3393400000004</v>
      </c>
      <c r="Y929">
        <f t="shared" si="364"/>
        <v>4709.1512599999996</v>
      </c>
      <c r="Z929">
        <f t="shared" si="365"/>
        <v>4732.5829400000002</v>
      </c>
      <c r="AA929">
        <f t="shared" si="366"/>
        <v>4713.8054300000003</v>
      </c>
      <c r="AB929">
        <f t="shared" si="367"/>
        <v>4706.4468175000002</v>
      </c>
      <c r="AC929">
        <f t="shared" si="368"/>
        <v>4705.6617100000003</v>
      </c>
      <c r="AF929">
        <f t="shared" si="373"/>
        <v>1775675700</v>
      </c>
      <c r="AG929" t="str">
        <f t="shared" si="374"/>
        <v>XAUUSD</v>
      </c>
      <c r="AH929" t="str">
        <f t="shared" si="375"/>
        <v>M5</v>
      </c>
      <c r="AI929" s="19">
        <f t="shared" si="369"/>
        <v>4711.33</v>
      </c>
      <c r="AJ929" s="19">
        <f t="shared" si="370"/>
        <v>4715.3860599999998</v>
      </c>
      <c r="AK929" s="19">
        <f t="shared" si="371"/>
        <v>4723.3267999999998</v>
      </c>
      <c r="AL929" s="19">
        <f t="shared" si="376"/>
        <v>-7.9407400000000052</v>
      </c>
      <c r="AM929" s="28" t="str">
        <f t="shared" si="372"/>
        <v>Bearish</v>
      </c>
      <c r="AN929" s="28" t="str">
        <f t="shared" si="377"/>
        <v>Bearish</v>
      </c>
      <c r="AO929">
        <f>IF(Z929&lt;&gt;"",Z929,"")</f>
        <v>4732.5829400000002</v>
      </c>
      <c r="AP929">
        <f>IF(AB929&lt;&gt;"",AB929,"")</f>
        <v>4706.4468175000002</v>
      </c>
      <c r="AQ929">
        <f t="shared" si="381"/>
        <v>4</v>
      </c>
      <c r="AR929" s="16">
        <f>IF(SLOPE($AO$914:$AO$925,$AQ$914:$AQ$925)&gt;0,MIN(3,ABS(SLOPE($AO$914:$AO$925,$AQ$914:$AQ$925))),IF(SLOPE($AO$914:$AO$925,$AQ$914:$AQ$925)&lt;-0.5,-0.5,0))</f>
        <v>-0.5</v>
      </c>
      <c r="AS929" s="16">
        <f>IF(SLOPE($AP$914:$AP$925,$AQ$914:$AQ$925)&lt;0,MAX(-3,-ABS(SLOPE($AP$914:$AP$925,$AQ$914:$AQ$925))),IF(SLOPE($AP$914:$AP$925,$AQ$914:$AQ$925)&gt;0.5,0.5,0))</f>
        <v>-0.58862916666668974</v>
      </c>
      <c r="AT929" s="22">
        <f>($AO$926+(AR929*(AQ929-1)))</f>
        <v>4732.4530100000002</v>
      </c>
      <c r="AU929" s="22">
        <f>($AP$926+(AS929*(AQ929-1)))</f>
        <v>4705.6441525</v>
      </c>
      <c r="AV929" s="18">
        <f>IF(AR929&gt;0,AT929+AR929,AT929)</f>
        <v>4732.4530100000002</v>
      </c>
      <c r="AW929" s="18">
        <f>IF(AS929&lt;0,AU929+AS929,AU929)</f>
        <v>4705.0555233333334</v>
      </c>
      <c r="AY929">
        <f t="shared" si="382"/>
        <v>-0.1299300000000585</v>
      </c>
      <c r="AZ929">
        <f t="shared" si="383"/>
        <v>-1.3912941666667393</v>
      </c>
      <c r="BB929" s="19">
        <f t="shared" si="378"/>
        <v>1775675700</v>
      </c>
      <c r="BC929" s="19" t="str">
        <f t="shared" si="379"/>
        <v>XAUUSD</v>
      </c>
      <c r="BD929" s="19" t="str">
        <f t="shared" si="380"/>
        <v>M5</v>
      </c>
      <c r="BE929">
        <f>V929</f>
        <v>4715.3860599999998</v>
      </c>
      <c r="BF929">
        <f>W929</f>
        <v>4723.3267999999998</v>
      </c>
      <c r="BG929">
        <f>X929</f>
        <v>4710.3393400000004</v>
      </c>
      <c r="BH929">
        <f>Y929</f>
        <v>4709.1512599999996</v>
      </c>
      <c r="BI929">
        <f t="shared" si="384"/>
        <v>4732.4530100000002</v>
      </c>
      <c r="BJ929">
        <f t="shared" si="385"/>
        <v>4705.0555233333334</v>
      </c>
    </row>
    <row r="930" spans="1:62" x14ac:dyDescent="0.55000000000000004">
      <c r="A930">
        <f>ALGLIB_SSA_XAUUSD!J930</f>
        <v>1775676000</v>
      </c>
      <c r="B930" t="str">
        <f>_xlfn.XLOOKUP($A930,ALGLIB_SSA_XAUUSD!$A$2:$A$1001,ALGLIB_SSA_XAUUSD!$B$2:$B$1001,"",0)</f>
        <v/>
      </c>
      <c r="C930" t="str">
        <f>_xlfn.XLOOKUP($A930,ALGLIB_SSA_XAUUSD!$A$2:$A$1001,ALGLIB_SSA_XAUUSD!$C$2:$C$1001,"",0)</f>
        <v/>
      </c>
      <c r="D930" s="1">
        <f>D926+(D938-D926)*4/12</f>
        <v>4727.0599999999995</v>
      </c>
      <c r="E930" s="1">
        <f>E926+(E938-E926)*4/12</f>
        <v>4715.1249466666668</v>
      </c>
      <c r="F930" s="1">
        <f>F926+(F938-F926)*4/12</f>
        <v>4722.8367633333337</v>
      </c>
      <c r="G930" s="1">
        <f>G926+(G938-G926)*4/12</f>
        <v>4732.1262500000003</v>
      </c>
      <c r="H930" s="1">
        <f>H926+(H938-H926)*4/12</f>
        <v>4706.125743333333</v>
      </c>
      <c r="I930" t="str">
        <f>_xlfn.XLOOKUP($A930,ALGLIB_SSA_XAUUSD!$J$2:$J$1001,ALGLIB_SSA_XAUUSD!$K$2:$K$1001,"",0)</f>
        <v>XAUUSD</v>
      </c>
      <c r="J930" t="str">
        <f>_xlfn.XLOOKUP($A930,ALGLIB_SSA_XAUUSD!$J$2:$J$1001,ALGLIB_SSA_XAUUSD!$L$2:$L$1001,"",0)</f>
        <v>M5</v>
      </c>
      <c r="K930">
        <f>_xlfn.XLOOKUP($A930,ALGLIB_SSA_XAUUSD!$J$2:$J$1001,ALGLIB_SSA_XAUUSD!$M$2:$M$1001,"",0)</f>
        <v>4710.8599999999997</v>
      </c>
      <c r="L930">
        <f>_xlfn.XLOOKUP($A930,ALGLIB_SSA_XAUUSD!$J$2:$J$1001,ALGLIB_SSA_XAUUSD!$N$2:$N$1001,"",0)</f>
        <v>4712.35862</v>
      </c>
      <c r="M930">
        <f>_xlfn.XLOOKUP($A930,ALGLIB_SSA_XAUUSD!$J$2:$J$1001,ALGLIB_SSA_XAUUSD!$O$2:$O$1001,"",0)</f>
        <v>4710.7549399999998</v>
      </c>
      <c r="N930">
        <f>_xlfn.XLOOKUP($A930,ALGLIB_SSA_XAUUSD!$J$2:$J$1001,ALGLIB_SSA_XAUUSD!$P$2:$P$1001,"",0)</f>
        <v>4715.6234000000004</v>
      </c>
      <c r="O930">
        <f>_xlfn.XLOOKUP($A930,ALGLIB_SSA_XAUUSD!$J$2:$J$1001,ALGLIB_SSA_XAUUSD!$Q$2:$Q$1001,"",0)</f>
        <v>4707.48848</v>
      </c>
      <c r="R930">
        <f t="shared" si="361"/>
        <v>1775676000</v>
      </c>
      <c r="S930" t="str">
        <f t="shared" si="362"/>
        <v>XAUUSD</v>
      </c>
      <c r="T930" t="str">
        <f t="shared" si="362"/>
        <v>M5</v>
      </c>
      <c r="U930">
        <f t="shared" si="362"/>
        <v>4710.8599999999997</v>
      </c>
      <c r="V930">
        <f t="shared" si="363"/>
        <v>4715.1249466666668</v>
      </c>
      <c r="W930">
        <f t="shared" si="363"/>
        <v>4722.8367633333337</v>
      </c>
      <c r="X930">
        <f t="shared" si="364"/>
        <v>4712.35862</v>
      </c>
      <c r="Y930">
        <f t="shared" si="364"/>
        <v>4710.7549399999998</v>
      </c>
      <c r="Z930">
        <f t="shared" si="365"/>
        <v>4732.1262500000003</v>
      </c>
      <c r="AA930">
        <f t="shared" si="366"/>
        <v>4715.6234000000004</v>
      </c>
      <c r="AB930">
        <f t="shared" si="367"/>
        <v>4706.125743333333</v>
      </c>
      <c r="AC930">
        <f t="shared" si="368"/>
        <v>4707.48848</v>
      </c>
      <c r="AF930">
        <f t="shared" si="373"/>
        <v>1775676000</v>
      </c>
      <c r="AG930" t="str">
        <f t="shared" si="374"/>
        <v>XAUUSD</v>
      </c>
      <c r="AH930" t="str">
        <f t="shared" si="375"/>
        <v>M5</v>
      </c>
      <c r="AI930" s="19">
        <f t="shared" si="369"/>
        <v>4710.8599999999997</v>
      </c>
      <c r="AJ930" s="19">
        <f t="shared" si="370"/>
        <v>4715.1249466666668</v>
      </c>
      <c r="AK930" s="19">
        <f t="shared" si="371"/>
        <v>4722.8367633333337</v>
      </c>
      <c r="AL930" s="19">
        <f t="shared" si="376"/>
        <v>-7.7118166666668913</v>
      </c>
      <c r="AM930" s="28" t="str">
        <f t="shared" si="372"/>
        <v>Bearish</v>
      </c>
      <c r="AN930" s="28" t="str">
        <f t="shared" si="377"/>
        <v>Bearish</v>
      </c>
      <c r="AO930">
        <f>IF(Z930&lt;&gt;"",Z930,"")</f>
        <v>4732.1262500000003</v>
      </c>
      <c r="AP930">
        <f>IF(AB930&lt;&gt;"",AB930,"")</f>
        <v>4706.125743333333</v>
      </c>
      <c r="AQ930">
        <f t="shared" si="381"/>
        <v>5</v>
      </c>
      <c r="AR930" s="16">
        <f>IF(SLOPE($AO$914:$AO$925,$AQ$914:$AQ$925)&gt;0,MIN(3,ABS(SLOPE($AO$914:$AO$925,$AQ$914:$AQ$925))),IF(SLOPE($AO$914:$AO$925,$AQ$914:$AQ$925)&lt;-0.5,-0.5,0))</f>
        <v>-0.5</v>
      </c>
      <c r="AS930" s="16">
        <f>IF(SLOPE($AP$914:$AP$925,$AQ$914:$AQ$925)&lt;0,MAX(-3,-ABS(SLOPE($AP$914:$AP$925,$AQ$914:$AQ$925))),IF(SLOPE($AP$914:$AP$925,$AQ$914:$AQ$925)&gt;0.5,0.5,0))</f>
        <v>-0.58862916666668974</v>
      </c>
      <c r="AT930" s="22">
        <f>($AO$926+(AR930*(AQ930-1)))</f>
        <v>4731.9530100000002</v>
      </c>
      <c r="AU930" s="22">
        <f>($AP$926+(AS930*(AQ930-1)))</f>
        <v>4705.0555233333334</v>
      </c>
      <c r="AV930" s="18">
        <f>IF(AR930&gt;0,AT930+AR930,AT930)</f>
        <v>4731.9530100000002</v>
      </c>
      <c r="AW930" s="18">
        <f>IF(AS930&lt;0,AU930+AS930,AU930)</f>
        <v>4704.4668941666669</v>
      </c>
      <c r="AY930">
        <f t="shared" si="382"/>
        <v>-0.173240000000078</v>
      </c>
      <c r="AZ930">
        <f t="shared" si="383"/>
        <v>-1.6588491666661866</v>
      </c>
      <c r="BB930" s="19">
        <f t="shared" si="378"/>
        <v>1775676000</v>
      </c>
      <c r="BC930" s="19" t="str">
        <f t="shared" si="379"/>
        <v>XAUUSD</v>
      </c>
      <c r="BD930" s="19" t="str">
        <f t="shared" si="380"/>
        <v>M5</v>
      </c>
      <c r="BE930">
        <f>V930</f>
        <v>4715.1249466666668</v>
      </c>
      <c r="BF930">
        <f>W930</f>
        <v>4722.8367633333337</v>
      </c>
      <c r="BG930">
        <f>X930</f>
        <v>4712.35862</v>
      </c>
      <c r="BH930">
        <f>Y930</f>
        <v>4710.7549399999998</v>
      </c>
      <c r="BI930">
        <f t="shared" si="384"/>
        <v>4731.9530100000002</v>
      </c>
      <c r="BJ930">
        <f t="shared" si="385"/>
        <v>4704.4668941666669</v>
      </c>
    </row>
    <row r="931" spans="1:62" x14ac:dyDescent="0.55000000000000004">
      <c r="A931">
        <f>ALGLIB_SSA_XAUUSD!J931</f>
        <v>1775676300</v>
      </c>
      <c r="B931" t="str">
        <f>_xlfn.XLOOKUP($A931,ALGLIB_SSA_XAUUSD!$A$2:$A$1001,ALGLIB_SSA_XAUUSD!$B$2:$B$1001,"",0)</f>
        <v/>
      </c>
      <c r="C931" t="str">
        <f>_xlfn.XLOOKUP($A931,ALGLIB_SSA_XAUUSD!$A$2:$A$1001,ALGLIB_SSA_XAUUSD!$C$2:$C$1001,"",0)</f>
        <v/>
      </c>
      <c r="D931" s="1">
        <f>D926+(D938-D926)*5/12</f>
        <v>4726.09</v>
      </c>
      <c r="E931" s="1">
        <f>E926+(E938-E926)*5/12</f>
        <v>4714.8638333333329</v>
      </c>
      <c r="F931" s="1">
        <f>F926+(F938-F926)*5/12</f>
        <v>4722.3467266666667</v>
      </c>
      <c r="G931" s="1">
        <f>G926+(G938-G926)*5/12</f>
        <v>4731.6695600000003</v>
      </c>
      <c r="H931" s="1">
        <f>H926+(H938-H926)*5/12</f>
        <v>4705.8046691666659</v>
      </c>
      <c r="I931" t="str">
        <f>_xlfn.XLOOKUP($A931,ALGLIB_SSA_XAUUSD!$J$2:$J$1001,ALGLIB_SSA_XAUUSD!$K$2:$K$1001,"",0)</f>
        <v>XAUUSD</v>
      </c>
      <c r="J931" t="str">
        <f>_xlfn.XLOOKUP($A931,ALGLIB_SSA_XAUUSD!$J$2:$J$1001,ALGLIB_SSA_XAUUSD!$L$2:$L$1001,"",0)</f>
        <v>M5</v>
      </c>
      <c r="K931">
        <f>_xlfn.XLOOKUP($A931,ALGLIB_SSA_XAUUSD!$J$2:$J$1001,ALGLIB_SSA_XAUUSD!$M$2:$M$1001,"",0)</f>
        <v>4708.8100000000004</v>
      </c>
      <c r="L931">
        <f>_xlfn.XLOOKUP($A931,ALGLIB_SSA_XAUUSD!$J$2:$J$1001,ALGLIB_SSA_XAUUSD!$N$2:$N$1001,"",0)</f>
        <v>4714.8035</v>
      </c>
      <c r="M931">
        <f>_xlfn.XLOOKUP($A931,ALGLIB_SSA_XAUUSD!$J$2:$J$1001,ALGLIB_SSA_XAUUSD!$O$2:$O$1001,"",0)</f>
        <v>4712.7792200000004</v>
      </c>
      <c r="N931">
        <f>_xlfn.XLOOKUP($A931,ALGLIB_SSA_XAUUSD!$J$2:$J$1001,ALGLIB_SSA_XAUUSD!$P$2:$P$1001,"",0)</f>
        <v>4717.7801600000003</v>
      </c>
      <c r="O931">
        <f>_xlfn.XLOOKUP($A931,ALGLIB_SSA_XAUUSD!$J$2:$J$1001,ALGLIB_SSA_XAUUSD!$Q$2:$Q$1001,"",0)</f>
        <v>4709.8533699999998</v>
      </c>
      <c r="R931">
        <f t="shared" si="361"/>
        <v>1775676300</v>
      </c>
      <c r="S931" t="str">
        <f t="shared" si="362"/>
        <v>XAUUSD</v>
      </c>
      <c r="T931" t="str">
        <f t="shared" si="362"/>
        <v>M5</v>
      </c>
      <c r="U931">
        <f t="shared" si="362"/>
        <v>4708.8100000000004</v>
      </c>
      <c r="V931">
        <f t="shared" si="363"/>
        <v>4714.8638333333329</v>
      </c>
      <c r="W931">
        <f t="shared" si="363"/>
        <v>4722.3467266666667</v>
      </c>
      <c r="X931">
        <f t="shared" si="364"/>
        <v>4714.8035</v>
      </c>
      <c r="Y931">
        <f t="shared" si="364"/>
        <v>4712.7792200000004</v>
      </c>
      <c r="Z931">
        <f t="shared" si="365"/>
        <v>4731.6695600000003</v>
      </c>
      <c r="AA931">
        <f t="shared" si="366"/>
        <v>4717.7801600000003</v>
      </c>
      <c r="AB931">
        <f t="shared" si="367"/>
        <v>4705.8046691666659</v>
      </c>
      <c r="AC931">
        <f t="shared" si="368"/>
        <v>4709.8533699999998</v>
      </c>
      <c r="AF931">
        <f t="shared" si="373"/>
        <v>1775676300</v>
      </c>
      <c r="AG931" t="str">
        <f t="shared" si="374"/>
        <v>XAUUSD</v>
      </c>
      <c r="AH931" t="str">
        <f t="shared" si="375"/>
        <v>M5</v>
      </c>
      <c r="AI931" s="19">
        <f t="shared" si="369"/>
        <v>4708.8100000000004</v>
      </c>
      <c r="AJ931" s="19">
        <f t="shared" si="370"/>
        <v>4714.8638333333329</v>
      </c>
      <c r="AK931" s="19">
        <f t="shared" si="371"/>
        <v>4722.3467266666667</v>
      </c>
      <c r="AL931" s="19">
        <f t="shared" si="376"/>
        <v>-7.4828933333337773</v>
      </c>
      <c r="AM931" s="28" t="str">
        <f t="shared" si="372"/>
        <v>Bearish</v>
      </c>
      <c r="AN931" s="28" t="str">
        <f t="shared" si="377"/>
        <v>Bearish</v>
      </c>
      <c r="AO931">
        <f>IF(Z931&lt;&gt;"",Z931,"")</f>
        <v>4731.6695600000003</v>
      </c>
      <c r="AP931">
        <f>IF(AB931&lt;&gt;"",AB931,"")</f>
        <v>4705.8046691666659</v>
      </c>
      <c r="AQ931">
        <f t="shared" si="381"/>
        <v>6</v>
      </c>
      <c r="AR931" s="16">
        <f>IF(SLOPE($AO$914:$AO$925,$AQ$914:$AQ$925)&gt;0,MIN(3,ABS(SLOPE($AO$914:$AO$925,$AQ$914:$AQ$925))),IF(SLOPE($AO$914:$AO$925,$AQ$914:$AQ$925)&lt;-0.5,-0.5,0))</f>
        <v>-0.5</v>
      </c>
      <c r="AS931" s="16">
        <f>IF(SLOPE($AP$914:$AP$925,$AQ$914:$AQ$925)&lt;0,MAX(-3,-ABS(SLOPE($AP$914:$AP$925,$AQ$914:$AQ$925))),IF(SLOPE($AP$914:$AP$925,$AQ$914:$AQ$925)&gt;0.5,0.5,0))</f>
        <v>-0.58862916666668974</v>
      </c>
      <c r="AT931" s="22">
        <f>($AO$926+(AR931*(AQ931-1)))</f>
        <v>4731.4530100000002</v>
      </c>
      <c r="AU931" s="22">
        <f>($AP$926+(AS931*(AQ931-1)))</f>
        <v>4704.466894166666</v>
      </c>
      <c r="AV931" s="18">
        <f>IF(AR931&gt;0,AT931+AR931,AT931)</f>
        <v>4731.4530100000002</v>
      </c>
      <c r="AW931" s="18">
        <f>IF(AS931&lt;0,AU931+AS931,AU931)</f>
        <v>4703.8782649999994</v>
      </c>
      <c r="AY931">
        <f t="shared" si="382"/>
        <v>-0.2165500000000975</v>
      </c>
      <c r="AZ931">
        <f t="shared" si="383"/>
        <v>-1.9264041666665435</v>
      </c>
      <c r="BB931" s="19">
        <f t="shared" si="378"/>
        <v>1775676300</v>
      </c>
      <c r="BC931" s="19" t="str">
        <f t="shared" si="379"/>
        <v>XAUUSD</v>
      </c>
      <c r="BD931" s="19" t="str">
        <f t="shared" si="380"/>
        <v>M5</v>
      </c>
      <c r="BE931">
        <f>V931</f>
        <v>4714.8638333333329</v>
      </c>
      <c r="BF931">
        <f>W931</f>
        <v>4722.3467266666667</v>
      </c>
      <c r="BG931">
        <f>X931</f>
        <v>4714.8035</v>
      </c>
      <c r="BH931">
        <f>Y931</f>
        <v>4712.7792200000004</v>
      </c>
      <c r="BI931">
        <f t="shared" si="384"/>
        <v>4731.4530100000002</v>
      </c>
      <c r="BJ931">
        <f t="shared" si="385"/>
        <v>4703.8782649999994</v>
      </c>
    </row>
    <row r="932" spans="1:62" x14ac:dyDescent="0.55000000000000004">
      <c r="A932">
        <f>ALGLIB_SSA_XAUUSD!J932</f>
        <v>1775676600</v>
      </c>
      <c r="B932" t="str">
        <f>_xlfn.XLOOKUP($A932,ALGLIB_SSA_XAUUSD!$A$2:$A$1001,ALGLIB_SSA_XAUUSD!$B$2:$B$1001,"",0)</f>
        <v/>
      </c>
      <c r="C932" t="str">
        <f>_xlfn.XLOOKUP($A932,ALGLIB_SSA_XAUUSD!$A$2:$A$1001,ALGLIB_SSA_XAUUSD!$C$2:$C$1001,"",0)</f>
        <v/>
      </c>
      <c r="D932" s="1">
        <f>D926+(D938-D926)*6/12</f>
        <v>4725.12</v>
      </c>
      <c r="E932" s="1">
        <f>E926+(E938-E926)*6/12</f>
        <v>4714.6027199999999</v>
      </c>
      <c r="F932" s="1">
        <f>F926+(F938-F926)*6/12</f>
        <v>4721.8566900000005</v>
      </c>
      <c r="G932" s="1">
        <f>G926+(G938-G926)*6/12</f>
        <v>4731.2128700000003</v>
      </c>
      <c r="H932" s="1">
        <f>H926+(H938-H926)*6/12</f>
        <v>4705.4835949999997</v>
      </c>
      <c r="I932" t="str">
        <f>_xlfn.XLOOKUP($A932,ALGLIB_SSA_XAUUSD!$J$2:$J$1001,ALGLIB_SSA_XAUUSD!$K$2:$K$1001,"",0)</f>
        <v>XAUUSD</v>
      </c>
      <c r="J932" t="str">
        <f>_xlfn.XLOOKUP($A932,ALGLIB_SSA_XAUUSD!$J$2:$J$1001,ALGLIB_SSA_XAUUSD!$L$2:$L$1001,"",0)</f>
        <v>M5</v>
      </c>
      <c r="K932">
        <f>_xlfn.XLOOKUP($A932,ALGLIB_SSA_XAUUSD!$J$2:$J$1001,ALGLIB_SSA_XAUUSD!$M$2:$M$1001,"",0)</f>
        <v>4717.04</v>
      </c>
      <c r="L932">
        <f>_xlfn.XLOOKUP($A932,ALGLIB_SSA_XAUUSD!$J$2:$J$1001,ALGLIB_SSA_XAUUSD!$N$2:$N$1001,"",0)</f>
        <v>4717.7282100000002</v>
      </c>
      <c r="M932">
        <f>_xlfn.XLOOKUP($A932,ALGLIB_SSA_XAUUSD!$J$2:$J$1001,ALGLIB_SSA_XAUUSD!$O$2:$O$1001,"",0)</f>
        <v>4715.25371</v>
      </c>
      <c r="N932">
        <f>_xlfn.XLOOKUP($A932,ALGLIB_SSA_XAUUSD!$J$2:$J$1001,ALGLIB_SSA_XAUUSD!$P$2:$P$1001,"",0)</f>
        <v>4720.2438000000002</v>
      </c>
      <c r="O932">
        <f>_xlfn.XLOOKUP($A932,ALGLIB_SSA_XAUUSD!$J$2:$J$1001,ALGLIB_SSA_XAUUSD!$Q$2:$Q$1001,"",0)</f>
        <v>4712.7828099999997</v>
      </c>
      <c r="R932">
        <f t="shared" si="361"/>
        <v>1775676600</v>
      </c>
      <c r="S932" t="str">
        <f t="shared" si="362"/>
        <v>XAUUSD</v>
      </c>
      <c r="T932" t="str">
        <f t="shared" si="362"/>
        <v>M5</v>
      </c>
      <c r="U932">
        <f t="shared" si="362"/>
        <v>4717.04</v>
      </c>
      <c r="V932">
        <f t="shared" si="363"/>
        <v>4714.6027199999999</v>
      </c>
      <c r="W932">
        <f t="shared" si="363"/>
        <v>4721.8566900000005</v>
      </c>
      <c r="X932">
        <f t="shared" si="364"/>
        <v>4717.7282100000002</v>
      </c>
      <c r="Y932">
        <f t="shared" si="364"/>
        <v>4715.25371</v>
      </c>
      <c r="Z932">
        <f t="shared" si="365"/>
        <v>4731.2128700000003</v>
      </c>
      <c r="AA932">
        <f t="shared" si="366"/>
        <v>4720.2438000000002</v>
      </c>
      <c r="AB932">
        <f t="shared" si="367"/>
        <v>4705.4835949999997</v>
      </c>
      <c r="AC932">
        <f t="shared" si="368"/>
        <v>4712.7828099999997</v>
      </c>
      <c r="AF932">
        <f t="shared" si="373"/>
        <v>1775676600</v>
      </c>
      <c r="AG932" t="str">
        <f t="shared" si="374"/>
        <v>XAUUSD</v>
      </c>
      <c r="AH932" t="str">
        <f t="shared" si="375"/>
        <v>M5</v>
      </c>
      <c r="AI932" s="19">
        <f t="shared" si="369"/>
        <v>4717.04</v>
      </c>
      <c r="AJ932" s="19">
        <f t="shared" si="370"/>
        <v>4714.6027199999999</v>
      </c>
      <c r="AK932" s="19">
        <f t="shared" si="371"/>
        <v>4721.8566900000005</v>
      </c>
      <c r="AL932" s="19">
        <f t="shared" si="376"/>
        <v>-7.2539700000006633</v>
      </c>
      <c r="AM932" s="28" t="str">
        <f t="shared" si="372"/>
        <v>Bearish</v>
      </c>
      <c r="AN932" s="28" t="str">
        <f t="shared" si="377"/>
        <v>Bearish</v>
      </c>
      <c r="AO932">
        <f>IF(Z932&lt;&gt;"",Z932,"")</f>
        <v>4731.2128700000003</v>
      </c>
      <c r="AP932">
        <f>IF(AB932&lt;&gt;"",AB932,"")</f>
        <v>4705.4835949999997</v>
      </c>
      <c r="AQ932">
        <f t="shared" si="381"/>
        <v>7</v>
      </c>
      <c r="AR932" s="16">
        <f>IF(SLOPE($AO$914:$AO$925,$AQ$914:$AQ$925)&gt;0,MIN(3,ABS(SLOPE($AO$914:$AO$925,$AQ$914:$AQ$925))),IF(SLOPE($AO$914:$AO$925,$AQ$914:$AQ$925)&lt;-0.5,-0.5,0))</f>
        <v>-0.5</v>
      </c>
      <c r="AS932" s="16">
        <f>IF(SLOPE($AP$914:$AP$925,$AQ$914:$AQ$925)&lt;0,MAX(-3,-ABS(SLOPE($AP$914:$AP$925,$AQ$914:$AQ$925))),IF(SLOPE($AP$914:$AP$925,$AQ$914:$AQ$925)&gt;0.5,0.5,0))</f>
        <v>-0.58862916666668974</v>
      </c>
      <c r="AT932" s="22">
        <f>($AO$926+(AR932*(AQ932-1)))</f>
        <v>4730.9530100000002</v>
      </c>
      <c r="AU932" s="22">
        <f>($AP$926+(AS932*(AQ932-1)))</f>
        <v>4703.8782649999994</v>
      </c>
      <c r="AV932" s="18">
        <f>IF(AR932&gt;0,AT932+AR932,AT932)</f>
        <v>4730.9530100000002</v>
      </c>
      <c r="AW932" s="18">
        <f>IF(AS932&lt;0,AU932+AS932,AU932)</f>
        <v>4703.2896358333328</v>
      </c>
      <c r="AY932">
        <f t="shared" si="382"/>
        <v>-0.259860000000117</v>
      </c>
      <c r="AZ932">
        <f t="shared" si="383"/>
        <v>-2.1939591666669003</v>
      </c>
      <c r="BB932" s="19">
        <f t="shared" si="378"/>
        <v>1775676600</v>
      </c>
      <c r="BC932" s="19" t="str">
        <f t="shared" si="379"/>
        <v>XAUUSD</v>
      </c>
      <c r="BD932" s="19" t="str">
        <f t="shared" si="380"/>
        <v>M5</v>
      </c>
      <c r="BE932">
        <f>V932</f>
        <v>4714.6027199999999</v>
      </c>
      <c r="BF932">
        <f>W932</f>
        <v>4721.8566900000005</v>
      </c>
      <c r="BG932">
        <f>X932</f>
        <v>4717.7282100000002</v>
      </c>
      <c r="BH932">
        <f>Y932</f>
        <v>4715.25371</v>
      </c>
      <c r="BI932">
        <f t="shared" si="384"/>
        <v>4730.9530100000002</v>
      </c>
      <c r="BJ932">
        <f t="shared" si="385"/>
        <v>4703.2896358333328</v>
      </c>
    </row>
    <row r="933" spans="1:62" x14ac:dyDescent="0.55000000000000004">
      <c r="A933">
        <f>ALGLIB_SSA_XAUUSD!J933</f>
        <v>1775676900</v>
      </c>
      <c r="B933" t="str">
        <f>_xlfn.XLOOKUP($A933,ALGLIB_SSA_XAUUSD!$A$2:$A$1001,ALGLIB_SSA_XAUUSD!$B$2:$B$1001,"",0)</f>
        <v/>
      </c>
      <c r="C933" t="str">
        <f>_xlfn.XLOOKUP($A933,ALGLIB_SSA_XAUUSD!$A$2:$A$1001,ALGLIB_SSA_XAUUSD!$C$2:$C$1001,"",0)</f>
        <v/>
      </c>
      <c r="D933" s="1">
        <f>D926+(D938-D926)*7/12</f>
        <v>4724.1499999999996</v>
      </c>
      <c r="E933" s="1">
        <f>E926+(E938-E926)*7/12</f>
        <v>4714.3416066666668</v>
      </c>
      <c r="F933" s="1">
        <f>F926+(F938-F926)*7/12</f>
        <v>4721.3666533333335</v>
      </c>
      <c r="G933" s="1">
        <f>G926+(G938-G926)*7/12</f>
        <v>4730.7561800000003</v>
      </c>
      <c r="H933" s="1">
        <f>H926+(H938-H926)*7/12</f>
        <v>4705.1625208333335</v>
      </c>
      <c r="I933" t="str">
        <f>_xlfn.XLOOKUP($A933,ALGLIB_SSA_XAUUSD!$J$2:$J$1001,ALGLIB_SSA_XAUUSD!$K$2:$K$1001,"",0)</f>
        <v>XAUUSD</v>
      </c>
      <c r="J933" t="str">
        <f>_xlfn.XLOOKUP($A933,ALGLIB_SSA_XAUUSD!$J$2:$J$1001,ALGLIB_SSA_XAUUSD!$L$2:$L$1001,"",0)</f>
        <v>M5</v>
      </c>
      <c r="K933">
        <f>_xlfn.XLOOKUP($A933,ALGLIB_SSA_XAUUSD!$J$2:$J$1001,ALGLIB_SSA_XAUUSD!$M$2:$M$1001,"",0)</f>
        <v>4724.3500000000004</v>
      </c>
      <c r="L933">
        <f>_xlfn.XLOOKUP($A933,ALGLIB_SSA_XAUUSD!$J$2:$J$1001,ALGLIB_SSA_XAUUSD!$N$2:$N$1001,"",0)</f>
        <v>4720.8406599999998</v>
      </c>
      <c r="M933">
        <f>_xlfn.XLOOKUP($A933,ALGLIB_SSA_XAUUSD!$J$2:$J$1001,ALGLIB_SSA_XAUUSD!$O$2:$O$1001,"",0)</f>
        <v>4718.0471900000002</v>
      </c>
      <c r="N933">
        <f>_xlfn.XLOOKUP($A933,ALGLIB_SSA_XAUUSD!$J$2:$J$1001,ALGLIB_SSA_XAUUSD!$P$2:$P$1001,"",0)</f>
        <v>4722.8950999999997</v>
      </c>
      <c r="O933">
        <f>_xlfn.XLOOKUP($A933,ALGLIB_SSA_XAUUSD!$J$2:$J$1001,ALGLIB_SSA_XAUUSD!$Q$2:$Q$1001,"",0)</f>
        <v>4716.1627600000002</v>
      </c>
      <c r="R933">
        <f t="shared" si="361"/>
        <v>1775676900</v>
      </c>
      <c r="S933" t="str">
        <f t="shared" si="362"/>
        <v>XAUUSD</v>
      </c>
      <c r="T933" t="str">
        <f t="shared" si="362"/>
        <v>M5</v>
      </c>
      <c r="U933">
        <f t="shared" si="362"/>
        <v>4724.3500000000004</v>
      </c>
      <c r="V933">
        <f t="shared" si="363"/>
        <v>4714.3416066666668</v>
      </c>
      <c r="W933">
        <f t="shared" si="363"/>
        <v>4721.3666533333335</v>
      </c>
      <c r="X933">
        <f t="shared" si="364"/>
        <v>4720.8406599999998</v>
      </c>
      <c r="Y933">
        <f t="shared" si="364"/>
        <v>4718.0471900000002</v>
      </c>
      <c r="Z933">
        <f t="shared" si="365"/>
        <v>4730.7561800000003</v>
      </c>
      <c r="AA933">
        <f t="shared" si="366"/>
        <v>4722.8950999999997</v>
      </c>
      <c r="AB933">
        <f t="shared" si="367"/>
        <v>4705.1625208333335</v>
      </c>
      <c r="AC933">
        <f t="shared" si="368"/>
        <v>4716.1627600000002</v>
      </c>
      <c r="AF933">
        <f t="shared" si="373"/>
        <v>1775676900</v>
      </c>
      <c r="AG933" t="str">
        <f t="shared" si="374"/>
        <v>XAUUSD</v>
      </c>
      <c r="AH933" t="str">
        <f t="shared" si="375"/>
        <v>M5</v>
      </c>
      <c r="AI933" s="19">
        <f t="shared" si="369"/>
        <v>4724.3500000000004</v>
      </c>
      <c r="AJ933" s="19">
        <f t="shared" si="370"/>
        <v>4714.3416066666668</v>
      </c>
      <c r="AK933" s="19">
        <f t="shared" si="371"/>
        <v>4721.3666533333335</v>
      </c>
      <c r="AL933" s="19">
        <f t="shared" si="376"/>
        <v>-7.0250466666666398</v>
      </c>
      <c r="AM933" s="28" t="str">
        <f t="shared" si="372"/>
        <v>Bearish</v>
      </c>
      <c r="AN933" s="28" t="str">
        <f t="shared" si="377"/>
        <v>Bearish</v>
      </c>
      <c r="AO933">
        <f>IF(Z933&lt;&gt;"",Z933,"")</f>
        <v>4730.7561800000003</v>
      </c>
      <c r="AP933">
        <f>IF(AB933&lt;&gt;"",AB933,"")</f>
        <v>4705.1625208333335</v>
      </c>
      <c r="AQ933">
        <f t="shared" si="381"/>
        <v>8</v>
      </c>
      <c r="AR933" s="16">
        <f>IF(SLOPE($AO$914:$AO$925,$AQ$914:$AQ$925)&gt;0,MIN(3,ABS(SLOPE($AO$914:$AO$925,$AQ$914:$AQ$925))),IF(SLOPE($AO$914:$AO$925,$AQ$914:$AQ$925)&lt;-0.5,-0.5,0))</f>
        <v>-0.5</v>
      </c>
      <c r="AS933" s="16">
        <f>IF(SLOPE($AP$914:$AP$925,$AQ$914:$AQ$925)&lt;0,MAX(-3,-ABS(SLOPE($AP$914:$AP$925,$AQ$914:$AQ$925))),IF(SLOPE($AP$914:$AP$925,$AQ$914:$AQ$925)&gt;0.5,0.5,0))</f>
        <v>-0.58862916666668974</v>
      </c>
      <c r="AT933" s="22">
        <f>($AO$926+(AR933*(AQ933-1)))</f>
        <v>4730.4530100000002</v>
      </c>
      <c r="AU933" s="22">
        <f>($AP$926+(AS933*(AQ933-1)))</f>
        <v>4703.2896358333328</v>
      </c>
      <c r="AV933" s="18">
        <f>IF(AR933&gt;0,AT933+AR933,AT933)</f>
        <v>4730.4530100000002</v>
      </c>
      <c r="AW933" s="18">
        <f>IF(AS933&lt;0,AU933+AS933,AU933)</f>
        <v>4702.7010066666662</v>
      </c>
      <c r="AY933">
        <f t="shared" si="382"/>
        <v>-0.3031700000001365</v>
      </c>
      <c r="AZ933">
        <f t="shared" si="383"/>
        <v>-2.4615141666672571</v>
      </c>
      <c r="BB933" s="19">
        <f t="shared" si="378"/>
        <v>1775676900</v>
      </c>
      <c r="BC933" s="19" t="str">
        <f t="shared" si="379"/>
        <v>XAUUSD</v>
      </c>
      <c r="BD933" s="19" t="str">
        <f t="shared" si="380"/>
        <v>M5</v>
      </c>
      <c r="BE933">
        <f>V933</f>
        <v>4714.3416066666668</v>
      </c>
      <c r="BF933">
        <f>W933</f>
        <v>4721.3666533333335</v>
      </c>
      <c r="BG933">
        <f>X933</f>
        <v>4720.8406599999998</v>
      </c>
      <c r="BH933">
        <f>Y933</f>
        <v>4718.0471900000002</v>
      </c>
      <c r="BI933">
        <f t="shared" si="384"/>
        <v>4730.4530100000002</v>
      </c>
      <c r="BJ933">
        <f t="shared" si="385"/>
        <v>4702.7010066666662</v>
      </c>
    </row>
    <row r="934" spans="1:62" x14ac:dyDescent="0.55000000000000004">
      <c r="A934">
        <f>ALGLIB_SSA_XAUUSD!J934</f>
        <v>1775677200</v>
      </c>
      <c r="B934" t="str">
        <f>_xlfn.XLOOKUP($A934,ALGLIB_SSA_XAUUSD!$A$2:$A$1001,ALGLIB_SSA_XAUUSD!$B$2:$B$1001,"",0)</f>
        <v/>
      </c>
      <c r="C934" t="str">
        <f>_xlfn.XLOOKUP($A934,ALGLIB_SSA_XAUUSD!$A$2:$A$1001,ALGLIB_SSA_XAUUSD!$C$2:$C$1001,"",0)</f>
        <v/>
      </c>
      <c r="D934" s="1">
        <f>D926+(D938-D926)*8/12</f>
        <v>4723.18</v>
      </c>
      <c r="E934" s="1">
        <f>E926+(E938-E926)*8/12</f>
        <v>4714.0804933333329</v>
      </c>
      <c r="F934" s="1">
        <f>F926+(F938-F926)*8/12</f>
        <v>4720.8766166666665</v>
      </c>
      <c r="G934" s="1">
        <f>G926+(G938-G926)*8/12</f>
        <v>4730.2994900000003</v>
      </c>
      <c r="H934" s="1">
        <f>H926+(H938-H926)*8/12</f>
        <v>4704.8414466666663</v>
      </c>
      <c r="I934" t="str">
        <f>_xlfn.XLOOKUP($A934,ALGLIB_SSA_XAUUSD!$J$2:$J$1001,ALGLIB_SSA_XAUUSD!$K$2:$K$1001,"",0)</f>
        <v>XAUUSD</v>
      </c>
      <c r="J934" t="str">
        <f>_xlfn.XLOOKUP($A934,ALGLIB_SSA_XAUUSD!$J$2:$J$1001,ALGLIB_SSA_XAUUSD!$L$2:$L$1001,"",0)</f>
        <v>M5</v>
      </c>
      <c r="K934">
        <f>_xlfn.XLOOKUP($A934,ALGLIB_SSA_XAUUSD!$J$2:$J$1001,ALGLIB_SSA_XAUUSD!$M$2:$M$1001,"",0)</f>
        <v>4722.03</v>
      </c>
      <c r="L934">
        <f>_xlfn.XLOOKUP($A934,ALGLIB_SSA_XAUUSD!$J$2:$J$1001,ALGLIB_SSA_XAUUSD!$N$2:$N$1001,"",0)</f>
        <v>4723.7988400000004</v>
      </c>
      <c r="M934">
        <f>_xlfn.XLOOKUP($A934,ALGLIB_SSA_XAUUSD!$J$2:$J$1001,ALGLIB_SSA_XAUUSD!$O$2:$O$1001,"",0)</f>
        <v>4720.9230200000002</v>
      </c>
      <c r="N934">
        <f>_xlfn.XLOOKUP($A934,ALGLIB_SSA_XAUUSD!$J$2:$J$1001,ALGLIB_SSA_XAUUSD!$P$2:$P$1001,"",0)</f>
        <v>4725.5170099999996</v>
      </c>
      <c r="O934">
        <f>_xlfn.XLOOKUP($A934,ALGLIB_SSA_XAUUSD!$J$2:$J$1001,ALGLIB_SSA_XAUUSD!$Q$2:$Q$1001,"",0)</f>
        <v>4719.6027700000004</v>
      </c>
      <c r="R934">
        <f t="shared" si="361"/>
        <v>1775677200</v>
      </c>
      <c r="S934" t="str">
        <f t="shared" si="362"/>
        <v>XAUUSD</v>
      </c>
      <c r="T934" t="str">
        <f t="shared" si="362"/>
        <v>M5</v>
      </c>
      <c r="U934">
        <f t="shared" si="362"/>
        <v>4722.03</v>
      </c>
      <c r="V934">
        <f t="shared" si="363"/>
        <v>4714.0804933333329</v>
      </c>
      <c r="W934">
        <f t="shared" si="363"/>
        <v>4720.8766166666665</v>
      </c>
      <c r="X934">
        <f t="shared" si="364"/>
        <v>4723.7988400000004</v>
      </c>
      <c r="Y934">
        <f t="shared" si="364"/>
        <v>4720.9230200000002</v>
      </c>
      <c r="Z934">
        <f t="shared" si="365"/>
        <v>4730.2994900000003</v>
      </c>
      <c r="AA934">
        <f t="shared" si="366"/>
        <v>4725.5170099999996</v>
      </c>
      <c r="AB934">
        <f t="shared" si="367"/>
        <v>4704.8414466666663</v>
      </c>
      <c r="AC934">
        <f t="shared" si="368"/>
        <v>4719.6027700000004</v>
      </c>
      <c r="AF934">
        <f t="shared" si="373"/>
        <v>1775677200</v>
      </c>
      <c r="AG934" t="str">
        <f t="shared" si="374"/>
        <v>XAUUSD</v>
      </c>
      <c r="AH934" t="str">
        <f t="shared" si="375"/>
        <v>M5</v>
      </c>
      <c r="AI934" s="19">
        <f t="shared" si="369"/>
        <v>4722.03</v>
      </c>
      <c r="AJ934" s="19">
        <f t="shared" si="370"/>
        <v>4714.0804933333329</v>
      </c>
      <c r="AK934" s="19">
        <f t="shared" si="371"/>
        <v>4720.8766166666665</v>
      </c>
      <c r="AL934" s="19">
        <f t="shared" si="376"/>
        <v>-6.7961233333335258</v>
      </c>
      <c r="AM934" s="28" t="str">
        <f t="shared" si="372"/>
        <v>Bearish</v>
      </c>
      <c r="AN934" s="28" t="str">
        <f t="shared" si="377"/>
        <v>Bearish</v>
      </c>
      <c r="AO934">
        <f>IF(Z934&lt;&gt;"",Z934,"")</f>
        <v>4730.2994900000003</v>
      </c>
      <c r="AP934">
        <f>IF(AB934&lt;&gt;"",AB934,"")</f>
        <v>4704.8414466666663</v>
      </c>
      <c r="AQ934">
        <f t="shared" si="381"/>
        <v>9</v>
      </c>
      <c r="AR934" s="16">
        <f>IF(SLOPE($AO$914:$AO$925,$AQ$914:$AQ$925)&gt;0,MIN(3,ABS(SLOPE($AO$914:$AO$925,$AQ$914:$AQ$925))),IF(SLOPE($AO$914:$AO$925,$AQ$914:$AQ$925)&lt;-0.5,-0.5,0))</f>
        <v>-0.5</v>
      </c>
      <c r="AS934" s="16">
        <f>IF(SLOPE($AP$914:$AP$925,$AQ$914:$AQ$925)&lt;0,MAX(-3,-ABS(SLOPE($AP$914:$AP$925,$AQ$914:$AQ$925))),IF(SLOPE($AP$914:$AP$925,$AQ$914:$AQ$925)&gt;0.5,0.5,0))</f>
        <v>-0.58862916666668974</v>
      </c>
      <c r="AT934" s="22">
        <f>($AO$926+(AR934*(AQ934-1)))</f>
        <v>4729.9530100000002</v>
      </c>
      <c r="AU934" s="22">
        <f>($AP$926+(AS934*(AQ934-1)))</f>
        <v>4702.7010066666662</v>
      </c>
      <c r="AV934" s="18">
        <f>IF(AR934&gt;0,AT934+AR934,AT934)</f>
        <v>4729.9530100000002</v>
      </c>
      <c r="AW934" s="18">
        <f>IF(AS934&lt;0,AU934+AS934,AU934)</f>
        <v>4702.1123774999996</v>
      </c>
      <c r="AY934">
        <f t="shared" si="382"/>
        <v>-0.346480000000156</v>
      </c>
      <c r="AZ934">
        <f t="shared" si="383"/>
        <v>-2.7290691666667044</v>
      </c>
      <c r="BB934" s="19">
        <f t="shared" si="378"/>
        <v>1775677200</v>
      </c>
      <c r="BC934" s="19" t="str">
        <f t="shared" si="379"/>
        <v>XAUUSD</v>
      </c>
      <c r="BD934" s="19" t="str">
        <f t="shared" si="380"/>
        <v>M5</v>
      </c>
      <c r="BE934">
        <f>V934</f>
        <v>4714.0804933333329</v>
      </c>
      <c r="BF934">
        <f>W934</f>
        <v>4720.8766166666665</v>
      </c>
      <c r="BG934">
        <f>X934</f>
        <v>4723.7988400000004</v>
      </c>
      <c r="BH934">
        <f>Y934</f>
        <v>4720.9230200000002</v>
      </c>
      <c r="BI934">
        <f t="shared" si="384"/>
        <v>4729.9530100000002</v>
      </c>
      <c r="BJ934">
        <f t="shared" si="385"/>
        <v>4702.1123774999996</v>
      </c>
    </row>
    <row r="935" spans="1:62" x14ac:dyDescent="0.55000000000000004">
      <c r="A935">
        <f>ALGLIB_SSA_XAUUSD!J935</f>
        <v>1775677500</v>
      </c>
      <c r="B935" t="str">
        <f>_xlfn.XLOOKUP($A935,ALGLIB_SSA_XAUUSD!$A$2:$A$1001,ALGLIB_SSA_XAUUSD!$B$2:$B$1001,"",0)</f>
        <v/>
      </c>
      <c r="C935" t="str">
        <f>_xlfn.XLOOKUP($A935,ALGLIB_SSA_XAUUSD!$A$2:$A$1001,ALGLIB_SSA_XAUUSD!$C$2:$C$1001,"",0)</f>
        <v/>
      </c>
      <c r="D935" s="1">
        <f>D926+(D938-D926)*9/12</f>
        <v>4722.21</v>
      </c>
      <c r="E935" s="1">
        <f>E926+(E938-E926)*9/12</f>
        <v>4713.8193799999999</v>
      </c>
      <c r="F935" s="1">
        <f>F926+(F938-F926)*9/12</f>
        <v>4720.3865800000003</v>
      </c>
      <c r="G935" s="1">
        <f>G926+(G938-G926)*9/12</f>
        <v>4729.8428000000004</v>
      </c>
      <c r="H935" s="1">
        <f>H926+(H938-H926)*9/12</f>
        <v>4704.5203724999992</v>
      </c>
      <c r="I935" t="str">
        <f>_xlfn.XLOOKUP($A935,ALGLIB_SSA_XAUUSD!$J$2:$J$1001,ALGLIB_SSA_XAUUSD!$K$2:$K$1001,"",0)</f>
        <v>XAUUSD</v>
      </c>
      <c r="J935" t="str">
        <f>_xlfn.XLOOKUP($A935,ALGLIB_SSA_XAUUSD!$J$2:$J$1001,ALGLIB_SSA_XAUUSD!$L$2:$L$1001,"",0)</f>
        <v>M5</v>
      </c>
      <c r="K935">
        <f>_xlfn.XLOOKUP($A935,ALGLIB_SSA_XAUUSD!$J$2:$J$1001,ALGLIB_SSA_XAUUSD!$M$2:$M$1001,"",0)</f>
        <v>4725.92</v>
      </c>
      <c r="L935">
        <f>_xlfn.XLOOKUP($A935,ALGLIB_SSA_XAUUSD!$J$2:$J$1001,ALGLIB_SSA_XAUUSD!$N$2:$N$1001,"",0)</f>
        <v>4726.4465300000002</v>
      </c>
      <c r="M935">
        <f>_xlfn.XLOOKUP($A935,ALGLIB_SSA_XAUUSD!$J$2:$J$1001,ALGLIB_SSA_XAUUSD!$O$2:$O$1001,"",0)</f>
        <v>4723.6847699999998</v>
      </c>
      <c r="N935">
        <f>_xlfn.XLOOKUP($A935,ALGLIB_SSA_XAUUSD!$J$2:$J$1001,ALGLIB_SSA_XAUUSD!$P$2:$P$1001,"",0)</f>
        <v>4727.96029</v>
      </c>
      <c r="O935">
        <f>_xlfn.XLOOKUP($A935,ALGLIB_SSA_XAUUSD!$J$2:$J$1001,ALGLIB_SSA_XAUUSD!$Q$2:$Q$1001,"",0)</f>
        <v>4722.7379799999999</v>
      </c>
      <c r="R935">
        <f t="shared" si="361"/>
        <v>1775677500</v>
      </c>
      <c r="S935" t="str">
        <f t="shared" si="362"/>
        <v>XAUUSD</v>
      </c>
      <c r="T935" t="str">
        <f t="shared" si="362"/>
        <v>M5</v>
      </c>
      <c r="U935">
        <f t="shared" si="362"/>
        <v>4725.92</v>
      </c>
      <c r="V935">
        <f t="shared" si="363"/>
        <v>4713.8193799999999</v>
      </c>
      <c r="W935">
        <f t="shared" si="363"/>
        <v>4720.3865800000003</v>
      </c>
      <c r="X935">
        <f t="shared" si="364"/>
        <v>4726.4465300000002</v>
      </c>
      <c r="Y935">
        <f t="shared" si="364"/>
        <v>4723.6847699999998</v>
      </c>
      <c r="Z935">
        <f t="shared" si="365"/>
        <v>4729.8428000000004</v>
      </c>
      <c r="AA935">
        <f t="shared" si="366"/>
        <v>4727.96029</v>
      </c>
      <c r="AB935">
        <f t="shared" si="367"/>
        <v>4704.5203724999992</v>
      </c>
      <c r="AC935">
        <f t="shared" si="368"/>
        <v>4722.7379799999999</v>
      </c>
      <c r="AF935">
        <f t="shared" si="373"/>
        <v>1775677500</v>
      </c>
      <c r="AG935" t="str">
        <f t="shared" si="374"/>
        <v>XAUUSD</v>
      </c>
      <c r="AH935" t="str">
        <f t="shared" si="375"/>
        <v>M5</v>
      </c>
      <c r="AI935" s="19">
        <f t="shared" si="369"/>
        <v>4725.92</v>
      </c>
      <c r="AJ935" s="19">
        <f t="shared" si="370"/>
        <v>4713.8193799999999</v>
      </c>
      <c r="AK935" s="19">
        <f t="shared" si="371"/>
        <v>4720.3865800000003</v>
      </c>
      <c r="AL935" s="19">
        <f t="shared" si="376"/>
        <v>-6.5672000000004118</v>
      </c>
      <c r="AM935" s="28" t="str">
        <f t="shared" si="372"/>
        <v>Bearish</v>
      </c>
      <c r="AN935" s="28" t="str">
        <f t="shared" si="377"/>
        <v>Bearish</v>
      </c>
      <c r="AO935">
        <f>IF(Z935&lt;&gt;"",Z935,"")</f>
        <v>4729.8428000000004</v>
      </c>
      <c r="AP935">
        <f>IF(AB935&lt;&gt;"",AB935,"")</f>
        <v>4704.5203724999992</v>
      </c>
      <c r="AQ935">
        <f t="shared" si="381"/>
        <v>10</v>
      </c>
      <c r="AR935" s="16">
        <f>IF(SLOPE($AO$914:$AO$925,$AQ$914:$AQ$925)&gt;0,MIN(3,ABS(SLOPE($AO$914:$AO$925,$AQ$914:$AQ$925))),IF(SLOPE($AO$914:$AO$925,$AQ$914:$AQ$925)&lt;-0.5,-0.5,0))</f>
        <v>-0.5</v>
      </c>
      <c r="AS935" s="16">
        <f>IF(SLOPE($AP$914:$AP$925,$AQ$914:$AQ$925)&lt;0,MAX(-3,-ABS(SLOPE($AP$914:$AP$925,$AQ$914:$AQ$925))),IF(SLOPE($AP$914:$AP$925,$AQ$914:$AQ$925)&gt;0.5,0.5,0))</f>
        <v>-0.58862916666668974</v>
      </c>
      <c r="AT935" s="22">
        <f>($AO$926+(AR935*(AQ935-1)))</f>
        <v>4729.4530100000002</v>
      </c>
      <c r="AU935" s="22">
        <f>($AP$926+(AS935*(AQ935-1)))</f>
        <v>4702.1123774999996</v>
      </c>
      <c r="AV935" s="18">
        <f>IF(AR935&gt;0,AT935+AR935,AT935)</f>
        <v>4729.4530100000002</v>
      </c>
      <c r="AW935" s="18">
        <f>IF(AS935&lt;0,AU935+AS935,AU935)</f>
        <v>4701.5237483333331</v>
      </c>
      <c r="AY935">
        <f t="shared" si="382"/>
        <v>-0.3897900000001755</v>
      </c>
      <c r="AZ935">
        <f t="shared" si="383"/>
        <v>-2.9966241666661517</v>
      </c>
      <c r="BB935" s="19">
        <f t="shared" si="378"/>
        <v>1775677500</v>
      </c>
      <c r="BC935" s="19" t="str">
        <f t="shared" si="379"/>
        <v>XAUUSD</v>
      </c>
      <c r="BD935" s="19" t="str">
        <f t="shared" si="380"/>
        <v>M5</v>
      </c>
      <c r="BE935">
        <f>V935</f>
        <v>4713.8193799999999</v>
      </c>
      <c r="BF935">
        <f>W935</f>
        <v>4720.3865800000003</v>
      </c>
      <c r="BG935">
        <f>X935</f>
        <v>4726.4465300000002</v>
      </c>
      <c r="BH935">
        <f>Y935</f>
        <v>4723.6847699999998</v>
      </c>
      <c r="BI935">
        <f t="shared" si="384"/>
        <v>4729.4530100000002</v>
      </c>
      <c r="BJ935">
        <f t="shared" si="385"/>
        <v>4701.5237483333331</v>
      </c>
    </row>
    <row r="936" spans="1:62" x14ac:dyDescent="0.55000000000000004">
      <c r="A936">
        <f>ALGLIB_SSA_XAUUSD!J936</f>
        <v>1775677800</v>
      </c>
      <c r="B936" t="str">
        <f>_xlfn.XLOOKUP($A936,ALGLIB_SSA_XAUUSD!$A$2:$A$1001,ALGLIB_SSA_XAUUSD!$B$2:$B$1001,"",0)</f>
        <v/>
      </c>
      <c r="C936" t="str">
        <f>_xlfn.XLOOKUP($A936,ALGLIB_SSA_XAUUSD!$A$2:$A$1001,ALGLIB_SSA_XAUUSD!$C$2:$C$1001,"",0)</f>
        <v/>
      </c>
      <c r="D936" s="1">
        <f>D926+(D938-D926)*10/12</f>
        <v>4721.24</v>
      </c>
      <c r="E936" s="1">
        <f>E926+(E938-E926)*10/12</f>
        <v>4713.5582666666669</v>
      </c>
      <c r="F936" s="1">
        <f>F926+(F938-F926)*10/12</f>
        <v>4719.8965433333333</v>
      </c>
      <c r="G936" s="1">
        <f>G926+(G938-G926)*10/12</f>
        <v>4729.3861100000004</v>
      </c>
      <c r="H936" s="1">
        <f>H926+(H938-H926)*10/12</f>
        <v>4704.199298333333</v>
      </c>
      <c r="I936" t="str">
        <f>_xlfn.XLOOKUP($A936,ALGLIB_SSA_XAUUSD!$J$2:$J$1001,ALGLIB_SSA_XAUUSD!$K$2:$K$1001,"",0)</f>
        <v>XAUUSD</v>
      </c>
      <c r="J936" t="str">
        <f>_xlfn.XLOOKUP($A936,ALGLIB_SSA_XAUUSD!$J$2:$J$1001,ALGLIB_SSA_XAUUSD!$L$2:$L$1001,"",0)</f>
        <v>M5</v>
      </c>
      <c r="K936">
        <f>_xlfn.XLOOKUP($A936,ALGLIB_SSA_XAUUSD!$J$2:$J$1001,ALGLIB_SSA_XAUUSD!$M$2:$M$1001,"",0)</f>
        <v>4729.92</v>
      </c>
      <c r="L936">
        <f>_xlfn.XLOOKUP($A936,ALGLIB_SSA_XAUUSD!$J$2:$J$1001,ALGLIB_SSA_XAUUSD!$N$2:$N$1001,"",0)</f>
        <v>4728.4731000000002</v>
      </c>
      <c r="M936">
        <f>_xlfn.XLOOKUP($A936,ALGLIB_SSA_XAUUSD!$J$2:$J$1001,ALGLIB_SSA_XAUUSD!$O$2:$O$1001,"",0)</f>
        <v>4726.0789299999997</v>
      </c>
      <c r="N936">
        <f>_xlfn.XLOOKUP($A936,ALGLIB_SSA_XAUUSD!$J$2:$J$1001,ALGLIB_SSA_XAUUSD!$P$2:$P$1001,"",0)</f>
        <v>4729.9714999999997</v>
      </c>
      <c r="O936">
        <f>_xlfn.XLOOKUP($A936,ALGLIB_SSA_XAUUSD!$J$2:$J$1001,ALGLIB_SSA_XAUUSD!$Q$2:$Q$1001,"",0)</f>
        <v>4725.2857199999999</v>
      </c>
      <c r="R936">
        <f t="shared" si="361"/>
        <v>1775677800</v>
      </c>
      <c r="S936" t="str">
        <f t="shared" si="362"/>
        <v>XAUUSD</v>
      </c>
      <c r="T936" t="str">
        <f t="shared" si="362"/>
        <v>M5</v>
      </c>
      <c r="U936">
        <f t="shared" si="362"/>
        <v>4729.92</v>
      </c>
      <c r="V936">
        <f t="shared" si="363"/>
        <v>4713.5582666666669</v>
      </c>
      <c r="W936">
        <f t="shared" si="363"/>
        <v>4719.8965433333333</v>
      </c>
      <c r="X936">
        <f t="shared" si="364"/>
        <v>4728.4731000000002</v>
      </c>
      <c r="Y936">
        <f t="shared" si="364"/>
        <v>4726.0789299999997</v>
      </c>
      <c r="Z936">
        <f t="shared" si="365"/>
        <v>4729.3861100000004</v>
      </c>
      <c r="AA936">
        <f t="shared" si="366"/>
        <v>4729.9714999999997</v>
      </c>
      <c r="AB936">
        <f t="shared" si="367"/>
        <v>4704.199298333333</v>
      </c>
      <c r="AC936">
        <f t="shared" si="368"/>
        <v>4725.2857199999999</v>
      </c>
      <c r="AF936">
        <f t="shared" si="373"/>
        <v>1775677800</v>
      </c>
      <c r="AG936" t="str">
        <f t="shared" si="374"/>
        <v>XAUUSD</v>
      </c>
      <c r="AH936" t="str">
        <f t="shared" si="375"/>
        <v>M5</v>
      </c>
      <c r="AI936" s="19">
        <f t="shared" si="369"/>
        <v>4729.92</v>
      </c>
      <c r="AJ936" s="19">
        <f t="shared" si="370"/>
        <v>4713.5582666666669</v>
      </c>
      <c r="AK936" s="19">
        <f t="shared" si="371"/>
        <v>4719.8965433333333</v>
      </c>
      <c r="AL936" s="19">
        <f t="shared" si="376"/>
        <v>-6.3382766666663883</v>
      </c>
      <c r="AM936" s="28" t="str">
        <f t="shared" si="372"/>
        <v>Bearish</v>
      </c>
      <c r="AN936" s="28" t="str">
        <f t="shared" si="377"/>
        <v>Bearish</v>
      </c>
      <c r="AO936">
        <f>IF(Z936&lt;&gt;"",Z936,"")</f>
        <v>4729.3861100000004</v>
      </c>
      <c r="AP936">
        <f>IF(AB936&lt;&gt;"",AB936,"")</f>
        <v>4704.199298333333</v>
      </c>
      <c r="AQ936">
        <f t="shared" si="381"/>
        <v>11</v>
      </c>
      <c r="AR936" s="16">
        <f>IF(SLOPE($AO$914:$AO$925,$AQ$914:$AQ$925)&gt;0,MIN(3,ABS(SLOPE($AO$914:$AO$925,$AQ$914:$AQ$925))),IF(SLOPE($AO$914:$AO$925,$AQ$914:$AQ$925)&lt;-0.5,-0.5,0))</f>
        <v>-0.5</v>
      </c>
      <c r="AS936" s="16">
        <f>IF(SLOPE($AP$914:$AP$925,$AQ$914:$AQ$925)&lt;0,MAX(-3,-ABS(SLOPE($AP$914:$AP$925,$AQ$914:$AQ$925))),IF(SLOPE($AP$914:$AP$925,$AQ$914:$AQ$925)&gt;0.5,0.5,0))</f>
        <v>-0.58862916666668974</v>
      </c>
      <c r="AT936" s="22">
        <f>($AO$926+(AR936*(AQ936-1)))</f>
        <v>4728.9530100000002</v>
      </c>
      <c r="AU936" s="22">
        <f>($AP$926+(AS936*(AQ936-1)))</f>
        <v>4701.5237483333331</v>
      </c>
      <c r="AV936" s="18">
        <f>IF(AR936&gt;0,AT936+AR936,AT936)</f>
        <v>4728.9530100000002</v>
      </c>
      <c r="AW936" s="18">
        <f>IF(AS936&lt;0,AU936+AS936,AU936)</f>
        <v>4700.9351191666665</v>
      </c>
      <c r="AY936">
        <f t="shared" si="382"/>
        <v>-0.433100000000195</v>
      </c>
      <c r="AZ936">
        <f t="shared" si="383"/>
        <v>-3.2641791666665085</v>
      </c>
      <c r="BB936" s="19">
        <f t="shared" si="378"/>
        <v>1775677800</v>
      </c>
      <c r="BC936" s="19" t="str">
        <f t="shared" si="379"/>
        <v>XAUUSD</v>
      </c>
      <c r="BD936" s="19" t="str">
        <f t="shared" si="380"/>
        <v>M5</v>
      </c>
      <c r="BE936">
        <f>V936</f>
        <v>4713.5582666666669</v>
      </c>
      <c r="BF936">
        <f>W936</f>
        <v>4719.8965433333333</v>
      </c>
      <c r="BG936">
        <f>X936</f>
        <v>4728.4731000000002</v>
      </c>
      <c r="BH936">
        <f>Y936</f>
        <v>4726.0789299999997</v>
      </c>
      <c r="BI936">
        <f t="shared" si="384"/>
        <v>4728.9530100000002</v>
      </c>
      <c r="BJ936">
        <f t="shared" si="385"/>
        <v>4700.9351191666665</v>
      </c>
    </row>
    <row r="937" spans="1:62" x14ac:dyDescent="0.55000000000000004">
      <c r="A937">
        <f>ALGLIB_SSA_XAUUSD!J937</f>
        <v>1775678100</v>
      </c>
      <c r="B937" t="str">
        <f>_xlfn.XLOOKUP($A937,ALGLIB_SSA_XAUUSD!$A$2:$A$1001,ALGLIB_SSA_XAUUSD!$B$2:$B$1001,"",0)</f>
        <v/>
      </c>
      <c r="C937" t="str">
        <f>_xlfn.XLOOKUP($A937,ALGLIB_SSA_XAUUSD!$A$2:$A$1001,ALGLIB_SSA_XAUUSD!$C$2:$C$1001,"",0)</f>
        <v/>
      </c>
      <c r="D937" s="1">
        <f>D926+(D938-D926)*11/12</f>
        <v>4720.2700000000004</v>
      </c>
      <c r="E937" s="1">
        <f>E926+(E938-E926)*11/12</f>
        <v>4713.297153333333</v>
      </c>
      <c r="F937" s="1">
        <f>F926+(F938-F926)*11/12</f>
        <v>4719.4065066666672</v>
      </c>
      <c r="G937" s="1">
        <f>G926+(G938-G926)*11/12</f>
        <v>4728.9294200000004</v>
      </c>
      <c r="H937" s="1">
        <f>H926+(H938-H926)*11/12</f>
        <v>4703.8782241666668</v>
      </c>
      <c r="I937" t="str">
        <f>_xlfn.XLOOKUP($A937,ALGLIB_SSA_XAUUSD!$J$2:$J$1001,ALGLIB_SSA_XAUUSD!$K$2:$K$1001,"",0)</f>
        <v>XAUUSD</v>
      </c>
      <c r="J937" t="str">
        <f>_xlfn.XLOOKUP($A937,ALGLIB_SSA_XAUUSD!$J$2:$J$1001,ALGLIB_SSA_XAUUSD!$L$2:$L$1001,"",0)</f>
        <v>M5</v>
      </c>
      <c r="K937">
        <f>_xlfn.XLOOKUP($A937,ALGLIB_SSA_XAUUSD!$J$2:$J$1001,ALGLIB_SSA_XAUUSD!$M$2:$M$1001,"",0)</f>
        <v>4730.9399999999996</v>
      </c>
      <c r="L937">
        <f>_xlfn.XLOOKUP($A937,ALGLIB_SSA_XAUUSD!$J$2:$J$1001,ALGLIB_SSA_XAUUSD!$N$2:$N$1001,"",0)</f>
        <v>4729.6244900000002</v>
      </c>
      <c r="M937">
        <f>_xlfn.XLOOKUP($A937,ALGLIB_SSA_XAUUSD!$J$2:$J$1001,ALGLIB_SSA_XAUUSD!$O$2:$O$1001,"",0)</f>
        <v>4727.8517099999999</v>
      </c>
      <c r="N937">
        <f>_xlfn.XLOOKUP($A937,ALGLIB_SSA_XAUUSD!$J$2:$J$1001,ALGLIB_SSA_XAUUSD!$P$2:$P$1001,"",0)</f>
        <v>4731.2588599999999</v>
      </c>
      <c r="O937">
        <f>_xlfn.XLOOKUP($A937,ALGLIB_SSA_XAUUSD!$J$2:$J$1001,ALGLIB_SSA_XAUUSD!$Q$2:$Q$1001,"",0)</f>
        <v>4726.9484700000003</v>
      </c>
      <c r="R937">
        <f t="shared" si="361"/>
        <v>1775678100</v>
      </c>
      <c r="S937" t="str">
        <f t="shared" si="362"/>
        <v>XAUUSD</v>
      </c>
      <c r="T937" t="str">
        <f t="shared" si="362"/>
        <v>M5</v>
      </c>
      <c r="U937">
        <f t="shared" si="362"/>
        <v>4730.9399999999996</v>
      </c>
      <c r="V937">
        <f t="shared" si="363"/>
        <v>4713.297153333333</v>
      </c>
      <c r="W937">
        <f t="shared" si="363"/>
        <v>4719.4065066666672</v>
      </c>
      <c r="X937">
        <f t="shared" si="364"/>
        <v>4729.6244900000002</v>
      </c>
      <c r="Y937">
        <f t="shared" si="364"/>
        <v>4727.8517099999999</v>
      </c>
      <c r="Z937">
        <f t="shared" si="365"/>
        <v>4728.9294200000004</v>
      </c>
      <c r="AA937">
        <f t="shared" si="366"/>
        <v>4731.2588599999999</v>
      </c>
      <c r="AB937">
        <f t="shared" si="367"/>
        <v>4703.8782241666668</v>
      </c>
      <c r="AC937">
        <f t="shared" si="368"/>
        <v>4726.9484700000003</v>
      </c>
      <c r="AF937">
        <f t="shared" si="373"/>
        <v>1775678100</v>
      </c>
      <c r="AG937" t="str">
        <f t="shared" si="374"/>
        <v>XAUUSD</v>
      </c>
      <c r="AH937" t="str">
        <f t="shared" si="375"/>
        <v>M5</v>
      </c>
      <c r="AI937" s="19">
        <f t="shared" si="369"/>
        <v>4730.9399999999996</v>
      </c>
      <c r="AJ937" s="19">
        <f t="shared" si="370"/>
        <v>4713.297153333333</v>
      </c>
      <c r="AK937" s="19">
        <f t="shared" si="371"/>
        <v>4719.4065066666672</v>
      </c>
      <c r="AL937" s="19">
        <f t="shared" si="376"/>
        <v>-6.1093533333341838</v>
      </c>
      <c r="AM937" s="28" t="str">
        <f t="shared" si="372"/>
        <v>Bearish</v>
      </c>
      <c r="AN937" s="28" t="str">
        <f t="shared" si="377"/>
        <v>Bearish</v>
      </c>
      <c r="AO937">
        <f>IF(Z937&lt;&gt;"",Z937,"")</f>
        <v>4728.9294200000004</v>
      </c>
      <c r="AP937">
        <f>IF(AB937&lt;&gt;"",AB937,"")</f>
        <v>4703.8782241666668</v>
      </c>
      <c r="AQ937">
        <f t="shared" si="381"/>
        <v>12</v>
      </c>
      <c r="AR937" s="16">
        <f>IF(SLOPE($AO$914:$AO$925,$AQ$914:$AQ$925)&gt;0,MIN(3,ABS(SLOPE($AO$914:$AO$925,$AQ$914:$AQ$925))),IF(SLOPE($AO$914:$AO$925,$AQ$914:$AQ$925)&lt;-0.5,-0.5,0))</f>
        <v>-0.5</v>
      </c>
      <c r="AS937" s="16">
        <f>IF(SLOPE($AP$914:$AP$925,$AQ$914:$AQ$925)&lt;0,MAX(-3,-ABS(SLOPE($AP$914:$AP$925,$AQ$914:$AQ$925))),IF(SLOPE($AP$914:$AP$925,$AQ$914:$AQ$925)&gt;0.5,0.5,0))</f>
        <v>-0.58862916666668974</v>
      </c>
      <c r="AT937" s="22">
        <f>($AO$926+(AR937*(AQ937-1)))</f>
        <v>4728.4530100000002</v>
      </c>
      <c r="AU937" s="22">
        <f>($AP$926+(AS937*(AQ937-1)))</f>
        <v>4700.9351191666665</v>
      </c>
      <c r="AV937" s="18">
        <f>IF(AR937&gt;0,AT937+AR937,AT937)</f>
        <v>4728.4530100000002</v>
      </c>
      <c r="AW937" s="18">
        <f>IF(AS937&lt;0,AU937+AS937,AU937)</f>
        <v>4700.3464899999999</v>
      </c>
      <c r="AY937">
        <f t="shared" si="382"/>
        <v>-0.4764100000002145</v>
      </c>
      <c r="AZ937">
        <f t="shared" si="383"/>
        <v>-3.5317341666668653</v>
      </c>
      <c r="BB937" s="19">
        <f t="shared" si="378"/>
        <v>1775678100</v>
      </c>
      <c r="BC937" s="19" t="str">
        <f t="shared" si="379"/>
        <v>XAUUSD</v>
      </c>
      <c r="BD937" s="19" t="str">
        <f t="shared" si="380"/>
        <v>M5</v>
      </c>
      <c r="BE937">
        <f>V937</f>
        <v>4713.297153333333</v>
      </c>
      <c r="BF937">
        <f>W937</f>
        <v>4719.4065066666672</v>
      </c>
      <c r="BG937">
        <f>X937</f>
        <v>4729.6244900000002</v>
      </c>
      <c r="BH937">
        <f>Y937</f>
        <v>4727.8517099999999</v>
      </c>
      <c r="BI937">
        <f t="shared" si="384"/>
        <v>4728.4530100000002</v>
      </c>
      <c r="BJ937">
        <f t="shared" si="385"/>
        <v>4700.3464899999999</v>
      </c>
    </row>
    <row r="938" spans="1:62" x14ac:dyDescent="0.55000000000000004">
      <c r="A938">
        <f>ALGLIB_SSA_XAUUSD!J938</f>
        <v>1775678400</v>
      </c>
      <c r="B938" t="str">
        <f>_xlfn.XLOOKUP($A938,ALGLIB_SSA_XAUUSD!$A$2:$A$1001,ALGLIB_SSA_XAUUSD!$B$2:$B$1001,"",0)</f>
        <v>XAUUSD</v>
      </c>
      <c r="C938" t="str">
        <f>_xlfn.XLOOKUP($A938,ALGLIB_SSA_XAUUSD!$A$2:$A$1001,ALGLIB_SSA_XAUUSD!$C$2:$C$1001,"",0)</f>
        <v>H1</v>
      </c>
      <c r="D938" s="2">
        <f>_xlfn.XLOOKUP($A938,ALGLIB_SSA_XAUUSD!$A$2:$A$1001,ALGLIB_SSA_XAUUSD!$D$2:$D$1001,"",0)</f>
        <v>4719.3</v>
      </c>
      <c r="E938" s="2">
        <f>_xlfn.XLOOKUP($A938,ALGLIB_SSA_XAUUSD!$A$2:$A$1001,ALGLIB_SSA_XAUUSD!$E$2:$E$1001,"",0)</f>
        <v>4713.03604</v>
      </c>
      <c r="F938" s="2">
        <f>_xlfn.XLOOKUP($A938,ALGLIB_SSA_XAUUSD!$A$2:$A$1001,ALGLIB_SSA_XAUUSD!$F$2:$F$1001,"",0)</f>
        <v>4718.9164700000001</v>
      </c>
      <c r="G938" s="2">
        <f>_xlfn.XLOOKUP($A938,ALGLIB_SSA_XAUUSD!$A$2:$A$1001,ALGLIB_SSA_XAUUSD!$G$2:$G$1001,"",0)</f>
        <v>4728.4727300000004</v>
      </c>
      <c r="H938" s="2">
        <f>_xlfn.XLOOKUP($A938,ALGLIB_SSA_XAUUSD!$A$2:$A$1001,ALGLIB_SSA_XAUUSD!$H$2:$H$1001,"",0)</f>
        <v>4703.5571499999996</v>
      </c>
      <c r="I938" t="str">
        <f>_xlfn.XLOOKUP($A938,ALGLIB_SSA_XAUUSD!$J$2:$J$1001,ALGLIB_SSA_XAUUSD!$K$2:$K$1001,"",0)</f>
        <v>XAUUSD</v>
      </c>
      <c r="J938" t="str">
        <f>_xlfn.XLOOKUP($A938,ALGLIB_SSA_XAUUSD!$J$2:$J$1001,ALGLIB_SSA_XAUUSD!$L$2:$L$1001,"",0)</f>
        <v>M5</v>
      </c>
      <c r="K938">
        <f>_xlfn.XLOOKUP($A938,ALGLIB_SSA_XAUUSD!$J$2:$J$1001,ALGLIB_SSA_XAUUSD!$M$2:$M$1001,"",0)</f>
        <v>4731.8500000000004</v>
      </c>
      <c r="L938">
        <f>_xlfn.XLOOKUP($A938,ALGLIB_SSA_XAUUSD!$J$2:$J$1001,ALGLIB_SSA_XAUUSD!$N$2:$N$1001,"",0)</f>
        <v>4729.8218299999999</v>
      </c>
      <c r="M938">
        <f>_xlfn.XLOOKUP($A938,ALGLIB_SSA_XAUUSD!$J$2:$J$1001,ALGLIB_SSA_XAUUSD!$O$2:$O$1001,"",0)</f>
        <v>4728.8367699999999</v>
      </c>
      <c r="N938">
        <f>_xlfn.XLOOKUP($A938,ALGLIB_SSA_XAUUSD!$J$2:$J$1001,ALGLIB_SSA_XAUUSD!$P$2:$P$1001,"",0)</f>
        <v>4731.6648100000002</v>
      </c>
      <c r="O938">
        <f>_xlfn.XLOOKUP($A938,ALGLIB_SSA_XAUUSD!$J$2:$J$1001,ALGLIB_SSA_XAUUSD!$Q$2:$Q$1001,"",0)</f>
        <v>4727.5936899999997</v>
      </c>
      <c r="R938">
        <f t="shared" si="361"/>
        <v>1775678400</v>
      </c>
      <c r="S938" t="str">
        <f t="shared" si="362"/>
        <v>XAUUSD</v>
      </c>
      <c r="T938" t="str">
        <f t="shared" si="362"/>
        <v>M5</v>
      </c>
      <c r="U938">
        <f t="shared" si="362"/>
        <v>4731.8500000000004</v>
      </c>
      <c r="V938">
        <f t="shared" si="363"/>
        <v>4713.03604</v>
      </c>
      <c r="W938">
        <f t="shared" si="363"/>
        <v>4718.9164700000001</v>
      </c>
      <c r="X938">
        <f t="shared" si="364"/>
        <v>4729.8218299999999</v>
      </c>
      <c r="Y938">
        <f t="shared" si="364"/>
        <v>4728.8367699999999</v>
      </c>
      <c r="Z938">
        <f t="shared" si="365"/>
        <v>4728.4727300000004</v>
      </c>
      <c r="AA938">
        <f t="shared" si="366"/>
        <v>4731.6648100000002</v>
      </c>
      <c r="AB938">
        <f t="shared" si="367"/>
        <v>4703.5571499999996</v>
      </c>
      <c r="AC938">
        <f t="shared" si="368"/>
        <v>4727.5936899999997</v>
      </c>
      <c r="AF938">
        <f t="shared" si="373"/>
        <v>1775678400</v>
      </c>
      <c r="AG938" t="str">
        <f t="shared" si="374"/>
        <v>XAUUSD</v>
      </c>
      <c r="AH938" t="str">
        <f t="shared" si="375"/>
        <v>M5</v>
      </c>
      <c r="AI938" s="19">
        <f t="shared" si="369"/>
        <v>4731.8500000000004</v>
      </c>
      <c r="AJ938" s="19">
        <f t="shared" si="370"/>
        <v>4713.03604</v>
      </c>
      <c r="AK938" s="19">
        <f t="shared" si="371"/>
        <v>4718.9164700000001</v>
      </c>
      <c r="AL938" s="19">
        <f t="shared" si="376"/>
        <v>-5.8804300000001604</v>
      </c>
      <c r="AM938" s="28" t="str">
        <f t="shared" si="372"/>
        <v>Bearish</v>
      </c>
      <c r="AN938" s="28" t="str">
        <f t="shared" si="377"/>
        <v>Bearish</v>
      </c>
      <c r="AO938">
        <f>IF(Z938&lt;&gt;"",Z938,"")</f>
        <v>4728.4727300000004</v>
      </c>
      <c r="AP938">
        <f>IF(AB938&lt;&gt;"",AB938,"")</f>
        <v>4703.5571499999996</v>
      </c>
      <c r="AQ938">
        <f t="shared" si="381"/>
        <v>1</v>
      </c>
      <c r="AR938" s="17">
        <f>IF(SLOPE($AO$926:$AO$937,$AQ$926:$AQ$937)&gt;0,MIN(3,ABS(SLOPE($AO$926:$AO$937,$AQ$926:$AQ$937))),IF(SLOPE($AO$926:$AO$937,$AQ$926:$AQ$937)&lt;-0.5,-0.5,0))</f>
        <v>0</v>
      </c>
      <c r="AS938" s="17">
        <f>IF(SLOPE($AP$926:$AP$937,$AQ$926:$AQ$937)&lt;0,MAX(-3,-ABS(SLOPE($AP$926:$AP$937,$AQ$926:$AQ$937))),IF(SLOPE($AP$926:$AP$937,$AQ$926:$AQ$937)&gt;0.5,0.5,0))</f>
        <v>-0.32107416666665722</v>
      </c>
      <c r="AT938" s="10">
        <f>($AO$938+(AR938*(AQ938-1)))</f>
        <v>4728.4727300000004</v>
      </c>
      <c r="AU938" s="10">
        <f>($AP$938+(AS938*(AQ938-1)))</f>
        <v>4703.5571499999996</v>
      </c>
      <c r="AV938" s="18">
        <f>IF(AR938&gt;0,AT938+AR938,AT938)</f>
        <v>4728.4727300000004</v>
      </c>
      <c r="AW938" s="18">
        <f>IF(AS938&lt;0,AU938+AS938,AU938)</f>
        <v>4703.2360758333334</v>
      </c>
      <c r="AY938">
        <f t="shared" si="382"/>
        <v>0</v>
      </c>
      <c r="AZ938">
        <f t="shared" si="383"/>
        <v>-0.32107416666622157</v>
      </c>
      <c r="BB938" s="19">
        <f t="shared" si="378"/>
        <v>1775678400</v>
      </c>
      <c r="BC938" s="19" t="str">
        <f t="shared" si="379"/>
        <v>XAUUSD</v>
      </c>
      <c r="BD938" s="19" t="str">
        <f t="shared" si="380"/>
        <v>M5</v>
      </c>
      <c r="BE938">
        <f>V938</f>
        <v>4713.03604</v>
      </c>
      <c r="BF938">
        <f>W938</f>
        <v>4718.9164700000001</v>
      </c>
      <c r="BG938">
        <f>X938</f>
        <v>4729.8218299999999</v>
      </c>
      <c r="BH938">
        <f>Y938</f>
        <v>4728.8367699999999</v>
      </c>
      <c r="BI938">
        <f t="shared" si="384"/>
        <v>4728.4727300000004</v>
      </c>
      <c r="BJ938">
        <f t="shared" si="385"/>
        <v>4703.2360758333334</v>
      </c>
    </row>
    <row r="939" spans="1:62" x14ac:dyDescent="0.55000000000000004">
      <c r="A939">
        <f>ALGLIB_SSA_XAUUSD!J939</f>
        <v>1775678700</v>
      </c>
      <c r="B939" t="str">
        <f>_xlfn.XLOOKUP($A939,ALGLIB_SSA_XAUUSD!$A$2:$A$1001,ALGLIB_SSA_XAUUSD!$B$2:$B$1001,"",0)</f>
        <v/>
      </c>
      <c r="C939" t="str">
        <f>_xlfn.XLOOKUP($A939,ALGLIB_SSA_XAUUSD!$A$2:$A$1001,ALGLIB_SSA_XAUUSD!$C$2:$C$1001,"",0)</f>
        <v/>
      </c>
      <c r="D939" s="1">
        <f>D938+(D950-D938)*1/12</f>
        <v>4719.166666666667</v>
      </c>
      <c r="E939" s="1">
        <f>E938+(E950-E938)*1/12</f>
        <v>4713.0610883333329</v>
      </c>
      <c r="F939" s="1">
        <f>F938+(F950-F938)*1/12</f>
        <v>4718.6839766666671</v>
      </c>
      <c r="G939" s="1">
        <f>G938+(G950-G938)*1/12</f>
        <v>4728.2729808333333</v>
      </c>
      <c r="H939" s="1">
        <f>H938+(H950-H938)*1/12</f>
        <v>4703.4201033333329</v>
      </c>
      <c r="I939" t="str">
        <f>_xlfn.XLOOKUP($A939,ALGLIB_SSA_XAUUSD!$J$2:$J$1001,ALGLIB_SSA_XAUUSD!$K$2:$K$1001,"",0)</f>
        <v>XAUUSD</v>
      </c>
      <c r="J939" t="str">
        <f>_xlfn.XLOOKUP($A939,ALGLIB_SSA_XAUUSD!$J$2:$J$1001,ALGLIB_SSA_XAUUSD!$L$2:$L$1001,"",0)</f>
        <v>M5</v>
      </c>
      <c r="K939">
        <f>_xlfn.XLOOKUP($A939,ALGLIB_SSA_XAUUSD!$J$2:$J$1001,ALGLIB_SSA_XAUUSD!$M$2:$M$1001,"",0)</f>
        <v>4727.76</v>
      </c>
      <c r="L939">
        <f>_xlfn.XLOOKUP($A939,ALGLIB_SSA_XAUUSD!$J$2:$J$1001,ALGLIB_SSA_XAUUSD!$N$2:$N$1001,"",0)</f>
        <v>4729.1377599999996</v>
      </c>
      <c r="M939">
        <f>_xlfn.XLOOKUP($A939,ALGLIB_SSA_XAUUSD!$J$2:$J$1001,ALGLIB_SSA_XAUUSD!$O$2:$O$1001,"",0)</f>
        <v>4728.9872699999996</v>
      </c>
      <c r="N939">
        <f>_xlfn.XLOOKUP($A939,ALGLIB_SSA_XAUUSD!$J$2:$J$1001,ALGLIB_SSA_XAUUSD!$P$2:$P$1001,"",0)</f>
        <v>4731.1715100000001</v>
      </c>
      <c r="O939">
        <f>_xlfn.XLOOKUP($A939,ALGLIB_SSA_XAUUSD!$J$2:$J$1001,ALGLIB_SSA_XAUUSD!$Q$2:$Q$1001,"",0)</f>
        <v>4727.2740299999996</v>
      </c>
      <c r="R939">
        <f t="shared" si="361"/>
        <v>1775678700</v>
      </c>
      <c r="S939" t="str">
        <f t="shared" si="362"/>
        <v>XAUUSD</v>
      </c>
      <c r="T939" t="str">
        <f t="shared" si="362"/>
        <v>M5</v>
      </c>
      <c r="U939">
        <f t="shared" si="362"/>
        <v>4727.76</v>
      </c>
      <c r="V939">
        <f t="shared" si="363"/>
        <v>4713.0610883333329</v>
      </c>
      <c r="W939">
        <f t="shared" si="363"/>
        <v>4718.6839766666671</v>
      </c>
      <c r="X939">
        <f t="shared" si="364"/>
        <v>4729.1377599999996</v>
      </c>
      <c r="Y939">
        <f t="shared" si="364"/>
        <v>4728.9872699999996</v>
      </c>
      <c r="Z939">
        <f t="shared" si="365"/>
        <v>4728.2729808333333</v>
      </c>
      <c r="AA939">
        <f t="shared" si="366"/>
        <v>4731.1715100000001</v>
      </c>
      <c r="AB939">
        <f t="shared" si="367"/>
        <v>4703.4201033333329</v>
      </c>
      <c r="AC939">
        <f t="shared" si="368"/>
        <v>4727.2740299999996</v>
      </c>
      <c r="AF939">
        <f t="shared" si="373"/>
        <v>1775678700</v>
      </c>
      <c r="AG939" t="str">
        <f t="shared" si="374"/>
        <v>XAUUSD</v>
      </c>
      <c r="AH939" t="str">
        <f t="shared" si="375"/>
        <v>M5</v>
      </c>
      <c r="AI939" s="19">
        <f t="shared" si="369"/>
        <v>4727.76</v>
      </c>
      <c r="AJ939" s="19">
        <f t="shared" si="370"/>
        <v>4713.0610883333329</v>
      </c>
      <c r="AK939" s="19">
        <f t="shared" si="371"/>
        <v>4718.6839766666671</v>
      </c>
      <c r="AL939" s="19">
        <f t="shared" si="376"/>
        <v>-5.622888333334231</v>
      </c>
      <c r="AM939" s="28" t="str">
        <f t="shared" si="372"/>
        <v>Bearish</v>
      </c>
      <c r="AN939" s="28" t="str">
        <f t="shared" si="377"/>
        <v>Bearish</v>
      </c>
      <c r="AO939">
        <f>IF(Z939&lt;&gt;"",Z939,"")</f>
        <v>4728.2729808333333</v>
      </c>
      <c r="AP939">
        <f>IF(AB939&lt;&gt;"",AB939,"")</f>
        <v>4703.4201033333329</v>
      </c>
      <c r="AQ939">
        <f t="shared" si="381"/>
        <v>2</v>
      </c>
      <c r="AR939" s="16">
        <f>IF(SLOPE($AO$926:$AO$937,$AQ$926:$AQ$937)&gt;0,MIN(3,ABS(SLOPE($AO$926:$AO$937,$AQ$926:$AQ$937))),IF(SLOPE($AO$926:$AO$937,$AQ$926:$AQ$937)&lt;-0.5,-0.5,0))</f>
        <v>0</v>
      </c>
      <c r="AS939" s="16">
        <f>IF(SLOPE($AP$926:$AP$937,$AQ$926:$AQ$937)&lt;0,MAX(-3,-ABS(SLOPE($AP$926:$AP$937,$AQ$926:$AQ$937))),IF(SLOPE($AP$926:$AP$937,$AQ$926:$AQ$937)&gt;0.5,0.5,0))</f>
        <v>-0.32107416666665722</v>
      </c>
      <c r="AT939" s="22">
        <f>($AO$938+(AR939*(AQ939-1)))</f>
        <v>4728.4727300000004</v>
      </c>
      <c r="AU939" s="22">
        <f>($AP$938+(AS939*(AQ939-1)))</f>
        <v>4703.2360758333334</v>
      </c>
      <c r="AV939" s="18">
        <f>IF(AR939&gt;0,AT939+AR939,AT939)</f>
        <v>4728.4727300000004</v>
      </c>
      <c r="AW939" s="18">
        <f>IF(AS939&lt;0,AU939+AS939,AU939)</f>
        <v>4702.9150016666672</v>
      </c>
      <c r="AY939">
        <f t="shared" si="382"/>
        <v>0.19974916666706122</v>
      </c>
      <c r="AZ939">
        <f t="shared" si="383"/>
        <v>-0.50510166666572331</v>
      </c>
      <c r="BB939" s="19">
        <f t="shared" si="378"/>
        <v>1775678700</v>
      </c>
      <c r="BC939" s="19" t="str">
        <f t="shared" si="379"/>
        <v>XAUUSD</v>
      </c>
      <c r="BD939" s="19" t="str">
        <f t="shared" si="380"/>
        <v>M5</v>
      </c>
      <c r="BE939">
        <f>V939</f>
        <v>4713.0610883333329</v>
      </c>
      <c r="BF939">
        <f>W939</f>
        <v>4718.6839766666671</v>
      </c>
      <c r="BG939">
        <f>X939</f>
        <v>4729.1377599999996</v>
      </c>
      <c r="BH939">
        <f>Y939</f>
        <v>4728.9872699999996</v>
      </c>
      <c r="BI939">
        <f t="shared" si="384"/>
        <v>4728.4727300000004</v>
      </c>
      <c r="BJ939">
        <f t="shared" si="385"/>
        <v>4702.9150016666672</v>
      </c>
    </row>
    <row r="940" spans="1:62" x14ac:dyDescent="0.55000000000000004">
      <c r="A940">
        <f>ALGLIB_SSA_XAUUSD!J940</f>
        <v>1775679000</v>
      </c>
      <c r="B940" t="str">
        <f>_xlfn.XLOOKUP($A940,ALGLIB_SSA_XAUUSD!$A$2:$A$1001,ALGLIB_SSA_XAUUSD!$B$2:$B$1001,"",0)</f>
        <v/>
      </c>
      <c r="C940" t="str">
        <f>_xlfn.XLOOKUP($A940,ALGLIB_SSA_XAUUSD!$A$2:$A$1001,ALGLIB_SSA_XAUUSD!$C$2:$C$1001,"",0)</f>
        <v/>
      </c>
      <c r="D940" s="1">
        <f>D938+(D950-D938)*2/12</f>
        <v>4719.0333333333338</v>
      </c>
      <c r="E940" s="1">
        <f>E938+(E950-E938)*2/12</f>
        <v>4713.0861366666668</v>
      </c>
      <c r="F940" s="1">
        <f>F938+(F950-F938)*2/12</f>
        <v>4718.4514833333333</v>
      </c>
      <c r="G940" s="1">
        <f>G938+(G950-G938)*2/12</f>
        <v>4728.0732316666672</v>
      </c>
      <c r="H940" s="1">
        <f>H938+(H950-H938)*2/12</f>
        <v>4703.2830566666662</v>
      </c>
      <c r="I940" t="str">
        <f>_xlfn.XLOOKUP($A940,ALGLIB_SSA_XAUUSD!$J$2:$J$1001,ALGLIB_SSA_XAUUSD!$K$2:$K$1001,"",0)</f>
        <v>XAUUSD</v>
      </c>
      <c r="J940" t="str">
        <f>_xlfn.XLOOKUP($A940,ALGLIB_SSA_XAUUSD!$J$2:$J$1001,ALGLIB_SSA_XAUUSD!$L$2:$L$1001,"",0)</f>
        <v>M5</v>
      </c>
      <c r="K940">
        <f>_xlfn.XLOOKUP($A940,ALGLIB_SSA_XAUUSD!$J$2:$J$1001,ALGLIB_SSA_XAUUSD!$M$2:$M$1001,"",0)</f>
        <v>4728.0200000000004</v>
      </c>
      <c r="L940">
        <f>_xlfn.XLOOKUP($A940,ALGLIB_SSA_XAUUSD!$J$2:$J$1001,ALGLIB_SSA_XAUUSD!$N$2:$N$1001,"",0)</f>
        <v>4727.8953099999999</v>
      </c>
      <c r="M940">
        <f>_xlfn.XLOOKUP($A940,ALGLIB_SSA_XAUUSD!$J$2:$J$1001,ALGLIB_SSA_XAUUSD!$O$2:$O$1001,"",0)</f>
        <v>4728.4412899999998</v>
      </c>
      <c r="N940">
        <f>_xlfn.XLOOKUP($A940,ALGLIB_SSA_XAUUSD!$J$2:$J$1001,ALGLIB_SSA_XAUUSD!$P$2:$P$1001,"",0)</f>
        <v>4729.9288200000001</v>
      </c>
      <c r="O940">
        <f>_xlfn.XLOOKUP($A940,ALGLIB_SSA_XAUUSD!$J$2:$J$1001,ALGLIB_SSA_XAUUSD!$Q$2:$Q$1001,"",0)</f>
        <v>4726.2443300000004</v>
      </c>
      <c r="R940">
        <f t="shared" si="361"/>
        <v>1775679000</v>
      </c>
      <c r="S940" t="str">
        <f t="shared" si="362"/>
        <v>XAUUSD</v>
      </c>
      <c r="T940" t="str">
        <f t="shared" si="362"/>
        <v>M5</v>
      </c>
      <c r="U940">
        <f t="shared" si="362"/>
        <v>4728.0200000000004</v>
      </c>
      <c r="V940">
        <f t="shared" si="363"/>
        <v>4713.0861366666668</v>
      </c>
      <c r="W940">
        <f t="shared" si="363"/>
        <v>4718.4514833333333</v>
      </c>
      <c r="X940">
        <f t="shared" si="364"/>
        <v>4727.8953099999999</v>
      </c>
      <c r="Y940">
        <f t="shared" si="364"/>
        <v>4728.4412899999998</v>
      </c>
      <c r="Z940">
        <f t="shared" si="365"/>
        <v>4728.0732316666672</v>
      </c>
      <c r="AA940">
        <f t="shared" si="366"/>
        <v>4729.9288200000001</v>
      </c>
      <c r="AB940">
        <f t="shared" si="367"/>
        <v>4703.2830566666662</v>
      </c>
      <c r="AC940">
        <f t="shared" si="368"/>
        <v>4726.2443300000004</v>
      </c>
      <c r="AF940">
        <f t="shared" si="373"/>
        <v>1775679000</v>
      </c>
      <c r="AG940" t="str">
        <f t="shared" si="374"/>
        <v>XAUUSD</v>
      </c>
      <c r="AH940" t="str">
        <f t="shared" si="375"/>
        <v>M5</v>
      </c>
      <c r="AI940" s="19">
        <f t="shared" si="369"/>
        <v>4728.0200000000004</v>
      </c>
      <c r="AJ940" s="19">
        <f t="shared" si="370"/>
        <v>4713.0861366666668</v>
      </c>
      <c r="AK940" s="19">
        <f t="shared" si="371"/>
        <v>4718.4514833333333</v>
      </c>
      <c r="AL940" s="19">
        <f t="shared" si="376"/>
        <v>-5.3653466666664826</v>
      </c>
      <c r="AM940" s="28" t="str">
        <f t="shared" si="372"/>
        <v>Bearish</v>
      </c>
      <c r="AN940" s="28" t="str">
        <f t="shared" si="377"/>
        <v>Bearish</v>
      </c>
      <c r="AO940">
        <f>IF(Z940&lt;&gt;"",Z940,"")</f>
        <v>4728.0732316666672</v>
      </c>
      <c r="AP940">
        <f>IF(AB940&lt;&gt;"",AB940,"")</f>
        <v>4703.2830566666662</v>
      </c>
      <c r="AQ940">
        <f t="shared" si="381"/>
        <v>3</v>
      </c>
      <c r="AR940" s="16">
        <f>IF(SLOPE($AO$926:$AO$937,$AQ$926:$AQ$937)&gt;0,MIN(3,ABS(SLOPE($AO$926:$AO$937,$AQ$926:$AQ$937))),IF(SLOPE($AO$926:$AO$937,$AQ$926:$AQ$937)&lt;-0.5,-0.5,0))</f>
        <v>0</v>
      </c>
      <c r="AS940" s="16">
        <f>IF(SLOPE($AP$926:$AP$937,$AQ$926:$AQ$937)&lt;0,MAX(-3,-ABS(SLOPE($AP$926:$AP$937,$AQ$926:$AQ$937))),IF(SLOPE($AP$926:$AP$937,$AQ$926:$AQ$937)&gt;0.5,0.5,0))</f>
        <v>-0.32107416666665722</v>
      </c>
      <c r="AT940" s="22">
        <f>($AO$938+(AR940*(AQ940-1)))</f>
        <v>4728.4727300000004</v>
      </c>
      <c r="AU940" s="22">
        <f>($AP$938+(AS940*(AQ940-1)))</f>
        <v>4702.9150016666663</v>
      </c>
      <c r="AV940" s="18">
        <f>IF(AR940&gt;0,AT940+AR940,AT940)</f>
        <v>4728.4727300000004</v>
      </c>
      <c r="AW940" s="18">
        <f>IF(AS940&lt;0,AU940+AS940,AU940)</f>
        <v>4702.5939275000001</v>
      </c>
      <c r="AY940">
        <f t="shared" si="382"/>
        <v>0.39949833333321294</v>
      </c>
      <c r="AZ940">
        <f t="shared" si="383"/>
        <v>-0.68912916666613455</v>
      </c>
      <c r="BB940" s="19">
        <f t="shared" si="378"/>
        <v>1775679000</v>
      </c>
      <c r="BC940" s="19" t="str">
        <f t="shared" si="379"/>
        <v>XAUUSD</v>
      </c>
      <c r="BD940" s="19" t="str">
        <f t="shared" si="380"/>
        <v>M5</v>
      </c>
      <c r="BE940">
        <f>V940</f>
        <v>4713.0861366666668</v>
      </c>
      <c r="BF940">
        <f>W940</f>
        <v>4718.4514833333333</v>
      </c>
      <c r="BG940">
        <f>X940</f>
        <v>4727.8953099999999</v>
      </c>
      <c r="BH940">
        <f>Y940</f>
        <v>4728.4412899999998</v>
      </c>
      <c r="BI940">
        <f t="shared" si="384"/>
        <v>4728.4727300000004</v>
      </c>
      <c r="BJ940">
        <f t="shared" si="385"/>
        <v>4702.5939275000001</v>
      </c>
    </row>
    <row r="941" spans="1:62" x14ac:dyDescent="0.55000000000000004">
      <c r="A941">
        <f>ALGLIB_SSA_XAUUSD!J941</f>
        <v>1775679300</v>
      </c>
      <c r="B941" t="str">
        <f>_xlfn.XLOOKUP($A941,ALGLIB_SSA_XAUUSD!$A$2:$A$1001,ALGLIB_SSA_XAUUSD!$B$2:$B$1001,"",0)</f>
        <v/>
      </c>
      <c r="C941" t="str">
        <f>_xlfn.XLOOKUP($A941,ALGLIB_SSA_XAUUSD!$A$2:$A$1001,ALGLIB_SSA_XAUUSD!$C$2:$C$1001,"",0)</f>
        <v/>
      </c>
      <c r="D941" s="1">
        <f>D938+(D950-D938)*3/12</f>
        <v>4718.8999999999996</v>
      </c>
      <c r="E941" s="1">
        <f>E938+(E950-E938)*3/12</f>
        <v>4713.1111849999998</v>
      </c>
      <c r="F941" s="1">
        <f>F938+(F950-F938)*3/12</f>
        <v>4718.2189900000003</v>
      </c>
      <c r="G941" s="1">
        <f>G938+(G950-G938)*3/12</f>
        <v>4727.8734825000001</v>
      </c>
      <c r="H941" s="1">
        <f>H938+(H950-H938)*3/12</f>
        <v>4703.1460099999995</v>
      </c>
      <c r="I941" t="str">
        <f>_xlfn.XLOOKUP($A941,ALGLIB_SSA_XAUUSD!$J$2:$J$1001,ALGLIB_SSA_XAUUSD!$K$2:$K$1001,"",0)</f>
        <v>XAUUSD</v>
      </c>
      <c r="J941" t="str">
        <f>_xlfn.XLOOKUP($A941,ALGLIB_SSA_XAUUSD!$J$2:$J$1001,ALGLIB_SSA_XAUUSD!$L$2:$L$1001,"",0)</f>
        <v>M5</v>
      </c>
      <c r="K941">
        <f>_xlfn.XLOOKUP($A941,ALGLIB_SSA_XAUUSD!$J$2:$J$1001,ALGLIB_SSA_XAUUSD!$M$2:$M$1001,"",0)</f>
        <v>4724.5200000000004</v>
      </c>
      <c r="L941">
        <f>_xlfn.XLOOKUP($A941,ALGLIB_SSA_XAUUSD!$J$2:$J$1001,ALGLIB_SSA_XAUUSD!$N$2:$N$1001,"",0)</f>
        <v>4726.3604400000004</v>
      </c>
      <c r="M941">
        <f>_xlfn.XLOOKUP($A941,ALGLIB_SSA_XAUUSD!$J$2:$J$1001,ALGLIB_SSA_XAUUSD!$O$2:$O$1001,"",0)</f>
        <v>4727.4008599999997</v>
      </c>
      <c r="N941">
        <f>_xlfn.XLOOKUP($A941,ALGLIB_SSA_XAUUSD!$J$2:$J$1001,ALGLIB_SSA_XAUUSD!$P$2:$P$1001,"",0)</f>
        <v>4728.2837499999996</v>
      </c>
      <c r="O941">
        <f>_xlfn.XLOOKUP($A941,ALGLIB_SSA_XAUUSD!$J$2:$J$1001,ALGLIB_SSA_XAUUSD!$Q$2:$Q$1001,"",0)</f>
        <v>4724.8384699999997</v>
      </c>
      <c r="R941">
        <f t="shared" si="361"/>
        <v>1775679300</v>
      </c>
      <c r="S941" t="str">
        <f t="shared" si="362"/>
        <v>XAUUSD</v>
      </c>
      <c r="T941" t="str">
        <f t="shared" si="362"/>
        <v>M5</v>
      </c>
      <c r="U941">
        <f t="shared" si="362"/>
        <v>4724.5200000000004</v>
      </c>
      <c r="V941">
        <f t="shared" si="363"/>
        <v>4713.1111849999998</v>
      </c>
      <c r="W941">
        <f t="shared" si="363"/>
        <v>4718.2189900000003</v>
      </c>
      <c r="X941">
        <f t="shared" si="364"/>
        <v>4726.3604400000004</v>
      </c>
      <c r="Y941">
        <f t="shared" si="364"/>
        <v>4727.4008599999997</v>
      </c>
      <c r="Z941">
        <f t="shared" si="365"/>
        <v>4727.8734825000001</v>
      </c>
      <c r="AA941">
        <f t="shared" si="366"/>
        <v>4728.2837499999996</v>
      </c>
      <c r="AB941">
        <f t="shared" si="367"/>
        <v>4703.1460099999995</v>
      </c>
      <c r="AC941">
        <f t="shared" si="368"/>
        <v>4724.8384699999997</v>
      </c>
      <c r="AF941">
        <f t="shared" si="373"/>
        <v>1775679300</v>
      </c>
      <c r="AG941" t="str">
        <f t="shared" si="374"/>
        <v>XAUUSD</v>
      </c>
      <c r="AH941" t="str">
        <f t="shared" si="375"/>
        <v>M5</v>
      </c>
      <c r="AI941" s="19">
        <f t="shared" si="369"/>
        <v>4724.5200000000004</v>
      </c>
      <c r="AJ941" s="19">
        <f t="shared" si="370"/>
        <v>4713.1111849999998</v>
      </c>
      <c r="AK941" s="19">
        <f t="shared" si="371"/>
        <v>4718.2189900000003</v>
      </c>
      <c r="AL941" s="19">
        <f t="shared" si="376"/>
        <v>-5.1078050000005533</v>
      </c>
      <c r="AM941" s="28" t="str">
        <f t="shared" si="372"/>
        <v>Bearish</v>
      </c>
      <c r="AN941" s="28" t="str">
        <f t="shared" si="377"/>
        <v>Bearish</v>
      </c>
      <c r="AO941">
        <f>IF(Z941&lt;&gt;"",Z941,"")</f>
        <v>4727.8734825000001</v>
      </c>
      <c r="AP941">
        <f>IF(AB941&lt;&gt;"",AB941,"")</f>
        <v>4703.1460099999995</v>
      </c>
      <c r="AQ941">
        <f t="shared" si="381"/>
        <v>4</v>
      </c>
      <c r="AR941" s="16">
        <f>IF(SLOPE($AO$926:$AO$937,$AQ$926:$AQ$937)&gt;0,MIN(3,ABS(SLOPE($AO$926:$AO$937,$AQ$926:$AQ$937))),IF(SLOPE($AO$926:$AO$937,$AQ$926:$AQ$937)&lt;-0.5,-0.5,0))</f>
        <v>0</v>
      </c>
      <c r="AS941" s="16">
        <f>IF(SLOPE($AP$926:$AP$937,$AQ$926:$AQ$937)&lt;0,MAX(-3,-ABS(SLOPE($AP$926:$AP$937,$AQ$926:$AQ$937))),IF(SLOPE($AP$926:$AP$937,$AQ$926:$AQ$937)&gt;0.5,0.5,0))</f>
        <v>-0.32107416666665722</v>
      </c>
      <c r="AT941" s="22">
        <f>($AO$938+(AR941*(AQ941-1)))</f>
        <v>4728.4727300000004</v>
      </c>
      <c r="AU941" s="22">
        <f>($AP$938+(AS941*(AQ941-1)))</f>
        <v>4702.5939275000001</v>
      </c>
      <c r="AV941" s="18">
        <f>IF(AR941&gt;0,AT941+AR941,AT941)</f>
        <v>4728.4727300000004</v>
      </c>
      <c r="AW941" s="18">
        <f>IF(AS941&lt;0,AU941+AS941,AU941)</f>
        <v>4702.2728533333338</v>
      </c>
      <c r="AY941">
        <f t="shared" si="382"/>
        <v>0.59924750000027416</v>
      </c>
      <c r="AZ941">
        <f t="shared" si="383"/>
        <v>-0.87315666666563629</v>
      </c>
      <c r="BB941" s="19">
        <f t="shared" si="378"/>
        <v>1775679300</v>
      </c>
      <c r="BC941" s="19" t="str">
        <f t="shared" si="379"/>
        <v>XAUUSD</v>
      </c>
      <c r="BD941" s="19" t="str">
        <f t="shared" si="380"/>
        <v>M5</v>
      </c>
      <c r="BE941">
        <f>V941</f>
        <v>4713.1111849999998</v>
      </c>
      <c r="BF941">
        <f>W941</f>
        <v>4718.2189900000003</v>
      </c>
      <c r="BG941">
        <f>X941</f>
        <v>4726.3604400000004</v>
      </c>
      <c r="BH941">
        <f>Y941</f>
        <v>4727.4008599999997</v>
      </c>
      <c r="BI941">
        <f t="shared" si="384"/>
        <v>4728.4727300000004</v>
      </c>
      <c r="BJ941">
        <f t="shared" si="385"/>
        <v>4702.2728533333338</v>
      </c>
    </row>
    <row r="942" spans="1:62" x14ac:dyDescent="0.55000000000000004">
      <c r="A942">
        <f>ALGLIB_SSA_XAUUSD!J942</f>
        <v>1775679600</v>
      </c>
      <c r="B942" t="str">
        <f>_xlfn.XLOOKUP($A942,ALGLIB_SSA_XAUUSD!$A$2:$A$1001,ALGLIB_SSA_XAUUSD!$B$2:$B$1001,"",0)</f>
        <v/>
      </c>
      <c r="C942" t="str">
        <f>_xlfn.XLOOKUP($A942,ALGLIB_SSA_XAUUSD!$A$2:$A$1001,ALGLIB_SSA_XAUUSD!$C$2:$C$1001,"",0)</f>
        <v/>
      </c>
      <c r="D942" s="1">
        <f>D938+(D950-D938)*4/12</f>
        <v>4718.7666666666664</v>
      </c>
      <c r="E942" s="1">
        <f>E938+(E950-E938)*4/12</f>
        <v>4713.1362333333336</v>
      </c>
      <c r="F942" s="1">
        <f>F938+(F950-F938)*4/12</f>
        <v>4717.9864966666664</v>
      </c>
      <c r="G942" s="1">
        <f>G938+(G950-G938)*4/12</f>
        <v>4727.673733333334</v>
      </c>
      <c r="H942" s="1">
        <f>H938+(H950-H938)*4/12</f>
        <v>4703.0089633333328</v>
      </c>
      <c r="I942" t="str">
        <f>_xlfn.XLOOKUP($A942,ALGLIB_SSA_XAUUSD!$J$2:$J$1001,ALGLIB_SSA_XAUUSD!$K$2:$K$1001,"",0)</f>
        <v>XAUUSD</v>
      </c>
      <c r="J942" t="str">
        <f>_xlfn.XLOOKUP($A942,ALGLIB_SSA_XAUUSD!$J$2:$J$1001,ALGLIB_SSA_XAUUSD!$L$2:$L$1001,"",0)</f>
        <v>M5</v>
      </c>
      <c r="K942">
        <f>_xlfn.XLOOKUP($A942,ALGLIB_SSA_XAUUSD!$J$2:$J$1001,ALGLIB_SSA_XAUUSD!$M$2:$M$1001,"",0)</f>
        <v>4725.13</v>
      </c>
      <c r="L942">
        <f>_xlfn.XLOOKUP($A942,ALGLIB_SSA_XAUUSD!$J$2:$J$1001,ALGLIB_SSA_XAUUSD!$N$2:$N$1001,"",0)</f>
        <v>4724.8950800000002</v>
      </c>
      <c r="M942">
        <f>_xlfn.XLOOKUP($A942,ALGLIB_SSA_XAUUSD!$J$2:$J$1001,ALGLIB_SSA_XAUUSD!$O$2:$O$1001,"",0)</f>
        <v>4726.14797</v>
      </c>
      <c r="N942">
        <f>_xlfn.XLOOKUP($A942,ALGLIB_SSA_XAUUSD!$J$2:$J$1001,ALGLIB_SSA_XAUUSD!$P$2:$P$1001,"",0)</f>
        <v>4726.5141899999999</v>
      </c>
      <c r="O942">
        <f>_xlfn.XLOOKUP($A942,ALGLIB_SSA_XAUUSD!$J$2:$J$1001,ALGLIB_SSA_XAUUSD!$Q$2:$Q$1001,"",0)</f>
        <v>4723.4367599999996</v>
      </c>
      <c r="R942">
        <f t="shared" si="361"/>
        <v>1775679600</v>
      </c>
      <c r="S942" t="str">
        <f t="shared" si="362"/>
        <v>XAUUSD</v>
      </c>
      <c r="T942" t="str">
        <f t="shared" si="362"/>
        <v>M5</v>
      </c>
      <c r="U942">
        <f t="shared" si="362"/>
        <v>4725.13</v>
      </c>
      <c r="V942">
        <f t="shared" si="363"/>
        <v>4713.1362333333336</v>
      </c>
      <c r="W942">
        <f t="shared" si="363"/>
        <v>4717.9864966666664</v>
      </c>
      <c r="X942">
        <f t="shared" si="364"/>
        <v>4724.8950800000002</v>
      </c>
      <c r="Y942">
        <f t="shared" si="364"/>
        <v>4726.14797</v>
      </c>
      <c r="Z942">
        <f t="shared" si="365"/>
        <v>4727.673733333334</v>
      </c>
      <c r="AA942">
        <f t="shared" si="366"/>
        <v>4726.5141899999999</v>
      </c>
      <c r="AB942">
        <f t="shared" si="367"/>
        <v>4703.0089633333328</v>
      </c>
      <c r="AC942">
        <f t="shared" si="368"/>
        <v>4723.4367599999996</v>
      </c>
      <c r="AF942">
        <f t="shared" si="373"/>
        <v>1775679600</v>
      </c>
      <c r="AG942" t="str">
        <f t="shared" si="374"/>
        <v>XAUUSD</v>
      </c>
      <c r="AH942" t="str">
        <f t="shared" si="375"/>
        <v>M5</v>
      </c>
      <c r="AI942" s="19">
        <f t="shared" si="369"/>
        <v>4725.13</v>
      </c>
      <c r="AJ942" s="19">
        <f t="shared" si="370"/>
        <v>4713.1362333333336</v>
      </c>
      <c r="AK942" s="19">
        <f t="shared" si="371"/>
        <v>4717.9864966666664</v>
      </c>
      <c r="AL942" s="19">
        <f t="shared" si="376"/>
        <v>-4.8502633333328049</v>
      </c>
      <c r="AM942" s="28" t="str">
        <f t="shared" si="372"/>
        <v>Bearish</v>
      </c>
      <c r="AN942" s="28" t="str">
        <f t="shared" si="377"/>
        <v>Bearish</v>
      </c>
      <c r="AO942">
        <f>IF(Z942&lt;&gt;"",Z942,"")</f>
        <v>4727.673733333334</v>
      </c>
      <c r="AP942">
        <f>IF(AB942&lt;&gt;"",AB942,"")</f>
        <v>4703.0089633333328</v>
      </c>
      <c r="AQ942">
        <f t="shared" si="381"/>
        <v>5</v>
      </c>
      <c r="AR942" s="16">
        <f>IF(SLOPE($AO$926:$AO$937,$AQ$926:$AQ$937)&gt;0,MIN(3,ABS(SLOPE($AO$926:$AO$937,$AQ$926:$AQ$937))),IF(SLOPE($AO$926:$AO$937,$AQ$926:$AQ$937)&lt;-0.5,-0.5,0))</f>
        <v>0</v>
      </c>
      <c r="AS942" s="16">
        <f>IF(SLOPE($AP$926:$AP$937,$AQ$926:$AQ$937)&lt;0,MAX(-3,-ABS(SLOPE($AP$926:$AP$937,$AQ$926:$AQ$937))),IF(SLOPE($AP$926:$AP$937,$AQ$926:$AQ$937)&gt;0.5,0.5,0))</f>
        <v>-0.32107416666665722</v>
      </c>
      <c r="AT942" s="22">
        <f>($AO$938+(AR942*(AQ942-1)))</f>
        <v>4728.4727300000004</v>
      </c>
      <c r="AU942" s="22">
        <f>($AP$938+(AS942*(AQ942-1)))</f>
        <v>4702.2728533333329</v>
      </c>
      <c r="AV942" s="18">
        <f>IF(AR942&gt;0,AT942+AR942,AT942)</f>
        <v>4728.4727300000004</v>
      </c>
      <c r="AW942" s="18">
        <f>IF(AS942&lt;0,AU942+AS942,AU942)</f>
        <v>4701.9517791666667</v>
      </c>
      <c r="AY942">
        <f t="shared" si="382"/>
        <v>0.79899666666642588</v>
      </c>
      <c r="AZ942">
        <f t="shared" si="383"/>
        <v>-1.0571841666660475</v>
      </c>
      <c r="BB942" s="19">
        <f t="shared" si="378"/>
        <v>1775679600</v>
      </c>
      <c r="BC942" s="19" t="str">
        <f t="shared" si="379"/>
        <v>XAUUSD</v>
      </c>
      <c r="BD942" s="19" t="str">
        <f t="shared" si="380"/>
        <v>M5</v>
      </c>
      <c r="BE942">
        <f>V942</f>
        <v>4713.1362333333336</v>
      </c>
      <c r="BF942">
        <f>W942</f>
        <v>4717.9864966666664</v>
      </c>
      <c r="BG942">
        <f>X942</f>
        <v>4724.8950800000002</v>
      </c>
      <c r="BH942">
        <f>Y942</f>
        <v>4726.14797</v>
      </c>
      <c r="BI942">
        <f t="shared" si="384"/>
        <v>4728.4727300000004</v>
      </c>
      <c r="BJ942">
        <f t="shared" si="385"/>
        <v>4701.9517791666667</v>
      </c>
    </row>
    <row r="943" spans="1:62" x14ac:dyDescent="0.55000000000000004">
      <c r="A943">
        <f>ALGLIB_SSA_XAUUSD!J943</f>
        <v>1775679900</v>
      </c>
      <c r="B943" t="str">
        <f>_xlfn.XLOOKUP($A943,ALGLIB_SSA_XAUUSD!$A$2:$A$1001,ALGLIB_SSA_XAUUSD!$B$2:$B$1001,"",0)</f>
        <v/>
      </c>
      <c r="C943" t="str">
        <f>_xlfn.XLOOKUP($A943,ALGLIB_SSA_XAUUSD!$A$2:$A$1001,ALGLIB_SSA_XAUUSD!$C$2:$C$1001,"",0)</f>
        <v/>
      </c>
      <c r="D943" s="1">
        <f>D938+(D950-D938)*5/12</f>
        <v>4718.6333333333332</v>
      </c>
      <c r="E943" s="1">
        <f>E938+(E950-E938)*5/12</f>
        <v>4713.1612816666666</v>
      </c>
      <c r="F943" s="1">
        <f>F938+(F950-F938)*5/12</f>
        <v>4717.7540033333335</v>
      </c>
      <c r="G943" s="1">
        <f>G938+(G950-G938)*5/12</f>
        <v>4727.4739841666669</v>
      </c>
      <c r="H943" s="1">
        <f>H938+(H950-H938)*5/12</f>
        <v>4702.871916666666</v>
      </c>
      <c r="I943" t="str">
        <f>_xlfn.XLOOKUP($A943,ALGLIB_SSA_XAUUSD!$J$2:$J$1001,ALGLIB_SSA_XAUUSD!$K$2:$K$1001,"",0)</f>
        <v>XAUUSD</v>
      </c>
      <c r="J943" t="str">
        <f>_xlfn.XLOOKUP($A943,ALGLIB_SSA_XAUUSD!$J$2:$J$1001,ALGLIB_SSA_XAUUSD!$L$2:$L$1001,"",0)</f>
        <v>M5</v>
      </c>
      <c r="K943">
        <f>_xlfn.XLOOKUP($A943,ALGLIB_SSA_XAUUSD!$J$2:$J$1001,ALGLIB_SSA_XAUUSD!$M$2:$M$1001,"",0)</f>
        <v>4723.3</v>
      </c>
      <c r="L943">
        <f>_xlfn.XLOOKUP($A943,ALGLIB_SSA_XAUUSD!$J$2:$J$1001,ALGLIB_SSA_XAUUSD!$N$2:$N$1001,"",0)</f>
        <v>4723.69877</v>
      </c>
      <c r="M943">
        <f>_xlfn.XLOOKUP($A943,ALGLIB_SSA_XAUUSD!$J$2:$J$1001,ALGLIB_SSA_XAUUSD!$O$2:$O$1001,"",0)</f>
        <v>4724.9233700000004</v>
      </c>
      <c r="N943">
        <f>_xlfn.XLOOKUP($A943,ALGLIB_SSA_XAUUSD!$J$2:$J$1001,ALGLIB_SSA_XAUUSD!$P$2:$P$1001,"",0)</f>
        <v>4725.05069</v>
      </c>
      <c r="O943">
        <f>_xlfn.XLOOKUP($A943,ALGLIB_SSA_XAUUSD!$J$2:$J$1001,ALGLIB_SSA_XAUUSD!$Q$2:$Q$1001,"",0)</f>
        <v>4722.3233700000001</v>
      </c>
      <c r="R943">
        <f t="shared" si="361"/>
        <v>1775679900</v>
      </c>
      <c r="S943" t="str">
        <f t="shared" si="362"/>
        <v>XAUUSD</v>
      </c>
      <c r="T943" t="str">
        <f t="shared" si="362"/>
        <v>M5</v>
      </c>
      <c r="U943">
        <f t="shared" si="362"/>
        <v>4723.3</v>
      </c>
      <c r="V943">
        <f t="shared" si="363"/>
        <v>4713.1612816666666</v>
      </c>
      <c r="W943">
        <f t="shared" si="363"/>
        <v>4717.7540033333335</v>
      </c>
      <c r="X943">
        <f t="shared" si="364"/>
        <v>4723.69877</v>
      </c>
      <c r="Y943">
        <f t="shared" si="364"/>
        <v>4724.9233700000004</v>
      </c>
      <c r="Z943">
        <f t="shared" si="365"/>
        <v>4727.4739841666669</v>
      </c>
      <c r="AA943">
        <f t="shared" si="366"/>
        <v>4725.05069</v>
      </c>
      <c r="AB943">
        <f t="shared" si="367"/>
        <v>4702.871916666666</v>
      </c>
      <c r="AC943">
        <f t="shared" si="368"/>
        <v>4722.3233700000001</v>
      </c>
      <c r="AF943">
        <f t="shared" si="373"/>
        <v>1775679900</v>
      </c>
      <c r="AG943" t="str">
        <f t="shared" si="374"/>
        <v>XAUUSD</v>
      </c>
      <c r="AH943" t="str">
        <f t="shared" si="375"/>
        <v>M5</v>
      </c>
      <c r="AI943" s="19">
        <f t="shared" si="369"/>
        <v>4723.3</v>
      </c>
      <c r="AJ943" s="19">
        <f t="shared" si="370"/>
        <v>4713.1612816666666</v>
      </c>
      <c r="AK943" s="19">
        <f t="shared" si="371"/>
        <v>4717.7540033333335</v>
      </c>
      <c r="AL943" s="19">
        <f t="shared" si="376"/>
        <v>-4.5927216666668755</v>
      </c>
      <c r="AM943" s="28" t="str">
        <f t="shared" si="372"/>
        <v>Bearish</v>
      </c>
      <c r="AN943" s="28" t="str">
        <f t="shared" si="377"/>
        <v>Bearish</v>
      </c>
      <c r="AO943">
        <f>IF(Z943&lt;&gt;"",Z943,"")</f>
        <v>4727.4739841666669</v>
      </c>
      <c r="AP943">
        <f>IF(AB943&lt;&gt;"",AB943,"")</f>
        <v>4702.871916666666</v>
      </c>
      <c r="AQ943">
        <f t="shared" si="381"/>
        <v>6</v>
      </c>
      <c r="AR943" s="16">
        <f>IF(SLOPE($AO$926:$AO$937,$AQ$926:$AQ$937)&gt;0,MIN(3,ABS(SLOPE($AO$926:$AO$937,$AQ$926:$AQ$937))),IF(SLOPE($AO$926:$AO$937,$AQ$926:$AQ$937)&lt;-0.5,-0.5,0))</f>
        <v>0</v>
      </c>
      <c r="AS943" s="16">
        <f>IF(SLOPE($AP$926:$AP$937,$AQ$926:$AQ$937)&lt;0,MAX(-3,-ABS(SLOPE($AP$926:$AP$937,$AQ$926:$AQ$937))),IF(SLOPE($AP$926:$AP$937,$AQ$926:$AQ$937)&gt;0.5,0.5,0))</f>
        <v>-0.32107416666665722</v>
      </c>
      <c r="AT943" s="22">
        <f>($AO$938+(AR943*(AQ943-1)))</f>
        <v>4728.4727300000004</v>
      </c>
      <c r="AU943" s="22">
        <f>($AP$938+(AS943*(AQ943-1)))</f>
        <v>4701.9517791666667</v>
      </c>
      <c r="AV943" s="18">
        <f>IF(AR943&gt;0,AT943+AR943,AT943)</f>
        <v>4728.4727300000004</v>
      </c>
      <c r="AW943" s="18">
        <f>IF(AS943&lt;0,AU943+AS943,AU943)</f>
        <v>4701.6307050000005</v>
      </c>
      <c r="AY943">
        <f t="shared" si="382"/>
        <v>0.9987458333334871</v>
      </c>
      <c r="AZ943">
        <f t="shared" si="383"/>
        <v>-1.2412116666655493</v>
      </c>
      <c r="BB943" s="19">
        <f t="shared" si="378"/>
        <v>1775679900</v>
      </c>
      <c r="BC943" s="19" t="str">
        <f t="shared" si="379"/>
        <v>XAUUSD</v>
      </c>
      <c r="BD943" s="19" t="str">
        <f t="shared" si="380"/>
        <v>M5</v>
      </c>
      <c r="BE943">
        <f>V943</f>
        <v>4713.1612816666666</v>
      </c>
      <c r="BF943">
        <f>W943</f>
        <v>4717.7540033333335</v>
      </c>
      <c r="BG943">
        <f>X943</f>
        <v>4723.69877</v>
      </c>
      <c r="BH943">
        <f>Y943</f>
        <v>4724.9233700000004</v>
      </c>
      <c r="BI943">
        <f t="shared" si="384"/>
        <v>4728.4727300000004</v>
      </c>
      <c r="BJ943">
        <f t="shared" si="385"/>
        <v>4701.6307050000005</v>
      </c>
    </row>
    <row r="944" spans="1:62" x14ac:dyDescent="0.55000000000000004">
      <c r="A944">
        <f>ALGLIB_SSA_XAUUSD!J944</f>
        <v>1775680200</v>
      </c>
      <c r="B944" t="str">
        <f>_xlfn.XLOOKUP($A944,ALGLIB_SSA_XAUUSD!$A$2:$A$1001,ALGLIB_SSA_XAUUSD!$B$2:$B$1001,"",0)</f>
        <v/>
      </c>
      <c r="C944" t="str">
        <f>_xlfn.XLOOKUP($A944,ALGLIB_SSA_XAUUSD!$A$2:$A$1001,ALGLIB_SSA_XAUUSD!$C$2:$C$1001,"",0)</f>
        <v/>
      </c>
      <c r="D944" s="1">
        <f>D938+(D950-D938)*6/12</f>
        <v>4718.5</v>
      </c>
      <c r="E944" s="1">
        <f>E938+(E950-E938)*6/12</f>
        <v>4713.1863300000005</v>
      </c>
      <c r="F944" s="1">
        <f>F938+(F950-F938)*6/12</f>
        <v>4717.5215100000005</v>
      </c>
      <c r="G944" s="1">
        <f>G938+(G950-G938)*6/12</f>
        <v>4727.2742350000008</v>
      </c>
      <c r="H944" s="1">
        <f>H938+(H950-H938)*6/12</f>
        <v>4702.7348700000002</v>
      </c>
      <c r="I944" t="str">
        <f>_xlfn.XLOOKUP($A944,ALGLIB_SSA_XAUUSD!$J$2:$J$1001,ALGLIB_SSA_XAUUSD!$K$2:$K$1001,"",0)</f>
        <v>XAUUSD</v>
      </c>
      <c r="J944" t="str">
        <f>_xlfn.XLOOKUP($A944,ALGLIB_SSA_XAUUSD!$J$2:$J$1001,ALGLIB_SSA_XAUUSD!$L$2:$L$1001,"",0)</f>
        <v>M5</v>
      </c>
      <c r="K944">
        <f>_xlfn.XLOOKUP($A944,ALGLIB_SSA_XAUUSD!$J$2:$J$1001,ALGLIB_SSA_XAUUSD!$M$2:$M$1001,"",0)</f>
        <v>4723.8500000000004</v>
      </c>
      <c r="L944">
        <f>_xlfn.XLOOKUP($A944,ALGLIB_SSA_XAUUSD!$J$2:$J$1001,ALGLIB_SSA_XAUUSD!$N$2:$N$1001,"",0)</f>
        <v>4722.9103100000002</v>
      </c>
      <c r="M944">
        <f>_xlfn.XLOOKUP($A944,ALGLIB_SSA_XAUUSD!$J$2:$J$1001,ALGLIB_SSA_XAUUSD!$O$2:$O$1001,"",0)</f>
        <v>4723.9168399999999</v>
      </c>
      <c r="N944">
        <f>_xlfn.XLOOKUP($A944,ALGLIB_SSA_XAUUSD!$J$2:$J$1001,ALGLIB_SSA_XAUUSD!$P$2:$P$1001,"",0)</f>
        <v>4724.1271500000003</v>
      </c>
      <c r="O944">
        <f>_xlfn.XLOOKUP($A944,ALGLIB_SSA_XAUUSD!$J$2:$J$1001,ALGLIB_SSA_XAUUSD!$Q$2:$Q$1001,"",0)</f>
        <v>4721.6267099999995</v>
      </c>
      <c r="R944">
        <f t="shared" si="361"/>
        <v>1775680200</v>
      </c>
      <c r="S944" t="str">
        <f t="shared" si="362"/>
        <v>XAUUSD</v>
      </c>
      <c r="T944" t="str">
        <f t="shared" si="362"/>
        <v>M5</v>
      </c>
      <c r="U944">
        <f t="shared" si="362"/>
        <v>4723.8500000000004</v>
      </c>
      <c r="V944">
        <f t="shared" si="363"/>
        <v>4713.1863300000005</v>
      </c>
      <c r="W944">
        <f t="shared" si="363"/>
        <v>4717.5215100000005</v>
      </c>
      <c r="X944">
        <f t="shared" si="364"/>
        <v>4722.9103100000002</v>
      </c>
      <c r="Y944">
        <f t="shared" si="364"/>
        <v>4723.9168399999999</v>
      </c>
      <c r="Z944">
        <f t="shared" si="365"/>
        <v>4727.2742350000008</v>
      </c>
      <c r="AA944">
        <f t="shared" si="366"/>
        <v>4724.1271500000003</v>
      </c>
      <c r="AB944">
        <f t="shared" si="367"/>
        <v>4702.7348700000002</v>
      </c>
      <c r="AC944">
        <f t="shared" si="368"/>
        <v>4721.6267099999995</v>
      </c>
      <c r="AF944">
        <f t="shared" si="373"/>
        <v>1775680200</v>
      </c>
      <c r="AG944" t="str">
        <f t="shared" si="374"/>
        <v>XAUUSD</v>
      </c>
      <c r="AH944" t="str">
        <f t="shared" si="375"/>
        <v>M5</v>
      </c>
      <c r="AI944" s="19">
        <f t="shared" si="369"/>
        <v>4723.8500000000004</v>
      </c>
      <c r="AJ944" s="19">
        <f t="shared" si="370"/>
        <v>4713.1863300000005</v>
      </c>
      <c r="AK944" s="19">
        <f t="shared" si="371"/>
        <v>4717.5215100000005</v>
      </c>
      <c r="AL944" s="19">
        <f t="shared" si="376"/>
        <v>-4.3351800000000367</v>
      </c>
      <c r="AM944" s="28" t="str">
        <f t="shared" si="372"/>
        <v>Bearish</v>
      </c>
      <c r="AN944" s="28" t="str">
        <f t="shared" si="377"/>
        <v>Bearish</v>
      </c>
      <c r="AO944">
        <f>IF(Z944&lt;&gt;"",Z944,"")</f>
        <v>4727.2742350000008</v>
      </c>
      <c r="AP944">
        <f>IF(AB944&lt;&gt;"",AB944,"")</f>
        <v>4702.7348700000002</v>
      </c>
      <c r="AQ944">
        <f t="shared" si="381"/>
        <v>7</v>
      </c>
      <c r="AR944" s="16">
        <f>IF(SLOPE($AO$926:$AO$937,$AQ$926:$AQ$937)&gt;0,MIN(3,ABS(SLOPE($AO$926:$AO$937,$AQ$926:$AQ$937))),IF(SLOPE($AO$926:$AO$937,$AQ$926:$AQ$937)&lt;-0.5,-0.5,0))</f>
        <v>0</v>
      </c>
      <c r="AS944" s="16">
        <f>IF(SLOPE($AP$926:$AP$937,$AQ$926:$AQ$937)&lt;0,MAX(-3,-ABS(SLOPE($AP$926:$AP$937,$AQ$926:$AQ$937))),IF(SLOPE($AP$926:$AP$937,$AQ$926:$AQ$937)&gt;0.5,0.5,0))</f>
        <v>-0.32107416666665722</v>
      </c>
      <c r="AT944" s="22">
        <f>($AO$938+(AR944*(AQ944-1)))</f>
        <v>4728.4727300000004</v>
      </c>
      <c r="AU944" s="22">
        <f>($AP$938+(AS944*(AQ944-1)))</f>
        <v>4701.6307049999996</v>
      </c>
      <c r="AV944" s="18">
        <f>IF(AR944&gt;0,AT944+AR944,AT944)</f>
        <v>4728.4727300000004</v>
      </c>
      <c r="AW944" s="18">
        <f>IF(AS944&lt;0,AU944+AS944,AU944)</f>
        <v>4701.3096308333334</v>
      </c>
      <c r="AY944">
        <f t="shared" si="382"/>
        <v>1.1984949999996388</v>
      </c>
      <c r="AZ944">
        <f t="shared" si="383"/>
        <v>-1.42523916666687</v>
      </c>
      <c r="BB944" s="19">
        <f t="shared" si="378"/>
        <v>1775680200</v>
      </c>
      <c r="BC944" s="19" t="str">
        <f t="shared" si="379"/>
        <v>XAUUSD</v>
      </c>
      <c r="BD944" s="19" t="str">
        <f t="shared" si="380"/>
        <v>M5</v>
      </c>
      <c r="BE944">
        <f>V944</f>
        <v>4713.1863300000005</v>
      </c>
      <c r="BF944">
        <f>W944</f>
        <v>4717.5215100000005</v>
      </c>
      <c r="BG944">
        <f>X944</f>
        <v>4722.9103100000002</v>
      </c>
      <c r="BH944">
        <f>Y944</f>
        <v>4723.9168399999999</v>
      </c>
      <c r="BI944">
        <f t="shared" si="384"/>
        <v>4728.4727300000004</v>
      </c>
      <c r="BJ944">
        <f t="shared" si="385"/>
        <v>4701.3096308333334</v>
      </c>
    </row>
    <row r="945" spans="1:62" x14ac:dyDescent="0.55000000000000004">
      <c r="A945">
        <f>ALGLIB_SSA_XAUUSD!J945</f>
        <v>1775680500</v>
      </c>
      <c r="B945" t="str">
        <f>_xlfn.XLOOKUP($A945,ALGLIB_SSA_XAUUSD!$A$2:$A$1001,ALGLIB_SSA_XAUUSD!$B$2:$B$1001,"",0)</f>
        <v/>
      </c>
      <c r="C945" t="str">
        <f>_xlfn.XLOOKUP($A945,ALGLIB_SSA_XAUUSD!$A$2:$A$1001,ALGLIB_SSA_XAUUSD!$C$2:$C$1001,"",0)</f>
        <v/>
      </c>
      <c r="D945" s="1">
        <f>D938+(D950-D938)*7/12</f>
        <v>4718.3666666666668</v>
      </c>
      <c r="E945" s="1">
        <f>E938+(E950-E938)*7/12</f>
        <v>4713.2113783333334</v>
      </c>
      <c r="F945" s="1">
        <f>F938+(F950-F938)*7/12</f>
        <v>4717.2890166666666</v>
      </c>
      <c r="G945" s="1">
        <f>G938+(G950-G938)*7/12</f>
        <v>4727.0744858333337</v>
      </c>
      <c r="H945" s="1">
        <f>H938+(H950-H938)*7/12</f>
        <v>4702.5978233333335</v>
      </c>
      <c r="I945" t="str">
        <f>_xlfn.XLOOKUP($A945,ALGLIB_SSA_XAUUSD!$J$2:$J$1001,ALGLIB_SSA_XAUUSD!$K$2:$K$1001,"",0)</f>
        <v>XAUUSD</v>
      </c>
      <c r="J945" t="str">
        <f>_xlfn.XLOOKUP($A945,ALGLIB_SSA_XAUUSD!$J$2:$J$1001,ALGLIB_SSA_XAUUSD!$L$2:$L$1001,"",0)</f>
        <v>M5</v>
      </c>
      <c r="K945">
        <f>_xlfn.XLOOKUP($A945,ALGLIB_SSA_XAUUSD!$J$2:$J$1001,ALGLIB_SSA_XAUUSD!$M$2:$M$1001,"",0)</f>
        <v>4722.8900000000003</v>
      </c>
      <c r="L945">
        <f>_xlfn.XLOOKUP($A945,ALGLIB_SSA_XAUUSD!$J$2:$J$1001,ALGLIB_SSA_XAUUSD!$N$2:$N$1001,"",0)</f>
        <v>4722.4712600000003</v>
      </c>
      <c r="M945">
        <f>_xlfn.XLOOKUP($A945,ALGLIB_SSA_XAUUSD!$J$2:$J$1001,ALGLIB_SSA_XAUUSD!$O$2:$O$1001,"",0)</f>
        <v>4723.1940500000001</v>
      </c>
      <c r="N945">
        <f>_xlfn.XLOOKUP($A945,ALGLIB_SSA_XAUUSD!$J$2:$J$1001,ALGLIB_SSA_XAUUSD!$P$2:$P$1001,"",0)</f>
        <v>4723.8307999999997</v>
      </c>
      <c r="O945">
        <f>_xlfn.XLOOKUP($A945,ALGLIB_SSA_XAUUSD!$J$2:$J$1001,ALGLIB_SSA_XAUUSD!$Q$2:$Q$1001,"",0)</f>
        <v>4721.3127699999995</v>
      </c>
      <c r="R945">
        <f t="shared" si="361"/>
        <v>1775680500</v>
      </c>
      <c r="S945" t="str">
        <f t="shared" si="362"/>
        <v>XAUUSD</v>
      </c>
      <c r="T945" t="str">
        <f t="shared" si="362"/>
        <v>M5</v>
      </c>
      <c r="U945">
        <f t="shared" si="362"/>
        <v>4722.8900000000003</v>
      </c>
      <c r="V945">
        <f t="shared" si="363"/>
        <v>4713.2113783333334</v>
      </c>
      <c r="W945">
        <f t="shared" si="363"/>
        <v>4717.2890166666666</v>
      </c>
      <c r="X945">
        <f t="shared" si="364"/>
        <v>4722.4712600000003</v>
      </c>
      <c r="Y945">
        <f t="shared" si="364"/>
        <v>4723.1940500000001</v>
      </c>
      <c r="Z945">
        <f t="shared" si="365"/>
        <v>4727.0744858333337</v>
      </c>
      <c r="AA945">
        <f t="shared" si="366"/>
        <v>4723.8307999999997</v>
      </c>
      <c r="AB945">
        <f t="shared" si="367"/>
        <v>4702.5978233333335</v>
      </c>
      <c r="AC945">
        <f t="shared" si="368"/>
        <v>4721.3127699999995</v>
      </c>
      <c r="AF945">
        <f t="shared" si="373"/>
        <v>1775680500</v>
      </c>
      <c r="AG945" t="str">
        <f t="shared" si="374"/>
        <v>XAUUSD</v>
      </c>
      <c r="AH945" t="str">
        <f t="shared" si="375"/>
        <v>M5</v>
      </c>
      <c r="AI945" s="19">
        <f t="shared" si="369"/>
        <v>4722.8900000000003</v>
      </c>
      <c r="AJ945" s="19">
        <f t="shared" si="370"/>
        <v>4713.2113783333334</v>
      </c>
      <c r="AK945" s="19">
        <f t="shared" si="371"/>
        <v>4717.2890166666666</v>
      </c>
      <c r="AL945" s="19">
        <f t="shared" si="376"/>
        <v>-4.0776383333331978</v>
      </c>
      <c r="AM945" s="28" t="str">
        <f t="shared" si="372"/>
        <v>Bearish</v>
      </c>
      <c r="AN945" s="28" t="str">
        <f t="shared" si="377"/>
        <v>Bearish</v>
      </c>
      <c r="AO945">
        <f>IF(Z945&lt;&gt;"",Z945,"")</f>
        <v>4727.0744858333337</v>
      </c>
      <c r="AP945">
        <f>IF(AB945&lt;&gt;"",AB945,"")</f>
        <v>4702.5978233333335</v>
      </c>
      <c r="AQ945">
        <f t="shared" si="381"/>
        <v>8</v>
      </c>
      <c r="AR945" s="16">
        <f>IF(SLOPE($AO$926:$AO$937,$AQ$926:$AQ$937)&gt;0,MIN(3,ABS(SLOPE($AO$926:$AO$937,$AQ$926:$AQ$937))),IF(SLOPE($AO$926:$AO$937,$AQ$926:$AQ$937)&lt;-0.5,-0.5,0))</f>
        <v>0</v>
      </c>
      <c r="AS945" s="16">
        <f>IF(SLOPE($AP$926:$AP$937,$AQ$926:$AQ$937)&lt;0,MAX(-3,-ABS(SLOPE($AP$926:$AP$937,$AQ$926:$AQ$937))),IF(SLOPE($AP$926:$AP$937,$AQ$926:$AQ$937)&gt;0.5,0.5,0))</f>
        <v>-0.32107416666665722</v>
      </c>
      <c r="AT945" s="22">
        <f>($AO$938+(AR945*(AQ945-1)))</f>
        <v>4728.4727300000004</v>
      </c>
      <c r="AU945" s="22">
        <f>($AP$938+(AS945*(AQ945-1)))</f>
        <v>4701.3096308333334</v>
      </c>
      <c r="AV945" s="18">
        <f>IF(AR945&gt;0,AT945+AR945,AT945)</f>
        <v>4728.4727300000004</v>
      </c>
      <c r="AW945" s="18">
        <f>IF(AS945&lt;0,AU945+AS945,AU945)</f>
        <v>4700.9885566666671</v>
      </c>
      <c r="AY945">
        <f t="shared" si="382"/>
        <v>1.3982441666667</v>
      </c>
      <c r="AZ945">
        <f t="shared" si="383"/>
        <v>-1.6092666666663717</v>
      </c>
      <c r="BB945" s="19">
        <f t="shared" si="378"/>
        <v>1775680500</v>
      </c>
      <c r="BC945" s="19" t="str">
        <f t="shared" si="379"/>
        <v>XAUUSD</v>
      </c>
      <c r="BD945" s="19" t="str">
        <f t="shared" si="380"/>
        <v>M5</v>
      </c>
      <c r="BE945">
        <f>V945</f>
        <v>4713.2113783333334</v>
      </c>
      <c r="BF945">
        <f>W945</f>
        <v>4717.2890166666666</v>
      </c>
      <c r="BG945">
        <f>X945</f>
        <v>4722.4712600000003</v>
      </c>
      <c r="BH945">
        <f>Y945</f>
        <v>4723.1940500000001</v>
      </c>
      <c r="BI945">
        <f t="shared" si="384"/>
        <v>4728.4727300000004</v>
      </c>
      <c r="BJ945">
        <f t="shared" si="385"/>
        <v>4700.9885566666671</v>
      </c>
    </row>
    <row r="946" spans="1:62" x14ac:dyDescent="0.55000000000000004">
      <c r="A946">
        <f>ALGLIB_SSA_XAUUSD!J946</f>
        <v>1775680800</v>
      </c>
      <c r="B946" t="str">
        <f>_xlfn.XLOOKUP($A946,ALGLIB_SSA_XAUUSD!$A$2:$A$1001,ALGLIB_SSA_XAUUSD!$B$2:$B$1001,"",0)</f>
        <v/>
      </c>
      <c r="C946" t="str">
        <f>_xlfn.XLOOKUP($A946,ALGLIB_SSA_XAUUSD!$A$2:$A$1001,ALGLIB_SSA_XAUUSD!$C$2:$C$1001,"",0)</f>
        <v/>
      </c>
      <c r="D946" s="1">
        <f>D938+(D950-D938)*8/12</f>
        <v>4718.2333333333336</v>
      </c>
      <c r="E946" s="1">
        <f>E938+(E950-E938)*8/12</f>
        <v>4713.2364266666664</v>
      </c>
      <c r="F946" s="1">
        <f>F938+(F950-F938)*8/12</f>
        <v>4717.0565233333336</v>
      </c>
      <c r="G946" s="1">
        <f>G938+(G950-G938)*8/12</f>
        <v>4726.8747366666666</v>
      </c>
      <c r="H946" s="1">
        <f>H938+(H950-H938)*8/12</f>
        <v>4702.4607766666668</v>
      </c>
      <c r="I946" t="str">
        <f>_xlfn.XLOOKUP($A946,ALGLIB_SSA_XAUUSD!$J$2:$J$1001,ALGLIB_SSA_XAUUSD!$K$2:$K$1001,"",0)</f>
        <v>XAUUSD</v>
      </c>
      <c r="J946" t="str">
        <f>_xlfn.XLOOKUP($A946,ALGLIB_SSA_XAUUSD!$J$2:$J$1001,ALGLIB_SSA_XAUUSD!$L$2:$L$1001,"",0)</f>
        <v>M5</v>
      </c>
      <c r="K946">
        <f>_xlfn.XLOOKUP($A946,ALGLIB_SSA_XAUUSD!$J$2:$J$1001,ALGLIB_SSA_XAUUSD!$M$2:$M$1001,"",0)</f>
        <v>4722.43</v>
      </c>
      <c r="L946">
        <f>_xlfn.XLOOKUP($A946,ALGLIB_SSA_XAUUSD!$J$2:$J$1001,ALGLIB_SSA_XAUUSD!$N$2:$N$1001,"",0)</f>
        <v>4722.2353499999999</v>
      </c>
      <c r="M946">
        <f>_xlfn.XLOOKUP($A946,ALGLIB_SSA_XAUUSD!$J$2:$J$1001,ALGLIB_SSA_XAUUSD!$O$2:$O$1001,"",0)</f>
        <v>4722.7147000000004</v>
      </c>
      <c r="N946">
        <f>_xlfn.XLOOKUP($A946,ALGLIB_SSA_XAUUSD!$J$2:$J$1001,ALGLIB_SSA_XAUUSD!$P$2:$P$1001,"",0)</f>
        <v>4724.0691800000004</v>
      </c>
      <c r="O946">
        <f>_xlfn.XLOOKUP($A946,ALGLIB_SSA_XAUUSD!$J$2:$J$1001,ALGLIB_SSA_XAUUSD!$Q$2:$Q$1001,"",0)</f>
        <v>4721.1569099999997</v>
      </c>
      <c r="R946">
        <f t="shared" si="361"/>
        <v>1775680800</v>
      </c>
      <c r="S946" t="str">
        <f t="shared" si="362"/>
        <v>XAUUSD</v>
      </c>
      <c r="T946" t="str">
        <f t="shared" si="362"/>
        <v>M5</v>
      </c>
      <c r="U946">
        <f t="shared" si="362"/>
        <v>4722.43</v>
      </c>
      <c r="V946">
        <f t="shared" si="363"/>
        <v>4713.2364266666664</v>
      </c>
      <c r="W946">
        <f t="shared" si="363"/>
        <v>4717.0565233333336</v>
      </c>
      <c r="X946">
        <f t="shared" si="364"/>
        <v>4722.2353499999999</v>
      </c>
      <c r="Y946">
        <f t="shared" si="364"/>
        <v>4722.7147000000004</v>
      </c>
      <c r="Z946">
        <f t="shared" si="365"/>
        <v>4726.8747366666666</v>
      </c>
      <c r="AA946">
        <f t="shared" si="366"/>
        <v>4724.0691800000004</v>
      </c>
      <c r="AB946">
        <f t="shared" si="367"/>
        <v>4702.4607766666668</v>
      </c>
      <c r="AC946">
        <f t="shared" si="368"/>
        <v>4721.1569099999997</v>
      </c>
      <c r="AF946">
        <f t="shared" si="373"/>
        <v>1775680800</v>
      </c>
      <c r="AG946" t="str">
        <f t="shared" si="374"/>
        <v>XAUUSD</v>
      </c>
      <c r="AH946" t="str">
        <f t="shared" si="375"/>
        <v>M5</v>
      </c>
      <c r="AI946" s="19">
        <f t="shared" si="369"/>
        <v>4722.43</v>
      </c>
      <c r="AJ946" s="19">
        <f t="shared" si="370"/>
        <v>4713.2364266666664</v>
      </c>
      <c r="AK946" s="19">
        <f t="shared" si="371"/>
        <v>4717.0565233333336</v>
      </c>
      <c r="AL946" s="19">
        <f t="shared" si="376"/>
        <v>-3.8200966666672684</v>
      </c>
      <c r="AM946" s="28" t="str">
        <f t="shared" si="372"/>
        <v>Bearish</v>
      </c>
      <c r="AN946" s="28" t="str">
        <f t="shared" si="377"/>
        <v>Bearish</v>
      </c>
      <c r="AO946">
        <f>IF(Z946&lt;&gt;"",Z946,"")</f>
        <v>4726.8747366666666</v>
      </c>
      <c r="AP946">
        <f>IF(AB946&lt;&gt;"",AB946,"")</f>
        <v>4702.4607766666668</v>
      </c>
      <c r="AQ946">
        <f t="shared" si="381"/>
        <v>9</v>
      </c>
      <c r="AR946" s="16">
        <f>IF(SLOPE($AO$926:$AO$937,$AQ$926:$AQ$937)&gt;0,MIN(3,ABS(SLOPE($AO$926:$AO$937,$AQ$926:$AQ$937))),IF(SLOPE($AO$926:$AO$937,$AQ$926:$AQ$937)&lt;-0.5,-0.5,0))</f>
        <v>0</v>
      </c>
      <c r="AS946" s="16">
        <f>IF(SLOPE($AP$926:$AP$937,$AQ$926:$AQ$937)&lt;0,MAX(-3,-ABS(SLOPE($AP$926:$AP$937,$AQ$926:$AQ$937))),IF(SLOPE($AP$926:$AP$937,$AQ$926:$AQ$937)&gt;0.5,0.5,0))</f>
        <v>-0.32107416666665722</v>
      </c>
      <c r="AT946" s="22">
        <f>($AO$938+(AR946*(AQ946-1)))</f>
        <v>4728.4727300000004</v>
      </c>
      <c r="AU946" s="22">
        <f>($AP$938+(AS946*(AQ946-1)))</f>
        <v>4700.9885566666662</v>
      </c>
      <c r="AV946" s="18">
        <f>IF(AR946&gt;0,AT946+AR946,AT946)</f>
        <v>4728.4727300000004</v>
      </c>
      <c r="AW946" s="18">
        <f>IF(AS946&lt;0,AU946+AS946,AU946)</f>
        <v>4700.6674825</v>
      </c>
      <c r="AY946">
        <f t="shared" si="382"/>
        <v>1.5979933333337613</v>
      </c>
      <c r="AZ946">
        <f t="shared" si="383"/>
        <v>-1.793294166666783</v>
      </c>
      <c r="BB946" s="19">
        <f t="shared" si="378"/>
        <v>1775680800</v>
      </c>
      <c r="BC946" s="19" t="str">
        <f t="shared" si="379"/>
        <v>XAUUSD</v>
      </c>
      <c r="BD946" s="19" t="str">
        <f t="shared" si="380"/>
        <v>M5</v>
      </c>
      <c r="BE946">
        <f>V946</f>
        <v>4713.2364266666664</v>
      </c>
      <c r="BF946">
        <f>W946</f>
        <v>4717.0565233333336</v>
      </c>
      <c r="BG946">
        <f>X946</f>
        <v>4722.2353499999999</v>
      </c>
      <c r="BH946">
        <f>Y946</f>
        <v>4722.7147000000004</v>
      </c>
      <c r="BI946">
        <f t="shared" si="384"/>
        <v>4728.4727300000004</v>
      </c>
      <c r="BJ946">
        <f t="shared" si="385"/>
        <v>4700.6674825</v>
      </c>
    </row>
    <row r="947" spans="1:62" x14ac:dyDescent="0.55000000000000004">
      <c r="A947">
        <f>ALGLIB_SSA_XAUUSD!J947</f>
        <v>1775681100</v>
      </c>
      <c r="B947" t="str">
        <f>_xlfn.XLOOKUP($A947,ALGLIB_SSA_XAUUSD!$A$2:$A$1001,ALGLIB_SSA_XAUUSD!$B$2:$B$1001,"",0)</f>
        <v/>
      </c>
      <c r="C947" t="str">
        <f>_xlfn.XLOOKUP($A947,ALGLIB_SSA_XAUUSD!$A$2:$A$1001,ALGLIB_SSA_XAUUSD!$C$2:$C$1001,"",0)</f>
        <v/>
      </c>
      <c r="D947" s="1">
        <f>D938+(D950-D938)*9/12</f>
        <v>4718.1000000000004</v>
      </c>
      <c r="E947" s="1">
        <f>E938+(E950-E938)*9/12</f>
        <v>4713.2614750000002</v>
      </c>
      <c r="F947" s="1">
        <f>F938+(F950-F938)*9/12</f>
        <v>4716.8240299999998</v>
      </c>
      <c r="G947" s="1">
        <f>G938+(G950-G938)*9/12</f>
        <v>4726.6749875000005</v>
      </c>
      <c r="H947" s="1">
        <f>H938+(H950-H938)*9/12</f>
        <v>4702.3237300000001</v>
      </c>
      <c r="I947" t="str">
        <f>_xlfn.XLOOKUP($A947,ALGLIB_SSA_XAUUSD!$J$2:$J$1001,ALGLIB_SSA_XAUUSD!$K$2:$K$1001,"",0)</f>
        <v>XAUUSD</v>
      </c>
      <c r="J947" t="str">
        <f>_xlfn.XLOOKUP($A947,ALGLIB_SSA_XAUUSD!$J$2:$J$1001,ALGLIB_SSA_XAUUSD!$L$2:$L$1001,"",0)</f>
        <v>M5</v>
      </c>
      <c r="K947">
        <f>_xlfn.XLOOKUP($A947,ALGLIB_SSA_XAUUSD!$J$2:$J$1001,ALGLIB_SSA_XAUUSD!$M$2:$M$1001,"",0)</f>
        <v>4720.17</v>
      </c>
      <c r="L947">
        <f>_xlfn.XLOOKUP($A947,ALGLIB_SSA_XAUUSD!$J$2:$J$1001,ALGLIB_SSA_XAUUSD!$N$2:$N$1001,"",0)</f>
        <v>4721.9773100000002</v>
      </c>
      <c r="M947">
        <f>_xlfn.XLOOKUP($A947,ALGLIB_SSA_XAUUSD!$J$2:$J$1001,ALGLIB_SSA_XAUUSD!$O$2:$O$1001,"",0)</f>
        <v>4722.3459999999995</v>
      </c>
      <c r="N947">
        <f>_xlfn.XLOOKUP($A947,ALGLIB_SSA_XAUUSD!$J$2:$J$1001,ALGLIB_SSA_XAUUSD!$P$2:$P$1001,"",0)</f>
        <v>4724.5929900000001</v>
      </c>
      <c r="O947">
        <f>_xlfn.XLOOKUP($A947,ALGLIB_SSA_XAUUSD!$J$2:$J$1001,ALGLIB_SSA_XAUUSD!$Q$2:$Q$1001,"",0)</f>
        <v>4720.84094</v>
      </c>
      <c r="R947">
        <f t="shared" si="361"/>
        <v>1775681100</v>
      </c>
      <c r="S947" t="str">
        <f t="shared" si="362"/>
        <v>XAUUSD</v>
      </c>
      <c r="T947" t="str">
        <f t="shared" si="362"/>
        <v>M5</v>
      </c>
      <c r="U947">
        <f t="shared" si="362"/>
        <v>4720.17</v>
      </c>
      <c r="V947">
        <f t="shared" si="363"/>
        <v>4713.2614750000002</v>
      </c>
      <c r="W947">
        <f t="shared" si="363"/>
        <v>4716.8240299999998</v>
      </c>
      <c r="X947">
        <f t="shared" si="364"/>
        <v>4721.9773100000002</v>
      </c>
      <c r="Y947">
        <f t="shared" si="364"/>
        <v>4722.3459999999995</v>
      </c>
      <c r="Z947">
        <f t="shared" si="365"/>
        <v>4726.6749875000005</v>
      </c>
      <c r="AA947">
        <f t="shared" si="366"/>
        <v>4724.5929900000001</v>
      </c>
      <c r="AB947">
        <f t="shared" si="367"/>
        <v>4702.3237300000001</v>
      </c>
      <c r="AC947">
        <f t="shared" si="368"/>
        <v>4720.84094</v>
      </c>
      <c r="AF947">
        <f t="shared" si="373"/>
        <v>1775681100</v>
      </c>
      <c r="AG947" t="str">
        <f t="shared" si="374"/>
        <v>XAUUSD</v>
      </c>
      <c r="AH947" t="str">
        <f t="shared" si="375"/>
        <v>M5</v>
      </c>
      <c r="AI947" s="19">
        <f t="shared" si="369"/>
        <v>4720.17</v>
      </c>
      <c r="AJ947" s="19">
        <f t="shared" si="370"/>
        <v>4713.2614750000002</v>
      </c>
      <c r="AK947" s="19">
        <f t="shared" si="371"/>
        <v>4716.8240299999998</v>
      </c>
      <c r="AL947" s="19">
        <f t="shared" si="376"/>
        <v>-3.5625549999995201</v>
      </c>
      <c r="AM947" s="28" t="str">
        <f t="shared" si="372"/>
        <v>Bearish</v>
      </c>
      <c r="AN947" s="28" t="str">
        <f t="shared" si="377"/>
        <v>Bearish</v>
      </c>
      <c r="AO947">
        <f>IF(Z947&lt;&gt;"",Z947,"")</f>
        <v>4726.6749875000005</v>
      </c>
      <c r="AP947">
        <f>IF(AB947&lt;&gt;"",AB947,"")</f>
        <v>4702.3237300000001</v>
      </c>
      <c r="AQ947">
        <f t="shared" si="381"/>
        <v>10</v>
      </c>
      <c r="AR947" s="16">
        <f>IF(SLOPE($AO$926:$AO$937,$AQ$926:$AQ$937)&gt;0,MIN(3,ABS(SLOPE($AO$926:$AO$937,$AQ$926:$AQ$937))),IF(SLOPE($AO$926:$AO$937,$AQ$926:$AQ$937)&lt;-0.5,-0.5,0))</f>
        <v>0</v>
      </c>
      <c r="AS947" s="16">
        <f>IF(SLOPE($AP$926:$AP$937,$AQ$926:$AQ$937)&lt;0,MAX(-3,-ABS(SLOPE($AP$926:$AP$937,$AQ$926:$AQ$937))),IF(SLOPE($AP$926:$AP$937,$AQ$926:$AQ$937)&gt;0.5,0.5,0))</f>
        <v>-0.32107416666665722</v>
      </c>
      <c r="AT947" s="22">
        <f>($AO$938+(AR947*(AQ947-1)))</f>
        <v>4728.4727300000004</v>
      </c>
      <c r="AU947" s="22">
        <f>($AP$938+(AS947*(AQ947-1)))</f>
        <v>4700.6674825</v>
      </c>
      <c r="AV947" s="18">
        <f>IF(AR947&gt;0,AT947+AR947,AT947)</f>
        <v>4728.4727300000004</v>
      </c>
      <c r="AW947" s="18">
        <f>IF(AS947&lt;0,AU947+AS947,AU947)</f>
        <v>4700.3464083333338</v>
      </c>
      <c r="AY947">
        <f t="shared" si="382"/>
        <v>1.797742499999913</v>
      </c>
      <c r="AZ947">
        <f t="shared" si="383"/>
        <v>-1.9773216666662847</v>
      </c>
      <c r="BB947" s="19">
        <f t="shared" si="378"/>
        <v>1775681100</v>
      </c>
      <c r="BC947" s="19" t="str">
        <f t="shared" si="379"/>
        <v>XAUUSD</v>
      </c>
      <c r="BD947" s="19" t="str">
        <f t="shared" si="380"/>
        <v>M5</v>
      </c>
      <c r="BE947">
        <f>V947</f>
        <v>4713.2614750000002</v>
      </c>
      <c r="BF947">
        <f>W947</f>
        <v>4716.8240299999998</v>
      </c>
      <c r="BG947">
        <f>X947</f>
        <v>4721.9773100000002</v>
      </c>
      <c r="BH947">
        <f>Y947</f>
        <v>4722.3459999999995</v>
      </c>
      <c r="BI947">
        <f t="shared" si="384"/>
        <v>4728.4727300000004</v>
      </c>
      <c r="BJ947">
        <f t="shared" si="385"/>
        <v>4700.3464083333338</v>
      </c>
    </row>
    <row r="948" spans="1:62" x14ac:dyDescent="0.55000000000000004">
      <c r="A948">
        <f>ALGLIB_SSA_XAUUSD!J948</f>
        <v>1775681400</v>
      </c>
      <c r="B948" t="str">
        <f>_xlfn.XLOOKUP($A948,ALGLIB_SSA_XAUUSD!$A$2:$A$1001,ALGLIB_SSA_XAUUSD!$B$2:$B$1001,"",0)</f>
        <v/>
      </c>
      <c r="C948" t="str">
        <f>_xlfn.XLOOKUP($A948,ALGLIB_SSA_XAUUSD!$A$2:$A$1001,ALGLIB_SSA_XAUUSD!$C$2:$C$1001,"",0)</f>
        <v/>
      </c>
      <c r="D948" s="1">
        <f>D938+(D950-D938)*10/12</f>
        <v>4717.9666666666662</v>
      </c>
      <c r="E948" s="1">
        <f>E938+(E950-E938)*10/12</f>
        <v>4713.2865233333332</v>
      </c>
      <c r="F948" s="1">
        <f>F938+(F950-F938)*10/12</f>
        <v>4716.5915366666668</v>
      </c>
      <c r="G948" s="1">
        <f>G938+(G950-G938)*10/12</f>
        <v>4726.4752383333334</v>
      </c>
      <c r="H948" s="1">
        <f>H938+(H950-H938)*10/12</f>
        <v>4702.1866833333333</v>
      </c>
      <c r="I948" t="str">
        <f>_xlfn.XLOOKUP($A948,ALGLIB_SSA_XAUUSD!$J$2:$J$1001,ALGLIB_SSA_XAUUSD!$K$2:$K$1001,"",0)</f>
        <v>XAUUSD</v>
      </c>
      <c r="J948" t="str">
        <f>_xlfn.XLOOKUP($A948,ALGLIB_SSA_XAUUSD!$J$2:$J$1001,ALGLIB_SSA_XAUUSD!$L$2:$L$1001,"",0)</f>
        <v>M5</v>
      </c>
      <c r="K948">
        <f>_xlfn.XLOOKUP($A948,ALGLIB_SSA_XAUUSD!$J$2:$J$1001,ALGLIB_SSA_XAUUSD!$M$2:$M$1001,"",0)</f>
        <v>4719.0600000000004</v>
      </c>
      <c r="L948">
        <f>_xlfn.XLOOKUP($A948,ALGLIB_SSA_XAUUSD!$J$2:$J$1001,ALGLIB_SSA_XAUUSD!$N$2:$N$1001,"",0)</f>
        <v>4721.5456000000004</v>
      </c>
      <c r="M948">
        <f>_xlfn.XLOOKUP($A948,ALGLIB_SSA_XAUUSD!$J$2:$J$1001,ALGLIB_SSA_XAUUSD!$O$2:$O$1001,"",0)</f>
        <v>4721.9458000000004</v>
      </c>
      <c r="N948">
        <f>_xlfn.XLOOKUP($A948,ALGLIB_SSA_XAUUSD!$J$2:$J$1001,ALGLIB_SSA_XAUUSD!$P$2:$P$1001,"",0)</f>
        <v>4725.0539500000004</v>
      </c>
      <c r="O948">
        <f>_xlfn.XLOOKUP($A948,ALGLIB_SSA_XAUUSD!$J$2:$J$1001,ALGLIB_SSA_XAUUSD!$Q$2:$Q$1001,"",0)</f>
        <v>4720.1426700000002</v>
      </c>
      <c r="R948">
        <f t="shared" si="361"/>
        <v>1775681400</v>
      </c>
      <c r="S948" t="str">
        <f t="shared" si="362"/>
        <v>XAUUSD</v>
      </c>
      <c r="T948" t="str">
        <f t="shared" si="362"/>
        <v>M5</v>
      </c>
      <c r="U948">
        <f t="shared" si="362"/>
        <v>4719.0600000000004</v>
      </c>
      <c r="V948">
        <f t="shared" si="363"/>
        <v>4713.2865233333332</v>
      </c>
      <c r="W948">
        <f t="shared" si="363"/>
        <v>4716.5915366666668</v>
      </c>
      <c r="X948">
        <f t="shared" si="364"/>
        <v>4721.5456000000004</v>
      </c>
      <c r="Y948">
        <f t="shared" si="364"/>
        <v>4721.9458000000004</v>
      </c>
      <c r="Z948">
        <f t="shared" si="365"/>
        <v>4726.4752383333334</v>
      </c>
      <c r="AA948">
        <f t="shared" si="366"/>
        <v>4725.0539500000004</v>
      </c>
      <c r="AB948">
        <f t="shared" si="367"/>
        <v>4702.1866833333333</v>
      </c>
      <c r="AC948">
        <f t="shared" si="368"/>
        <v>4720.1426700000002</v>
      </c>
      <c r="AF948">
        <f t="shared" si="373"/>
        <v>1775681400</v>
      </c>
      <c r="AG948" t="str">
        <f t="shared" si="374"/>
        <v>XAUUSD</v>
      </c>
      <c r="AH948" t="str">
        <f t="shared" si="375"/>
        <v>M5</v>
      </c>
      <c r="AI948" s="19">
        <f t="shared" si="369"/>
        <v>4719.0600000000004</v>
      </c>
      <c r="AJ948" s="19">
        <f t="shared" si="370"/>
        <v>4713.2865233333332</v>
      </c>
      <c r="AK948" s="19">
        <f t="shared" si="371"/>
        <v>4716.5915366666668</v>
      </c>
      <c r="AL948" s="19">
        <f t="shared" si="376"/>
        <v>-3.3050133333335907</v>
      </c>
      <c r="AM948" s="28" t="str">
        <f t="shared" si="372"/>
        <v>Bearish</v>
      </c>
      <c r="AN948" s="28" t="str">
        <f t="shared" si="377"/>
        <v>Bearish</v>
      </c>
      <c r="AO948">
        <f>IF(Z948&lt;&gt;"",Z948,"")</f>
        <v>4726.4752383333334</v>
      </c>
      <c r="AP948">
        <f>IF(AB948&lt;&gt;"",AB948,"")</f>
        <v>4702.1866833333333</v>
      </c>
      <c r="AQ948">
        <f t="shared" si="381"/>
        <v>11</v>
      </c>
      <c r="AR948" s="16">
        <f>IF(SLOPE($AO$926:$AO$937,$AQ$926:$AQ$937)&gt;0,MIN(3,ABS(SLOPE($AO$926:$AO$937,$AQ$926:$AQ$937))),IF(SLOPE($AO$926:$AO$937,$AQ$926:$AQ$937)&lt;-0.5,-0.5,0))</f>
        <v>0</v>
      </c>
      <c r="AS948" s="16">
        <f>IF(SLOPE($AP$926:$AP$937,$AQ$926:$AQ$937)&lt;0,MAX(-3,-ABS(SLOPE($AP$926:$AP$937,$AQ$926:$AQ$937))),IF(SLOPE($AP$926:$AP$937,$AQ$926:$AQ$937)&gt;0.5,0.5,0))</f>
        <v>-0.32107416666665722</v>
      </c>
      <c r="AT948" s="22">
        <f>($AO$938+(AR948*(AQ948-1)))</f>
        <v>4728.4727300000004</v>
      </c>
      <c r="AU948" s="22">
        <f>($AP$938+(AS948*(AQ948-1)))</f>
        <v>4700.3464083333329</v>
      </c>
      <c r="AV948" s="18">
        <f>IF(AR948&gt;0,AT948+AR948,AT948)</f>
        <v>4728.4727300000004</v>
      </c>
      <c r="AW948" s="18">
        <f>IF(AS948&lt;0,AU948+AS948,AU948)</f>
        <v>4700.0253341666667</v>
      </c>
      <c r="AY948">
        <f t="shared" si="382"/>
        <v>1.9974916666669742</v>
      </c>
      <c r="AZ948">
        <f t="shared" si="383"/>
        <v>-2.161349166666696</v>
      </c>
      <c r="BB948" s="19">
        <f t="shared" si="378"/>
        <v>1775681400</v>
      </c>
      <c r="BC948" s="19" t="str">
        <f t="shared" si="379"/>
        <v>XAUUSD</v>
      </c>
      <c r="BD948" s="19" t="str">
        <f t="shared" si="380"/>
        <v>M5</v>
      </c>
      <c r="BE948">
        <f>V948</f>
        <v>4713.2865233333332</v>
      </c>
      <c r="BF948">
        <f>W948</f>
        <v>4716.5915366666668</v>
      </c>
      <c r="BG948">
        <f>X948</f>
        <v>4721.5456000000004</v>
      </c>
      <c r="BH948">
        <f>Y948</f>
        <v>4721.9458000000004</v>
      </c>
      <c r="BI948">
        <f t="shared" si="384"/>
        <v>4728.4727300000004</v>
      </c>
      <c r="BJ948">
        <f t="shared" si="385"/>
        <v>4700.0253341666667</v>
      </c>
    </row>
    <row r="949" spans="1:62" x14ac:dyDescent="0.55000000000000004">
      <c r="A949">
        <f>ALGLIB_SSA_XAUUSD!J949</f>
        <v>1775681700</v>
      </c>
      <c r="B949" t="str">
        <f>_xlfn.XLOOKUP($A949,ALGLIB_SSA_XAUUSD!$A$2:$A$1001,ALGLIB_SSA_XAUUSD!$B$2:$B$1001,"",0)</f>
        <v/>
      </c>
      <c r="C949" t="str">
        <f>_xlfn.XLOOKUP($A949,ALGLIB_SSA_XAUUSD!$A$2:$A$1001,ALGLIB_SSA_XAUUSD!$C$2:$C$1001,"",0)</f>
        <v/>
      </c>
      <c r="D949" s="1">
        <f>D938+(D950-D938)*11/12</f>
        <v>4717.833333333333</v>
      </c>
      <c r="E949" s="1">
        <f>E938+(E950-E938)*11/12</f>
        <v>4713.3115716666671</v>
      </c>
      <c r="F949" s="1">
        <f>F938+(F950-F938)*11/12</f>
        <v>4716.3590433333329</v>
      </c>
      <c r="G949" s="1">
        <f>G938+(G950-G938)*11/12</f>
        <v>4726.2754891666673</v>
      </c>
      <c r="H949" s="1">
        <f>H938+(H950-H938)*11/12</f>
        <v>4702.0496366666666</v>
      </c>
      <c r="I949" t="str">
        <f>_xlfn.XLOOKUP($A949,ALGLIB_SSA_XAUUSD!$J$2:$J$1001,ALGLIB_SSA_XAUUSD!$K$2:$K$1001,"",0)</f>
        <v>XAUUSD</v>
      </c>
      <c r="J949" t="str">
        <f>_xlfn.XLOOKUP($A949,ALGLIB_SSA_XAUUSD!$J$2:$J$1001,ALGLIB_SSA_XAUUSD!$L$2:$L$1001,"",0)</f>
        <v>M5</v>
      </c>
      <c r="K949">
        <f>_xlfn.XLOOKUP($A949,ALGLIB_SSA_XAUUSD!$J$2:$J$1001,ALGLIB_SSA_XAUUSD!$M$2:$M$1001,"",0)</f>
        <v>4719.3</v>
      </c>
      <c r="L949">
        <f>_xlfn.XLOOKUP($A949,ALGLIB_SSA_XAUUSD!$J$2:$J$1001,ALGLIB_SSA_XAUUSD!$N$2:$N$1001,"",0)</f>
        <v>4720.80843</v>
      </c>
      <c r="M949">
        <f>_xlfn.XLOOKUP($A949,ALGLIB_SSA_XAUUSD!$J$2:$J$1001,ALGLIB_SSA_XAUUSD!$O$2:$O$1001,"",0)</f>
        <v>4721.3771200000001</v>
      </c>
      <c r="N949">
        <f>_xlfn.XLOOKUP($A949,ALGLIB_SSA_XAUUSD!$J$2:$J$1001,ALGLIB_SSA_XAUUSD!$P$2:$P$1001,"",0)</f>
        <v>4725.23434</v>
      </c>
      <c r="O949">
        <f>_xlfn.XLOOKUP($A949,ALGLIB_SSA_XAUUSD!$J$2:$J$1001,ALGLIB_SSA_XAUUSD!$Q$2:$Q$1001,"",0)</f>
        <v>4718.9312300000001</v>
      </c>
      <c r="R949">
        <f t="shared" si="361"/>
        <v>1775681700</v>
      </c>
      <c r="S949" t="str">
        <f t="shared" si="362"/>
        <v>XAUUSD</v>
      </c>
      <c r="T949" t="str">
        <f t="shared" si="362"/>
        <v>M5</v>
      </c>
      <c r="U949">
        <f t="shared" si="362"/>
        <v>4719.3</v>
      </c>
      <c r="V949">
        <f t="shared" si="363"/>
        <v>4713.3115716666671</v>
      </c>
      <c r="W949">
        <f t="shared" si="363"/>
        <v>4716.3590433333329</v>
      </c>
      <c r="X949">
        <f t="shared" si="364"/>
        <v>4720.80843</v>
      </c>
      <c r="Y949">
        <f t="shared" si="364"/>
        <v>4721.3771200000001</v>
      </c>
      <c r="Z949">
        <f t="shared" si="365"/>
        <v>4726.2754891666673</v>
      </c>
      <c r="AA949">
        <f t="shared" si="366"/>
        <v>4725.23434</v>
      </c>
      <c r="AB949">
        <f t="shared" si="367"/>
        <v>4702.0496366666666</v>
      </c>
      <c r="AC949">
        <f t="shared" si="368"/>
        <v>4718.9312300000001</v>
      </c>
      <c r="AF949">
        <f t="shared" si="373"/>
        <v>1775681700</v>
      </c>
      <c r="AG949" t="str">
        <f t="shared" si="374"/>
        <v>XAUUSD</v>
      </c>
      <c r="AH949" t="str">
        <f t="shared" si="375"/>
        <v>M5</v>
      </c>
      <c r="AI949" s="19">
        <f t="shared" si="369"/>
        <v>4719.3</v>
      </c>
      <c r="AJ949" s="19">
        <f t="shared" si="370"/>
        <v>4713.3115716666671</v>
      </c>
      <c r="AK949" s="19">
        <f t="shared" si="371"/>
        <v>4716.3590433333329</v>
      </c>
      <c r="AL949" s="19">
        <f t="shared" si="376"/>
        <v>-3.0474716666658423</v>
      </c>
      <c r="AM949" s="28" t="str">
        <f t="shared" si="372"/>
        <v>Bearish</v>
      </c>
      <c r="AN949" s="28" t="str">
        <f t="shared" si="377"/>
        <v>Bearish</v>
      </c>
      <c r="AO949">
        <f>IF(Z949&lt;&gt;"",Z949,"")</f>
        <v>4726.2754891666673</v>
      </c>
      <c r="AP949">
        <f>IF(AB949&lt;&gt;"",AB949,"")</f>
        <v>4702.0496366666666</v>
      </c>
      <c r="AQ949">
        <f t="shared" si="381"/>
        <v>12</v>
      </c>
      <c r="AR949" s="16">
        <f>IF(SLOPE($AO$926:$AO$937,$AQ$926:$AQ$937)&gt;0,MIN(3,ABS(SLOPE($AO$926:$AO$937,$AQ$926:$AQ$937))),IF(SLOPE($AO$926:$AO$937,$AQ$926:$AQ$937)&lt;-0.5,-0.5,0))</f>
        <v>0</v>
      </c>
      <c r="AS949" s="16">
        <f>IF(SLOPE($AP$926:$AP$937,$AQ$926:$AQ$937)&lt;0,MAX(-3,-ABS(SLOPE($AP$926:$AP$937,$AQ$926:$AQ$937))),IF(SLOPE($AP$926:$AP$937,$AQ$926:$AQ$937)&gt;0.5,0.5,0))</f>
        <v>-0.32107416666665722</v>
      </c>
      <c r="AT949" s="22">
        <f>($AO$938+(AR949*(AQ949-1)))</f>
        <v>4728.4727300000004</v>
      </c>
      <c r="AU949" s="22">
        <f>($AP$938+(AS949*(AQ949-1)))</f>
        <v>4700.0253341666667</v>
      </c>
      <c r="AV949" s="18">
        <f>IF(AR949&gt;0,AT949+AR949,AT949)</f>
        <v>4728.4727300000004</v>
      </c>
      <c r="AW949" s="18">
        <f>IF(AS949&lt;0,AU949+AS949,AU949)</f>
        <v>4699.7042600000004</v>
      </c>
      <c r="AY949">
        <f t="shared" si="382"/>
        <v>2.1972408333331259</v>
      </c>
      <c r="AZ949">
        <f t="shared" si="383"/>
        <v>-2.3453766666661977</v>
      </c>
      <c r="BB949" s="19">
        <f t="shared" si="378"/>
        <v>1775681700</v>
      </c>
      <c r="BC949" s="19" t="str">
        <f t="shared" si="379"/>
        <v>XAUUSD</v>
      </c>
      <c r="BD949" s="19" t="str">
        <f t="shared" si="380"/>
        <v>M5</v>
      </c>
      <c r="BE949">
        <f>V949</f>
        <v>4713.3115716666671</v>
      </c>
      <c r="BF949">
        <f>W949</f>
        <v>4716.3590433333329</v>
      </c>
      <c r="BG949">
        <f>X949</f>
        <v>4720.80843</v>
      </c>
      <c r="BH949">
        <f>Y949</f>
        <v>4721.3771200000001</v>
      </c>
      <c r="BI949">
        <f t="shared" si="384"/>
        <v>4728.4727300000004</v>
      </c>
      <c r="BJ949">
        <f t="shared" si="385"/>
        <v>4699.7042600000004</v>
      </c>
    </row>
    <row r="950" spans="1:62" x14ac:dyDescent="0.55000000000000004">
      <c r="A950">
        <f>ALGLIB_SSA_XAUUSD!J950</f>
        <v>1775685600</v>
      </c>
      <c r="B950" t="str">
        <f>_xlfn.XLOOKUP($A950,ALGLIB_SSA_XAUUSD!$A$2:$A$1001,ALGLIB_SSA_XAUUSD!$B$2:$B$1001,"",0)</f>
        <v>XAUUSD</v>
      </c>
      <c r="C950" t="str">
        <f>_xlfn.XLOOKUP($A950,ALGLIB_SSA_XAUUSD!$A$2:$A$1001,ALGLIB_SSA_XAUUSD!$C$2:$C$1001,"",0)</f>
        <v>H1</v>
      </c>
      <c r="D950" s="2">
        <f>_xlfn.XLOOKUP($A950,ALGLIB_SSA_XAUUSD!$A$2:$A$1001,ALGLIB_SSA_XAUUSD!$D$2:$D$1001,"",0)</f>
        <v>4717.7</v>
      </c>
      <c r="E950" s="2">
        <f>_xlfn.XLOOKUP($A950,ALGLIB_SSA_XAUUSD!$A$2:$A$1001,ALGLIB_SSA_XAUUSD!$E$2:$E$1001,"",0)</f>
        <v>4713.33662</v>
      </c>
      <c r="F950" s="2">
        <f>_xlfn.XLOOKUP($A950,ALGLIB_SSA_XAUUSD!$A$2:$A$1001,ALGLIB_SSA_XAUUSD!$F$2:$F$1001,"",0)</f>
        <v>4716.12655</v>
      </c>
      <c r="G950" s="2">
        <f>_xlfn.XLOOKUP($A950,ALGLIB_SSA_XAUUSD!$A$2:$A$1001,ALGLIB_SSA_XAUUSD!$G$2:$G$1001,"",0)</f>
        <v>4726.0757400000002</v>
      </c>
      <c r="H950" s="2">
        <f>_xlfn.XLOOKUP($A950,ALGLIB_SSA_XAUUSD!$A$2:$A$1001,ALGLIB_SSA_XAUUSD!$H$2:$H$1001,"",0)</f>
        <v>4701.9125899999999</v>
      </c>
      <c r="I950" t="str">
        <f>_xlfn.XLOOKUP($A950,ALGLIB_SSA_XAUUSD!$J$2:$J$1001,ALGLIB_SSA_XAUUSD!$K$2:$K$1001,"",0)</f>
        <v>XAUUSD</v>
      </c>
      <c r="J950" t="str">
        <f>_xlfn.XLOOKUP($A950,ALGLIB_SSA_XAUUSD!$J$2:$J$1001,ALGLIB_SSA_XAUUSD!$L$2:$L$1001,"",0)</f>
        <v>M5</v>
      </c>
      <c r="K950">
        <f>_xlfn.XLOOKUP($A950,ALGLIB_SSA_XAUUSD!$J$2:$J$1001,ALGLIB_SSA_XAUUSD!$M$2:$M$1001,"",0)</f>
        <v>4727.51</v>
      </c>
      <c r="L950">
        <f>_xlfn.XLOOKUP($A950,ALGLIB_SSA_XAUUSD!$J$2:$J$1001,ALGLIB_SSA_XAUUSD!$N$2:$N$1001,"",0)</f>
        <v>4719.7038499999999</v>
      </c>
      <c r="M950">
        <f>_xlfn.XLOOKUP($A950,ALGLIB_SSA_XAUUSD!$J$2:$J$1001,ALGLIB_SSA_XAUUSD!$O$2:$O$1001,"",0)</f>
        <v>4720.5404799999997</v>
      </c>
      <c r="N950">
        <f>_xlfn.XLOOKUP($A950,ALGLIB_SSA_XAUUSD!$J$2:$J$1001,ALGLIB_SSA_XAUUSD!$P$2:$P$1001,"",0)</f>
        <v>4724.9138300000004</v>
      </c>
      <c r="O950">
        <f>_xlfn.XLOOKUP($A950,ALGLIB_SSA_XAUUSD!$J$2:$J$1001,ALGLIB_SSA_XAUUSD!$Q$2:$Q$1001,"",0)</f>
        <v>4717.1239500000001</v>
      </c>
      <c r="R950">
        <f t="shared" si="361"/>
        <v>1775685600</v>
      </c>
      <c r="S950" t="str">
        <f t="shared" si="362"/>
        <v>XAUUSD</v>
      </c>
      <c r="T950" t="str">
        <f t="shared" si="362"/>
        <v>M5</v>
      </c>
      <c r="U950">
        <f t="shared" si="362"/>
        <v>4727.51</v>
      </c>
      <c r="V950">
        <f t="shared" si="363"/>
        <v>4713.33662</v>
      </c>
      <c r="W950">
        <f t="shared" si="363"/>
        <v>4716.12655</v>
      </c>
      <c r="X950">
        <f t="shared" si="364"/>
        <v>4719.7038499999999</v>
      </c>
      <c r="Y950">
        <f t="shared" si="364"/>
        <v>4720.5404799999997</v>
      </c>
      <c r="Z950">
        <f t="shared" si="365"/>
        <v>4726.0757400000002</v>
      </c>
      <c r="AA950">
        <f t="shared" si="366"/>
        <v>4724.9138300000004</v>
      </c>
      <c r="AB950">
        <f t="shared" si="367"/>
        <v>4701.9125899999999</v>
      </c>
      <c r="AC950">
        <f t="shared" si="368"/>
        <v>4717.1239500000001</v>
      </c>
      <c r="AF950">
        <f t="shared" si="373"/>
        <v>1775685600</v>
      </c>
      <c r="AG950" t="str">
        <f t="shared" si="374"/>
        <v>XAUUSD</v>
      </c>
      <c r="AH950" t="str">
        <f t="shared" si="375"/>
        <v>M5</v>
      </c>
      <c r="AI950" s="19">
        <f t="shared" si="369"/>
        <v>4727.51</v>
      </c>
      <c r="AJ950" s="19">
        <f t="shared" si="370"/>
        <v>4713.33662</v>
      </c>
      <c r="AK950" s="19">
        <f t="shared" si="371"/>
        <v>4716.12655</v>
      </c>
      <c r="AL950" s="19">
        <f t="shared" si="376"/>
        <v>-2.789929999999913</v>
      </c>
      <c r="AM950" s="28" t="str">
        <f t="shared" si="372"/>
        <v>Bearish</v>
      </c>
      <c r="AN950" s="28" t="str">
        <f t="shared" si="377"/>
        <v>Bearish</v>
      </c>
      <c r="AO950">
        <f>IF(Z950&lt;&gt;"",Z950,"")</f>
        <v>4726.0757400000002</v>
      </c>
      <c r="AP950">
        <f>IF(AB950&lt;&gt;"",AB950,"")</f>
        <v>4701.9125899999999</v>
      </c>
      <c r="AQ950">
        <f t="shared" si="381"/>
        <v>1</v>
      </c>
      <c r="AR950" s="17">
        <f>IF(SLOPE($AO$938:$AO$949,$AQ$938:$AQ$949)&gt;0,MIN(3,ABS(SLOPE($AO$938:$AO$949,$AQ$938:$AQ$949))),IF(SLOPE($AO$938:$AO$949,$AQ$938:$AQ$949)&lt;-0.5,-0.5,0))</f>
        <v>0</v>
      </c>
      <c r="AS950" s="17">
        <f>IF(SLOPE($AP$938:$AP$949,$AQ$938:$AQ$949)&lt;0,MAX(-3,-ABS(SLOPE($AP$938:$AP$949,$AQ$938:$AQ$949))),IF(SLOPE($AP$938:$AP$949,$AQ$938:$AQ$949)&gt;0.5,0.5,0))</f>
        <v>-0.13704666666660534</v>
      </c>
      <c r="AT950" s="10">
        <f>($AO$950+(AR950*(AQ950-1)))</f>
        <v>4726.0757400000002</v>
      </c>
      <c r="AU950" s="10">
        <f>($AP$950+(AS950*(AQ950-1)))</f>
        <v>4701.9125899999999</v>
      </c>
      <c r="AV950" s="18">
        <f>IF(AR950&gt;0,AT950+AR950,AT950)</f>
        <v>4726.0757400000002</v>
      </c>
      <c r="AW950" s="18">
        <f>IF(AS950&lt;0,AU950+AS950,AU950)</f>
        <v>4701.7755433333332</v>
      </c>
      <c r="AY950">
        <f t="shared" si="382"/>
        <v>0</v>
      </c>
      <c r="AZ950">
        <f t="shared" si="383"/>
        <v>-0.13704666666671983</v>
      </c>
      <c r="BB950" s="19">
        <f t="shared" si="378"/>
        <v>1775685600</v>
      </c>
      <c r="BC950" s="19" t="str">
        <f t="shared" si="379"/>
        <v>XAUUSD</v>
      </c>
      <c r="BD950" s="19" t="str">
        <f t="shared" si="380"/>
        <v>M5</v>
      </c>
      <c r="BE950">
        <f>V950</f>
        <v>4713.33662</v>
      </c>
      <c r="BF950">
        <f>W950</f>
        <v>4716.12655</v>
      </c>
      <c r="BG950">
        <f>X950</f>
        <v>4719.7038499999999</v>
      </c>
      <c r="BH950">
        <f>Y950</f>
        <v>4720.5404799999997</v>
      </c>
      <c r="BI950">
        <f t="shared" si="384"/>
        <v>4726.0757400000002</v>
      </c>
      <c r="BJ950">
        <f t="shared" si="385"/>
        <v>4701.7755433333332</v>
      </c>
    </row>
    <row r="951" spans="1:62" x14ac:dyDescent="0.55000000000000004">
      <c r="A951">
        <f>ALGLIB_SSA_XAUUSD!J951</f>
        <v>1775685900</v>
      </c>
      <c r="B951" t="str">
        <f>_xlfn.XLOOKUP($A951,ALGLIB_SSA_XAUUSD!$A$2:$A$1001,ALGLIB_SSA_XAUUSD!$B$2:$B$1001,"",0)</f>
        <v/>
      </c>
      <c r="C951" t="str">
        <f>_xlfn.XLOOKUP($A951,ALGLIB_SSA_XAUUSD!$A$2:$A$1001,ALGLIB_SSA_XAUUSD!$C$2:$C$1001,"",0)</f>
        <v/>
      </c>
      <c r="D951" s="1">
        <f>D950+(D962-D950)*1/12</f>
        <v>4717.53</v>
      </c>
      <c r="E951" s="1">
        <f>E950+(E962-E950)*1/12</f>
        <v>4713.5861008333331</v>
      </c>
      <c r="F951" s="1">
        <f>F950+(F962-F950)*1/12</f>
        <v>4716.1350433333337</v>
      </c>
      <c r="G951" s="1">
        <f>G950+(G962-G950)*1/12</f>
        <v>4726.0405441666671</v>
      </c>
      <c r="H951" s="1">
        <f>H950+(H962-H950)*1/12</f>
        <v>4701.9991816666661</v>
      </c>
      <c r="I951" t="str">
        <f>_xlfn.XLOOKUP($A951,ALGLIB_SSA_XAUUSD!$J$2:$J$1001,ALGLIB_SSA_XAUUSD!$K$2:$K$1001,"",0)</f>
        <v>XAUUSD</v>
      </c>
      <c r="J951" t="str">
        <f>_xlfn.XLOOKUP($A951,ALGLIB_SSA_XAUUSD!$J$2:$J$1001,ALGLIB_SSA_XAUUSD!$L$2:$L$1001,"",0)</f>
        <v>M5</v>
      </c>
      <c r="K951">
        <f>_xlfn.XLOOKUP($A951,ALGLIB_SSA_XAUUSD!$J$2:$J$1001,ALGLIB_SSA_XAUUSD!$M$2:$M$1001,"",0)</f>
        <v>4722.29</v>
      </c>
      <c r="L951">
        <f>_xlfn.XLOOKUP($A951,ALGLIB_SSA_XAUUSD!$J$2:$J$1001,ALGLIB_SSA_XAUUSD!$N$2:$N$1001,"",0)</f>
        <v>4718.08518</v>
      </c>
      <c r="M951">
        <f>_xlfn.XLOOKUP($A951,ALGLIB_SSA_XAUUSD!$J$2:$J$1001,ALGLIB_SSA_XAUUSD!$O$2:$O$1001,"",0)</f>
        <v>4719.3128299999998</v>
      </c>
      <c r="N951">
        <f>_xlfn.XLOOKUP($A951,ALGLIB_SSA_XAUUSD!$J$2:$J$1001,ALGLIB_SSA_XAUUSD!$P$2:$P$1001,"",0)</f>
        <v>4723.7262600000004</v>
      </c>
      <c r="O951">
        <f>_xlfn.XLOOKUP($A951,ALGLIB_SSA_XAUUSD!$J$2:$J$1001,ALGLIB_SSA_XAUUSD!$Q$2:$Q$1001,"",0)</f>
        <v>4714.7631000000001</v>
      </c>
      <c r="R951">
        <f t="shared" si="361"/>
        <v>1775685900</v>
      </c>
      <c r="S951" t="str">
        <f t="shared" si="362"/>
        <v>XAUUSD</v>
      </c>
      <c r="T951" t="str">
        <f t="shared" si="362"/>
        <v>M5</v>
      </c>
      <c r="U951">
        <f t="shared" si="362"/>
        <v>4722.29</v>
      </c>
      <c r="V951">
        <f t="shared" si="363"/>
        <v>4713.5861008333331</v>
      </c>
      <c r="W951">
        <f t="shared" si="363"/>
        <v>4716.1350433333337</v>
      </c>
      <c r="X951">
        <f t="shared" si="364"/>
        <v>4718.08518</v>
      </c>
      <c r="Y951">
        <f t="shared" si="364"/>
        <v>4719.3128299999998</v>
      </c>
      <c r="Z951">
        <f t="shared" si="365"/>
        <v>4726.0405441666671</v>
      </c>
      <c r="AA951">
        <f t="shared" si="366"/>
        <v>4723.7262600000004</v>
      </c>
      <c r="AB951">
        <f t="shared" si="367"/>
        <v>4701.9991816666661</v>
      </c>
      <c r="AC951">
        <f t="shared" si="368"/>
        <v>4714.7631000000001</v>
      </c>
      <c r="AF951">
        <f t="shared" si="373"/>
        <v>1775685900</v>
      </c>
      <c r="AG951" t="str">
        <f t="shared" si="374"/>
        <v>XAUUSD</v>
      </c>
      <c r="AH951" t="str">
        <f t="shared" si="375"/>
        <v>M5</v>
      </c>
      <c r="AI951" s="19">
        <f t="shared" si="369"/>
        <v>4722.29</v>
      </c>
      <c r="AJ951" s="19">
        <f t="shared" si="370"/>
        <v>4713.5861008333331</v>
      </c>
      <c r="AK951" s="19">
        <f t="shared" si="371"/>
        <v>4716.1350433333337</v>
      </c>
      <c r="AL951" s="19">
        <f t="shared" si="376"/>
        <v>-2.5489425000005212</v>
      </c>
      <c r="AM951" s="28" t="str">
        <f t="shared" si="372"/>
        <v>Bearish</v>
      </c>
      <c r="AN951" s="28" t="str">
        <f t="shared" si="377"/>
        <v>Bearish</v>
      </c>
      <c r="AO951">
        <f>IF(Z951&lt;&gt;"",Z951,"")</f>
        <v>4726.0405441666671</v>
      </c>
      <c r="AP951">
        <f>IF(AB951&lt;&gt;"",AB951,"")</f>
        <v>4701.9991816666661</v>
      </c>
      <c r="AQ951">
        <f t="shared" si="381"/>
        <v>2</v>
      </c>
      <c r="AR951" s="16">
        <f>IF(SLOPE($AO$938:$AO$949,$AQ$938:$AQ$949)&gt;0,MIN(3,ABS(SLOPE($AO$938:$AO$949,$AQ$938:$AQ$949))),IF(SLOPE($AO$938:$AO$949,$AQ$938:$AQ$949)&lt;-0.5,-0.5,0))</f>
        <v>0</v>
      </c>
      <c r="AS951" s="16">
        <f>IF(SLOPE($AP$938:$AP$949,$AQ$938:$AQ$949)&lt;0,MAX(-3,-ABS(SLOPE($AP$938:$AP$949,$AQ$938:$AQ$949))),IF(SLOPE($AP$938:$AP$949,$AQ$938:$AQ$949)&gt;0.5,0.5,0))</f>
        <v>-0.13704666666660534</v>
      </c>
      <c r="AT951" s="22">
        <f>($AO$950+(AR951*(AQ951-1)))</f>
        <v>4726.0757400000002</v>
      </c>
      <c r="AU951" s="22">
        <f>($AP$950+(AS951*(AQ951-1)))</f>
        <v>4701.7755433333332</v>
      </c>
      <c r="AV951" s="18">
        <f>IF(AR951&gt;0,AT951+AR951,AT951)</f>
        <v>4726.0757400000002</v>
      </c>
      <c r="AW951" s="18">
        <f>IF(AS951&lt;0,AU951+AS951,AU951)</f>
        <v>4701.6384966666665</v>
      </c>
      <c r="AY951">
        <f t="shared" si="382"/>
        <v>3.5195833333091286E-2</v>
      </c>
      <c r="AZ951">
        <f t="shared" si="383"/>
        <v>-0.36068499999964843</v>
      </c>
      <c r="BB951" s="19">
        <f t="shared" si="378"/>
        <v>1775685900</v>
      </c>
      <c r="BC951" s="19" t="str">
        <f t="shared" si="379"/>
        <v>XAUUSD</v>
      </c>
      <c r="BD951" s="19" t="str">
        <f t="shared" si="380"/>
        <v>M5</v>
      </c>
      <c r="BE951">
        <f>V951</f>
        <v>4713.5861008333331</v>
      </c>
      <c r="BF951">
        <f>W951</f>
        <v>4716.1350433333337</v>
      </c>
      <c r="BG951">
        <f>X951</f>
        <v>4718.08518</v>
      </c>
      <c r="BH951">
        <f>Y951</f>
        <v>4719.3128299999998</v>
      </c>
      <c r="BI951">
        <f t="shared" si="384"/>
        <v>4726.0757400000002</v>
      </c>
      <c r="BJ951">
        <f t="shared" si="385"/>
        <v>4701.6384966666665</v>
      </c>
    </row>
    <row r="952" spans="1:62" x14ac:dyDescent="0.55000000000000004">
      <c r="A952">
        <f>ALGLIB_SSA_XAUUSD!J952</f>
        <v>1775686200</v>
      </c>
      <c r="B952" t="str">
        <f>_xlfn.XLOOKUP($A952,ALGLIB_SSA_XAUUSD!$A$2:$A$1001,ALGLIB_SSA_XAUUSD!$B$2:$B$1001,"",0)</f>
        <v/>
      </c>
      <c r="C952" t="str">
        <f>_xlfn.XLOOKUP($A952,ALGLIB_SSA_XAUUSD!$A$2:$A$1001,ALGLIB_SSA_XAUUSD!$C$2:$C$1001,"",0)</f>
        <v/>
      </c>
      <c r="D952" s="1">
        <f>D950+(D962-D950)*2/12</f>
        <v>4717.3599999999997</v>
      </c>
      <c r="E952" s="1">
        <f>E950+(E962-E950)*2/12</f>
        <v>4713.8355816666663</v>
      </c>
      <c r="F952" s="1">
        <f>F950+(F962-F950)*2/12</f>
        <v>4716.1435366666665</v>
      </c>
      <c r="G952" s="1">
        <f>G950+(G962-G950)*2/12</f>
        <v>4726.005348333334</v>
      </c>
      <c r="H952" s="1">
        <f>H950+(H962-H950)*2/12</f>
        <v>4702.0857733333332</v>
      </c>
      <c r="I952" t="str">
        <f>_xlfn.XLOOKUP($A952,ALGLIB_SSA_XAUUSD!$J$2:$J$1001,ALGLIB_SSA_XAUUSD!$K$2:$K$1001,"",0)</f>
        <v>XAUUSD</v>
      </c>
      <c r="J952" t="str">
        <f>_xlfn.XLOOKUP($A952,ALGLIB_SSA_XAUUSD!$J$2:$J$1001,ALGLIB_SSA_XAUUSD!$L$2:$L$1001,"",0)</f>
        <v>M5</v>
      </c>
      <c r="K952">
        <f>_xlfn.XLOOKUP($A952,ALGLIB_SSA_XAUUSD!$J$2:$J$1001,ALGLIB_SSA_XAUUSD!$M$2:$M$1001,"",0)</f>
        <v>4711.97</v>
      </c>
      <c r="L952">
        <f>_xlfn.XLOOKUP($A952,ALGLIB_SSA_XAUUSD!$J$2:$J$1001,ALGLIB_SSA_XAUUSD!$N$2:$N$1001,"",0)</f>
        <v>4716.2950099999998</v>
      </c>
      <c r="M952">
        <f>_xlfn.XLOOKUP($A952,ALGLIB_SSA_XAUUSD!$J$2:$J$1001,ALGLIB_SSA_XAUUSD!$O$2:$O$1001,"",0)</f>
        <v>4717.8039200000003</v>
      </c>
      <c r="N952">
        <f>_xlfn.XLOOKUP($A952,ALGLIB_SSA_XAUUSD!$J$2:$J$1001,ALGLIB_SSA_XAUUSD!$P$2:$P$1001,"",0)</f>
        <v>4721.8775400000004</v>
      </c>
      <c r="O952">
        <f>_xlfn.XLOOKUP($A952,ALGLIB_SSA_XAUUSD!$J$2:$J$1001,ALGLIB_SSA_XAUUSD!$Q$2:$Q$1001,"",0)</f>
        <v>4712.1874200000002</v>
      </c>
      <c r="R952">
        <f t="shared" si="361"/>
        <v>1775686200</v>
      </c>
      <c r="S952" t="str">
        <f t="shared" si="362"/>
        <v>XAUUSD</v>
      </c>
      <c r="T952" t="str">
        <f t="shared" si="362"/>
        <v>M5</v>
      </c>
      <c r="U952">
        <f t="shared" si="362"/>
        <v>4711.97</v>
      </c>
      <c r="V952">
        <f t="shared" si="363"/>
        <v>4713.8355816666663</v>
      </c>
      <c r="W952">
        <f t="shared" si="363"/>
        <v>4716.1435366666665</v>
      </c>
      <c r="X952">
        <f t="shared" si="364"/>
        <v>4716.2950099999998</v>
      </c>
      <c r="Y952">
        <f t="shared" si="364"/>
        <v>4717.8039200000003</v>
      </c>
      <c r="Z952">
        <f t="shared" si="365"/>
        <v>4726.005348333334</v>
      </c>
      <c r="AA952">
        <f t="shared" si="366"/>
        <v>4721.8775400000004</v>
      </c>
      <c r="AB952">
        <f t="shared" si="367"/>
        <v>4702.0857733333332</v>
      </c>
      <c r="AC952">
        <f t="shared" si="368"/>
        <v>4712.1874200000002</v>
      </c>
      <c r="AF952">
        <f t="shared" si="373"/>
        <v>1775686200</v>
      </c>
      <c r="AG952" t="str">
        <f t="shared" si="374"/>
        <v>XAUUSD</v>
      </c>
      <c r="AH952" t="str">
        <f t="shared" si="375"/>
        <v>M5</v>
      </c>
      <c r="AI952" s="19">
        <f t="shared" si="369"/>
        <v>4711.97</v>
      </c>
      <c r="AJ952" s="19">
        <f t="shared" si="370"/>
        <v>4713.8355816666663</v>
      </c>
      <c r="AK952" s="19">
        <f t="shared" si="371"/>
        <v>4716.1435366666665</v>
      </c>
      <c r="AL952" s="19">
        <f t="shared" si="376"/>
        <v>-2.30795500000022</v>
      </c>
      <c r="AM952" s="28" t="str">
        <f t="shared" si="372"/>
        <v>Bearish</v>
      </c>
      <c r="AN952" s="28" t="str">
        <f t="shared" si="377"/>
        <v>Bearish</v>
      </c>
      <c r="AO952">
        <f>IF(Z952&lt;&gt;"",Z952,"")</f>
        <v>4726.005348333334</v>
      </c>
      <c r="AP952">
        <f>IF(AB952&lt;&gt;"",AB952,"")</f>
        <v>4702.0857733333332</v>
      </c>
      <c r="AQ952">
        <f t="shared" si="381"/>
        <v>3</v>
      </c>
      <c r="AR952" s="16">
        <f>IF(SLOPE($AO$938:$AO$949,$AQ$938:$AQ$949)&gt;0,MIN(3,ABS(SLOPE($AO$938:$AO$949,$AQ$938:$AQ$949))),IF(SLOPE($AO$938:$AO$949,$AQ$938:$AQ$949)&lt;-0.5,-0.5,0))</f>
        <v>0</v>
      </c>
      <c r="AS952" s="16">
        <f>IF(SLOPE($AP$938:$AP$949,$AQ$938:$AQ$949)&lt;0,MAX(-3,-ABS(SLOPE($AP$938:$AP$949,$AQ$938:$AQ$949))),IF(SLOPE($AP$938:$AP$949,$AQ$938:$AQ$949)&gt;0.5,0.5,0))</f>
        <v>-0.13704666666660534</v>
      </c>
      <c r="AT952" s="22">
        <f>($AO$950+(AR952*(AQ952-1)))</f>
        <v>4726.0757400000002</v>
      </c>
      <c r="AU952" s="22">
        <f>($AP$950+(AS952*(AQ952-1)))</f>
        <v>4701.6384966666665</v>
      </c>
      <c r="AV952" s="18">
        <f>IF(AR952&gt;0,AT952+AR952,AT952)</f>
        <v>4726.0757400000002</v>
      </c>
      <c r="AW952" s="18">
        <f>IF(AS952&lt;0,AU952+AS952,AU952)</f>
        <v>4701.5014499999997</v>
      </c>
      <c r="AY952">
        <f t="shared" si="382"/>
        <v>7.0391666666182573E-2</v>
      </c>
      <c r="AZ952">
        <f t="shared" si="383"/>
        <v>-0.58432333333348652</v>
      </c>
      <c r="BB952" s="19">
        <f t="shared" si="378"/>
        <v>1775686200</v>
      </c>
      <c r="BC952" s="19" t="str">
        <f t="shared" si="379"/>
        <v>XAUUSD</v>
      </c>
      <c r="BD952" s="19" t="str">
        <f t="shared" si="380"/>
        <v>M5</v>
      </c>
      <c r="BE952">
        <f>V952</f>
        <v>4713.8355816666663</v>
      </c>
      <c r="BF952">
        <f>W952</f>
        <v>4716.1435366666665</v>
      </c>
      <c r="BG952">
        <f>X952</f>
        <v>4716.2950099999998</v>
      </c>
      <c r="BH952">
        <f>Y952</f>
        <v>4717.8039200000003</v>
      </c>
      <c r="BI952">
        <f t="shared" si="384"/>
        <v>4726.0757400000002</v>
      </c>
      <c r="BJ952">
        <f t="shared" si="385"/>
        <v>4701.5014499999997</v>
      </c>
    </row>
    <row r="953" spans="1:62" x14ac:dyDescent="0.55000000000000004">
      <c r="A953">
        <f>ALGLIB_SSA_XAUUSD!J953</f>
        <v>1775686500</v>
      </c>
      <c r="B953" t="str">
        <f>_xlfn.XLOOKUP($A953,ALGLIB_SSA_XAUUSD!$A$2:$A$1001,ALGLIB_SSA_XAUUSD!$B$2:$B$1001,"",0)</f>
        <v/>
      </c>
      <c r="C953" t="str">
        <f>_xlfn.XLOOKUP($A953,ALGLIB_SSA_XAUUSD!$A$2:$A$1001,ALGLIB_SSA_XAUUSD!$C$2:$C$1001,"",0)</f>
        <v/>
      </c>
      <c r="D953" s="1">
        <f>D950+(D962-D950)*3/12</f>
        <v>4717.1899999999996</v>
      </c>
      <c r="E953" s="1">
        <f>E950+(E962-E950)*3/12</f>
        <v>4714.0850625000003</v>
      </c>
      <c r="F953" s="1">
        <f>F950+(F962-F950)*3/12</f>
        <v>4716.1520300000002</v>
      </c>
      <c r="G953" s="1">
        <f>G950+(G962-G950)*3/12</f>
        <v>4725.9701525</v>
      </c>
      <c r="H953" s="1">
        <f>H950+(H962-H950)*3/12</f>
        <v>4702.1723650000004</v>
      </c>
      <c r="I953" t="str">
        <f>_xlfn.XLOOKUP($A953,ALGLIB_SSA_XAUUSD!$J$2:$J$1001,ALGLIB_SSA_XAUUSD!$K$2:$K$1001,"",0)</f>
        <v>XAUUSD</v>
      </c>
      <c r="J953" t="str">
        <f>_xlfn.XLOOKUP($A953,ALGLIB_SSA_XAUUSD!$J$2:$J$1001,ALGLIB_SSA_XAUUSD!$L$2:$L$1001,"",0)</f>
        <v>M5</v>
      </c>
      <c r="K953">
        <f>_xlfn.XLOOKUP($A953,ALGLIB_SSA_XAUUSD!$J$2:$J$1001,ALGLIB_SSA_XAUUSD!$M$2:$M$1001,"",0)</f>
        <v>4711.67</v>
      </c>
      <c r="L953">
        <f>_xlfn.XLOOKUP($A953,ALGLIB_SSA_XAUUSD!$J$2:$J$1001,ALGLIB_SSA_XAUUSD!$N$2:$N$1001,"",0)</f>
        <v>4714.8555699999997</v>
      </c>
      <c r="M953">
        <f>_xlfn.XLOOKUP($A953,ALGLIB_SSA_XAUUSD!$J$2:$J$1001,ALGLIB_SSA_XAUUSD!$O$2:$O$1001,"",0)</f>
        <v>4716.3297499999999</v>
      </c>
      <c r="N953">
        <f>_xlfn.XLOOKUP($A953,ALGLIB_SSA_XAUUSD!$J$2:$J$1001,ALGLIB_SSA_XAUUSD!$P$2:$P$1001,"",0)</f>
        <v>4719.81149</v>
      </c>
      <c r="O953">
        <f>_xlfn.XLOOKUP($A953,ALGLIB_SSA_XAUUSD!$J$2:$J$1001,ALGLIB_SSA_XAUUSD!$Q$2:$Q$1001,"",0)</f>
        <v>4710.0498799999996</v>
      </c>
      <c r="R953">
        <f t="shared" si="361"/>
        <v>1775686500</v>
      </c>
      <c r="S953" t="str">
        <f t="shared" si="362"/>
        <v>XAUUSD</v>
      </c>
      <c r="T953" t="str">
        <f t="shared" si="362"/>
        <v>M5</v>
      </c>
      <c r="U953">
        <f t="shared" si="362"/>
        <v>4711.67</v>
      </c>
      <c r="V953">
        <f t="shared" si="363"/>
        <v>4714.0850625000003</v>
      </c>
      <c r="W953">
        <f t="shared" si="363"/>
        <v>4716.1520300000002</v>
      </c>
      <c r="X953">
        <f t="shared" si="364"/>
        <v>4714.8555699999997</v>
      </c>
      <c r="Y953">
        <f t="shared" si="364"/>
        <v>4716.3297499999999</v>
      </c>
      <c r="Z953">
        <f t="shared" si="365"/>
        <v>4725.9701525</v>
      </c>
      <c r="AA953">
        <f t="shared" si="366"/>
        <v>4719.81149</v>
      </c>
      <c r="AB953">
        <f t="shared" si="367"/>
        <v>4702.1723650000004</v>
      </c>
      <c r="AC953">
        <f t="shared" si="368"/>
        <v>4710.0498799999996</v>
      </c>
      <c r="AF953">
        <f t="shared" si="373"/>
        <v>1775686500</v>
      </c>
      <c r="AG953" t="str">
        <f t="shared" si="374"/>
        <v>XAUUSD</v>
      </c>
      <c r="AH953" t="str">
        <f t="shared" si="375"/>
        <v>M5</v>
      </c>
      <c r="AI953" s="19">
        <f t="shared" si="369"/>
        <v>4711.67</v>
      </c>
      <c r="AJ953" s="19">
        <f t="shared" si="370"/>
        <v>4714.0850625000003</v>
      </c>
      <c r="AK953" s="19">
        <f t="shared" si="371"/>
        <v>4716.1520300000002</v>
      </c>
      <c r="AL953" s="19">
        <f t="shared" si="376"/>
        <v>-2.0669674999999188</v>
      </c>
      <c r="AM953" s="28" t="str">
        <f t="shared" si="372"/>
        <v>Bearish</v>
      </c>
      <c r="AN953" s="28" t="str">
        <f t="shared" si="377"/>
        <v>Bearish</v>
      </c>
      <c r="AO953">
        <f>IF(Z953&lt;&gt;"",Z953,"")</f>
        <v>4725.9701525</v>
      </c>
      <c r="AP953">
        <f>IF(AB953&lt;&gt;"",AB953,"")</f>
        <v>4702.1723650000004</v>
      </c>
      <c r="AQ953">
        <f t="shared" si="381"/>
        <v>4</v>
      </c>
      <c r="AR953" s="16">
        <f>IF(SLOPE($AO$938:$AO$949,$AQ$938:$AQ$949)&gt;0,MIN(3,ABS(SLOPE($AO$938:$AO$949,$AQ$938:$AQ$949))),IF(SLOPE($AO$938:$AO$949,$AQ$938:$AQ$949)&lt;-0.5,-0.5,0))</f>
        <v>0</v>
      </c>
      <c r="AS953" s="16">
        <f>IF(SLOPE($AP$938:$AP$949,$AQ$938:$AQ$949)&lt;0,MAX(-3,-ABS(SLOPE($AP$938:$AP$949,$AQ$938:$AQ$949))),IF(SLOPE($AP$938:$AP$949,$AQ$938:$AQ$949)&gt;0.5,0.5,0))</f>
        <v>-0.13704666666660534</v>
      </c>
      <c r="AT953" s="22">
        <f>($AO$950+(AR953*(AQ953-1)))</f>
        <v>4726.0757400000002</v>
      </c>
      <c r="AU953" s="22">
        <f>($AP$950+(AS953*(AQ953-1)))</f>
        <v>4701.5014499999997</v>
      </c>
      <c r="AV953" s="18">
        <f>IF(AR953&gt;0,AT953+AR953,AT953)</f>
        <v>4726.0757400000002</v>
      </c>
      <c r="AW953" s="18">
        <f>IF(AS953&lt;0,AU953+AS953,AU953)</f>
        <v>4701.364403333333</v>
      </c>
      <c r="AY953">
        <f t="shared" si="382"/>
        <v>0.10558750000018335</v>
      </c>
      <c r="AZ953">
        <f t="shared" si="383"/>
        <v>-0.80796166666732461</v>
      </c>
      <c r="BB953" s="19">
        <f t="shared" si="378"/>
        <v>1775686500</v>
      </c>
      <c r="BC953" s="19" t="str">
        <f t="shared" si="379"/>
        <v>XAUUSD</v>
      </c>
      <c r="BD953" s="19" t="str">
        <f t="shared" si="380"/>
        <v>M5</v>
      </c>
      <c r="BE953">
        <f>V953</f>
        <v>4714.0850625000003</v>
      </c>
      <c r="BF953">
        <f>W953</f>
        <v>4716.1520300000002</v>
      </c>
      <c r="BG953">
        <f>X953</f>
        <v>4714.8555699999997</v>
      </c>
      <c r="BH953">
        <f>Y953</f>
        <v>4716.3297499999999</v>
      </c>
      <c r="BI953">
        <f t="shared" si="384"/>
        <v>4726.0757400000002</v>
      </c>
      <c r="BJ953">
        <f t="shared" si="385"/>
        <v>4701.364403333333</v>
      </c>
    </row>
    <row r="954" spans="1:62" x14ac:dyDescent="0.55000000000000004">
      <c r="A954">
        <f>ALGLIB_SSA_XAUUSD!J954</f>
        <v>1775686800</v>
      </c>
      <c r="B954" t="str">
        <f>_xlfn.XLOOKUP($A954,ALGLIB_SSA_XAUUSD!$A$2:$A$1001,ALGLIB_SSA_XAUUSD!$B$2:$B$1001,"",0)</f>
        <v/>
      </c>
      <c r="C954" t="str">
        <f>_xlfn.XLOOKUP($A954,ALGLIB_SSA_XAUUSD!$A$2:$A$1001,ALGLIB_SSA_XAUUSD!$C$2:$C$1001,"",0)</f>
        <v/>
      </c>
      <c r="D954" s="1">
        <f>D950+(D962-D950)*4/12</f>
        <v>4717.0199999999995</v>
      </c>
      <c r="E954" s="1">
        <f>E950+(E962-E950)*4/12</f>
        <v>4714.3345433333334</v>
      </c>
      <c r="F954" s="1">
        <f>F950+(F962-F950)*4/12</f>
        <v>4716.160523333333</v>
      </c>
      <c r="G954" s="1">
        <f>G950+(G962-G950)*4/12</f>
        <v>4725.9349566666669</v>
      </c>
      <c r="H954" s="1">
        <f>H950+(H962-H950)*4/12</f>
        <v>4702.2589566666666</v>
      </c>
      <c r="I954" t="str">
        <f>_xlfn.XLOOKUP($A954,ALGLIB_SSA_XAUUSD!$J$2:$J$1001,ALGLIB_SSA_XAUUSD!$K$2:$K$1001,"",0)</f>
        <v>XAUUSD</v>
      </c>
      <c r="J954" t="str">
        <f>_xlfn.XLOOKUP($A954,ALGLIB_SSA_XAUUSD!$J$2:$J$1001,ALGLIB_SSA_XAUUSD!$L$2:$L$1001,"",0)</f>
        <v>M5</v>
      </c>
      <c r="K954">
        <f>_xlfn.XLOOKUP($A954,ALGLIB_SSA_XAUUSD!$J$2:$J$1001,ALGLIB_SSA_XAUUSD!$M$2:$M$1001,"",0)</f>
        <v>4712.42</v>
      </c>
      <c r="L954">
        <f>_xlfn.XLOOKUP($A954,ALGLIB_SSA_XAUUSD!$J$2:$J$1001,ALGLIB_SSA_XAUUSD!$N$2:$N$1001,"",0)</f>
        <v>4713.9761200000003</v>
      </c>
      <c r="M954">
        <f>_xlfn.XLOOKUP($A954,ALGLIB_SSA_XAUUSD!$J$2:$J$1001,ALGLIB_SSA_XAUUSD!$O$2:$O$1001,"",0)</f>
        <v>4715.1529300000002</v>
      </c>
      <c r="N954">
        <f>_xlfn.XLOOKUP($A954,ALGLIB_SSA_XAUUSD!$J$2:$J$1001,ALGLIB_SSA_XAUUSD!$P$2:$P$1001,"",0)</f>
        <v>4718.02999</v>
      </c>
      <c r="O954">
        <f>_xlfn.XLOOKUP($A954,ALGLIB_SSA_XAUUSD!$J$2:$J$1001,ALGLIB_SSA_XAUUSD!$Q$2:$Q$1001,"",0)</f>
        <v>4708.6918100000003</v>
      </c>
      <c r="R954">
        <f t="shared" si="361"/>
        <v>1775686800</v>
      </c>
      <c r="S954" t="str">
        <f t="shared" si="362"/>
        <v>XAUUSD</v>
      </c>
      <c r="T954" t="str">
        <f t="shared" si="362"/>
        <v>M5</v>
      </c>
      <c r="U954">
        <f t="shared" si="362"/>
        <v>4712.42</v>
      </c>
      <c r="V954">
        <f t="shared" si="363"/>
        <v>4714.3345433333334</v>
      </c>
      <c r="W954">
        <f t="shared" si="363"/>
        <v>4716.160523333333</v>
      </c>
      <c r="X954">
        <f t="shared" si="364"/>
        <v>4713.9761200000003</v>
      </c>
      <c r="Y954">
        <f t="shared" si="364"/>
        <v>4715.1529300000002</v>
      </c>
      <c r="Z954">
        <f t="shared" si="365"/>
        <v>4725.9349566666669</v>
      </c>
      <c r="AA954">
        <f t="shared" si="366"/>
        <v>4718.02999</v>
      </c>
      <c r="AB954">
        <f t="shared" si="367"/>
        <v>4702.2589566666666</v>
      </c>
      <c r="AC954">
        <f t="shared" si="368"/>
        <v>4708.6918100000003</v>
      </c>
      <c r="AF954">
        <f t="shared" si="373"/>
        <v>1775686800</v>
      </c>
      <c r="AG954" t="str">
        <f t="shared" si="374"/>
        <v>XAUUSD</v>
      </c>
      <c r="AH954" t="str">
        <f t="shared" si="375"/>
        <v>M5</v>
      </c>
      <c r="AI954" s="19">
        <f t="shared" si="369"/>
        <v>4712.42</v>
      </c>
      <c r="AJ954" s="19">
        <f t="shared" si="370"/>
        <v>4714.3345433333334</v>
      </c>
      <c r="AK954" s="19">
        <f t="shared" si="371"/>
        <v>4716.160523333333</v>
      </c>
      <c r="AL954" s="19">
        <f t="shared" si="376"/>
        <v>-1.8259799999996176</v>
      </c>
      <c r="AM954" s="28" t="str">
        <f t="shared" si="372"/>
        <v>Bearish</v>
      </c>
      <c r="AN954" s="28" t="str">
        <f t="shared" si="377"/>
        <v>Bearish</v>
      </c>
      <c r="AO954">
        <f>IF(Z954&lt;&gt;"",Z954,"")</f>
        <v>4725.9349566666669</v>
      </c>
      <c r="AP954">
        <f>IF(AB954&lt;&gt;"",AB954,"")</f>
        <v>4702.2589566666666</v>
      </c>
      <c r="AQ954">
        <f t="shared" si="381"/>
        <v>5</v>
      </c>
      <c r="AR954" s="16">
        <f>IF(SLOPE($AO$938:$AO$949,$AQ$938:$AQ$949)&gt;0,MIN(3,ABS(SLOPE($AO$938:$AO$949,$AQ$938:$AQ$949))),IF(SLOPE($AO$938:$AO$949,$AQ$938:$AQ$949)&lt;-0.5,-0.5,0))</f>
        <v>0</v>
      </c>
      <c r="AS954" s="16">
        <f>IF(SLOPE($AP$938:$AP$949,$AQ$938:$AQ$949)&lt;0,MAX(-3,-ABS(SLOPE($AP$938:$AP$949,$AQ$938:$AQ$949))),IF(SLOPE($AP$938:$AP$949,$AQ$938:$AQ$949)&gt;0.5,0.5,0))</f>
        <v>-0.13704666666660534</v>
      </c>
      <c r="AT954" s="22">
        <f>($AO$950+(AR954*(AQ954-1)))</f>
        <v>4726.0757400000002</v>
      </c>
      <c r="AU954" s="22">
        <f>($AP$950+(AS954*(AQ954-1)))</f>
        <v>4701.3644033333339</v>
      </c>
      <c r="AV954" s="18">
        <f>IF(AR954&gt;0,AT954+AR954,AT954)</f>
        <v>4726.0757400000002</v>
      </c>
      <c r="AW954" s="18">
        <f>IF(AS954&lt;0,AU954+AS954,AU954)</f>
        <v>4701.2273566666672</v>
      </c>
      <c r="AY954">
        <f t="shared" si="382"/>
        <v>0.14078333333327464</v>
      </c>
      <c r="AZ954">
        <f t="shared" si="383"/>
        <v>-1.0315999999993437</v>
      </c>
      <c r="BB954" s="19">
        <f t="shared" si="378"/>
        <v>1775686800</v>
      </c>
      <c r="BC954" s="19" t="str">
        <f t="shared" si="379"/>
        <v>XAUUSD</v>
      </c>
      <c r="BD954" s="19" t="str">
        <f t="shared" si="380"/>
        <v>M5</v>
      </c>
      <c r="BE954">
        <f>V954</f>
        <v>4714.3345433333334</v>
      </c>
      <c r="BF954">
        <f>W954</f>
        <v>4716.160523333333</v>
      </c>
      <c r="BG954">
        <f>X954</f>
        <v>4713.9761200000003</v>
      </c>
      <c r="BH954">
        <f>Y954</f>
        <v>4715.1529300000002</v>
      </c>
      <c r="BI954">
        <f t="shared" si="384"/>
        <v>4726.0757400000002</v>
      </c>
      <c r="BJ954">
        <f t="shared" si="385"/>
        <v>4701.2273566666672</v>
      </c>
    </row>
    <row r="955" spans="1:62" x14ac:dyDescent="0.55000000000000004">
      <c r="A955">
        <f>ALGLIB_SSA_XAUUSD!J955</f>
        <v>1775687100</v>
      </c>
      <c r="B955" t="str">
        <f>_xlfn.XLOOKUP($A955,ALGLIB_SSA_XAUUSD!$A$2:$A$1001,ALGLIB_SSA_XAUUSD!$B$2:$B$1001,"",0)</f>
        <v/>
      </c>
      <c r="C955" t="str">
        <f>_xlfn.XLOOKUP($A955,ALGLIB_SSA_XAUUSD!$A$2:$A$1001,ALGLIB_SSA_XAUUSD!$C$2:$C$1001,"",0)</f>
        <v/>
      </c>
      <c r="D955" s="1">
        <f>D950+(D962-D950)*5/12</f>
        <v>4716.8499999999995</v>
      </c>
      <c r="E955" s="1">
        <f>E950+(E962-E950)*5/12</f>
        <v>4714.5840241666665</v>
      </c>
      <c r="F955" s="1">
        <f>F950+(F962-F950)*5/12</f>
        <v>4716.1690166666667</v>
      </c>
      <c r="G955" s="1">
        <f>G950+(G962-G950)*5/12</f>
        <v>4725.8997608333339</v>
      </c>
      <c r="H955" s="1">
        <f>H950+(H962-H950)*5/12</f>
        <v>4702.3455483333328</v>
      </c>
      <c r="I955" t="str">
        <f>_xlfn.XLOOKUP($A955,ALGLIB_SSA_XAUUSD!$J$2:$J$1001,ALGLIB_SSA_XAUUSD!$K$2:$K$1001,"",0)</f>
        <v>XAUUSD</v>
      </c>
      <c r="J955" t="str">
        <f>_xlfn.XLOOKUP($A955,ALGLIB_SSA_XAUUSD!$J$2:$J$1001,ALGLIB_SSA_XAUUSD!$L$2:$L$1001,"",0)</f>
        <v>M5</v>
      </c>
      <c r="K955">
        <f>_xlfn.XLOOKUP($A955,ALGLIB_SSA_XAUUSD!$J$2:$J$1001,ALGLIB_SSA_XAUUSD!$M$2:$M$1001,"",0)</f>
        <v>4713.3100000000004</v>
      </c>
      <c r="L955">
        <f>_xlfn.XLOOKUP($A955,ALGLIB_SSA_XAUUSD!$J$2:$J$1001,ALGLIB_SSA_XAUUSD!$N$2:$N$1001,"",0)</f>
        <v>4713.7100899999996</v>
      </c>
      <c r="M955">
        <f>_xlfn.XLOOKUP($A955,ALGLIB_SSA_XAUUSD!$J$2:$J$1001,ALGLIB_SSA_XAUUSD!$O$2:$O$1001,"",0)</f>
        <v>4714.4315100000003</v>
      </c>
      <c r="N955">
        <f>_xlfn.XLOOKUP($A955,ALGLIB_SSA_XAUUSD!$J$2:$J$1001,ALGLIB_SSA_XAUUSD!$P$2:$P$1001,"",0)</f>
        <v>4716.9073799999996</v>
      </c>
      <c r="O955">
        <f>_xlfn.XLOOKUP($A955,ALGLIB_SSA_XAUUSD!$J$2:$J$1001,ALGLIB_SSA_XAUUSD!$Q$2:$Q$1001,"",0)</f>
        <v>4708.3400199999996</v>
      </c>
      <c r="R955">
        <f t="shared" si="361"/>
        <v>1775687100</v>
      </c>
      <c r="S955" t="str">
        <f t="shared" si="362"/>
        <v>XAUUSD</v>
      </c>
      <c r="T955" t="str">
        <f t="shared" si="362"/>
        <v>M5</v>
      </c>
      <c r="U955">
        <f t="shared" si="362"/>
        <v>4713.3100000000004</v>
      </c>
      <c r="V955">
        <f t="shared" si="363"/>
        <v>4714.5840241666665</v>
      </c>
      <c r="W955">
        <f t="shared" si="363"/>
        <v>4716.1690166666667</v>
      </c>
      <c r="X955">
        <f t="shared" si="364"/>
        <v>4713.7100899999996</v>
      </c>
      <c r="Y955">
        <f t="shared" si="364"/>
        <v>4714.4315100000003</v>
      </c>
      <c r="Z955">
        <f t="shared" si="365"/>
        <v>4725.8997608333339</v>
      </c>
      <c r="AA955">
        <f t="shared" si="366"/>
        <v>4716.9073799999996</v>
      </c>
      <c r="AB955">
        <f t="shared" si="367"/>
        <v>4702.3455483333328</v>
      </c>
      <c r="AC955">
        <f t="shared" si="368"/>
        <v>4708.3400199999996</v>
      </c>
      <c r="AF955">
        <f t="shared" si="373"/>
        <v>1775687100</v>
      </c>
      <c r="AG955" t="str">
        <f t="shared" si="374"/>
        <v>XAUUSD</v>
      </c>
      <c r="AH955" t="str">
        <f t="shared" si="375"/>
        <v>M5</v>
      </c>
      <c r="AI955" s="19">
        <f t="shared" si="369"/>
        <v>4713.3100000000004</v>
      </c>
      <c r="AJ955" s="19">
        <f t="shared" si="370"/>
        <v>4714.5840241666665</v>
      </c>
      <c r="AK955" s="19">
        <f t="shared" si="371"/>
        <v>4716.1690166666667</v>
      </c>
      <c r="AL955" s="19">
        <f t="shared" si="376"/>
        <v>-1.5849925000002258</v>
      </c>
      <c r="AM955" s="28" t="str">
        <f t="shared" si="372"/>
        <v>Bearish</v>
      </c>
      <c r="AN955" s="28" t="str">
        <f t="shared" si="377"/>
        <v>Bearish</v>
      </c>
      <c r="AO955">
        <f>IF(Z955&lt;&gt;"",Z955,"")</f>
        <v>4725.8997608333339</v>
      </c>
      <c r="AP955">
        <f>IF(AB955&lt;&gt;"",AB955,"")</f>
        <v>4702.3455483333328</v>
      </c>
      <c r="AQ955">
        <f t="shared" si="381"/>
        <v>6</v>
      </c>
      <c r="AR955" s="16">
        <f>IF(SLOPE($AO$938:$AO$949,$AQ$938:$AQ$949)&gt;0,MIN(3,ABS(SLOPE($AO$938:$AO$949,$AQ$938:$AQ$949))),IF(SLOPE($AO$938:$AO$949,$AQ$938:$AQ$949)&lt;-0.5,-0.5,0))</f>
        <v>0</v>
      </c>
      <c r="AS955" s="16">
        <f>IF(SLOPE($AP$938:$AP$949,$AQ$938:$AQ$949)&lt;0,MAX(-3,-ABS(SLOPE($AP$938:$AP$949,$AQ$938:$AQ$949))),IF(SLOPE($AP$938:$AP$949,$AQ$938:$AQ$949)&gt;0.5,0.5,0))</f>
        <v>-0.13704666666660534</v>
      </c>
      <c r="AT955" s="22">
        <f>($AO$950+(AR955*(AQ955-1)))</f>
        <v>4726.0757400000002</v>
      </c>
      <c r="AU955" s="22">
        <f>($AP$950+(AS955*(AQ955-1)))</f>
        <v>4701.2273566666672</v>
      </c>
      <c r="AV955" s="18">
        <f>IF(AR955&gt;0,AT955+AR955,AT955)</f>
        <v>4726.0757400000002</v>
      </c>
      <c r="AW955" s="18">
        <f>IF(AS955&lt;0,AU955+AS955,AU955)</f>
        <v>4701.0903100000005</v>
      </c>
      <c r="AY955">
        <f t="shared" si="382"/>
        <v>0.17597916666636593</v>
      </c>
      <c r="AZ955">
        <f t="shared" si="383"/>
        <v>-1.2552383333322723</v>
      </c>
      <c r="BB955" s="19">
        <f t="shared" si="378"/>
        <v>1775687100</v>
      </c>
      <c r="BC955" s="19" t="str">
        <f t="shared" si="379"/>
        <v>XAUUSD</v>
      </c>
      <c r="BD955" s="19" t="str">
        <f t="shared" si="380"/>
        <v>M5</v>
      </c>
      <c r="BE955">
        <f>V955</f>
        <v>4714.5840241666665</v>
      </c>
      <c r="BF955">
        <f>W955</f>
        <v>4716.1690166666667</v>
      </c>
      <c r="BG955">
        <f>X955</f>
        <v>4713.7100899999996</v>
      </c>
      <c r="BH955">
        <f>Y955</f>
        <v>4714.4315100000003</v>
      </c>
      <c r="BI955">
        <f t="shared" si="384"/>
        <v>4726.0757400000002</v>
      </c>
      <c r="BJ955">
        <f t="shared" si="385"/>
        <v>4701.0903100000005</v>
      </c>
    </row>
    <row r="956" spans="1:62" x14ac:dyDescent="0.55000000000000004">
      <c r="A956">
        <f>ALGLIB_SSA_XAUUSD!J956</f>
        <v>1775687400</v>
      </c>
      <c r="B956" t="str">
        <f>_xlfn.XLOOKUP($A956,ALGLIB_SSA_XAUUSD!$A$2:$A$1001,ALGLIB_SSA_XAUUSD!$B$2:$B$1001,"",0)</f>
        <v/>
      </c>
      <c r="C956" t="str">
        <f>_xlfn.XLOOKUP($A956,ALGLIB_SSA_XAUUSD!$A$2:$A$1001,ALGLIB_SSA_XAUUSD!$C$2:$C$1001,"",0)</f>
        <v/>
      </c>
      <c r="D956" s="1">
        <f>D950+(D962-D950)*6/12</f>
        <v>4716.68</v>
      </c>
      <c r="E956" s="1">
        <f>E950+(E962-E950)*6/12</f>
        <v>4714.8335050000005</v>
      </c>
      <c r="F956" s="1">
        <f>F950+(F962-F950)*6/12</f>
        <v>4716.1775099999995</v>
      </c>
      <c r="G956" s="1">
        <f>G950+(G962-G950)*6/12</f>
        <v>4725.8645649999999</v>
      </c>
      <c r="H956" s="1">
        <f>H950+(H962-H950)*6/12</f>
        <v>4702.4321399999999</v>
      </c>
      <c r="I956" t="str">
        <f>_xlfn.XLOOKUP($A956,ALGLIB_SSA_XAUUSD!$J$2:$J$1001,ALGLIB_SSA_XAUUSD!$K$2:$K$1001,"",0)</f>
        <v>XAUUSD</v>
      </c>
      <c r="J956" t="str">
        <f>_xlfn.XLOOKUP($A956,ALGLIB_SSA_XAUUSD!$J$2:$J$1001,ALGLIB_SSA_XAUUSD!$L$2:$L$1001,"",0)</f>
        <v>M5</v>
      </c>
      <c r="K956">
        <f>_xlfn.XLOOKUP($A956,ALGLIB_SSA_XAUUSD!$J$2:$J$1001,ALGLIB_SSA_XAUUSD!$M$2:$M$1001,"",0)</f>
        <v>4716.7</v>
      </c>
      <c r="L956">
        <f>_xlfn.XLOOKUP($A956,ALGLIB_SSA_XAUUSD!$J$2:$J$1001,ALGLIB_SSA_XAUUSD!$N$2:$N$1001,"",0)</f>
        <v>4713.95046</v>
      </c>
      <c r="M956">
        <f>_xlfn.XLOOKUP($A956,ALGLIB_SSA_XAUUSD!$J$2:$J$1001,ALGLIB_SSA_XAUUSD!$O$2:$O$1001,"",0)</f>
        <v>4714.1909900000001</v>
      </c>
      <c r="N956">
        <f>_xlfn.XLOOKUP($A956,ALGLIB_SSA_XAUUSD!$J$2:$J$1001,ALGLIB_SSA_XAUUSD!$P$2:$P$1001,"",0)</f>
        <v>4716.5631899999998</v>
      </c>
      <c r="O956">
        <f>_xlfn.XLOOKUP($A956,ALGLIB_SSA_XAUUSD!$J$2:$J$1001,ALGLIB_SSA_XAUUSD!$Q$2:$Q$1001,"",0)</f>
        <v>4708.80483</v>
      </c>
      <c r="R956">
        <f t="shared" si="361"/>
        <v>1775687400</v>
      </c>
      <c r="S956" t="str">
        <f t="shared" si="362"/>
        <v>XAUUSD</v>
      </c>
      <c r="T956" t="str">
        <f t="shared" si="362"/>
        <v>M5</v>
      </c>
      <c r="U956">
        <f t="shared" si="362"/>
        <v>4716.7</v>
      </c>
      <c r="V956">
        <f t="shared" si="363"/>
        <v>4714.8335050000005</v>
      </c>
      <c r="W956">
        <f t="shared" si="363"/>
        <v>4716.1775099999995</v>
      </c>
      <c r="X956">
        <f t="shared" si="364"/>
        <v>4713.95046</v>
      </c>
      <c r="Y956">
        <f t="shared" si="364"/>
        <v>4714.1909900000001</v>
      </c>
      <c r="Z956">
        <f t="shared" si="365"/>
        <v>4725.8645649999999</v>
      </c>
      <c r="AA956">
        <f t="shared" si="366"/>
        <v>4716.5631899999998</v>
      </c>
      <c r="AB956">
        <f t="shared" si="367"/>
        <v>4702.4321399999999</v>
      </c>
      <c r="AC956">
        <f t="shared" si="368"/>
        <v>4708.80483</v>
      </c>
      <c r="AF956">
        <f t="shared" si="373"/>
        <v>1775687400</v>
      </c>
      <c r="AG956" t="str">
        <f t="shared" si="374"/>
        <v>XAUUSD</v>
      </c>
      <c r="AH956" t="str">
        <f t="shared" si="375"/>
        <v>M5</v>
      </c>
      <c r="AI956" s="19">
        <f t="shared" si="369"/>
        <v>4716.7</v>
      </c>
      <c r="AJ956" s="19">
        <f t="shared" si="370"/>
        <v>4714.8335050000005</v>
      </c>
      <c r="AK956" s="19">
        <f t="shared" si="371"/>
        <v>4716.1775099999995</v>
      </c>
      <c r="AL956" s="19">
        <f t="shared" si="376"/>
        <v>-1.3440049999990151</v>
      </c>
      <c r="AM956" s="28" t="str">
        <f t="shared" si="372"/>
        <v>Bearish</v>
      </c>
      <c r="AN956" s="28" t="str">
        <f t="shared" si="377"/>
        <v>Bearish</v>
      </c>
      <c r="AO956">
        <f>IF(Z956&lt;&gt;"",Z956,"")</f>
        <v>4725.8645649999999</v>
      </c>
      <c r="AP956">
        <f>IF(AB956&lt;&gt;"",AB956,"")</f>
        <v>4702.4321399999999</v>
      </c>
      <c r="AQ956">
        <f t="shared" si="381"/>
        <v>7</v>
      </c>
      <c r="AR956" s="16">
        <f>IF(SLOPE($AO$938:$AO$949,$AQ$938:$AQ$949)&gt;0,MIN(3,ABS(SLOPE($AO$938:$AO$949,$AQ$938:$AQ$949))),IF(SLOPE($AO$938:$AO$949,$AQ$938:$AQ$949)&lt;-0.5,-0.5,0))</f>
        <v>0</v>
      </c>
      <c r="AS956" s="16">
        <f>IF(SLOPE($AP$938:$AP$949,$AQ$938:$AQ$949)&lt;0,MAX(-3,-ABS(SLOPE($AP$938:$AP$949,$AQ$938:$AQ$949))),IF(SLOPE($AP$938:$AP$949,$AQ$938:$AQ$949)&gt;0.5,0.5,0))</f>
        <v>-0.13704666666660534</v>
      </c>
      <c r="AT956" s="22">
        <f>($AO$950+(AR956*(AQ956-1)))</f>
        <v>4726.0757400000002</v>
      </c>
      <c r="AU956" s="22">
        <f>($AP$950+(AS956*(AQ956-1)))</f>
        <v>4701.0903100000005</v>
      </c>
      <c r="AV956" s="18">
        <f>IF(AR956&gt;0,AT956+AR956,AT956)</f>
        <v>4726.0757400000002</v>
      </c>
      <c r="AW956" s="18">
        <f>IF(AS956&lt;0,AU956+AS956,AU956)</f>
        <v>4700.9532633333338</v>
      </c>
      <c r="AY956">
        <f t="shared" si="382"/>
        <v>0.21117500000036671</v>
      </c>
      <c r="AZ956">
        <f t="shared" si="383"/>
        <v>-1.4788766666661104</v>
      </c>
      <c r="BB956" s="19">
        <f t="shared" si="378"/>
        <v>1775687400</v>
      </c>
      <c r="BC956" s="19" t="str">
        <f t="shared" si="379"/>
        <v>XAUUSD</v>
      </c>
      <c r="BD956" s="19" t="str">
        <f t="shared" si="380"/>
        <v>M5</v>
      </c>
      <c r="BE956">
        <f>V956</f>
        <v>4714.8335050000005</v>
      </c>
      <c r="BF956">
        <f>W956</f>
        <v>4716.1775099999995</v>
      </c>
      <c r="BG956">
        <f>X956</f>
        <v>4713.95046</v>
      </c>
      <c r="BH956">
        <f>Y956</f>
        <v>4714.1909900000001</v>
      </c>
      <c r="BI956">
        <f t="shared" si="384"/>
        <v>4726.0757400000002</v>
      </c>
      <c r="BJ956">
        <f t="shared" si="385"/>
        <v>4700.9532633333338</v>
      </c>
    </row>
    <row r="957" spans="1:62" x14ac:dyDescent="0.55000000000000004">
      <c r="A957">
        <f>ALGLIB_SSA_XAUUSD!J957</f>
        <v>1775687700</v>
      </c>
      <c r="B957" t="str">
        <f>_xlfn.XLOOKUP($A957,ALGLIB_SSA_XAUUSD!$A$2:$A$1001,ALGLIB_SSA_XAUUSD!$B$2:$B$1001,"",0)</f>
        <v/>
      </c>
      <c r="C957" t="str">
        <f>_xlfn.XLOOKUP($A957,ALGLIB_SSA_XAUUSD!$A$2:$A$1001,ALGLIB_SSA_XAUUSD!$C$2:$C$1001,"",0)</f>
        <v/>
      </c>
      <c r="D957" s="1">
        <f>D950+(D962-D950)*7/12</f>
        <v>4716.51</v>
      </c>
      <c r="E957" s="1">
        <f>E950+(E962-E950)*7/12</f>
        <v>4715.0829858333336</v>
      </c>
      <c r="F957" s="1">
        <f>F950+(F962-F950)*7/12</f>
        <v>4716.1860033333332</v>
      </c>
      <c r="G957" s="1">
        <f>G950+(G962-G950)*7/12</f>
        <v>4725.8293691666668</v>
      </c>
      <c r="H957" s="1">
        <f>H950+(H962-H950)*7/12</f>
        <v>4702.518731666667</v>
      </c>
      <c r="I957" t="str">
        <f>_xlfn.XLOOKUP($A957,ALGLIB_SSA_XAUUSD!$J$2:$J$1001,ALGLIB_SSA_XAUUSD!$K$2:$K$1001,"",0)</f>
        <v>XAUUSD</v>
      </c>
      <c r="J957" t="str">
        <f>_xlfn.XLOOKUP($A957,ALGLIB_SSA_XAUUSD!$J$2:$J$1001,ALGLIB_SSA_XAUUSD!$L$2:$L$1001,"",0)</f>
        <v>M5</v>
      </c>
      <c r="K957">
        <f>_xlfn.XLOOKUP($A957,ALGLIB_SSA_XAUUSD!$J$2:$J$1001,ALGLIB_SSA_XAUUSD!$M$2:$M$1001,"",0)</f>
        <v>4713.54</v>
      </c>
      <c r="L957">
        <f>_xlfn.XLOOKUP($A957,ALGLIB_SSA_XAUUSD!$J$2:$J$1001,ALGLIB_SSA_XAUUSD!$N$2:$N$1001,"",0)</f>
        <v>4714.3981999999996</v>
      </c>
      <c r="M957">
        <f>_xlfn.XLOOKUP($A957,ALGLIB_SSA_XAUUSD!$J$2:$J$1001,ALGLIB_SSA_XAUUSD!$O$2:$O$1001,"",0)</f>
        <v>4714.2945900000004</v>
      </c>
      <c r="N957">
        <f>_xlfn.XLOOKUP($A957,ALGLIB_SSA_XAUUSD!$J$2:$J$1001,ALGLIB_SSA_XAUUSD!$P$2:$P$1001,"",0)</f>
        <v>4716.7896600000004</v>
      </c>
      <c r="O957">
        <f>_xlfn.XLOOKUP($A957,ALGLIB_SSA_XAUUSD!$J$2:$J$1001,ALGLIB_SSA_XAUUSD!$Q$2:$Q$1001,"",0)</f>
        <v>4709.8871200000003</v>
      </c>
      <c r="R957">
        <f t="shared" si="361"/>
        <v>1775687700</v>
      </c>
      <c r="S957" t="str">
        <f t="shared" si="362"/>
        <v>XAUUSD</v>
      </c>
      <c r="T957" t="str">
        <f t="shared" si="362"/>
        <v>M5</v>
      </c>
      <c r="U957">
        <f t="shared" si="362"/>
        <v>4713.54</v>
      </c>
      <c r="V957">
        <f t="shared" si="363"/>
        <v>4715.0829858333336</v>
      </c>
      <c r="W957">
        <f t="shared" si="363"/>
        <v>4716.1860033333332</v>
      </c>
      <c r="X957">
        <f t="shared" si="364"/>
        <v>4714.3981999999996</v>
      </c>
      <c r="Y957">
        <f t="shared" si="364"/>
        <v>4714.2945900000004</v>
      </c>
      <c r="Z957">
        <f t="shared" si="365"/>
        <v>4725.8293691666668</v>
      </c>
      <c r="AA957">
        <f t="shared" si="366"/>
        <v>4716.7896600000004</v>
      </c>
      <c r="AB957">
        <f t="shared" si="367"/>
        <v>4702.518731666667</v>
      </c>
      <c r="AC957">
        <f t="shared" si="368"/>
        <v>4709.8871200000003</v>
      </c>
      <c r="AF957">
        <f t="shared" si="373"/>
        <v>1775687700</v>
      </c>
      <c r="AG957" t="str">
        <f t="shared" si="374"/>
        <v>XAUUSD</v>
      </c>
      <c r="AH957" t="str">
        <f t="shared" si="375"/>
        <v>M5</v>
      </c>
      <c r="AI957" s="19">
        <f t="shared" si="369"/>
        <v>4713.54</v>
      </c>
      <c r="AJ957" s="19">
        <f t="shared" si="370"/>
        <v>4715.0829858333336</v>
      </c>
      <c r="AK957" s="19">
        <f t="shared" si="371"/>
        <v>4716.1860033333332</v>
      </c>
      <c r="AL957" s="19">
        <f t="shared" si="376"/>
        <v>-1.1030174999996234</v>
      </c>
      <c r="AM957" s="28" t="str">
        <f t="shared" si="372"/>
        <v>Bearish</v>
      </c>
      <c r="AN957" s="28" t="str">
        <f t="shared" si="377"/>
        <v>Bearish</v>
      </c>
      <c r="AO957">
        <f>IF(Z957&lt;&gt;"",Z957,"")</f>
        <v>4725.8293691666668</v>
      </c>
      <c r="AP957">
        <f>IF(AB957&lt;&gt;"",AB957,"")</f>
        <v>4702.518731666667</v>
      </c>
      <c r="AQ957">
        <f t="shared" si="381"/>
        <v>8</v>
      </c>
      <c r="AR957" s="16">
        <f>IF(SLOPE($AO$938:$AO$949,$AQ$938:$AQ$949)&gt;0,MIN(3,ABS(SLOPE($AO$938:$AO$949,$AQ$938:$AQ$949))),IF(SLOPE($AO$938:$AO$949,$AQ$938:$AQ$949)&lt;-0.5,-0.5,0))</f>
        <v>0</v>
      </c>
      <c r="AS957" s="16">
        <f>IF(SLOPE($AP$938:$AP$949,$AQ$938:$AQ$949)&lt;0,MAX(-3,-ABS(SLOPE($AP$938:$AP$949,$AQ$938:$AQ$949))),IF(SLOPE($AP$938:$AP$949,$AQ$938:$AQ$949)&gt;0.5,0.5,0))</f>
        <v>-0.13704666666660534</v>
      </c>
      <c r="AT957" s="22">
        <f>($AO$950+(AR957*(AQ957-1)))</f>
        <v>4726.0757400000002</v>
      </c>
      <c r="AU957" s="22">
        <f>($AP$950+(AS957*(AQ957-1)))</f>
        <v>4700.9532633333338</v>
      </c>
      <c r="AV957" s="18">
        <f>IF(AR957&gt;0,AT957+AR957,AT957)</f>
        <v>4726.0757400000002</v>
      </c>
      <c r="AW957" s="18">
        <f>IF(AS957&lt;0,AU957+AS957,AU957)</f>
        <v>4700.8162166666671</v>
      </c>
      <c r="AY957">
        <f t="shared" si="382"/>
        <v>0.24637083333345799</v>
      </c>
      <c r="AZ957">
        <f t="shared" si="383"/>
        <v>-1.7025149999999485</v>
      </c>
      <c r="BB957" s="19">
        <f t="shared" si="378"/>
        <v>1775687700</v>
      </c>
      <c r="BC957" s="19" t="str">
        <f t="shared" si="379"/>
        <v>XAUUSD</v>
      </c>
      <c r="BD957" s="19" t="str">
        <f t="shared" si="380"/>
        <v>M5</v>
      </c>
      <c r="BE957">
        <f>V957</f>
        <v>4715.0829858333336</v>
      </c>
      <c r="BF957">
        <f>W957</f>
        <v>4716.1860033333332</v>
      </c>
      <c r="BG957">
        <f>X957</f>
        <v>4714.3981999999996</v>
      </c>
      <c r="BH957">
        <f>Y957</f>
        <v>4714.2945900000004</v>
      </c>
      <c r="BI957">
        <f t="shared" si="384"/>
        <v>4726.0757400000002</v>
      </c>
      <c r="BJ957">
        <f t="shared" si="385"/>
        <v>4700.8162166666671</v>
      </c>
    </row>
    <row r="958" spans="1:62" x14ac:dyDescent="0.55000000000000004">
      <c r="A958">
        <f>ALGLIB_SSA_XAUUSD!J958</f>
        <v>1775688000</v>
      </c>
      <c r="B958" t="str">
        <f>_xlfn.XLOOKUP($A958,ALGLIB_SSA_XAUUSD!$A$2:$A$1001,ALGLIB_SSA_XAUUSD!$B$2:$B$1001,"",0)</f>
        <v/>
      </c>
      <c r="C958" t="str">
        <f>_xlfn.XLOOKUP($A958,ALGLIB_SSA_XAUUSD!$A$2:$A$1001,ALGLIB_SSA_XAUUSD!$C$2:$C$1001,"",0)</f>
        <v/>
      </c>
      <c r="D958" s="1">
        <f>D950+(D962-D950)*8/12</f>
        <v>4716.34</v>
      </c>
      <c r="E958" s="1">
        <f>E950+(E962-E950)*8/12</f>
        <v>4715.3324666666667</v>
      </c>
      <c r="F958" s="1">
        <f>F950+(F962-F950)*8/12</f>
        <v>4716.194496666667</v>
      </c>
      <c r="G958" s="1">
        <f>G950+(G962-G950)*8/12</f>
        <v>4725.7941733333337</v>
      </c>
      <c r="H958" s="1">
        <f>H950+(H962-H950)*8/12</f>
        <v>4702.6053233333332</v>
      </c>
      <c r="I958" t="str">
        <f>_xlfn.XLOOKUP($A958,ALGLIB_SSA_XAUUSD!$J$2:$J$1001,ALGLIB_SSA_XAUUSD!$K$2:$K$1001,"",0)</f>
        <v>XAUUSD</v>
      </c>
      <c r="J958" t="str">
        <f>_xlfn.XLOOKUP($A958,ALGLIB_SSA_XAUUSD!$J$2:$J$1001,ALGLIB_SSA_XAUUSD!$L$2:$L$1001,"",0)</f>
        <v>M5</v>
      </c>
      <c r="K958">
        <f>_xlfn.XLOOKUP($A958,ALGLIB_SSA_XAUUSD!$J$2:$J$1001,ALGLIB_SSA_XAUUSD!$M$2:$M$1001,"",0)</f>
        <v>4712.92</v>
      </c>
      <c r="L958">
        <f>_xlfn.XLOOKUP($A958,ALGLIB_SSA_XAUUSD!$J$2:$J$1001,ALGLIB_SSA_XAUUSD!$N$2:$N$1001,"",0)</f>
        <v>4714.8585199999998</v>
      </c>
      <c r="M958">
        <f>_xlfn.XLOOKUP($A958,ALGLIB_SSA_XAUUSD!$J$2:$J$1001,ALGLIB_SSA_XAUUSD!$O$2:$O$1001,"",0)</f>
        <v>4714.5765600000004</v>
      </c>
      <c r="N958">
        <f>_xlfn.XLOOKUP($A958,ALGLIB_SSA_XAUUSD!$J$2:$J$1001,ALGLIB_SSA_XAUUSD!$P$2:$P$1001,"",0)</f>
        <v>4717.2867299999998</v>
      </c>
      <c r="O958">
        <f>_xlfn.XLOOKUP($A958,ALGLIB_SSA_XAUUSD!$J$2:$J$1001,ALGLIB_SSA_XAUUSD!$Q$2:$Q$1001,"",0)</f>
        <v>4711.0015700000004</v>
      </c>
      <c r="R958">
        <f t="shared" si="361"/>
        <v>1775688000</v>
      </c>
      <c r="S958" t="str">
        <f t="shared" si="362"/>
        <v>XAUUSD</v>
      </c>
      <c r="T958" t="str">
        <f t="shared" si="362"/>
        <v>M5</v>
      </c>
      <c r="U958">
        <f t="shared" si="362"/>
        <v>4712.92</v>
      </c>
      <c r="V958">
        <f t="shared" si="363"/>
        <v>4715.3324666666667</v>
      </c>
      <c r="W958">
        <f t="shared" si="363"/>
        <v>4716.194496666667</v>
      </c>
      <c r="X958">
        <f t="shared" si="364"/>
        <v>4714.8585199999998</v>
      </c>
      <c r="Y958">
        <f t="shared" si="364"/>
        <v>4714.5765600000004</v>
      </c>
      <c r="Z958">
        <f t="shared" si="365"/>
        <v>4725.7941733333337</v>
      </c>
      <c r="AA958">
        <f t="shared" si="366"/>
        <v>4717.2867299999998</v>
      </c>
      <c r="AB958">
        <f t="shared" si="367"/>
        <v>4702.6053233333332</v>
      </c>
      <c r="AC958">
        <f t="shared" si="368"/>
        <v>4711.0015700000004</v>
      </c>
      <c r="AF958">
        <f t="shared" si="373"/>
        <v>1775688000</v>
      </c>
      <c r="AG958" t="str">
        <f t="shared" si="374"/>
        <v>XAUUSD</v>
      </c>
      <c r="AH958" t="str">
        <f t="shared" si="375"/>
        <v>M5</v>
      </c>
      <c r="AI958" s="19">
        <f t="shared" si="369"/>
        <v>4712.92</v>
      </c>
      <c r="AJ958" s="19">
        <f t="shared" si="370"/>
        <v>4715.3324666666667</v>
      </c>
      <c r="AK958" s="19">
        <f t="shared" si="371"/>
        <v>4716.194496666667</v>
      </c>
      <c r="AL958" s="19">
        <f t="shared" si="376"/>
        <v>-0.86203000000023167</v>
      </c>
      <c r="AM958" s="28" t="str">
        <f t="shared" si="372"/>
        <v>Bearish</v>
      </c>
      <c r="AN958" s="28" t="str">
        <f t="shared" si="377"/>
        <v>Bearish</v>
      </c>
      <c r="AO958">
        <f>IF(Z958&lt;&gt;"",Z958,"")</f>
        <v>4725.7941733333337</v>
      </c>
      <c r="AP958">
        <f>IF(AB958&lt;&gt;"",AB958,"")</f>
        <v>4702.6053233333332</v>
      </c>
      <c r="AQ958">
        <f t="shared" si="381"/>
        <v>9</v>
      </c>
      <c r="AR958" s="16">
        <f>IF(SLOPE($AO$938:$AO$949,$AQ$938:$AQ$949)&gt;0,MIN(3,ABS(SLOPE($AO$938:$AO$949,$AQ$938:$AQ$949))),IF(SLOPE($AO$938:$AO$949,$AQ$938:$AQ$949)&lt;-0.5,-0.5,0))</f>
        <v>0</v>
      </c>
      <c r="AS958" s="16">
        <f>IF(SLOPE($AP$938:$AP$949,$AQ$938:$AQ$949)&lt;0,MAX(-3,-ABS(SLOPE($AP$938:$AP$949,$AQ$938:$AQ$949))),IF(SLOPE($AP$938:$AP$949,$AQ$938:$AQ$949)&gt;0.5,0.5,0))</f>
        <v>-0.13704666666660534</v>
      </c>
      <c r="AT958" s="22">
        <f>($AO$950+(AR958*(AQ958-1)))</f>
        <v>4726.0757400000002</v>
      </c>
      <c r="AU958" s="22">
        <f>($AP$950+(AS958*(AQ958-1)))</f>
        <v>4700.8162166666671</v>
      </c>
      <c r="AV958" s="18">
        <f>IF(AR958&gt;0,AT958+AR958,AT958)</f>
        <v>4726.0757400000002</v>
      </c>
      <c r="AW958" s="18">
        <f>IF(AS958&lt;0,AU958+AS958,AU958)</f>
        <v>4700.6791700000003</v>
      </c>
      <c r="AY958">
        <f t="shared" si="382"/>
        <v>0.28156666666654928</v>
      </c>
      <c r="AZ958">
        <f t="shared" si="383"/>
        <v>-1.9261533333328771</v>
      </c>
      <c r="BB958" s="19">
        <f t="shared" si="378"/>
        <v>1775688000</v>
      </c>
      <c r="BC958" s="19" t="str">
        <f t="shared" si="379"/>
        <v>XAUUSD</v>
      </c>
      <c r="BD958" s="19" t="str">
        <f t="shared" si="380"/>
        <v>M5</v>
      </c>
      <c r="BE958">
        <f>V958</f>
        <v>4715.3324666666667</v>
      </c>
      <c r="BF958">
        <f>W958</f>
        <v>4716.194496666667</v>
      </c>
      <c r="BG958">
        <f>X958</f>
        <v>4714.8585199999998</v>
      </c>
      <c r="BH958">
        <f>Y958</f>
        <v>4714.5765600000004</v>
      </c>
      <c r="BI958">
        <f t="shared" si="384"/>
        <v>4726.0757400000002</v>
      </c>
      <c r="BJ958">
        <f t="shared" si="385"/>
        <v>4700.6791700000003</v>
      </c>
    </row>
    <row r="959" spans="1:62" x14ac:dyDescent="0.55000000000000004">
      <c r="A959">
        <f>ALGLIB_SSA_XAUUSD!J959</f>
        <v>1775688300</v>
      </c>
      <c r="B959" t="str">
        <f>_xlfn.XLOOKUP($A959,ALGLIB_SSA_XAUUSD!$A$2:$A$1001,ALGLIB_SSA_XAUUSD!$B$2:$B$1001,"",0)</f>
        <v/>
      </c>
      <c r="C959" t="str">
        <f>_xlfn.XLOOKUP($A959,ALGLIB_SSA_XAUUSD!$A$2:$A$1001,ALGLIB_SSA_XAUUSD!$C$2:$C$1001,"",0)</f>
        <v/>
      </c>
      <c r="D959" s="1">
        <f>D950+(D962-D950)*9/12</f>
        <v>4716.17</v>
      </c>
      <c r="E959" s="1">
        <f>E950+(E962-E950)*9/12</f>
        <v>4715.5819474999998</v>
      </c>
      <c r="F959" s="1">
        <f>F950+(F962-F950)*9/12</f>
        <v>4716.2029899999998</v>
      </c>
      <c r="G959" s="1">
        <f>G950+(G962-G950)*9/12</f>
        <v>4725.7589775000006</v>
      </c>
      <c r="H959" s="1">
        <f>H950+(H962-H950)*9/12</f>
        <v>4702.6919149999994</v>
      </c>
      <c r="I959" t="str">
        <f>_xlfn.XLOOKUP($A959,ALGLIB_SSA_XAUUSD!$J$2:$J$1001,ALGLIB_SSA_XAUUSD!$K$2:$K$1001,"",0)</f>
        <v>XAUUSD</v>
      </c>
      <c r="J959" t="str">
        <f>_xlfn.XLOOKUP($A959,ALGLIB_SSA_XAUUSD!$J$2:$J$1001,ALGLIB_SSA_XAUUSD!$L$2:$L$1001,"",0)</f>
        <v>M5</v>
      </c>
      <c r="K959">
        <f>_xlfn.XLOOKUP($A959,ALGLIB_SSA_XAUUSD!$J$2:$J$1001,ALGLIB_SSA_XAUUSD!$M$2:$M$1001,"",0)</f>
        <v>4715.3999999999996</v>
      </c>
      <c r="L959">
        <f>_xlfn.XLOOKUP($A959,ALGLIB_SSA_XAUUSD!$J$2:$J$1001,ALGLIB_SSA_XAUUSD!$N$2:$N$1001,"",0)</f>
        <v>4715.0875999999998</v>
      </c>
      <c r="M959">
        <f>_xlfn.XLOOKUP($A959,ALGLIB_SSA_XAUUSD!$J$2:$J$1001,ALGLIB_SSA_XAUUSD!$O$2:$O$1001,"",0)</f>
        <v>4714.8320800000001</v>
      </c>
      <c r="N959">
        <f>_xlfn.XLOOKUP($A959,ALGLIB_SSA_XAUUSD!$J$2:$J$1001,ALGLIB_SSA_XAUUSD!$P$2:$P$1001,"",0)</f>
        <v>4717.7783200000003</v>
      </c>
      <c r="O959">
        <f>_xlfn.XLOOKUP($A959,ALGLIB_SSA_XAUUSD!$J$2:$J$1001,ALGLIB_SSA_XAUUSD!$Q$2:$Q$1001,"",0)</f>
        <v>4711.7916400000004</v>
      </c>
      <c r="R959">
        <f t="shared" si="361"/>
        <v>1775688300</v>
      </c>
      <c r="S959" t="str">
        <f t="shared" si="362"/>
        <v>XAUUSD</v>
      </c>
      <c r="T959" t="str">
        <f t="shared" si="362"/>
        <v>M5</v>
      </c>
      <c r="U959">
        <f t="shared" si="362"/>
        <v>4715.3999999999996</v>
      </c>
      <c r="V959">
        <f t="shared" si="363"/>
        <v>4715.5819474999998</v>
      </c>
      <c r="W959">
        <f t="shared" si="363"/>
        <v>4716.2029899999998</v>
      </c>
      <c r="X959">
        <f t="shared" si="364"/>
        <v>4715.0875999999998</v>
      </c>
      <c r="Y959">
        <f t="shared" si="364"/>
        <v>4714.8320800000001</v>
      </c>
      <c r="Z959">
        <f t="shared" si="365"/>
        <v>4725.7589775000006</v>
      </c>
      <c r="AA959">
        <f t="shared" si="366"/>
        <v>4717.7783200000003</v>
      </c>
      <c r="AB959">
        <f t="shared" si="367"/>
        <v>4702.6919149999994</v>
      </c>
      <c r="AC959">
        <f t="shared" si="368"/>
        <v>4711.7916400000004</v>
      </c>
      <c r="AF959">
        <f t="shared" si="373"/>
        <v>1775688300</v>
      </c>
      <c r="AG959" t="str">
        <f t="shared" si="374"/>
        <v>XAUUSD</v>
      </c>
      <c r="AH959" t="str">
        <f t="shared" si="375"/>
        <v>M5</v>
      </c>
      <c r="AI959" s="19">
        <f t="shared" si="369"/>
        <v>4715.3999999999996</v>
      </c>
      <c r="AJ959" s="19">
        <f t="shared" si="370"/>
        <v>4715.5819474999998</v>
      </c>
      <c r="AK959" s="19">
        <f t="shared" si="371"/>
        <v>4716.2029899999998</v>
      </c>
      <c r="AL959" s="19">
        <f t="shared" si="376"/>
        <v>-0.62104249999993044</v>
      </c>
      <c r="AM959" s="28" t="str">
        <f t="shared" si="372"/>
        <v>Bearish</v>
      </c>
      <c r="AN959" s="28" t="str">
        <f t="shared" si="377"/>
        <v>Bearish</v>
      </c>
      <c r="AO959">
        <f>IF(Z959&lt;&gt;"",Z959,"")</f>
        <v>4725.7589775000006</v>
      </c>
      <c r="AP959">
        <f>IF(AB959&lt;&gt;"",AB959,"")</f>
        <v>4702.6919149999994</v>
      </c>
      <c r="AQ959">
        <f t="shared" si="381"/>
        <v>10</v>
      </c>
      <c r="AR959" s="16">
        <f>IF(SLOPE($AO$938:$AO$949,$AQ$938:$AQ$949)&gt;0,MIN(3,ABS(SLOPE($AO$938:$AO$949,$AQ$938:$AQ$949))),IF(SLOPE($AO$938:$AO$949,$AQ$938:$AQ$949)&lt;-0.5,-0.5,0))</f>
        <v>0</v>
      </c>
      <c r="AS959" s="16">
        <f>IF(SLOPE($AP$938:$AP$949,$AQ$938:$AQ$949)&lt;0,MAX(-3,-ABS(SLOPE($AP$938:$AP$949,$AQ$938:$AQ$949))),IF(SLOPE($AP$938:$AP$949,$AQ$938:$AQ$949)&gt;0.5,0.5,0))</f>
        <v>-0.13704666666660534</v>
      </c>
      <c r="AT959" s="22">
        <f>($AO$950+(AR959*(AQ959-1)))</f>
        <v>4726.0757400000002</v>
      </c>
      <c r="AU959" s="22">
        <f>($AP$950+(AS959*(AQ959-1)))</f>
        <v>4700.6791700000003</v>
      </c>
      <c r="AV959" s="18">
        <f>IF(AR959&gt;0,AT959+AR959,AT959)</f>
        <v>4726.0757400000002</v>
      </c>
      <c r="AW959" s="18">
        <f>IF(AS959&lt;0,AU959+AS959,AU959)</f>
        <v>4700.5421233333336</v>
      </c>
      <c r="AY959">
        <f t="shared" si="382"/>
        <v>0.31676249999964057</v>
      </c>
      <c r="AZ959">
        <f t="shared" si="383"/>
        <v>-2.1497916666658057</v>
      </c>
      <c r="BB959" s="19">
        <f t="shared" si="378"/>
        <v>1775688300</v>
      </c>
      <c r="BC959" s="19" t="str">
        <f t="shared" si="379"/>
        <v>XAUUSD</v>
      </c>
      <c r="BD959" s="19" t="str">
        <f t="shared" si="380"/>
        <v>M5</v>
      </c>
      <c r="BE959">
        <f>V959</f>
        <v>4715.5819474999998</v>
      </c>
      <c r="BF959">
        <f>W959</f>
        <v>4716.2029899999998</v>
      </c>
      <c r="BG959">
        <f>X959</f>
        <v>4715.0875999999998</v>
      </c>
      <c r="BH959">
        <f>Y959</f>
        <v>4714.8320800000001</v>
      </c>
      <c r="BI959">
        <f t="shared" si="384"/>
        <v>4726.0757400000002</v>
      </c>
      <c r="BJ959">
        <f t="shared" si="385"/>
        <v>4700.5421233333336</v>
      </c>
    </row>
    <row r="960" spans="1:62" x14ac:dyDescent="0.55000000000000004">
      <c r="A960">
        <f>ALGLIB_SSA_XAUUSD!J960</f>
        <v>1775688600</v>
      </c>
      <c r="B960" t="str">
        <f>_xlfn.XLOOKUP($A960,ALGLIB_SSA_XAUUSD!$A$2:$A$1001,ALGLIB_SSA_XAUUSD!$B$2:$B$1001,"",0)</f>
        <v/>
      </c>
      <c r="C960" t="str">
        <f>_xlfn.XLOOKUP($A960,ALGLIB_SSA_XAUUSD!$A$2:$A$1001,ALGLIB_SSA_XAUUSD!$C$2:$C$1001,"",0)</f>
        <v/>
      </c>
      <c r="D960" s="1">
        <f>D950+(D962-D950)*10/12</f>
        <v>4716</v>
      </c>
      <c r="E960" s="1">
        <f>E950+(E962-E950)*10/12</f>
        <v>4715.831428333333</v>
      </c>
      <c r="F960" s="1">
        <f>F950+(F962-F950)*10/12</f>
        <v>4716.2114833333335</v>
      </c>
      <c r="G960" s="1">
        <f>G950+(G962-G950)*10/12</f>
        <v>4725.7237816666675</v>
      </c>
      <c r="H960" s="1">
        <f>H950+(H962-H950)*10/12</f>
        <v>4702.7785066666665</v>
      </c>
      <c r="I960" t="str">
        <f>_xlfn.XLOOKUP($A960,ALGLIB_SSA_XAUUSD!$J$2:$J$1001,ALGLIB_SSA_XAUUSD!$K$2:$K$1001,"",0)</f>
        <v>XAUUSD</v>
      </c>
      <c r="J960" t="str">
        <f>_xlfn.XLOOKUP($A960,ALGLIB_SSA_XAUUSD!$J$2:$J$1001,ALGLIB_SSA_XAUUSD!$L$2:$L$1001,"",0)</f>
        <v>M5</v>
      </c>
      <c r="K960">
        <f>_xlfn.XLOOKUP($A960,ALGLIB_SSA_XAUUSD!$J$2:$J$1001,ALGLIB_SSA_XAUUSD!$M$2:$M$1001,"",0)</f>
        <v>4716.68</v>
      </c>
      <c r="L960">
        <f>_xlfn.XLOOKUP($A960,ALGLIB_SSA_XAUUSD!$J$2:$J$1001,ALGLIB_SSA_XAUUSD!$N$2:$N$1001,"",0)</f>
        <v>4714.8722500000003</v>
      </c>
      <c r="M960">
        <f>_xlfn.XLOOKUP($A960,ALGLIB_SSA_XAUUSD!$J$2:$J$1001,ALGLIB_SSA_XAUUSD!$O$2:$O$1001,"",0)</f>
        <v>4714.8521700000001</v>
      </c>
      <c r="N960">
        <f>_xlfn.XLOOKUP($A960,ALGLIB_SSA_XAUUSD!$J$2:$J$1001,ALGLIB_SSA_XAUUSD!$P$2:$P$1001,"",0)</f>
        <v>4718.0196699999997</v>
      </c>
      <c r="O960">
        <f>_xlfn.XLOOKUP($A960,ALGLIB_SSA_XAUUSD!$J$2:$J$1001,ALGLIB_SSA_XAUUSD!$Q$2:$Q$1001,"",0)</f>
        <v>4711.9679400000005</v>
      </c>
      <c r="R960">
        <f t="shared" si="361"/>
        <v>1775688600</v>
      </c>
      <c r="S960" t="str">
        <f t="shared" si="362"/>
        <v>XAUUSD</v>
      </c>
      <c r="T960" t="str">
        <f t="shared" si="362"/>
        <v>M5</v>
      </c>
      <c r="U960">
        <f t="shared" si="362"/>
        <v>4716.68</v>
      </c>
      <c r="V960">
        <f t="shared" si="363"/>
        <v>4715.831428333333</v>
      </c>
      <c r="W960">
        <f t="shared" si="363"/>
        <v>4716.2114833333335</v>
      </c>
      <c r="X960">
        <f t="shared" si="364"/>
        <v>4714.8722500000003</v>
      </c>
      <c r="Y960">
        <f t="shared" si="364"/>
        <v>4714.8521700000001</v>
      </c>
      <c r="Z960">
        <f t="shared" si="365"/>
        <v>4725.7237816666675</v>
      </c>
      <c r="AA960">
        <f t="shared" si="366"/>
        <v>4718.0196699999997</v>
      </c>
      <c r="AB960">
        <f t="shared" si="367"/>
        <v>4702.7785066666665</v>
      </c>
      <c r="AC960">
        <f t="shared" si="368"/>
        <v>4711.9679400000005</v>
      </c>
      <c r="AF960">
        <f t="shared" si="373"/>
        <v>1775688600</v>
      </c>
      <c r="AG960" t="str">
        <f t="shared" si="374"/>
        <v>XAUUSD</v>
      </c>
      <c r="AH960" t="str">
        <f t="shared" si="375"/>
        <v>M5</v>
      </c>
      <c r="AI960" s="19">
        <f t="shared" si="369"/>
        <v>4716.68</v>
      </c>
      <c r="AJ960" s="19">
        <f t="shared" si="370"/>
        <v>4715.831428333333</v>
      </c>
      <c r="AK960" s="19">
        <f t="shared" si="371"/>
        <v>4716.2114833333335</v>
      </c>
      <c r="AL960" s="19">
        <f t="shared" si="376"/>
        <v>-0.38005500000053871</v>
      </c>
      <c r="AM960" s="28" t="str">
        <f t="shared" si="372"/>
        <v>Bearish</v>
      </c>
      <c r="AN960" s="28" t="str">
        <f t="shared" si="377"/>
        <v>Bearish</v>
      </c>
      <c r="AO960">
        <f>IF(Z960&lt;&gt;"",Z960,"")</f>
        <v>4725.7237816666675</v>
      </c>
      <c r="AP960">
        <f>IF(AB960&lt;&gt;"",AB960,"")</f>
        <v>4702.7785066666665</v>
      </c>
      <c r="AQ960">
        <f t="shared" si="381"/>
        <v>11</v>
      </c>
      <c r="AR960" s="16">
        <f>IF(SLOPE($AO$938:$AO$949,$AQ$938:$AQ$949)&gt;0,MIN(3,ABS(SLOPE($AO$938:$AO$949,$AQ$938:$AQ$949))),IF(SLOPE($AO$938:$AO$949,$AQ$938:$AQ$949)&lt;-0.5,-0.5,0))</f>
        <v>0</v>
      </c>
      <c r="AS960" s="16">
        <f>IF(SLOPE($AP$938:$AP$949,$AQ$938:$AQ$949)&lt;0,MAX(-3,-ABS(SLOPE($AP$938:$AP$949,$AQ$938:$AQ$949))),IF(SLOPE($AP$938:$AP$949,$AQ$938:$AQ$949)&gt;0.5,0.5,0))</f>
        <v>-0.13704666666660534</v>
      </c>
      <c r="AT960" s="22">
        <f>($AO$950+(AR960*(AQ960-1)))</f>
        <v>4726.0757400000002</v>
      </c>
      <c r="AU960" s="22">
        <f>($AP$950+(AS960*(AQ960-1)))</f>
        <v>4700.5421233333336</v>
      </c>
      <c r="AV960" s="18">
        <f>IF(AR960&gt;0,AT960+AR960,AT960)</f>
        <v>4726.0757400000002</v>
      </c>
      <c r="AW960" s="18">
        <f>IF(AS960&lt;0,AU960+AS960,AU960)</f>
        <v>4700.4050766666669</v>
      </c>
      <c r="AY960">
        <f t="shared" si="382"/>
        <v>0.35195833333273185</v>
      </c>
      <c r="AZ960">
        <f t="shared" si="383"/>
        <v>-2.3734299999996438</v>
      </c>
      <c r="BB960" s="19">
        <f t="shared" si="378"/>
        <v>1775688600</v>
      </c>
      <c r="BC960" s="19" t="str">
        <f t="shared" si="379"/>
        <v>XAUUSD</v>
      </c>
      <c r="BD960" s="19" t="str">
        <f t="shared" si="380"/>
        <v>M5</v>
      </c>
      <c r="BE960">
        <f>V960</f>
        <v>4715.831428333333</v>
      </c>
      <c r="BF960">
        <f>W960</f>
        <v>4716.2114833333335</v>
      </c>
      <c r="BG960">
        <f>X960</f>
        <v>4714.8722500000003</v>
      </c>
      <c r="BH960">
        <f>Y960</f>
        <v>4714.8521700000001</v>
      </c>
      <c r="BI960">
        <f t="shared" si="384"/>
        <v>4726.0757400000002</v>
      </c>
      <c r="BJ960">
        <f t="shared" si="385"/>
        <v>4700.4050766666669</v>
      </c>
    </row>
    <row r="961" spans="1:62" x14ac:dyDescent="0.55000000000000004">
      <c r="A961">
        <f>ALGLIB_SSA_XAUUSD!J961</f>
        <v>1775688900</v>
      </c>
      <c r="B961" t="str">
        <f>_xlfn.XLOOKUP($A961,ALGLIB_SSA_XAUUSD!$A$2:$A$1001,ALGLIB_SSA_XAUUSD!$B$2:$B$1001,"",0)</f>
        <v/>
      </c>
      <c r="C961" t="str">
        <f>_xlfn.XLOOKUP($A961,ALGLIB_SSA_XAUUSD!$A$2:$A$1001,ALGLIB_SSA_XAUUSD!$C$2:$C$1001,"",0)</f>
        <v/>
      </c>
      <c r="D961" s="1">
        <f>D950+(D962-D950)*11/12</f>
        <v>4715.83</v>
      </c>
      <c r="E961" s="1">
        <f>E950+(E962-E950)*11/12</f>
        <v>4716.080909166667</v>
      </c>
      <c r="F961" s="1">
        <f>F950+(F962-F950)*11/12</f>
        <v>4716.2199766666663</v>
      </c>
      <c r="G961" s="1">
        <f>G950+(G962-G950)*11/12</f>
        <v>4725.6885858333335</v>
      </c>
      <c r="H961" s="1">
        <f>H950+(H962-H950)*11/12</f>
        <v>4702.8650983333337</v>
      </c>
      <c r="I961" t="str">
        <f>_xlfn.XLOOKUP($A961,ALGLIB_SSA_XAUUSD!$J$2:$J$1001,ALGLIB_SSA_XAUUSD!$K$2:$K$1001,"",0)</f>
        <v>XAUUSD</v>
      </c>
      <c r="J961" t="str">
        <f>_xlfn.XLOOKUP($A961,ALGLIB_SSA_XAUUSD!$J$2:$J$1001,ALGLIB_SSA_XAUUSD!$L$2:$L$1001,"",0)</f>
        <v>M5</v>
      </c>
      <c r="K961">
        <f>_xlfn.XLOOKUP($A961,ALGLIB_SSA_XAUUSD!$J$2:$J$1001,ALGLIB_SSA_XAUUSD!$M$2:$M$1001,"",0)</f>
        <v>4717.7</v>
      </c>
      <c r="L961">
        <f>_xlfn.XLOOKUP($A961,ALGLIB_SSA_XAUUSD!$J$2:$J$1001,ALGLIB_SSA_XAUUSD!$N$2:$N$1001,"",0)</f>
        <v>4714.1823199999999</v>
      </c>
      <c r="M961">
        <f>_xlfn.XLOOKUP($A961,ALGLIB_SSA_XAUUSD!$J$2:$J$1001,ALGLIB_SSA_XAUUSD!$O$2:$O$1001,"",0)</f>
        <v>4714.5172400000001</v>
      </c>
      <c r="N961">
        <f>_xlfn.XLOOKUP($A961,ALGLIB_SSA_XAUUSD!$J$2:$J$1001,ALGLIB_SSA_XAUUSD!$P$2:$P$1001,"",0)</f>
        <v>4717.8017399999999</v>
      </c>
      <c r="O961">
        <f>_xlfn.XLOOKUP($A961,ALGLIB_SSA_XAUUSD!$J$2:$J$1001,ALGLIB_SSA_XAUUSD!$Q$2:$Q$1001,"",0)</f>
        <v>4711.4114799999998</v>
      </c>
      <c r="R961">
        <f t="shared" si="361"/>
        <v>1775688900</v>
      </c>
      <c r="S961" t="str">
        <f t="shared" si="362"/>
        <v>XAUUSD</v>
      </c>
      <c r="T961" t="str">
        <f t="shared" si="362"/>
        <v>M5</v>
      </c>
      <c r="U961">
        <f t="shared" si="362"/>
        <v>4717.7</v>
      </c>
      <c r="V961">
        <f t="shared" si="363"/>
        <v>4716.080909166667</v>
      </c>
      <c r="W961">
        <f t="shared" si="363"/>
        <v>4716.2199766666663</v>
      </c>
      <c r="X961">
        <f t="shared" si="364"/>
        <v>4714.1823199999999</v>
      </c>
      <c r="Y961">
        <f t="shared" si="364"/>
        <v>4714.5172400000001</v>
      </c>
      <c r="Z961">
        <f t="shared" si="365"/>
        <v>4725.6885858333335</v>
      </c>
      <c r="AA961">
        <f t="shared" si="366"/>
        <v>4717.8017399999999</v>
      </c>
      <c r="AB961">
        <f t="shared" si="367"/>
        <v>4702.8650983333337</v>
      </c>
      <c r="AC961">
        <f t="shared" si="368"/>
        <v>4711.4114799999998</v>
      </c>
      <c r="AF961">
        <f t="shared" si="373"/>
        <v>1775688900</v>
      </c>
      <c r="AG961" t="str">
        <f t="shared" si="374"/>
        <v>XAUUSD</v>
      </c>
      <c r="AH961" t="str">
        <f t="shared" si="375"/>
        <v>M5</v>
      </c>
      <c r="AI961" s="19">
        <f t="shared" si="369"/>
        <v>4717.7</v>
      </c>
      <c r="AJ961" s="19">
        <f t="shared" si="370"/>
        <v>4716.080909166667</v>
      </c>
      <c r="AK961" s="19">
        <f t="shared" si="371"/>
        <v>4716.2199766666663</v>
      </c>
      <c r="AL961" s="19">
        <f t="shared" si="376"/>
        <v>-0.13906749999932799</v>
      </c>
      <c r="AM961" s="28" t="str">
        <f t="shared" si="372"/>
        <v>Bearish</v>
      </c>
      <c r="AN961" s="28" t="str">
        <f t="shared" si="377"/>
        <v>Bearish</v>
      </c>
      <c r="AO961">
        <f>IF(Z961&lt;&gt;"",Z961,"")</f>
        <v>4725.6885858333335</v>
      </c>
      <c r="AP961">
        <f>IF(AB961&lt;&gt;"",AB961,"")</f>
        <v>4702.8650983333337</v>
      </c>
      <c r="AQ961">
        <f t="shared" si="381"/>
        <v>12</v>
      </c>
      <c r="AR961" s="16">
        <f>IF(SLOPE($AO$938:$AO$949,$AQ$938:$AQ$949)&gt;0,MIN(3,ABS(SLOPE($AO$938:$AO$949,$AQ$938:$AQ$949))),IF(SLOPE($AO$938:$AO$949,$AQ$938:$AQ$949)&lt;-0.5,-0.5,0))</f>
        <v>0</v>
      </c>
      <c r="AS961" s="16">
        <f>IF(SLOPE($AP$938:$AP$949,$AQ$938:$AQ$949)&lt;0,MAX(-3,-ABS(SLOPE($AP$938:$AP$949,$AQ$938:$AQ$949))),IF(SLOPE($AP$938:$AP$949,$AQ$938:$AQ$949)&gt;0.5,0.5,0))</f>
        <v>-0.13704666666660534</v>
      </c>
      <c r="AT961" s="22">
        <f>($AO$950+(AR961*(AQ961-1)))</f>
        <v>4726.0757400000002</v>
      </c>
      <c r="AU961" s="22">
        <f>($AP$950+(AS961*(AQ961-1)))</f>
        <v>4700.4050766666669</v>
      </c>
      <c r="AV961" s="18">
        <f>IF(AR961&gt;0,AT961+AR961,AT961)</f>
        <v>4726.0757400000002</v>
      </c>
      <c r="AW961" s="18">
        <f>IF(AS961&lt;0,AU961+AS961,AU961)</f>
        <v>4700.2680300000002</v>
      </c>
      <c r="AY961">
        <f t="shared" si="382"/>
        <v>0.38715416666673264</v>
      </c>
      <c r="AZ961">
        <f t="shared" si="383"/>
        <v>-2.5970683333334819</v>
      </c>
      <c r="BB961" s="19">
        <f t="shared" si="378"/>
        <v>1775688900</v>
      </c>
      <c r="BC961" s="19" t="str">
        <f t="shared" si="379"/>
        <v>XAUUSD</v>
      </c>
      <c r="BD961" s="19" t="str">
        <f t="shared" si="380"/>
        <v>M5</v>
      </c>
      <c r="BE961">
        <f>V961</f>
        <v>4716.080909166667</v>
      </c>
      <c r="BF961">
        <f>W961</f>
        <v>4716.2199766666663</v>
      </c>
      <c r="BG961">
        <f>X961</f>
        <v>4714.1823199999999</v>
      </c>
      <c r="BH961">
        <f>Y961</f>
        <v>4714.5172400000001</v>
      </c>
      <c r="BI961">
        <f t="shared" si="384"/>
        <v>4726.0757400000002</v>
      </c>
      <c r="BJ961">
        <f t="shared" si="385"/>
        <v>4700.2680300000002</v>
      </c>
    </row>
    <row r="962" spans="1:62" x14ac:dyDescent="0.55000000000000004">
      <c r="A962">
        <f>ALGLIB_SSA_XAUUSD!J962</f>
        <v>1775689200</v>
      </c>
      <c r="B962" t="str">
        <f>_xlfn.XLOOKUP($A962,ALGLIB_SSA_XAUUSD!$A$2:$A$1001,ALGLIB_SSA_XAUUSD!$B$2:$B$1001,"",0)</f>
        <v>XAUUSD</v>
      </c>
      <c r="C962" t="str">
        <f>_xlfn.XLOOKUP($A962,ALGLIB_SSA_XAUUSD!$A$2:$A$1001,ALGLIB_SSA_XAUUSD!$C$2:$C$1001,"",0)</f>
        <v>H1</v>
      </c>
      <c r="D962" s="2">
        <f>_xlfn.XLOOKUP($A962,ALGLIB_SSA_XAUUSD!$A$2:$A$1001,ALGLIB_SSA_XAUUSD!$D$2:$D$1001,"",0)</f>
        <v>4715.66</v>
      </c>
      <c r="E962" s="2">
        <f>_xlfn.XLOOKUP($A962,ALGLIB_SSA_XAUUSD!$A$2:$A$1001,ALGLIB_SSA_XAUUSD!$E$2:$E$1001,"",0)</f>
        <v>4716.3303900000001</v>
      </c>
      <c r="F962" s="2">
        <f>_xlfn.XLOOKUP($A962,ALGLIB_SSA_XAUUSD!$A$2:$A$1001,ALGLIB_SSA_XAUUSD!$F$2:$F$1001,"",0)</f>
        <v>4716.22847</v>
      </c>
      <c r="G962" s="2">
        <f>_xlfn.XLOOKUP($A962,ALGLIB_SSA_XAUUSD!$A$2:$A$1001,ALGLIB_SSA_XAUUSD!$G$2:$G$1001,"",0)</f>
        <v>4725.6533900000004</v>
      </c>
      <c r="H962" s="2">
        <f>_xlfn.XLOOKUP($A962,ALGLIB_SSA_XAUUSD!$A$2:$A$1001,ALGLIB_SSA_XAUUSD!$H$2:$H$1001,"",0)</f>
        <v>4702.9516899999999</v>
      </c>
      <c r="I962" t="str">
        <f>_xlfn.XLOOKUP($A962,ALGLIB_SSA_XAUUSD!$J$2:$J$1001,ALGLIB_SSA_XAUUSD!$K$2:$K$1001,"",0)</f>
        <v>XAUUSD</v>
      </c>
      <c r="J962" t="str">
        <f>_xlfn.XLOOKUP($A962,ALGLIB_SSA_XAUUSD!$J$2:$J$1001,ALGLIB_SSA_XAUUSD!$L$2:$L$1001,"",0)</f>
        <v>M5</v>
      </c>
      <c r="K962">
        <f>_xlfn.XLOOKUP($A962,ALGLIB_SSA_XAUUSD!$J$2:$J$1001,ALGLIB_SSA_XAUUSD!$M$2:$M$1001,"",0)</f>
        <v>4715.09</v>
      </c>
      <c r="L962">
        <f>_xlfn.XLOOKUP($A962,ALGLIB_SSA_XAUUSD!$J$2:$J$1001,ALGLIB_SSA_XAUUSD!$N$2:$N$1001,"",0)</f>
        <v>4713.1441599999998</v>
      </c>
      <c r="M962">
        <f>_xlfn.XLOOKUP($A962,ALGLIB_SSA_XAUUSD!$J$2:$J$1001,ALGLIB_SSA_XAUUSD!$O$2:$O$1001,"",0)</f>
        <v>4713.8307000000004</v>
      </c>
      <c r="N962">
        <f>_xlfn.XLOOKUP($A962,ALGLIB_SSA_XAUUSD!$J$2:$J$1001,ALGLIB_SSA_XAUUSD!$P$2:$P$1001,"",0)</f>
        <v>4717.0881499999996</v>
      </c>
      <c r="O962">
        <f>_xlfn.XLOOKUP($A962,ALGLIB_SSA_XAUUSD!$J$2:$J$1001,ALGLIB_SSA_XAUUSD!$Q$2:$Q$1001,"",0)</f>
        <v>4710.2698</v>
      </c>
      <c r="R962">
        <f t="shared" si="361"/>
        <v>1775689200</v>
      </c>
      <c r="S962" t="str">
        <f t="shared" si="362"/>
        <v>XAUUSD</v>
      </c>
      <c r="T962" t="str">
        <f t="shared" si="362"/>
        <v>M5</v>
      </c>
      <c r="U962">
        <f t="shared" si="362"/>
        <v>4715.09</v>
      </c>
      <c r="V962">
        <f t="shared" si="363"/>
        <v>4716.3303900000001</v>
      </c>
      <c r="W962">
        <f t="shared" si="363"/>
        <v>4716.22847</v>
      </c>
      <c r="X962">
        <f t="shared" si="364"/>
        <v>4713.1441599999998</v>
      </c>
      <c r="Y962">
        <f t="shared" si="364"/>
        <v>4713.8307000000004</v>
      </c>
      <c r="Z962">
        <f t="shared" si="365"/>
        <v>4725.6533900000004</v>
      </c>
      <c r="AA962">
        <f t="shared" si="366"/>
        <v>4717.0881499999996</v>
      </c>
      <c r="AB962">
        <f t="shared" si="367"/>
        <v>4702.9516899999999</v>
      </c>
      <c r="AC962">
        <f t="shared" si="368"/>
        <v>4710.2698</v>
      </c>
      <c r="AF962">
        <f t="shared" si="373"/>
        <v>1775689200</v>
      </c>
      <c r="AG962" t="str">
        <f t="shared" si="374"/>
        <v>XAUUSD</v>
      </c>
      <c r="AH962" t="str">
        <f t="shared" si="375"/>
        <v>M5</v>
      </c>
      <c r="AI962" s="19">
        <f t="shared" si="369"/>
        <v>4715.09</v>
      </c>
      <c r="AJ962" s="19">
        <f t="shared" si="370"/>
        <v>4716.3303900000001</v>
      </c>
      <c r="AK962" s="19">
        <f t="shared" si="371"/>
        <v>4716.22847</v>
      </c>
      <c r="AL962" s="19">
        <f t="shared" si="376"/>
        <v>0.10192000000006374</v>
      </c>
      <c r="AM962" s="28" t="str">
        <f t="shared" si="372"/>
        <v>Bullish</v>
      </c>
      <c r="AN962" s="28" t="str">
        <f t="shared" si="377"/>
        <v>Bullish</v>
      </c>
      <c r="AO962">
        <f>IF(Z962&lt;&gt;"",Z962,"")</f>
        <v>4725.6533900000004</v>
      </c>
      <c r="AP962">
        <f>IF(AB962&lt;&gt;"",AB962,"")</f>
        <v>4702.9516899999999</v>
      </c>
      <c r="AQ962">
        <f t="shared" si="381"/>
        <v>1</v>
      </c>
      <c r="AR962" s="17">
        <f>IF(SLOPE($AO$950:$AO$961,$AQ$950:$AQ$961)&gt;0,MIN(3,ABS(SLOPE($AO$950:$AO$961,$AQ$950:$AQ$961))),IF(SLOPE($AO$950:$AO$961,$AQ$950:$AQ$961)&lt;-0.5,-0.5,0))</f>
        <v>0</v>
      </c>
      <c r="AS962" s="17">
        <f>IF(SLOPE($AP$950:$AP$961,$AQ$950:$AQ$961)&lt;0,MAX(-3,-ABS(SLOPE($AP$950:$AP$961,$AQ$950:$AQ$961))),IF(SLOPE($AP$950:$AP$961,$AQ$950:$AQ$961)&gt;0.5,0.5,0))</f>
        <v>0</v>
      </c>
      <c r="AT962" s="10">
        <f>($AO$962+(AR962*(AQ962-1)))</f>
        <v>4725.6533900000004</v>
      </c>
      <c r="AU962" s="10">
        <f>($AP$962+(AS962*(AQ962-1)))</f>
        <v>4702.9516899999999</v>
      </c>
      <c r="AV962" s="18">
        <f>IF(AR962&gt;0,AT962+AR962,AT962)</f>
        <v>4725.6533900000004</v>
      </c>
      <c r="AW962" s="18">
        <f>IF(AS962&lt;0,AU962+AS962,AU962)</f>
        <v>4702.9516899999999</v>
      </c>
      <c r="AY962">
        <f t="shared" si="382"/>
        <v>0</v>
      </c>
      <c r="AZ962">
        <f t="shared" si="383"/>
        <v>0</v>
      </c>
      <c r="BB962" s="19">
        <f t="shared" si="378"/>
        <v>1775689200</v>
      </c>
      <c r="BC962" s="19" t="str">
        <f t="shared" si="379"/>
        <v>XAUUSD</v>
      </c>
      <c r="BD962" s="19" t="str">
        <f t="shared" si="380"/>
        <v>M5</v>
      </c>
      <c r="BE962">
        <f>V962</f>
        <v>4716.3303900000001</v>
      </c>
      <c r="BF962">
        <f>W962</f>
        <v>4716.22847</v>
      </c>
      <c r="BG962">
        <f>X962</f>
        <v>4713.1441599999998</v>
      </c>
      <c r="BH962">
        <f>Y962</f>
        <v>4713.8307000000004</v>
      </c>
      <c r="BI962">
        <f t="shared" si="384"/>
        <v>4725.6533900000004</v>
      </c>
      <c r="BJ962">
        <f t="shared" si="385"/>
        <v>4702.9516899999999</v>
      </c>
    </row>
    <row r="963" spans="1:62" x14ac:dyDescent="0.55000000000000004">
      <c r="A963">
        <f>ALGLIB_SSA_XAUUSD!J963</f>
        <v>1775689500</v>
      </c>
      <c r="B963" t="str">
        <f>_xlfn.XLOOKUP($A963,ALGLIB_SSA_XAUUSD!$A$2:$A$1001,ALGLIB_SSA_XAUUSD!$B$2:$B$1001,"",0)</f>
        <v/>
      </c>
      <c r="C963" t="str">
        <f>_xlfn.XLOOKUP($A963,ALGLIB_SSA_XAUUSD!$A$2:$A$1001,ALGLIB_SSA_XAUUSD!$C$2:$C$1001,"",0)</f>
        <v/>
      </c>
      <c r="D963" s="1">
        <f>D962+(D974-D962)*1/12</f>
        <v>4714.9241666666667</v>
      </c>
      <c r="E963" s="1">
        <f>E962+(E974-E962)*1/12</f>
        <v>4716.6886783333339</v>
      </c>
      <c r="F963" s="1">
        <f>F962+(F974-F962)*1/12</f>
        <v>4716.4118608333338</v>
      </c>
      <c r="G963" s="1">
        <f>G962+(G974-G962)*1/12</f>
        <v>4725.7738525000004</v>
      </c>
      <c r="H963" s="1">
        <f>H962+(H974-H962)*1/12</f>
        <v>4703.1624883333334</v>
      </c>
      <c r="I963" t="str">
        <f>_xlfn.XLOOKUP($A963,ALGLIB_SSA_XAUUSD!$J$2:$J$1001,ALGLIB_SSA_XAUUSD!$K$2:$K$1001,"",0)</f>
        <v>XAUUSD</v>
      </c>
      <c r="J963" t="str">
        <f>_xlfn.XLOOKUP($A963,ALGLIB_SSA_XAUUSD!$J$2:$J$1001,ALGLIB_SSA_XAUUSD!$L$2:$L$1001,"",0)</f>
        <v>M5</v>
      </c>
      <c r="K963">
        <f>_xlfn.XLOOKUP($A963,ALGLIB_SSA_XAUUSD!$J$2:$J$1001,ALGLIB_SSA_XAUUSD!$M$2:$M$1001,"",0)</f>
        <v>4707.4799999999996</v>
      </c>
      <c r="L963">
        <f>_xlfn.XLOOKUP($A963,ALGLIB_SSA_XAUUSD!$J$2:$J$1001,ALGLIB_SSA_XAUUSD!$N$2:$N$1001,"",0)</f>
        <v>4712.04666</v>
      </c>
      <c r="M963">
        <f>_xlfn.XLOOKUP($A963,ALGLIB_SSA_XAUUSD!$J$2:$J$1001,ALGLIB_SSA_XAUUSD!$O$2:$O$1001,"",0)</f>
        <v>4712.9386800000002</v>
      </c>
      <c r="N963">
        <f>_xlfn.XLOOKUP($A963,ALGLIB_SSA_XAUUSD!$J$2:$J$1001,ALGLIB_SSA_XAUUSD!$P$2:$P$1001,"",0)</f>
        <v>4716.0624200000002</v>
      </c>
      <c r="O963">
        <f>_xlfn.XLOOKUP($A963,ALGLIB_SSA_XAUUSD!$J$2:$J$1001,ALGLIB_SSA_XAUUSD!$Q$2:$Q$1001,"",0)</f>
        <v>4709.0119199999999</v>
      </c>
      <c r="R963">
        <f t="shared" ref="R963:R1001" si="386">A963</f>
        <v>1775689500</v>
      </c>
      <c r="S963" t="str">
        <f t="shared" ref="S963:U1001" si="387">I963</f>
        <v>XAUUSD</v>
      </c>
      <c r="T963" t="str">
        <f t="shared" si="387"/>
        <v>M5</v>
      </c>
      <c r="U963">
        <f t="shared" si="387"/>
        <v>4707.4799999999996</v>
      </c>
      <c r="V963">
        <f t="shared" ref="V963:W1000" si="388">E963</f>
        <v>4716.6886783333339</v>
      </c>
      <c r="W963">
        <f t="shared" si="388"/>
        <v>4716.4118608333338</v>
      </c>
      <c r="X963">
        <f t="shared" ref="X963:Y1001" si="389">L963</f>
        <v>4712.04666</v>
      </c>
      <c r="Y963">
        <f t="shared" si="389"/>
        <v>4712.9386800000002</v>
      </c>
      <c r="Z963">
        <f t="shared" ref="Z963:Z1001" si="390">G963</f>
        <v>4725.7738525000004</v>
      </c>
      <c r="AA963">
        <f t="shared" ref="AA963:AA1001" si="391">N963</f>
        <v>4716.0624200000002</v>
      </c>
      <c r="AB963">
        <f t="shared" ref="AB963:AB1001" si="392">H963</f>
        <v>4703.1624883333334</v>
      </c>
      <c r="AC963">
        <f t="shared" ref="AC963:AC1001" si="393">O963</f>
        <v>4709.0119199999999</v>
      </c>
      <c r="AF963">
        <f t="shared" si="373"/>
        <v>1775689500</v>
      </c>
      <c r="AG963" t="str">
        <f t="shared" si="374"/>
        <v>XAUUSD</v>
      </c>
      <c r="AH963" t="str">
        <f t="shared" si="375"/>
        <v>M5</v>
      </c>
      <c r="AI963" s="19">
        <f t="shared" ref="AI963:AI1009" si="394">IF(U963&lt;&gt;"",U963,"")</f>
        <v>4707.4799999999996</v>
      </c>
      <c r="AJ963" s="19">
        <f t="shared" ref="AJ963:AJ1009" si="395">IF(V963&lt;&gt;"",V963,"")</f>
        <v>4716.6886783333339</v>
      </c>
      <c r="AK963" s="19">
        <f t="shared" ref="AK963:AK1009" si="396">IF(W963&lt;&gt;"",W963,"")</f>
        <v>4716.4118608333338</v>
      </c>
      <c r="AL963" s="19">
        <f t="shared" si="376"/>
        <v>0.27681750000010652</v>
      </c>
      <c r="AM963" s="28" t="str">
        <f t="shared" ref="AM963:AM1009" si="397">IF(AL963="","",IF(AL963&gt;0,"Bullish","Bearish"))</f>
        <v>Bullish</v>
      </c>
      <c r="AN963" s="28" t="str">
        <f t="shared" si="377"/>
        <v>Bullish</v>
      </c>
      <c r="AO963">
        <f>IF(Z963&lt;&gt;"",Z963,"")</f>
        <v>4725.7738525000004</v>
      </c>
      <c r="AP963">
        <f>IF(AB963&lt;&gt;"",AB963,"")</f>
        <v>4703.1624883333334</v>
      </c>
      <c r="AQ963">
        <f t="shared" si="381"/>
        <v>2</v>
      </c>
      <c r="AR963" s="16">
        <f>IF(SLOPE($AO$950:$AO$961,$AQ$950:$AQ$961)&gt;0,MIN(3,ABS(SLOPE($AO$950:$AO$961,$AQ$950:$AQ$961))),IF(SLOPE($AO$950:$AO$961,$AQ$950:$AQ$961)&lt;-0.5,-0.5,0))</f>
        <v>0</v>
      </c>
      <c r="AS963" s="16">
        <f>IF(SLOPE($AP$950:$AP$961,$AQ$950:$AQ$961)&lt;0,MAX(-3,-ABS(SLOPE($AP$950:$AP$961,$AQ$950:$AQ$961))),IF(SLOPE($AP$950:$AP$961,$AQ$950:$AQ$961)&gt;0.5,0.5,0))</f>
        <v>0</v>
      </c>
      <c r="AT963" s="22">
        <f>($AO$962+(AR963*(AQ963-1)))</f>
        <v>4725.6533900000004</v>
      </c>
      <c r="AU963" s="22">
        <f>($AP$962+(AS963*(AQ963-1)))</f>
        <v>4702.9516899999999</v>
      </c>
      <c r="AV963" s="18">
        <f>IF(AR963&gt;0,AT963+AR963,AT963)</f>
        <v>4725.6533900000004</v>
      </c>
      <c r="AW963" s="18">
        <f>IF(AS963&lt;0,AU963+AS963,AU963)</f>
        <v>4702.9516899999999</v>
      </c>
      <c r="AY963">
        <f t="shared" si="382"/>
        <v>-0.12046250000003056</v>
      </c>
      <c r="AZ963">
        <f t="shared" si="383"/>
        <v>-0.21079833333351417</v>
      </c>
      <c r="BB963" s="19">
        <f t="shared" si="378"/>
        <v>1775689500</v>
      </c>
      <c r="BC963" s="19" t="str">
        <f t="shared" si="379"/>
        <v>XAUUSD</v>
      </c>
      <c r="BD963" s="19" t="str">
        <f t="shared" si="380"/>
        <v>M5</v>
      </c>
      <c r="BE963">
        <f>V963</f>
        <v>4716.6886783333339</v>
      </c>
      <c r="BF963">
        <f>W963</f>
        <v>4716.4118608333338</v>
      </c>
      <c r="BG963">
        <f>X963</f>
        <v>4712.04666</v>
      </c>
      <c r="BH963">
        <f>Y963</f>
        <v>4712.9386800000002</v>
      </c>
      <c r="BI963">
        <f t="shared" si="384"/>
        <v>4725.6533900000004</v>
      </c>
      <c r="BJ963">
        <f t="shared" si="385"/>
        <v>4702.9516899999999</v>
      </c>
    </row>
    <row r="964" spans="1:62" x14ac:dyDescent="0.55000000000000004">
      <c r="A964">
        <f>ALGLIB_SSA_XAUUSD!J964</f>
        <v>1775689800</v>
      </c>
      <c r="B964" t="str">
        <f>_xlfn.XLOOKUP($A964,ALGLIB_SSA_XAUUSD!$A$2:$A$1001,ALGLIB_SSA_XAUUSD!$B$2:$B$1001,"",0)</f>
        <v/>
      </c>
      <c r="C964" t="str">
        <f>_xlfn.XLOOKUP($A964,ALGLIB_SSA_XAUUSD!$A$2:$A$1001,ALGLIB_SSA_XAUUSD!$C$2:$C$1001,"",0)</f>
        <v/>
      </c>
      <c r="D964" s="1">
        <f>D962+(D974-D962)*2/12</f>
        <v>4714.1883333333335</v>
      </c>
      <c r="E964" s="1">
        <f>E962+(E974-E962)*2/12</f>
        <v>4717.0469666666668</v>
      </c>
      <c r="F964" s="1">
        <f>F962+(F974-F962)*2/12</f>
        <v>4716.5952516666666</v>
      </c>
      <c r="G964" s="1">
        <f>G962+(G974-G962)*2/12</f>
        <v>4725.8943150000005</v>
      </c>
      <c r="H964" s="1">
        <f>H962+(H974-H962)*2/12</f>
        <v>4703.3732866666669</v>
      </c>
      <c r="I964" t="str">
        <f>_xlfn.XLOOKUP($A964,ALGLIB_SSA_XAUUSD!$J$2:$J$1001,ALGLIB_SSA_XAUUSD!$K$2:$K$1001,"",0)</f>
        <v>XAUUSD</v>
      </c>
      <c r="J964" t="str">
        <f>_xlfn.XLOOKUP($A964,ALGLIB_SSA_XAUUSD!$J$2:$J$1001,ALGLIB_SSA_XAUUSD!$L$2:$L$1001,"",0)</f>
        <v>M5</v>
      </c>
      <c r="K964">
        <f>_xlfn.XLOOKUP($A964,ALGLIB_SSA_XAUUSD!$J$2:$J$1001,ALGLIB_SSA_XAUUSD!$M$2:$M$1001,"",0)</f>
        <v>4708.6499999999996</v>
      </c>
      <c r="L964">
        <f>_xlfn.XLOOKUP($A964,ALGLIB_SSA_XAUUSD!$J$2:$J$1001,ALGLIB_SSA_XAUUSD!$N$2:$N$1001,"",0)</f>
        <v>4711.3429699999997</v>
      </c>
      <c r="M964">
        <f>_xlfn.XLOOKUP($A964,ALGLIB_SSA_XAUUSD!$J$2:$J$1001,ALGLIB_SSA_XAUUSD!$O$2:$O$1001,"",0)</f>
        <v>4712.1408199999996</v>
      </c>
      <c r="N964">
        <f>_xlfn.XLOOKUP($A964,ALGLIB_SSA_XAUUSD!$J$2:$J$1001,ALGLIB_SSA_XAUUSD!$P$2:$P$1001,"",0)</f>
        <v>4714.9593100000002</v>
      </c>
      <c r="O964">
        <f>_xlfn.XLOOKUP($A964,ALGLIB_SSA_XAUUSD!$J$2:$J$1001,ALGLIB_SSA_XAUUSD!$Q$2:$Q$1001,"",0)</f>
        <v>4708.0540099999998</v>
      </c>
      <c r="R964">
        <f t="shared" si="386"/>
        <v>1775689800</v>
      </c>
      <c r="S964" t="str">
        <f t="shared" si="387"/>
        <v>XAUUSD</v>
      </c>
      <c r="T964" t="str">
        <f t="shared" si="387"/>
        <v>M5</v>
      </c>
      <c r="U964">
        <f t="shared" si="387"/>
        <v>4708.6499999999996</v>
      </c>
      <c r="V964">
        <f t="shared" si="388"/>
        <v>4717.0469666666668</v>
      </c>
      <c r="W964">
        <f t="shared" si="388"/>
        <v>4716.5952516666666</v>
      </c>
      <c r="X964">
        <f t="shared" si="389"/>
        <v>4711.3429699999997</v>
      </c>
      <c r="Y964">
        <f t="shared" si="389"/>
        <v>4712.1408199999996</v>
      </c>
      <c r="Z964">
        <f t="shared" si="390"/>
        <v>4725.8943150000005</v>
      </c>
      <c r="AA964">
        <f t="shared" si="391"/>
        <v>4714.9593100000002</v>
      </c>
      <c r="AB964">
        <f t="shared" si="392"/>
        <v>4703.3732866666669</v>
      </c>
      <c r="AC964">
        <f t="shared" si="393"/>
        <v>4708.0540099999998</v>
      </c>
      <c r="AF964">
        <f t="shared" ref="AF964:AF1009" si="398">IF(R964&lt;&gt;"",R964,AF963+300)</f>
        <v>1775689800</v>
      </c>
      <c r="AG964" t="str">
        <f t="shared" ref="AG964:AG1009" si="399">IF(S964&lt;&gt;"",S964,AG963)</f>
        <v>XAUUSD</v>
      </c>
      <c r="AH964" t="str">
        <f t="shared" ref="AH964:AH1009" si="400">IF(T964&lt;&gt;"",T964,AH963)</f>
        <v>M5</v>
      </c>
      <c r="AI964" s="19">
        <f t="shared" si="394"/>
        <v>4708.6499999999996</v>
      </c>
      <c r="AJ964" s="19">
        <f t="shared" si="395"/>
        <v>4717.0469666666668</v>
      </c>
      <c r="AK964" s="19">
        <f t="shared" si="396"/>
        <v>4716.5952516666666</v>
      </c>
      <c r="AL964" s="19">
        <f t="shared" ref="AL964:AL1009" si="401">IF(OR(AJ964="",AK964=""),"",AJ964-AK964)</f>
        <v>0.4517150000001493</v>
      </c>
      <c r="AM964" s="28" t="str">
        <f t="shared" si="397"/>
        <v>Bullish</v>
      </c>
      <c r="AN964" s="28" t="str">
        <f t="shared" ref="AN964:AN1009" si="402">IF(AM964="",AN963,AM964)</f>
        <v>Bullish</v>
      </c>
      <c r="AO964">
        <f>IF(Z964&lt;&gt;"",Z964,"")</f>
        <v>4725.8943150000005</v>
      </c>
      <c r="AP964">
        <f>IF(AB964&lt;&gt;"",AB964,"")</f>
        <v>4703.3732866666669</v>
      </c>
      <c r="AQ964">
        <f t="shared" si="381"/>
        <v>3</v>
      </c>
      <c r="AR964" s="16">
        <f>IF(SLOPE($AO$950:$AO$961,$AQ$950:$AQ$961)&gt;0,MIN(3,ABS(SLOPE($AO$950:$AO$961,$AQ$950:$AQ$961))),IF(SLOPE($AO$950:$AO$961,$AQ$950:$AQ$961)&lt;-0.5,-0.5,0))</f>
        <v>0</v>
      </c>
      <c r="AS964" s="16">
        <f>IF(SLOPE($AP$950:$AP$961,$AQ$950:$AQ$961)&lt;0,MAX(-3,-ABS(SLOPE($AP$950:$AP$961,$AQ$950:$AQ$961))),IF(SLOPE($AP$950:$AP$961,$AQ$950:$AQ$961)&gt;0.5,0.5,0))</f>
        <v>0</v>
      </c>
      <c r="AT964" s="22">
        <f>($AO$962+(AR964*(AQ964-1)))</f>
        <v>4725.6533900000004</v>
      </c>
      <c r="AU964" s="22">
        <f>($AP$962+(AS964*(AQ964-1)))</f>
        <v>4702.9516899999999</v>
      </c>
      <c r="AV964" s="18">
        <f>IF(AR964&gt;0,AT964+AR964,AT964)</f>
        <v>4725.6533900000004</v>
      </c>
      <c r="AW964" s="18">
        <f>IF(AS964&lt;0,AU964+AS964,AU964)</f>
        <v>4702.9516899999999</v>
      </c>
      <c r="AY964">
        <f t="shared" si="382"/>
        <v>-0.24092500000006112</v>
      </c>
      <c r="AZ964">
        <f t="shared" si="383"/>
        <v>-0.42159666666702833</v>
      </c>
      <c r="BB964" s="19">
        <f t="shared" si="378"/>
        <v>1775689800</v>
      </c>
      <c r="BC964" s="19" t="str">
        <f t="shared" si="379"/>
        <v>XAUUSD</v>
      </c>
      <c r="BD964" s="19" t="str">
        <f t="shared" si="380"/>
        <v>M5</v>
      </c>
      <c r="BE964">
        <f>V964</f>
        <v>4717.0469666666668</v>
      </c>
      <c r="BF964">
        <f>W964</f>
        <v>4716.5952516666666</v>
      </c>
      <c r="BG964">
        <f>X964</f>
        <v>4711.3429699999997</v>
      </c>
      <c r="BH964">
        <f>Y964</f>
        <v>4712.1408199999996</v>
      </c>
      <c r="BI964">
        <f t="shared" si="384"/>
        <v>4725.6533900000004</v>
      </c>
      <c r="BJ964">
        <f t="shared" si="385"/>
        <v>4702.9516899999999</v>
      </c>
    </row>
    <row r="965" spans="1:62" x14ac:dyDescent="0.55000000000000004">
      <c r="A965">
        <f>ALGLIB_SSA_XAUUSD!J965</f>
        <v>1775690100</v>
      </c>
      <c r="B965" t="str">
        <f>_xlfn.XLOOKUP($A965,ALGLIB_SSA_XAUUSD!$A$2:$A$1001,ALGLIB_SSA_XAUUSD!$B$2:$B$1001,"",0)</f>
        <v/>
      </c>
      <c r="C965" t="str">
        <f>_xlfn.XLOOKUP($A965,ALGLIB_SSA_XAUUSD!$A$2:$A$1001,ALGLIB_SSA_XAUUSD!$C$2:$C$1001,"",0)</f>
        <v/>
      </c>
      <c r="D965" s="1">
        <f>D962+(D974-D962)*3/12</f>
        <v>4713.4524999999994</v>
      </c>
      <c r="E965" s="1">
        <f>E962+(E974-E962)*3/12</f>
        <v>4717.4052549999997</v>
      </c>
      <c r="F965" s="1">
        <f>F962+(F974-F962)*3/12</f>
        <v>4716.7786424999995</v>
      </c>
      <c r="G965" s="1">
        <f>G962+(G974-G962)*3/12</f>
        <v>4726.0147775000005</v>
      </c>
      <c r="H965" s="1">
        <f>H962+(H974-H962)*3/12</f>
        <v>4703.5840850000004</v>
      </c>
      <c r="I965" t="str">
        <f>_xlfn.XLOOKUP($A965,ALGLIB_SSA_XAUUSD!$J$2:$J$1001,ALGLIB_SSA_XAUUSD!$K$2:$K$1001,"",0)</f>
        <v>XAUUSD</v>
      </c>
      <c r="J965" t="str">
        <f>_xlfn.XLOOKUP($A965,ALGLIB_SSA_XAUUSD!$J$2:$J$1001,ALGLIB_SSA_XAUUSD!$L$2:$L$1001,"",0)</f>
        <v>M5</v>
      </c>
      <c r="K965">
        <f>_xlfn.XLOOKUP($A965,ALGLIB_SSA_XAUUSD!$J$2:$J$1001,ALGLIB_SSA_XAUUSD!$M$2:$M$1001,"",0)</f>
        <v>4713.1400000000003</v>
      </c>
      <c r="L965">
        <f>_xlfn.XLOOKUP($A965,ALGLIB_SSA_XAUUSD!$J$2:$J$1001,ALGLIB_SSA_XAUUSD!$N$2:$N$1001,"",0)</f>
        <v>4711.1959900000002</v>
      </c>
      <c r="M965">
        <f>_xlfn.XLOOKUP($A965,ALGLIB_SSA_XAUUSD!$J$2:$J$1001,ALGLIB_SSA_XAUUSD!$O$2:$O$1001,"",0)</f>
        <v>4711.6684100000002</v>
      </c>
      <c r="N965">
        <f>_xlfn.XLOOKUP($A965,ALGLIB_SSA_XAUUSD!$J$2:$J$1001,ALGLIB_SSA_XAUUSD!$P$2:$P$1001,"",0)</f>
        <v>4714.1898199999996</v>
      </c>
      <c r="O965">
        <f>_xlfn.XLOOKUP($A965,ALGLIB_SSA_XAUUSD!$J$2:$J$1001,ALGLIB_SSA_XAUUSD!$Q$2:$Q$1001,"",0)</f>
        <v>4707.7310500000003</v>
      </c>
      <c r="R965">
        <f t="shared" si="386"/>
        <v>1775690100</v>
      </c>
      <c r="S965" t="str">
        <f t="shared" si="387"/>
        <v>XAUUSD</v>
      </c>
      <c r="T965" t="str">
        <f t="shared" si="387"/>
        <v>M5</v>
      </c>
      <c r="U965">
        <f t="shared" si="387"/>
        <v>4713.1400000000003</v>
      </c>
      <c r="V965">
        <f t="shared" si="388"/>
        <v>4717.4052549999997</v>
      </c>
      <c r="W965">
        <f t="shared" si="388"/>
        <v>4716.7786424999995</v>
      </c>
      <c r="X965">
        <f t="shared" si="389"/>
        <v>4711.1959900000002</v>
      </c>
      <c r="Y965">
        <f t="shared" si="389"/>
        <v>4711.6684100000002</v>
      </c>
      <c r="Z965">
        <f t="shared" si="390"/>
        <v>4726.0147775000005</v>
      </c>
      <c r="AA965">
        <f t="shared" si="391"/>
        <v>4714.1898199999996</v>
      </c>
      <c r="AB965">
        <f t="shared" si="392"/>
        <v>4703.5840850000004</v>
      </c>
      <c r="AC965">
        <f t="shared" si="393"/>
        <v>4707.7310500000003</v>
      </c>
      <c r="AF965">
        <f t="shared" si="398"/>
        <v>1775690100</v>
      </c>
      <c r="AG965" t="str">
        <f t="shared" si="399"/>
        <v>XAUUSD</v>
      </c>
      <c r="AH965" t="str">
        <f t="shared" si="400"/>
        <v>M5</v>
      </c>
      <c r="AI965" s="19">
        <f t="shared" si="394"/>
        <v>4713.1400000000003</v>
      </c>
      <c r="AJ965" s="19">
        <f t="shared" si="395"/>
        <v>4717.4052549999997</v>
      </c>
      <c r="AK965" s="19">
        <f t="shared" si="396"/>
        <v>4716.7786424999995</v>
      </c>
      <c r="AL965" s="19">
        <f t="shared" si="401"/>
        <v>0.62661250000019209</v>
      </c>
      <c r="AM965" s="28" t="str">
        <f t="shared" si="397"/>
        <v>Bullish</v>
      </c>
      <c r="AN965" s="28" t="str">
        <f t="shared" si="402"/>
        <v>Bullish</v>
      </c>
      <c r="AO965">
        <f>IF(Z965&lt;&gt;"",Z965,"")</f>
        <v>4726.0147775000005</v>
      </c>
      <c r="AP965">
        <f>IF(AB965&lt;&gt;"",AB965,"")</f>
        <v>4703.5840850000004</v>
      </c>
      <c r="AQ965">
        <f t="shared" si="381"/>
        <v>4</v>
      </c>
      <c r="AR965" s="16">
        <f>IF(SLOPE($AO$950:$AO$961,$AQ$950:$AQ$961)&gt;0,MIN(3,ABS(SLOPE($AO$950:$AO$961,$AQ$950:$AQ$961))),IF(SLOPE($AO$950:$AO$961,$AQ$950:$AQ$961)&lt;-0.5,-0.5,0))</f>
        <v>0</v>
      </c>
      <c r="AS965" s="16">
        <f>IF(SLOPE($AP$950:$AP$961,$AQ$950:$AQ$961)&lt;0,MAX(-3,-ABS(SLOPE($AP$950:$AP$961,$AQ$950:$AQ$961))),IF(SLOPE($AP$950:$AP$961,$AQ$950:$AQ$961)&gt;0.5,0.5,0))</f>
        <v>0</v>
      </c>
      <c r="AT965" s="22">
        <f>($AO$962+(AR965*(AQ965-1)))</f>
        <v>4725.6533900000004</v>
      </c>
      <c r="AU965" s="22">
        <f>($AP$962+(AS965*(AQ965-1)))</f>
        <v>4702.9516899999999</v>
      </c>
      <c r="AV965" s="18">
        <f>IF(AR965&gt;0,AT965+AR965,AT965)</f>
        <v>4725.6533900000004</v>
      </c>
      <c r="AW965" s="18">
        <f>IF(AS965&lt;0,AU965+AS965,AU965)</f>
        <v>4702.9516899999999</v>
      </c>
      <c r="AY965">
        <f t="shared" si="382"/>
        <v>-0.36138750000009168</v>
      </c>
      <c r="AZ965">
        <f t="shared" si="383"/>
        <v>-0.6323950000005425</v>
      </c>
      <c r="BB965" s="19">
        <f t="shared" si="378"/>
        <v>1775690100</v>
      </c>
      <c r="BC965" s="19" t="str">
        <f t="shared" si="379"/>
        <v>XAUUSD</v>
      </c>
      <c r="BD965" s="19" t="str">
        <f t="shared" si="380"/>
        <v>M5</v>
      </c>
      <c r="BE965">
        <f>V965</f>
        <v>4717.4052549999997</v>
      </c>
      <c r="BF965">
        <f>W965</f>
        <v>4716.7786424999995</v>
      </c>
      <c r="BG965">
        <f>X965</f>
        <v>4711.1959900000002</v>
      </c>
      <c r="BH965">
        <f>Y965</f>
        <v>4711.6684100000002</v>
      </c>
      <c r="BI965">
        <f t="shared" si="384"/>
        <v>4725.6533900000004</v>
      </c>
      <c r="BJ965">
        <f t="shared" si="385"/>
        <v>4702.9516899999999</v>
      </c>
    </row>
    <row r="966" spans="1:62" x14ac:dyDescent="0.55000000000000004">
      <c r="A966">
        <f>ALGLIB_SSA_XAUUSD!J966</f>
        <v>1775690400</v>
      </c>
      <c r="B966" t="str">
        <f>_xlfn.XLOOKUP($A966,ALGLIB_SSA_XAUUSD!$A$2:$A$1001,ALGLIB_SSA_XAUUSD!$B$2:$B$1001,"",0)</f>
        <v/>
      </c>
      <c r="C966" t="str">
        <f>_xlfn.XLOOKUP($A966,ALGLIB_SSA_XAUUSD!$A$2:$A$1001,ALGLIB_SSA_XAUUSD!$C$2:$C$1001,"",0)</f>
        <v/>
      </c>
      <c r="D966" s="1">
        <f>D962+(D974-D962)*4/12</f>
        <v>4712.7166666666662</v>
      </c>
      <c r="E966" s="1">
        <f>E962+(E974-E962)*4/12</f>
        <v>4717.7635433333335</v>
      </c>
      <c r="F966" s="1">
        <f>F962+(F974-F962)*4/12</f>
        <v>4716.9620333333332</v>
      </c>
      <c r="G966" s="1">
        <f>G962+(G974-G962)*4/12</f>
        <v>4726.1352400000005</v>
      </c>
      <c r="H966" s="1">
        <f>H962+(H974-H962)*4/12</f>
        <v>4703.794883333333</v>
      </c>
      <c r="I966" t="str">
        <f>_xlfn.XLOOKUP($A966,ALGLIB_SSA_XAUUSD!$J$2:$J$1001,ALGLIB_SSA_XAUUSD!$K$2:$K$1001,"",0)</f>
        <v>XAUUSD</v>
      </c>
      <c r="J966" t="str">
        <f>_xlfn.XLOOKUP($A966,ALGLIB_SSA_XAUUSD!$J$2:$J$1001,ALGLIB_SSA_XAUUSD!$L$2:$L$1001,"",0)</f>
        <v>M5</v>
      </c>
      <c r="K966">
        <f>_xlfn.XLOOKUP($A966,ALGLIB_SSA_XAUUSD!$J$2:$J$1001,ALGLIB_SSA_XAUUSD!$M$2:$M$1001,"",0)</f>
        <v>4713.45</v>
      </c>
      <c r="L966">
        <f>_xlfn.XLOOKUP($A966,ALGLIB_SSA_XAUUSD!$J$2:$J$1001,ALGLIB_SSA_XAUUSD!$N$2:$N$1001,"",0)</f>
        <v>4711.5189300000002</v>
      </c>
      <c r="M966">
        <f>_xlfn.XLOOKUP($A966,ALGLIB_SSA_XAUUSD!$J$2:$J$1001,ALGLIB_SSA_XAUUSD!$O$2:$O$1001,"",0)</f>
        <v>4711.5936700000002</v>
      </c>
      <c r="N966">
        <f>_xlfn.XLOOKUP($A966,ALGLIB_SSA_XAUUSD!$J$2:$J$1001,ALGLIB_SSA_XAUUSD!$P$2:$P$1001,"",0)</f>
        <v>4713.8849399999999</v>
      </c>
      <c r="O966">
        <f>_xlfn.XLOOKUP($A966,ALGLIB_SSA_XAUUSD!$J$2:$J$1001,ALGLIB_SSA_XAUUSD!$Q$2:$Q$1001,"",0)</f>
        <v>4708.1534600000005</v>
      </c>
      <c r="R966">
        <f t="shared" si="386"/>
        <v>1775690400</v>
      </c>
      <c r="S966" t="str">
        <f t="shared" si="387"/>
        <v>XAUUSD</v>
      </c>
      <c r="T966" t="str">
        <f t="shared" si="387"/>
        <v>M5</v>
      </c>
      <c r="U966">
        <f t="shared" si="387"/>
        <v>4713.45</v>
      </c>
      <c r="V966">
        <f t="shared" si="388"/>
        <v>4717.7635433333335</v>
      </c>
      <c r="W966">
        <f t="shared" si="388"/>
        <v>4716.9620333333332</v>
      </c>
      <c r="X966">
        <f t="shared" si="389"/>
        <v>4711.5189300000002</v>
      </c>
      <c r="Y966">
        <f t="shared" si="389"/>
        <v>4711.5936700000002</v>
      </c>
      <c r="Z966">
        <f t="shared" si="390"/>
        <v>4726.1352400000005</v>
      </c>
      <c r="AA966">
        <f t="shared" si="391"/>
        <v>4713.8849399999999</v>
      </c>
      <c r="AB966">
        <f t="shared" si="392"/>
        <v>4703.794883333333</v>
      </c>
      <c r="AC966">
        <f t="shared" si="393"/>
        <v>4708.1534600000005</v>
      </c>
      <c r="AF966">
        <f t="shared" si="398"/>
        <v>1775690400</v>
      </c>
      <c r="AG966" t="str">
        <f t="shared" si="399"/>
        <v>XAUUSD</v>
      </c>
      <c r="AH966" t="str">
        <f t="shared" si="400"/>
        <v>M5</v>
      </c>
      <c r="AI966" s="19">
        <f t="shared" si="394"/>
        <v>4713.45</v>
      </c>
      <c r="AJ966" s="19">
        <f t="shared" si="395"/>
        <v>4717.7635433333335</v>
      </c>
      <c r="AK966" s="19">
        <f t="shared" si="396"/>
        <v>4716.9620333333332</v>
      </c>
      <c r="AL966" s="19">
        <f t="shared" si="401"/>
        <v>0.80151000000023487</v>
      </c>
      <c r="AM966" s="28" t="str">
        <f t="shared" si="397"/>
        <v>Bullish</v>
      </c>
      <c r="AN966" s="28" t="str">
        <f t="shared" si="402"/>
        <v>Bullish</v>
      </c>
      <c r="AO966">
        <f>IF(Z966&lt;&gt;"",Z966,"")</f>
        <v>4726.1352400000005</v>
      </c>
      <c r="AP966">
        <f>IF(AB966&lt;&gt;"",AB966,"")</f>
        <v>4703.794883333333</v>
      </c>
      <c r="AQ966">
        <f t="shared" si="381"/>
        <v>5</v>
      </c>
      <c r="AR966" s="16">
        <f>IF(SLOPE($AO$950:$AO$961,$AQ$950:$AQ$961)&gt;0,MIN(3,ABS(SLOPE($AO$950:$AO$961,$AQ$950:$AQ$961))),IF(SLOPE($AO$950:$AO$961,$AQ$950:$AQ$961)&lt;-0.5,-0.5,0))</f>
        <v>0</v>
      </c>
      <c r="AS966" s="16">
        <f>IF(SLOPE($AP$950:$AP$961,$AQ$950:$AQ$961)&lt;0,MAX(-3,-ABS(SLOPE($AP$950:$AP$961,$AQ$950:$AQ$961))),IF(SLOPE($AP$950:$AP$961,$AQ$950:$AQ$961)&gt;0.5,0.5,0))</f>
        <v>0</v>
      </c>
      <c r="AT966" s="22">
        <f>($AO$962+(AR966*(AQ966-1)))</f>
        <v>4725.6533900000004</v>
      </c>
      <c r="AU966" s="22">
        <f>($AP$962+(AS966*(AQ966-1)))</f>
        <v>4702.9516899999999</v>
      </c>
      <c r="AV966" s="18">
        <f>IF(AR966&gt;0,AT966+AR966,AT966)</f>
        <v>4725.6533900000004</v>
      </c>
      <c r="AW966" s="18">
        <f>IF(AS966&lt;0,AU966+AS966,AU966)</f>
        <v>4702.9516899999999</v>
      </c>
      <c r="AY966">
        <f t="shared" si="382"/>
        <v>-0.48185000000012224</v>
      </c>
      <c r="AZ966">
        <f t="shared" si="383"/>
        <v>-0.84319333333314717</v>
      </c>
      <c r="BB966" s="19">
        <f t="shared" si="378"/>
        <v>1775690400</v>
      </c>
      <c r="BC966" s="19" t="str">
        <f t="shared" si="379"/>
        <v>XAUUSD</v>
      </c>
      <c r="BD966" s="19" t="str">
        <f t="shared" si="380"/>
        <v>M5</v>
      </c>
      <c r="BE966">
        <f>V966</f>
        <v>4717.7635433333335</v>
      </c>
      <c r="BF966">
        <f>W966</f>
        <v>4716.9620333333332</v>
      </c>
      <c r="BG966">
        <f>X966</f>
        <v>4711.5189300000002</v>
      </c>
      <c r="BH966">
        <f>Y966</f>
        <v>4711.5936700000002</v>
      </c>
      <c r="BI966">
        <f t="shared" si="384"/>
        <v>4725.6533900000004</v>
      </c>
      <c r="BJ966">
        <f t="shared" si="385"/>
        <v>4702.9516899999999</v>
      </c>
    </row>
    <row r="967" spans="1:62" x14ac:dyDescent="0.55000000000000004">
      <c r="A967">
        <f>ALGLIB_SSA_XAUUSD!J967</f>
        <v>1775690700</v>
      </c>
      <c r="B967" t="str">
        <f>_xlfn.XLOOKUP($A967,ALGLIB_SSA_XAUUSD!$A$2:$A$1001,ALGLIB_SSA_XAUUSD!$B$2:$B$1001,"",0)</f>
        <v/>
      </c>
      <c r="C967" t="str">
        <f>_xlfn.XLOOKUP($A967,ALGLIB_SSA_XAUUSD!$A$2:$A$1001,ALGLIB_SSA_XAUUSD!$C$2:$C$1001,"",0)</f>
        <v/>
      </c>
      <c r="D967" s="1">
        <f>D962+(D974-D962)*5/12</f>
        <v>4711.9808333333331</v>
      </c>
      <c r="E967" s="1">
        <f>E962+(E974-E962)*5/12</f>
        <v>4718.1218316666673</v>
      </c>
      <c r="F967" s="1">
        <f>F962+(F974-F962)*5/12</f>
        <v>4717.145424166667</v>
      </c>
      <c r="G967" s="1">
        <f>G962+(G974-G962)*5/12</f>
        <v>4726.2557025000006</v>
      </c>
      <c r="H967" s="1">
        <f>H962+(H974-H962)*5/12</f>
        <v>4704.0056816666665</v>
      </c>
      <c r="I967" t="str">
        <f>_xlfn.XLOOKUP($A967,ALGLIB_SSA_XAUUSD!$J$2:$J$1001,ALGLIB_SSA_XAUUSD!$K$2:$K$1001,"",0)</f>
        <v>XAUUSD</v>
      </c>
      <c r="J967" t="str">
        <f>_xlfn.XLOOKUP($A967,ALGLIB_SSA_XAUUSD!$J$2:$J$1001,ALGLIB_SSA_XAUUSD!$L$2:$L$1001,"",0)</f>
        <v>M5</v>
      </c>
      <c r="K967">
        <f>_xlfn.XLOOKUP($A967,ALGLIB_SSA_XAUUSD!$J$2:$J$1001,ALGLIB_SSA_XAUUSD!$M$2:$M$1001,"",0)</f>
        <v>4710.1499999999996</v>
      </c>
      <c r="L967">
        <f>_xlfn.XLOOKUP($A967,ALGLIB_SSA_XAUUSD!$J$2:$J$1001,ALGLIB_SSA_XAUUSD!$N$2:$N$1001,"",0)</f>
        <v>4712.1841000000004</v>
      </c>
      <c r="M967">
        <f>_xlfn.XLOOKUP($A967,ALGLIB_SSA_XAUUSD!$J$2:$J$1001,ALGLIB_SSA_XAUUSD!$O$2:$O$1001,"",0)</f>
        <v>4711.8888800000004</v>
      </c>
      <c r="N967">
        <f>_xlfn.XLOOKUP($A967,ALGLIB_SSA_XAUUSD!$J$2:$J$1001,ALGLIB_SSA_XAUUSD!$P$2:$P$1001,"",0)</f>
        <v>4714.0187999999998</v>
      </c>
      <c r="O967">
        <f>_xlfn.XLOOKUP($A967,ALGLIB_SSA_XAUUSD!$J$2:$J$1001,ALGLIB_SSA_XAUUSD!$Q$2:$Q$1001,"",0)</f>
        <v>4709.1030000000001</v>
      </c>
      <c r="R967">
        <f t="shared" si="386"/>
        <v>1775690700</v>
      </c>
      <c r="S967" t="str">
        <f t="shared" si="387"/>
        <v>XAUUSD</v>
      </c>
      <c r="T967" t="str">
        <f t="shared" si="387"/>
        <v>M5</v>
      </c>
      <c r="U967">
        <f t="shared" si="387"/>
        <v>4710.1499999999996</v>
      </c>
      <c r="V967">
        <f t="shared" si="388"/>
        <v>4718.1218316666673</v>
      </c>
      <c r="W967">
        <f t="shared" si="388"/>
        <v>4717.145424166667</v>
      </c>
      <c r="X967">
        <f t="shared" si="389"/>
        <v>4712.1841000000004</v>
      </c>
      <c r="Y967">
        <f t="shared" si="389"/>
        <v>4711.8888800000004</v>
      </c>
      <c r="Z967">
        <f t="shared" si="390"/>
        <v>4726.2557025000006</v>
      </c>
      <c r="AA967">
        <f t="shared" si="391"/>
        <v>4714.0187999999998</v>
      </c>
      <c r="AB967">
        <f t="shared" si="392"/>
        <v>4704.0056816666665</v>
      </c>
      <c r="AC967">
        <f t="shared" si="393"/>
        <v>4709.1030000000001</v>
      </c>
      <c r="AF967">
        <f t="shared" si="398"/>
        <v>1775690700</v>
      </c>
      <c r="AG967" t="str">
        <f t="shared" si="399"/>
        <v>XAUUSD</v>
      </c>
      <c r="AH967" t="str">
        <f t="shared" si="400"/>
        <v>M5</v>
      </c>
      <c r="AI967" s="19">
        <f t="shared" si="394"/>
        <v>4710.1499999999996</v>
      </c>
      <c r="AJ967" s="19">
        <f t="shared" si="395"/>
        <v>4718.1218316666673</v>
      </c>
      <c r="AK967" s="19">
        <f t="shared" si="396"/>
        <v>4717.145424166667</v>
      </c>
      <c r="AL967" s="19">
        <f t="shared" si="401"/>
        <v>0.97640750000027765</v>
      </c>
      <c r="AM967" s="28" t="str">
        <f t="shared" si="397"/>
        <v>Bullish</v>
      </c>
      <c r="AN967" s="28" t="str">
        <f t="shared" si="402"/>
        <v>Bullish</v>
      </c>
      <c r="AO967">
        <f>IF(Z967&lt;&gt;"",Z967,"")</f>
        <v>4726.2557025000006</v>
      </c>
      <c r="AP967">
        <f>IF(AB967&lt;&gt;"",AB967,"")</f>
        <v>4704.0056816666665</v>
      </c>
      <c r="AQ967">
        <f t="shared" si="381"/>
        <v>6</v>
      </c>
      <c r="AR967" s="16">
        <f>IF(SLOPE($AO$950:$AO$961,$AQ$950:$AQ$961)&gt;0,MIN(3,ABS(SLOPE($AO$950:$AO$961,$AQ$950:$AQ$961))),IF(SLOPE($AO$950:$AO$961,$AQ$950:$AQ$961)&lt;-0.5,-0.5,0))</f>
        <v>0</v>
      </c>
      <c r="AS967" s="16">
        <f>IF(SLOPE($AP$950:$AP$961,$AQ$950:$AQ$961)&lt;0,MAX(-3,-ABS(SLOPE($AP$950:$AP$961,$AQ$950:$AQ$961))),IF(SLOPE($AP$950:$AP$961,$AQ$950:$AQ$961)&gt;0.5,0.5,0))</f>
        <v>0</v>
      </c>
      <c r="AT967" s="22">
        <f>($AO$962+(AR967*(AQ967-1)))</f>
        <v>4725.6533900000004</v>
      </c>
      <c r="AU967" s="22">
        <f>($AP$962+(AS967*(AQ967-1)))</f>
        <v>4702.9516899999999</v>
      </c>
      <c r="AV967" s="18">
        <f>IF(AR967&gt;0,AT967+AR967,AT967)</f>
        <v>4725.6533900000004</v>
      </c>
      <c r="AW967" s="18">
        <f>IF(AS967&lt;0,AU967+AS967,AU967)</f>
        <v>4702.9516899999999</v>
      </c>
      <c r="AY967">
        <f t="shared" si="382"/>
        <v>-0.6023125000001528</v>
      </c>
      <c r="AZ967">
        <f t="shared" si="383"/>
        <v>-1.0539916666666613</v>
      </c>
      <c r="BB967" s="19">
        <f t="shared" si="378"/>
        <v>1775690700</v>
      </c>
      <c r="BC967" s="19" t="str">
        <f t="shared" si="379"/>
        <v>XAUUSD</v>
      </c>
      <c r="BD967" s="19" t="str">
        <f t="shared" si="380"/>
        <v>M5</v>
      </c>
      <c r="BE967">
        <f>V967</f>
        <v>4718.1218316666673</v>
      </c>
      <c r="BF967">
        <f>W967</f>
        <v>4717.145424166667</v>
      </c>
      <c r="BG967">
        <f>X967</f>
        <v>4712.1841000000004</v>
      </c>
      <c r="BH967">
        <f>Y967</f>
        <v>4711.8888800000004</v>
      </c>
      <c r="BI967">
        <f t="shared" si="384"/>
        <v>4725.6533900000004</v>
      </c>
      <c r="BJ967">
        <f t="shared" si="385"/>
        <v>4702.9516899999999</v>
      </c>
    </row>
    <row r="968" spans="1:62" x14ac:dyDescent="0.55000000000000004">
      <c r="A968">
        <f>ALGLIB_SSA_XAUUSD!J968</f>
        <v>1775691000</v>
      </c>
      <c r="B968" t="str">
        <f>_xlfn.XLOOKUP($A968,ALGLIB_SSA_XAUUSD!$A$2:$A$1001,ALGLIB_SSA_XAUUSD!$B$2:$B$1001,"",0)</f>
        <v/>
      </c>
      <c r="C968" t="str">
        <f>_xlfn.XLOOKUP($A968,ALGLIB_SSA_XAUUSD!$A$2:$A$1001,ALGLIB_SSA_XAUUSD!$C$2:$C$1001,"",0)</f>
        <v/>
      </c>
      <c r="D968" s="1">
        <f>D962+(D974-D962)*6/12</f>
        <v>4711.2449999999999</v>
      </c>
      <c r="E968" s="1">
        <f>E962+(E974-E962)*6/12</f>
        <v>4718.4801200000002</v>
      </c>
      <c r="F968" s="1">
        <f>F962+(F974-F962)*6/12</f>
        <v>4717.3288149999998</v>
      </c>
      <c r="G968" s="1">
        <f>G962+(G974-G962)*6/12</f>
        <v>4726.3761649999997</v>
      </c>
      <c r="H968" s="1">
        <f>H962+(H974-H962)*6/12</f>
        <v>4704.21648</v>
      </c>
      <c r="I968" t="str">
        <f>_xlfn.XLOOKUP($A968,ALGLIB_SSA_XAUUSD!$J$2:$J$1001,ALGLIB_SSA_XAUUSD!$K$2:$K$1001,"",0)</f>
        <v>XAUUSD</v>
      </c>
      <c r="J968" t="str">
        <f>_xlfn.XLOOKUP($A968,ALGLIB_SSA_XAUUSD!$J$2:$J$1001,ALGLIB_SSA_XAUUSD!$L$2:$L$1001,"",0)</f>
        <v>M5</v>
      </c>
      <c r="K968">
        <f>_xlfn.XLOOKUP($A968,ALGLIB_SSA_XAUUSD!$J$2:$J$1001,ALGLIB_SSA_XAUUSD!$M$2:$M$1001,"",0)</f>
        <v>4710.71</v>
      </c>
      <c r="L968">
        <f>_xlfn.XLOOKUP($A968,ALGLIB_SSA_XAUUSD!$J$2:$J$1001,ALGLIB_SSA_XAUUSD!$N$2:$N$1001,"",0)</f>
        <v>4713.0355799999998</v>
      </c>
      <c r="M968">
        <f>_xlfn.XLOOKUP($A968,ALGLIB_SSA_XAUUSD!$J$2:$J$1001,ALGLIB_SSA_XAUUSD!$O$2:$O$1001,"",0)</f>
        <v>4712.4622300000001</v>
      </c>
      <c r="N968">
        <f>_xlfn.XLOOKUP($A968,ALGLIB_SSA_XAUUSD!$J$2:$J$1001,ALGLIB_SSA_XAUUSD!$P$2:$P$1001,"",0)</f>
        <v>4714.5491300000003</v>
      </c>
      <c r="O968">
        <f>_xlfn.XLOOKUP($A968,ALGLIB_SSA_XAUUSD!$J$2:$J$1001,ALGLIB_SSA_XAUUSD!$Q$2:$Q$1001,"",0)</f>
        <v>4710.2986799999999</v>
      </c>
      <c r="R968">
        <f t="shared" si="386"/>
        <v>1775691000</v>
      </c>
      <c r="S968" t="str">
        <f t="shared" si="387"/>
        <v>XAUUSD</v>
      </c>
      <c r="T968" t="str">
        <f t="shared" si="387"/>
        <v>M5</v>
      </c>
      <c r="U968">
        <f t="shared" si="387"/>
        <v>4710.71</v>
      </c>
      <c r="V968">
        <f t="shared" si="388"/>
        <v>4718.4801200000002</v>
      </c>
      <c r="W968">
        <f t="shared" si="388"/>
        <v>4717.3288149999998</v>
      </c>
      <c r="X968">
        <f t="shared" si="389"/>
        <v>4713.0355799999998</v>
      </c>
      <c r="Y968">
        <f t="shared" si="389"/>
        <v>4712.4622300000001</v>
      </c>
      <c r="Z968">
        <f t="shared" si="390"/>
        <v>4726.3761649999997</v>
      </c>
      <c r="AA968">
        <f t="shared" si="391"/>
        <v>4714.5491300000003</v>
      </c>
      <c r="AB968">
        <f t="shared" si="392"/>
        <v>4704.21648</v>
      </c>
      <c r="AC968">
        <f t="shared" si="393"/>
        <v>4710.2986799999999</v>
      </c>
      <c r="AF968">
        <f t="shared" si="398"/>
        <v>1775691000</v>
      </c>
      <c r="AG968" t="str">
        <f t="shared" si="399"/>
        <v>XAUUSD</v>
      </c>
      <c r="AH968" t="str">
        <f t="shared" si="400"/>
        <v>M5</v>
      </c>
      <c r="AI968" s="19">
        <f t="shared" si="394"/>
        <v>4710.71</v>
      </c>
      <c r="AJ968" s="19">
        <f t="shared" si="395"/>
        <v>4718.4801200000002</v>
      </c>
      <c r="AK968" s="19">
        <f t="shared" si="396"/>
        <v>4717.3288149999998</v>
      </c>
      <c r="AL968" s="19">
        <f t="shared" si="401"/>
        <v>1.1513050000003204</v>
      </c>
      <c r="AM968" s="28" t="str">
        <f t="shared" si="397"/>
        <v>Bullish</v>
      </c>
      <c r="AN968" s="28" t="str">
        <f t="shared" si="402"/>
        <v>Bullish</v>
      </c>
      <c r="AO968">
        <f>IF(Z968&lt;&gt;"",Z968,"")</f>
        <v>4726.3761649999997</v>
      </c>
      <c r="AP968">
        <f>IF(AB968&lt;&gt;"",AB968,"")</f>
        <v>4704.21648</v>
      </c>
      <c r="AQ968">
        <f t="shared" si="381"/>
        <v>7</v>
      </c>
      <c r="AR968" s="16">
        <f>IF(SLOPE($AO$950:$AO$961,$AQ$950:$AQ$961)&gt;0,MIN(3,ABS(SLOPE($AO$950:$AO$961,$AQ$950:$AQ$961))),IF(SLOPE($AO$950:$AO$961,$AQ$950:$AQ$961)&lt;-0.5,-0.5,0))</f>
        <v>0</v>
      </c>
      <c r="AS968" s="16">
        <f>IF(SLOPE($AP$950:$AP$961,$AQ$950:$AQ$961)&lt;0,MAX(-3,-ABS(SLOPE($AP$950:$AP$961,$AQ$950:$AQ$961))),IF(SLOPE($AP$950:$AP$961,$AQ$950:$AQ$961)&gt;0.5,0.5,0))</f>
        <v>0</v>
      </c>
      <c r="AT968" s="22">
        <f>($AO$962+(AR968*(AQ968-1)))</f>
        <v>4725.6533900000004</v>
      </c>
      <c r="AU968" s="22">
        <f>($AP$962+(AS968*(AQ968-1)))</f>
        <v>4702.9516899999999</v>
      </c>
      <c r="AV968" s="18">
        <f>IF(AR968&gt;0,AT968+AR968,AT968)</f>
        <v>4725.6533900000004</v>
      </c>
      <c r="AW968" s="18">
        <f>IF(AS968&lt;0,AU968+AS968,AU968)</f>
        <v>4702.9516899999999</v>
      </c>
      <c r="AY968">
        <f t="shared" si="382"/>
        <v>-0.72277499999927386</v>
      </c>
      <c r="AZ968">
        <f t="shared" si="383"/>
        <v>-1.2647900000001755</v>
      </c>
      <c r="BB968" s="19">
        <f t="shared" si="378"/>
        <v>1775691000</v>
      </c>
      <c r="BC968" s="19" t="str">
        <f t="shared" si="379"/>
        <v>XAUUSD</v>
      </c>
      <c r="BD968" s="19" t="str">
        <f t="shared" si="380"/>
        <v>M5</v>
      </c>
      <c r="BE968">
        <f>V968</f>
        <v>4718.4801200000002</v>
      </c>
      <c r="BF968">
        <f>W968</f>
        <v>4717.3288149999998</v>
      </c>
      <c r="BG968">
        <f>X968</f>
        <v>4713.0355799999998</v>
      </c>
      <c r="BH968">
        <f>Y968</f>
        <v>4712.4622300000001</v>
      </c>
      <c r="BI968">
        <f t="shared" si="384"/>
        <v>4725.6533900000004</v>
      </c>
      <c r="BJ968">
        <f t="shared" si="385"/>
        <v>4702.9516899999999</v>
      </c>
    </row>
    <row r="969" spans="1:62" x14ac:dyDescent="0.55000000000000004">
      <c r="A969">
        <f>ALGLIB_SSA_XAUUSD!J969</f>
        <v>1775691300</v>
      </c>
      <c r="B969" t="str">
        <f>_xlfn.XLOOKUP($A969,ALGLIB_SSA_XAUUSD!$A$2:$A$1001,ALGLIB_SSA_XAUUSD!$B$2:$B$1001,"",0)</f>
        <v/>
      </c>
      <c r="C969" t="str">
        <f>_xlfn.XLOOKUP($A969,ALGLIB_SSA_XAUUSD!$A$2:$A$1001,ALGLIB_SSA_XAUUSD!$C$2:$C$1001,"",0)</f>
        <v/>
      </c>
      <c r="D969" s="1">
        <f>D962+(D974-D962)*7/12</f>
        <v>4710.5091666666667</v>
      </c>
      <c r="E969" s="1">
        <f>E962+(E974-E962)*7/12</f>
        <v>4718.8384083333331</v>
      </c>
      <c r="F969" s="1">
        <f>F962+(F974-F962)*7/12</f>
        <v>4717.5122058333327</v>
      </c>
      <c r="G969" s="1">
        <f>G962+(G974-G962)*7/12</f>
        <v>4726.4966274999997</v>
      </c>
      <c r="H969" s="1">
        <f>H962+(H974-H962)*7/12</f>
        <v>4704.4272783333336</v>
      </c>
      <c r="I969" t="str">
        <f>_xlfn.XLOOKUP($A969,ALGLIB_SSA_XAUUSD!$J$2:$J$1001,ALGLIB_SSA_XAUUSD!$K$2:$K$1001,"",0)</f>
        <v>XAUUSD</v>
      </c>
      <c r="J969" t="str">
        <f>_xlfn.XLOOKUP($A969,ALGLIB_SSA_XAUUSD!$J$2:$J$1001,ALGLIB_SSA_XAUUSD!$L$2:$L$1001,"",0)</f>
        <v>M5</v>
      </c>
      <c r="K969">
        <f>_xlfn.XLOOKUP($A969,ALGLIB_SSA_XAUUSD!$J$2:$J$1001,ALGLIB_SSA_XAUUSD!$M$2:$M$1001,"",0)</f>
        <v>4712.8</v>
      </c>
      <c r="L969">
        <f>_xlfn.XLOOKUP($A969,ALGLIB_SSA_XAUUSD!$J$2:$J$1001,ALGLIB_SSA_XAUUSD!$N$2:$N$1001,"",0)</f>
        <v>4713.7610000000004</v>
      </c>
      <c r="M969">
        <f>_xlfn.XLOOKUP($A969,ALGLIB_SSA_XAUUSD!$J$2:$J$1001,ALGLIB_SSA_XAUUSD!$O$2:$O$1001,"",0)</f>
        <v>4713.1116199999997</v>
      </c>
      <c r="N969">
        <f>_xlfn.XLOOKUP($A969,ALGLIB_SSA_XAUUSD!$J$2:$J$1001,ALGLIB_SSA_XAUUSD!$P$2:$P$1001,"",0)</f>
        <v>4715.3045199999997</v>
      </c>
      <c r="O969">
        <f>_xlfn.XLOOKUP($A969,ALGLIB_SSA_XAUUSD!$J$2:$J$1001,ALGLIB_SSA_XAUUSD!$Q$2:$Q$1001,"",0)</f>
        <v>4711.4084300000004</v>
      </c>
      <c r="R969">
        <f t="shared" si="386"/>
        <v>1775691300</v>
      </c>
      <c r="S969" t="str">
        <f t="shared" si="387"/>
        <v>XAUUSD</v>
      </c>
      <c r="T969" t="str">
        <f t="shared" si="387"/>
        <v>M5</v>
      </c>
      <c r="U969">
        <f t="shared" si="387"/>
        <v>4712.8</v>
      </c>
      <c r="V969">
        <f t="shared" si="388"/>
        <v>4718.8384083333331</v>
      </c>
      <c r="W969">
        <f t="shared" si="388"/>
        <v>4717.5122058333327</v>
      </c>
      <c r="X969">
        <f t="shared" si="389"/>
        <v>4713.7610000000004</v>
      </c>
      <c r="Y969">
        <f t="shared" si="389"/>
        <v>4713.1116199999997</v>
      </c>
      <c r="Z969">
        <f t="shared" si="390"/>
        <v>4726.4966274999997</v>
      </c>
      <c r="AA969">
        <f t="shared" si="391"/>
        <v>4715.3045199999997</v>
      </c>
      <c r="AB969">
        <f t="shared" si="392"/>
        <v>4704.4272783333336</v>
      </c>
      <c r="AC969">
        <f t="shared" si="393"/>
        <v>4711.4084300000004</v>
      </c>
      <c r="AF969">
        <f t="shared" si="398"/>
        <v>1775691300</v>
      </c>
      <c r="AG969" t="str">
        <f t="shared" si="399"/>
        <v>XAUUSD</v>
      </c>
      <c r="AH969" t="str">
        <f t="shared" si="400"/>
        <v>M5</v>
      </c>
      <c r="AI969" s="19">
        <f t="shared" si="394"/>
        <v>4712.8</v>
      </c>
      <c r="AJ969" s="19">
        <f t="shared" si="395"/>
        <v>4718.8384083333331</v>
      </c>
      <c r="AK969" s="19">
        <f t="shared" si="396"/>
        <v>4717.5122058333327</v>
      </c>
      <c r="AL969" s="19">
        <f t="shared" si="401"/>
        <v>1.3262025000003632</v>
      </c>
      <c r="AM969" s="28" t="str">
        <f t="shared" si="397"/>
        <v>Bullish</v>
      </c>
      <c r="AN969" s="28" t="str">
        <f t="shared" si="402"/>
        <v>Bullish</v>
      </c>
      <c r="AO969">
        <f>IF(Z969&lt;&gt;"",Z969,"")</f>
        <v>4726.4966274999997</v>
      </c>
      <c r="AP969">
        <f>IF(AB969&lt;&gt;"",AB969,"")</f>
        <v>4704.4272783333336</v>
      </c>
      <c r="AQ969">
        <f t="shared" si="381"/>
        <v>8</v>
      </c>
      <c r="AR969" s="16">
        <f>IF(SLOPE($AO$950:$AO$961,$AQ$950:$AQ$961)&gt;0,MIN(3,ABS(SLOPE($AO$950:$AO$961,$AQ$950:$AQ$961))),IF(SLOPE($AO$950:$AO$961,$AQ$950:$AQ$961)&lt;-0.5,-0.5,0))</f>
        <v>0</v>
      </c>
      <c r="AS969" s="16">
        <f>IF(SLOPE($AP$950:$AP$961,$AQ$950:$AQ$961)&lt;0,MAX(-3,-ABS(SLOPE($AP$950:$AP$961,$AQ$950:$AQ$961))),IF(SLOPE($AP$950:$AP$961,$AQ$950:$AQ$961)&gt;0.5,0.5,0))</f>
        <v>0</v>
      </c>
      <c r="AT969" s="22">
        <f>($AO$962+(AR969*(AQ969-1)))</f>
        <v>4725.6533900000004</v>
      </c>
      <c r="AU969" s="22">
        <f>($AP$962+(AS969*(AQ969-1)))</f>
        <v>4702.9516899999999</v>
      </c>
      <c r="AV969" s="18">
        <f>IF(AR969&gt;0,AT969+AR969,AT969)</f>
        <v>4725.6533900000004</v>
      </c>
      <c r="AW969" s="18">
        <f>IF(AS969&lt;0,AU969+AS969,AU969)</f>
        <v>4702.9516899999999</v>
      </c>
      <c r="AY969">
        <f t="shared" si="382"/>
        <v>-0.84323749999930442</v>
      </c>
      <c r="AZ969">
        <f t="shared" si="383"/>
        <v>-1.4755883333336897</v>
      </c>
      <c r="BB969" s="19">
        <f t="shared" si="378"/>
        <v>1775691300</v>
      </c>
      <c r="BC969" s="19" t="str">
        <f t="shared" si="379"/>
        <v>XAUUSD</v>
      </c>
      <c r="BD969" s="19" t="str">
        <f t="shared" si="380"/>
        <v>M5</v>
      </c>
      <c r="BE969">
        <f>V969</f>
        <v>4718.8384083333331</v>
      </c>
      <c r="BF969">
        <f>W969</f>
        <v>4717.5122058333327</v>
      </c>
      <c r="BG969">
        <f>X969</f>
        <v>4713.7610000000004</v>
      </c>
      <c r="BH969">
        <f>Y969</f>
        <v>4713.1116199999997</v>
      </c>
      <c r="BI969">
        <f t="shared" si="384"/>
        <v>4725.6533900000004</v>
      </c>
      <c r="BJ969">
        <f t="shared" si="385"/>
        <v>4702.9516899999999</v>
      </c>
    </row>
    <row r="970" spans="1:62" x14ac:dyDescent="0.55000000000000004">
      <c r="A970">
        <f>ALGLIB_SSA_XAUUSD!J970</f>
        <v>1775691600</v>
      </c>
      <c r="B970" t="str">
        <f>_xlfn.XLOOKUP($A970,ALGLIB_SSA_XAUUSD!$A$2:$A$1001,ALGLIB_SSA_XAUUSD!$B$2:$B$1001,"",0)</f>
        <v/>
      </c>
      <c r="C970" t="str">
        <f>_xlfn.XLOOKUP($A970,ALGLIB_SSA_XAUUSD!$A$2:$A$1001,ALGLIB_SSA_XAUUSD!$C$2:$C$1001,"",0)</f>
        <v/>
      </c>
      <c r="D970" s="1">
        <f>D962+(D974-D962)*8/12</f>
        <v>4709.7733333333335</v>
      </c>
      <c r="E970" s="1">
        <f>E962+(E974-E962)*8/12</f>
        <v>4719.1966966666669</v>
      </c>
      <c r="F970" s="1">
        <f>F962+(F974-F962)*8/12</f>
        <v>4717.6955966666665</v>
      </c>
      <c r="G970" s="1">
        <f>G962+(G974-G962)*8/12</f>
        <v>4726.6170899999997</v>
      </c>
      <c r="H970" s="1">
        <f>H962+(H974-H962)*8/12</f>
        <v>4704.6380766666671</v>
      </c>
      <c r="I970" t="str">
        <f>_xlfn.XLOOKUP($A970,ALGLIB_SSA_XAUUSD!$J$2:$J$1001,ALGLIB_SSA_XAUUSD!$K$2:$K$1001,"",0)</f>
        <v>XAUUSD</v>
      </c>
      <c r="J970" t="str">
        <f>_xlfn.XLOOKUP($A970,ALGLIB_SSA_XAUUSD!$J$2:$J$1001,ALGLIB_SSA_XAUUSD!$L$2:$L$1001,"",0)</f>
        <v>M5</v>
      </c>
      <c r="K970">
        <f>_xlfn.XLOOKUP($A970,ALGLIB_SSA_XAUUSD!$J$2:$J$1001,ALGLIB_SSA_XAUUSD!$M$2:$M$1001,"",0)</f>
        <v>4713.59</v>
      </c>
      <c r="L970">
        <f>_xlfn.XLOOKUP($A970,ALGLIB_SSA_XAUUSD!$J$2:$J$1001,ALGLIB_SSA_XAUUSD!$N$2:$N$1001,"",0)</f>
        <v>4714.0163899999998</v>
      </c>
      <c r="M970">
        <f>_xlfn.XLOOKUP($A970,ALGLIB_SSA_XAUUSD!$J$2:$J$1001,ALGLIB_SSA_XAUUSD!$O$2:$O$1001,"",0)</f>
        <v>4713.5640000000003</v>
      </c>
      <c r="N970">
        <f>_xlfn.XLOOKUP($A970,ALGLIB_SSA_XAUUSD!$J$2:$J$1001,ALGLIB_SSA_XAUUSD!$P$2:$P$1001,"",0)</f>
        <v>4715.9395100000002</v>
      </c>
      <c r="O970">
        <f>_xlfn.XLOOKUP($A970,ALGLIB_SSA_XAUUSD!$J$2:$J$1001,ALGLIB_SSA_XAUUSD!$Q$2:$Q$1001,"",0)</f>
        <v>4711.9626099999996</v>
      </c>
      <c r="R970">
        <f t="shared" si="386"/>
        <v>1775691600</v>
      </c>
      <c r="S970" t="str">
        <f t="shared" si="387"/>
        <v>XAUUSD</v>
      </c>
      <c r="T970" t="str">
        <f t="shared" si="387"/>
        <v>M5</v>
      </c>
      <c r="U970">
        <f t="shared" si="387"/>
        <v>4713.59</v>
      </c>
      <c r="V970">
        <f t="shared" si="388"/>
        <v>4719.1966966666669</v>
      </c>
      <c r="W970">
        <f t="shared" si="388"/>
        <v>4717.6955966666665</v>
      </c>
      <c r="X970">
        <f t="shared" si="389"/>
        <v>4714.0163899999998</v>
      </c>
      <c r="Y970">
        <f t="shared" si="389"/>
        <v>4713.5640000000003</v>
      </c>
      <c r="Z970">
        <f t="shared" si="390"/>
        <v>4726.6170899999997</v>
      </c>
      <c r="AA970">
        <f t="shared" si="391"/>
        <v>4715.9395100000002</v>
      </c>
      <c r="AB970">
        <f t="shared" si="392"/>
        <v>4704.6380766666671</v>
      </c>
      <c r="AC970">
        <f t="shared" si="393"/>
        <v>4711.9626099999996</v>
      </c>
      <c r="AF970">
        <f t="shared" si="398"/>
        <v>1775691600</v>
      </c>
      <c r="AG970" t="str">
        <f t="shared" si="399"/>
        <v>XAUUSD</v>
      </c>
      <c r="AH970" t="str">
        <f t="shared" si="400"/>
        <v>M5</v>
      </c>
      <c r="AI970" s="19">
        <f t="shared" si="394"/>
        <v>4713.59</v>
      </c>
      <c r="AJ970" s="19">
        <f t="shared" si="395"/>
        <v>4719.1966966666669</v>
      </c>
      <c r="AK970" s="19">
        <f t="shared" si="396"/>
        <v>4717.6955966666665</v>
      </c>
      <c r="AL970" s="19">
        <f t="shared" si="401"/>
        <v>1.501100000000406</v>
      </c>
      <c r="AM970" s="28" t="str">
        <f t="shared" si="397"/>
        <v>Bullish</v>
      </c>
      <c r="AN970" s="28" t="str">
        <f t="shared" si="402"/>
        <v>Bullish</v>
      </c>
      <c r="AO970">
        <f>IF(Z970&lt;&gt;"",Z970,"")</f>
        <v>4726.6170899999997</v>
      </c>
      <c r="AP970">
        <f>IF(AB970&lt;&gt;"",AB970,"")</f>
        <v>4704.6380766666671</v>
      </c>
      <c r="AQ970">
        <f t="shared" si="381"/>
        <v>9</v>
      </c>
      <c r="AR970" s="16">
        <f>IF(SLOPE($AO$950:$AO$961,$AQ$950:$AQ$961)&gt;0,MIN(3,ABS(SLOPE($AO$950:$AO$961,$AQ$950:$AQ$961))),IF(SLOPE($AO$950:$AO$961,$AQ$950:$AQ$961)&lt;-0.5,-0.5,0))</f>
        <v>0</v>
      </c>
      <c r="AS970" s="16">
        <f>IF(SLOPE($AP$950:$AP$961,$AQ$950:$AQ$961)&lt;0,MAX(-3,-ABS(SLOPE($AP$950:$AP$961,$AQ$950:$AQ$961))),IF(SLOPE($AP$950:$AP$961,$AQ$950:$AQ$961)&gt;0.5,0.5,0))</f>
        <v>0</v>
      </c>
      <c r="AT970" s="22">
        <f>($AO$962+(AR970*(AQ970-1)))</f>
        <v>4725.6533900000004</v>
      </c>
      <c r="AU970" s="22">
        <f>($AP$962+(AS970*(AQ970-1)))</f>
        <v>4702.9516899999999</v>
      </c>
      <c r="AV970" s="18">
        <f>IF(AR970&gt;0,AT970+AR970,AT970)</f>
        <v>4725.6533900000004</v>
      </c>
      <c r="AW970" s="18">
        <f>IF(AS970&lt;0,AU970+AS970,AU970)</f>
        <v>4702.9516899999999</v>
      </c>
      <c r="AY970">
        <f t="shared" si="382"/>
        <v>-0.96369999999933498</v>
      </c>
      <c r="AZ970">
        <f t="shared" si="383"/>
        <v>-1.6863866666672038</v>
      </c>
      <c r="BB970" s="19">
        <f t="shared" si="378"/>
        <v>1775691600</v>
      </c>
      <c r="BC970" s="19" t="str">
        <f t="shared" si="379"/>
        <v>XAUUSD</v>
      </c>
      <c r="BD970" s="19" t="str">
        <f t="shared" si="380"/>
        <v>M5</v>
      </c>
      <c r="BE970">
        <f>V970</f>
        <v>4719.1966966666669</v>
      </c>
      <c r="BF970">
        <f>W970</f>
        <v>4717.6955966666665</v>
      </c>
      <c r="BG970">
        <f>X970</f>
        <v>4714.0163899999998</v>
      </c>
      <c r="BH970">
        <f>Y970</f>
        <v>4713.5640000000003</v>
      </c>
      <c r="BI970">
        <f t="shared" si="384"/>
        <v>4725.6533900000004</v>
      </c>
      <c r="BJ970">
        <f t="shared" si="385"/>
        <v>4702.9516899999999</v>
      </c>
    </row>
    <row r="971" spans="1:62" x14ac:dyDescent="0.55000000000000004">
      <c r="A971">
        <f>ALGLIB_SSA_XAUUSD!J971</f>
        <v>1775691900</v>
      </c>
      <c r="B971" t="str">
        <f>_xlfn.XLOOKUP($A971,ALGLIB_SSA_XAUUSD!$A$2:$A$1001,ALGLIB_SSA_XAUUSD!$B$2:$B$1001,"",0)</f>
        <v/>
      </c>
      <c r="C971" t="str">
        <f>_xlfn.XLOOKUP($A971,ALGLIB_SSA_XAUUSD!$A$2:$A$1001,ALGLIB_SSA_XAUUSD!$C$2:$C$1001,"",0)</f>
        <v/>
      </c>
      <c r="D971" s="1">
        <f>D962+(D974-D962)*9/12</f>
        <v>4709.0375000000004</v>
      </c>
      <c r="E971" s="1">
        <f>E962+(E974-E962)*9/12</f>
        <v>4719.5549850000007</v>
      </c>
      <c r="F971" s="1">
        <f>F962+(F974-F962)*9/12</f>
        <v>4717.8789875000002</v>
      </c>
      <c r="G971" s="1">
        <f>G962+(G974-G962)*9/12</f>
        <v>4726.7375524999998</v>
      </c>
      <c r="H971" s="1">
        <f>H962+(H974-H962)*9/12</f>
        <v>4704.8488749999997</v>
      </c>
      <c r="I971" t="str">
        <f>_xlfn.XLOOKUP($A971,ALGLIB_SSA_XAUUSD!$J$2:$J$1001,ALGLIB_SSA_XAUUSD!$K$2:$K$1001,"",0)</f>
        <v>XAUUSD</v>
      </c>
      <c r="J971" t="str">
        <f>_xlfn.XLOOKUP($A971,ALGLIB_SSA_XAUUSD!$J$2:$J$1001,ALGLIB_SSA_XAUUSD!$L$2:$L$1001,"",0)</f>
        <v>M5</v>
      </c>
      <c r="K971">
        <f>_xlfn.XLOOKUP($A971,ALGLIB_SSA_XAUUSD!$J$2:$J$1001,ALGLIB_SSA_XAUUSD!$M$2:$M$1001,"",0)</f>
        <v>4717.7</v>
      </c>
      <c r="L971">
        <f>_xlfn.XLOOKUP($A971,ALGLIB_SSA_XAUUSD!$J$2:$J$1001,ALGLIB_SSA_XAUUSD!$N$2:$N$1001,"",0)</f>
        <v>4713.5798299999997</v>
      </c>
      <c r="M971">
        <f>_xlfn.XLOOKUP($A971,ALGLIB_SSA_XAUUSD!$J$2:$J$1001,ALGLIB_SSA_XAUUSD!$O$2:$O$1001,"",0)</f>
        <v>4713.5719200000003</v>
      </c>
      <c r="N971">
        <f>_xlfn.XLOOKUP($A971,ALGLIB_SSA_XAUUSD!$J$2:$J$1001,ALGLIB_SSA_XAUUSD!$P$2:$P$1001,"",0)</f>
        <v>4716.12428</v>
      </c>
      <c r="O971">
        <f>_xlfn.XLOOKUP($A971,ALGLIB_SSA_XAUUSD!$J$2:$J$1001,ALGLIB_SSA_XAUUSD!$Q$2:$Q$1001,"",0)</f>
        <v>4711.6226500000002</v>
      </c>
      <c r="R971">
        <f t="shared" si="386"/>
        <v>1775691900</v>
      </c>
      <c r="S971" t="str">
        <f t="shared" si="387"/>
        <v>XAUUSD</v>
      </c>
      <c r="T971" t="str">
        <f t="shared" si="387"/>
        <v>M5</v>
      </c>
      <c r="U971">
        <f t="shared" si="387"/>
        <v>4717.7</v>
      </c>
      <c r="V971">
        <f t="shared" si="388"/>
        <v>4719.5549850000007</v>
      </c>
      <c r="W971">
        <f t="shared" si="388"/>
        <v>4717.8789875000002</v>
      </c>
      <c r="X971">
        <f t="shared" si="389"/>
        <v>4713.5798299999997</v>
      </c>
      <c r="Y971">
        <f t="shared" si="389"/>
        <v>4713.5719200000003</v>
      </c>
      <c r="Z971">
        <f t="shared" si="390"/>
        <v>4726.7375524999998</v>
      </c>
      <c r="AA971">
        <f t="shared" si="391"/>
        <v>4716.12428</v>
      </c>
      <c r="AB971">
        <f t="shared" si="392"/>
        <v>4704.8488749999997</v>
      </c>
      <c r="AC971">
        <f t="shared" si="393"/>
        <v>4711.6226500000002</v>
      </c>
      <c r="AF971">
        <f t="shared" si="398"/>
        <v>1775691900</v>
      </c>
      <c r="AG971" t="str">
        <f t="shared" si="399"/>
        <v>XAUUSD</v>
      </c>
      <c r="AH971" t="str">
        <f t="shared" si="400"/>
        <v>M5</v>
      </c>
      <c r="AI971" s="19">
        <f t="shared" si="394"/>
        <v>4717.7</v>
      </c>
      <c r="AJ971" s="19">
        <f t="shared" si="395"/>
        <v>4719.5549850000007</v>
      </c>
      <c r="AK971" s="19">
        <f t="shared" si="396"/>
        <v>4717.8789875000002</v>
      </c>
      <c r="AL971" s="19">
        <f t="shared" si="401"/>
        <v>1.6759975000004488</v>
      </c>
      <c r="AM971" s="28" t="str">
        <f t="shared" si="397"/>
        <v>Bullish</v>
      </c>
      <c r="AN971" s="28" t="str">
        <f t="shared" si="402"/>
        <v>Bullish</v>
      </c>
      <c r="AO971">
        <f>IF(Z971&lt;&gt;"",Z971,"")</f>
        <v>4726.7375524999998</v>
      </c>
      <c r="AP971">
        <f>IF(AB971&lt;&gt;"",AB971,"")</f>
        <v>4704.8488749999997</v>
      </c>
      <c r="AQ971">
        <f t="shared" si="381"/>
        <v>10</v>
      </c>
      <c r="AR971" s="16">
        <f>IF(SLOPE($AO$950:$AO$961,$AQ$950:$AQ$961)&gt;0,MIN(3,ABS(SLOPE($AO$950:$AO$961,$AQ$950:$AQ$961))),IF(SLOPE($AO$950:$AO$961,$AQ$950:$AQ$961)&lt;-0.5,-0.5,0))</f>
        <v>0</v>
      </c>
      <c r="AS971" s="16">
        <f>IF(SLOPE($AP$950:$AP$961,$AQ$950:$AQ$961)&lt;0,MAX(-3,-ABS(SLOPE($AP$950:$AP$961,$AQ$950:$AQ$961))),IF(SLOPE($AP$950:$AP$961,$AQ$950:$AQ$961)&gt;0.5,0.5,0))</f>
        <v>0</v>
      </c>
      <c r="AT971" s="22">
        <f>($AO$962+(AR971*(AQ971-1)))</f>
        <v>4725.6533900000004</v>
      </c>
      <c r="AU971" s="22">
        <f>($AP$962+(AS971*(AQ971-1)))</f>
        <v>4702.9516899999999</v>
      </c>
      <c r="AV971" s="18">
        <f>IF(AR971&gt;0,AT971+AR971,AT971)</f>
        <v>4725.6533900000004</v>
      </c>
      <c r="AW971" s="18">
        <f>IF(AS971&lt;0,AU971+AS971,AU971)</f>
        <v>4702.9516899999999</v>
      </c>
      <c r="AY971">
        <f t="shared" si="382"/>
        <v>-1.0841624999993655</v>
      </c>
      <c r="AZ971">
        <f t="shared" si="383"/>
        <v>-1.8971849999998085</v>
      </c>
      <c r="BB971" s="19">
        <f t="shared" si="378"/>
        <v>1775691900</v>
      </c>
      <c r="BC971" s="19" t="str">
        <f t="shared" si="379"/>
        <v>XAUUSD</v>
      </c>
      <c r="BD971" s="19" t="str">
        <f t="shared" si="380"/>
        <v>M5</v>
      </c>
      <c r="BE971">
        <f>V971</f>
        <v>4719.5549850000007</v>
      </c>
      <c r="BF971">
        <f>W971</f>
        <v>4717.8789875000002</v>
      </c>
      <c r="BG971">
        <f>X971</f>
        <v>4713.5798299999997</v>
      </c>
      <c r="BH971">
        <f>Y971</f>
        <v>4713.5719200000003</v>
      </c>
      <c r="BI971">
        <f t="shared" si="384"/>
        <v>4725.6533900000004</v>
      </c>
      <c r="BJ971">
        <f t="shared" si="385"/>
        <v>4702.9516899999999</v>
      </c>
    </row>
    <row r="972" spans="1:62" x14ac:dyDescent="0.55000000000000004">
      <c r="A972">
        <f>ALGLIB_SSA_XAUUSD!J972</f>
        <v>1775692200</v>
      </c>
      <c r="B972" t="str">
        <f>_xlfn.XLOOKUP($A972,ALGLIB_SSA_XAUUSD!$A$2:$A$1001,ALGLIB_SSA_XAUUSD!$B$2:$B$1001,"",0)</f>
        <v/>
      </c>
      <c r="C972" t="str">
        <f>_xlfn.XLOOKUP($A972,ALGLIB_SSA_XAUUSD!$A$2:$A$1001,ALGLIB_SSA_XAUUSD!$C$2:$C$1001,"",0)</f>
        <v/>
      </c>
      <c r="D972" s="1">
        <f>D962+(D974-D962)*10/12</f>
        <v>4708.3016666666663</v>
      </c>
      <c r="E972" s="1">
        <f>E962+(E974-E962)*10/12</f>
        <v>4719.9132733333336</v>
      </c>
      <c r="F972" s="1">
        <f>F962+(F974-F962)*10/12</f>
        <v>4718.0623783333331</v>
      </c>
      <c r="G972" s="1">
        <f>G962+(G974-G962)*10/12</f>
        <v>4726.8580149999998</v>
      </c>
      <c r="H972" s="1">
        <f>H962+(H974-H962)*10/12</f>
        <v>4705.0596733333332</v>
      </c>
      <c r="I972" t="str">
        <f>_xlfn.XLOOKUP($A972,ALGLIB_SSA_XAUUSD!$J$2:$J$1001,ALGLIB_SSA_XAUUSD!$K$2:$K$1001,"",0)</f>
        <v>XAUUSD</v>
      </c>
      <c r="J972" t="str">
        <f>_xlfn.XLOOKUP($A972,ALGLIB_SSA_XAUUSD!$J$2:$J$1001,ALGLIB_SSA_XAUUSD!$L$2:$L$1001,"",0)</f>
        <v>M5</v>
      </c>
      <c r="K972">
        <f>_xlfn.XLOOKUP($A972,ALGLIB_SSA_XAUUSD!$J$2:$J$1001,ALGLIB_SSA_XAUUSD!$M$2:$M$1001,"",0)</f>
        <v>4715.08</v>
      </c>
      <c r="L972">
        <f>_xlfn.XLOOKUP($A972,ALGLIB_SSA_XAUUSD!$J$2:$J$1001,ALGLIB_SSA_XAUUSD!$N$2:$N$1001,"",0)</f>
        <v>4712.3145299999996</v>
      </c>
      <c r="M972">
        <f>_xlfn.XLOOKUP($A972,ALGLIB_SSA_XAUUSD!$J$2:$J$1001,ALGLIB_SSA_XAUUSD!$O$2:$O$1001,"",0)</f>
        <v>4712.9432200000001</v>
      </c>
      <c r="N972">
        <f>_xlfn.XLOOKUP($A972,ALGLIB_SSA_XAUUSD!$J$2:$J$1001,ALGLIB_SSA_XAUUSD!$P$2:$P$1001,"",0)</f>
        <v>4715.6140100000002</v>
      </c>
      <c r="O972">
        <f>_xlfn.XLOOKUP($A972,ALGLIB_SSA_XAUUSD!$J$2:$J$1001,ALGLIB_SSA_XAUUSD!$Q$2:$Q$1001,"",0)</f>
        <v>4710.3112899999996</v>
      </c>
      <c r="R972">
        <f t="shared" si="386"/>
        <v>1775692200</v>
      </c>
      <c r="S972" t="str">
        <f t="shared" si="387"/>
        <v>XAUUSD</v>
      </c>
      <c r="T972" t="str">
        <f t="shared" si="387"/>
        <v>M5</v>
      </c>
      <c r="U972">
        <f t="shared" si="387"/>
        <v>4715.08</v>
      </c>
      <c r="V972">
        <f t="shared" si="388"/>
        <v>4719.9132733333336</v>
      </c>
      <c r="W972">
        <f t="shared" si="388"/>
        <v>4718.0623783333331</v>
      </c>
      <c r="X972">
        <f t="shared" si="389"/>
        <v>4712.3145299999996</v>
      </c>
      <c r="Y972">
        <f t="shared" si="389"/>
        <v>4712.9432200000001</v>
      </c>
      <c r="Z972">
        <f t="shared" si="390"/>
        <v>4726.8580149999998</v>
      </c>
      <c r="AA972">
        <f t="shared" si="391"/>
        <v>4715.6140100000002</v>
      </c>
      <c r="AB972">
        <f t="shared" si="392"/>
        <v>4705.0596733333332</v>
      </c>
      <c r="AC972">
        <f t="shared" si="393"/>
        <v>4710.3112899999996</v>
      </c>
      <c r="AF972">
        <f t="shared" si="398"/>
        <v>1775692200</v>
      </c>
      <c r="AG972" t="str">
        <f t="shared" si="399"/>
        <v>XAUUSD</v>
      </c>
      <c r="AH972" t="str">
        <f t="shared" si="400"/>
        <v>M5</v>
      </c>
      <c r="AI972" s="19">
        <f t="shared" si="394"/>
        <v>4715.08</v>
      </c>
      <c r="AJ972" s="19">
        <f t="shared" si="395"/>
        <v>4719.9132733333336</v>
      </c>
      <c r="AK972" s="19">
        <f t="shared" si="396"/>
        <v>4718.0623783333331</v>
      </c>
      <c r="AL972" s="19">
        <f t="shared" si="401"/>
        <v>1.8508950000004916</v>
      </c>
      <c r="AM972" s="28" t="str">
        <f t="shared" si="397"/>
        <v>Bullish</v>
      </c>
      <c r="AN972" s="28" t="str">
        <f t="shared" si="402"/>
        <v>Bullish</v>
      </c>
      <c r="AO972">
        <f>IF(Z972&lt;&gt;"",Z972,"")</f>
        <v>4726.8580149999998</v>
      </c>
      <c r="AP972">
        <f>IF(AB972&lt;&gt;"",AB972,"")</f>
        <v>4705.0596733333332</v>
      </c>
      <c r="AQ972">
        <f t="shared" si="381"/>
        <v>11</v>
      </c>
      <c r="AR972" s="16">
        <f>IF(SLOPE($AO$950:$AO$961,$AQ$950:$AQ$961)&gt;0,MIN(3,ABS(SLOPE($AO$950:$AO$961,$AQ$950:$AQ$961))),IF(SLOPE($AO$950:$AO$961,$AQ$950:$AQ$961)&lt;-0.5,-0.5,0))</f>
        <v>0</v>
      </c>
      <c r="AS972" s="16">
        <f>IF(SLOPE($AP$950:$AP$961,$AQ$950:$AQ$961)&lt;0,MAX(-3,-ABS(SLOPE($AP$950:$AP$961,$AQ$950:$AQ$961))),IF(SLOPE($AP$950:$AP$961,$AQ$950:$AQ$961)&gt;0.5,0.5,0))</f>
        <v>0</v>
      </c>
      <c r="AT972" s="22">
        <f>($AO$962+(AR972*(AQ972-1)))</f>
        <v>4725.6533900000004</v>
      </c>
      <c r="AU972" s="22">
        <f>($AP$962+(AS972*(AQ972-1)))</f>
        <v>4702.9516899999999</v>
      </c>
      <c r="AV972" s="18">
        <f>IF(AR972&gt;0,AT972+AR972,AT972)</f>
        <v>4725.6533900000004</v>
      </c>
      <c r="AW972" s="18">
        <f>IF(AS972&lt;0,AU972+AS972,AU972)</f>
        <v>4702.9516899999999</v>
      </c>
      <c r="AY972">
        <f t="shared" si="382"/>
        <v>-1.2046249999993961</v>
      </c>
      <c r="AZ972">
        <f t="shared" si="383"/>
        <v>-2.1079833333333227</v>
      </c>
      <c r="BB972" s="19">
        <f t="shared" si="378"/>
        <v>1775692200</v>
      </c>
      <c r="BC972" s="19" t="str">
        <f t="shared" si="379"/>
        <v>XAUUSD</v>
      </c>
      <c r="BD972" s="19" t="str">
        <f t="shared" si="380"/>
        <v>M5</v>
      </c>
      <c r="BE972">
        <f>V972</f>
        <v>4719.9132733333336</v>
      </c>
      <c r="BF972">
        <f>W972</f>
        <v>4718.0623783333331</v>
      </c>
      <c r="BG972">
        <f>X972</f>
        <v>4712.3145299999996</v>
      </c>
      <c r="BH972">
        <f>Y972</f>
        <v>4712.9432200000001</v>
      </c>
      <c r="BI972">
        <f t="shared" si="384"/>
        <v>4725.6533900000004</v>
      </c>
      <c r="BJ972">
        <f t="shared" si="385"/>
        <v>4702.9516899999999</v>
      </c>
    </row>
    <row r="973" spans="1:62" x14ac:dyDescent="0.55000000000000004">
      <c r="A973">
        <f>ALGLIB_SSA_XAUUSD!J973</f>
        <v>1775692500</v>
      </c>
      <c r="B973" t="str">
        <f>_xlfn.XLOOKUP($A973,ALGLIB_SSA_XAUUSD!$A$2:$A$1001,ALGLIB_SSA_XAUUSD!$B$2:$B$1001,"",0)</f>
        <v/>
      </c>
      <c r="C973" t="str">
        <f>_xlfn.XLOOKUP($A973,ALGLIB_SSA_XAUUSD!$A$2:$A$1001,ALGLIB_SSA_XAUUSD!$C$2:$C$1001,"",0)</f>
        <v/>
      </c>
      <c r="D973" s="1">
        <f>D962+(D974-D962)*11/12</f>
        <v>4707.5658333333331</v>
      </c>
      <c r="E973" s="1">
        <f>E962+(E974-E962)*11/12</f>
        <v>4720.2715616666665</v>
      </c>
      <c r="F973" s="1">
        <f>F962+(F974-F962)*11/12</f>
        <v>4718.2457691666659</v>
      </c>
      <c r="G973" s="1">
        <f>G962+(G974-G962)*11/12</f>
        <v>4726.9784774999998</v>
      </c>
      <c r="H973" s="1">
        <f>H962+(H974-H962)*11/12</f>
        <v>4705.2704716666667</v>
      </c>
      <c r="I973" t="str">
        <f>_xlfn.XLOOKUP($A973,ALGLIB_SSA_XAUUSD!$J$2:$J$1001,ALGLIB_SSA_XAUUSD!$K$2:$K$1001,"",0)</f>
        <v>XAUUSD</v>
      </c>
      <c r="J973" t="str">
        <f>_xlfn.XLOOKUP($A973,ALGLIB_SSA_XAUUSD!$J$2:$J$1001,ALGLIB_SSA_XAUUSD!$L$2:$L$1001,"",0)</f>
        <v>M5</v>
      </c>
      <c r="K973">
        <f>_xlfn.XLOOKUP($A973,ALGLIB_SSA_XAUUSD!$J$2:$J$1001,ALGLIB_SSA_XAUUSD!$M$2:$M$1001,"",0)</f>
        <v>4715.66</v>
      </c>
      <c r="L973">
        <f>_xlfn.XLOOKUP($A973,ALGLIB_SSA_XAUUSD!$J$2:$J$1001,ALGLIB_SSA_XAUUSD!$N$2:$N$1001,"",0)</f>
        <v>4710.5830800000003</v>
      </c>
      <c r="M973">
        <f>_xlfn.XLOOKUP($A973,ALGLIB_SSA_XAUUSD!$J$2:$J$1001,ALGLIB_SSA_XAUUSD!$O$2:$O$1001,"",0)</f>
        <v>4711.7631499999998</v>
      </c>
      <c r="N973">
        <f>_xlfn.XLOOKUP($A973,ALGLIB_SSA_XAUUSD!$J$2:$J$1001,ALGLIB_SSA_XAUUSD!$P$2:$P$1001,"",0)</f>
        <v>4714.4553299999998</v>
      </c>
      <c r="O973">
        <f>_xlfn.XLOOKUP($A973,ALGLIB_SSA_XAUUSD!$J$2:$J$1001,ALGLIB_SSA_XAUUSD!$Q$2:$Q$1001,"",0)</f>
        <v>4708.3122000000003</v>
      </c>
      <c r="R973">
        <f t="shared" si="386"/>
        <v>1775692500</v>
      </c>
      <c r="S973" t="str">
        <f t="shared" si="387"/>
        <v>XAUUSD</v>
      </c>
      <c r="T973" t="str">
        <f t="shared" si="387"/>
        <v>M5</v>
      </c>
      <c r="U973">
        <f t="shared" si="387"/>
        <v>4715.66</v>
      </c>
      <c r="V973">
        <f t="shared" si="388"/>
        <v>4720.2715616666665</v>
      </c>
      <c r="W973">
        <f t="shared" si="388"/>
        <v>4718.2457691666659</v>
      </c>
      <c r="X973">
        <f t="shared" si="389"/>
        <v>4710.5830800000003</v>
      </c>
      <c r="Y973">
        <f t="shared" si="389"/>
        <v>4711.7631499999998</v>
      </c>
      <c r="Z973">
        <f t="shared" si="390"/>
        <v>4726.9784774999998</v>
      </c>
      <c r="AA973">
        <f t="shared" si="391"/>
        <v>4714.4553299999998</v>
      </c>
      <c r="AB973">
        <f t="shared" si="392"/>
        <v>4705.2704716666667</v>
      </c>
      <c r="AC973">
        <f t="shared" si="393"/>
        <v>4708.3122000000003</v>
      </c>
      <c r="AF973">
        <f t="shared" si="398"/>
        <v>1775692500</v>
      </c>
      <c r="AG973" t="str">
        <f t="shared" si="399"/>
        <v>XAUUSD</v>
      </c>
      <c r="AH973" t="str">
        <f t="shared" si="400"/>
        <v>M5</v>
      </c>
      <c r="AI973" s="19">
        <f t="shared" si="394"/>
        <v>4715.66</v>
      </c>
      <c r="AJ973" s="19">
        <f t="shared" si="395"/>
        <v>4720.2715616666665</v>
      </c>
      <c r="AK973" s="19">
        <f t="shared" si="396"/>
        <v>4718.2457691666659</v>
      </c>
      <c r="AL973" s="19">
        <f t="shared" si="401"/>
        <v>2.0257925000005343</v>
      </c>
      <c r="AM973" s="28" t="str">
        <f t="shared" si="397"/>
        <v>Bullish</v>
      </c>
      <c r="AN973" s="28" t="str">
        <f t="shared" si="402"/>
        <v>Bullish</v>
      </c>
      <c r="AO973">
        <f>IF(Z973&lt;&gt;"",Z973,"")</f>
        <v>4726.9784774999998</v>
      </c>
      <c r="AP973">
        <f>IF(AB973&lt;&gt;"",AB973,"")</f>
        <v>4705.2704716666667</v>
      </c>
      <c r="AQ973">
        <f t="shared" si="381"/>
        <v>12</v>
      </c>
      <c r="AR973" s="16">
        <f>IF(SLOPE($AO$950:$AO$961,$AQ$950:$AQ$961)&gt;0,MIN(3,ABS(SLOPE($AO$950:$AO$961,$AQ$950:$AQ$961))),IF(SLOPE($AO$950:$AO$961,$AQ$950:$AQ$961)&lt;-0.5,-0.5,0))</f>
        <v>0</v>
      </c>
      <c r="AS973" s="16">
        <f>IF(SLOPE($AP$950:$AP$961,$AQ$950:$AQ$961)&lt;0,MAX(-3,-ABS(SLOPE($AP$950:$AP$961,$AQ$950:$AQ$961))),IF(SLOPE($AP$950:$AP$961,$AQ$950:$AQ$961)&gt;0.5,0.5,0))</f>
        <v>0</v>
      </c>
      <c r="AT973" s="22">
        <f>($AO$962+(AR973*(AQ973-1)))</f>
        <v>4725.6533900000004</v>
      </c>
      <c r="AU973" s="22">
        <f>($AP$962+(AS973*(AQ973-1)))</f>
        <v>4702.9516899999999</v>
      </c>
      <c r="AV973" s="18">
        <f>IF(AR973&gt;0,AT973+AR973,AT973)</f>
        <v>4725.6533900000004</v>
      </c>
      <c r="AW973" s="18">
        <f>IF(AS973&lt;0,AU973+AS973,AU973)</f>
        <v>4702.9516899999999</v>
      </c>
      <c r="AY973">
        <f t="shared" si="382"/>
        <v>-1.3250874999994267</v>
      </c>
      <c r="AZ973">
        <f t="shared" si="383"/>
        <v>-2.3187816666668368</v>
      </c>
      <c r="BB973" s="19">
        <f t="shared" si="378"/>
        <v>1775692500</v>
      </c>
      <c r="BC973" s="19" t="str">
        <f t="shared" si="379"/>
        <v>XAUUSD</v>
      </c>
      <c r="BD973" s="19" t="str">
        <f t="shared" si="380"/>
        <v>M5</v>
      </c>
      <c r="BE973">
        <f>V973</f>
        <v>4720.2715616666665</v>
      </c>
      <c r="BF973">
        <f>W973</f>
        <v>4718.2457691666659</v>
      </c>
      <c r="BG973">
        <f>X973</f>
        <v>4710.5830800000003</v>
      </c>
      <c r="BH973">
        <f>Y973</f>
        <v>4711.7631499999998</v>
      </c>
      <c r="BI973">
        <f t="shared" si="384"/>
        <v>4725.6533900000004</v>
      </c>
      <c r="BJ973">
        <f t="shared" si="385"/>
        <v>4702.9516899999999</v>
      </c>
    </row>
    <row r="974" spans="1:62" x14ac:dyDescent="0.55000000000000004">
      <c r="A974">
        <f>ALGLIB_SSA_XAUUSD!J974</f>
        <v>1775692800</v>
      </c>
      <c r="B974" t="str">
        <f>_xlfn.XLOOKUP($A974,ALGLIB_SSA_XAUUSD!$A$2:$A$1001,ALGLIB_SSA_XAUUSD!$B$2:$B$1001,"",0)</f>
        <v>XAUUSD</v>
      </c>
      <c r="C974" t="str">
        <f>_xlfn.XLOOKUP($A974,ALGLIB_SSA_XAUUSD!$A$2:$A$1001,ALGLIB_SSA_XAUUSD!$C$2:$C$1001,"",0)</f>
        <v>H1</v>
      </c>
      <c r="D974" s="2">
        <f>_xlfn.XLOOKUP($A974,ALGLIB_SSA_XAUUSD!$A$2:$A$1001,ALGLIB_SSA_XAUUSD!$D$2:$D$1001,"",0)</f>
        <v>4706.83</v>
      </c>
      <c r="E974" s="2">
        <f>_xlfn.XLOOKUP($A974,ALGLIB_SSA_XAUUSD!$A$2:$A$1001,ALGLIB_SSA_XAUUSD!$E$2:$E$1001,"",0)</f>
        <v>4720.6298500000003</v>
      </c>
      <c r="F974" s="2">
        <f>_xlfn.XLOOKUP($A974,ALGLIB_SSA_XAUUSD!$A$2:$A$1001,ALGLIB_SSA_XAUUSD!$F$2:$F$1001,"",0)</f>
        <v>4718.4291599999997</v>
      </c>
      <c r="G974" s="2">
        <f>_xlfn.XLOOKUP($A974,ALGLIB_SSA_XAUUSD!$A$2:$A$1001,ALGLIB_SSA_XAUUSD!$G$2:$G$1001,"",0)</f>
        <v>4727.0989399999999</v>
      </c>
      <c r="H974" s="2">
        <f>_xlfn.XLOOKUP($A974,ALGLIB_SSA_XAUUSD!$A$2:$A$1001,ALGLIB_SSA_XAUUSD!$H$2:$H$1001,"",0)</f>
        <v>4705.4812700000002</v>
      </c>
      <c r="I974" t="str">
        <f>_xlfn.XLOOKUP($A974,ALGLIB_SSA_XAUUSD!$J$2:$J$1001,ALGLIB_SSA_XAUUSD!$K$2:$K$1001,"",0)</f>
        <v>XAUUSD</v>
      </c>
      <c r="J974" t="str">
        <f>_xlfn.XLOOKUP($A974,ALGLIB_SSA_XAUUSD!$J$2:$J$1001,ALGLIB_SSA_XAUUSD!$L$2:$L$1001,"",0)</f>
        <v>M5</v>
      </c>
      <c r="K974">
        <f>_xlfn.XLOOKUP($A974,ALGLIB_SSA_XAUUSD!$J$2:$J$1001,ALGLIB_SSA_XAUUSD!$M$2:$M$1001,"",0)</f>
        <v>4705.3599999999997</v>
      </c>
      <c r="L974">
        <f>_xlfn.XLOOKUP($A974,ALGLIB_SSA_XAUUSD!$J$2:$J$1001,ALGLIB_SSA_XAUUSD!$N$2:$N$1001,"",0)</f>
        <v>4708.5802599999997</v>
      </c>
      <c r="M974">
        <f>_xlfn.XLOOKUP($A974,ALGLIB_SSA_XAUUSD!$J$2:$J$1001,ALGLIB_SSA_XAUUSD!$O$2:$O$1001,"",0)</f>
        <v>4710.1717099999996</v>
      </c>
      <c r="N974">
        <f>_xlfn.XLOOKUP($A974,ALGLIB_SSA_XAUUSD!$J$2:$J$1001,ALGLIB_SSA_XAUUSD!$P$2:$P$1001,"",0)</f>
        <v>4712.8370999999997</v>
      </c>
      <c r="O974">
        <f>_xlfn.XLOOKUP($A974,ALGLIB_SSA_XAUUSD!$J$2:$J$1001,ALGLIB_SSA_XAUUSD!$Q$2:$Q$1001,"",0)</f>
        <v>4705.9211400000004</v>
      </c>
      <c r="R974">
        <f t="shared" si="386"/>
        <v>1775692800</v>
      </c>
      <c r="S974" t="str">
        <f t="shared" si="387"/>
        <v>XAUUSD</v>
      </c>
      <c r="T974" t="str">
        <f t="shared" si="387"/>
        <v>M5</v>
      </c>
      <c r="U974">
        <f t="shared" si="387"/>
        <v>4705.3599999999997</v>
      </c>
      <c r="V974">
        <f t="shared" si="388"/>
        <v>4720.6298500000003</v>
      </c>
      <c r="W974">
        <f t="shared" si="388"/>
        <v>4718.4291599999997</v>
      </c>
      <c r="X974">
        <f t="shared" si="389"/>
        <v>4708.5802599999997</v>
      </c>
      <c r="Y974">
        <f t="shared" si="389"/>
        <v>4710.1717099999996</v>
      </c>
      <c r="Z974">
        <f t="shared" si="390"/>
        <v>4727.0989399999999</v>
      </c>
      <c r="AA974">
        <f t="shared" si="391"/>
        <v>4712.8370999999997</v>
      </c>
      <c r="AB974">
        <f t="shared" si="392"/>
        <v>4705.4812700000002</v>
      </c>
      <c r="AC974">
        <f t="shared" si="393"/>
        <v>4705.9211400000004</v>
      </c>
      <c r="AF974">
        <f t="shared" si="398"/>
        <v>1775692800</v>
      </c>
      <c r="AG974" t="str">
        <f t="shared" si="399"/>
        <v>XAUUSD</v>
      </c>
      <c r="AH974" t="str">
        <f t="shared" si="400"/>
        <v>M5</v>
      </c>
      <c r="AI974" s="19">
        <f t="shared" si="394"/>
        <v>4705.3599999999997</v>
      </c>
      <c r="AJ974" s="19">
        <f t="shared" si="395"/>
        <v>4720.6298500000003</v>
      </c>
      <c r="AK974" s="19">
        <f t="shared" si="396"/>
        <v>4718.4291599999997</v>
      </c>
      <c r="AL974" s="19">
        <f t="shared" si="401"/>
        <v>2.2006900000005771</v>
      </c>
      <c r="AM974" s="28" t="str">
        <f t="shared" si="397"/>
        <v>Bullish</v>
      </c>
      <c r="AN974" s="28" t="str">
        <f t="shared" si="402"/>
        <v>Bullish</v>
      </c>
      <c r="AO974">
        <f>IF(Z974&lt;&gt;"",Z974,"")</f>
        <v>4727.0989399999999</v>
      </c>
      <c r="AP974">
        <f>IF(AB974&lt;&gt;"",AB974,"")</f>
        <v>4705.4812700000002</v>
      </c>
      <c r="AQ974">
        <f t="shared" si="381"/>
        <v>1</v>
      </c>
      <c r="AR974" s="17">
        <f>IF(SLOPE($AO$962:$AO$973,$AQ$962:$AQ$973)&gt;0,MIN(3,ABS(SLOPE($AO$962:$AO$973,$AQ$962:$AQ$973))),IF(SLOPE($AO$962:$AO$973,$AQ$962:$AQ$973)&lt;-0.5,-0.5,0))</f>
        <v>0.12046249999991608</v>
      </c>
      <c r="AS974" s="17">
        <f>IF(SLOPE($AP$962:$AP$973,$AQ$962:$AQ$973)&lt;0,MAX(-3,-ABS(SLOPE($AP$962:$AP$973,$AQ$962:$AQ$973))),IF(SLOPE($AP$962:$AP$973,$AQ$962:$AQ$973)&gt;0.5,0.5,0))</f>
        <v>0</v>
      </c>
      <c r="AT974" s="10">
        <f>($AO$974+(AR974*(AQ974-1)))</f>
        <v>4727.0989399999999</v>
      </c>
      <c r="AU974" s="10">
        <f>($AP$974+(AS974*(AQ974-1)))</f>
        <v>4705.4812700000002</v>
      </c>
      <c r="AV974" s="18">
        <f>IF(AR974&gt;0,AT974+AR974,AT974)</f>
        <v>4727.2194024999999</v>
      </c>
      <c r="AW974" s="18">
        <f>IF(AS974&lt;0,AU974+AS974,AU974)</f>
        <v>4705.4812700000002</v>
      </c>
      <c r="AY974">
        <f t="shared" si="382"/>
        <v>0.12046250000003056</v>
      </c>
      <c r="AZ974">
        <f t="shared" si="383"/>
        <v>0</v>
      </c>
      <c r="BB974" s="19">
        <f t="shared" ref="BB974:BB1009" si="403">AF974</f>
        <v>1775692800</v>
      </c>
      <c r="BC974" s="19" t="str">
        <f t="shared" ref="BC974:BC1009" si="404">AG974</f>
        <v>XAUUSD</v>
      </c>
      <c r="BD974" s="19" t="str">
        <f t="shared" ref="BD974:BD1009" si="405">AH974</f>
        <v>M5</v>
      </c>
      <c r="BE974">
        <f>V974</f>
        <v>4720.6298500000003</v>
      </c>
      <c r="BF974">
        <f>W974</f>
        <v>4718.4291599999997</v>
      </c>
      <c r="BG974">
        <f>X974</f>
        <v>4708.5802599999997</v>
      </c>
      <c r="BH974">
        <f>Y974</f>
        <v>4710.1717099999996</v>
      </c>
      <c r="BI974">
        <f t="shared" si="384"/>
        <v>4727.2194024999999</v>
      </c>
      <c r="BJ974">
        <f t="shared" si="385"/>
        <v>4705.4812700000002</v>
      </c>
    </row>
    <row r="975" spans="1:62" x14ac:dyDescent="0.55000000000000004">
      <c r="A975">
        <f>ALGLIB_SSA_XAUUSD!J975</f>
        <v>1775693100</v>
      </c>
      <c r="B975" t="str">
        <f>_xlfn.XLOOKUP($A975,ALGLIB_SSA_XAUUSD!$A$2:$A$1001,ALGLIB_SSA_XAUUSD!$B$2:$B$1001,"",0)</f>
        <v/>
      </c>
      <c r="C975" t="str">
        <f>_xlfn.XLOOKUP($A975,ALGLIB_SSA_XAUUSD!$A$2:$A$1001,ALGLIB_SSA_XAUUSD!$C$2:$C$1001,"",0)</f>
        <v/>
      </c>
      <c r="D975" s="1"/>
      <c r="E975" s="1">
        <f>E974+(E986-E974)*1/12</f>
        <v>4721.1353175000004</v>
      </c>
      <c r="F975" s="1">
        <f>F974+(F986-F974)*1/12</f>
        <v>4718.7735891666662</v>
      </c>
      <c r="G975" s="1">
        <f>G974+(G986-G974)*1/12</f>
        <v>4727.3234633333332</v>
      </c>
      <c r="H975" s="1">
        <f>H974+(H986-H974)*1/12</f>
        <v>4705.7792158333332</v>
      </c>
      <c r="I975" t="str">
        <f>_xlfn.XLOOKUP($A975,ALGLIB_SSA_XAUUSD!$J$2:$J$1001,ALGLIB_SSA_XAUUSD!$K$2:$K$1001,"",0)</f>
        <v>XAUUSD</v>
      </c>
      <c r="J975" t="str">
        <f>_xlfn.XLOOKUP($A975,ALGLIB_SSA_XAUUSD!$J$2:$J$1001,ALGLIB_SSA_XAUUSD!$L$2:$L$1001,"",0)</f>
        <v>M5</v>
      </c>
      <c r="K975">
        <f>_xlfn.XLOOKUP($A975,ALGLIB_SSA_XAUUSD!$J$2:$J$1001,ALGLIB_SSA_XAUUSD!$M$2:$M$1001,"",0)</f>
        <v>4700.6099999999997</v>
      </c>
      <c r="L975">
        <f>_xlfn.XLOOKUP($A975,ALGLIB_SSA_XAUUSD!$J$2:$J$1001,ALGLIB_SSA_XAUUSD!$N$2:$N$1001,"",0)</f>
        <v>4706.8173699999998</v>
      </c>
      <c r="M975">
        <f>_xlfn.XLOOKUP($A975,ALGLIB_SSA_XAUUSD!$J$2:$J$1001,ALGLIB_SSA_XAUUSD!$O$2:$O$1001,"",0)</f>
        <v>4708.4945399999997</v>
      </c>
      <c r="N975">
        <f>_xlfn.XLOOKUP($A975,ALGLIB_SSA_XAUUSD!$J$2:$J$1001,ALGLIB_SSA_XAUUSD!$P$2:$P$1001,"",0)</f>
        <v>4711.07593</v>
      </c>
      <c r="O975">
        <f>_xlfn.XLOOKUP($A975,ALGLIB_SSA_XAUUSD!$J$2:$J$1001,ALGLIB_SSA_XAUUSD!$Q$2:$Q$1001,"",0)</f>
        <v>4703.7196599999997</v>
      </c>
      <c r="R975">
        <f t="shared" si="386"/>
        <v>1775693100</v>
      </c>
      <c r="S975" t="str">
        <f t="shared" si="387"/>
        <v>XAUUSD</v>
      </c>
      <c r="T975" t="str">
        <f t="shared" si="387"/>
        <v>M5</v>
      </c>
      <c r="U975">
        <f t="shared" si="387"/>
        <v>4700.6099999999997</v>
      </c>
      <c r="V975">
        <f t="shared" si="388"/>
        <v>4721.1353175000004</v>
      </c>
      <c r="W975">
        <f t="shared" si="388"/>
        <v>4718.7735891666662</v>
      </c>
      <c r="X975">
        <f t="shared" si="389"/>
        <v>4706.8173699999998</v>
      </c>
      <c r="Y975">
        <f t="shared" si="389"/>
        <v>4708.4945399999997</v>
      </c>
      <c r="Z975">
        <f t="shared" si="390"/>
        <v>4727.3234633333332</v>
      </c>
      <c r="AA975">
        <f t="shared" si="391"/>
        <v>4711.07593</v>
      </c>
      <c r="AB975">
        <f t="shared" si="392"/>
        <v>4705.7792158333332</v>
      </c>
      <c r="AC975">
        <f t="shared" si="393"/>
        <v>4703.7196599999997</v>
      </c>
      <c r="AF975">
        <f t="shared" si="398"/>
        <v>1775693100</v>
      </c>
      <c r="AG975" t="str">
        <f t="shared" si="399"/>
        <v>XAUUSD</v>
      </c>
      <c r="AH975" t="str">
        <f t="shared" si="400"/>
        <v>M5</v>
      </c>
      <c r="AI975" s="19">
        <f t="shared" si="394"/>
        <v>4700.6099999999997</v>
      </c>
      <c r="AJ975" s="19">
        <f t="shared" si="395"/>
        <v>4721.1353175000004</v>
      </c>
      <c r="AK975" s="19">
        <f t="shared" si="396"/>
        <v>4718.7735891666662</v>
      </c>
      <c r="AL975" s="19">
        <f t="shared" si="401"/>
        <v>2.3617283333342129</v>
      </c>
      <c r="AM975" s="28" t="str">
        <f t="shared" si="397"/>
        <v>Bullish</v>
      </c>
      <c r="AN975" s="28" t="str">
        <f t="shared" si="402"/>
        <v>Bullish</v>
      </c>
      <c r="AO975">
        <f>IF(Z975&lt;&gt;"",Z975,"")</f>
        <v>4727.3234633333332</v>
      </c>
      <c r="AP975">
        <f>IF(AB975&lt;&gt;"",AB975,"")</f>
        <v>4705.7792158333332</v>
      </c>
      <c r="AQ975">
        <f t="shared" ref="AQ975:AQ1009" si="406">IF(AQ974+1=13,1,AQ974+1)</f>
        <v>2</v>
      </c>
      <c r="AR975" s="16">
        <f>IF(SLOPE($AO$962:$AO$973,$AQ$962:$AQ$973)&gt;0,MIN(3,ABS(SLOPE($AO$962:$AO$973,$AQ$962:$AQ$973))),IF(SLOPE($AO$962:$AO$973,$AQ$962:$AQ$973)&lt;-0.5,-0.5,0))</f>
        <v>0.12046249999991608</v>
      </c>
      <c r="AS975" s="16">
        <f>IF(SLOPE($AP$962:$AP$973,$AQ$962:$AQ$973)&lt;0,MAX(-3,-ABS(SLOPE($AP$962:$AP$973,$AQ$962:$AQ$973))),IF(SLOPE($AP$962:$AP$973,$AQ$962:$AQ$973)&gt;0.5,0.5,0))</f>
        <v>0</v>
      </c>
      <c r="AT975" s="22">
        <f>($AO$974+(AR975*(AQ975-1)))</f>
        <v>4727.2194024999999</v>
      </c>
      <c r="AU975" s="22">
        <f>($AP$974+(AS975*(AQ975-1)))</f>
        <v>4705.4812700000002</v>
      </c>
      <c r="AV975" s="18">
        <f>IF(AR975&gt;0,AT975+AR975,AT975)</f>
        <v>4727.3398649999999</v>
      </c>
      <c r="AW975" s="18">
        <f>IF(AS975&lt;0,AU975+AS975,AU975)</f>
        <v>4705.4812700000002</v>
      </c>
      <c r="AY975">
        <f>AV975-AO975</f>
        <v>1.6401666666752135E-2</v>
      </c>
      <c r="AZ975">
        <f>AW975-AP975</f>
        <v>-0.29794583333296032</v>
      </c>
      <c r="BB975" s="19">
        <f t="shared" si="403"/>
        <v>1775693100</v>
      </c>
      <c r="BC975" s="19" t="str">
        <f t="shared" si="404"/>
        <v>XAUUSD</v>
      </c>
      <c r="BD975" s="19" t="str">
        <f t="shared" si="405"/>
        <v>M5</v>
      </c>
      <c r="BE975">
        <f>V975</f>
        <v>4721.1353175000004</v>
      </c>
      <c r="BF975">
        <f>W975</f>
        <v>4718.7735891666662</v>
      </c>
      <c r="BG975">
        <f>X975</f>
        <v>4706.8173699999998</v>
      </c>
      <c r="BH975">
        <f>Y975</f>
        <v>4708.4945399999997</v>
      </c>
      <c r="BI975">
        <f t="shared" si="384"/>
        <v>4727.3398649999999</v>
      </c>
      <c r="BJ975">
        <f t="shared" si="385"/>
        <v>4705.4812700000002</v>
      </c>
    </row>
    <row r="976" spans="1:62" x14ac:dyDescent="0.55000000000000004">
      <c r="A976">
        <f>ALGLIB_SSA_XAUUSD!J976</f>
        <v>1775693400</v>
      </c>
      <c r="B976" t="str">
        <f>_xlfn.XLOOKUP($A976,ALGLIB_SSA_XAUUSD!$A$2:$A$1001,ALGLIB_SSA_XAUUSD!$B$2:$B$1001,"",0)</f>
        <v/>
      </c>
      <c r="C976" t="str">
        <f>_xlfn.XLOOKUP($A976,ALGLIB_SSA_XAUUSD!$A$2:$A$1001,ALGLIB_SSA_XAUUSD!$C$2:$C$1001,"",0)</f>
        <v/>
      </c>
      <c r="D976" s="1"/>
      <c r="E976" s="1">
        <f>E974+(E986-E974)*2/12</f>
        <v>4721.6407850000005</v>
      </c>
      <c r="F976" s="1">
        <f>F974+(F986-F974)*2/12</f>
        <v>4719.1180183333327</v>
      </c>
      <c r="G976" s="1">
        <f>G974+(G986-G974)*2/12</f>
        <v>4727.5479866666665</v>
      </c>
      <c r="H976" s="1">
        <f>H974+(H986-H974)*2/12</f>
        <v>4706.0771616666671</v>
      </c>
      <c r="I976" t="str">
        <f>_xlfn.XLOOKUP($A976,ALGLIB_SSA_XAUUSD!$J$2:$J$1001,ALGLIB_SSA_XAUUSD!$K$2:$K$1001,"",0)</f>
        <v>XAUUSD</v>
      </c>
      <c r="J976" t="str">
        <f>_xlfn.XLOOKUP($A976,ALGLIB_SSA_XAUUSD!$J$2:$J$1001,ALGLIB_SSA_XAUUSD!$L$2:$L$1001,"",0)</f>
        <v>M5</v>
      </c>
      <c r="K976">
        <f>_xlfn.XLOOKUP($A976,ALGLIB_SSA_XAUUSD!$J$2:$J$1001,ALGLIB_SSA_XAUUSD!$M$2:$M$1001,"",0)</f>
        <v>4702.29</v>
      </c>
      <c r="L976">
        <f>_xlfn.XLOOKUP($A976,ALGLIB_SSA_XAUUSD!$J$2:$J$1001,ALGLIB_SSA_XAUUSD!$N$2:$N$1001,"",0)</f>
        <v>4705.7225200000003</v>
      </c>
      <c r="M976">
        <f>_xlfn.XLOOKUP($A976,ALGLIB_SSA_XAUUSD!$J$2:$J$1001,ALGLIB_SSA_XAUUSD!$O$2:$O$1001,"",0)</f>
        <v>4707.1085300000004</v>
      </c>
      <c r="N976">
        <f>_xlfn.XLOOKUP($A976,ALGLIB_SSA_XAUUSD!$J$2:$J$1001,ALGLIB_SSA_XAUUSD!$P$2:$P$1001,"",0)</f>
        <v>4709.6772300000002</v>
      </c>
      <c r="O976">
        <f>_xlfn.XLOOKUP($A976,ALGLIB_SSA_XAUUSD!$J$2:$J$1001,ALGLIB_SSA_XAUUSD!$Q$2:$Q$1001,"",0)</f>
        <v>4702.2288600000002</v>
      </c>
      <c r="R976">
        <f t="shared" si="386"/>
        <v>1775693400</v>
      </c>
      <c r="S976" t="str">
        <f t="shared" si="387"/>
        <v>XAUUSD</v>
      </c>
      <c r="T976" t="str">
        <f t="shared" si="387"/>
        <v>M5</v>
      </c>
      <c r="U976">
        <f t="shared" si="387"/>
        <v>4702.29</v>
      </c>
      <c r="V976">
        <f t="shared" si="388"/>
        <v>4721.6407850000005</v>
      </c>
      <c r="W976">
        <f t="shared" si="388"/>
        <v>4719.1180183333327</v>
      </c>
      <c r="X976">
        <f t="shared" si="389"/>
        <v>4705.7225200000003</v>
      </c>
      <c r="Y976">
        <f t="shared" si="389"/>
        <v>4707.1085300000004</v>
      </c>
      <c r="Z976">
        <f t="shared" si="390"/>
        <v>4727.5479866666665</v>
      </c>
      <c r="AA976">
        <f t="shared" si="391"/>
        <v>4709.6772300000002</v>
      </c>
      <c r="AB976">
        <f t="shared" si="392"/>
        <v>4706.0771616666671</v>
      </c>
      <c r="AC976">
        <f t="shared" si="393"/>
        <v>4702.2288600000002</v>
      </c>
      <c r="AF976">
        <f t="shared" si="398"/>
        <v>1775693400</v>
      </c>
      <c r="AG976" t="str">
        <f t="shared" si="399"/>
        <v>XAUUSD</v>
      </c>
      <c r="AH976" t="str">
        <f t="shared" si="400"/>
        <v>M5</v>
      </c>
      <c r="AI976" s="19">
        <f t="shared" si="394"/>
        <v>4702.29</v>
      </c>
      <c r="AJ976" s="19">
        <f t="shared" si="395"/>
        <v>4721.6407850000005</v>
      </c>
      <c r="AK976" s="19">
        <f t="shared" si="396"/>
        <v>4719.1180183333327</v>
      </c>
      <c r="AL976" s="19">
        <f t="shared" si="401"/>
        <v>2.5227666666678488</v>
      </c>
      <c r="AM976" s="28" t="str">
        <f t="shared" si="397"/>
        <v>Bullish</v>
      </c>
      <c r="AN976" s="28" t="str">
        <f t="shared" si="402"/>
        <v>Bullish</v>
      </c>
      <c r="AO976">
        <f>IF(Z976&lt;&gt;"",Z976,"")</f>
        <v>4727.5479866666665</v>
      </c>
      <c r="AP976">
        <f>IF(AB976&lt;&gt;"",AB976,"")</f>
        <v>4706.0771616666671</v>
      </c>
      <c r="AQ976">
        <f t="shared" si="406"/>
        <v>3</v>
      </c>
      <c r="AR976" s="16">
        <f>IF(SLOPE($AO$962:$AO$973,$AQ$962:$AQ$973)&gt;0,MIN(3,ABS(SLOPE($AO$962:$AO$973,$AQ$962:$AQ$973))),IF(SLOPE($AO$962:$AO$973,$AQ$962:$AQ$973)&lt;-0.5,-0.5,0))</f>
        <v>0.12046249999991608</v>
      </c>
      <c r="AS976" s="16">
        <f>IF(SLOPE($AP$962:$AP$973,$AQ$962:$AQ$973)&lt;0,MAX(-3,-ABS(SLOPE($AP$962:$AP$973,$AQ$962:$AQ$973))),IF(SLOPE($AP$962:$AP$973,$AQ$962:$AQ$973)&gt;0.5,0.5,0))</f>
        <v>0</v>
      </c>
      <c r="AT976" s="22">
        <f>($AO$974+(AR976*(AQ976-1)))</f>
        <v>4727.3398649999999</v>
      </c>
      <c r="AU976" s="22">
        <f>($AP$974+(AS976*(AQ976-1)))</f>
        <v>4705.4812700000002</v>
      </c>
      <c r="AV976" s="18">
        <f>IF(AR976&gt;0,AT976+AR976,AT976)</f>
        <v>4727.4603274999999</v>
      </c>
      <c r="AW976" s="18">
        <f>IF(AS976&lt;0,AU976+AS976,AU976)</f>
        <v>4705.4812700000002</v>
      </c>
      <c r="AY976">
        <f>AV976-AO976</f>
        <v>-8.7659166666526289E-2</v>
      </c>
      <c r="AZ976">
        <f>AW976-AP976</f>
        <v>-0.59589166666683013</v>
      </c>
      <c r="BB976" s="19">
        <f t="shared" si="403"/>
        <v>1775693400</v>
      </c>
      <c r="BC976" s="19" t="str">
        <f t="shared" si="404"/>
        <v>XAUUSD</v>
      </c>
      <c r="BD976" s="19" t="str">
        <f t="shared" si="405"/>
        <v>M5</v>
      </c>
      <c r="BE976">
        <f>V976</f>
        <v>4721.6407850000005</v>
      </c>
      <c r="BF976">
        <f>W976</f>
        <v>4719.1180183333327</v>
      </c>
      <c r="BG976">
        <f>X976</f>
        <v>4705.7225200000003</v>
      </c>
      <c r="BH976">
        <f>Y976</f>
        <v>4707.1085300000004</v>
      </c>
      <c r="BI976">
        <f t="shared" si="384"/>
        <v>4727.4603274999999</v>
      </c>
      <c r="BJ976">
        <f t="shared" si="385"/>
        <v>4705.4812700000002</v>
      </c>
    </row>
    <row r="977" spans="1:62" x14ac:dyDescent="0.55000000000000004">
      <c r="A977">
        <f>ALGLIB_SSA_XAUUSD!J977</f>
        <v>1775693700</v>
      </c>
      <c r="B977" t="str">
        <f>_xlfn.XLOOKUP($A977,ALGLIB_SSA_XAUUSD!$A$2:$A$1001,ALGLIB_SSA_XAUUSD!$B$2:$B$1001,"",0)</f>
        <v/>
      </c>
      <c r="C977" t="str">
        <f>_xlfn.XLOOKUP($A977,ALGLIB_SSA_XAUUSD!$A$2:$A$1001,ALGLIB_SSA_XAUUSD!$C$2:$C$1001,"",0)</f>
        <v/>
      </c>
      <c r="D977" s="1"/>
      <c r="E977" s="1">
        <f>E974+(E986-E974)*3/12</f>
        <v>4722.1462525000006</v>
      </c>
      <c r="F977" s="1">
        <f>F974+(F986-F974)*3/12</f>
        <v>4719.4624475000001</v>
      </c>
      <c r="G977" s="1">
        <f>G974+(G986-G974)*3/12</f>
        <v>4727.7725099999998</v>
      </c>
      <c r="H977" s="1">
        <f>H974+(H986-H974)*3/12</f>
        <v>4706.3751075</v>
      </c>
      <c r="I977" t="str">
        <f>_xlfn.XLOOKUP($A977,ALGLIB_SSA_XAUUSD!$J$2:$J$1001,ALGLIB_SSA_XAUUSD!$K$2:$K$1001,"",0)</f>
        <v>XAUUSD</v>
      </c>
      <c r="J977" t="str">
        <f>_xlfn.XLOOKUP($A977,ALGLIB_SSA_XAUUSD!$J$2:$J$1001,ALGLIB_SSA_XAUUSD!$L$2:$L$1001,"",0)</f>
        <v>M5</v>
      </c>
      <c r="K977">
        <f>_xlfn.XLOOKUP($A977,ALGLIB_SSA_XAUUSD!$J$2:$J$1001,ALGLIB_SSA_XAUUSD!$M$2:$M$1001,"",0)</f>
        <v>4704.1499999999996</v>
      </c>
      <c r="L977">
        <f>_xlfn.XLOOKUP($A977,ALGLIB_SSA_XAUUSD!$J$2:$J$1001,ALGLIB_SSA_XAUUSD!$N$2:$N$1001,"",0)</f>
        <v>4705.51944</v>
      </c>
      <c r="M977">
        <f>_xlfn.XLOOKUP($A977,ALGLIB_SSA_XAUUSD!$J$2:$J$1001,ALGLIB_SSA_XAUUSD!$O$2:$O$1001,"",0)</f>
        <v>4706.3139899999996</v>
      </c>
      <c r="N977">
        <f>_xlfn.XLOOKUP($A977,ALGLIB_SSA_XAUUSD!$J$2:$J$1001,ALGLIB_SSA_XAUUSD!$P$2:$P$1001,"",0)</f>
        <v>4709.0008600000001</v>
      </c>
      <c r="O977">
        <f>_xlfn.XLOOKUP($A977,ALGLIB_SSA_XAUUSD!$J$2:$J$1001,ALGLIB_SSA_XAUUSD!$Q$2:$Q$1001,"",0)</f>
        <v>4701.7628000000004</v>
      </c>
      <c r="R977">
        <f t="shared" si="386"/>
        <v>1775693700</v>
      </c>
      <c r="S977" t="str">
        <f t="shared" si="387"/>
        <v>XAUUSD</v>
      </c>
      <c r="T977" t="str">
        <f t="shared" si="387"/>
        <v>M5</v>
      </c>
      <c r="U977">
        <f t="shared" si="387"/>
        <v>4704.1499999999996</v>
      </c>
      <c r="V977">
        <f t="shared" si="388"/>
        <v>4722.1462525000006</v>
      </c>
      <c r="W977">
        <f t="shared" si="388"/>
        <v>4719.4624475000001</v>
      </c>
      <c r="X977">
        <f t="shared" si="389"/>
        <v>4705.51944</v>
      </c>
      <c r="Y977">
        <f t="shared" si="389"/>
        <v>4706.3139899999996</v>
      </c>
      <c r="Z977">
        <f t="shared" si="390"/>
        <v>4727.7725099999998</v>
      </c>
      <c r="AA977">
        <f t="shared" si="391"/>
        <v>4709.0008600000001</v>
      </c>
      <c r="AB977">
        <f t="shared" si="392"/>
        <v>4706.3751075</v>
      </c>
      <c r="AC977">
        <f t="shared" si="393"/>
        <v>4701.7628000000004</v>
      </c>
      <c r="AF977">
        <f t="shared" si="398"/>
        <v>1775693700</v>
      </c>
      <c r="AG977" t="str">
        <f t="shared" si="399"/>
        <v>XAUUSD</v>
      </c>
      <c r="AH977" t="str">
        <f t="shared" si="400"/>
        <v>M5</v>
      </c>
      <c r="AI977" s="19">
        <f t="shared" si="394"/>
        <v>4704.1499999999996</v>
      </c>
      <c r="AJ977" s="19">
        <f t="shared" si="395"/>
        <v>4722.1462525000006</v>
      </c>
      <c r="AK977" s="19">
        <f t="shared" si="396"/>
        <v>4719.4624475000001</v>
      </c>
      <c r="AL977" s="19">
        <f t="shared" si="401"/>
        <v>2.6838050000005751</v>
      </c>
      <c r="AM977" s="28" t="str">
        <f t="shared" si="397"/>
        <v>Bullish</v>
      </c>
      <c r="AN977" s="28" t="str">
        <f t="shared" si="402"/>
        <v>Bullish</v>
      </c>
      <c r="AO977">
        <f>IF(Z977&lt;&gt;"",Z977,"")</f>
        <v>4727.7725099999998</v>
      </c>
      <c r="AP977">
        <f>IF(AB977&lt;&gt;"",AB977,"")</f>
        <v>4706.3751075</v>
      </c>
      <c r="AQ977">
        <f t="shared" si="406"/>
        <v>4</v>
      </c>
      <c r="AR977" s="16">
        <f>IF(SLOPE($AO$962:$AO$973,$AQ$962:$AQ$973)&gt;0,MIN(3,ABS(SLOPE($AO$962:$AO$973,$AQ$962:$AQ$973))),IF(SLOPE($AO$962:$AO$973,$AQ$962:$AQ$973)&lt;-0.5,-0.5,0))</f>
        <v>0.12046249999991608</v>
      </c>
      <c r="AS977" s="16">
        <f>IF(SLOPE($AP$962:$AP$973,$AQ$962:$AQ$973)&lt;0,MAX(-3,-ABS(SLOPE($AP$962:$AP$973,$AQ$962:$AQ$973))),IF(SLOPE($AP$962:$AP$973,$AQ$962:$AQ$973)&gt;0.5,0.5,0))</f>
        <v>0</v>
      </c>
      <c r="AT977" s="22">
        <f>($AO$974+(AR977*(AQ977-1)))</f>
        <v>4727.4603274999999</v>
      </c>
      <c r="AU977" s="22">
        <f>($AP$974+(AS977*(AQ977-1)))</f>
        <v>4705.4812700000002</v>
      </c>
      <c r="AV977" s="18">
        <f>IF(AR977&gt;0,AT977+AR977,AT977)</f>
        <v>4727.58079</v>
      </c>
      <c r="AW977" s="18">
        <f>IF(AS977&lt;0,AU977+AS977,AU977)</f>
        <v>4705.4812700000002</v>
      </c>
      <c r="AY977">
        <f>AV977-AO977</f>
        <v>-0.19171999999980471</v>
      </c>
      <c r="AZ977">
        <f>AW977-AP977</f>
        <v>-0.89383749999979045</v>
      </c>
      <c r="BB977" s="19">
        <f t="shared" si="403"/>
        <v>1775693700</v>
      </c>
      <c r="BC977" s="19" t="str">
        <f t="shared" si="404"/>
        <v>XAUUSD</v>
      </c>
      <c r="BD977" s="19" t="str">
        <f t="shared" si="405"/>
        <v>M5</v>
      </c>
      <c r="BE977">
        <f>V977</f>
        <v>4722.1462525000006</v>
      </c>
      <c r="BF977">
        <f>W977</f>
        <v>4719.4624475000001</v>
      </c>
      <c r="BG977">
        <f>X977</f>
        <v>4705.51944</v>
      </c>
      <c r="BH977">
        <f>Y977</f>
        <v>4706.3139899999996</v>
      </c>
      <c r="BI977">
        <f t="shared" si="384"/>
        <v>4727.58079</v>
      </c>
      <c r="BJ977">
        <f t="shared" si="385"/>
        <v>4705.4812700000002</v>
      </c>
    </row>
    <row r="978" spans="1:62" x14ac:dyDescent="0.55000000000000004">
      <c r="A978">
        <f>ALGLIB_SSA_XAUUSD!J978</f>
        <v>1775694000</v>
      </c>
      <c r="B978" t="str">
        <f>_xlfn.XLOOKUP($A978,ALGLIB_SSA_XAUUSD!$A$2:$A$1001,ALGLIB_SSA_XAUUSD!$B$2:$B$1001,"",0)</f>
        <v/>
      </c>
      <c r="C978" t="str">
        <f>_xlfn.XLOOKUP($A978,ALGLIB_SSA_XAUUSD!$A$2:$A$1001,ALGLIB_SSA_XAUUSD!$C$2:$C$1001,"",0)</f>
        <v/>
      </c>
      <c r="D978" s="1"/>
      <c r="E978" s="1">
        <f>E974+(E986-E974)*4/12</f>
        <v>4722.6517199999998</v>
      </c>
      <c r="F978" s="1">
        <f>F974+(F986-F974)*4/12</f>
        <v>4719.8068766666665</v>
      </c>
      <c r="G978" s="1">
        <f>G974+(G986-G974)*4/12</f>
        <v>4727.9970333333331</v>
      </c>
      <c r="H978" s="1">
        <f>H974+(H986-H974)*4/12</f>
        <v>4706.6730533333339</v>
      </c>
      <c r="I978" t="str">
        <f>_xlfn.XLOOKUP($A978,ALGLIB_SSA_XAUUSD!$J$2:$J$1001,ALGLIB_SSA_XAUUSD!$K$2:$K$1001,"",0)</f>
        <v>XAUUSD</v>
      </c>
      <c r="J978" t="str">
        <f>_xlfn.XLOOKUP($A978,ALGLIB_SSA_XAUUSD!$J$2:$J$1001,ALGLIB_SSA_XAUUSD!$L$2:$L$1001,"",0)</f>
        <v>M5</v>
      </c>
      <c r="K978">
        <f>_xlfn.XLOOKUP($A978,ALGLIB_SSA_XAUUSD!$J$2:$J$1001,ALGLIB_SSA_XAUUSD!$M$2:$M$1001,"",0)</f>
        <v>4710.76</v>
      </c>
      <c r="L978">
        <f>_xlfn.XLOOKUP($A978,ALGLIB_SSA_XAUUSD!$J$2:$J$1001,ALGLIB_SSA_XAUUSD!$N$2:$N$1001,"",0)</f>
        <v>4706.2543400000004</v>
      </c>
      <c r="M978">
        <f>_xlfn.XLOOKUP($A978,ALGLIB_SSA_XAUUSD!$J$2:$J$1001,ALGLIB_SSA_XAUUSD!$O$2:$O$1001,"",0)</f>
        <v>4706.2841600000002</v>
      </c>
      <c r="N978">
        <f>_xlfn.XLOOKUP($A978,ALGLIB_SSA_XAUUSD!$J$2:$J$1001,ALGLIB_SSA_XAUUSD!$P$2:$P$1001,"",0)</f>
        <v>4709.2233100000003</v>
      </c>
      <c r="O978">
        <f>_xlfn.XLOOKUP($A978,ALGLIB_SSA_XAUUSD!$J$2:$J$1001,ALGLIB_SSA_XAUUSD!$Q$2:$Q$1001,"",0)</f>
        <v>4702.3966</v>
      </c>
      <c r="R978">
        <f t="shared" si="386"/>
        <v>1775694000</v>
      </c>
      <c r="S978" t="str">
        <f t="shared" si="387"/>
        <v>XAUUSD</v>
      </c>
      <c r="T978" t="str">
        <f t="shared" si="387"/>
        <v>M5</v>
      </c>
      <c r="U978">
        <f t="shared" si="387"/>
        <v>4710.76</v>
      </c>
      <c r="V978">
        <f t="shared" si="388"/>
        <v>4722.6517199999998</v>
      </c>
      <c r="W978">
        <f t="shared" si="388"/>
        <v>4719.8068766666665</v>
      </c>
      <c r="X978">
        <f t="shared" si="389"/>
        <v>4706.2543400000004</v>
      </c>
      <c r="Y978">
        <f t="shared" si="389"/>
        <v>4706.2841600000002</v>
      </c>
      <c r="Z978">
        <f t="shared" si="390"/>
        <v>4727.9970333333331</v>
      </c>
      <c r="AA978">
        <f t="shared" si="391"/>
        <v>4709.2233100000003</v>
      </c>
      <c r="AB978">
        <f t="shared" si="392"/>
        <v>4706.6730533333339</v>
      </c>
      <c r="AC978">
        <f t="shared" si="393"/>
        <v>4702.3966</v>
      </c>
      <c r="AF978">
        <f t="shared" si="398"/>
        <v>1775694000</v>
      </c>
      <c r="AG978" t="str">
        <f t="shared" si="399"/>
        <v>XAUUSD</v>
      </c>
      <c r="AH978" t="str">
        <f t="shared" si="400"/>
        <v>M5</v>
      </c>
      <c r="AI978" s="19">
        <f t="shared" si="394"/>
        <v>4710.76</v>
      </c>
      <c r="AJ978" s="19">
        <f t="shared" si="395"/>
        <v>4722.6517199999998</v>
      </c>
      <c r="AK978" s="19">
        <f t="shared" si="396"/>
        <v>4719.8068766666665</v>
      </c>
      <c r="AL978" s="19">
        <f t="shared" si="401"/>
        <v>2.8448433333333014</v>
      </c>
      <c r="AM978" s="28" t="str">
        <f t="shared" si="397"/>
        <v>Bullish</v>
      </c>
      <c r="AN978" s="28" t="str">
        <f t="shared" si="402"/>
        <v>Bullish</v>
      </c>
      <c r="AO978">
        <f>IF(Z978&lt;&gt;"",Z978,"")</f>
        <v>4727.9970333333331</v>
      </c>
      <c r="AP978">
        <f>IF(AB978&lt;&gt;"",AB978,"")</f>
        <v>4706.6730533333339</v>
      </c>
      <c r="AQ978">
        <f t="shared" si="406"/>
        <v>5</v>
      </c>
      <c r="AR978" s="16">
        <f>IF(SLOPE($AO$962:$AO$973,$AQ$962:$AQ$973)&gt;0,MIN(3,ABS(SLOPE($AO$962:$AO$973,$AQ$962:$AQ$973))),IF(SLOPE($AO$962:$AO$973,$AQ$962:$AQ$973)&lt;-0.5,-0.5,0))</f>
        <v>0.12046249999991608</v>
      </c>
      <c r="AS978" s="16">
        <f>IF(SLOPE($AP$962:$AP$973,$AQ$962:$AQ$973)&lt;0,MAX(-3,-ABS(SLOPE($AP$962:$AP$973,$AQ$962:$AQ$973))),IF(SLOPE($AP$962:$AP$973,$AQ$962:$AQ$973)&gt;0.5,0.5,0))</f>
        <v>0</v>
      </c>
      <c r="AT978" s="22">
        <f>($AO$974+(AR978*(AQ978-1)))</f>
        <v>4727.5807899999991</v>
      </c>
      <c r="AU978" s="22">
        <f>($AP$974+(AS978*(AQ978-1)))</f>
        <v>4705.4812700000002</v>
      </c>
      <c r="AV978" s="18">
        <f>IF(AR978&gt;0,AT978+AR978,AT978)</f>
        <v>4727.7012524999991</v>
      </c>
      <c r="AW978" s="18">
        <f>IF(AS978&lt;0,AU978+AS978,AU978)</f>
        <v>4705.4812700000002</v>
      </c>
      <c r="AY978">
        <f>AV978-AO978</f>
        <v>-0.29578083333399263</v>
      </c>
      <c r="AZ978">
        <f>AW978-AP978</f>
        <v>-1.1917833333336603</v>
      </c>
      <c r="BB978" s="19">
        <f t="shared" si="403"/>
        <v>1775694000</v>
      </c>
      <c r="BC978" s="19" t="str">
        <f t="shared" si="404"/>
        <v>XAUUSD</v>
      </c>
      <c r="BD978" s="19" t="str">
        <f t="shared" si="405"/>
        <v>M5</v>
      </c>
      <c r="BE978">
        <f>V978</f>
        <v>4722.6517199999998</v>
      </c>
      <c r="BF978">
        <f>W978</f>
        <v>4719.8068766666665</v>
      </c>
      <c r="BG978">
        <f>X978</f>
        <v>4706.2543400000004</v>
      </c>
      <c r="BH978">
        <f>Y978</f>
        <v>4706.2841600000002</v>
      </c>
      <c r="BI978">
        <f t="shared" si="384"/>
        <v>4727.7012524999991</v>
      </c>
      <c r="BJ978">
        <f t="shared" si="385"/>
        <v>4705.4812700000002</v>
      </c>
    </row>
    <row r="979" spans="1:62" x14ac:dyDescent="0.55000000000000004">
      <c r="A979">
        <f>ALGLIB_SSA_XAUUSD!J979</f>
        <v>1775694300</v>
      </c>
      <c r="B979" t="str">
        <f>_xlfn.XLOOKUP($A979,ALGLIB_SSA_XAUUSD!$A$2:$A$1001,ALGLIB_SSA_XAUUSD!$B$2:$B$1001,"",0)</f>
        <v/>
      </c>
      <c r="C979" t="str">
        <f>_xlfn.XLOOKUP($A979,ALGLIB_SSA_XAUUSD!$A$2:$A$1001,ALGLIB_SSA_XAUUSD!$C$2:$C$1001,"",0)</f>
        <v/>
      </c>
      <c r="D979" s="1"/>
      <c r="E979" s="1">
        <f>E974+(E986-E974)*5/12</f>
        <v>4723.1571875</v>
      </c>
      <c r="F979" s="1">
        <f>F974+(F986-F974)*5/12</f>
        <v>4720.151305833333</v>
      </c>
      <c r="G979" s="1">
        <f>G974+(G986-G974)*5/12</f>
        <v>4728.2215566666664</v>
      </c>
      <c r="H979" s="1">
        <f>H974+(H986-H974)*5/12</f>
        <v>4706.9709991666668</v>
      </c>
      <c r="I979" t="str">
        <f>_xlfn.XLOOKUP($A979,ALGLIB_SSA_XAUUSD!$J$2:$J$1001,ALGLIB_SSA_XAUUSD!$K$2:$K$1001,"",0)</f>
        <v>XAUUSD</v>
      </c>
      <c r="J979" t="str">
        <f>_xlfn.XLOOKUP($A979,ALGLIB_SSA_XAUUSD!$J$2:$J$1001,ALGLIB_SSA_XAUUSD!$L$2:$L$1001,"",0)</f>
        <v>M5</v>
      </c>
      <c r="K979">
        <f>_xlfn.XLOOKUP($A979,ALGLIB_SSA_XAUUSD!$J$2:$J$1001,ALGLIB_SSA_XAUUSD!$M$2:$M$1001,"",0)</f>
        <v>4706.45</v>
      </c>
      <c r="L979">
        <f>_xlfn.XLOOKUP($A979,ALGLIB_SSA_XAUUSD!$J$2:$J$1001,ALGLIB_SSA_XAUUSD!$N$2:$N$1001,"",0)</f>
        <v>4707.7115899999999</v>
      </c>
      <c r="M979">
        <f>_xlfn.XLOOKUP($A979,ALGLIB_SSA_XAUUSD!$J$2:$J$1001,ALGLIB_SSA_XAUUSD!$O$2:$O$1001,"",0)</f>
        <v>4706.9978700000001</v>
      </c>
      <c r="N979">
        <f>_xlfn.XLOOKUP($A979,ALGLIB_SSA_XAUUSD!$J$2:$J$1001,ALGLIB_SSA_XAUUSD!$P$2:$P$1001,"",0)</f>
        <v>4710.2626099999998</v>
      </c>
      <c r="O979">
        <f>_xlfn.XLOOKUP($A979,ALGLIB_SSA_XAUUSD!$J$2:$J$1001,ALGLIB_SSA_XAUUSD!$Q$2:$Q$1001,"",0)</f>
        <v>4703.9778800000004</v>
      </c>
      <c r="R979">
        <f t="shared" si="386"/>
        <v>1775694300</v>
      </c>
      <c r="S979" t="str">
        <f t="shared" si="387"/>
        <v>XAUUSD</v>
      </c>
      <c r="T979" t="str">
        <f t="shared" si="387"/>
        <v>M5</v>
      </c>
      <c r="U979">
        <f t="shared" si="387"/>
        <v>4706.45</v>
      </c>
      <c r="V979">
        <f t="shared" si="388"/>
        <v>4723.1571875</v>
      </c>
      <c r="W979">
        <f t="shared" si="388"/>
        <v>4720.151305833333</v>
      </c>
      <c r="X979">
        <f t="shared" si="389"/>
        <v>4707.7115899999999</v>
      </c>
      <c r="Y979">
        <f t="shared" si="389"/>
        <v>4706.9978700000001</v>
      </c>
      <c r="Z979">
        <f t="shared" si="390"/>
        <v>4728.2215566666664</v>
      </c>
      <c r="AA979">
        <f t="shared" si="391"/>
        <v>4710.2626099999998</v>
      </c>
      <c r="AB979">
        <f t="shared" si="392"/>
        <v>4706.9709991666668</v>
      </c>
      <c r="AC979">
        <f t="shared" si="393"/>
        <v>4703.9778800000004</v>
      </c>
      <c r="AF979">
        <f t="shared" si="398"/>
        <v>1775694300</v>
      </c>
      <c r="AG979" t="str">
        <f t="shared" si="399"/>
        <v>XAUUSD</v>
      </c>
      <c r="AH979" t="str">
        <f t="shared" si="400"/>
        <v>M5</v>
      </c>
      <c r="AI979" s="19">
        <f t="shared" si="394"/>
        <v>4706.45</v>
      </c>
      <c r="AJ979" s="19">
        <f t="shared" si="395"/>
        <v>4723.1571875</v>
      </c>
      <c r="AK979" s="19">
        <f t="shared" si="396"/>
        <v>4720.151305833333</v>
      </c>
      <c r="AL979" s="19">
        <f t="shared" si="401"/>
        <v>3.0058816666669372</v>
      </c>
      <c r="AM979" s="28" t="str">
        <f t="shared" si="397"/>
        <v>Bullish</v>
      </c>
      <c r="AN979" s="28" t="str">
        <f t="shared" si="402"/>
        <v>Bullish</v>
      </c>
      <c r="AO979">
        <f>IF(Z979&lt;&gt;"",Z979,"")</f>
        <v>4728.2215566666664</v>
      </c>
      <c r="AP979">
        <f>IF(AB979&lt;&gt;"",AB979,"")</f>
        <v>4706.9709991666668</v>
      </c>
      <c r="AQ979">
        <f t="shared" si="406"/>
        <v>6</v>
      </c>
      <c r="AR979" s="16">
        <f>IF(SLOPE($AO$962:$AO$973,$AQ$962:$AQ$973)&gt;0,MIN(3,ABS(SLOPE($AO$962:$AO$973,$AQ$962:$AQ$973))),IF(SLOPE($AO$962:$AO$973,$AQ$962:$AQ$973)&lt;-0.5,-0.5,0))</f>
        <v>0.12046249999991608</v>
      </c>
      <c r="AS979" s="16">
        <f>IF(SLOPE($AP$962:$AP$973,$AQ$962:$AQ$973)&lt;0,MAX(-3,-ABS(SLOPE($AP$962:$AP$973,$AQ$962:$AQ$973))),IF(SLOPE($AP$962:$AP$973,$AQ$962:$AQ$973)&gt;0.5,0.5,0))</f>
        <v>0</v>
      </c>
      <c r="AT979" s="22">
        <f>($AO$974+(AR979*(AQ979-1)))</f>
        <v>4727.7012524999991</v>
      </c>
      <c r="AU979" s="22">
        <f>($AP$974+(AS979*(AQ979-1)))</f>
        <v>4705.4812700000002</v>
      </c>
      <c r="AV979" s="18">
        <f>IF(AR979&gt;0,AT979+AR979,AT979)</f>
        <v>4727.8217149999991</v>
      </c>
      <c r="AW979" s="18">
        <f>IF(AS979&lt;0,AU979+AS979,AU979)</f>
        <v>4705.4812700000002</v>
      </c>
      <c r="AY979">
        <f>AV979-AO979</f>
        <v>-0.39984166666727106</v>
      </c>
      <c r="AZ979">
        <f>AW979-AP979</f>
        <v>-1.4897291666666206</v>
      </c>
      <c r="BB979" s="19">
        <f t="shared" si="403"/>
        <v>1775694300</v>
      </c>
      <c r="BC979" s="19" t="str">
        <f t="shared" si="404"/>
        <v>XAUUSD</v>
      </c>
      <c r="BD979" s="19" t="str">
        <f t="shared" si="405"/>
        <v>M5</v>
      </c>
      <c r="BE979">
        <f>V979</f>
        <v>4723.1571875</v>
      </c>
      <c r="BF979">
        <f>W979</f>
        <v>4720.151305833333</v>
      </c>
      <c r="BG979">
        <f>X979</f>
        <v>4707.7115899999999</v>
      </c>
      <c r="BH979">
        <f>Y979</f>
        <v>4706.9978700000001</v>
      </c>
      <c r="BI979">
        <f t="shared" si="384"/>
        <v>4727.8217149999991</v>
      </c>
      <c r="BJ979">
        <f t="shared" si="385"/>
        <v>4705.4812700000002</v>
      </c>
    </row>
    <row r="980" spans="1:62" x14ac:dyDescent="0.55000000000000004">
      <c r="A980">
        <f>ALGLIB_SSA_XAUUSD!J980</f>
        <v>1775694600</v>
      </c>
      <c r="B980" t="str">
        <f>_xlfn.XLOOKUP($A980,ALGLIB_SSA_XAUUSD!$A$2:$A$1001,ALGLIB_SSA_XAUUSD!$B$2:$B$1001,"",0)</f>
        <v/>
      </c>
      <c r="C980" t="str">
        <f>_xlfn.XLOOKUP($A980,ALGLIB_SSA_XAUUSD!$A$2:$A$1001,ALGLIB_SSA_XAUUSD!$C$2:$C$1001,"",0)</f>
        <v/>
      </c>
      <c r="D980" s="1"/>
      <c r="E980" s="1">
        <f>E974+(E986-E974)*6/12</f>
        <v>4723.6626550000001</v>
      </c>
      <c r="F980" s="1">
        <f>F974+(F986-F974)*6/12</f>
        <v>4720.4957350000004</v>
      </c>
      <c r="G980" s="1">
        <f>G974+(G986-G974)*6/12</f>
        <v>4728.4460799999997</v>
      </c>
      <c r="H980" s="1">
        <f>H974+(H986-H974)*6/12</f>
        <v>4707.2689449999998</v>
      </c>
      <c r="I980" t="str">
        <f>_xlfn.XLOOKUP($A980,ALGLIB_SSA_XAUUSD!$J$2:$J$1001,ALGLIB_SSA_XAUUSD!$K$2:$K$1001,"",0)</f>
        <v>XAUUSD</v>
      </c>
      <c r="J980" t="str">
        <f>_xlfn.XLOOKUP($A980,ALGLIB_SSA_XAUUSD!$J$2:$J$1001,ALGLIB_SSA_XAUUSD!$L$2:$L$1001,"",0)</f>
        <v>M5</v>
      </c>
      <c r="K980">
        <f>_xlfn.XLOOKUP($A980,ALGLIB_SSA_XAUUSD!$J$2:$J$1001,ALGLIB_SSA_XAUUSD!$M$2:$M$1001,"",0)</f>
        <v>4712.43</v>
      </c>
      <c r="L980">
        <f>_xlfn.XLOOKUP($A980,ALGLIB_SSA_XAUUSD!$J$2:$J$1001,ALGLIB_SSA_XAUUSD!$N$2:$N$1001,"",0)</f>
        <v>4709.6893</v>
      </c>
      <c r="M980">
        <f>_xlfn.XLOOKUP($A980,ALGLIB_SSA_XAUUSD!$J$2:$J$1001,ALGLIB_SSA_XAUUSD!$O$2:$O$1001,"",0)</f>
        <v>4708.3435900000004</v>
      </c>
      <c r="N980">
        <f>_xlfn.XLOOKUP($A980,ALGLIB_SSA_XAUUSD!$J$2:$J$1001,ALGLIB_SSA_XAUUSD!$P$2:$P$1001,"",0)</f>
        <v>4711.9561700000004</v>
      </c>
      <c r="O980">
        <f>_xlfn.XLOOKUP($A980,ALGLIB_SSA_XAUUSD!$J$2:$J$1001,ALGLIB_SSA_XAUUSD!$Q$2:$Q$1001,"",0)</f>
        <v>4706.0835800000004</v>
      </c>
      <c r="R980">
        <f t="shared" si="386"/>
        <v>1775694600</v>
      </c>
      <c r="S980" t="str">
        <f t="shared" si="387"/>
        <v>XAUUSD</v>
      </c>
      <c r="T980" t="str">
        <f t="shared" si="387"/>
        <v>M5</v>
      </c>
      <c r="U980">
        <f t="shared" si="387"/>
        <v>4712.43</v>
      </c>
      <c r="V980">
        <f t="shared" si="388"/>
        <v>4723.6626550000001</v>
      </c>
      <c r="W980">
        <f t="shared" si="388"/>
        <v>4720.4957350000004</v>
      </c>
      <c r="X980">
        <f t="shared" si="389"/>
        <v>4709.6893</v>
      </c>
      <c r="Y980">
        <f t="shared" si="389"/>
        <v>4708.3435900000004</v>
      </c>
      <c r="Z980">
        <f t="shared" si="390"/>
        <v>4728.4460799999997</v>
      </c>
      <c r="AA980">
        <f t="shared" si="391"/>
        <v>4711.9561700000004</v>
      </c>
      <c r="AB980">
        <f t="shared" si="392"/>
        <v>4707.2689449999998</v>
      </c>
      <c r="AC980">
        <f t="shared" si="393"/>
        <v>4706.0835800000004</v>
      </c>
      <c r="AF980">
        <f t="shared" si="398"/>
        <v>1775694600</v>
      </c>
      <c r="AG980" t="str">
        <f t="shared" si="399"/>
        <v>XAUUSD</v>
      </c>
      <c r="AH980" t="str">
        <f t="shared" si="400"/>
        <v>M5</v>
      </c>
      <c r="AI980" s="19">
        <f t="shared" si="394"/>
        <v>4712.43</v>
      </c>
      <c r="AJ980" s="19">
        <f t="shared" si="395"/>
        <v>4723.6626550000001</v>
      </c>
      <c r="AK980" s="19">
        <f t="shared" si="396"/>
        <v>4720.4957350000004</v>
      </c>
      <c r="AL980" s="19">
        <f t="shared" si="401"/>
        <v>3.1669199999996636</v>
      </c>
      <c r="AM980" s="28" t="str">
        <f t="shared" si="397"/>
        <v>Bullish</v>
      </c>
      <c r="AN980" s="28" t="str">
        <f t="shared" si="402"/>
        <v>Bullish</v>
      </c>
      <c r="AO980">
        <f>IF(Z980&lt;&gt;"",Z980,"")</f>
        <v>4728.4460799999997</v>
      </c>
      <c r="AP980">
        <f>IF(AB980&lt;&gt;"",AB980,"")</f>
        <v>4707.2689449999998</v>
      </c>
      <c r="AQ980">
        <f t="shared" si="406"/>
        <v>7</v>
      </c>
      <c r="AR980" s="16">
        <f>IF(SLOPE($AO$962:$AO$973,$AQ$962:$AQ$973)&gt;0,MIN(3,ABS(SLOPE($AO$962:$AO$973,$AQ$962:$AQ$973))),IF(SLOPE($AO$962:$AO$973,$AQ$962:$AQ$973)&lt;-0.5,-0.5,0))</f>
        <v>0.12046249999991608</v>
      </c>
      <c r="AS980" s="16">
        <f>IF(SLOPE($AP$962:$AP$973,$AQ$962:$AQ$973)&lt;0,MAX(-3,-ABS(SLOPE($AP$962:$AP$973,$AQ$962:$AQ$973))),IF(SLOPE($AP$962:$AP$973,$AQ$962:$AQ$973)&gt;0.5,0.5,0))</f>
        <v>0</v>
      </c>
      <c r="AT980" s="22">
        <f>($AO$974+(AR980*(AQ980-1)))</f>
        <v>4727.8217149999991</v>
      </c>
      <c r="AU980" s="22">
        <f>($AP$974+(AS980*(AQ980-1)))</f>
        <v>4705.4812700000002</v>
      </c>
      <c r="AV980" s="18">
        <f>IF(AR980&gt;0,AT980+AR980,AT980)</f>
        <v>4727.9421774999992</v>
      </c>
      <c r="AW980" s="18">
        <f>IF(AS980&lt;0,AU980+AS980,AU980)</f>
        <v>4705.4812700000002</v>
      </c>
      <c r="AY980">
        <f>AV980-AO980</f>
        <v>-0.50390250000054948</v>
      </c>
      <c r="AZ980">
        <f>AW980-AP980</f>
        <v>-1.7876749999995809</v>
      </c>
      <c r="BB980" s="19">
        <f t="shared" si="403"/>
        <v>1775694600</v>
      </c>
      <c r="BC980" s="19" t="str">
        <f t="shared" si="404"/>
        <v>XAUUSD</v>
      </c>
      <c r="BD980" s="19" t="str">
        <f t="shared" si="405"/>
        <v>M5</v>
      </c>
      <c r="BE980">
        <f>V980</f>
        <v>4723.6626550000001</v>
      </c>
      <c r="BF980">
        <f>W980</f>
        <v>4720.4957350000004</v>
      </c>
      <c r="BG980">
        <f>X980</f>
        <v>4709.6893</v>
      </c>
      <c r="BH980">
        <f>Y980</f>
        <v>4708.3435900000004</v>
      </c>
      <c r="BI980">
        <f t="shared" ref="BI980:BI1009" si="407">AV980</f>
        <v>4727.9421774999992</v>
      </c>
      <c r="BJ980">
        <f t="shared" ref="BJ980:BJ1009" si="408">AW980</f>
        <v>4705.4812700000002</v>
      </c>
    </row>
    <row r="981" spans="1:62" x14ac:dyDescent="0.55000000000000004">
      <c r="A981">
        <f>ALGLIB_SSA_XAUUSD!J981</f>
        <v>1775694900</v>
      </c>
      <c r="B981" t="str">
        <f>_xlfn.XLOOKUP($A981,ALGLIB_SSA_XAUUSD!$A$2:$A$1001,ALGLIB_SSA_XAUUSD!$B$2:$B$1001,"",0)</f>
        <v/>
      </c>
      <c r="C981" t="str">
        <f>_xlfn.XLOOKUP($A981,ALGLIB_SSA_XAUUSD!$A$2:$A$1001,ALGLIB_SSA_XAUUSD!$C$2:$C$1001,"",0)</f>
        <v/>
      </c>
      <c r="D981" s="1"/>
      <c r="E981" s="1">
        <f>E974+(E986-E974)*7/12</f>
        <v>4724.1681225000002</v>
      </c>
      <c r="F981" s="1">
        <f>F974+(F986-F974)*7/12</f>
        <v>4720.8401641666669</v>
      </c>
      <c r="G981" s="1">
        <f>G974+(G986-G974)*7/12</f>
        <v>4728.670603333333</v>
      </c>
      <c r="H981" s="1">
        <f>H974+(H986-H974)*7/12</f>
        <v>4707.5668908333337</v>
      </c>
      <c r="I981" t="str">
        <f>_xlfn.XLOOKUP($A981,ALGLIB_SSA_XAUUSD!$J$2:$J$1001,ALGLIB_SSA_XAUUSD!$K$2:$K$1001,"",0)</f>
        <v>XAUUSD</v>
      </c>
      <c r="J981" t="str">
        <f>_xlfn.XLOOKUP($A981,ALGLIB_SSA_XAUUSD!$J$2:$J$1001,ALGLIB_SSA_XAUUSD!$L$2:$L$1001,"",0)</f>
        <v>M5</v>
      </c>
      <c r="K981">
        <f>_xlfn.XLOOKUP($A981,ALGLIB_SSA_XAUUSD!$J$2:$J$1001,ALGLIB_SSA_XAUUSD!$M$2:$M$1001,"",0)</f>
        <v>4713.18</v>
      </c>
      <c r="L981">
        <f>_xlfn.XLOOKUP($A981,ALGLIB_SSA_XAUUSD!$J$2:$J$1001,ALGLIB_SSA_XAUUSD!$N$2:$N$1001,"",0)</f>
        <v>4711.7185300000001</v>
      </c>
      <c r="M981">
        <f>_xlfn.XLOOKUP($A981,ALGLIB_SSA_XAUUSD!$J$2:$J$1001,ALGLIB_SSA_XAUUSD!$O$2:$O$1001,"",0)</f>
        <v>4710.0310600000003</v>
      </c>
      <c r="N981">
        <f>_xlfn.XLOOKUP($A981,ALGLIB_SSA_XAUUSD!$J$2:$J$1001,ALGLIB_SSA_XAUUSD!$P$2:$P$1001,"",0)</f>
        <v>4713.9459399999996</v>
      </c>
      <c r="O981">
        <f>_xlfn.XLOOKUP($A981,ALGLIB_SSA_XAUUSD!$J$2:$J$1001,ALGLIB_SSA_XAUUSD!$Q$2:$Q$1001,"",0)</f>
        <v>4708.2601599999998</v>
      </c>
      <c r="R981">
        <f t="shared" si="386"/>
        <v>1775694900</v>
      </c>
      <c r="S981" t="str">
        <f t="shared" si="387"/>
        <v>XAUUSD</v>
      </c>
      <c r="T981" t="str">
        <f t="shared" si="387"/>
        <v>M5</v>
      </c>
      <c r="U981">
        <f t="shared" si="387"/>
        <v>4713.18</v>
      </c>
      <c r="V981">
        <f t="shared" si="388"/>
        <v>4724.1681225000002</v>
      </c>
      <c r="W981">
        <f t="shared" si="388"/>
        <v>4720.8401641666669</v>
      </c>
      <c r="X981">
        <f t="shared" si="389"/>
        <v>4711.7185300000001</v>
      </c>
      <c r="Y981">
        <f t="shared" si="389"/>
        <v>4710.0310600000003</v>
      </c>
      <c r="Z981">
        <f t="shared" si="390"/>
        <v>4728.670603333333</v>
      </c>
      <c r="AA981">
        <f t="shared" si="391"/>
        <v>4713.9459399999996</v>
      </c>
      <c r="AB981">
        <f t="shared" si="392"/>
        <v>4707.5668908333337</v>
      </c>
      <c r="AC981">
        <f t="shared" si="393"/>
        <v>4708.2601599999998</v>
      </c>
      <c r="AF981">
        <f t="shared" si="398"/>
        <v>1775694900</v>
      </c>
      <c r="AG981" t="str">
        <f t="shared" si="399"/>
        <v>XAUUSD</v>
      </c>
      <c r="AH981" t="str">
        <f t="shared" si="400"/>
        <v>M5</v>
      </c>
      <c r="AI981" s="19">
        <f t="shared" si="394"/>
        <v>4713.18</v>
      </c>
      <c r="AJ981" s="19">
        <f t="shared" si="395"/>
        <v>4724.1681225000002</v>
      </c>
      <c r="AK981" s="19">
        <f t="shared" si="396"/>
        <v>4720.8401641666669</v>
      </c>
      <c r="AL981" s="19">
        <f t="shared" si="401"/>
        <v>3.3279583333332994</v>
      </c>
      <c r="AM981" s="28" t="str">
        <f t="shared" si="397"/>
        <v>Bullish</v>
      </c>
      <c r="AN981" s="28" t="str">
        <f t="shared" si="402"/>
        <v>Bullish</v>
      </c>
      <c r="AO981">
        <f>IF(Z981&lt;&gt;"",Z981,"")</f>
        <v>4728.670603333333</v>
      </c>
      <c r="AP981">
        <f>IF(AB981&lt;&gt;"",AB981,"")</f>
        <v>4707.5668908333337</v>
      </c>
      <c r="AQ981">
        <f t="shared" si="406"/>
        <v>8</v>
      </c>
      <c r="AR981" s="16">
        <f>IF(SLOPE($AO$962:$AO$973,$AQ$962:$AQ$973)&gt;0,MIN(3,ABS(SLOPE($AO$962:$AO$973,$AQ$962:$AQ$973))),IF(SLOPE($AO$962:$AO$973,$AQ$962:$AQ$973)&lt;-0.5,-0.5,0))</f>
        <v>0.12046249999991608</v>
      </c>
      <c r="AS981" s="16">
        <f>IF(SLOPE($AP$962:$AP$973,$AQ$962:$AQ$973)&lt;0,MAX(-3,-ABS(SLOPE($AP$962:$AP$973,$AQ$962:$AQ$973))),IF(SLOPE($AP$962:$AP$973,$AQ$962:$AQ$973)&gt;0.5,0.5,0))</f>
        <v>0</v>
      </c>
      <c r="AT981" s="22">
        <f>($AO$974+(AR981*(AQ981-1)))</f>
        <v>4727.9421774999992</v>
      </c>
      <c r="AU981" s="22">
        <f>($AP$974+(AS981*(AQ981-1)))</f>
        <v>4705.4812700000002</v>
      </c>
      <c r="AV981" s="18">
        <f>IF(AR981&gt;0,AT981+AR981,AT981)</f>
        <v>4728.0626399999992</v>
      </c>
      <c r="AW981" s="18">
        <f>IF(AS981&lt;0,AU981+AS981,AU981)</f>
        <v>4705.4812700000002</v>
      </c>
      <c r="AY981">
        <f>AV981-AO981</f>
        <v>-0.6079633333338279</v>
      </c>
      <c r="AZ981">
        <f>AW981-AP981</f>
        <v>-2.0856208333334507</v>
      </c>
      <c r="BB981" s="19">
        <f t="shared" si="403"/>
        <v>1775694900</v>
      </c>
      <c r="BC981" s="19" t="str">
        <f t="shared" si="404"/>
        <v>XAUUSD</v>
      </c>
      <c r="BD981" s="19" t="str">
        <f t="shared" si="405"/>
        <v>M5</v>
      </c>
      <c r="BE981">
        <f>V981</f>
        <v>4724.1681225000002</v>
      </c>
      <c r="BF981">
        <f>W981</f>
        <v>4720.8401641666669</v>
      </c>
      <c r="BG981">
        <f>X981</f>
        <v>4711.7185300000001</v>
      </c>
      <c r="BH981">
        <f>Y981</f>
        <v>4710.0310600000003</v>
      </c>
      <c r="BI981">
        <f t="shared" si="407"/>
        <v>4728.0626399999992</v>
      </c>
      <c r="BJ981">
        <f t="shared" si="408"/>
        <v>4705.4812700000002</v>
      </c>
    </row>
    <row r="982" spans="1:62" x14ac:dyDescent="0.55000000000000004">
      <c r="A982">
        <f>ALGLIB_SSA_XAUUSD!J982</f>
        <v>1775695200</v>
      </c>
      <c r="B982" t="str">
        <f>_xlfn.XLOOKUP($A982,ALGLIB_SSA_XAUUSD!$A$2:$A$1001,ALGLIB_SSA_XAUUSD!$B$2:$B$1001,"",0)</f>
        <v/>
      </c>
      <c r="C982" t="str">
        <f>_xlfn.XLOOKUP($A982,ALGLIB_SSA_XAUUSD!$A$2:$A$1001,ALGLIB_SSA_XAUUSD!$C$2:$C$1001,"",0)</f>
        <v/>
      </c>
      <c r="D982" s="1"/>
      <c r="E982" s="1">
        <f>E974+(E986-E974)*8/12</f>
        <v>4724.6735900000003</v>
      </c>
      <c r="F982" s="1">
        <f>F974+(F986-F974)*8/12</f>
        <v>4721.1845933333334</v>
      </c>
      <c r="G982" s="1">
        <f>G974+(G986-G974)*8/12</f>
        <v>4728.8951266666663</v>
      </c>
      <c r="H982" s="1">
        <f>H974+(H986-H974)*8/12</f>
        <v>4707.8648366666666</v>
      </c>
      <c r="I982" t="str">
        <f>_xlfn.XLOOKUP($A982,ALGLIB_SSA_XAUUSD!$J$2:$J$1001,ALGLIB_SSA_XAUUSD!$K$2:$K$1001,"",0)</f>
        <v>XAUUSD</v>
      </c>
      <c r="J982" t="str">
        <f>_xlfn.XLOOKUP($A982,ALGLIB_SSA_XAUUSD!$J$2:$J$1001,ALGLIB_SSA_XAUUSD!$L$2:$L$1001,"",0)</f>
        <v>M5</v>
      </c>
      <c r="K982">
        <f>_xlfn.XLOOKUP($A982,ALGLIB_SSA_XAUUSD!$J$2:$J$1001,ALGLIB_SSA_XAUUSD!$M$2:$M$1001,"",0)</f>
        <v>4718.38</v>
      </c>
      <c r="L982">
        <f>_xlfn.XLOOKUP($A982,ALGLIB_SSA_XAUUSD!$J$2:$J$1001,ALGLIB_SSA_XAUUSD!$N$2:$N$1001,"",0)</f>
        <v>4713.4407600000004</v>
      </c>
      <c r="M982">
        <f>_xlfn.XLOOKUP($A982,ALGLIB_SSA_XAUUSD!$J$2:$J$1001,ALGLIB_SSA_XAUUSD!$O$2:$O$1001,"",0)</f>
        <v>4711.7359100000003</v>
      </c>
      <c r="N982">
        <f>_xlfn.XLOOKUP($A982,ALGLIB_SSA_XAUUSD!$J$2:$J$1001,ALGLIB_SSA_XAUUSD!$P$2:$P$1001,"",0)</f>
        <v>4715.8671599999998</v>
      </c>
      <c r="O982">
        <f>_xlfn.XLOOKUP($A982,ALGLIB_SSA_XAUUSD!$J$2:$J$1001,ALGLIB_SSA_XAUUSD!$Q$2:$Q$1001,"",0)</f>
        <v>4709.96263</v>
      </c>
      <c r="R982">
        <f t="shared" si="386"/>
        <v>1775695200</v>
      </c>
      <c r="S982" t="str">
        <f t="shared" si="387"/>
        <v>XAUUSD</v>
      </c>
      <c r="T982" t="str">
        <f t="shared" si="387"/>
        <v>M5</v>
      </c>
      <c r="U982">
        <f t="shared" si="387"/>
        <v>4718.38</v>
      </c>
      <c r="V982">
        <f t="shared" si="388"/>
        <v>4724.6735900000003</v>
      </c>
      <c r="W982">
        <f t="shared" si="388"/>
        <v>4721.1845933333334</v>
      </c>
      <c r="X982">
        <f t="shared" si="389"/>
        <v>4713.4407600000004</v>
      </c>
      <c r="Y982">
        <f t="shared" si="389"/>
        <v>4711.7359100000003</v>
      </c>
      <c r="Z982">
        <f t="shared" si="390"/>
        <v>4728.8951266666663</v>
      </c>
      <c r="AA982">
        <f t="shared" si="391"/>
        <v>4715.8671599999998</v>
      </c>
      <c r="AB982">
        <f t="shared" si="392"/>
        <v>4707.8648366666666</v>
      </c>
      <c r="AC982">
        <f t="shared" si="393"/>
        <v>4709.96263</v>
      </c>
      <c r="AF982">
        <f t="shared" si="398"/>
        <v>1775695200</v>
      </c>
      <c r="AG982" t="str">
        <f t="shared" si="399"/>
        <v>XAUUSD</v>
      </c>
      <c r="AH982" t="str">
        <f t="shared" si="400"/>
        <v>M5</v>
      </c>
      <c r="AI982" s="19">
        <f t="shared" si="394"/>
        <v>4718.38</v>
      </c>
      <c r="AJ982" s="19">
        <f t="shared" si="395"/>
        <v>4724.6735900000003</v>
      </c>
      <c r="AK982" s="19">
        <f t="shared" si="396"/>
        <v>4721.1845933333334</v>
      </c>
      <c r="AL982" s="19">
        <f t="shared" si="401"/>
        <v>3.4889966666669352</v>
      </c>
      <c r="AM982" s="28" t="str">
        <f t="shared" si="397"/>
        <v>Bullish</v>
      </c>
      <c r="AN982" s="28" t="str">
        <f t="shared" si="402"/>
        <v>Bullish</v>
      </c>
      <c r="AO982">
        <f>IF(Z982&lt;&gt;"",Z982,"")</f>
        <v>4728.8951266666663</v>
      </c>
      <c r="AP982">
        <f>IF(AB982&lt;&gt;"",AB982,"")</f>
        <v>4707.8648366666666</v>
      </c>
      <c r="AQ982">
        <f t="shared" si="406"/>
        <v>9</v>
      </c>
      <c r="AR982" s="16">
        <f>IF(SLOPE($AO$962:$AO$973,$AQ$962:$AQ$973)&gt;0,MIN(3,ABS(SLOPE($AO$962:$AO$973,$AQ$962:$AQ$973))),IF(SLOPE($AO$962:$AO$973,$AQ$962:$AQ$973)&lt;-0.5,-0.5,0))</f>
        <v>0.12046249999991608</v>
      </c>
      <c r="AS982" s="16">
        <f>IF(SLOPE($AP$962:$AP$973,$AQ$962:$AQ$973)&lt;0,MAX(-3,-ABS(SLOPE($AP$962:$AP$973,$AQ$962:$AQ$973))),IF(SLOPE($AP$962:$AP$973,$AQ$962:$AQ$973)&gt;0.5,0.5,0))</f>
        <v>0</v>
      </c>
      <c r="AT982" s="22">
        <f>($AO$974+(AR982*(AQ982-1)))</f>
        <v>4728.0626399999992</v>
      </c>
      <c r="AU982" s="22">
        <f>($AP$974+(AS982*(AQ982-1)))</f>
        <v>4705.4812700000002</v>
      </c>
      <c r="AV982" s="18">
        <f>IF(AR982&gt;0,AT982+AR982,AT982)</f>
        <v>4728.1831024999992</v>
      </c>
      <c r="AW982" s="18">
        <f>IF(AS982&lt;0,AU982+AS982,AU982)</f>
        <v>4705.4812700000002</v>
      </c>
      <c r="AY982">
        <f>AV982-AO982</f>
        <v>-0.71202416666710633</v>
      </c>
      <c r="AZ982">
        <f>AW982-AP982</f>
        <v>-2.383566666666411</v>
      </c>
      <c r="BB982" s="19">
        <f t="shared" si="403"/>
        <v>1775695200</v>
      </c>
      <c r="BC982" s="19" t="str">
        <f t="shared" si="404"/>
        <v>XAUUSD</v>
      </c>
      <c r="BD982" s="19" t="str">
        <f t="shared" si="405"/>
        <v>M5</v>
      </c>
      <c r="BE982">
        <f>V982</f>
        <v>4724.6735900000003</v>
      </c>
      <c r="BF982">
        <f>W982</f>
        <v>4721.1845933333334</v>
      </c>
      <c r="BG982">
        <f>X982</f>
        <v>4713.4407600000004</v>
      </c>
      <c r="BH982">
        <f>Y982</f>
        <v>4711.7359100000003</v>
      </c>
      <c r="BI982">
        <f t="shared" si="407"/>
        <v>4728.1831024999992</v>
      </c>
      <c r="BJ982">
        <f t="shared" si="408"/>
        <v>4705.4812700000002</v>
      </c>
    </row>
    <row r="983" spans="1:62" x14ac:dyDescent="0.55000000000000004">
      <c r="A983">
        <f>ALGLIB_SSA_XAUUSD!J983</f>
        <v>1775695500</v>
      </c>
      <c r="B983" t="str">
        <f>_xlfn.XLOOKUP($A983,ALGLIB_SSA_XAUUSD!$A$2:$A$1001,ALGLIB_SSA_XAUUSD!$B$2:$B$1001,"",0)</f>
        <v/>
      </c>
      <c r="C983" t="str">
        <f>_xlfn.XLOOKUP($A983,ALGLIB_SSA_XAUUSD!$A$2:$A$1001,ALGLIB_SSA_XAUUSD!$C$2:$C$1001,"",0)</f>
        <v/>
      </c>
      <c r="D983" s="1"/>
      <c r="E983" s="1">
        <f>E974+(E986-E974)*9/12</f>
        <v>4725.1790574999995</v>
      </c>
      <c r="F983" s="1">
        <f>F974+(F986-F974)*9/12</f>
        <v>4721.5290224999999</v>
      </c>
      <c r="G983" s="1">
        <f>G974+(G986-G974)*9/12</f>
        <v>4729.1196499999996</v>
      </c>
      <c r="H983" s="1">
        <f>H974+(H986-H974)*9/12</f>
        <v>4708.1627825000005</v>
      </c>
      <c r="I983" t="str">
        <f>_xlfn.XLOOKUP($A983,ALGLIB_SSA_XAUUSD!$J$2:$J$1001,ALGLIB_SSA_XAUUSD!$K$2:$K$1001,"",0)</f>
        <v>XAUUSD</v>
      </c>
      <c r="J983" t="str">
        <f>_xlfn.XLOOKUP($A983,ALGLIB_SSA_XAUUSD!$J$2:$J$1001,ALGLIB_SSA_XAUUSD!$L$2:$L$1001,"",0)</f>
        <v>M5</v>
      </c>
      <c r="K983">
        <f>_xlfn.XLOOKUP($A983,ALGLIB_SSA_XAUUSD!$J$2:$J$1001,ALGLIB_SSA_XAUUSD!$M$2:$M$1001,"",0)</f>
        <v>4715.6000000000004</v>
      </c>
      <c r="L983">
        <f>_xlfn.XLOOKUP($A983,ALGLIB_SSA_XAUUSD!$J$2:$J$1001,ALGLIB_SSA_XAUUSD!$N$2:$N$1001,"",0)</f>
        <v>4714.5217199999997</v>
      </c>
      <c r="M983">
        <f>_xlfn.XLOOKUP($A983,ALGLIB_SSA_XAUUSD!$J$2:$J$1001,ALGLIB_SSA_XAUUSD!$O$2:$O$1001,"",0)</f>
        <v>4713.1288100000002</v>
      </c>
      <c r="N983">
        <f>_xlfn.XLOOKUP($A983,ALGLIB_SSA_XAUUSD!$J$2:$J$1001,ALGLIB_SSA_XAUUSD!$P$2:$P$1001,"",0)</f>
        <v>4717.3659699999998</v>
      </c>
      <c r="O983">
        <f>_xlfn.XLOOKUP($A983,ALGLIB_SSA_XAUUSD!$J$2:$J$1001,ALGLIB_SSA_XAUUSD!$Q$2:$Q$1001,"",0)</f>
        <v>4710.8537200000001</v>
      </c>
      <c r="R983">
        <f t="shared" si="386"/>
        <v>1775695500</v>
      </c>
      <c r="S983" t="str">
        <f t="shared" si="387"/>
        <v>XAUUSD</v>
      </c>
      <c r="T983" t="str">
        <f t="shared" si="387"/>
        <v>M5</v>
      </c>
      <c r="U983">
        <f t="shared" si="387"/>
        <v>4715.6000000000004</v>
      </c>
      <c r="V983">
        <f t="shared" si="388"/>
        <v>4725.1790574999995</v>
      </c>
      <c r="W983">
        <f t="shared" si="388"/>
        <v>4721.5290224999999</v>
      </c>
      <c r="X983">
        <f t="shared" si="389"/>
        <v>4714.5217199999997</v>
      </c>
      <c r="Y983">
        <f t="shared" si="389"/>
        <v>4713.1288100000002</v>
      </c>
      <c r="Z983">
        <f t="shared" si="390"/>
        <v>4729.1196499999996</v>
      </c>
      <c r="AA983">
        <f t="shared" si="391"/>
        <v>4717.3659699999998</v>
      </c>
      <c r="AB983">
        <f t="shared" si="392"/>
        <v>4708.1627825000005</v>
      </c>
      <c r="AC983">
        <f t="shared" si="393"/>
        <v>4710.8537200000001</v>
      </c>
      <c r="AF983">
        <f t="shared" si="398"/>
        <v>1775695500</v>
      </c>
      <c r="AG983" t="str">
        <f t="shared" si="399"/>
        <v>XAUUSD</v>
      </c>
      <c r="AH983" t="str">
        <f t="shared" si="400"/>
        <v>M5</v>
      </c>
      <c r="AI983" s="19">
        <f t="shared" si="394"/>
        <v>4715.6000000000004</v>
      </c>
      <c r="AJ983" s="19">
        <f t="shared" si="395"/>
        <v>4725.1790574999995</v>
      </c>
      <c r="AK983" s="19">
        <f t="shared" si="396"/>
        <v>4721.5290224999999</v>
      </c>
      <c r="AL983" s="19">
        <f t="shared" si="401"/>
        <v>3.6500349999996615</v>
      </c>
      <c r="AM983" s="28" t="str">
        <f t="shared" si="397"/>
        <v>Bullish</v>
      </c>
      <c r="AN983" s="28" t="str">
        <f t="shared" si="402"/>
        <v>Bullish</v>
      </c>
      <c r="AO983">
        <f>IF(Z983&lt;&gt;"",Z983,"")</f>
        <v>4729.1196499999996</v>
      </c>
      <c r="AP983">
        <f>IF(AB983&lt;&gt;"",AB983,"")</f>
        <v>4708.1627825000005</v>
      </c>
      <c r="AQ983">
        <f t="shared" si="406"/>
        <v>10</v>
      </c>
      <c r="AR983" s="16">
        <f>IF(SLOPE($AO$962:$AO$973,$AQ$962:$AQ$973)&gt;0,MIN(3,ABS(SLOPE($AO$962:$AO$973,$AQ$962:$AQ$973))),IF(SLOPE($AO$962:$AO$973,$AQ$962:$AQ$973)&lt;-0.5,-0.5,0))</f>
        <v>0.12046249999991608</v>
      </c>
      <c r="AS983" s="16">
        <f>IF(SLOPE($AP$962:$AP$973,$AQ$962:$AQ$973)&lt;0,MAX(-3,-ABS(SLOPE($AP$962:$AP$973,$AQ$962:$AQ$973))),IF(SLOPE($AP$962:$AP$973,$AQ$962:$AQ$973)&gt;0.5,0.5,0))</f>
        <v>0</v>
      </c>
      <c r="AT983" s="22">
        <f>($AO$974+(AR983*(AQ983-1)))</f>
        <v>4728.1831024999992</v>
      </c>
      <c r="AU983" s="22">
        <f>($AP$974+(AS983*(AQ983-1)))</f>
        <v>4705.4812700000002</v>
      </c>
      <c r="AV983" s="18">
        <f>IF(AR983&gt;0,AT983+AR983,AT983)</f>
        <v>4728.3035649999993</v>
      </c>
      <c r="AW983" s="18">
        <f>IF(AS983&lt;0,AU983+AS983,AU983)</f>
        <v>4705.4812700000002</v>
      </c>
      <c r="AY983">
        <f>AV983-AO983</f>
        <v>-0.81608500000038475</v>
      </c>
      <c r="AZ983">
        <f>AW983-AP983</f>
        <v>-2.6815125000002809</v>
      </c>
      <c r="BB983" s="19">
        <f t="shared" si="403"/>
        <v>1775695500</v>
      </c>
      <c r="BC983" s="19" t="str">
        <f t="shared" si="404"/>
        <v>XAUUSD</v>
      </c>
      <c r="BD983" s="19" t="str">
        <f t="shared" si="405"/>
        <v>M5</v>
      </c>
      <c r="BE983">
        <f>V983</f>
        <v>4725.1790574999995</v>
      </c>
      <c r="BF983">
        <f>W983</f>
        <v>4721.5290224999999</v>
      </c>
      <c r="BG983">
        <f>X983</f>
        <v>4714.5217199999997</v>
      </c>
      <c r="BH983">
        <f>Y983</f>
        <v>4713.1288100000002</v>
      </c>
      <c r="BI983">
        <f t="shared" si="407"/>
        <v>4728.3035649999993</v>
      </c>
      <c r="BJ983">
        <f t="shared" si="408"/>
        <v>4705.4812700000002</v>
      </c>
    </row>
    <row r="984" spans="1:62" x14ac:dyDescent="0.55000000000000004">
      <c r="A984">
        <f>ALGLIB_SSA_XAUUSD!J984</f>
        <v>1775695800</v>
      </c>
      <c r="B984" t="str">
        <f>_xlfn.XLOOKUP($A984,ALGLIB_SSA_XAUUSD!$A$2:$A$1001,ALGLIB_SSA_XAUUSD!$B$2:$B$1001,"",0)</f>
        <v/>
      </c>
      <c r="C984" t="str">
        <f>_xlfn.XLOOKUP($A984,ALGLIB_SSA_XAUUSD!$A$2:$A$1001,ALGLIB_SSA_XAUUSD!$C$2:$C$1001,"",0)</f>
        <v/>
      </c>
      <c r="D984" s="1"/>
      <c r="E984" s="1">
        <f>E974+(E986-E974)*10/12</f>
        <v>4725.6845249999997</v>
      </c>
      <c r="F984" s="1">
        <f>F974+(F986-F974)*10/12</f>
        <v>4721.8734516666664</v>
      </c>
      <c r="G984" s="1">
        <f>G974+(G986-G974)*10/12</f>
        <v>4729.3441733333329</v>
      </c>
      <c r="H984" s="1">
        <f>H974+(H986-H974)*10/12</f>
        <v>4708.4607283333335</v>
      </c>
      <c r="I984" t="str">
        <f>_xlfn.XLOOKUP($A984,ALGLIB_SSA_XAUUSD!$J$2:$J$1001,ALGLIB_SSA_XAUUSD!$K$2:$K$1001,"",0)</f>
        <v>XAUUSD</v>
      </c>
      <c r="J984" t="str">
        <f>_xlfn.XLOOKUP($A984,ALGLIB_SSA_XAUUSD!$J$2:$J$1001,ALGLIB_SSA_XAUUSD!$L$2:$L$1001,"",0)</f>
        <v>M5</v>
      </c>
      <c r="K984">
        <f>_xlfn.XLOOKUP($A984,ALGLIB_SSA_XAUUSD!$J$2:$J$1001,ALGLIB_SSA_XAUUSD!$M$2:$M$1001,"",0)</f>
        <v>4709.4399999999996</v>
      </c>
      <c r="L984">
        <f>_xlfn.XLOOKUP($A984,ALGLIB_SSA_XAUUSD!$J$2:$J$1001,ALGLIB_SSA_XAUUSD!$N$2:$N$1001,"",0)</f>
        <v>4714.9207299999998</v>
      </c>
      <c r="M984">
        <f>_xlfn.XLOOKUP($A984,ALGLIB_SSA_XAUUSD!$J$2:$J$1001,ALGLIB_SSA_XAUUSD!$O$2:$O$1001,"",0)</f>
        <v>4714.02477</v>
      </c>
      <c r="N984">
        <f>_xlfn.XLOOKUP($A984,ALGLIB_SSA_XAUUSD!$J$2:$J$1001,ALGLIB_SSA_XAUUSD!$P$2:$P$1001,"",0)</f>
        <v>4718.2574599999998</v>
      </c>
      <c r="O984">
        <f>_xlfn.XLOOKUP($A984,ALGLIB_SSA_XAUUSD!$J$2:$J$1001,ALGLIB_SSA_XAUUSD!$Q$2:$Q$1001,"",0)</f>
        <v>4710.8123900000001</v>
      </c>
      <c r="R984">
        <f t="shared" si="386"/>
        <v>1775695800</v>
      </c>
      <c r="S984" t="str">
        <f t="shared" si="387"/>
        <v>XAUUSD</v>
      </c>
      <c r="T984" t="str">
        <f t="shared" si="387"/>
        <v>M5</v>
      </c>
      <c r="U984">
        <f t="shared" si="387"/>
        <v>4709.4399999999996</v>
      </c>
      <c r="V984">
        <f t="shared" si="388"/>
        <v>4725.6845249999997</v>
      </c>
      <c r="W984">
        <f t="shared" si="388"/>
        <v>4721.8734516666664</v>
      </c>
      <c r="X984">
        <f t="shared" si="389"/>
        <v>4714.9207299999998</v>
      </c>
      <c r="Y984">
        <f t="shared" si="389"/>
        <v>4714.02477</v>
      </c>
      <c r="Z984">
        <f t="shared" si="390"/>
        <v>4729.3441733333329</v>
      </c>
      <c r="AA984">
        <f t="shared" si="391"/>
        <v>4718.2574599999998</v>
      </c>
      <c r="AB984">
        <f t="shared" si="392"/>
        <v>4708.4607283333335</v>
      </c>
      <c r="AC984">
        <f t="shared" si="393"/>
        <v>4710.8123900000001</v>
      </c>
      <c r="AF984">
        <f t="shared" si="398"/>
        <v>1775695800</v>
      </c>
      <c r="AG984" t="str">
        <f t="shared" si="399"/>
        <v>XAUUSD</v>
      </c>
      <c r="AH984" t="str">
        <f t="shared" si="400"/>
        <v>M5</v>
      </c>
      <c r="AI984" s="19">
        <f t="shared" si="394"/>
        <v>4709.4399999999996</v>
      </c>
      <c r="AJ984" s="19">
        <f t="shared" si="395"/>
        <v>4725.6845249999997</v>
      </c>
      <c r="AK984" s="19">
        <f t="shared" si="396"/>
        <v>4721.8734516666664</v>
      </c>
      <c r="AL984" s="19">
        <f t="shared" si="401"/>
        <v>3.8110733333332973</v>
      </c>
      <c r="AM984" s="28" t="str">
        <f t="shared" si="397"/>
        <v>Bullish</v>
      </c>
      <c r="AN984" s="28" t="str">
        <f t="shared" si="402"/>
        <v>Bullish</v>
      </c>
      <c r="AO984">
        <f>IF(Z984&lt;&gt;"",Z984,"")</f>
        <v>4729.3441733333329</v>
      </c>
      <c r="AP984">
        <f>IF(AB984&lt;&gt;"",AB984,"")</f>
        <v>4708.4607283333335</v>
      </c>
      <c r="AQ984">
        <f t="shared" si="406"/>
        <v>11</v>
      </c>
      <c r="AR984" s="16">
        <f>IF(SLOPE($AO$962:$AO$973,$AQ$962:$AQ$973)&gt;0,MIN(3,ABS(SLOPE($AO$962:$AO$973,$AQ$962:$AQ$973))),IF(SLOPE($AO$962:$AO$973,$AQ$962:$AQ$973)&lt;-0.5,-0.5,0))</f>
        <v>0.12046249999991608</v>
      </c>
      <c r="AS984" s="16">
        <f>IF(SLOPE($AP$962:$AP$973,$AQ$962:$AQ$973)&lt;0,MAX(-3,-ABS(SLOPE($AP$962:$AP$973,$AQ$962:$AQ$973))),IF(SLOPE($AP$962:$AP$973,$AQ$962:$AQ$973)&gt;0.5,0.5,0))</f>
        <v>0</v>
      </c>
      <c r="AT984" s="22">
        <f>($AO$974+(AR984*(AQ984-1)))</f>
        <v>4728.3035649999993</v>
      </c>
      <c r="AU984" s="22">
        <f>($AP$974+(AS984*(AQ984-1)))</f>
        <v>4705.4812700000002</v>
      </c>
      <c r="AV984" s="18">
        <f>IF(AR984&gt;0,AT984+AR984,AT984)</f>
        <v>4728.4240274999993</v>
      </c>
      <c r="AW984" s="18">
        <f>IF(AS984&lt;0,AU984+AS984,AU984)</f>
        <v>4705.4812700000002</v>
      </c>
      <c r="AY984">
        <f>AV984-AO984</f>
        <v>-0.92014583333366318</v>
      </c>
      <c r="AZ984">
        <f>AW984-AP984</f>
        <v>-2.9794583333332412</v>
      </c>
      <c r="BB984" s="19">
        <f t="shared" si="403"/>
        <v>1775695800</v>
      </c>
      <c r="BC984" s="19" t="str">
        <f t="shared" si="404"/>
        <v>XAUUSD</v>
      </c>
      <c r="BD984" s="19" t="str">
        <f t="shared" si="405"/>
        <v>M5</v>
      </c>
      <c r="BE984">
        <f>V984</f>
        <v>4725.6845249999997</v>
      </c>
      <c r="BF984">
        <f>W984</f>
        <v>4721.8734516666664</v>
      </c>
      <c r="BG984">
        <f>X984</f>
        <v>4714.9207299999998</v>
      </c>
      <c r="BH984">
        <f>Y984</f>
        <v>4714.02477</v>
      </c>
      <c r="BI984">
        <f t="shared" si="407"/>
        <v>4728.4240274999993</v>
      </c>
      <c r="BJ984">
        <f t="shared" si="408"/>
        <v>4705.4812700000002</v>
      </c>
    </row>
    <row r="985" spans="1:62" x14ac:dyDescent="0.55000000000000004">
      <c r="A985">
        <f>ALGLIB_SSA_XAUUSD!J985</f>
        <v>1775696100</v>
      </c>
      <c r="B985" t="str">
        <f>_xlfn.XLOOKUP($A985,ALGLIB_SSA_XAUUSD!$A$2:$A$1001,ALGLIB_SSA_XAUUSD!$B$2:$B$1001,"",0)</f>
        <v/>
      </c>
      <c r="C985" t="str">
        <f>_xlfn.XLOOKUP($A985,ALGLIB_SSA_XAUUSD!$A$2:$A$1001,ALGLIB_SSA_XAUUSD!$C$2:$C$1001,"",0)</f>
        <v/>
      </c>
      <c r="D985" s="1"/>
      <c r="E985" s="1">
        <f>E974+(E986-E974)*11/12</f>
        <v>4726.1899924999998</v>
      </c>
      <c r="F985" s="1">
        <f>F974+(F986-F974)*11/12</f>
        <v>4722.2178808333338</v>
      </c>
      <c r="G985" s="1">
        <f>G974+(G986-G974)*11/12</f>
        <v>4729.5686966666663</v>
      </c>
      <c r="H985" s="1">
        <f>H974+(H986-H974)*11/12</f>
        <v>4708.7586741666673</v>
      </c>
      <c r="I985" t="str">
        <f>_xlfn.XLOOKUP($A985,ALGLIB_SSA_XAUUSD!$J$2:$J$1001,ALGLIB_SSA_XAUUSD!$K$2:$K$1001,"",0)</f>
        <v>XAUUSD</v>
      </c>
      <c r="J985" t="str">
        <f>_xlfn.XLOOKUP($A985,ALGLIB_SSA_XAUUSD!$J$2:$J$1001,ALGLIB_SSA_XAUUSD!$L$2:$L$1001,"",0)</f>
        <v>M5</v>
      </c>
      <c r="K985">
        <f>_xlfn.XLOOKUP($A985,ALGLIB_SSA_XAUUSD!$J$2:$J$1001,ALGLIB_SSA_XAUUSD!$M$2:$M$1001,"",0)</f>
        <v>4706.83</v>
      </c>
      <c r="L985">
        <f>_xlfn.XLOOKUP($A985,ALGLIB_SSA_XAUUSD!$J$2:$J$1001,ALGLIB_SSA_XAUUSD!$N$2:$N$1001,"",0)</f>
        <v>4714.8494300000002</v>
      </c>
      <c r="M985">
        <f>_xlfn.XLOOKUP($A985,ALGLIB_SSA_XAUUSD!$J$2:$J$1001,ALGLIB_SSA_XAUUSD!$O$2:$O$1001,"",0)</f>
        <v>4714.4371000000001</v>
      </c>
      <c r="N985">
        <f>_xlfn.XLOOKUP($A985,ALGLIB_SSA_XAUUSD!$J$2:$J$1001,ALGLIB_SSA_XAUUSD!$P$2:$P$1001,"",0)</f>
        <v>4718.5699299999997</v>
      </c>
      <c r="O985">
        <f>_xlfn.XLOOKUP($A985,ALGLIB_SSA_XAUUSD!$J$2:$J$1001,ALGLIB_SSA_XAUUSD!$Q$2:$Q$1001,"",0)</f>
        <v>4710.0617300000004</v>
      </c>
      <c r="R985">
        <f t="shared" si="386"/>
        <v>1775696100</v>
      </c>
      <c r="S985" t="str">
        <f t="shared" si="387"/>
        <v>XAUUSD</v>
      </c>
      <c r="T985" t="str">
        <f t="shared" si="387"/>
        <v>M5</v>
      </c>
      <c r="U985">
        <f t="shared" si="387"/>
        <v>4706.83</v>
      </c>
      <c r="V985">
        <f t="shared" si="388"/>
        <v>4726.1899924999998</v>
      </c>
      <c r="W985">
        <f t="shared" si="388"/>
        <v>4722.2178808333338</v>
      </c>
      <c r="X985">
        <f t="shared" si="389"/>
        <v>4714.8494300000002</v>
      </c>
      <c r="Y985">
        <f t="shared" si="389"/>
        <v>4714.4371000000001</v>
      </c>
      <c r="Z985">
        <f t="shared" si="390"/>
        <v>4729.5686966666663</v>
      </c>
      <c r="AA985">
        <f t="shared" si="391"/>
        <v>4718.5699299999997</v>
      </c>
      <c r="AB985">
        <f t="shared" si="392"/>
        <v>4708.7586741666673</v>
      </c>
      <c r="AC985">
        <f t="shared" si="393"/>
        <v>4710.0617300000004</v>
      </c>
      <c r="AF985">
        <f t="shared" si="398"/>
        <v>1775696100</v>
      </c>
      <c r="AG985" t="str">
        <f t="shared" si="399"/>
        <v>XAUUSD</v>
      </c>
      <c r="AH985" t="str">
        <f t="shared" si="400"/>
        <v>M5</v>
      </c>
      <c r="AI985" s="19">
        <f t="shared" si="394"/>
        <v>4706.83</v>
      </c>
      <c r="AJ985" s="19">
        <f t="shared" si="395"/>
        <v>4726.1899924999998</v>
      </c>
      <c r="AK985" s="19">
        <f t="shared" si="396"/>
        <v>4722.2178808333338</v>
      </c>
      <c r="AL985" s="19">
        <f t="shared" si="401"/>
        <v>3.9721116666660237</v>
      </c>
      <c r="AM985" s="28" t="str">
        <f t="shared" si="397"/>
        <v>Bullish</v>
      </c>
      <c r="AN985" s="28" t="str">
        <f t="shared" si="402"/>
        <v>Bullish</v>
      </c>
      <c r="AO985">
        <f>IF(Z985&lt;&gt;"",Z985,"")</f>
        <v>4729.5686966666663</v>
      </c>
      <c r="AP985">
        <f>IF(AB985&lt;&gt;"",AB985,"")</f>
        <v>4708.7586741666673</v>
      </c>
      <c r="AQ985">
        <f t="shared" si="406"/>
        <v>12</v>
      </c>
      <c r="AR985" s="16">
        <f>IF(SLOPE($AO$962:$AO$973,$AQ$962:$AQ$973)&gt;0,MIN(3,ABS(SLOPE($AO$962:$AO$973,$AQ$962:$AQ$973))),IF(SLOPE($AO$962:$AO$973,$AQ$962:$AQ$973)&lt;-0.5,-0.5,0))</f>
        <v>0.12046249999991608</v>
      </c>
      <c r="AS985" s="16">
        <f>IF(SLOPE($AP$962:$AP$973,$AQ$962:$AQ$973)&lt;0,MAX(-3,-ABS(SLOPE($AP$962:$AP$973,$AQ$962:$AQ$973))),IF(SLOPE($AP$962:$AP$973,$AQ$962:$AQ$973)&gt;0.5,0.5,0))</f>
        <v>0</v>
      </c>
      <c r="AT985" s="22">
        <f>($AO$974+(AR985*(AQ985-1)))</f>
        <v>4728.4240274999993</v>
      </c>
      <c r="AU985" s="22">
        <f>($AP$974+(AS985*(AQ985-1)))</f>
        <v>4705.4812700000002</v>
      </c>
      <c r="AV985" s="18">
        <f>IF(AR985&gt;0,AT985+AR985,AT985)</f>
        <v>4728.5444899999993</v>
      </c>
      <c r="AW985" s="18">
        <f>IF(AS985&lt;0,AU985+AS985,AU985)</f>
        <v>4705.4812700000002</v>
      </c>
      <c r="AY985">
        <f>AV985-AO985</f>
        <v>-1.0242066666669416</v>
      </c>
      <c r="AZ985">
        <f>AW985-AP985</f>
        <v>-3.277404166667111</v>
      </c>
      <c r="BB985" s="19">
        <f t="shared" si="403"/>
        <v>1775696100</v>
      </c>
      <c r="BC985" s="19" t="str">
        <f t="shared" si="404"/>
        <v>XAUUSD</v>
      </c>
      <c r="BD985" s="19" t="str">
        <f t="shared" si="405"/>
        <v>M5</v>
      </c>
      <c r="BE985">
        <f>V985</f>
        <v>4726.1899924999998</v>
      </c>
      <c r="BF985">
        <f>W985</f>
        <v>4722.2178808333338</v>
      </c>
      <c r="BG985">
        <f>X985</f>
        <v>4714.8494300000002</v>
      </c>
      <c r="BH985">
        <f>Y985</f>
        <v>4714.4371000000001</v>
      </c>
      <c r="BI985">
        <f t="shared" si="407"/>
        <v>4728.5444899999993</v>
      </c>
      <c r="BJ985">
        <f t="shared" si="408"/>
        <v>4705.4812700000002</v>
      </c>
    </row>
    <row r="986" spans="1:62" x14ac:dyDescent="0.55000000000000004">
      <c r="A986">
        <f>ALGLIB_SSA_XAUUSD!J986</f>
        <v>1775696400</v>
      </c>
      <c r="B986" t="str">
        <f>_xlfn.XLOOKUP($A986,ALGLIB_SSA_XAUUSD!$A$2:$A$1001,ALGLIB_SSA_XAUUSD!$B$2:$B$1001,"",0)</f>
        <v>XAUUSD</v>
      </c>
      <c r="C986" t="str">
        <f>_xlfn.XLOOKUP($A986,ALGLIB_SSA_XAUUSD!$A$2:$A$1001,ALGLIB_SSA_XAUUSD!$C$2:$C$1001,"",0)</f>
        <v>H1</v>
      </c>
      <c r="D986" s="2">
        <f>_xlfn.XLOOKUP($A986,ALGLIB_SSA_XAUUSD!$A$2:$A$1001,ALGLIB_SSA_XAUUSD!$D$2:$D$1001,"",0)</f>
        <v>4727.47</v>
      </c>
      <c r="E986" s="2">
        <f>_xlfn.XLOOKUP($A986,ALGLIB_SSA_XAUUSD!$A$2:$A$1001,ALGLIB_SSA_XAUUSD!$E$2:$E$1001,"",0)</f>
        <v>4726.6954599999999</v>
      </c>
      <c r="F986" s="2">
        <f>_xlfn.XLOOKUP($A986,ALGLIB_SSA_XAUUSD!$A$2:$A$1001,ALGLIB_SSA_XAUUSD!$F$2:$F$1001,"",0)</f>
        <v>4722.5623100000003</v>
      </c>
      <c r="G986" s="2">
        <f>_xlfn.XLOOKUP($A986,ALGLIB_SSA_XAUUSD!$A$2:$A$1001,ALGLIB_SSA_XAUUSD!$G$2:$G$1001,"",0)</f>
        <v>4729.7932199999996</v>
      </c>
      <c r="H986" s="2">
        <f>_xlfn.XLOOKUP($A986,ALGLIB_SSA_XAUUSD!$A$2:$A$1001,ALGLIB_SSA_XAUUSD!$H$2:$H$1001,"",0)</f>
        <v>4709.0566200000003</v>
      </c>
      <c r="I986" t="str">
        <f>_xlfn.XLOOKUP($A986,ALGLIB_SSA_XAUUSD!$J$2:$J$1001,ALGLIB_SSA_XAUUSD!$K$2:$K$1001,"",0)</f>
        <v>XAUUSD</v>
      </c>
      <c r="J986" t="str">
        <f>_xlfn.XLOOKUP($A986,ALGLIB_SSA_XAUUSD!$J$2:$J$1001,ALGLIB_SSA_XAUUSD!$L$2:$L$1001,"",0)</f>
        <v>M5</v>
      </c>
      <c r="K986">
        <f>_xlfn.XLOOKUP($A986,ALGLIB_SSA_XAUUSD!$J$2:$J$1001,ALGLIB_SSA_XAUUSD!$M$2:$M$1001,"",0)</f>
        <v>4712.88</v>
      </c>
      <c r="L986">
        <f>_xlfn.XLOOKUP($A986,ALGLIB_SSA_XAUUSD!$J$2:$J$1001,ALGLIB_SSA_XAUUSD!$N$2:$N$1001,"",0)</f>
        <v>4714.57791</v>
      </c>
      <c r="M986">
        <f>_xlfn.XLOOKUP($A986,ALGLIB_SSA_XAUUSD!$J$2:$J$1001,ALGLIB_SSA_XAUUSD!$O$2:$O$1001,"",0)</f>
        <v>4714.5074999999997</v>
      </c>
      <c r="N986">
        <f>_xlfn.XLOOKUP($A986,ALGLIB_SSA_XAUUSD!$J$2:$J$1001,ALGLIB_SSA_XAUUSD!$P$2:$P$1001,"",0)</f>
        <v>4718.5633900000003</v>
      </c>
      <c r="O986">
        <f>_xlfn.XLOOKUP($A986,ALGLIB_SSA_XAUUSD!$J$2:$J$1001,ALGLIB_SSA_XAUUSD!$Q$2:$Q$1001,"",0)</f>
        <v>4708.9425799999999</v>
      </c>
      <c r="R986">
        <f t="shared" si="386"/>
        <v>1775696400</v>
      </c>
      <c r="S986" t="str">
        <f t="shared" si="387"/>
        <v>XAUUSD</v>
      </c>
      <c r="T986" t="str">
        <f t="shared" si="387"/>
        <v>M5</v>
      </c>
      <c r="U986">
        <f t="shared" si="387"/>
        <v>4712.88</v>
      </c>
      <c r="V986">
        <f t="shared" si="388"/>
        <v>4726.6954599999999</v>
      </c>
      <c r="W986">
        <f t="shared" si="388"/>
        <v>4722.5623100000003</v>
      </c>
      <c r="X986">
        <f t="shared" si="389"/>
        <v>4714.57791</v>
      </c>
      <c r="Y986">
        <f t="shared" si="389"/>
        <v>4714.5074999999997</v>
      </c>
      <c r="Z986" s="10">
        <f t="shared" si="390"/>
        <v>4729.7932199999996</v>
      </c>
      <c r="AA986">
        <f t="shared" si="391"/>
        <v>4718.5633900000003</v>
      </c>
      <c r="AB986" s="10">
        <f t="shared" si="392"/>
        <v>4709.0566200000003</v>
      </c>
      <c r="AC986">
        <f t="shared" si="393"/>
        <v>4708.9425799999999</v>
      </c>
      <c r="AF986">
        <f t="shared" si="398"/>
        <v>1775696400</v>
      </c>
      <c r="AG986" t="str">
        <f t="shared" si="399"/>
        <v>XAUUSD</v>
      </c>
      <c r="AH986" t="str">
        <f t="shared" si="400"/>
        <v>M5</v>
      </c>
      <c r="AI986" s="19">
        <f t="shared" si="394"/>
        <v>4712.88</v>
      </c>
      <c r="AJ986" s="19">
        <f t="shared" si="395"/>
        <v>4726.6954599999999</v>
      </c>
      <c r="AK986" s="19">
        <f t="shared" si="396"/>
        <v>4722.5623100000003</v>
      </c>
      <c r="AL986" s="19">
        <f t="shared" si="401"/>
        <v>4.1331499999996595</v>
      </c>
      <c r="AM986" s="28" t="str">
        <f t="shared" si="397"/>
        <v>Bullish</v>
      </c>
      <c r="AN986" s="28" t="str">
        <f t="shared" si="402"/>
        <v>Bullish</v>
      </c>
      <c r="AO986">
        <f>IF(Z986&lt;&gt;"",Z986,"")</f>
        <v>4729.7932199999996</v>
      </c>
      <c r="AP986">
        <f>IF(AB986&lt;&gt;"",AB986,"")</f>
        <v>4709.0566200000003</v>
      </c>
      <c r="AQ986">
        <f t="shared" si="406"/>
        <v>1</v>
      </c>
      <c r="AR986" s="17">
        <f>IF(SLOPE($AO$974:$AO$985,$AQ$974:$AQ$985)&gt;0,MIN(3,ABS(SLOPE($AO$974:$AO$985,$AQ$974:$AQ$985))),IF(SLOPE($AO$974:$AO$985,$AQ$974:$AQ$985)&lt;-0.5,-0.5,0))</f>
        <v>0.22452333333330898</v>
      </c>
      <c r="AS986" s="17">
        <f>IF(SLOPE($AP$974:$AP$985,$AQ$974:$AQ$985)&lt;0,MAX(-3,-ABS(SLOPE($AP$974:$AP$985,$AQ$974:$AQ$985))),IF(SLOPE($AP$974:$AP$985,$AQ$974:$AQ$985)&gt;0.5,0.5,0))</f>
        <v>0</v>
      </c>
      <c r="AT986" s="10">
        <f>($AO$986+(AR986*(AQ986-1)))</f>
        <v>4729.7932199999996</v>
      </c>
      <c r="AU986" s="10">
        <f>($AP$986+(AS986*(AQ986-1)))</f>
        <v>4709.0566200000003</v>
      </c>
      <c r="AV986" s="18">
        <f>IF(AR986&gt;0,AT986+AR986,AT986)</f>
        <v>4730.0177433333329</v>
      </c>
      <c r="AW986" s="18">
        <f>IF(AS986&lt;0,AU986+AS986,AU986)</f>
        <v>4709.0566200000003</v>
      </c>
      <c r="AY986">
        <f>AV986-AO986</f>
        <v>0.22452333333330898</v>
      </c>
      <c r="AZ986">
        <f>AW986-AP986</f>
        <v>0</v>
      </c>
      <c r="BB986" s="19">
        <f t="shared" si="403"/>
        <v>1775696400</v>
      </c>
      <c r="BC986" s="19" t="str">
        <f t="shared" si="404"/>
        <v>XAUUSD</v>
      </c>
      <c r="BD986" s="19" t="str">
        <f t="shared" si="405"/>
        <v>M5</v>
      </c>
      <c r="BE986">
        <f>V986</f>
        <v>4726.6954599999999</v>
      </c>
      <c r="BF986">
        <f>W986</f>
        <v>4722.5623100000003</v>
      </c>
      <c r="BG986">
        <f>X986</f>
        <v>4714.57791</v>
      </c>
      <c r="BH986">
        <f>Y986</f>
        <v>4714.5074999999997</v>
      </c>
      <c r="BI986">
        <f t="shared" si="407"/>
        <v>4730.0177433333329</v>
      </c>
      <c r="BJ986">
        <f t="shared" si="408"/>
        <v>4709.0566200000003</v>
      </c>
    </row>
    <row r="987" spans="1:62" x14ac:dyDescent="0.55000000000000004">
      <c r="A987">
        <f>ALGLIB_SSA_XAUUSD!J987</f>
        <v>1775696700</v>
      </c>
      <c r="B987" t="str">
        <f>_xlfn.XLOOKUP($A987,ALGLIB_SSA_XAUUSD!$A$2:$A$1001,ALGLIB_SSA_XAUUSD!$B$2:$B$1001,"",0)</f>
        <v/>
      </c>
      <c r="C987" t="str">
        <f>_xlfn.XLOOKUP($A987,ALGLIB_SSA_XAUUSD!$A$2:$A$1001,ALGLIB_SSA_XAUUSD!$C$2:$C$1001,"",0)</f>
        <v/>
      </c>
      <c r="D987" s="1"/>
      <c r="E987" s="1">
        <f>E986+(E998-E986)*1/12</f>
        <v>4726.9590458333332</v>
      </c>
      <c r="F987" s="1">
        <f>F986+(F998-F986)*1/12</f>
        <v>4722.8663175000002</v>
      </c>
      <c r="G987" s="1">
        <f>G986+(G998-G986)*1/12</f>
        <v>4729.9411916666659</v>
      </c>
      <c r="H987" s="1">
        <f>H986+(H998-H986)*1/12</f>
        <v>4709.5099508333333</v>
      </c>
      <c r="I987" t="str">
        <f>_xlfn.XLOOKUP($A987,ALGLIB_SSA_XAUUSD!$J$2:$J$1001,ALGLIB_SSA_XAUUSD!$K$2:$K$1001,"",0)</f>
        <v>XAUUSD</v>
      </c>
      <c r="J987" t="str">
        <f>_xlfn.XLOOKUP($A987,ALGLIB_SSA_XAUUSD!$J$2:$J$1001,ALGLIB_SSA_XAUUSD!$L$2:$L$1001,"",0)</f>
        <v>M5</v>
      </c>
      <c r="K987">
        <f>_xlfn.XLOOKUP($A987,ALGLIB_SSA_XAUUSD!$J$2:$J$1001,ALGLIB_SSA_XAUUSD!$M$2:$M$1001,"",0)</f>
        <v>4716.1099999999997</v>
      </c>
      <c r="L987">
        <f>_xlfn.XLOOKUP($A987,ALGLIB_SSA_XAUUSD!$J$2:$J$1001,ALGLIB_SSA_XAUUSD!$N$2:$N$1001,"",0)</f>
        <v>4714.2182700000003</v>
      </c>
      <c r="M987">
        <f>_xlfn.XLOOKUP($A987,ALGLIB_SSA_XAUUSD!$J$2:$J$1001,ALGLIB_SSA_XAUUSD!$O$2:$O$1001,"",0)</f>
        <v>4714.3628900000003</v>
      </c>
      <c r="N987">
        <f>_xlfn.XLOOKUP($A987,ALGLIB_SSA_XAUUSD!$J$2:$J$1001,ALGLIB_SSA_XAUUSD!$P$2:$P$1001,"",0)</f>
        <v>4718.3112300000003</v>
      </c>
      <c r="O987">
        <f>_xlfn.XLOOKUP($A987,ALGLIB_SSA_XAUUSD!$J$2:$J$1001,ALGLIB_SSA_XAUUSD!$Q$2:$Q$1001,"",0)</f>
        <v>4707.9848199999997</v>
      </c>
      <c r="R987">
        <f t="shared" si="386"/>
        <v>1775696700</v>
      </c>
      <c r="S987" t="str">
        <f t="shared" si="387"/>
        <v>XAUUSD</v>
      </c>
      <c r="T987" t="str">
        <f t="shared" si="387"/>
        <v>M5</v>
      </c>
      <c r="U987">
        <f t="shared" si="387"/>
        <v>4716.1099999999997</v>
      </c>
      <c r="V987">
        <f t="shared" si="388"/>
        <v>4726.9590458333332</v>
      </c>
      <c r="W987">
        <f t="shared" si="388"/>
        <v>4722.8663175000002</v>
      </c>
      <c r="X987">
        <f t="shared" si="389"/>
        <v>4714.2182700000003</v>
      </c>
      <c r="Y987">
        <f t="shared" si="389"/>
        <v>4714.3628900000003</v>
      </c>
      <c r="Z987" s="12">
        <f t="shared" si="390"/>
        <v>4729.9411916666659</v>
      </c>
      <c r="AA987">
        <f t="shared" si="391"/>
        <v>4718.3112300000003</v>
      </c>
      <c r="AB987" s="12">
        <f t="shared" si="392"/>
        <v>4709.5099508333333</v>
      </c>
      <c r="AC987">
        <f t="shared" si="393"/>
        <v>4707.9848199999997</v>
      </c>
      <c r="AF987">
        <f t="shared" si="398"/>
        <v>1775696700</v>
      </c>
      <c r="AG987" t="str">
        <f t="shared" si="399"/>
        <v>XAUUSD</v>
      </c>
      <c r="AH987" t="str">
        <f t="shared" si="400"/>
        <v>M5</v>
      </c>
      <c r="AI987" s="19">
        <f t="shared" si="394"/>
        <v>4716.1099999999997</v>
      </c>
      <c r="AJ987" s="19">
        <f t="shared" si="395"/>
        <v>4726.9590458333332</v>
      </c>
      <c r="AK987" s="19">
        <f t="shared" si="396"/>
        <v>4722.8663175000002</v>
      </c>
      <c r="AL987" s="19">
        <f t="shared" si="401"/>
        <v>4.0927283333330706</v>
      </c>
      <c r="AM987" s="28" t="str">
        <f t="shared" si="397"/>
        <v>Bullish</v>
      </c>
      <c r="AN987" s="28" t="str">
        <f t="shared" si="402"/>
        <v>Bullish</v>
      </c>
      <c r="AO987">
        <f>IF(Z987&lt;&gt;"",Z987,"")</f>
        <v>4729.9411916666659</v>
      </c>
      <c r="AP987">
        <f>IF(AB987&lt;&gt;"",AB987,"")</f>
        <v>4709.5099508333333</v>
      </c>
      <c r="AQ987">
        <f t="shared" si="406"/>
        <v>2</v>
      </c>
      <c r="AR987" s="16">
        <f>IF(SLOPE($AO$974:$AO$985,$AQ$974:$AQ$985)&gt;0,MIN(3,ABS(SLOPE($AO$974:$AO$985,$AQ$974:$AQ$985))),IF(SLOPE($AO$974:$AO$985,$AQ$974:$AQ$985)&lt;-0.5,-0.5,0))</f>
        <v>0.22452333333330898</v>
      </c>
      <c r="AS987" s="16">
        <f>IF(SLOPE($AP$974:$AP$985,$AQ$974:$AQ$985)&lt;0,MAX(-3,-ABS(SLOPE($AP$974:$AP$985,$AQ$974:$AQ$985))),IF(SLOPE($AP$974:$AP$985,$AQ$974:$AQ$985)&gt;0.5,0.5,0))</f>
        <v>0</v>
      </c>
      <c r="AT987" s="22">
        <f>($AO$986+(AR987*(AQ987-1)))</f>
        <v>4730.0177433333329</v>
      </c>
      <c r="AU987" s="22">
        <f>($AP$986+(AS987*(AQ987-1)))</f>
        <v>4709.0566200000003</v>
      </c>
      <c r="AV987" s="18">
        <f>IF(AR987&gt;0,AT987+AR987,AT987)</f>
        <v>4730.2422666666662</v>
      </c>
      <c r="AW987" s="18">
        <f>IF(AS987&lt;0,AU987+AS987,AU987)</f>
        <v>4709.0566200000003</v>
      </c>
      <c r="AY987">
        <f>AV987-AO987</f>
        <v>0.30107500000030996</v>
      </c>
      <c r="AZ987">
        <f>AW987-AP987</f>
        <v>-0.45333083333298418</v>
      </c>
      <c r="BB987" s="19">
        <f t="shared" si="403"/>
        <v>1775696700</v>
      </c>
      <c r="BC987" s="19" t="str">
        <f t="shared" si="404"/>
        <v>XAUUSD</v>
      </c>
      <c r="BD987" s="19" t="str">
        <f t="shared" si="405"/>
        <v>M5</v>
      </c>
      <c r="BE987">
        <f>V987</f>
        <v>4726.9590458333332</v>
      </c>
      <c r="BF987">
        <f>W987</f>
        <v>4722.8663175000002</v>
      </c>
      <c r="BG987">
        <f>X987</f>
        <v>4714.2182700000003</v>
      </c>
      <c r="BH987">
        <f>Y987</f>
        <v>4714.3628900000003</v>
      </c>
      <c r="BI987">
        <f t="shared" si="407"/>
        <v>4730.2422666666662</v>
      </c>
      <c r="BJ987">
        <f t="shared" si="408"/>
        <v>4709.0566200000003</v>
      </c>
    </row>
    <row r="988" spans="1:62" x14ac:dyDescent="0.55000000000000004">
      <c r="A988">
        <f>ALGLIB_SSA_XAUUSD!J988</f>
        <v>1775697000</v>
      </c>
      <c r="B988" t="str">
        <f>_xlfn.XLOOKUP($A988,ALGLIB_SSA_XAUUSD!$A$2:$A$1001,ALGLIB_SSA_XAUUSD!$B$2:$B$1001,"",0)</f>
        <v/>
      </c>
      <c r="C988" t="str">
        <f>_xlfn.XLOOKUP($A988,ALGLIB_SSA_XAUUSD!$A$2:$A$1001,ALGLIB_SSA_XAUUSD!$C$2:$C$1001,"",0)</f>
        <v/>
      </c>
      <c r="D988" s="1"/>
      <c r="E988" s="1">
        <f>E986+(E998-E986)*2/12</f>
        <v>4727.2226316666665</v>
      </c>
      <c r="F988" s="1">
        <f>F986+(F998-F986)*2/12</f>
        <v>4723.170325</v>
      </c>
      <c r="G988" s="1">
        <f>G986+(G998-G986)*2/12</f>
        <v>4730.0891633333331</v>
      </c>
      <c r="H988" s="1">
        <f>H986+(H998-H986)*2/12</f>
        <v>4709.9632816666672</v>
      </c>
      <c r="I988" t="str">
        <f>_xlfn.XLOOKUP($A988,ALGLIB_SSA_XAUUSD!$J$2:$J$1001,ALGLIB_SSA_XAUUSD!$K$2:$K$1001,"",0)</f>
        <v>XAUUSD</v>
      </c>
      <c r="J988" t="str">
        <f>_xlfn.XLOOKUP($A988,ALGLIB_SSA_XAUUSD!$J$2:$J$1001,ALGLIB_SSA_XAUUSD!$L$2:$L$1001,"",0)</f>
        <v>M5</v>
      </c>
      <c r="K988">
        <f>_xlfn.XLOOKUP($A988,ALGLIB_SSA_XAUUSD!$J$2:$J$1001,ALGLIB_SSA_XAUUSD!$M$2:$M$1001,"",0)</f>
        <v>4720.74</v>
      </c>
      <c r="L988">
        <f>_xlfn.XLOOKUP($A988,ALGLIB_SSA_XAUUSD!$J$2:$J$1001,ALGLIB_SSA_XAUUSD!$N$2:$N$1001,"",0)</f>
        <v>4713.9330499999996</v>
      </c>
      <c r="M988">
        <f>_xlfn.XLOOKUP($A988,ALGLIB_SSA_XAUUSD!$J$2:$J$1001,ALGLIB_SSA_XAUUSD!$O$2:$O$1001,"",0)</f>
        <v>4714.14797</v>
      </c>
      <c r="N988">
        <f>_xlfn.XLOOKUP($A988,ALGLIB_SSA_XAUUSD!$J$2:$J$1001,ALGLIB_SSA_XAUUSD!$P$2:$P$1001,"",0)</f>
        <v>4718.0206099999996</v>
      </c>
      <c r="O988">
        <f>_xlfn.XLOOKUP($A988,ALGLIB_SSA_XAUUSD!$J$2:$J$1001,ALGLIB_SSA_XAUUSD!$Q$2:$Q$1001,"",0)</f>
        <v>4707.3361599999998</v>
      </c>
      <c r="R988">
        <f t="shared" si="386"/>
        <v>1775697000</v>
      </c>
      <c r="S988" t="str">
        <f t="shared" si="387"/>
        <v>XAUUSD</v>
      </c>
      <c r="T988" t="str">
        <f t="shared" si="387"/>
        <v>M5</v>
      </c>
      <c r="U988">
        <f t="shared" si="387"/>
        <v>4720.74</v>
      </c>
      <c r="V988">
        <f t="shared" si="388"/>
        <v>4727.2226316666665</v>
      </c>
      <c r="W988">
        <f t="shared" si="388"/>
        <v>4723.170325</v>
      </c>
      <c r="X988">
        <f t="shared" si="389"/>
        <v>4713.9330499999996</v>
      </c>
      <c r="Y988">
        <f t="shared" si="389"/>
        <v>4714.14797</v>
      </c>
      <c r="Z988" s="12">
        <f t="shared" si="390"/>
        <v>4730.0891633333331</v>
      </c>
      <c r="AA988">
        <f t="shared" si="391"/>
        <v>4718.0206099999996</v>
      </c>
      <c r="AB988" s="12">
        <f t="shared" si="392"/>
        <v>4709.9632816666672</v>
      </c>
      <c r="AC988">
        <f t="shared" si="393"/>
        <v>4707.3361599999998</v>
      </c>
      <c r="AF988">
        <f t="shared" si="398"/>
        <v>1775697000</v>
      </c>
      <c r="AG988" t="str">
        <f t="shared" si="399"/>
        <v>XAUUSD</v>
      </c>
      <c r="AH988" t="str">
        <f t="shared" si="400"/>
        <v>M5</v>
      </c>
      <c r="AI988" s="19">
        <f t="shared" si="394"/>
        <v>4720.74</v>
      </c>
      <c r="AJ988" s="19">
        <f t="shared" si="395"/>
        <v>4727.2226316666665</v>
      </c>
      <c r="AK988" s="19">
        <f t="shared" si="396"/>
        <v>4723.170325</v>
      </c>
      <c r="AL988" s="19">
        <f t="shared" si="401"/>
        <v>4.0523066666664818</v>
      </c>
      <c r="AM988" s="28" t="str">
        <f t="shared" si="397"/>
        <v>Bullish</v>
      </c>
      <c r="AN988" s="28" t="str">
        <f t="shared" si="402"/>
        <v>Bullish</v>
      </c>
      <c r="AO988">
        <f>IF(Z988&lt;&gt;"",Z988,"")</f>
        <v>4730.0891633333331</v>
      </c>
      <c r="AP988">
        <f>IF(AB988&lt;&gt;"",AB988,"")</f>
        <v>4709.9632816666672</v>
      </c>
      <c r="AQ988">
        <f t="shared" si="406"/>
        <v>3</v>
      </c>
      <c r="AR988" s="16">
        <f>IF(SLOPE($AO$974:$AO$985,$AQ$974:$AQ$985)&gt;0,MIN(3,ABS(SLOPE($AO$974:$AO$985,$AQ$974:$AQ$985))),IF(SLOPE($AO$974:$AO$985,$AQ$974:$AQ$985)&lt;-0.5,-0.5,0))</f>
        <v>0.22452333333330898</v>
      </c>
      <c r="AS988" s="16">
        <f>IF(SLOPE($AP$974:$AP$985,$AQ$974:$AQ$985)&lt;0,MAX(-3,-ABS(SLOPE($AP$974:$AP$985,$AQ$974:$AQ$985))),IF(SLOPE($AP$974:$AP$985,$AQ$974:$AQ$985)&gt;0.5,0.5,0))</f>
        <v>0</v>
      </c>
      <c r="AT988" s="22">
        <f>($AO$986+(AR988*(AQ988-1)))</f>
        <v>4730.2422666666662</v>
      </c>
      <c r="AU988" s="22">
        <f>($AP$986+(AS988*(AQ988-1)))</f>
        <v>4709.0566200000003</v>
      </c>
      <c r="AV988" s="18">
        <f>IF(AR988&gt;0,AT988+AR988,AT988)</f>
        <v>4730.4667899999995</v>
      </c>
      <c r="AW988" s="18">
        <f>IF(AS988&lt;0,AU988+AS988,AU988)</f>
        <v>4709.0566200000003</v>
      </c>
      <c r="AY988">
        <f>AV988-AO988</f>
        <v>0.37762666666640143</v>
      </c>
      <c r="AZ988">
        <f>AW988-AP988</f>
        <v>-0.90666166666687786</v>
      </c>
      <c r="BB988" s="19">
        <f t="shared" si="403"/>
        <v>1775697000</v>
      </c>
      <c r="BC988" s="19" t="str">
        <f t="shared" si="404"/>
        <v>XAUUSD</v>
      </c>
      <c r="BD988" s="19" t="str">
        <f t="shared" si="405"/>
        <v>M5</v>
      </c>
      <c r="BE988">
        <f>V988</f>
        <v>4727.2226316666665</v>
      </c>
      <c r="BF988">
        <f>W988</f>
        <v>4723.170325</v>
      </c>
      <c r="BG988">
        <f>X988</f>
        <v>4713.9330499999996</v>
      </c>
      <c r="BH988">
        <f>Y988</f>
        <v>4714.14797</v>
      </c>
      <c r="BI988">
        <f t="shared" si="407"/>
        <v>4730.4667899999995</v>
      </c>
      <c r="BJ988">
        <f t="shared" si="408"/>
        <v>4709.0566200000003</v>
      </c>
    </row>
    <row r="989" spans="1:62" x14ac:dyDescent="0.55000000000000004">
      <c r="A989">
        <f>ALGLIB_SSA_XAUUSD!J989</f>
        <v>1775697300</v>
      </c>
      <c r="B989" t="str">
        <f>_xlfn.XLOOKUP($A989,ALGLIB_SSA_XAUUSD!$A$2:$A$1001,ALGLIB_SSA_XAUUSD!$B$2:$B$1001,"",0)</f>
        <v/>
      </c>
      <c r="C989" t="str">
        <f>_xlfn.XLOOKUP($A989,ALGLIB_SSA_XAUUSD!$A$2:$A$1001,ALGLIB_SSA_XAUUSD!$C$2:$C$1001,"",0)</f>
        <v/>
      </c>
      <c r="D989" s="1"/>
      <c r="E989" s="1">
        <f>E986+(E998-E986)*3/12</f>
        <v>4727.4862174999998</v>
      </c>
      <c r="F989" s="1">
        <f>F986+(F998-F986)*3/12</f>
        <v>4723.4743324999999</v>
      </c>
      <c r="G989" s="1">
        <f>G986+(G998-G986)*3/12</f>
        <v>4730.2371349999994</v>
      </c>
      <c r="H989" s="1">
        <f>H986+(H998-H986)*3/12</f>
        <v>4710.4166125000002</v>
      </c>
      <c r="I989" t="str">
        <f>_xlfn.XLOOKUP($A989,ALGLIB_SSA_XAUUSD!$J$2:$J$1001,ALGLIB_SSA_XAUUSD!$K$2:$K$1001,"",0)</f>
        <v>XAUUSD</v>
      </c>
      <c r="J989" t="str">
        <f>_xlfn.XLOOKUP($A989,ALGLIB_SSA_XAUUSD!$J$2:$J$1001,ALGLIB_SSA_XAUUSD!$L$2:$L$1001,"",0)</f>
        <v>M5</v>
      </c>
      <c r="K989">
        <f>_xlfn.XLOOKUP($A989,ALGLIB_SSA_XAUUSD!$J$2:$J$1001,ALGLIB_SSA_XAUUSD!$M$2:$M$1001,"",0)</f>
        <v>4720.84</v>
      </c>
      <c r="L989">
        <f>_xlfn.XLOOKUP($A989,ALGLIB_SSA_XAUUSD!$J$2:$J$1001,ALGLIB_SSA_XAUUSD!$N$2:$N$1001,"",0)</f>
        <v>4713.7846</v>
      </c>
      <c r="M989">
        <f>_xlfn.XLOOKUP($A989,ALGLIB_SSA_XAUUSD!$J$2:$J$1001,ALGLIB_SSA_XAUUSD!$O$2:$O$1001,"",0)</f>
        <v>4713.9662799999996</v>
      </c>
      <c r="N989">
        <f>_xlfn.XLOOKUP($A989,ALGLIB_SSA_XAUUSD!$J$2:$J$1001,ALGLIB_SSA_XAUUSD!$P$2:$P$1001,"",0)</f>
        <v>4717.8002800000004</v>
      </c>
      <c r="O989">
        <f>_xlfn.XLOOKUP($A989,ALGLIB_SSA_XAUUSD!$J$2:$J$1001,ALGLIB_SSA_XAUUSD!$Q$2:$Q$1001,"",0)</f>
        <v>4707.17382</v>
      </c>
      <c r="R989">
        <f t="shared" si="386"/>
        <v>1775697300</v>
      </c>
      <c r="S989" t="str">
        <f t="shared" si="387"/>
        <v>XAUUSD</v>
      </c>
      <c r="T989" t="str">
        <f t="shared" si="387"/>
        <v>M5</v>
      </c>
      <c r="U989">
        <f t="shared" si="387"/>
        <v>4720.84</v>
      </c>
      <c r="V989">
        <f t="shared" si="388"/>
        <v>4727.4862174999998</v>
      </c>
      <c r="W989">
        <f t="shared" si="388"/>
        <v>4723.4743324999999</v>
      </c>
      <c r="X989">
        <f t="shared" si="389"/>
        <v>4713.7846</v>
      </c>
      <c r="Y989">
        <f t="shared" si="389"/>
        <v>4713.9662799999996</v>
      </c>
      <c r="Z989" s="12">
        <f t="shared" si="390"/>
        <v>4730.2371349999994</v>
      </c>
      <c r="AA989">
        <f t="shared" si="391"/>
        <v>4717.8002800000004</v>
      </c>
      <c r="AB989" s="12">
        <f t="shared" si="392"/>
        <v>4710.4166125000002</v>
      </c>
      <c r="AC989">
        <f t="shared" si="393"/>
        <v>4707.17382</v>
      </c>
      <c r="AF989">
        <f t="shared" si="398"/>
        <v>1775697300</v>
      </c>
      <c r="AG989" t="str">
        <f t="shared" si="399"/>
        <v>XAUUSD</v>
      </c>
      <c r="AH989" t="str">
        <f t="shared" si="400"/>
        <v>M5</v>
      </c>
      <c r="AI989" s="19">
        <f t="shared" si="394"/>
        <v>4720.84</v>
      </c>
      <c r="AJ989" s="19">
        <f t="shared" si="395"/>
        <v>4727.4862174999998</v>
      </c>
      <c r="AK989" s="19">
        <f t="shared" si="396"/>
        <v>4723.4743324999999</v>
      </c>
      <c r="AL989" s="19">
        <f t="shared" si="401"/>
        <v>4.0118849999998929</v>
      </c>
      <c r="AM989" s="28" t="str">
        <f t="shared" si="397"/>
        <v>Bullish</v>
      </c>
      <c r="AN989" s="28" t="str">
        <f t="shared" si="402"/>
        <v>Bullish</v>
      </c>
      <c r="AO989">
        <f>IF(Z989&lt;&gt;"",Z989,"")</f>
        <v>4730.2371349999994</v>
      </c>
      <c r="AP989">
        <f>IF(AB989&lt;&gt;"",AB989,"")</f>
        <v>4710.4166125000002</v>
      </c>
      <c r="AQ989">
        <f t="shared" si="406"/>
        <v>4</v>
      </c>
      <c r="AR989" s="16">
        <f>IF(SLOPE($AO$974:$AO$985,$AQ$974:$AQ$985)&gt;0,MIN(3,ABS(SLOPE($AO$974:$AO$985,$AQ$974:$AQ$985))),IF(SLOPE($AO$974:$AO$985,$AQ$974:$AQ$985)&lt;-0.5,-0.5,0))</f>
        <v>0.22452333333330898</v>
      </c>
      <c r="AS989" s="16">
        <f>IF(SLOPE($AP$974:$AP$985,$AQ$974:$AQ$985)&lt;0,MAX(-3,-ABS(SLOPE($AP$974:$AP$985,$AQ$974:$AQ$985))),IF(SLOPE($AP$974:$AP$985,$AQ$974:$AQ$985)&gt;0.5,0.5,0))</f>
        <v>0</v>
      </c>
      <c r="AT989" s="22">
        <f>($AO$986+(AR989*(AQ989-1)))</f>
        <v>4730.4667899999995</v>
      </c>
      <c r="AU989" s="22">
        <f>($AP$986+(AS989*(AQ989-1)))</f>
        <v>4709.0566200000003</v>
      </c>
      <c r="AV989" s="18">
        <f>IF(AR989&gt;0,AT989+AR989,AT989)</f>
        <v>4730.6913133333328</v>
      </c>
      <c r="AW989" s="18">
        <f>IF(AS989&lt;0,AU989+AS989,AU989)</f>
        <v>4709.0566200000003</v>
      </c>
      <c r="AY989">
        <f>AV989-AO989</f>
        <v>0.45417833333340241</v>
      </c>
      <c r="AZ989">
        <f>AW989-AP989</f>
        <v>-1.359992499999862</v>
      </c>
      <c r="BB989" s="19">
        <f t="shared" si="403"/>
        <v>1775697300</v>
      </c>
      <c r="BC989" s="19" t="str">
        <f t="shared" si="404"/>
        <v>XAUUSD</v>
      </c>
      <c r="BD989" s="19" t="str">
        <f t="shared" si="405"/>
        <v>M5</v>
      </c>
      <c r="BE989">
        <f>V989</f>
        <v>4727.4862174999998</v>
      </c>
      <c r="BF989">
        <f>W989</f>
        <v>4723.4743324999999</v>
      </c>
      <c r="BG989">
        <f>X989</f>
        <v>4713.7846</v>
      </c>
      <c r="BH989">
        <f>Y989</f>
        <v>4713.9662799999996</v>
      </c>
      <c r="BI989">
        <f t="shared" si="407"/>
        <v>4730.6913133333328</v>
      </c>
      <c r="BJ989">
        <f t="shared" si="408"/>
        <v>4709.0566200000003</v>
      </c>
    </row>
    <row r="990" spans="1:62" x14ac:dyDescent="0.55000000000000004">
      <c r="A990">
        <f>ALGLIB_SSA_XAUUSD!J990</f>
        <v>1775697600</v>
      </c>
      <c r="B990" t="str">
        <f>_xlfn.XLOOKUP($A990,ALGLIB_SSA_XAUUSD!$A$2:$A$1001,ALGLIB_SSA_XAUUSD!$B$2:$B$1001,"",0)</f>
        <v/>
      </c>
      <c r="C990" t="str">
        <f>_xlfn.XLOOKUP($A990,ALGLIB_SSA_XAUUSD!$A$2:$A$1001,ALGLIB_SSA_XAUUSD!$C$2:$C$1001,"",0)</f>
        <v/>
      </c>
      <c r="D990" s="1"/>
      <c r="E990" s="1">
        <f>E986+(E998-E986)*4/12</f>
        <v>4727.7498033333331</v>
      </c>
      <c r="F990" s="1">
        <f>F986+(F998-F986)*4/12</f>
        <v>4723.7783399999998</v>
      </c>
      <c r="G990" s="1">
        <f>G986+(G998-G986)*4/12</f>
        <v>4730.3851066666666</v>
      </c>
      <c r="H990" s="1">
        <f>H986+(H998-H986)*4/12</f>
        <v>4710.8699433333331</v>
      </c>
      <c r="I990" t="str">
        <f>_xlfn.XLOOKUP($A990,ALGLIB_SSA_XAUUSD!$J$2:$J$1001,ALGLIB_SSA_XAUUSD!$K$2:$K$1001,"",0)</f>
        <v>XAUUSD</v>
      </c>
      <c r="J990" t="str">
        <f>_xlfn.XLOOKUP($A990,ALGLIB_SSA_XAUUSD!$J$2:$J$1001,ALGLIB_SSA_XAUUSD!$L$2:$L$1001,"",0)</f>
        <v>M5</v>
      </c>
      <c r="K990">
        <f>_xlfn.XLOOKUP($A990,ALGLIB_SSA_XAUUSD!$J$2:$J$1001,ALGLIB_SSA_XAUUSD!$M$2:$M$1001,"",0)</f>
        <v>4711.79</v>
      </c>
      <c r="L990">
        <f>_xlfn.XLOOKUP($A990,ALGLIB_SSA_XAUUSD!$J$2:$J$1001,ALGLIB_SSA_XAUUSD!$N$2:$N$1001,"",0)</f>
        <v>4713.8724599999996</v>
      </c>
      <c r="M990">
        <f>_xlfn.XLOOKUP($A990,ALGLIB_SSA_XAUUSD!$J$2:$J$1001,ALGLIB_SSA_XAUUSD!$O$2:$O$1001,"",0)</f>
        <v>4713.9193699999996</v>
      </c>
      <c r="N990">
        <f>_xlfn.XLOOKUP($A990,ALGLIB_SSA_XAUUSD!$J$2:$J$1001,ALGLIB_SSA_XAUUSD!$P$2:$P$1001,"",0)</f>
        <v>4717.7747399999998</v>
      </c>
      <c r="O990">
        <f>_xlfn.XLOOKUP($A990,ALGLIB_SSA_XAUUSD!$J$2:$J$1001,ALGLIB_SSA_XAUUSD!$Q$2:$Q$1001,"",0)</f>
        <v>4707.4680500000004</v>
      </c>
      <c r="R990">
        <f t="shared" si="386"/>
        <v>1775697600</v>
      </c>
      <c r="S990" t="str">
        <f t="shared" si="387"/>
        <v>XAUUSD</v>
      </c>
      <c r="T990" t="str">
        <f t="shared" si="387"/>
        <v>M5</v>
      </c>
      <c r="U990">
        <f t="shared" si="387"/>
        <v>4711.79</v>
      </c>
      <c r="V990">
        <f t="shared" si="388"/>
        <v>4727.7498033333331</v>
      </c>
      <c r="W990">
        <f t="shared" si="388"/>
        <v>4723.7783399999998</v>
      </c>
      <c r="X990">
        <f t="shared" si="389"/>
        <v>4713.8724599999996</v>
      </c>
      <c r="Y990">
        <f t="shared" si="389"/>
        <v>4713.9193699999996</v>
      </c>
      <c r="Z990" s="12">
        <f t="shared" si="390"/>
        <v>4730.3851066666666</v>
      </c>
      <c r="AA990">
        <f t="shared" si="391"/>
        <v>4717.7747399999998</v>
      </c>
      <c r="AB990" s="12">
        <f t="shared" si="392"/>
        <v>4710.8699433333331</v>
      </c>
      <c r="AC990">
        <f t="shared" si="393"/>
        <v>4707.4680500000004</v>
      </c>
      <c r="AF990">
        <f t="shared" si="398"/>
        <v>1775697600</v>
      </c>
      <c r="AG990" t="str">
        <f t="shared" si="399"/>
        <v>XAUUSD</v>
      </c>
      <c r="AH990" t="str">
        <f t="shared" si="400"/>
        <v>M5</v>
      </c>
      <c r="AI990" s="19">
        <f t="shared" si="394"/>
        <v>4711.79</v>
      </c>
      <c r="AJ990" s="19">
        <f t="shared" si="395"/>
        <v>4727.7498033333331</v>
      </c>
      <c r="AK990" s="19">
        <f t="shared" si="396"/>
        <v>4723.7783399999998</v>
      </c>
      <c r="AL990" s="19">
        <f t="shared" si="401"/>
        <v>3.971463333333304</v>
      </c>
      <c r="AM990" s="28" t="str">
        <f t="shared" si="397"/>
        <v>Bullish</v>
      </c>
      <c r="AN990" s="28" t="str">
        <f t="shared" si="402"/>
        <v>Bullish</v>
      </c>
      <c r="AO990">
        <f>IF(Z990&lt;&gt;"",Z990,"")</f>
        <v>4730.3851066666666</v>
      </c>
      <c r="AP990">
        <f>IF(AB990&lt;&gt;"",AB990,"")</f>
        <v>4710.8699433333331</v>
      </c>
      <c r="AQ990">
        <f t="shared" si="406"/>
        <v>5</v>
      </c>
      <c r="AR990" s="16">
        <f>IF(SLOPE($AO$974:$AO$985,$AQ$974:$AQ$985)&gt;0,MIN(3,ABS(SLOPE($AO$974:$AO$985,$AQ$974:$AQ$985))),IF(SLOPE($AO$974:$AO$985,$AQ$974:$AQ$985)&lt;-0.5,-0.5,0))</f>
        <v>0.22452333333330898</v>
      </c>
      <c r="AS990" s="16">
        <f>IF(SLOPE($AP$974:$AP$985,$AQ$974:$AQ$985)&lt;0,MAX(-3,-ABS(SLOPE($AP$974:$AP$985,$AQ$974:$AQ$985))),IF(SLOPE($AP$974:$AP$985,$AQ$974:$AQ$985)&gt;0.5,0.5,0))</f>
        <v>0</v>
      </c>
      <c r="AT990" s="22">
        <f>($AO$986+(AR990*(AQ990-1)))</f>
        <v>4730.6913133333328</v>
      </c>
      <c r="AU990" s="22">
        <f>($AP$986+(AS990*(AQ990-1)))</f>
        <v>4709.0566200000003</v>
      </c>
      <c r="AV990" s="18">
        <f>IF(AR990&gt;0,AT990+AR990,AT990)</f>
        <v>4730.9158366666661</v>
      </c>
      <c r="AW990" s="18">
        <f>IF(AS990&lt;0,AU990+AS990,AU990)</f>
        <v>4709.0566200000003</v>
      </c>
      <c r="AY990">
        <f>AV990-AO990</f>
        <v>0.53072999999949388</v>
      </c>
      <c r="AZ990">
        <f>AW990-AP990</f>
        <v>-1.8133233333328462</v>
      </c>
      <c r="BB990" s="19">
        <f t="shared" si="403"/>
        <v>1775697600</v>
      </c>
      <c r="BC990" s="19" t="str">
        <f t="shared" si="404"/>
        <v>XAUUSD</v>
      </c>
      <c r="BD990" s="19" t="str">
        <f t="shared" si="405"/>
        <v>M5</v>
      </c>
      <c r="BE990">
        <f>V990</f>
        <v>4727.7498033333331</v>
      </c>
      <c r="BF990">
        <f>W990</f>
        <v>4723.7783399999998</v>
      </c>
      <c r="BG990">
        <f>X990</f>
        <v>4713.8724599999996</v>
      </c>
      <c r="BH990">
        <f>Y990</f>
        <v>4713.9193699999996</v>
      </c>
      <c r="BI990">
        <f t="shared" si="407"/>
        <v>4730.9158366666661</v>
      </c>
      <c r="BJ990">
        <f t="shared" si="408"/>
        <v>4709.0566200000003</v>
      </c>
    </row>
    <row r="991" spans="1:62" x14ac:dyDescent="0.55000000000000004">
      <c r="A991">
        <f>ALGLIB_SSA_XAUUSD!J991</f>
        <v>1775697900</v>
      </c>
      <c r="B991" t="str">
        <f>_xlfn.XLOOKUP($A991,ALGLIB_SSA_XAUUSD!$A$2:$A$1001,ALGLIB_SSA_XAUUSD!$B$2:$B$1001,"",0)</f>
        <v/>
      </c>
      <c r="C991" t="str">
        <f>_xlfn.XLOOKUP($A991,ALGLIB_SSA_XAUUSD!$A$2:$A$1001,ALGLIB_SSA_XAUUSD!$C$2:$C$1001,"",0)</f>
        <v/>
      </c>
      <c r="D991" s="1"/>
      <c r="E991" s="1">
        <f>E986+(E998-E986)*5/12</f>
        <v>4728.0133891666665</v>
      </c>
      <c r="F991" s="1">
        <f>F986+(F998-F986)*5/12</f>
        <v>4724.0823474999997</v>
      </c>
      <c r="G991" s="1">
        <f>G986+(G998-G986)*5/12</f>
        <v>4730.5330783333329</v>
      </c>
      <c r="H991" s="1">
        <f>H986+(H998-H986)*5/12</f>
        <v>4711.323274166667</v>
      </c>
      <c r="I991" t="str">
        <f>_xlfn.XLOOKUP($A991,ALGLIB_SSA_XAUUSD!$J$2:$J$1001,ALGLIB_SSA_XAUUSD!$K$2:$K$1001,"",0)</f>
        <v>XAUUSD</v>
      </c>
      <c r="J991" t="str">
        <f>_xlfn.XLOOKUP($A991,ALGLIB_SSA_XAUUSD!$J$2:$J$1001,ALGLIB_SSA_XAUUSD!$L$2:$L$1001,"",0)</f>
        <v>M5</v>
      </c>
      <c r="K991">
        <f>_xlfn.XLOOKUP($A991,ALGLIB_SSA_XAUUSD!$J$2:$J$1001,ALGLIB_SSA_XAUUSD!$M$2:$M$1001,"",0)</f>
        <v>4704.93</v>
      </c>
      <c r="L991">
        <f>_xlfn.XLOOKUP($A991,ALGLIB_SSA_XAUUSD!$J$2:$J$1001,ALGLIB_SSA_XAUUSD!$N$2:$N$1001,"",0)</f>
        <v>4714.5318799999995</v>
      </c>
      <c r="M991">
        <f>_xlfn.XLOOKUP($A991,ALGLIB_SSA_XAUUSD!$J$2:$J$1001,ALGLIB_SSA_XAUUSD!$O$2:$O$1001,"",0)</f>
        <v>4714.2256299999999</v>
      </c>
      <c r="N991">
        <f>_xlfn.XLOOKUP($A991,ALGLIB_SSA_XAUUSD!$J$2:$J$1001,ALGLIB_SSA_XAUUSD!$P$2:$P$1001,"",0)</f>
        <v>4718.1056200000003</v>
      </c>
      <c r="O991">
        <f>_xlfn.XLOOKUP($A991,ALGLIB_SSA_XAUUSD!$J$2:$J$1001,ALGLIB_SSA_XAUUSD!$Q$2:$Q$1001,"",0)</f>
        <v>4708.4302699999998</v>
      </c>
      <c r="R991">
        <f t="shared" si="386"/>
        <v>1775697900</v>
      </c>
      <c r="S991" t="str">
        <f t="shared" si="387"/>
        <v>XAUUSD</v>
      </c>
      <c r="T991" t="str">
        <f t="shared" si="387"/>
        <v>M5</v>
      </c>
      <c r="U991">
        <f t="shared" si="387"/>
        <v>4704.93</v>
      </c>
      <c r="V991">
        <f t="shared" si="388"/>
        <v>4728.0133891666665</v>
      </c>
      <c r="W991">
        <f t="shared" si="388"/>
        <v>4724.0823474999997</v>
      </c>
      <c r="X991">
        <f t="shared" si="389"/>
        <v>4714.5318799999995</v>
      </c>
      <c r="Y991">
        <f t="shared" si="389"/>
        <v>4714.2256299999999</v>
      </c>
      <c r="Z991" s="12">
        <f t="shared" si="390"/>
        <v>4730.5330783333329</v>
      </c>
      <c r="AA991">
        <f t="shared" si="391"/>
        <v>4718.1056200000003</v>
      </c>
      <c r="AB991" s="12">
        <f t="shared" si="392"/>
        <v>4711.323274166667</v>
      </c>
      <c r="AC991">
        <f t="shared" si="393"/>
        <v>4708.4302699999998</v>
      </c>
      <c r="AF991">
        <f t="shared" si="398"/>
        <v>1775697900</v>
      </c>
      <c r="AG991" t="str">
        <f t="shared" si="399"/>
        <v>XAUUSD</v>
      </c>
      <c r="AH991" t="str">
        <f t="shared" si="400"/>
        <v>M5</v>
      </c>
      <c r="AI991" s="19">
        <f t="shared" si="394"/>
        <v>4704.93</v>
      </c>
      <c r="AJ991" s="19">
        <f t="shared" si="395"/>
        <v>4728.0133891666665</v>
      </c>
      <c r="AK991" s="19">
        <f t="shared" si="396"/>
        <v>4724.0823474999997</v>
      </c>
      <c r="AL991" s="19">
        <f t="shared" si="401"/>
        <v>3.9310416666667152</v>
      </c>
      <c r="AM991" s="28" t="str">
        <f t="shared" si="397"/>
        <v>Bullish</v>
      </c>
      <c r="AN991" s="28" t="str">
        <f t="shared" si="402"/>
        <v>Bullish</v>
      </c>
      <c r="AO991">
        <f>IF(Z991&lt;&gt;"",Z991,"")</f>
        <v>4730.5330783333329</v>
      </c>
      <c r="AP991">
        <f>IF(AB991&lt;&gt;"",AB991,"")</f>
        <v>4711.323274166667</v>
      </c>
      <c r="AQ991">
        <f t="shared" si="406"/>
        <v>6</v>
      </c>
      <c r="AR991" s="16">
        <f>IF(SLOPE($AO$974:$AO$985,$AQ$974:$AQ$985)&gt;0,MIN(3,ABS(SLOPE($AO$974:$AO$985,$AQ$974:$AQ$985))),IF(SLOPE($AO$974:$AO$985,$AQ$974:$AQ$985)&lt;-0.5,-0.5,0))</f>
        <v>0.22452333333330898</v>
      </c>
      <c r="AS991" s="16">
        <f>IF(SLOPE($AP$974:$AP$985,$AQ$974:$AQ$985)&lt;0,MAX(-3,-ABS(SLOPE($AP$974:$AP$985,$AQ$974:$AQ$985))),IF(SLOPE($AP$974:$AP$985,$AQ$974:$AQ$985)&gt;0.5,0.5,0))</f>
        <v>0</v>
      </c>
      <c r="AT991" s="22">
        <f>($AO$986+(AR991*(AQ991-1)))</f>
        <v>4730.9158366666661</v>
      </c>
      <c r="AU991" s="22">
        <f>($AP$986+(AS991*(AQ991-1)))</f>
        <v>4709.0566200000003</v>
      </c>
      <c r="AV991" s="18">
        <f>IF(AR991&gt;0,AT991+AR991,AT991)</f>
        <v>4731.1403599999994</v>
      </c>
      <c r="AW991" s="18">
        <f>IF(AS991&lt;0,AU991+AS991,AU991)</f>
        <v>4709.0566200000003</v>
      </c>
      <c r="AY991">
        <f>AV991-AO991</f>
        <v>0.60728166666649486</v>
      </c>
      <c r="AZ991">
        <f>AW991-AP991</f>
        <v>-2.2666541666667399</v>
      </c>
      <c r="BB991" s="19">
        <f t="shared" si="403"/>
        <v>1775697900</v>
      </c>
      <c r="BC991" s="19" t="str">
        <f t="shared" si="404"/>
        <v>XAUUSD</v>
      </c>
      <c r="BD991" s="19" t="str">
        <f t="shared" si="405"/>
        <v>M5</v>
      </c>
      <c r="BE991">
        <f>V991</f>
        <v>4728.0133891666665</v>
      </c>
      <c r="BF991">
        <f>W991</f>
        <v>4724.0823474999997</v>
      </c>
      <c r="BG991">
        <f>X991</f>
        <v>4714.5318799999995</v>
      </c>
      <c r="BH991">
        <f>Y991</f>
        <v>4714.2256299999999</v>
      </c>
      <c r="BI991">
        <f t="shared" si="407"/>
        <v>4731.1403599999994</v>
      </c>
      <c r="BJ991">
        <f t="shared" si="408"/>
        <v>4709.0566200000003</v>
      </c>
    </row>
    <row r="992" spans="1:62" x14ac:dyDescent="0.55000000000000004">
      <c r="A992">
        <f>ALGLIB_SSA_XAUUSD!J992</f>
        <v>1775698200</v>
      </c>
      <c r="B992" t="str">
        <f>_xlfn.XLOOKUP($A992,ALGLIB_SSA_XAUUSD!$A$2:$A$1001,ALGLIB_SSA_XAUUSD!$B$2:$B$1001,"",0)</f>
        <v/>
      </c>
      <c r="C992" t="str">
        <f>_xlfn.XLOOKUP($A992,ALGLIB_SSA_XAUUSD!$A$2:$A$1001,ALGLIB_SSA_XAUUSD!$C$2:$C$1001,"",0)</f>
        <v/>
      </c>
      <c r="D992" s="1"/>
      <c r="E992" s="1">
        <f>E986+(E998-E986)*6/12</f>
        <v>4728.2769749999998</v>
      </c>
      <c r="F992" s="1">
        <f>F986+(F998-F986)*6/12</f>
        <v>4724.3863550000005</v>
      </c>
      <c r="G992" s="1">
        <f>G986+(G998-G986)*6/12</f>
        <v>4730.6810499999992</v>
      </c>
      <c r="H992" s="1">
        <f>H986+(H998-H986)*6/12</f>
        <v>4711.776605</v>
      </c>
      <c r="I992" t="str">
        <f>_xlfn.XLOOKUP($A992,ALGLIB_SSA_XAUUSD!$J$2:$J$1001,ALGLIB_SSA_XAUUSD!$K$2:$K$1001,"",0)</f>
        <v>XAUUSD</v>
      </c>
      <c r="J992" t="str">
        <f>_xlfn.XLOOKUP($A992,ALGLIB_SSA_XAUUSD!$J$2:$J$1001,ALGLIB_SSA_XAUUSD!$L$2:$L$1001,"",0)</f>
        <v>M5</v>
      </c>
      <c r="K992">
        <f>_xlfn.XLOOKUP($A992,ALGLIB_SSA_XAUUSD!$J$2:$J$1001,ALGLIB_SSA_XAUUSD!$M$2:$M$1001,"",0)</f>
        <v>4718.3999999999996</v>
      </c>
      <c r="L992">
        <f>_xlfn.XLOOKUP($A992,ALGLIB_SSA_XAUUSD!$J$2:$J$1001,ALGLIB_SSA_XAUUSD!$N$2:$N$1001,"",0)</f>
        <v>4716.0091400000001</v>
      </c>
      <c r="M992">
        <f>_xlfn.XLOOKUP($A992,ALGLIB_SSA_XAUUSD!$J$2:$J$1001,ALGLIB_SSA_XAUUSD!$O$2:$O$1001,"",0)</f>
        <v>4715.1173799999997</v>
      </c>
      <c r="N992">
        <f>_xlfn.XLOOKUP($A992,ALGLIB_SSA_XAUUSD!$J$2:$J$1001,ALGLIB_SSA_XAUUSD!$P$2:$P$1001,"",0)</f>
        <v>4719.1020799999997</v>
      </c>
      <c r="O992">
        <f>_xlfn.XLOOKUP($A992,ALGLIB_SSA_XAUUSD!$J$2:$J$1001,ALGLIB_SSA_XAUUSD!$Q$2:$Q$1001,"",0)</f>
        <v>4710.21072</v>
      </c>
      <c r="R992">
        <f t="shared" si="386"/>
        <v>1775698200</v>
      </c>
      <c r="S992" t="str">
        <f t="shared" si="387"/>
        <v>XAUUSD</v>
      </c>
      <c r="T992" t="str">
        <f t="shared" si="387"/>
        <v>M5</v>
      </c>
      <c r="U992">
        <f t="shared" si="387"/>
        <v>4718.3999999999996</v>
      </c>
      <c r="V992">
        <f t="shared" si="388"/>
        <v>4728.2769749999998</v>
      </c>
      <c r="W992">
        <f t="shared" si="388"/>
        <v>4724.3863550000005</v>
      </c>
      <c r="X992">
        <f t="shared" si="389"/>
        <v>4716.0091400000001</v>
      </c>
      <c r="Y992">
        <f t="shared" si="389"/>
        <v>4715.1173799999997</v>
      </c>
      <c r="Z992" s="12">
        <f t="shared" si="390"/>
        <v>4730.6810499999992</v>
      </c>
      <c r="AA992">
        <f t="shared" si="391"/>
        <v>4719.1020799999997</v>
      </c>
      <c r="AB992" s="12">
        <f t="shared" si="392"/>
        <v>4711.776605</v>
      </c>
      <c r="AC992">
        <f t="shared" si="393"/>
        <v>4710.21072</v>
      </c>
      <c r="AF992">
        <f t="shared" si="398"/>
        <v>1775698200</v>
      </c>
      <c r="AG992" t="str">
        <f t="shared" si="399"/>
        <v>XAUUSD</v>
      </c>
      <c r="AH992" t="str">
        <f t="shared" si="400"/>
        <v>M5</v>
      </c>
      <c r="AI992" s="19">
        <f t="shared" si="394"/>
        <v>4718.3999999999996</v>
      </c>
      <c r="AJ992" s="19">
        <f t="shared" si="395"/>
        <v>4728.2769749999998</v>
      </c>
      <c r="AK992" s="19">
        <f t="shared" si="396"/>
        <v>4724.3863550000005</v>
      </c>
      <c r="AL992" s="19">
        <f t="shared" si="401"/>
        <v>3.8906199999992168</v>
      </c>
      <c r="AM992" s="28" t="str">
        <f t="shared" si="397"/>
        <v>Bullish</v>
      </c>
      <c r="AN992" s="28" t="str">
        <f t="shared" si="402"/>
        <v>Bullish</v>
      </c>
      <c r="AO992">
        <f>IF(Z992&lt;&gt;"",Z992,"")</f>
        <v>4730.6810499999992</v>
      </c>
      <c r="AP992">
        <f>IF(AB992&lt;&gt;"",AB992,"")</f>
        <v>4711.776605</v>
      </c>
      <c r="AQ992">
        <f t="shared" si="406"/>
        <v>7</v>
      </c>
      <c r="AR992" s="16">
        <f>IF(SLOPE($AO$974:$AO$985,$AQ$974:$AQ$985)&gt;0,MIN(3,ABS(SLOPE($AO$974:$AO$985,$AQ$974:$AQ$985))),IF(SLOPE($AO$974:$AO$985,$AQ$974:$AQ$985)&lt;-0.5,-0.5,0))</f>
        <v>0.22452333333330898</v>
      </c>
      <c r="AS992" s="16">
        <f>IF(SLOPE($AP$974:$AP$985,$AQ$974:$AQ$985)&lt;0,MAX(-3,-ABS(SLOPE($AP$974:$AP$985,$AQ$974:$AQ$985))),IF(SLOPE($AP$974:$AP$985,$AQ$974:$AQ$985)&gt;0.5,0.5,0))</f>
        <v>0</v>
      </c>
      <c r="AT992" s="22">
        <f>($AO$986+(AR992*(AQ992-1)))</f>
        <v>4731.1403599999994</v>
      </c>
      <c r="AU992" s="22">
        <f>($AP$986+(AS992*(AQ992-1)))</f>
        <v>4709.0566200000003</v>
      </c>
      <c r="AV992" s="18">
        <f>IF(AR992&gt;0,AT992+AR992,AT992)</f>
        <v>4731.3648833333327</v>
      </c>
      <c r="AW992" s="18">
        <f>IF(AS992&lt;0,AU992+AS992,AU992)</f>
        <v>4709.0566200000003</v>
      </c>
      <c r="AY992">
        <f>AV992-AO992</f>
        <v>0.68383333333349583</v>
      </c>
      <c r="AZ992">
        <f>AW992-AP992</f>
        <v>-2.7199849999997241</v>
      </c>
      <c r="BB992" s="19">
        <f t="shared" si="403"/>
        <v>1775698200</v>
      </c>
      <c r="BC992" s="19" t="str">
        <f t="shared" si="404"/>
        <v>XAUUSD</v>
      </c>
      <c r="BD992" s="19" t="str">
        <f t="shared" si="405"/>
        <v>M5</v>
      </c>
      <c r="BE992">
        <f>V992</f>
        <v>4728.2769749999998</v>
      </c>
      <c r="BF992">
        <f>W992</f>
        <v>4724.3863550000005</v>
      </c>
      <c r="BG992">
        <f>X992</f>
        <v>4716.0091400000001</v>
      </c>
      <c r="BH992">
        <f>Y992</f>
        <v>4715.1173799999997</v>
      </c>
      <c r="BI992">
        <f t="shared" si="407"/>
        <v>4731.3648833333327</v>
      </c>
      <c r="BJ992">
        <f t="shared" si="408"/>
        <v>4709.0566200000003</v>
      </c>
    </row>
    <row r="993" spans="1:62" x14ac:dyDescent="0.55000000000000004">
      <c r="A993">
        <f>ALGLIB_SSA_XAUUSD!J993</f>
        <v>1775698500</v>
      </c>
      <c r="B993" t="str">
        <f>_xlfn.XLOOKUP($A993,ALGLIB_SSA_XAUUSD!$A$2:$A$1001,ALGLIB_SSA_XAUUSD!$B$2:$B$1001,"",0)</f>
        <v/>
      </c>
      <c r="C993" t="str">
        <f>_xlfn.XLOOKUP($A993,ALGLIB_SSA_XAUUSD!$A$2:$A$1001,ALGLIB_SSA_XAUUSD!$C$2:$C$1001,"",0)</f>
        <v/>
      </c>
      <c r="D993" s="1"/>
      <c r="E993" s="1">
        <f>E986+(E998-E986)*7/12</f>
        <v>4728.5405608333331</v>
      </c>
      <c r="F993" s="1">
        <f>F986+(F998-F986)*7/12</f>
        <v>4724.6903625000004</v>
      </c>
      <c r="G993" s="1">
        <f>G986+(G998-G986)*7/12</f>
        <v>4730.8290216666664</v>
      </c>
      <c r="H993" s="1">
        <f>H986+(H998-H986)*7/12</f>
        <v>4712.229935833333</v>
      </c>
      <c r="I993" t="str">
        <f>_xlfn.XLOOKUP($A993,ALGLIB_SSA_XAUUSD!$J$2:$J$1001,ALGLIB_SSA_XAUUSD!$K$2:$K$1001,"",0)</f>
        <v>XAUUSD</v>
      </c>
      <c r="J993" t="str">
        <f>_xlfn.XLOOKUP($A993,ALGLIB_SSA_XAUUSD!$J$2:$J$1001,ALGLIB_SSA_XAUUSD!$L$2:$L$1001,"",0)</f>
        <v>M5</v>
      </c>
      <c r="K993">
        <f>_xlfn.XLOOKUP($A993,ALGLIB_SSA_XAUUSD!$J$2:$J$1001,ALGLIB_SSA_XAUUSD!$M$2:$M$1001,"",0)</f>
        <v>4718.8100000000004</v>
      </c>
      <c r="L993">
        <f>_xlfn.XLOOKUP($A993,ALGLIB_SSA_XAUUSD!$J$2:$J$1001,ALGLIB_SSA_XAUUSD!$N$2:$N$1001,"",0)</f>
        <v>4717.7376400000003</v>
      </c>
      <c r="M993">
        <f>_xlfn.XLOOKUP($A993,ALGLIB_SSA_XAUUSD!$J$2:$J$1001,ALGLIB_SSA_XAUUSD!$O$2:$O$1001,"",0)</f>
        <v>4716.4275100000004</v>
      </c>
      <c r="N993">
        <f>_xlfn.XLOOKUP($A993,ALGLIB_SSA_XAUUSD!$J$2:$J$1001,ALGLIB_SSA_XAUUSD!$P$2:$P$1001,"",0)</f>
        <v>4720.4697999999999</v>
      </c>
      <c r="O993">
        <f>_xlfn.XLOOKUP($A993,ALGLIB_SSA_XAUUSD!$J$2:$J$1001,ALGLIB_SSA_XAUUSD!$Q$2:$Q$1001,"",0)</f>
        <v>4712.6809800000001</v>
      </c>
      <c r="R993">
        <f t="shared" si="386"/>
        <v>1775698500</v>
      </c>
      <c r="S993" t="str">
        <f t="shared" si="387"/>
        <v>XAUUSD</v>
      </c>
      <c r="T993" t="str">
        <f t="shared" si="387"/>
        <v>M5</v>
      </c>
      <c r="U993">
        <f t="shared" si="387"/>
        <v>4718.8100000000004</v>
      </c>
      <c r="V993">
        <f t="shared" si="388"/>
        <v>4728.5405608333331</v>
      </c>
      <c r="W993">
        <f t="shared" si="388"/>
        <v>4724.6903625000004</v>
      </c>
      <c r="X993">
        <f t="shared" si="389"/>
        <v>4717.7376400000003</v>
      </c>
      <c r="Y993">
        <f t="shared" si="389"/>
        <v>4716.4275100000004</v>
      </c>
      <c r="Z993" s="12">
        <f t="shared" si="390"/>
        <v>4730.8290216666664</v>
      </c>
      <c r="AA993">
        <f t="shared" si="391"/>
        <v>4720.4697999999999</v>
      </c>
      <c r="AB993" s="12">
        <f t="shared" si="392"/>
        <v>4712.229935833333</v>
      </c>
      <c r="AC993">
        <f t="shared" si="393"/>
        <v>4712.6809800000001</v>
      </c>
      <c r="AF993">
        <f t="shared" si="398"/>
        <v>1775698500</v>
      </c>
      <c r="AG993" t="str">
        <f t="shared" si="399"/>
        <v>XAUUSD</v>
      </c>
      <c r="AH993" t="str">
        <f t="shared" si="400"/>
        <v>M5</v>
      </c>
      <c r="AI993" s="19">
        <f t="shared" si="394"/>
        <v>4718.8100000000004</v>
      </c>
      <c r="AJ993" s="19">
        <f t="shared" si="395"/>
        <v>4728.5405608333331</v>
      </c>
      <c r="AK993" s="19">
        <f t="shared" si="396"/>
        <v>4724.6903625000004</v>
      </c>
      <c r="AL993" s="19">
        <f t="shared" si="401"/>
        <v>3.850198333332628</v>
      </c>
      <c r="AM993" s="28" t="str">
        <f t="shared" si="397"/>
        <v>Bullish</v>
      </c>
      <c r="AN993" s="28" t="str">
        <f t="shared" si="402"/>
        <v>Bullish</v>
      </c>
      <c r="AO993">
        <f>IF(Z993&lt;&gt;"",Z993,"")</f>
        <v>4730.8290216666664</v>
      </c>
      <c r="AP993">
        <f>IF(AB993&lt;&gt;"",AB993,"")</f>
        <v>4712.229935833333</v>
      </c>
      <c r="AQ993">
        <f t="shared" si="406"/>
        <v>8</v>
      </c>
      <c r="AR993" s="16">
        <f>IF(SLOPE($AO$974:$AO$985,$AQ$974:$AQ$985)&gt;0,MIN(3,ABS(SLOPE($AO$974:$AO$985,$AQ$974:$AQ$985))),IF(SLOPE($AO$974:$AO$985,$AQ$974:$AQ$985)&lt;-0.5,-0.5,0))</f>
        <v>0.22452333333330898</v>
      </c>
      <c r="AS993" s="16">
        <f>IF(SLOPE($AP$974:$AP$985,$AQ$974:$AQ$985)&lt;0,MAX(-3,-ABS(SLOPE($AP$974:$AP$985,$AQ$974:$AQ$985))),IF(SLOPE($AP$974:$AP$985,$AQ$974:$AQ$985)&gt;0.5,0.5,0))</f>
        <v>0</v>
      </c>
      <c r="AT993" s="22">
        <f>($AO$986+(AR993*(AQ993-1)))</f>
        <v>4731.3648833333327</v>
      </c>
      <c r="AU993" s="22">
        <f>($AP$986+(AS993*(AQ993-1)))</f>
        <v>4709.0566200000003</v>
      </c>
      <c r="AV993" s="18">
        <f>IF(AR993&gt;0,AT993+AR993,AT993)</f>
        <v>4731.589406666666</v>
      </c>
      <c r="AW993" s="18">
        <f>IF(AS993&lt;0,AU993+AS993,AU993)</f>
        <v>4709.0566200000003</v>
      </c>
      <c r="AY993">
        <f>AV993-AO993</f>
        <v>0.76038499999958731</v>
      </c>
      <c r="AZ993">
        <f>AW993-AP993</f>
        <v>-3.1733158333327083</v>
      </c>
      <c r="BB993" s="19">
        <f t="shared" si="403"/>
        <v>1775698500</v>
      </c>
      <c r="BC993" s="19" t="str">
        <f t="shared" si="404"/>
        <v>XAUUSD</v>
      </c>
      <c r="BD993" s="19" t="str">
        <f t="shared" si="405"/>
        <v>M5</v>
      </c>
      <c r="BE993">
        <f>V993</f>
        <v>4728.5405608333331</v>
      </c>
      <c r="BF993">
        <f>W993</f>
        <v>4724.6903625000004</v>
      </c>
      <c r="BG993">
        <f>X993</f>
        <v>4717.7376400000003</v>
      </c>
      <c r="BH993">
        <f>Y993</f>
        <v>4716.4275100000004</v>
      </c>
      <c r="BI993">
        <f t="shared" si="407"/>
        <v>4731.589406666666</v>
      </c>
      <c r="BJ993">
        <f t="shared" si="408"/>
        <v>4709.0566200000003</v>
      </c>
    </row>
    <row r="994" spans="1:62" x14ac:dyDescent="0.55000000000000004">
      <c r="A994">
        <f>ALGLIB_SSA_XAUUSD!J994</f>
        <v>1775698800</v>
      </c>
      <c r="B994" t="str">
        <f>_xlfn.XLOOKUP($A994,ALGLIB_SSA_XAUUSD!$A$2:$A$1001,ALGLIB_SSA_XAUUSD!$B$2:$B$1001,"",0)</f>
        <v/>
      </c>
      <c r="C994" t="str">
        <f>_xlfn.XLOOKUP($A994,ALGLIB_SSA_XAUUSD!$A$2:$A$1001,ALGLIB_SSA_XAUUSD!$C$2:$C$1001,"",0)</f>
        <v/>
      </c>
      <c r="D994" s="1"/>
      <c r="E994" s="1">
        <f>E986+(E998-E986)*8/12</f>
        <v>4728.8041466666664</v>
      </c>
      <c r="F994" s="1">
        <f>F986+(F998-F986)*8/12</f>
        <v>4724.9943700000003</v>
      </c>
      <c r="G994" s="1">
        <f>G986+(G998-G986)*8/12</f>
        <v>4730.9769933333328</v>
      </c>
      <c r="H994" s="1">
        <f>H986+(H998-H986)*8/12</f>
        <v>4712.6832666666669</v>
      </c>
      <c r="I994" t="str">
        <f>_xlfn.XLOOKUP($A994,ALGLIB_SSA_XAUUSD!$J$2:$J$1001,ALGLIB_SSA_XAUUSD!$K$2:$K$1001,"",0)</f>
        <v>XAUUSD</v>
      </c>
      <c r="J994" t="str">
        <f>_xlfn.XLOOKUP($A994,ALGLIB_SSA_XAUUSD!$J$2:$J$1001,ALGLIB_SSA_XAUUSD!$L$2:$L$1001,"",0)</f>
        <v>M5</v>
      </c>
      <c r="K994">
        <f>_xlfn.XLOOKUP($A994,ALGLIB_SSA_XAUUSD!$J$2:$J$1001,ALGLIB_SSA_XAUUSD!$M$2:$M$1001,"",0)</f>
        <v>4717.71</v>
      </c>
      <c r="L994">
        <f>_xlfn.XLOOKUP($A994,ALGLIB_SSA_XAUUSD!$J$2:$J$1001,ALGLIB_SSA_XAUUSD!$N$2:$N$1001,"",0)</f>
        <v>4719.5542299999997</v>
      </c>
      <c r="M994">
        <f>_xlfn.XLOOKUP($A994,ALGLIB_SSA_XAUUSD!$J$2:$J$1001,ALGLIB_SSA_XAUUSD!$O$2:$O$1001,"",0)</f>
        <v>4717.9908699999996</v>
      </c>
      <c r="N994">
        <f>_xlfn.XLOOKUP($A994,ALGLIB_SSA_XAUUSD!$J$2:$J$1001,ALGLIB_SSA_XAUUSD!$P$2:$P$1001,"",0)</f>
        <v>4722.0633699999998</v>
      </c>
      <c r="O994">
        <f>_xlfn.XLOOKUP($A994,ALGLIB_SSA_XAUUSD!$J$2:$J$1001,ALGLIB_SSA_XAUUSD!$Q$2:$Q$1001,"",0)</f>
        <v>4715.2369200000003</v>
      </c>
      <c r="R994">
        <f t="shared" si="386"/>
        <v>1775698800</v>
      </c>
      <c r="S994" t="str">
        <f t="shared" si="387"/>
        <v>XAUUSD</v>
      </c>
      <c r="T994" t="str">
        <f t="shared" si="387"/>
        <v>M5</v>
      </c>
      <c r="U994">
        <f t="shared" si="387"/>
        <v>4717.71</v>
      </c>
      <c r="V994">
        <f t="shared" si="388"/>
        <v>4728.8041466666664</v>
      </c>
      <c r="W994">
        <f t="shared" si="388"/>
        <v>4724.9943700000003</v>
      </c>
      <c r="X994">
        <f t="shared" si="389"/>
        <v>4719.5542299999997</v>
      </c>
      <c r="Y994">
        <f t="shared" si="389"/>
        <v>4717.9908699999996</v>
      </c>
      <c r="Z994" s="12">
        <f t="shared" si="390"/>
        <v>4730.9769933333328</v>
      </c>
      <c r="AA994">
        <f t="shared" si="391"/>
        <v>4722.0633699999998</v>
      </c>
      <c r="AB994" s="12">
        <f t="shared" si="392"/>
        <v>4712.6832666666669</v>
      </c>
      <c r="AC994">
        <f t="shared" si="393"/>
        <v>4715.2369200000003</v>
      </c>
      <c r="AF994">
        <f t="shared" si="398"/>
        <v>1775698800</v>
      </c>
      <c r="AG994" t="str">
        <f t="shared" si="399"/>
        <v>XAUUSD</v>
      </c>
      <c r="AH994" t="str">
        <f t="shared" si="400"/>
        <v>M5</v>
      </c>
      <c r="AI994" s="19">
        <f t="shared" si="394"/>
        <v>4717.71</v>
      </c>
      <c r="AJ994" s="19">
        <f t="shared" si="395"/>
        <v>4728.8041466666664</v>
      </c>
      <c r="AK994" s="19">
        <f t="shared" si="396"/>
        <v>4724.9943700000003</v>
      </c>
      <c r="AL994" s="19">
        <f t="shared" si="401"/>
        <v>3.8097766666660391</v>
      </c>
      <c r="AM994" s="28" t="str">
        <f t="shared" si="397"/>
        <v>Bullish</v>
      </c>
      <c r="AN994" s="28" t="str">
        <f t="shared" si="402"/>
        <v>Bullish</v>
      </c>
      <c r="AO994">
        <f>IF(Z994&lt;&gt;"",Z994,"")</f>
        <v>4730.9769933333328</v>
      </c>
      <c r="AP994">
        <f>IF(AB994&lt;&gt;"",AB994,"")</f>
        <v>4712.6832666666669</v>
      </c>
      <c r="AQ994">
        <f t="shared" si="406"/>
        <v>9</v>
      </c>
      <c r="AR994" s="16">
        <f>IF(SLOPE($AO$974:$AO$985,$AQ$974:$AQ$985)&gt;0,MIN(3,ABS(SLOPE($AO$974:$AO$985,$AQ$974:$AQ$985))),IF(SLOPE($AO$974:$AO$985,$AQ$974:$AQ$985)&lt;-0.5,-0.5,0))</f>
        <v>0.22452333333330898</v>
      </c>
      <c r="AS994" s="16">
        <f>IF(SLOPE($AP$974:$AP$985,$AQ$974:$AQ$985)&lt;0,MAX(-3,-ABS(SLOPE($AP$974:$AP$985,$AQ$974:$AQ$985))),IF(SLOPE($AP$974:$AP$985,$AQ$974:$AQ$985)&gt;0.5,0.5,0))</f>
        <v>0</v>
      </c>
      <c r="AT994" s="22">
        <f>($AO$986+(AR994*(AQ994-1)))</f>
        <v>4731.589406666666</v>
      </c>
      <c r="AU994" s="22">
        <f>($AP$986+(AS994*(AQ994-1)))</f>
        <v>4709.0566200000003</v>
      </c>
      <c r="AV994" s="18">
        <f>IF(AR994&gt;0,AT994+AR994,AT994)</f>
        <v>4731.8139299999993</v>
      </c>
      <c r="AW994" s="18">
        <f>IF(AS994&lt;0,AU994+AS994,AU994)</f>
        <v>4709.0566200000003</v>
      </c>
      <c r="AY994">
        <f>AV994-AO994</f>
        <v>0.83693666666658828</v>
      </c>
      <c r="AZ994">
        <f>AW994-AP994</f>
        <v>-3.626646666666602</v>
      </c>
      <c r="BB994" s="19">
        <f t="shared" si="403"/>
        <v>1775698800</v>
      </c>
      <c r="BC994" s="19" t="str">
        <f t="shared" si="404"/>
        <v>XAUUSD</v>
      </c>
      <c r="BD994" s="19" t="str">
        <f t="shared" si="405"/>
        <v>M5</v>
      </c>
      <c r="BE994">
        <f>V994</f>
        <v>4728.8041466666664</v>
      </c>
      <c r="BF994">
        <f>W994</f>
        <v>4724.9943700000003</v>
      </c>
      <c r="BG994">
        <f>X994</f>
        <v>4719.5542299999997</v>
      </c>
      <c r="BH994">
        <f>Y994</f>
        <v>4717.9908699999996</v>
      </c>
      <c r="BI994">
        <f t="shared" si="407"/>
        <v>4731.8139299999993</v>
      </c>
      <c r="BJ994">
        <f t="shared" si="408"/>
        <v>4709.0566200000003</v>
      </c>
    </row>
    <row r="995" spans="1:62" x14ac:dyDescent="0.55000000000000004">
      <c r="A995">
        <f>ALGLIB_SSA_XAUUSD!J995</f>
        <v>1775699100</v>
      </c>
      <c r="B995" t="str">
        <f>_xlfn.XLOOKUP($A995,ALGLIB_SSA_XAUUSD!$A$2:$A$1001,ALGLIB_SSA_XAUUSD!$B$2:$B$1001,"",0)</f>
        <v/>
      </c>
      <c r="C995" t="str">
        <f>_xlfn.XLOOKUP($A995,ALGLIB_SSA_XAUUSD!$A$2:$A$1001,ALGLIB_SSA_XAUUSD!$C$2:$C$1001,"",0)</f>
        <v/>
      </c>
      <c r="D995" s="1"/>
      <c r="E995" s="1">
        <f>E986+(E998-E986)*9/12</f>
        <v>4729.0677324999997</v>
      </c>
      <c r="F995" s="1">
        <f>F986+(F998-F986)*9/12</f>
        <v>4725.2983775000002</v>
      </c>
      <c r="G995" s="1">
        <f>G986+(G998-G986)*9/12</f>
        <v>4731.124965</v>
      </c>
      <c r="H995" s="1">
        <f>H986+(H998-H986)*9/12</f>
        <v>4713.1365974999999</v>
      </c>
      <c r="I995" t="str">
        <f>_xlfn.XLOOKUP($A995,ALGLIB_SSA_XAUUSD!$J$2:$J$1001,ALGLIB_SSA_XAUUSD!$K$2:$K$1001,"",0)</f>
        <v>XAUUSD</v>
      </c>
      <c r="J995" t="str">
        <f>_xlfn.XLOOKUP($A995,ALGLIB_SSA_XAUUSD!$J$2:$J$1001,ALGLIB_SSA_XAUUSD!$L$2:$L$1001,"",0)</f>
        <v>M5</v>
      </c>
      <c r="K995">
        <f>_xlfn.XLOOKUP($A995,ALGLIB_SSA_XAUUSD!$J$2:$J$1001,ALGLIB_SSA_XAUUSD!$M$2:$M$1001,"",0)</f>
        <v>4722.28</v>
      </c>
      <c r="L995">
        <f>_xlfn.XLOOKUP($A995,ALGLIB_SSA_XAUUSD!$J$2:$J$1001,ALGLIB_SSA_XAUUSD!$N$2:$N$1001,"",0)</f>
        <v>4721.3807299999999</v>
      </c>
      <c r="M995">
        <f>_xlfn.XLOOKUP($A995,ALGLIB_SSA_XAUUSD!$J$2:$J$1001,ALGLIB_SSA_XAUUSD!$O$2:$O$1001,"",0)</f>
        <v>4719.6858000000002</v>
      </c>
      <c r="N995">
        <f>_xlfn.XLOOKUP($A995,ALGLIB_SSA_XAUUSD!$J$2:$J$1001,ALGLIB_SSA_XAUUSD!$P$2:$P$1001,"",0)</f>
        <v>4723.6817099999998</v>
      </c>
      <c r="O995">
        <f>_xlfn.XLOOKUP($A995,ALGLIB_SSA_XAUUSD!$J$2:$J$1001,ALGLIB_SSA_XAUUSD!$Q$2:$Q$1001,"",0)</f>
        <v>4717.6485199999997</v>
      </c>
      <c r="R995">
        <f t="shared" si="386"/>
        <v>1775699100</v>
      </c>
      <c r="S995" t="str">
        <f t="shared" si="387"/>
        <v>XAUUSD</v>
      </c>
      <c r="T995" t="str">
        <f t="shared" si="387"/>
        <v>M5</v>
      </c>
      <c r="U995">
        <f t="shared" si="387"/>
        <v>4722.28</v>
      </c>
      <c r="V995">
        <f t="shared" si="388"/>
        <v>4729.0677324999997</v>
      </c>
      <c r="W995">
        <f t="shared" si="388"/>
        <v>4725.2983775000002</v>
      </c>
      <c r="X995">
        <f t="shared" si="389"/>
        <v>4721.3807299999999</v>
      </c>
      <c r="Y995">
        <f t="shared" si="389"/>
        <v>4719.6858000000002</v>
      </c>
      <c r="Z995" s="12">
        <f t="shared" si="390"/>
        <v>4731.124965</v>
      </c>
      <c r="AA995">
        <f t="shared" si="391"/>
        <v>4723.6817099999998</v>
      </c>
      <c r="AB995" s="12">
        <f t="shared" si="392"/>
        <v>4713.1365974999999</v>
      </c>
      <c r="AC995">
        <f t="shared" si="393"/>
        <v>4717.6485199999997</v>
      </c>
      <c r="AF995">
        <f t="shared" si="398"/>
        <v>1775699100</v>
      </c>
      <c r="AG995" t="str">
        <f t="shared" si="399"/>
        <v>XAUUSD</v>
      </c>
      <c r="AH995" t="str">
        <f t="shared" si="400"/>
        <v>M5</v>
      </c>
      <c r="AI995" s="19">
        <f t="shared" si="394"/>
        <v>4722.28</v>
      </c>
      <c r="AJ995" s="19">
        <f t="shared" si="395"/>
        <v>4729.0677324999997</v>
      </c>
      <c r="AK995" s="19">
        <f t="shared" si="396"/>
        <v>4725.2983775000002</v>
      </c>
      <c r="AL995" s="19">
        <f t="shared" si="401"/>
        <v>3.7693549999994502</v>
      </c>
      <c r="AM995" s="28" t="str">
        <f t="shared" si="397"/>
        <v>Bullish</v>
      </c>
      <c r="AN995" s="28" t="str">
        <f t="shared" si="402"/>
        <v>Bullish</v>
      </c>
      <c r="AO995">
        <f>IF(Z995&lt;&gt;"",Z995,"")</f>
        <v>4731.124965</v>
      </c>
      <c r="AP995">
        <f>IF(AB995&lt;&gt;"",AB995,"")</f>
        <v>4713.1365974999999</v>
      </c>
      <c r="AQ995">
        <f t="shared" si="406"/>
        <v>10</v>
      </c>
      <c r="AR995" s="16">
        <f>IF(SLOPE($AO$974:$AO$985,$AQ$974:$AQ$985)&gt;0,MIN(3,ABS(SLOPE($AO$974:$AO$985,$AQ$974:$AQ$985))),IF(SLOPE($AO$974:$AO$985,$AQ$974:$AQ$985)&lt;-0.5,-0.5,0))</f>
        <v>0.22452333333330898</v>
      </c>
      <c r="AS995" s="16">
        <f>IF(SLOPE($AP$974:$AP$985,$AQ$974:$AQ$985)&lt;0,MAX(-3,-ABS(SLOPE($AP$974:$AP$985,$AQ$974:$AQ$985))),IF(SLOPE($AP$974:$AP$985,$AQ$974:$AQ$985)&gt;0.5,0.5,0))</f>
        <v>0</v>
      </c>
      <c r="AT995" s="22">
        <f>($AO$986+(AR995*(AQ995-1)))</f>
        <v>4731.8139299999993</v>
      </c>
      <c r="AU995" s="22">
        <f>($AP$986+(AS995*(AQ995-1)))</f>
        <v>4709.0566200000003</v>
      </c>
      <c r="AV995" s="18">
        <f>IF(AR995&gt;0,AT995+AR995,AT995)</f>
        <v>4732.0384533333327</v>
      </c>
      <c r="AW995" s="18">
        <f>IF(AS995&lt;0,AU995+AS995,AU995)</f>
        <v>4709.0566200000003</v>
      </c>
      <c r="AY995">
        <f>AV995-AO995</f>
        <v>0.91348833333267976</v>
      </c>
      <c r="AZ995">
        <f>AW995-AP995</f>
        <v>-4.0799774999995861</v>
      </c>
      <c r="BB995" s="19">
        <f t="shared" si="403"/>
        <v>1775699100</v>
      </c>
      <c r="BC995" s="19" t="str">
        <f t="shared" si="404"/>
        <v>XAUUSD</v>
      </c>
      <c r="BD995" s="19" t="str">
        <f t="shared" si="405"/>
        <v>M5</v>
      </c>
      <c r="BE995">
        <f>V995</f>
        <v>4729.0677324999997</v>
      </c>
      <c r="BF995">
        <f>W995</f>
        <v>4725.2983775000002</v>
      </c>
      <c r="BG995">
        <f>X995</f>
        <v>4721.3807299999999</v>
      </c>
      <c r="BH995">
        <f>Y995</f>
        <v>4719.6858000000002</v>
      </c>
      <c r="BI995">
        <f t="shared" si="407"/>
        <v>4732.0384533333327</v>
      </c>
      <c r="BJ995">
        <f t="shared" si="408"/>
        <v>4709.0566200000003</v>
      </c>
    </row>
    <row r="996" spans="1:62" x14ac:dyDescent="0.55000000000000004">
      <c r="A996">
        <f>ALGLIB_SSA_XAUUSD!J996</f>
        <v>1775699400</v>
      </c>
      <c r="B996" t="str">
        <f>_xlfn.XLOOKUP($A996,ALGLIB_SSA_XAUUSD!$A$2:$A$1001,ALGLIB_SSA_XAUUSD!$B$2:$B$1001,"",0)</f>
        <v/>
      </c>
      <c r="C996" t="str">
        <f>_xlfn.XLOOKUP($A996,ALGLIB_SSA_XAUUSD!$A$2:$A$1001,ALGLIB_SSA_XAUUSD!$C$2:$C$1001,"",0)</f>
        <v/>
      </c>
      <c r="D996" s="1"/>
      <c r="E996" s="1">
        <f>E986+(E998-E986)*10/12</f>
        <v>4729.331318333333</v>
      </c>
      <c r="F996" s="1">
        <f>F986+(F998-F986)*10/12</f>
        <v>4725.6023850000001</v>
      </c>
      <c r="G996" s="1">
        <f>G986+(G998-G986)*10/12</f>
        <v>4731.2729366666663</v>
      </c>
      <c r="H996" s="1">
        <f>H986+(H998-H986)*10/12</f>
        <v>4713.5899283333329</v>
      </c>
      <c r="I996" t="str">
        <f>_xlfn.XLOOKUP($A996,ALGLIB_SSA_XAUUSD!$J$2:$J$1001,ALGLIB_SSA_XAUUSD!$K$2:$K$1001,"",0)</f>
        <v>XAUUSD</v>
      </c>
      <c r="J996" t="str">
        <f>_xlfn.XLOOKUP($A996,ALGLIB_SSA_XAUUSD!$J$2:$J$1001,ALGLIB_SSA_XAUUSD!$L$2:$L$1001,"",0)</f>
        <v>M5</v>
      </c>
      <c r="K996">
        <f>_xlfn.XLOOKUP($A996,ALGLIB_SSA_XAUUSD!$J$2:$J$1001,ALGLIB_SSA_XAUUSD!$M$2:$M$1001,"",0)</f>
        <v>4723.6099999999997</v>
      </c>
      <c r="L996">
        <f>_xlfn.XLOOKUP($A996,ALGLIB_SSA_XAUUSD!$J$2:$J$1001,ALGLIB_SSA_XAUUSD!$N$2:$N$1001,"",0)</f>
        <v>4722.8700200000003</v>
      </c>
      <c r="M996">
        <f>_xlfn.XLOOKUP($A996,ALGLIB_SSA_XAUUSD!$J$2:$J$1001,ALGLIB_SSA_XAUUSD!$O$2:$O$1001,"",0)</f>
        <v>4721.2779099999998</v>
      </c>
      <c r="N996">
        <f>_xlfn.XLOOKUP($A996,ALGLIB_SSA_XAUUSD!$J$2:$J$1001,ALGLIB_SSA_XAUUSD!$P$2:$P$1001,"",0)</f>
        <v>4725.1296700000003</v>
      </c>
      <c r="O996">
        <f>_xlfn.XLOOKUP($A996,ALGLIB_SSA_XAUUSD!$J$2:$J$1001,ALGLIB_SSA_XAUUSD!$Q$2:$Q$1001,"",0)</f>
        <v>4719.6911799999998</v>
      </c>
      <c r="R996">
        <f t="shared" si="386"/>
        <v>1775699400</v>
      </c>
      <c r="S996" t="str">
        <f t="shared" si="387"/>
        <v>XAUUSD</v>
      </c>
      <c r="T996" t="str">
        <f t="shared" si="387"/>
        <v>M5</v>
      </c>
      <c r="U996">
        <f t="shared" si="387"/>
        <v>4723.6099999999997</v>
      </c>
      <c r="V996">
        <f t="shared" si="388"/>
        <v>4729.331318333333</v>
      </c>
      <c r="W996">
        <f t="shared" si="388"/>
        <v>4725.6023850000001</v>
      </c>
      <c r="X996">
        <f t="shared" si="389"/>
        <v>4722.8700200000003</v>
      </c>
      <c r="Y996">
        <f t="shared" si="389"/>
        <v>4721.2779099999998</v>
      </c>
      <c r="Z996" s="12">
        <f t="shared" si="390"/>
        <v>4731.2729366666663</v>
      </c>
      <c r="AA996">
        <f t="shared" si="391"/>
        <v>4725.1296700000003</v>
      </c>
      <c r="AB996" s="12">
        <f t="shared" si="392"/>
        <v>4713.5899283333329</v>
      </c>
      <c r="AC996">
        <f t="shared" si="393"/>
        <v>4719.6911799999998</v>
      </c>
      <c r="AF996">
        <f t="shared" si="398"/>
        <v>1775699400</v>
      </c>
      <c r="AG996" t="str">
        <f t="shared" si="399"/>
        <v>XAUUSD</v>
      </c>
      <c r="AH996" t="str">
        <f t="shared" si="400"/>
        <v>M5</v>
      </c>
      <c r="AI996" s="19">
        <f t="shared" si="394"/>
        <v>4723.6099999999997</v>
      </c>
      <c r="AJ996" s="19">
        <f t="shared" si="395"/>
        <v>4729.331318333333</v>
      </c>
      <c r="AK996" s="19">
        <f t="shared" si="396"/>
        <v>4725.6023850000001</v>
      </c>
      <c r="AL996" s="19">
        <f t="shared" si="401"/>
        <v>3.7289333333328614</v>
      </c>
      <c r="AM996" s="28" t="str">
        <f t="shared" si="397"/>
        <v>Bullish</v>
      </c>
      <c r="AN996" s="28" t="str">
        <f t="shared" si="402"/>
        <v>Bullish</v>
      </c>
      <c r="AO996">
        <f>IF(Z996&lt;&gt;"",Z996,"")</f>
        <v>4731.2729366666663</v>
      </c>
      <c r="AP996">
        <f>IF(AB996&lt;&gt;"",AB996,"")</f>
        <v>4713.5899283333329</v>
      </c>
      <c r="AQ996">
        <f t="shared" si="406"/>
        <v>11</v>
      </c>
      <c r="AR996" s="16">
        <f>IF(SLOPE($AO$974:$AO$985,$AQ$974:$AQ$985)&gt;0,MIN(3,ABS(SLOPE($AO$974:$AO$985,$AQ$974:$AQ$985))),IF(SLOPE($AO$974:$AO$985,$AQ$974:$AQ$985)&lt;-0.5,-0.5,0))</f>
        <v>0.22452333333330898</v>
      </c>
      <c r="AS996" s="16">
        <f>IF(SLOPE($AP$974:$AP$985,$AQ$974:$AQ$985)&lt;0,MAX(-3,-ABS(SLOPE($AP$974:$AP$985,$AQ$974:$AQ$985))),IF(SLOPE($AP$974:$AP$985,$AQ$974:$AQ$985)&gt;0.5,0.5,0))</f>
        <v>0</v>
      </c>
      <c r="AT996" s="22">
        <f>($AO$986+(AR996*(AQ996-1)))</f>
        <v>4732.0384533333327</v>
      </c>
      <c r="AU996" s="22">
        <f>($AP$986+(AS996*(AQ996-1)))</f>
        <v>4709.0566200000003</v>
      </c>
      <c r="AV996" s="18">
        <f>IF(AR996&gt;0,AT996+AR996,AT996)</f>
        <v>4732.262976666666</v>
      </c>
      <c r="AW996" s="18">
        <f>IF(AS996&lt;0,AU996+AS996,AU996)</f>
        <v>4709.0566200000003</v>
      </c>
      <c r="AY996">
        <f>AV996-AO996</f>
        <v>0.99003999999968073</v>
      </c>
      <c r="AZ996">
        <f>AW996-AP996</f>
        <v>-4.5333083333325703</v>
      </c>
      <c r="BB996" s="19">
        <f t="shared" si="403"/>
        <v>1775699400</v>
      </c>
      <c r="BC996" s="19" t="str">
        <f t="shared" si="404"/>
        <v>XAUUSD</v>
      </c>
      <c r="BD996" s="19" t="str">
        <f t="shared" si="405"/>
        <v>M5</v>
      </c>
      <c r="BE996">
        <f>V996</f>
        <v>4729.331318333333</v>
      </c>
      <c r="BF996">
        <f>W996</f>
        <v>4725.6023850000001</v>
      </c>
      <c r="BG996">
        <f>X996</f>
        <v>4722.8700200000003</v>
      </c>
      <c r="BH996">
        <f>Y996</f>
        <v>4721.2779099999998</v>
      </c>
      <c r="BI996">
        <f t="shared" si="407"/>
        <v>4732.262976666666</v>
      </c>
      <c r="BJ996">
        <f t="shared" si="408"/>
        <v>4709.0566200000003</v>
      </c>
    </row>
    <row r="997" spans="1:62" x14ac:dyDescent="0.55000000000000004">
      <c r="A997">
        <f>ALGLIB_SSA_XAUUSD!J997</f>
        <v>1775699700</v>
      </c>
      <c r="B997" t="str">
        <f>_xlfn.XLOOKUP($A997,ALGLIB_SSA_XAUUSD!$A$2:$A$1001,ALGLIB_SSA_XAUUSD!$B$2:$B$1001,"",0)</f>
        <v/>
      </c>
      <c r="C997" t="str">
        <f>_xlfn.XLOOKUP($A997,ALGLIB_SSA_XAUUSD!$A$2:$A$1001,ALGLIB_SSA_XAUUSD!$C$2:$C$1001,"",0)</f>
        <v/>
      </c>
      <c r="D997" s="1"/>
      <c r="E997" s="1">
        <f>E986+(E998-E986)*11/12</f>
        <v>4729.5949041666663</v>
      </c>
      <c r="F997" s="1">
        <f>F986+(F998-F986)*11/12</f>
        <v>4725.9063925</v>
      </c>
      <c r="G997" s="1">
        <f>G986+(G998-G986)*11/12</f>
        <v>4731.4209083333335</v>
      </c>
      <c r="H997" s="1">
        <f>H986+(H998-H986)*11/12</f>
        <v>4714.0432591666668</v>
      </c>
      <c r="I997" t="str">
        <f>_xlfn.XLOOKUP($A997,ALGLIB_SSA_XAUUSD!$J$2:$J$1001,ALGLIB_SSA_XAUUSD!$K$2:$K$1001,"",0)</f>
        <v>XAUUSD</v>
      </c>
      <c r="J997" t="str">
        <f>_xlfn.XLOOKUP($A997,ALGLIB_SSA_XAUUSD!$J$2:$J$1001,ALGLIB_SSA_XAUUSD!$L$2:$L$1001,"",0)</f>
        <v>M5</v>
      </c>
      <c r="K997">
        <f>_xlfn.XLOOKUP($A997,ALGLIB_SSA_XAUUSD!$J$2:$J$1001,ALGLIB_SSA_XAUUSD!$M$2:$M$1001,"",0)</f>
        <v>4727.47</v>
      </c>
      <c r="L997">
        <f>_xlfn.XLOOKUP($A997,ALGLIB_SSA_XAUUSD!$J$2:$J$1001,ALGLIB_SSA_XAUUSD!$N$2:$N$1001,"",0)</f>
        <v>4723.8673500000004</v>
      </c>
      <c r="M997">
        <f>_xlfn.XLOOKUP($A997,ALGLIB_SSA_XAUUSD!$J$2:$J$1001,ALGLIB_SSA_XAUUSD!$O$2:$O$1001,"",0)</f>
        <v>4722.5726299999997</v>
      </c>
      <c r="N997">
        <f>_xlfn.XLOOKUP($A997,ALGLIB_SSA_XAUUSD!$J$2:$J$1001,ALGLIB_SSA_XAUUSD!$P$2:$P$1001,"",0)</f>
        <v>4726.2400600000001</v>
      </c>
      <c r="O997">
        <f>_xlfn.XLOOKUP($A997,ALGLIB_SSA_XAUUSD!$J$2:$J$1001,ALGLIB_SSA_XAUUSD!$Q$2:$Q$1001,"",0)</f>
        <v>4721.07683</v>
      </c>
      <c r="R997">
        <f t="shared" si="386"/>
        <v>1775699700</v>
      </c>
      <c r="S997" t="str">
        <f t="shared" si="387"/>
        <v>XAUUSD</v>
      </c>
      <c r="T997" t="str">
        <f t="shared" si="387"/>
        <v>M5</v>
      </c>
      <c r="U997">
        <f t="shared" si="387"/>
        <v>4727.47</v>
      </c>
      <c r="V997">
        <f t="shared" si="388"/>
        <v>4729.5949041666663</v>
      </c>
      <c r="W997">
        <f t="shared" si="388"/>
        <v>4725.9063925</v>
      </c>
      <c r="X997">
        <f t="shared" si="389"/>
        <v>4723.8673500000004</v>
      </c>
      <c r="Y997">
        <f t="shared" si="389"/>
        <v>4722.5726299999997</v>
      </c>
      <c r="Z997" s="12">
        <f t="shared" si="390"/>
        <v>4731.4209083333335</v>
      </c>
      <c r="AA997">
        <f t="shared" si="391"/>
        <v>4726.2400600000001</v>
      </c>
      <c r="AB997" s="12">
        <f t="shared" si="392"/>
        <v>4714.0432591666668</v>
      </c>
      <c r="AC997">
        <f t="shared" si="393"/>
        <v>4721.07683</v>
      </c>
      <c r="AF997">
        <f t="shared" si="398"/>
        <v>1775699700</v>
      </c>
      <c r="AG997" t="str">
        <f t="shared" si="399"/>
        <v>XAUUSD</v>
      </c>
      <c r="AH997" t="str">
        <f t="shared" si="400"/>
        <v>M5</v>
      </c>
      <c r="AI997" s="19">
        <f t="shared" si="394"/>
        <v>4727.47</v>
      </c>
      <c r="AJ997" s="19">
        <f t="shared" si="395"/>
        <v>4729.5949041666663</v>
      </c>
      <c r="AK997" s="19">
        <f t="shared" si="396"/>
        <v>4725.9063925</v>
      </c>
      <c r="AL997" s="19">
        <f t="shared" si="401"/>
        <v>3.6885116666662725</v>
      </c>
      <c r="AM997" s="28" t="str">
        <f t="shared" si="397"/>
        <v>Bullish</v>
      </c>
      <c r="AN997" s="28" t="str">
        <f t="shared" si="402"/>
        <v>Bullish</v>
      </c>
      <c r="AO997">
        <f>IF(Z997&lt;&gt;"",Z997,"")</f>
        <v>4731.4209083333335</v>
      </c>
      <c r="AP997">
        <f>IF(AB997&lt;&gt;"",AB997,"")</f>
        <v>4714.0432591666668</v>
      </c>
      <c r="AQ997">
        <f t="shared" si="406"/>
        <v>12</v>
      </c>
      <c r="AR997" s="16">
        <f>IF(SLOPE($AO$974:$AO$985,$AQ$974:$AQ$985)&gt;0,MIN(3,ABS(SLOPE($AO$974:$AO$985,$AQ$974:$AQ$985))),IF(SLOPE($AO$974:$AO$985,$AQ$974:$AQ$985)&lt;-0.5,-0.5,0))</f>
        <v>0.22452333333330898</v>
      </c>
      <c r="AS997" s="16">
        <f>IF(SLOPE($AP$974:$AP$985,$AQ$974:$AQ$985)&lt;0,MAX(-3,-ABS(SLOPE($AP$974:$AP$985,$AQ$974:$AQ$985))),IF(SLOPE($AP$974:$AP$985,$AQ$974:$AQ$985)&gt;0.5,0.5,0))</f>
        <v>0</v>
      </c>
      <c r="AT997" s="22">
        <f>($AO$986+(AR997*(AQ997-1)))</f>
        <v>4732.262976666666</v>
      </c>
      <c r="AU997" s="22">
        <f>($AP$986+(AS997*(AQ997-1)))</f>
        <v>4709.0566200000003</v>
      </c>
      <c r="AV997" s="18">
        <f>IF(AR997&gt;0,AT997+AR997,AT997)</f>
        <v>4732.4874999999993</v>
      </c>
      <c r="AW997" s="18">
        <f>IF(AS997&lt;0,AU997+AS997,AU997)</f>
        <v>4709.0566200000003</v>
      </c>
      <c r="AY997">
        <f>AV997-AO997</f>
        <v>1.0665916666657722</v>
      </c>
      <c r="AZ997">
        <f>AW997-AP997</f>
        <v>-4.986639166666464</v>
      </c>
      <c r="BB997" s="19">
        <f t="shared" si="403"/>
        <v>1775699700</v>
      </c>
      <c r="BC997" s="19" t="str">
        <f t="shared" si="404"/>
        <v>XAUUSD</v>
      </c>
      <c r="BD997" s="19" t="str">
        <f t="shared" si="405"/>
        <v>M5</v>
      </c>
      <c r="BE997">
        <f>V997</f>
        <v>4729.5949041666663</v>
      </c>
      <c r="BF997">
        <f>W997</f>
        <v>4725.9063925</v>
      </c>
      <c r="BG997">
        <f>X997</f>
        <v>4723.8673500000004</v>
      </c>
      <c r="BH997">
        <f>Y997</f>
        <v>4722.5726299999997</v>
      </c>
      <c r="BI997">
        <f t="shared" si="407"/>
        <v>4732.4874999999993</v>
      </c>
      <c r="BJ997">
        <f t="shared" si="408"/>
        <v>4709.0566200000003</v>
      </c>
    </row>
    <row r="998" spans="1:62" x14ac:dyDescent="0.55000000000000004">
      <c r="A998">
        <f>ALGLIB_SSA_XAUUSD!J998</f>
        <v>1775700000</v>
      </c>
      <c r="B998" t="str">
        <f>_xlfn.XLOOKUP($A998,ALGLIB_SSA_XAUUSD!$A$2:$A$1001,ALGLIB_SSA_XAUUSD!$B$2:$B$1001,"",0)</f>
        <v>XAUUSD</v>
      </c>
      <c r="C998" t="str">
        <f>_xlfn.XLOOKUP($A998,ALGLIB_SSA_XAUUSD!$A$2:$A$1001,ALGLIB_SSA_XAUUSD!$C$2:$C$1001,"",0)</f>
        <v>H1</v>
      </c>
      <c r="D998" s="11">
        <f>_xlfn.XLOOKUP($A998,ALGLIB_SSA_XAUUSD!$A$2:$A$1001,ALGLIB_SSA_XAUUSD!$D$2:$D$1001,"",0)</f>
        <v>4725.08</v>
      </c>
      <c r="E998" s="11">
        <f>_xlfn.XLOOKUP($A998,ALGLIB_SSA_XAUUSD!$A$2:$A$1001,ALGLIB_SSA_XAUUSD!$E$2:$E$1001,"",0)</f>
        <v>4729.8584899999996</v>
      </c>
      <c r="F998" s="11">
        <f>_xlfn.XLOOKUP($A998,ALGLIB_SSA_XAUUSD!$A$2:$A$1001,ALGLIB_SSA_XAUUSD!$F$2:$F$1001,"",0)</f>
        <v>4726.2103999999999</v>
      </c>
      <c r="G998" s="11">
        <f>_xlfn.XLOOKUP($A998,ALGLIB_SSA_XAUUSD!$A$2:$A$1001,ALGLIB_SSA_XAUUSD!$G$2:$G$1001,"",0)</f>
        <v>4731.5688799999998</v>
      </c>
      <c r="H998" s="11">
        <f>_xlfn.XLOOKUP($A998,ALGLIB_SSA_XAUUSD!$A$2:$A$1001,ALGLIB_SSA_XAUUSD!$H$2:$H$1001,"",0)</f>
        <v>4714.4965899999997</v>
      </c>
      <c r="I998" t="str">
        <f>_xlfn.XLOOKUP($A998,ALGLIB_SSA_XAUUSD!$J$2:$J$1001,ALGLIB_SSA_XAUUSD!$K$2:$K$1001,"",0)</f>
        <v>XAUUSD</v>
      </c>
      <c r="J998" t="str">
        <f>_xlfn.XLOOKUP($A998,ALGLIB_SSA_XAUUSD!$J$2:$J$1001,ALGLIB_SSA_XAUUSD!$L$2:$L$1001,"",0)</f>
        <v>M5</v>
      </c>
      <c r="K998">
        <f>_xlfn.XLOOKUP($A998,ALGLIB_SSA_XAUUSD!$J$2:$J$1001,ALGLIB_SSA_XAUUSD!$M$2:$M$1001,"",0)</f>
        <v>4722.1099999999997</v>
      </c>
      <c r="L998">
        <f>_xlfn.XLOOKUP($A998,ALGLIB_SSA_XAUUSD!$J$2:$J$1001,ALGLIB_SSA_XAUUSD!$N$2:$N$1001,"",0)</f>
        <v>4724.0564700000004</v>
      </c>
      <c r="M998">
        <f>_xlfn.XLOOKUP($A998,ALGLIB_SSA_XAUUSD!$J$2:$J$1001,ALGLIB_SSA_XAUUSD!$O$2:$O$1001,"",0)</f>
        <v>4723.3145500000001</v>
      </c>
      <c r="N998">
        <f>_xlfn.XLOOKUP($A998,ALGLIB_SSA_XAUUSD!$J$2:$J$1001,ALGLIB_SSA_XAUUSD!$P$2:$P$1001,"",0)</f>
        <v>4726.7379799999999</v>
      </c>
      <c r="O998">
        <f>_xlfn.XLOOKUP($A998,ALGLIB_SSA_XAUUSD!$J$2:$J$1001,ALGLIB_SSA_XAUUSD!$Q$2:$Q$1001,"",0)</f>
        <v>4721.8292199999996</v>
      </c>
      <c r="R998">
        <f t="shared" si="386"/>
        <v>1775700000</v>
      </c>
      <c r="S998" t="str">
        <f t="shared" si="387"/>
        <v>XAUUSD</v>
      </c>
      <c r="T998" t="str">
        <f t="shared" si="387"/>
        <v>M5</v>
      </c>
      <c r="U998">
        <f t="shared" si="387"/>
        <v>4722.1099999999997</v>
      </c>
      <c r="V998">
        <f t="shared" si="388"/>
        <v>4729.8584899999996</v>
      </c>
      <c r="W998">
        <f t="shared" si="388"/>
        <v>4726.2103999999999</v>
      </c>
      <c r="X998">
        <f t="shared" si="389"/>
        <v>4724.0564700000004</v>
      </c>
      <c r="Y998">
        <f t="shared" si="389"/>
        <v>4723.3145500000001</v>
      </c>
      <c r="Z998" s="10">
        <f t="shared" si="390"/>
        <v>4731.5688799999998</v>
      </c>
      <c r="AA998">
        <f t="shared" si="391"/>
        <v>4726.7379799999999</v>
      </c>
      <c r="AB998" s="10">
        <f t="shared" si="392"/>
        <v>4714.4965899999997</v>
      </c>
      <c r="AC998">
        <f t="shared" si="393"/>
        <v>4721.8292199999996</v>
      </c>
      <c r="AF998">
        <f t="shared" si="398"/>
        <v>1775700000</v>
      </c>
      <c r="AG998" t="str">
        <f t="shared" si="399"/>
        <v>XAUUSD</v>
      </c>
      <c r="AH998" t="str">
        <f t="shared" si="400"/>
        <v>M5</v>
      </c>
      <c r="AI998" s="19">
        <f t="shared" si="394"/>
        <v>4722.1099999999997</v>
      </c>
      <c r="AJ998" s="19">
        <f t="shared" si="395"/>
        <v>4729.8584899999996</v>
      </c>
      <c r="AK998" s="19">
        <f t="shared" si="396"/>
        <v>4726.2103999999999</v>
      </c>
      <c r="AL998" s="19">
        <f t="shared" si="401"/>
        <v>3.6480899999996836</v>
      </c>
      <c r="AM998" s="28" t="str">
        <f t="shared" si="397"/>
        <v>Bullish</v>
      </c>
      <c r="AN998" s="28" t="str">
        <f t="shared" si="402"/>
        <v>Bullish</v>
      </c>
      <c r="AO998" s="10">
        <f>IF(Z998&lt;&gt;"",Z998,"")</f>
        <v>4731.5688799999998</v>
      </c>
      <c r="AP998" s="10">
        <f>IF(AB998&lt;&gt;"",AB998,"")</f>
        <v>4714.4965899999997</v>
      </c>
      <c r="AQ998">
        <f t="shared" si="406"/>
        <v>1</v>
      </c>
      <c r="AR998" s="17">
        <f>IF(SLOPE($AO$986:$AO$997,$AQ$986:$AQ$997)&gt;0,MIN(3,ABS(SLOPE($AO$986:$AO$997,$AQ$986:$AQ$997))),IF(SLOPE($AO$986:$AO$997,$AQ$986:$AQ$997)&lt;-0.5,-0.5,0))</f>
        <v>0.14797166666670553</v>
      </c>
      <c r="AS998" s="17">
        <f>IF(SLOPE($AP$986:$AP$997,$AQ$986:$AQ$997)&lt;0,MAX(-3,-ABS(SLOPE($AP$986:$AP$997,$AQ$986:$AQ$997))),IF(SLOPE($AP$986:$AP$997,$AQ$986:$AQ$997)&gt;0.5,0.5,0))</f>
        <v>0</v>
      </c>
      <c r="AT998" s="10">
        <f>($AO$998+(AR998*(AQ998-1)))</f>
        <v>4731.5688799999998</v>
      </c>
      <c r="AU998" s="10">
        <f>($AP$998+(AS998*(AQ998-1)))</f>
        <v>4714.4965899999997</v>
      </c>
      <c r="AV998" s="18">
        <f>IF(AR998&gt;0,AT998+AR998,AT998)</f>
        <v>4731.7168516666661</v>
      </c>
      <c r="AW998" s="18">
        <f>IF(AS998&lt;0,AU998+AS998,AU998)</f>
        <v>4714.4965899999997</v>
      </c>
      <c r="AY998">
        <f>AV998-AO998</f>
        <v>0.14797166666630801</v>
      </c>
      <c r="AZ998">
        <f>AW998-AP998</f>
        <v>0</v>
      </c>
      <c r="BB998" s="19">
        <f t="shared" si="403"/>
        <v>1775700000</v>
      </c>
      <c r="BC998" s="19" t="str">
        <f t="shared" si="404"/>
        <v>XAUUSD</v>
      </c>
      <c r="BD998" s="19" t="str">
        <f t="shared" si="405"/>
        <v>M5</v>
      </c>
      <c r="BE998">
        <f>V998</f>
        <v>4729.8584899999996</v>
      </c>
      <c r="BF998">
        <f>W998</f>
        <v>4726.2103999999999</v>
      </c>
      <c r="BG998">
        <f>X998</f>
        <v>4724.0564700000004</v>
      </c>
      <c r="BH998">
        <f>Y998</f>
        <v>4723.3145500000001</v>
      </c>
      <c r="BI998">
        <f t="shared" si="407"/>
        <v>4731.7168516666661</v>
      </c>
      <c r="BJ998">
        <f t="shared" si="408"/>
        <v>4714.4965899999997</v>
      </c>
    </row>
    <row r="999" spans="1:62" x14ac:dyDescent="0.55000000000000004">
      <c r="A999">
        <f>ALGLIB_SSA_XAUUSD!J999</f>
        <v>1775700300</v>
      </c>
      <c r="B999" t="str">
        <f>_xlfn.XLOOKUP($A999,ALGLIB_SSA_XAUUSD!$A$2:$A$1001,ALGLIB_SSA_XAUUSD!$B$2:$B$1001,"",0)</f>
        <v/>
      </c>
      <c r="C999" t="str">
        <f>_xlfn.XLOOKUP($A999,ALGLIB_SSA_XAUUSD!$A$2:$A$1001,ALGLIB_SSA_XAUUSD!$C$2:$C$1001,"",0)</f>
        <v/>
      </c>
      <c r="D999" t="str">
        <f>_xlfn.XLOOKUP($A999,ALGLIB_SSA_XAUUSD!$A$2:$A$1001,ALGLIB_SSA_XAUUSD!$D$2:$D$1001,"",0)</f>
        <v/>
      </c>
      <c r="E999" t="str">
        <f>_xlfn.XLOOKUP($A999,ALGLIB_SSA_XAUUSD!$A$2:$A$1001,ALGLIB_SSA_XAUUSD!$E$2:$E$1001,"",0)</f>
        <v/>
      </c>
      <c r="F999" t="str">
        <f>_xlfn.XLOOKUP($A999,ALGLIB_SSA_XAUUSD!$A$2:$A$1001,ALGLIB_SSA_XAUUSD!$F$2:$F$1001,"",0)</f>
        <v/>
      </c>
      <c r="G999" t="str">
        <f>_xlfn.XLOOKUP($A999,ALGLIB_SSA_XAUUSD!$A$2:$A$1001,ALGLIB_SSA_XAUUSD!$G$2:$G$1001,"",0)</f>
        <v/>
      </c>
      <c r="H999" t="str">
        <f>_xlfn.XLOOKUP($A999,ALGLIB_SSA_XAUUSD!$A$2:$A$1001,ALGLIB_SSA_XAUUSD!$H$2:$H$1001,"",0)</f>
        <v/>
      </c>
      <c r="I999" t="str">
        <f>_xlfn.XLOOKUP($A999,ALGLIB_SSA_XAUUSD!$J$2:$J$1001,ALGLIB_SSA_XAUUSD!$K$2:$K$1001,"",0)</f>
        <v>XAUUSD</v>
      </c>
      <c r="J999" t="str">
        <f>_xlfn.XLOOKUP($A999,ALGLIB_SSA_XAUUSD!$J$2:$J$1001,ALGLIB_SSA_XAUUSD!$L$2:$L$1001,"",0)</f>
        <v>M5</v>
      </c>
      <c r="K999">
        <f>_xlfn.XLOOKUP($A999,ALGLIB_SSA_XAUUSD!$J$2:$J$1001,ALGLIB_SSA_XAUUSD!$M$2:$M$1001,"",0)</f>
        <v>4722.18</v>
      </c>
      <c r="L999">
        <f>_xlfn.XLOOKUP($A999,ALGLIB_SSA_XAUUSD!$J$2:$J$1001,ALGLIB_SSA_XAUUSD!$N$2:$N$1001,"",0)</f>
        <v>4723.9224700000004</v>
      </c>
      <c r="M999">
        <f>_xlfn.XLOOKUP($A999,ALGLIB_SSA_XAUUSD!$J$2:$J$1001,ALGLIB_SSA_XAUUSD!$O$2:$O$1001,"",0)</f>
        <v>4723.6185100000002</v>
      </c>
      <c r="N999">
        <f>_xlfn.XLOOKUP($A999,ALGLIB_SSA_XAUUSD!$J$2:$J$1001,ALGLIB_SSA_XAUUSD!$P$2:$P$1001,"",0)</f>
        <v>4726.5528599999998</v>
      </c>
      <c r="O999">
        <f>_xlfn.XLOOKUP($A999,ALGLIB_SSA_XAUUSD!$J$2:$J$1001,ALGLIB_SSA_XAUUSD!$Q$2:$Q$1001,"",0)</f>
        <v>4722.1272900000004</v>
      </c>
      <c r="R999">
        <f t="shared" si="386"/>
        <v>1775700300</v>
      </c>
      <c r="S999" t="str">
        <f t="shared" si="387"/>
        <v>XAUUSD</v>
      </c>
      <c r="T999" t="str">
        <f t="shared" si="387"/>
        <v>M5</v>
      </c>
      <c r="U999">
        <f t="shared" si="387"/>
        <v>4722.18</v>
      </c>
      <c r="V999" t="str">
        <f t="shared" si="388"/>
        <v/>
      </c>
      <c r="W999" t="str">
        <f t="shared" si="388"/>
        <v/>
      </c>
      <c r="X999">
        <f t="shared" si="389"/>
        <v>4723.9224700000004</v>
      </c>
      <c r="Y999">
        <f t="shared" si="389"/>
        <v>4723.6185100000002</v>
      </c>
      <c r="Z999" t="str">
        <f t="shared" si="390"/>
        <v/>
      </c>
      <c r="AA999">
        <f t="shared" si="391"/>
        <v>4726.5528599999998</v>
      </c>
      <c r="AB999" t="str">
        <f t="shared" si="392"/>
        <v/>
      </c>
      <c r="AC999">
        <f t="shared" si="393"/>
        <v>4722.1272900000004</v>
      </c>
      <c r="AF999">
        <f t="shared" si="398"/>
        <v>1775700300</v>
      </c>
      <c r="AG999" t="str">
        <f t="shared" si="399"/>
        <v>XAUUSD</v>
      </c>
      <c r="AH999" t="str">
        <f t="shared" si="400"/>
        <v>M5</v>
      </c>
      <c r="AI999" s="19">
        <f t="shared" si="394"/>
        <v>4722.18</v>
      </c>
      <c r="AJ999" s="19" t="str">
        <f t="shared" si="395"/>
        <v/>
      </c>
      <c r="AK999" s="19" t="str">
        <f t="shared" si="396"/>
        <v/>
      </c>
      <c r="AL999" s="19" t="str">
        <f t="shared" si="401"/>
        <v/>
      </c>
      <c r="AM999" s="28" t="str">
        <f t="shared" si="397"/>
        <v/>
      </c>
      <c r="AN999" s="28" t="str">
        <f t="shared" si="402"/>
        <v>Bullish</v>
      </c>
      <c r="AO999" s="18" t="str">
        <f>IF(Z999&lt;&gt;"",Z999,"")</f>
        <v/>
      </c>
      <c r="AP999" s="18" t="str">
        <f>IF(AB999&lt;&gt;"",AB999,"")</f>
        <v/>
      </c>
      <c r="AQ999">
        <f t="shared" si="406"/>
        <v>2</v>
      </c>
      <c r="AR999" s="16">
        <f>IF(SLOPE($AO$986:$AO$997,$AQ$986:$AQ$997)&gt;0,MIN(3,ABS(SLOPE($AO$986:$AO$997,$AQ$986:$AQ$997))),IF(SLOPE($AO$986:$AO$997,$AQ$986:$AQ$997)&lt;-0.5,-0.5,0))</f>
        <v>0.14797166666670553</v>
      </c>
      <c r="AS999" s="16">
        <f>IF(SLOPE($AP$986:$AP$997,$AQ$986:$AQ$997)&lt;0,MAX(-3,-ABS(SLOPE($AP$986:$AP$997,$AQ$986:$AQ$997))),IF(SLOPE($AP$986:$AP$997,$AQ$986:$AQ$997)&gt;0.5,0.5,0))</f>
        <v>0</v>
      </c>
      <c r="AT999" s="22">
        <f>($AO$998+(AR999*(AQ999-1)))</f>
        <v>4731.7168516666661</v>
      </c>
      <c r="AU999" s="22">
        <f>($AP$998+(AS999*(AQ999-1)))</f>
        <v>4714.4965899999997</v>
      </c>
      <c r="AV999" s="18">
        <f>IF(AR999&gt;0,AT999+AR999,AT999)</f>
        <v>4731.8648233333324</v>
      </c>
      <c r="AW999" s="18">
        <f>IF(AS999&lt;0,AU999+AS999,AU999)</f>
        <v>4714.4965899999997</v>
      </c>
      <c r="AY999" t="e">
        <f>AV999-AO999</f>
        <v>#VALUE!</v>
      </c>
      <c r="AZ999" t="e">
        <f>AW999-AP999</f>
        <v>#VALUE!</v>
      </c>
      <c r="BB999" s="19">
        <f t="shared" si="403"/>
        <v>1775700300</v>
      </c>
      <c r="BC999" s="19" t="str">
        <f t="shared" si="404"/>
        <v>XAUUSD</v>
      </c>
      <c r="BD999" s="19" t="str">
        <f t="shared" si="405"/>
        <v>M5</v>
      </c>
      <c r="BG999">
        <f>X999</f>
        <v>4723.9224700000004</v>
      </c>
      <c r="BH999">
        <f>Y999</f>
        <v>4723.6185100000002</v>
      </c>
      <c r="BI999">
        <f t="shared" si="407"/>
        <v>4731.8648233333324</v>
      </c>
      <c r="BJ999">
        <f t="shared" si="408"/>
        <v>4714.4965899999997</v>
      </c>
    </row>
    <row r="1000" spans="1:62" x14ac:dyDescent="0.55000000000000004">
      <c r="A1000">
        <f>ALGLIB_SSA_XAUUSD!J1000</f>
        <v>1775700600</v>
      </c>
      <c r="B1000" t="str">
        <f>_xlfn.XLOOKUP($A1000,ALGLIB_SSA_XAUUSD!$A$2:$A$1001,ALGLIB_SSA_XAUUSD!$B$2:$B$1001,"",0)</f>
        <v/>
      </c>
      <c r="C1000" t="str">
        <f>_xlfn.XLOOKUP($A1000,ALGLIB_SSA_XAUUSD!$A$2:$A$1001,ALGLIB_SSA_XAUUSD!$C$2:$C$1001,"",0)</f>
        <v/>
      </c>
      <c r="D1000" t="str">
        <f>_xlfn.XLOOKUP($A1000,ALGLIB_SSA_XAUUSD!$A$2:$A$1001,ALGLIB_SSA_XAUUSD!$D$2:$D$1001,"",0)</f>
        <v/>
      </c>
      <c r="E1000" t="str">
        <f>_xlfn.XLOOKUP($A1000,ALGLIB_SSA_XAUUSD!$A$2:$A$1001,ALGLIB_SSA_XAUUSD!$E$2:$E$1001,"",0)</f>
        <v/>
      </c>
      <c r="F1000" t="str">
        <f>_xlfn.XLOOKUP($A1000,ALGLIB_SSA_XAUUSD!$A$2:$A$1001,ALGLIB_SSA_XAUUSD!$F$2:$F$1001,"",0)</f>
        <v/>
      </c>
      <c r="G1000" t="str">
        <f>_xlfn.XLOOKUP($A1000,ALGLIB_SSA_XAUUSD!$A$2:$A$1001,ALGLIB_SSA_XAUUSD!$G$2:$G$1001,"",0)</f>
        <v/>
      </c>
      <c r="H1000" t="str">
        <f>_xlfn.XLOOKUP($A1000,ALGLIB_SSA_XAUUSD!$A$2:$A$1001,ALGLIB_SSA_XAUUSD!$H$2:$H$1001,"",0)</f>
        <v/>
      </c>
      <c r="I1000" t="str">
        <f>_xlfn.XLOOKUP($A1000,ALGLIB_SSA_XAUUSD!$J$2:$J$1001,ALGLIB_SSA_XAUUSD!$K$2:$K$1001,"",0)</f>
        <v>XAUUSD</v>
      </c>
      <c r="J1000" t="str">
        <f>_xlfn.XLOOKUP($A1000,ALGLIB_SSA_XAUUSD!$J$2:$J$1001,ALGLIB_SSA_XAUUSD!$L$2:$L$1001,"",0)</f>
        <v>M5</v>
      </c>
      <c r="K1000">
        <f>_xlfn.XLOOKUP($A1000,ALGLIB_SSA_XAUUSD!$J$2:$J$1001,ALGLIB_SSA_XAUUSD!$M$2:$M$1001,"",0)</f>
        <v>4723.05</v>
      </c>
      <c r="L1000">
        <f>_xlfn.XLOOKUP($A1000,ALGLIB_SSA_XAUUSD!$J$2:$J$1001,ALGLIB_SSA_XAUUSD!$N$2:$N$1001,"",0)</f>
        <v>4723.7445500000003</v>
      </c>
      <c r="M1000">
        <f>_xlfn.XLOOKUP($A1000,ALGLIB_SSA_XAUUSD!$J$2:$J$1001,ALGLIB_SSA_XAUUSD!$O$2:$O$1001,"",0)</f>
        <v>4723.6815299999998</v>
      </c>
      <c r="N1000">
        <f>_xlfn.XLOOKUP($A1000,ALGLIB_SSA_XAUUSD!$J$2:$J$1001,ALGLIB_SSA_XAUUSD!$P$2:$P$1001,"",0)</f>
        <v>4726.01955</v>
      </c>
      <c r="O1000">
        <f>_xlfn.XLOOKUP($A1000,ALGLIB_SSA_XAUUSD!$J$2:$J$1001,ALGLIB_SSA_XAUUSD!$Q$2:$Q$1001,"",0)</f>
        <v>4722.0633399999997</v>
      </c>
      <c r="R1000">
        <f t="shared" si="386"/>
        <v>1775700600</v>
      </c>
      <c r="S1000" t="str">
        <f t="shared" si="387"/>
        <v>XAUUSD</v>
      </c>
      <c r="T1000" t="str">
        <f t="shared" si="387"/>
        <v>M5</v>
      </c>
      <c r="U1000">
        <f t="shared" si="387"/>
        <v>4723.05</v>
      </c>
      <c r="V1000" t="str">
        <f t="shared" si="388"/>
        <v/>
      </c>
      <c r="W1000" t="str">
        <f t="shared" si="388"/>
        <v/>
      </c>
      <c r="X1000">
        <f t="shared" si="389"/>
        <v>4723.7445500000003</v>
      </c>
      <c r="Y1000">
        <f t="shared" si="389"/>
        <v>4723.6815299999998</v>
      </c>
      <c r="Z1000" t="str">
        <f t="shared" si="390"/>
        <v/>
      </c>
      <c r="AA1000">
        <f t="shared" si="391"/>
        <v>4726.01955</v>
      </c>
      <c r="AB1000" t="str">
        <f t="shared" si="392"/>
        <v/>
      </c>
      <c r="AC1000">
        <f t="shared" si="393"/>
        <v>4722.0633399999997</v>
      </c>
      <c r="AF1000">
        <f t="shared" si="398"/>
        <v>1775700600</v>
      </c>
      <c r="AG1000" t="str">
        <f t="shared" si="399"/>
        <v>XAUUSD</v>
      </c>
      <c r="AH1000" t="str">
        <f t="shared" si="400"/>
        <v>M5</v>
      </c>
      <c r="AI1000" s="19">
        <f t="shared" si="394"/>
        <v>4723.05</v>
      </c>
      <c r="AJ1000" s="19" t="str">
        <f t="shared" si="395"/>
        <v/>
      </c>
      <c r="AK1000" s="19" t="str">
        <f t="shared" si="396"/>
        <v/>
      </c>
      <c r="AL1000" s="19" t="str">
        <f t="shared" si="401"/>
        <v/>
      </c>
      <c r="AM1000" s="28" t="str">
        <f t="shared" si="397"/>
        <v/>
      </c>
      <c r="AN1000" s="28" t="str">
        <f t="shared" si="402"/>
        <v>Bullish</v>
      </c>
      <c r="AO1000" s="18" t="str">
        <f>IF(Z1000&lt;&gt;"",Z1000,"")</f>
        <v/>
      </c>
      <c r="AP1000" s="18" t="str">
        <f>IF(AB1000&lt;&gt;"",AB1000,"")</f>
        <v/>
      </c>
      <c r="AQ1000">
        <f t="shared" si="406"/>
        <v>3</v>
      </c>
      <c r="AR1000" s="16">
        <f>IF(SLOPE($AO$986:$AO$997,$AQ$986:$AQ$997)&gt;0,MIN(3,ABS(SLOPE($AO$986:$AO$997,$AQ$986:$AQ$997))),IF(SLOPE($AO$986:$AO$997,$AQ$986:$AQ$997)&lt;-0.5,-0.5,0))</f>
        <v>0.14797166666670553</v>
      </c>
      <c r="AS1000" s="16">
        <f>IF(SLOPE($AP$986:$AP$997,$AQ$986:$AQ$997)&lt;0,MAX(-3,-ABS(SLOPE($AP$986:$AP$997,$AQ$986:$AQ$997))),IF(SLOPE($AP$986:$AP$997,$AQ$986:$AQ$997)&gt;0.5,0.5,0))</f>
        <v>0</v>
      </c>
      <c r="AT1000" s="22">
        <f>($AO$998+(AR1000*(AQ1000-1)))</f>
        <v>4731.8648233333333</v>
      </c>
      <c r="AU1000" s="22">
        <f>($AP$998+(AS1000*(AQ1000-1)))</f>
        <v>4714.4965899999997</v>
      </c>
      <c r="AV1000" s="18">
        <f>IF(AR1000&gt;0,AT1000+AR1000,AT1000)</f>
        <v>4732.0127949999996</v>
      </c>
      <c r="AW1000" s="18">
        <f>IF(AS1000&lt;0,AU1000+AS1000,AU1000)</f>
        <v>4714.4965899999997</v>
      </c>
      <c r="AY1000" t="e">
        <f>AV1000-AO1000</f>
        <v>#VALUE!</v>
      </c>
      <c r="AZ1000" t="e">
        <f>AW1000-AP1000</f>
        <v>#VALUE!</v>
      </c>
      <c r="BB1000" s="19">
        <f t="shared" si="403"/>
        <v>1775700600</v>
      </c>
      <c r="BC1000" s="19" t="str">
        <f t="shared" si="404"/>
        <v>XAUUSD</v>
      </c>
      <c r="BD1000" s="19" t="str">
        <f t="shared" si="405"/>
        <v>M5</v>
      </c>
      <c r="BG1000">
        <f>X1000</f>
        <v>4723.7445500000003</v>
      </c>
      <c r="BH1000">
        <f>Y1000</f>
        <v>4723.6815299999998</v>
      </c>
      <c r="BI1000">
        <f t="shared" si="407"/>
        <v>4732.0127949999996</v>
      </c>
      <c r="BJ1000">
        <f t="shared" si="408"/>
        <v>4714.4965899999997</v>
      </c>
    </row>
    <row r="1001" spans="1:62" x14ac:dyDescent="0.55000000000000004">
      <c r="A1001">
        <f>ALGLIB_SSA_XAUUSD!J1001</f>
        <v>1775700900</v>
      </c>
      <c r="B1001" t="str">
        <f>_xlfn.XLOOKUP($A1001,ALGLIB_SSA_XAUUSD!$A$2:$A$1001,ALGLIB_SSA_XAUUSD!$B$2:$B$1001,"",0)</f>
        <v/>
      </c>
      <c r="C1001" t="str">
        <f>_xlfn.XLOOKUP($A1001,ALGLIB_SSA_XAUUSD!$A$2:$A$1001,ALGLIB_SSA_XAUUSD!$C$2:$C$1001,"",0)</f>
        <v/>
      </c>
      <c r="D1001" t="str">
        <f>_xlfn.XLOOKUP($A1001,ALGLIB_SSA_XAUUSD!$A$2:$A$1001,ALGLIB_SSA_XAUUSD!$D$2:$D$1001,"",0)</f>
        <v/>
      </c>
      <c r="E1001" t="str">
        <f>_xlfn.XLOOKUP($A1001,ALGLIB_SSA_XAUUSD!$A$2:$A$1001,ALGLIB_SSA_XAUUSD!$E$2:$E$1001,"",0)</f>
        <v/>
      </c>
      <c r="F1001" t="str">
        <f>_xlfn.XLOOKUP($A1001,ALGLIB_SSA_XAUUSD!$A$2:$A$1001,ALGLIB_SSA_XAUUSD!$F$2:$F$1001,"",0)</f>
        <v/>
      </c>
      <c r="G1001" t="str">
        <f>_xlfn.XLOOKUP($A1001,ALGLIB_SSA_XAUUSD!$A$2:$A$1001,ALGLIB_SSA_XAUUSD!$G$2:$G$1001,"",0)</f>
        <v/>
      </c>
      <c r="H1001" t="str">
        <f>_xlfn.XLOOKUP($A1001,ALGLIB_SSA_XAUUSD!$A$2:$A$1001,ALGLIB_SSA_XAUUSD!$H$2:$H$1001,"",0)</f>
        <v/>
      </c>
      <c r="I1001" t="str">
        <f>_xlfn.XLOOKUP($A1001,ALGLIB_SSA_XAUUSD!$J$2:$J$1001,ALGLIB_SSA_XAUUSD!$K$2:$K$1001,"",0)</f>
        <v>XAUUSD</v>
      </c>
      <c r="J1001" t="str">
        <f>_xlfn.XLOOKUP($A1001,ALGLIB_SSA_XAUUSD!$J$2:$J$1001,ALGLIB_SSA_XAUUSD!$L$2:$L$1001,"",0)</f>
        <v>M5</v>
      </c>
      <c r="K1001">
        <f>_xlfn.XLOOKUP($A1001,ALGLIB_SSA_XAUUSD!$J$2:$J$1001,ALGLIB_SSA_XAUUSD!$M$2:$M$1001,"",0)</f>
        <v>4724.33</v>
      </c>
      <c r="L1001">
        <f>_xlfn.XLOOKUP($A1001,ALGLIB_SSA_XAUUSD!$J$2:$J$1001,ALGLIB_SSA_XAUUSD!$N$2:$N$1001,"",0)</f>
        <v>4723.4584000000004</v>
      </c>
      <c r="M1001">
        <f>_xlfn.XLOOKUP($A1001,ALGLIB_SSA_XAUUSD!$J$2:$J$1001,ALGLIB_SSA_XAUUSD!$O$2:$O$1001,"",0)</f>
        <v>4723.5699599999998</v>
      </c>
      <c r="N1001">
        <f>_xlfn.XLOOKUP($A1001,ALGLIB_SSA_XAUUSD!$J$2:$J$1001,ALGLIB_SSA_XAUUSD!$P$2:$P$1001,"",0)</f>
        <v>4725.7200499999999</v>
      </c>
      <c r="O1001">
        <f>_xlfn.XLOOKUP($A1001,ALGLIB_SSA_XAUUSD!$J$2:$J$1001,ALGLIB_SSA_XAUUSD!$Q$2:$Q$1001,"",0)</f>
        <v>4722.0739199999998</v>
      </c>
      <c r="R1001">
        <f t="shared" si="386"/>
        <v>1775700900</v>
      </c>
      <c r="S1001" t="str">
        <f t="shared" si="387"/>
        <v>XAUUSD</v>
      </c>
      <c r="T1001" t="str">
        <f t="shared" si="387"/>
        <v>M5</v>
      </c>
      <c r="U1001">
        <f t="shared" si="387"/>
        <v>4724.33</v>
      </c>
      <c r="X1001">
        <f t="shared" si="389"/>
        <v>4723.4584000000004</v>
      </c>
      <c r="Y1001">
        <f t="shared" si="389"/>
        <v>4723.5699599999998</v>
      </c>
      <c r="Z1001" t="str">
        <f t="shared" si="390"/>
        <v/>
      </c>
      <c r="AA1001">
        <f t="shared" si="391"/>
        <v>4725.7200499999999</v>
      </c>
      <c r="AB1001" t="str">
        <f t="shared" si="392"/>
        <v/>
      </c>
      <c r="AC1001">
        <f t="shared" si="393"/>
        <v>4722.0739199999998</v>
      </c>
      <c r="AF1001">
        <f t="shared" si="398"/>
        <v>1775700900</v>
      </c>
      <c r="AG1001" t="str">
        <f t="shared" si="399"/>
        <v>XAUUSD</v>
      </c>
      <c r="AH1001" t="str">
        <f t="shared" si="400"/>
        <v>M5</v>
      </c>
      <c r="AI1001" s="19">
        <f t="shared" si="394"/>
        <v>4724.33</v>
      </c>
      <c r="AJ1001" s="19" t="str">
        <f t="shared" si="395"/>
        <v/>
      </c>
      <c r="AK1001" s="19" t="str">
        <f t="shared" si="396"/>
        <v/>
      </c>
      <c r="AL1001" s="19" t="str">
        <f t="shared" si="401"/>
        <v/>
      </c>
      <c r="AM1001" s="28" t="str">
        <f t="shared" si="397"/>
        <v/>
      </c>
      <c r="AN1001" s="28" t="str">
        <f t="shared" si="402"/>
        <v>Bullish</v>
      </c>
      <c r="AO1001" s="18" t="str">
        <f>IF(Z1001&lt;&gt;"",Z1001,"")</f>
        <v/>
      </c>
      <c r="AP1001" s="18" t="str">
        <f>IF(AB1001&lt;&gt;"",AB1001,"")</f>
        <v/>
      </c>
      <c r="AQ1001">
        <f t="shared" si="406"/>
        <v>4</v>
      </c>
      <c r="AR1001" s="16">
        <f>IF(SLOPE($AO$986:$AO$997,$AQ$986:$AQ$997)&gt;0,MIN(3,ABS(SLOPE($AO$986:$AO$997,$AQ$986:$AQ$997))),IF(SLOPE($AO$986:$AO$997,$AQ$986:$AQ$997)&lt;-0.5,-0.5,0))</f>
        <v>0.14797166666670553</v>
      </c>
      <c r="AS1001" s="16">
        <f>IF(SLOPE($AP$986:$AP$997,$AQ$986:$AQ$997)&lt;0,MAX(-3,-ABS(SLOPE($AP$986:$AP$997,$AQ$986:$AQ$997))),IF(SLOPE($AP$986:$AP$997,$AQ$986:$AQ$997)&gt;0.5,0.5,0))</f>
        <v>0</v>
      </c>
      <c r="AT1001" s="22">
        <f>($AO$998+(AR1001*(AQ1001-1)))</f>
        <v>4732.0127949999996</v>
      </c>
      <c r="AU1001" s="22">
        <f>($AP$998+(AS1001*(AQ1001-1)))</f>
        <v>4714.4965899999997</v>
      </c>
      <c r="AV1001" s="18">
        <f>IF(AR1001&gt;0,AT1001+AR1001,AT1001)</f>
        <v>4732.1607666666659</v>
      </c>
      <c r="AW1001" s="18">
        <f>IF(AS1001&lt;0,AU1001+AS1001,AU1001)</f>
        <v>4714.4965899999997</v>
      </c>
      <c r="AY1001" t="e">
        <f>AV1001-AO1001</f>
        <v>#VALUE!</v>
      </c>
      <c r="AZ1001" t="e">
        <f>AW1001-AP1001</f>
        <v>#VALUE!</v>
      </c>
      <c r="BB1001" s="19">
        <f t="shared" si="403"/>
        <v>1775700900</v>
      </c>
      <c r="BC1001" s="19" t="str">
        <f t="shared" si="404"/>
        <v>XAUUSD</v>
      </c>
      <c r="BD1001" s="19" t="str">
        <f t="shared" si="405"/>
        <v>M5</v>
      </c>
      <c r="BG1001">
        <f>X1001</f>
        <v>4723.4584000000004</v>
      </c>
      <c r="BH1001">
        <f>Y1001</f>
        <v>4723.5699599999998</v>
      </c>
      <c r="BI1001">
        <f t="shared" si="407"/>
        <v>4732.1607666666659</v>
      </c>
      <c r="BJ1001">
        <f t="shared" si="408"/>
        <v>4714.4965899999997</v>
      </c>
    </row>
    <row r="1002" spans="1:62" x14ac:dyDescent="0.55000000000000004">
      <c r="AF1002" s="24">
        <f t="shared" si="398"/>
        <v>1775701200</v>
      </c>
      <c r="AG1002" s="24" t="str">
        <f t="shared" si="399"/>
        <v>XAUUSD</v>
      </c>
      <c r="AH1002" s="24" t="str">
        <f t="shared" si="400"/>
        <v>M5</v>
      </c>
      <c r="AI1002" s="25" t="str">
        <f t="shared" si="394"/>
        <v/>
      </c>
      <c r="AJ1002" s="25" t="str">
        <f t="shared" si="395"/>
        <v/>
      </c>
      <c r="AK1002" s="25" t="str">
        <f t="shared" si="396"/>
        <v/>
      </c>
      <c r="AL1002" s="25" t="str">
        <f t="shared" si="401"/>
        <v/>
      </c>
      <c r="AM1002" s="29" t="str">
        <f t="shared" si="397"/>
        <v/>
      </c>
      <c r="AN1002" s="29" t="str">
        <f t="shared" si="402"/>
        <v>Bullish</v>
      </c>
      <c r="AO1002" s="25" t="str">
        <f>IF(Z1002&lt;&gt;"",Z1002,"")</f>
        <v/>
      </c>
      <c r="AP1002" s="25" t="str">
        <f>IF(AB1002&lt;&gt;"",AB1002,"")</f>
        <v/>
      </c>
      <c r="AQ1002" s="24">
        <f t="shared" si="406"/>
        <v>5</v>
      </c>
      <c r="AR1002" s="26">
        <f>IF(SLOPE($AO$986:$AO$997,$AQ$986:$AQ$997)&gt;0,MIN(3,ABS(SLOPE($AO$986:$AO$997,$AQ$986:$AQ$997))),IF(SLOPE($AO$986:$AO$997,$AQ$986:$AQ$997)&lt;-0.5,-0.5,0))</f>
        <v>0.14797166666670553</v>
      </c>
      <c r="AS1002" s="26">
        <f>IF(SLOPE($AP$986:$AP$997,$AQ$986:$AQ$997)&lt;0,MAX(-3,-ABS(SLOPE($AP$986:$AP$997,$AQ$986:$AQ$997))),IF(SLOPE($AP$986:$AP$997,$AQ$986:$AQ$997)&gt;0.5,0.5,0))</f>
        <v>0</v>
      </c>
      <c r="AT1002" s="27">
        <f>($AO$998+(AR1002*(AQ1002-1)))</f>
        <v>4732.1607666666669</v>
      </c>
      <c r="AU1002" s="27">
        <f>($AP$998+(AS1002*(AQ1002-1)))</f>
        <v>4714.4965899999997</v>
      </c>
      <c r="AV1002" s="25">
        <f>IF(AR1002&gt;0,AT1002+AR1002,AT1002)</f>
        <v>4732.3087383333332</v>
      </c>
      <c r="AW1002" s="25">
        <f>IF(AS1002&lt;0,AU1002+AS1002,AU1002)</f>
        <v>4714.4965899999997</v>
      </c>
      <c r="AY1002" t="e">
        <f>AV1002-AO1002</f>
        <v>#VALUE!</v>
      </c>
      <c r="AZ1002" t="e">
        <f>AW1002-AP1002</f>
        <v>#VALUE!</v>
      </c>
      <c r="BB1002" s="19">
        <f t="shared" si="403"/>
        <v>1775701200</v>
      </c>
      <c r="BC1002" s="19" t="str">
        <f t="shared" si="404"/>
        <v>XAUUSD</v>
      </c>
      <c r="BD1002" s="19" t="str">
        <f t="shared" si="405"/>
        <v>M5</v>
      </c>
      <c r="BI1002">
        <f t="shared" si="407"/>
        <v>4732.3087383333332</v>
      </c>
      <c r="BJ1002">
        <f t="shared" si="408"/>
        <v>4714.4965899999997</v>
      </c>
    </row>
    <row r="1003" spans="1:62" x14ac:dyDescent="0.55000000000000004">
      <c r="AF1003" s="24">
        <f t="shared" si="398"/>
        <v>1775701500</v>
      </c>
      <c r="AG1003" s="24" t="str">
        <f t="shared" si="399"/>
        <v>XAUUSD</v>
      </c>
      <c r="AH1003" s="24" t="str">
        <f t="shared" si="400"/>
        <v>M5</v>
      </c>
      <c r="AI1003" s="25" t="str">
        <f t="shared" si="394"/>
        <v/>
      </c>
      <c r="AJ1003" s="25" t="str">
        <f t="shared" si="395"/>
        <v/>
      </c>
      <c r="AK1003" s="25" t="str">
        <f t="shared" si="396"/>
        <v/>
      </c>
      <c r="AL1003" s="25" t="str">
        <f t="shared" si="401"/>
        <v/>
      </c>
      <c r="AM1003" s="29" t="str">
        <f t="shared" si="397"/>
        <v/>
      </c>
      <c r="AN1003" s="29" t="str">
        <f t="shared" si="402"/>
        <v>Bullish</v>
      </c>
      <c r="AO1003" s="25" t="str">
        <f>IF(Z1003&lt;&gt;"",Z1003,"")</f>
        <v/>
      </c>
      <c r="AP1003" s="25" t="str">
        <f>IF(AB1003&lt;&gt;"",AB1003,"")</f>
        <v/>
      </c>
      <c r="AQ1003" s="24">
        <f t="shared" si="406"/>
        <v>6</v>
      </c>
      <c r="AR1003" s="26">
        <f>IF(SLOPE($AO$986:$AO$997,$AQ$986:$AQ$997)&gt;0,MIN(3,ABS(SLOPE($AO$986:$AO$997,$AQ$986:$AQ$997))),IF(SLOPE($AO$986:$AO$997,$AQ$986:$AQ$997)&lt;-0.5,-0.5,0))</f>
        <v>0.14797166666670553</v>
      </c>
      <c r="AS1003" s="26">
        <f>IF(SLOPE($AP$986:$AP$997,$AQ$986:$AQ$997)&lt;0,MAX(-3,-ABS(SLOPE($AP$986:$AP$997,$AQ$986:$AQ$997))),IF(SLOPE($AP$986:$AP$997,$AQ$986:$AQ$997)&gt;0.5,0.5,0))</f>
        <v>0</v>
      </c>
      <c r="AT1003" s="27">
        <f>($AO$998+(AR1003*(AQ1003-1)))</f>
        <v>4732.3087383333332</v>
      </c>
      <c r="AU1003" s="27">
        <f>($AP$998+(AS1003*(AQ1003-1)))</f>
        <v>4714.4965899999997</v>
      </c>
      <c r="AV1003" s="25">
        <f>IF(AR1003&gt;0,AT1003+AR1003,AT1003)</f>
        <v>4732.4567099999995</v>
      </c>
      <c r="AW1003" s="25">
        <f>IF(AS1003&lt;0,AU1003+AS1003,AU1003)</f>
        <v>4714.4965899999997</v>
      </c>
      <c r="AY1003" t="e">
        <f>AV1003-AO1003</f>
        <v>#VALUE!</v>
      </c>
      <c r="AZ1003" t="e">
        <f>AW1003-AP1003</f>
        <v>#VALUE!</v>
      </c>
      <c r="BB1003" s="19">
        <f t="shared" si="403"/>
        <v>1775701500</v>
      </c>
      <c r="BC1003" s="19" t="str">
        <f t="shared" si="404"/>
        <v>XAUUSD</v>
      </c>
      <c r="BD1003" s="19" t="str">
        <f t="shared" si="405"/>
        <v>M5</v>
      </c>
      <c r="BI1003">
        <f t="shared" si="407"/>
        <v>4732.4567099999995</v>
      </c>
      <c r="BJ1003">
        <f t="shared" si="408"/>
        <v>4714.4965899999997</v>
      </c>
    </row>
    <row r="1004" spans="1:62" x14ac:dyDescent="0.55000000000000004">
      <c r="AF1004" s="24">
        <f t="shared" si="398"/>
        <v>1775701800</v>
      </c>
      <c r="AG1004" s="24" t="str">
        <f t="shared" si="399"/>
        <v>XAUUSD</v>
      </c>
      <c r="AH1004" s="24" t="str">
        <f t="shared" si="400"/>
        <v>M5</v>
      </c>
      <c r="AI1004" s="25" t="str">
        <f t="shared" si="394"/>
        <v/>
      </c>
      <c r="AJ1004" s="25" t="str">
        <f t="shared" si="395"/>
        <v/>
      </c>
      <c r="AK1004" s="25" t="str">
        <f t="shared" si="396"/>
        <v/>
      </c>
      <c r="AL1004" s="25" t="str">
        <f t="shared" si="401"/>
        <v/>
      </c>
      <c r="AM1004" s="29" t="str">
        <f t="shared" si="397"/>
        <v/>
      </c>
      <c r="AN1004" s="29" t="str">
        <f t="shared" si="402"/>
        <v>Bullish</v>
      </c>
      <c r="AO1004" s="25" t="str">
        <f>IF(Z1004&lt;&gt;"",Z1004,"")</f>
        <v/>
      </c>
      <c r="AP1004" s="25" t="str">
        <f>IF(AB1004&lt;&gt;"",AB1004,"")</f>
        <v/>
      </c>
      <c r="AQ1004" s="24">
        <f t="shared" si="406"/>
        <v>7</v>
      </c>
      <c r="AR1004" s="26">
        <f>IF(SLOPE($AO$986:$AO$997,$AQ$986:$AQ$997)&gt;0,MIN(3,ABS(SLOPE($AO$986:$AO$997,$AQ$986:$AQ$997))),IF(SLOPE($AO$986:$AO$997,$AQ$986:$AQ$997)&lt;-0.5,-0.5,0))</f>
        <v>0.14797166666670553</v>
      </c>
      <c r="AS1004" s="26">
        <f>IF(SLOPE($AP$986:$AP$997,$AQ$986:$AQ$997)&lt;0,MAX(-3,-ABS(SLOPE($AP$986:$AP$997,$AQ$986:$AQ$997))),IF(SLOPE($AP$986:$AP$997,$AQ$986:$AQ$997)&gt;0.5,0.5,0))</f>
        <v>0</v>
      </c>
      <c r="AT1004" s="27">
        <f>($AO$998+(AR1004*(AQ1004-1)))</f>
        <v>4732.4567100000004</v>
      </c>
      <c r="AU1004" s="27">
        <f>($AP$998+(AS1004*(AQ1004-1)))</f>
        <v>4714.4965899999997</v>
      </c>
      <c r="AV1004" s="25">
        <f>IF(AR1004&gt;0,AT1004+AR1004,AT1004)</f>
        <v>4732.6046816666667</v>
      </c>
      <c r="AW1004" s="25">
        <f>IF(AS1004&lt;0,AU1004+AS1004,AU1004)</f>
        <v>4714.4965899999997</v>
      </c>
      <c r="AY1004" t="e">
        <f>AV1004-AO1004</f>
        <v>#VALUE!</v>
      </c>
      <c r="AZ1004" t="e">
        <f>AW1004-AP1004</f>
        <v>#VALUE!</v>
      </c>
      <c r="BB1004" s="19">
        <f t="shared" si="403"/>
        <v>1775701800</v>
      </c>
      <c r="BC1004" s="19" t="str">
        <f t="shared" si="404"/>
        <v>XAUUSD</v>
      </c>
      <c r="BD1004" s="19" t="str">
        <f t="shared" si="405"/>
        <v>M5</v>
      </c>
      <c r="BI1004">
        <f t="shared" si="407"/>
        <v>4732.6046816666667</v>
      </c>
      <c r="BJ1004">
        <f t="shared" si="408"/>
        <v>4714.4965899999997</v>
      </c>
    </row>
    <row r="1005" spans="1:62" x14ac:dyDescent="0.55000000000000004">
      <c r="AF1005" s="24">
        <f t="shared" si="398"/>
        <v>1775702100</v>
      </c>
      <c r="AG1005" s="24" t="str">
        <f t="shared" si="399"/>
        <v>XAUUSD</v>
      </c>
      <c r="AH1005" s="24" t="str">
        <f t="shared" si="400"/>
        <v>M5</v>
      </c>
      <c r="AI1005" s="25" t="str">
        <f t="shared" si="394"/>
        <v/>
      </c>
      <c r="AJ1005" s="25" t="str">
        <f t="shared" si="395"/>
        <v/>
      </c>
      <c r="AK1005" s="25" t="str">
        <f t="shared" si="396"/>
        <v/>
      </c>
      <c r="AL1005" s="25" t="str">
        <f t="shared" si="401"/>
        <v/>
      </c>
      <c r="AM1005" s="29" t="str">
        <f t="shared" si="397"/>
        <v/>
      </c>
      <c r="AN1005" s="29" t="str">
        <f t="shared" si="402"/>
        <v>Bullish</v>
      </c>
      <c r="AO1005" s="25" t="str">
        <f>IF(Z1005&lt;&gt;"",Z1005,"")</f>
        <v/>
      </c>
      <c r="AP1005" s="25" t="str">
        <f>IF(AB1005&lt;&gt;"",AB1005,"")</f>
        <v/>
      </c>
      <c r="AQ1005" s="24">
        <f t="shared" si="406"/>
        <v>8</v>
      </c>
      <c r="AR1005" s="26">
        <f>IF(SLOPE($AO$986:$AO$997,$AQ$986:$AQ$997)&gt;0,MIN(3,ABS(SLOPE($AO$986:$AO$997,$AQ$986:$AQ$997))),IF(SLOPE($AO$986:$AO$997,$AQ$986:$AQ$997)&lt;-0.5,-0.5,0))</f>
        <v>0.14797166666670553</v>
      </c>
      <c r="AS1005" s="26">
        <f>IF(SLOPE($AP$986:$AP$997,$AQ$986:$AQ$997)&lt;0,MAX(-3,-ABS(SLOPE($AP$986:$AP$997,$AQ$986:$AQ$997))),IF(SLOPE($AP$986:$AP$997,$AQ$986:$AQ$997)&gt;0.5,0.5,0))</f>
        <v>0</v>
      </c>
      <c r="AT1005" s="27">
        <f>($AO$998+(AR1005*(AQ1005-1)))</f>
        <v>4732.6046816666667</v>
      </c>
      <c r="AU1005" s="27">
        <f>($AP$998+(AS1005*(AQ1005-1)))</f>
        <v>4714.4965899999997</v>
      </c>
      <c r="AV1005" s="25">
        <f>IF(AR1005&gt;0,AT1005+AR1005,AT1005)</f>
        <v>4732.752653333333</v>
      </c>
      <c r="AW1005" s="25">
        <f>IF(AS1005&lt;0,AU1005+AS1005,AU1005)</f>
        <v>4714.4965899999997</v>
      </c>
      <c r="AY1005" t="e">
        <f>AV1005-AO1005</f>
        <v>#VALUE!</v>
      </c>
      <c r="AZ1005" t="e">
        <f>AW1005-AP1005</f>
        <v>#VALUE!</v>
      </c>
      <c r="BB1005" s="19">
        <f t="shared" si="403"/>
        <v>1775702100</v>
      </c>
      <c r="BC1005" s="19" t="str">
        <f t="shared" si="404"/>
        <v>XAUUSD</v>
      </c>
      <c r="BD1005" s="19" t="str">
        <f t="shared" si="405"/>
        <v>M5</v>
      </c>
      <c r="BI1005">
        <f t="shared" si="407"/>
        <v>4732.752653333333</v>
      </c>
      <c r="BJ1005">
        <f t="shared" si="408"/>
        <v>4714.4965899999997</v>
      </c>
    </row>
    <row r="1006" spans="1:62" x14ac:dyDescent="0.55000000000000004">
      <c r="AF1006" s="24">
        <f t="shared" si="398"/>
        <v>1775702400</v>
      </c>
      <c r="AG1006" s="24" t="str">
        <f t="shared" si="399"/>
        <v>XAUUSD</v>
      </c>
      <c r="AH1006" s="24" t="str">
        <f t="shared" si="400"/>
        <v>M5</v>
      </c>
      <c r="AI1006" s="25" t="str">
        <f t="shared" si="394"/>
        <v/>
      </c>
      <c r="AJ1006" s="25" t="str">
        <f t="shared" si="395"/>
        <v/>
      </c>
      <c r="AK1006" s="25" t="str">
        <f t="shared" si="396"/>
        <v/>
      </c>
      <c r="AL1006" s="25" t="str">
        <f t="shared" si="401"/>
        <v/>
      </c>
      <c r="AM1006" s="29" t="str">
        <f t="shared" si="397"/>
        <v/>
      </c>
      <c r="AN1006" s="29" t="str">
        <f t="shared" si="402"/>
        <v>Bullish</v>
      </c>
      <c r="AO1006" s="25" t="str">
        <f>IF(Z1006&lt;&gt;"",Z1006,"")</f>
        <v/>
      </c>
      <c r="AP1006" s="25" t="str">
        <f>IF(AB1006&lt;&gt;"",AB1006,"")</f>
        <v/>
      </c>
      <c r="AQ1006" s="24">
        <f t="shared" si="406"/>
        <v>9</v>
      </c>
      <c r="AR1006" s="26">
        <f>IF(SLOPE($AO$986:$AO$997,$AQ$986:$AQ$997)&gt;0,MIN(3,ABS(SLOPE($AO$986:$AO$997,$AQ$986:$AQ$997))),IF(SLOPE($AO$986:$AO$997,$AQ$986:$AQ$997)&lt;-0.5,-0.5,0))</f>
        <v>0.14797166666670553</v>
      </c>
      <c r="AS1006" s="26">
        <f>IF(SLOPE($AP$986:$AP$997,$AQ$986:$AQ$997)&lt;0,MAX(-3,-ABS(SLOPE($AP$986:$AP$997,$AQ$986:$AQ$997))),IF(SLOPE($AP$986:$AP$997,$AQ$986:$AQ$997)&gt;0.5,0.5,0))</f>
        <v>0</v>
      </c>
      <c r="AT1006" s="27">
        <f>($AO$998+(AR1006*(AQ1006-1)))</f>
        <v>4732.752653333333</v>
      </c>
      <c r="AU1006" s="27">
        <f>($AP$998+(AS1006*(AQ1006-1)))</f>
        <v>4714.4965899999997</v>
      </c>
      <c r="AV1006" s="25">
        <f>IF(AR1006&gt;0,AT1006+AR1006,AT1006)</f>
        <v>4732.9006249999993</v>
      </c>
      <c r="AW1006" s="25">
        <f>IF(AS1006&lt;0,AU1006+AS1006,AU1006)</f>
        <v>4714.4965899999997</v>
      </c>
      <c r="AY1006" t="e">
        <f>AV1006-AO1006</f>
        <v>#VALUE!</v>
      </c>
      <c r="AZ1006" t="e">
        <f>AW1006-AP1006</f>
        <v>#VALUE!</v>
      </c>
      <c r="BB1006" s="19">
        <f t="shared" si="403"/>
        <v>1775702400</v>
      </c>
      <c r="BC1006" s="19" t="str">
        <f t="shared" si="404"/>
        <v>XAUUSD</v>
      </c>
      <c r="BD1006" s="19" t="str">
        <f t="shared" si="405"/>
        <v>M5</v>
      </c>
      <c r="BI1006">
        <f t="shared" si="407"/>
        <v>4732.9006249999993</v>
      </c>
      <c r="BJ1006">
        <f t="shared" si="408"/>
        <v>4714.4965899999997</v>
      </c>
    </row>
    <row r="1007" spans="1:62" x14ac:dyDescent="0.55000000000000004">
      <c r="AF1007" s="24">
        <f t="shared" si="398"/>
        <v>1775702700</v>
      </c>
      <c r="AG1007" s="24" t="str">
        <f t="shared" si="399"/>
        <v>XAUUSD</v>
      </c>
      <c r="AH1007" s="24" t="str">
        <f t="shared" si="400"/>
        <v>M5</v>
      </c>
      <c r="AI1007" s="25" t="str">
        <f t="shared" si="394"/>
        <v/>
      </c>
      <c r="AJ1007" s="25" t="str">
        <f t="shared" si="395"/>
        <v/>
      </c>
      <c r="AK1007" s="25" t="str">
        <f t="shared" si="396"/>
        <v/>
      </c>
      <c r="AL1007" s="25" t="str">
        <f t="shared" si="401"/>
        <v/>
      </c>
      <c r="AM1007" s="29" t="str">
        <f t="shared" si="397"/>
        <v/>
      </c>
      <c r="AN1007" s="29" t="str">
        <f t="shared" si="402"/>
        <v>Bullish</v>
      </c>
      <c r="AO1007" s="25" t="str">
        <f>IF(Z1007&lt;&gt;"",Z1007,"")</f>
        <v/>
      </c>
      <c r="AP1007" s="25" t="str">
        <f>IF(AB1007&lt;&gt;"",AB1007,"")</f>
        <v/>
      </c>
      <c r="AQ1007" s="24">
        <f t="shared" si="406"/>
        <v>10</v>
      </c>
      <c r="AR1007" s="26">
        <f>IF(SLOPE($AO$986:$AO$997,$AQ$986:$AQ$997)&gt;0,MIN(3,ABS(SLOPE($AO$986:$AO$997,$AQ$986:$AQ$997))),IF(SLOPE($AO$986:$AO$997,$AQ$986:$AQ$997)&lt;-0.5,-0.5,0))</f>
        <v>0.14797166666670553</v>
      </c>
      <c r="AS1007" s="26">
        <f>IF(SLOPE($AP$986:$AP$997,$AQ$986:$AQ$997)&lt;0,MAX(-3,-ABS(SLOPE($AP$986:$AP$997,$AQ$986:$AQ$997))),IF(SLOPE($AP$986:$AP$997,$AQ$986:$AQ$997)&gt;0.5,0.5,0))</f>
        <v>0</v>
      </c>
      <c r="AT1007" s="27">
        <f>($AO$998+(AR1007*(AQ1007-1)))</f>
        <v>4732.9006250000002</v>
      </c>
      <c r="AU1007" s="27">
        <f>($AP$998+(AS1007*(AQ1007-1)))</f>
        <v>4714.4965899999997</v>
      </c>
      <c r="AV1007" s="25">
        <f>IF(AR1007&gt;0,AT1007+AR1007,AT1007)</f>
        <v>4733.0485966666665</v>
      </c>
      <c r="AW1007" s="25">
        <f>IF(AS1007&lt;0,AU1007+AS1007,AU1007)</f>
        <v>4714.4965899999997</v>
      </c>
      <c r="AY1007" t="e">
        <f>AV1007-AO1007</f>
        <v>#VALUE!</v>
      </c>
      <c r="AZ1007" t="e">
        <f>AW1007-AP1007</f>
        <v>#VALUE!</v>
      </c>
      <c r="BB1007" s="19">
        <f t="shared" si="403"/>
        <v>1775702700</v>
      </c>
      <c r="BC1007" s="19" t="str">
        <f t="shared" si="404"/>
        <v>XAUUSD</v>
      </c>
      <c r="BD1007" s="19" t="str">
        <f t="shared" si="405"/>
        <v>M5</v>
      </c>
      <c r="BI1007">
        <f t="shared" si="407"/>
        <v>4733.0485966666665</v>
      </c>
      <c r="BJ1007">
        <f t="shared" si="408"/>
        <v>4714.4965899999997</v>
      </c>
    </row>
    <row r="1008" spans="1:62" x14ac:dyDescent="0.55000000000000004">
      <c r="AF1008" s="24">
        <f t="shared" si="398"/>
        <v>1775703000</v>
      </c>
      <c r="AG1008" s="24" t="str">
        <f t="shared" si="399"/>
        <v>XAUUSD</v>
      </c>
      <c r="AH1008" s="24" t="str">
        <f t="shared" si="400"/>
        <v>M5</v>
      </c>
      <c r="AI1008" s="25" t="str">
        <f t="shared" si="394"/>
        <v/>
      </c>
      <c r="AJ1008" s="25" t="str">
        <f t="shared" si="395"/>
        <v/>
      </c>
      <c r="AK1008" s="25" t="str">
        <f t="shared" si="396"/>
        <v/>
      </c>
      <c r="AL1008" s="25" t="str">
        <f t="shared" si="401"/>
        <v/>
      </c>
      <c r="AM1008" s="29" t="str">
        <f t="shared" si="397"/>
        <v/>
      </c>
      <c r="AN1008" s="29" t="str">
        <f t="shared" si="402"/>
        <v>Bullish</v>
      </c>
      <c r="AO1008" s="25" t="str">
        <f>IF(Z1008&lt;&gt;"",Z1008,"")</f>
        <v/>
      </c>
      <c r="AP1008" s="25" t="str">
        <f>IF(AB1008&lt;&gt;"",AB1008,"")</f>
        <v/>
      </c>
      <c r="AQ1008" s="24">
        <f t="shared" si="406"/>
        <v>11</v>
      </c>
      <c r="AR1008" s="26">
        <f>IF(SLOPE($AO$986:$AO$997,$AQ$986:$AQ$997)&gt;0,MIN(3,ABS(SLOPE($AO$986:$AO$997,$AQ$986:$AQ$997))),IF(SLOPE($AO$986:$AO$997,$AQ$986:$AQ$997)&lt;-0.5,-0.5,0))</f>
        <v>0.14797166666670553</v>
      </c>
      <c r="AS1008" s="26">
        <f>IF(SLOPE($AP$986:$AP$997,$AQ$986:$AQ$997)&lt;0,MAX(-3,-ABS(SLOPE($AP$986:$AP$997,$AQ$986:$AQ$997))),IF(SLOPE($AP$986:$AP$997,$AQ$986:$AQ$997)&gt;0.5,0.5,0))</f>
        <v>0</v>
      </c>
      <c r="AT1008" s="27">
        <f>($AO$998+(AR1008*(AQ1008-1)))</f>
        <v>4733.0485966666665</v>
      </c>
      <c r="AU1008" s="27">
        <f>($AP$998+(AS1008*(AQ1008-1)))</f>
        <v>4714.4965899999997</v>
      </c>
      <c r="AV1008" s="25">
        <f>IF(AR1008&gt;0,AT1008+AR1008,AT1008)</f>
        <v>4733.1965683333328</v>
      </c>
      <c r="AW1008" s="25">
        <f>IF(AS1008&lt;0,AU1008+AS1008,AU1008)</f>
        <v>4714.4965899999997</v>
      </c>
      <c r="AY1008" t="e">
        <f>AV1008-AO1008</f>
        <v>#VALUE!</v>
      </c>
      <c r="AZ1008" t="e">
        <f>AW1008-AP1008</f>
        <v>#VALUE!</v>
      </c>
      <c r="BB1008" s="19">
        <f t="shared" si="403"/>
        <v>1775703000</v>
      </c>
      <c r="BC1008" s="19" t="str">
        <f t="shared" si="404"/>
        <v>XAUUSD</v>
      </c>
      <c r="BD1008" s="19" t="str">
        <f t="shared" si="405"/>
        <v>M5</v>
      </c>
      <c r="BI1008">
        <f t="shared" si="407"/>
        <v>4733.1965683333328</v>
      </c>
      <c r="BJ1008">
        <f t="shared" si="408"/>
        <v>4714.4965899999997</v>
      </c>
    </row>
    <row r="1009" spans="32:62" x14ac:dyDescent="0.55000000000000004">
      <c r="AF1009" s="24">
        <f t="shared" si="398"/>
        <v>1775703300</v>
      </c>
      <c r="AG1009" s="24" t="str">
        <f t="shared" si="399"/>
        <v>XAUUSD</v>
      </c>
      <c r="AH1009" s="24" t="str">
        <f t="shared" si="400"/>
        <v>M5</v>
      </c>
      <c r="AI1009" s="25" t="str">
        <f t="shared" si="394"/>
        <v/>
      </c>
      <c r="AJ1009" s="25" t="str">
        <f t="shared" si="395"/>
        <v/>
      </c>
      <c r="AK1009" s="25" t="str">
        <f t="shared" si="396"/>
        <v/>
      </c>
      <c r="AL1009" s="25" t="str">
        <f t="shared" si="401"/>
        <v/>
      </c>
      <c r="AM1009" s="29" t="str">
        <f t="shared" si="397"/>
        <v/>
      </c>
      <c r="AN1009" s="29" t="str">
        <f t="shared" si="402"/>
        <v>Bullish</v>
      </c>
      <c r="AO1009" s="25" t="str">
        <f>IF(Z1009&lt;&gt;"",Z1009,"")</f>
        <v/>
      </c>
      <c r="AP1009" s="25" t="str">
        <f>IF(AB1009&lt;&gt;"",AB1009,"")</f>
        <v/>
      </c>
      <c r="AQ1009" s="24">
        <f t="shared" si="406"/>
        <v>12</v>
      </c>
      <c r="AR1009" s="26">
        <f>IF(SLOPE($AO$986:$AO$997,$AQ$986:$AQ$997)&gt;0,MIN(3,ABS(SLOPE($AO$986:$AO$997,$AQ$986:$AQ$997))),IF(SLOPE($AO$986:$AO$997,$AQ$986:$AQ$997)&lt;-0.5,-0.5,0))</f>
        <v>0.14797166666670553</v>
      </c>
      <c r="AS1009" s="26">
        <f>IF(SLOPE($AP$986:$AP$997,$AQ$986:$AQ$997)&lt;0,MAX(-3,-ABS(SLOPE($AP$986:$AP$997,$AQ$986:$AQ$997))),IF(SLOPE($AP$986:$AP$997,$AQ$986:$AQ$997)&gt;0.5,0.5,0))</f>
        <v>0</v>
      </c>
      <c r="AT1009" s="27">
        <f>($AO$998+(AR1009*(AQ1009-1)))</f>
        <v>4733.1965683333337</v>
      </c>
      <c r="AU1009" s="27">
        <f>($AP$998+(AS1009*(AQ1009-1)))</f>
        <v>4714.4965899999997</v>
      </c>
      <c r="AV1009" s="25">
        <f>IF(AR1009&gt;0,AT1009+AR1009,AT1009)</f>
        <v>4733.3445400000001</v>
      </c>
      <c r="AW1009" s="25">
        <f>IF(AS1009&lt;0,AU1009+AS1009,AU1009)</f>
        <v>4714.4965899999997</v>
      </c>
      <c r="AY1009" t="e">
        <f>AV1009-AO1009</f>
        <v>#VALUE!</v>
      </c>
      <c r="AZ1009" t="e">
        <f>AW1009-AP1009</f>
        <v>#VALUE!</v>
      </c>
      <c r="BB1009" s="19">
        <f t="shared" si="403"/>
        <v>1775703300</v>
      </c>
      <c r="BC1009" s="19" t="str">
        <f t="shared" si="404"/>
        <v>XAUUSD</v>
      </c>
      <c r="BD1009" s="19" t="str">
        <f t="shared" si="405"/>
        <v>M5</v>
      </c>
      <c r="BI1009">
        <f t="shared" si="407"/>
        <v>4733.3445400000001</v>
      </c>
      <c r="BJ1009">
        <f t="shared" si="408"/>
        <v>4714.4965899999997</v>
      </c>
    </row>
    <row r="1010" spans="32:62" x14ac:dyDescent="0.55000000000000004">
      <c r="AO1010" s="10"/>
      <c r="AP1010" s="10"/>
      <c r="AR1010" s="17"/>
      <c r="AS1010" s="17"/>
      <c r="AT1010" s="10"/>
      <c r="AU1010" s="10"/>
      <c r="AV1010" s="18"/>
      <c r="AW1010" s="18"/>
    </row>
    <row r="1011" spans="32:62" x14ac:dyDescent="0.55000000000000004">
      <c r="AR1011" s="3"/>
      <c r="AS1011" s="3"/>
      <c r="AT1011" s="22"/>
      <c r="AU1011" s="22"/>
      <c r="AV1011" s="18"/>
      <c r="AW1011" s="18"/>
    </row>
  </sheetData>
  <pageMargins left="0.7" right="0.7" top="0.75" bottom="0.75" header="0.3" footer="0.3"/>
  <pageSetup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ALGLIB_SSA_XAUUSD</vt:lpstr>
      <vt:lpstr>Chart_Plot</vt:lpstr>
      <vt:lpstr>Mapped_H1_M5_Interporate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</cp:lastModifiedBy>
  <dcterms:modified xsi:type="dcterms:W3CDTF">2026-04-14T05:38:09Z</dcterms:modified>
</cp:coreProperties>
</file>